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defaultThemeVersion="124226"/>
  <bookViews>
    <workbookView xWindow="0" yWindow="420" windowWidth="19140" windowHeight="7056" tabRatio="839"/>
  </bookViews>
  <sheets>
    <sheet name="แสดงผลราย รพ." sheetId="16" r:id="rId1"/>
    <sheet name="ชื่อรพ.896แห่ง" sheetId="2" r:id="rId2"/>
    <sheet name="ผลตารางคะแนน" sheetId="1" r:id="rId3"/>
    <sheet name="Risk2561Q4" sheetId="11" r:id="rId4"/>
    <sheet name="RiskScorePlus" sheetId="17" r:id="rId5"/>
    <sheet name="Planfin" sheetId="5" r:id="rId6"/>
    <sheet name="UnitCost" sheetId="6" r:id="rId7"/>
    <sheet name="HGR " sheetId="14" r:id="rId8"/>
    <sheet name="ข้อมูลพื้นฐานรพ_สป_ณสค61" sheetId="15" r:id="rId9"/>
    <sheet name="อัตราการครองเตียง" sheetId="9" r:id="rId10"/>
    <sheet name="CMI" sheetId="13" r:id="rId11"/>
    <sheet name="Point" sheetId="10" r:id="rId12"/>
  </sheets>
  <externalReferences>
    <externalReference r:id="rId13"/>
    <externalReference r:id="rId14"/>
    <externalReference r:id="rId15"/>
    <externalReference r:id="rId16"/>
  </externalReferences>
  <definedNames>
    <definedName name="_xlnm._FilterDatabase" localSheetId="10" hidden="1">CMI!$A$1:$U$899</definedName>
    <definedName name="_xlnm._FilterDatabase" localSheetId="7" hidden="1">'HGR '!$A$2:$Z$90</definedName>
    <definedName name="_xlnm._FilterDatabase" localSheetId="5" hidden="1">Planfin!$M$2:$N$90</definedName>
    <definedName name="_xlnm._FilterDatabase" localSheetId="11" hidden="1">Point!$A$1:$G$900</definedName>
    <definedName name="_xlnm._FilterDatabase" localSheetId="3" hidden="1">Risk2561Q4!$A$2:$AO$90</definedName>
    <definedName name="_xlnm._FilterDatabase" localSheetId="6" hidden="1">UnitCost!$A$2:$S$90</definedName>
    <definedName name="_xlnm._FilterDatabase" localSheetId="8" hidden="1">ข้อมูลพื้นฐานรพ_สป_ณสค61!$A$1:$S$897</definedName>
    <definedName name="_xlnm._FilterDatabase" localSheetId="2" hidden="1">ผลตารางคะแนน!$A$5:$AC$93</definedName>
    <definedName name="_xlnm._FilterDatabase" localSheetId="9" hidden="1">อัตราการครองเตียง!$A$1:$M$897</definedName>
    <definedName name="_q06" localSheetId="7">#REF!</definedName>
    <definedName name="_q06" localSheetId="3">#REF!</definedName>
    <definedName name="_q06" localSheetId="0">#REF!</definedName>
    <definedName name="_q06">#REF!</definedName>
    <definedName name="poo">#REF!</definedName>
    <definedName name="_xlnm.Print_Area" localSheetId="5">Planfin!$A$1:$O$90</definedName>
    <definedName name="_xlnm.Print_Area" localSheetId="2">ผลตารางคะแนน!$A$1:$AB$5</definedName>
    <definedName name="_xlnm.Print_Titles" localSheetId="7">'HGR '!#REF!</definedName>
    <definedName name="_xlnm.Print_Titles" localSheetId="5">Planfin!$1:$2</definedName>
    <definedName name="_xlnm.Print_Titles" localSheetId="8">ข้อมูลพื้นฐานรพ_สป_ณสค61!#REF!</definedName>
    <definedName name="q_รหัสหลัก51" localSheetId="7">#REF!</definedName>
    <definedName name="q_รหัสหลัก51" localSheetId="3">#REF!</definedName>
    <definedName name="q_รหัสหลัก51" localSheetId="0">#REF!</definedName>
    <definedName name="q_รหัสหลัก51">#REF!</definedName>
    <definedName name="q_สสจ51" localSheetId="7">#REF!</definedName>
    <definedName name="q_สสจ51" localSheetId="3">#REF!</definedName>
    <definedName name="q_สสจ51" localSheetId="0">#REF!</definedName>
    <definedName name="q_สสจ51">#REF!</definedName>
    <definedName name="q_สสอ_51" localSheetId="7">#REF!</definedName>
    <definedName name="q_สสอ_51" localSheetId="3">#REF!</definedName>
    <definedName name="q_สสอ_51" localSheetId="0">#REF!</definedName>
    <definedName name="q_สสอ_51">#REF!</definedName>
    <definedName name="q_สสอ51" localSheetId="7">#REF!</definedName>
    <definedName name="q_สสอ51" localSheetId="3">#REF!</definedName>
    <definedName name="q_สสอ51" localSheetId="0">#REF!</definedName>
    <definedName name="q_สสอ51">#REF!</definedName>
    <definedName name="q_สอ_51" localSheetId="7">#REF!</definedName>
    <definedName name="q_สอ_51" localSheetId="3">#REF!</definedName>
    <definedName name="q_สอ_51" localSheetId="0">#REF!</definedName>
    <definedName name="q_สอ_51">#REF!</definedName>
    <definedName name="q00_เขต" localSheetId="7">#REF!</definedName>
    <definedName name="q00_เขต" localSheetId="3">#REF!</definedName>
    <definedName name="q00_เขต" localSheetId="0">#REF!</definedName>
    <definedName name="q00_เขต">#REF!</definedName>
    <definedName name="q01_จังหวัด" localSheetId="7">#REF!</definedName>
    <definedName name="q01_จังหวัด" localSheetId="3">#REF!</definedName>
    <definedName name="q01_จังหวัด" localSheetId="0">#REF!</definedName>
    <definedName name="q01_จังหวัด">#REF!</definedName>
    <definedName name="q01_รพสต9762" localSheetId="7">#REF!</definedName>
    <definedName name="q01_รพสต9762" localSheetId="3">#REF!</definedName>
    <definedName name="q01_รพสต9762" localSheetId="0">#REF!</definedName>
    <definedName name="q01_รพสต9762">#REF!</definedName>
    <definedName name="q01_รหัสหลัก" localSheetId="7">#REF!</definedName>
    <definedName name="q01_รหัสหลัก" localSheetId="3">#REF!</definedName>
    <definedName name="q01_รหัสหลัก" localSheetId="0">#REF!</definedName>
    <definedName name="q01_รหัสหลัก">#REF!</definedName>
    <definedName name="q01_สสจ" localSheetId="7">#REF!</definedName>
    <definedName name="q01_สสจ" localSheetId="3">#REF!</definedName>
    <definedName name="q01_สสจ" localSheetId="0">#REF!</definedName>
    <definedName name="q01_สสจ">#REF!</definedName>
    <definedName name="q01_สสจ1" localSheetId="7">#REF!</definedName>
    <definedName name="q01_สสจ1" localSheetId="3">#REF!</definedName>
    <definedName name="q01_สสจ1" localSheetId="0">#REF!</definedName>
    <definedName name="q01_สสจ1">#REF!</definedName>
    <definedName name="q01_สำรวจข้อมูลพื้นฐาน_2557">#REF!</definedName>
    <definedName name="q02_รพศ_รพท" localSheetId="7">[1]รพศ_รพท_รพช!$A$1:$V$836</definedName>
    <definedName name="q02_รพศ_รพท" localSheetId="0">[2]รพศ_รพท_รพช!$A$1:$V$836</definedName>
    <definedName name="q02_รพศ_รพท">[1]รพศ_รพท_รพช!$A$1:$V$836</definedName>
    <definedName name="q02_รพศ_รพท_รพช" localSheetId="7">#REF!</definedName>
    <definedName name="q02_รพศ_รพท_รพช" localSheetId="3">#REF!</definedName>
    <definedName name="q02_รพศ_รพท_รพช" localSheetId="0">#REF!</definedName>
    <definedName name="q02_รพศ_รพท_รพช">#REF!</definedName>
    <definedName name="q03_ทำเนียบเตียงใหม่" localSheetId="7">#REF!</definedName>
    <definedName name="q03_ทำเนียบเตียงใหม่" localSheetId="3">#REF!</definedName>
    <definedName name="q03_ทำเนียบเตียงใหม่" localSheetId="0">#REF!</definedName>
    <definedName name="q03_ทำเนียบเตียงใหม่">#REF!</definedName>
    <definedName name="q03_ทำเนียบเตียงใหม่1" localSheetId="7">#REF!</definedName>
    <definedName name="q03_ทำเนียบเตียงใหม่1" localSheetId="3">#REF!</definedName>
    <definedName name="q03_ทำเนียบเตียงใหม่1" localSheetId="0">#REF!</definedName>
    <definedName name="q03_ทำเนียบเตียงใหม่1">#REF!</definedName>
    <definedName name="q03_รพศ_รพท_รพช_52" localSheetId="7">#REF!</definedName>
    <definedName name="q03_รพศ_รพท_รพช_52" localSheetId="3">#REF!</definedName>
    <definedName name="q03_รพศ_รพท_รพช_52" localSheetId="0">#REF!</definedName>
    <definedName name="q03_รพศ_รพท_รพช_52">#REF!</definedName>
    <definedName name="q03_สสอ" localSheetId="7">#REF!</definedName>
    <definedName name="q03_สสอ" localSheetId="3">#REF!</definedName>
    <definedName name="q03_สสอ" localSheetId="0">#REF!</definedName>
    <definedName name="q03_สสอ">#REF!</definedName>
    <definedName name="q04_รพสต" localSheetId="7">#REF!</definedName>
    <definedName name="q04_รพสต" localSheetId="3">#REF!</definedName>
    <definedName name="q04_รพสต" localSheetId="0">#REF!</definedName>
    <definedName name="q04_รพสต">#REF!</definedName>
    <definedName name="q05_รพศ_รพท_รพช_มีอำเภอรับผิดชอบ" localSheetId="7">#REF!</definedName>
    <definedName name="q05_รพศ_รพท_รพช_มีอำเภอรับผิดชอบ" localSheetId="3">#REF!</definedName>
    <definedName name="q05_รพศ_รพท_รพช_มีอำเภอรับผิดชอบ" localSheetId="0">#REF!</definedName>
    <definedName name="q05_รพศ_รพท_รพช_มีอำเภอรับผิดชอบ">#REF!</definedName>
    <definedName name="q05_หน่วยงานย่อย" localSheetId="7">#REF!</definedName>
    <definedName name="q05_หน่วยงานย่อย" localSheetId="3">#REF!</definedName>
    <definedName name="q05_หน่วยงานย่อย" localSheetId="0">#REF!</definedName>
    <definedName name="q05_หน่วยงานย่อย">#REF!</definedName>
    <definedName name="q06_รพ" localSheetId="7">#REF!</definedName>
    <definedName name="q06_รพ" localSheetId="3">#REF!</definedName>
    <definedName name="q06_รพ" localSheetId="0">#REF!</definedName>
    <definedName name="q06_รพ">#REF!</definedName>
    <definedName name="q07_สสอ" localSheetId="7">#REF!</definedName>
    <definedName name="q07_สสอ" localSheetId="3">#REF!</definedName>
    <definedName name="q07_สสอ" localSheetId="0">#REF!</definedName>
    <definedName name="q07_สสอ">#REF!</definedName>
    <definedName name="q07_สสอ1" localSheetId="7">#REF!</definedName>
    <definedName name="q07_สสอ1" localSheetId="3">#REF!</definedName>
    <definedName name="q07_สสอ1" localSheetId="0">#REF!</definedName>
    <definedName name="q07_สสอ1">#REF!</definedName>
    <definedName name="q08_รพสตหน่วยงานย่อย" localSheetId="7">#REF!</definedName>
    <definedName name="q08_รพสตหน่วยงานย่อย" localSheetId="3">#REF!</definedName>
    <definedName name="q08_รพสตหน่วยงานย่อย" localSheetId="0">#REF!</definedName>
    <definedName name="q08_รพสตหน่วยงานย่อย">#REF!</definedName>
    <definedName name="q08_รพสตหน่วยงานย่อย1" localSheetId="7">#REF!</definedName>
    <definedName name="q08_รพสตหน่วยงานย่อย1" localSheetId="3">#REF!</definedName>
    <definedName name="q08_รพสตหน่วยงานย่อย1" localSheetId="0">#REF!</definedName>
    <definedName name="q08_รพสตหน่วยงานย่อย1">#REF!</definedName>
    <definedName name="q1_รพ877" localSheetId="7">#REF!</definedName>
    <definedName name="q1_รพ877" localSheetId="3">#REF!</definedName>
    <definedName name="q1_รพ877" localSheetId="0">#REF!</definedName>
    <definedName name="q1_รพ877">#REF!</definedName>
    <definedName name="q11_สสจ_มีเขตรหัสพื้นที่" localSheetId="7">#REF!</definedName>
    <definedName name="q11_สสจ_มีเขตรหัสพื้นที่" localSheetId="3">#REF!</definedName>
    <definedName name="q11_สสจ_มีเขตรหัสพื้นที่" localSheetId="0">#REF!</definedName>
    <definedName name="q11_สสจ_มีเขตรหัสพื้นที่">#REF!</definedName>
    <definedName name="q12_รพศรพทรพช891" localSheetId="7">#REF!</definedName>
    <definedName name="q12_รพศรพทรพช891" localSheetId="3">#REF!</definedName>
    <definedName name="q12_รพศรพทรพช891" localSheetId="0">#REF!</definedName>
    <definedName name="q12_รพศรพทรพช891">#REF!</definedName>
    <definedName name="q12_รพศรพทรพช8911" localSheetId="7">#REF!</definedName>
    <definedName name="q12_รพศรพทรพช8911" localSheetId="3">#REF!</definedName>
    <definedName name="q12_รพศรพทรพช8911" localSheetId="0">#REF!</definedName>
    <definedName name="q12_รพศรพทรพช8911">#REF!</definedName>
    <definedName name="q12_รพศรพทรพช896" localSheetId="7">#REF!</definedName>
    <definedName name="q12_รพศรพทรพช896" localSheetId="3">#REF!</definedName>
    <definedName name="q12_รพศรพทรพช896" localSheetId="0">#REF!</definedName>
    <definedName name="q12_รพศรพทรพช896">#REF!</definedName>
    <definedName name="q12_สสจ_52" localSheetId="7">#REF!</definedName>
    <definedName name="q12_สสจ_52" localSheetId="3">#REF!</definedName>
    <definedName name="q12_สสจ_52" localSheetId="0">#REF!</definedName>
    <definedName name="q12_สสจ_52">#REF!</definedName>
    <definedName name="q14_รพสต97631" localSheetId="7">#REF!</definedName>
    <definedName name="q14_รพสต97631" localSheetId="3">#REF!</definedName>
    <definedName name="q14_รพสต97631" localSheetId="0">#REF!</definedName>
    <definedName name="q14_รพสต97631">#REF!</definedName>
    <definedName name="q2_รพ883" localSheetId="7">#REF!</definedName>
    <definedName name="q2_รพ883" localSheetId="3">#REF!</definedName>
    <definedName name="q2_รพ883" localSheetId="0">#REF!</definedName>
    <definedName name="q2_รพ883">#REF!</definedName>
    <definedName name="q91_ข้อมูลรายรพ_55_571">#REF!</definedName>
    <definedName name="Query1" localSheetId="7">#REF!</definedName>
    <definedName name="Query1" localSheetId="3">#REF!</definedName>
    <definedName name="Query1" localSheetId="0">#REF!</definedName>
    <definedName name="Query1">#REF!</definedName>
    <definedName name="t01_รพศรพทรพช876" localSheetId="7">#REF!</definedName>
    <definedName name="t01_รพศรพทรพช876" localSheetId="3">#REF!</definedName>
    <definedName name="t01_รพศรพทรพช876" localSheetId="0">#REF!</definedName>
    <definedName name="t01_รพศรพทรพช876">#REF!</definedName>
    <definedName name="t02_สสอ" localSheetId="7">#REF!</definedName>
    <definedName name="t02_สสอ" localSheetId="3">#REF!</definedName>
    <definedName name="t02_สสอ" localSheetId="0">#REF!</definedName>
    <definedName name="t02_สสอ">#REF!</definedName>
    <definedName name="t03_รพสต9762" localSheetId="7">#REF!</definedName>
    <definedName name="t03_รพสต9762" localSheetId="3">#REF!</definedName>
    <definedName name="t03_รพสต9762" localSheetId="0">#REF!</definedName>
    <definedName name="t03_รพสต9762">#REF!</definedName>
    <definedName name="t11_สสจ_ที่ไม่ตรงกับ_t12_สสจ" localSheetId="7">#REF!</definedName>
    <definedName name="t11_สสจ_ที่ไม่ตรงกับ_t12_สสจ" localSheetId="3">#REF!</definedName>
    <definedName name="t11_สสจ_ที่ไม่ตรงกับ_t12_สสจ" localSheetId="0">#REF!</definedName>
    <definedName name="t11_สสจ_ที่ไม่ตรงกับ_t12_สสจ">#REF!</definedName>
    <definedName name="t13_รพศ_รพท_รพช_ที่ไม่ตรงกับ_t14_รพศ_รพท_รพช" localSheetId="7">#REF!</definedName>
    <definedName name="t13_รพศ_รพท_รพช_ที่ไม่ตรงกับ_t14_รพศ_รพท_รพช" localSheetId="3">#REF!</definedName>
    <definedName name="t13_รพศ_รพท_รพช_ที่ไม่ตรงกับ_t14_รพศ_รพท_รพช" localSheetId="0">#REF!</definedName>
    <definedName name="t13_รพศ_รพท_รพช_ที่ไม่ตรงกับ_t14_รพศ_รพท_รพช">#REF!</definedName>
    <definedName name="t15_สสอ_ที่ไม่ตรงกับ_t16_สสอ" localSheetId="7">#REF!</definedName>
    <definedName name="t15_สสอ_ที่ไม่ตรงกับ_t16_สสอ" localSheetId="3">#REF!</definedName>
    <definedName name="t15_สสอ_ที่ไม่ตรงกับ_t16_สสอ" localSheetId="0">#REF!</definedName>
    <definedName name="t15_สสอ_ที่ไม่ตรงกับ_t16_สสอ">#REF!</definedName>
    <definedName name="t17_รพสตหน่วยงานย่อย_ที่ไม่ตรงกับ_t18_รพสตหน่วยงานย่อย" localSheetId="7">#REF!</definedName>
    <definedName name="t17_รพสตหน่วยงานย่อย_ที่ไม่ตรงกับ_t18_รพสตหน่วยงานย่อย" localSheetId="3">#REF!</definedName>
    <definedName name="t17_รพสตหน่วยงานย่อย_ที่ไม่ตรงกับ_t18_รพสตหน่วยงานย่อย" localSheetId="0">#REF!</definedName>
    <definedName name="t17_รพสตหน่วยงานย่อย_ที่ไม่ตรงกับ_t18_รพสตหน่วยงานย่อย">#REF!</definedName>
    <definedName name="t3_รพศรพทรพช883" localSheetId="7">[3]t3_รพศรพทรพช883!$A$1:$AH$884</definedName>
    <definedName name="t3_รพศรพทรพช883" localSheetId="0">[4]t3_รพศรพทรพช883!$A$1:$AH$884</definedName>
    <definedName name="t3_รพศรพทรพช883">[3]t3_รพศรพทรพช883!$A$1:$AH$884</definedName>
    <definedName name="จำนวนรพ_ตามSP" localSheetId="7">#REF!</definedName>
    <definedName name="จำนวนรพ_ตามSP" localSheetId="3">#REF!</definedName>
    <definedName name="จำนวนรพ_ตามSP" localSheetId="0">#REF!</definedName>
    <definedName name="จำนวนรพ_ตามSP">#REF!</definedName>
    <definedName name="จำนวนรพ_รายเขต" localSheetId="7">#REF!</definedName>
    <definedName name="จำนวนรพ_รายเขต" localSheetId="3">#REF!</definedName>
    <definedName name="จำนวนรพ_รายเขต" localSheetId="0">#REF!</definedName>
    <definedName name="จำนวนรพ_รายเขต">#REF!</definedName>
    <definedName name="ทำเนียบสถานบริการ" localSheetId="7">#REF!</definedName>
    <definedName name="ทำเนียบสถานบริการ" localSheetId="3">#REF!</definedName>
    <definedName name="ทำเนียบสถานบริการ" localSheetId="0">#REF!</definedName>
    <definedName name="ทำเนียบสถานบริการ">#REF!</definedName>
    <definedName name="รหัสหลัก50" localSheetId="7">#REF!</definedName>
    <definedName name="รหัสหลัก50" localSheetId="3">#REF!</definedName>
    <definedName name="รหัสหลัก50" localSheetId="0">#REF!</definedName>
    <definedName name="รหัสหลัก50">#REF!</definedName>
  </definedNames>
  <calcPr calcId="145621"/>
</workbook>
</file>

<file path=xl/calcChain.xml><?xml version="1.0" encoding="utf-8"?>
<calcChain xmlns="http://schemas.openxmlformats.org/spreadsheetml/2006/main">
  <c r="T90" i="6" l="1"/>
  <c r="S90" i="6"/>
  <c r="T89" i="6"/>
  <c r="S89" i="6"/>
  <c r="T88" i="6"/>
  <c r="S88" i="6"/>
  <c r="T87" i="6"/>
  <c r="S87" i="6"/>
  <c r="T86" i="6"/>
  <c r="S86" i="6"/>
  <c r="T85" i="6"/>
  <c r="S85" i="6"/>
  <c r="T84" i="6"/>
  <c r="S84" i="6"/>
  <c r="T83" i="6"/>
  <c r="S83" i="6"/>
  <c r="T82" i="6"/>
  <c r="S82" i="6"/>
  <c r="T81" i="6"/>
  <c r="S81" i="6"/>
  <c r="T80" i="6"/>
  <c r="S80" i="6"/>
  <c r="T79" i="6"/>
  <c r="S79" i="6"/>
  <c r="T78" i="6"/>
  <c r="S78" i="6"/>
  <c r="T77" i="6"/>
  <c r="S77" i="6"/>
  <c r="T76" i="6"/>
  <c r="S76" i="6"/>
  <c r="T75" i="6"/>
  <c r="S75" i="6"/>
  <c r="T74" i="6"/>
  <c r="S74" i="6"/>
  <c r="T73" i="6"/>
  <c r="S73" i="6"/>
  <c r="T72" i="6"/>
  <c r="S72" i="6"/>
  <c r="T71" i="6"/>
  <c r="S71" i="6"/>
  <c r="T70" i="6"/>
  <c r="S70" i="6"/>
  <c r="T69" i="6"/>
  <c r="S69" i="6"/>
  <c r="T68" i="6"/>
  <c r="S68" i="6"/>
  <c r="T67" i="6"/>
  <c r="S67" i="6"/>
  <c r="T66" i="6"/>
  <c r="S66" i="6"/>
  <c r="T65" i="6"/>
  <c r="S65" i="6"/>
  <c r="T64" i="6"/>
  <c r="S64" i="6"/>
  <c r="T63" i="6"/>
  <c r="S63" i="6"/>
  <c r="T62" i="6"/>
  <c r="S62" i="6"/>
  <c r="T61" i="6"/>
  <c r="S61" i="6"/>
  <c r="T60" i="6"/>
  <c r="S60" i="6"/>
  <c r="T59" i="6"/>
  <c r="S59" i="6"/>
  <c r="T58" i="6"/>
  <c r="S58" i="6"/>
  <c r="T57" i="6"/>
  <c r="S57" i="6"/>
  <c r="T56" i="6"/>
  <c r="S56" i="6"/>
  <c r="T55" i="6"/>
  <c r="S55" i="6"/>
  <c r="T54" i="6"/>
  <c r="S54" i="6"/>
  <c r="T53" i="6"/>
  <c r="S53" i="6"/>
  <c r="T52" i="6"/>
  <c r="S52" i="6"/>
  <c r="T51" i="6"/>
  <c r="S51" i="6"/>
  <c r="T50" i="6"/>
  <c r="S50" i="6"/>
  <c r="T49" i="6"/>
  <c r="S49" i="6"/>
  <c r="T48" i="6"/>
  <c r="S48" i="6"/>
  <c r="T47" i="6"/>
  <c r="S47" i="6"/>
  <c r="T46" i="6"/>
  <c r="S46" i="6"/>
  <c r="T45" i="6"/>
  <c r="S45" i="6"/>
  <c r="T44" i="6"/>
  <c r="S44" i="6"/>
  <c r="T43" i="6"/>
  <c r="S43" i="6"/>
  <c r="T42" i="6"/>
  <c r="S42" i="6"/>
  <c r="T41" i="6"/>
  <c r="S41" i="6"/>
  <c r="T40" i="6"/>
  <c r="S40" i="6"/>
  <c r="T39" i="6"/>
  <c r="S39" i="6"/>
  <c r="T38" i="6"/>
  <c r="S38" i="6"/>
  <c r="T37" i="6"/>
  <c r="S37" i="6"/>
  <c r="T36" i="6"/>
  <c r="S36" i="6"/>
  <c r="T35" i="6"/>
  <c r="S35" i="6"/>
  <c r="T34" i="6"/>
  <c r="S34" i="6"/>
  <c r="T33" i="6"/>
  <c r="S33" i="6"/>
  <c r="T32" i="6"/>
  <c r="S32" i="6"/>
  <c r="T31" i="6"/>
  <c r="S31" i="6"/>
  <c r="T30" i="6"/>
  <c r="S30" i="6"/>
  <c r="T29" i="6"/>
  <c r="S29" i="6"/>
  <c r="T28" i="6"/>
  <c r="S28" i="6"/>
  <c r="T27" i="6"/>
  <c r="S27" i="6"/>
  <c r="T26" i="6"/>
  <c r="S26" i="6"/>
  <c r="T25" i="6"/>
  <c r="S25" i="6"/>
  <c r="T24" i="6"/>
  <c r="S24" i="6"/>
  <c r="T23" i="6"/>
  <c r="S23" i="6"/>
  <c r="T22" i="6"/>
  <c r="S22" i="6"/>
  <c r="T21" i="6"/>
  <c r="S21" i="6"/>
  <c r="T20" i="6"/>
  <c r="S20" i="6"/>
  <c r="T19" i="6"/>
  <c r="S19" i="6"/>
  <c r="T18" i="6"/>
  <c r="S18" i="6"/>
  <c r="T17" i="6"/>
  <c r="S17" i="6"/>
  <c r="T16" i="6"/>
  <c r="S16" i="6"/>
  <c r="T15" i="6"/>
  <c r="S15" i="6"/>
  <c r="T14" i="6"/>
  <c r="S14" i="6"/>
  <c r="T13" i="6"/>
  <c r="S13" i="6"/>
  <c r="T12" i="6"/>
  <c r="S12" i="6"/>
  <c r="T11" i="6"/>
  <c r="S11" i="6"/>
  <c r="T10" i="6"/>
  <c r="S10" i="6"/>
  <c r="T9" i="6"/>
  <c r="S9" i="6"/>
  <c r="T8" i="6"/>
  <c r="S8" i="6"/>
  <c r="T7" i="6"/>
  <c r="S7" i="6"/>
  <c r="T6" i="6"/>
  <c r="S6" i="6"/>
  <c r="T5" i="6"/>
  <c r="S5" i="6"/>
  <c r="T4" i="6"/>
  <c r="S4" i="6"/>
  <c r="T3" i="6"/>
  <c r="S3" i="6"/>
  <c r="Q90" i="5"/>
  <c r="P90" i="5"/>
  <c r="Q89" i="5"/>
  <c r="P89" i="5"/>
  <c r="Q88" i="5"/>
  <c r="P88" i="5"/>
  <c r="Q87" i="5"/>
  <c r="P87" i="5"/>
  <c r="Q86" i="5"/>
  <c r="P86" i="5"/>
  <c r="Q85" i="5"/>
  <c r="P85" i="5"/>
  <c r="Q84" i="5"/>
  <c r="P84" i="5"/>
  <c r="Q83" i="5"/>
  <c r="P83" i="5"/>
  <c r="Q82" i="5"/>
  <c r="P82" i="5"/>
  <c r="Q81" i="5"/>
  <c r="P81" i="5"/>
  <c r="Q80" i="5"/>
  <c r="P80" i="5"/>
  <c r="Q79" i="5"/>
  <c r="P79" i="5"/>
  <c r="Q78" i="5"/>
  <c r="P78" i="5"/>
  <c r="Q77" i="5"/>
  <c r="P77" i="5"/>
  <c r="Q76" i="5"/>
  <c r="P76" i="5"/>
  <c r="Q75" i="5"/>
  <c r="P75" i="5"/>
  <c r="Q74" i="5"/>
  <c r="P74" i="5"/>
  <c r="Q73" i="5"/>
  <c r="P73" i="5"/>
  <c r="Q72" i="5"/>
  <c r="P72" i="5"/>
  <c r="Q71" i="5"/>
  <c r="P71" i="5"/>
  <c r="Q70" i="5"/>
  <c r="P70" i="5"/>
  <c r="Q69" i="5"/>
  <c r="P69" i="5"/>
  <c r="Q68" i="5"/>
  <c r="P68" i="5"/>
  <c r="Q67" i="5"/>
  <c r="P67" i="5"/>
  <c r="Q66" i="5"/>
  <c r="P66" i="5"/>
  <c r="Q65" i="5"/>
  <c r="P65" i="5"/>
  <c r="Q64" i="5"/>
  <c r="P64" i="5"/>
  <c r="Q63" i="5"/>
  <c r="P63" i="5"/>
  <c r="Q62" i="5"/>
  <c r="P62" i="5"/>
  <c r="Q61" i="5"/>
  <c r="P61" i="5"/>
  <c r="Q60" i="5"/>
  <c r="P60" i="5"/>
  <c r="Q59" i="5"/>
  <c r="P59" i="5"/>
  <c r="Q58" i="5"/>
  <c r="P58" i="5"/>
  <c r="Q57" i="5"/>
  <c r="P57" i="5"/>
  <c r="Q56" i="5"/>
  <c r="P56" i="5"/>
  <c r="Q55" i="5"/>
  <c r="P55" i="5"/>
  <c r="Q54" i="5"/>
  <c r="P54" i="5"/>
  <c r="Q53" i="5"/>
  <c r="P53" i="5"/>
  <c r="Q52" i="5"/>
  <c r="P52" i="5"/>
  <c r="Q51" i="5"/>
  <c r="P51" i="5"/>
  <c r="Q50" i="5"/>
  <c r="P50" i="5"/>
  <c r="Q49" i="5"/>
  <c r="P49" i="5"/>
  <c r="Q48" i="5"/>
  <c r="P48" i="5"/>
  <c r="Q47" i="5"/>
  <c r="P47" i="5"/>
  <c r="Q46" i="5"/>
  <c r="P46" i="5"/>
  <c r="Q45" i="5"/>
  <c r="P45" i="5"/>
  <c r="Q44" i="5"/>
  <c r="P44" i="5"/>
  <c r="Q43" i="5"/>
  <c r="P43" i="5"/>
  <c r="Q42" i="5"/>
  <c r="P42" i="5"/>
  <c r="Q41" i="5"/>
  <c r="P41" i="5"/>
  <c r="Q40" i="5"/>
  <c r="P40" i="5"/>
  <c r="Q39" i="5"/>
  <c r="P39" i="5"/>
  <c r="Q38" i="5"/>
  <c r="P38" i="5"/>
  <c r="Q37" i="5"/>
  <c r="P37" i="5"/>
  <c r="Q36" i="5"/>
  <c r="P36" i="5"/>
  <c r="Q35" i="5"/>
  <c r="P35" i="5"/>
  <c r="Q34" i="5"/>
  <c r="P34" i="5"/>
  <c r="Q33" i="5"/>
  <c r="P33" i="5"/>
  <c r="Q32" i="5"/>
  <c r="P32" i="5"/>
  <c r="Q31" i="5"/>
  <c r="P31" i="5"/>
  <c r="Q30" i="5"/>
  <c r="P30" i="5"/>
  <c r="Q29" i="5"/>
  <c r="P29" i="5"/>
  <c r="Q28" i="5"/>
  <c r="P28" i="5"/>
  <c r="Q27" i="5"/>
  <c r="P27" i="5"/>
  <c r="Q26" i="5"/>
  <c r="P26" i="5"/>
  <c r="Q25" i="5"/>
  <c r="P25" i="5"/>
  <c r="Q24" i="5"/>
  <c r="P24" i="5"/>
  <c r="Q23" i="5"/>
  <c r="P23" i="5"/>
  <c r="Q22" i="5"/>
  <c r="P22" i="5"/>
  <c r="Q21" i="5"/>
  <c r="P21" i="5"/>
  <c r="Q20" i="5"/>
  <c r="P20" i="5"/>
  <c r="Q19" i="5"/>
  <c r="P19" i="5"/>
  <c r="Q18" i="5"/>
  <c r="P18" i="5"/>
  <c r="Q17" i="5"/>
  <c r="P17" i="5"/>
  <c r="Q16" i="5"/>
  <c r="P16" i="5"/>
  <c r="Q15" i="5"/>
  <c r="P15" i="5"/>
  <c r="Q14" i="5"/>
  <c r="P14" i="5"/>
  <c r="Q13" i="5"/>
  <c r="P13" i="5"/>
  <c r="Q12" i="5"/>
  <c r="P12" i="5"/>
  <c r="Q11" i="5"/>
  <c r="P11" i="5"/>
  <c r="Q10" i="5"/>
  <c r="P10" i="5"/>
  <c r="Q9" i="5"/>
  <c r="P9" i="5"/>
  <c r="Q8" i="5"/>
  <c r="P8" i="5"/>
  <c r="Q7" i="5"/>
  <c r="P7" i="5"/>
  <c r="Q6" i="5"/>
  <c r="P6" i="5"/>
  <c r="Q5" i="5"/>
  <c r="P5" i="5"/>
  <c r="Q4" i="5"/>
  <c r="P4" i="5"/>
  <c r="Q3" i="5"/>
  <c r="P3" i="5"/>
  <c r="C2" i="16" l="1"/>
  <c r="C35" i="16" s="1"/>
  <c r="D8" i="16" l="1"/>
  <c r="D7" i="16"/>
  <c r="D6" i="16"/>
  <c r="D5" i="16"/>
  <c r="E4" i="16"/>
  <c r="D31" i="16"/>
  <c r="G856" i="13" l="1"/>
  <c r="G785" i="13"/>
  <c r="G783" i="13"/>
  <c r="G779" i="13"/>
  <c r="G778" i="13"/>
  <c r="G777" i="13"/>
  <c r="G776" i="13"/>
  <c r="G773" i="13"/>
  <c r="G772" i="13"/>
  <c r="G771" i="13"/>
  <c r="G769" i="13"/>
  <c r="G765" i="13"/>
  <c r="G763" i="13"/>
  <c r="G764" i="13"/>
  <c r="G762" i="13"/>
  <c r="G761" i="13"/>
  <c r="G743" i="13"/>
  <c r="G734" i="13"/>
  <c r="G733" i="13"/>
  <c r="G732" i="13"/>
  <c r="G721" i="13"/>
  <c r="G711" i="13"/>
  <c r="G663" i="13"/>
  <c r="G662" i="13"/>
  <c r="G661" i="13"/>
  <c r="G633" i="13"/>
  <c r="G604" i="13"/>
  <c r="G603" i="13"/>
  <c r="G583" i="13"/>
  <c r="G565" i="13"/>
  <c r="G564" i="13"/>
  <c r="G556" i="13"/>
  <c r="G542" i="13"/>
  <c r="G503" i="13"/>
  <c r="G502" i="13"/>
  <c r="G501" i="13"/>
  <c r="G498" i="13"/>
  <c r="G446" i="13"/>
  <c r="G443" i="13"/>
  <c r="G442" i="13"/>
  <c r="G441" i="13"/>
  <c r="G440" i="13"/>
  <c r="G424" i="13"/>
  <c r="G423" i="13"/>
  <c r="G404" i="13"/>
  <c r="G403" i="13"/>
  <c r="G348" i="13"/>
  <c r="G346" i="13"/>
  <c r="G345" i="13"/>
  <c r="G344" i="13"/>
  <c r="G260" i="13"/>
  <c r="G258" i="13"/>
  <c r="G253" i="13"/>
  <c r="G250" i="13"/>
  <c r="G188" i="13"/>
  <c r="G155" i="13"/>
  <c r="G154" i="13"/>
  <c r="G140" i="13"/>
  <c r="G105" i="13"/>
  <c r="G71" i="13"/>
  <c r="V64" i="1"/>
  <c r="V66" i="1"/>
  <c r="L3" i="9" l="1"/>
  <c r="L4" i="9"/>
  <c r="L5" i="9"/>
  <c r="L6" i="9"/>
  <c r="L7" i="9"/>
  <c r="L8" i="9"/>
  <c r="L9" i="9"/>
  <c r="L10" i="9"/>
  <c r="L11" i="9"/>
  <c r="L12" i="9"/>
  <c r="L13" i="9"/>
  <c r="L14" i="9"/>
  <c r="L15" i="9"/>
  <c r="L16" i="9"/>
  <c r="L17" i="9"/>
  <c r="L18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1" i="9"/>
  <c r="L72" i="9"/>
  <c r="L73" i="9"/>
  <c r="L74" i="9"/>
  <c r="L75" i="9"/>
  <c r="L76" i="9"/>
  <c r="L77" i="9"/>
  <c r="L78" i="9"/>
  <c r="L79" i="9"/>
  <c r="L80" i="9"/>
  <c r="L81" i="9"/>
  <c r="L82" i="9"/>
  <c r="L83" i="9"/>
  <c r="L84" i="9"/>
  <c r="L85" i="9"/>
  <c r="L86" i="9"/>
  <c r="L87" i="9"/>
  <c r="L88" i="9"/>
  <c r="L89" i="9"/>
  <c r="L90" i="9"/>
  <c r="L91" i="9"/>
  <c r="L92" i="9"/>
  <c r="L93" i="9"/>
  <c r="L94" i="9"/>
  <c r="L95" i="9"/>
  <c r="L96" i="9"/>
  <c r="L97" i="9"/>
  <c r="L98" i="9"/>
  <c r="L99" i="9"/>
  <c r="L100" i="9"/>
  <c r="L101" i="9"/>
  <c r="L102" i="9"/>
  <c r="L103" i="9"/>
  <c r="L104" i="9"/>
  <c r="L105" i="9"/>
  <c r="L106" i="9"/>
  <c r="L107" i="9"/>
  <c r="L108" i="9"/>
  <c r="L109" i="9"/>
  <c r="L110" i="9"/>
  <c r="L111" i="9"/>
  <c r="L112" i="9"/>
  <c r="L113" i="9"/>
  <c r="L114" i="9"/>
  <c r="L115" i="9"/>
  <c r="L116" i="9"/>
  <c r="L117" i="9"/>
  <c r="L118" i="9"/>
  <c r="L119" i="9"/>
  <c r="L120" i="9"/>
  <c r="L121" i="9"/>
  <c r="L122" i="9"/>
  <c r="L123" i="9"/>
  <c r="L124" i="9"/>
  <c r="L125" i="9"/>
  <c r="L126" i="9"/>
  <c r="L127" i="9"/>
  <c r="L128" i="9"/>
  <c r="L129" i="9"/>
  <c r="L130" i="9"/>
  <c r="L131" i="9"/>
  <c r="L132" i="9"/>
  <c r="L133" i="9"/>
  <c r="L134" i="9"/>
  <c r="L135" i="9"/>
  <c r="L136" i="9"/>
  <c r="L137" i="9"/>
  <c r="L138" i="9"/>
  <c r="L139" i="9"/>
  <c r="L140" i="9"/>
  <c r="L141" i="9"/>
  <c r="L142" i="9"/>
  <c r="L143" i="9"/>
  <c r="L144" i="9"/>
  <c r="L145" i="9"/>
  <c r="L146" i="9"/>
  <c r="L147" i="9"/>
  <c r="L148" i="9"/>
  <c r="L149" i="9"/>
  <c r="L150" i="9"/>
  <c r="L151" i="9"/>
  <c r="L152" i="9"/>
  <c r="L153" i="9"/>
  <c r="L154" i="9"/>
  <c r="L155" i="9"/>
  <c r="L156" i="9"/>
  <c r="L157" i="9"/>
  <c r="L158" i="9"/>
  <c r="L159" i="9"/>
  <c r="L160" i="9"/>
  <c r="L161" i="9"/>
  <c r="L162" i="9"/>
  <c r="L163" i="9"/>
  <c r="L164" i="9"/>
  <c r="L165" i="9"/>
  <c r="L166" i="9"/>
  <c r="L167" i="9"/>
  <c r="L168" i="9"/>
  <c r="L169" i="9"/>
  <c r="L170" i="9"/>
  <c r="L171" i="9"/>
  <c r="L172" i="9"/>
  <c r="L173" i="9"/>
  <c r="L174" i="9"/>
  <c r="L175" i="9"/>
  <c r="L176" i="9"/>
  <c r="L177" i="9"/>
  <c r="L178" i="9"/>
  <c r="L179" i="9"/>
  <c r="L180" i="9"/>
  <c r="L181" i="9"/>
  <c r="L182" i="9"/>
  <c r="L183" i="9"/>
  <c r="L184" i="9"/>
  <c r="L185" i="9"/>
  <c r="L186" i="9"/>
  <c r="L187" i="9"/>
  <c r="L188" i="9"/>
  <c r="L189" i="9"/>
  <c r="L190" i="9"/>
  <c r="L191" i="9"/>
  <c r="L192" i="9"/>
  <c r="L193" i="9"/>
  <c r="L194" i="9"/>
  <c r="L195" i="9"/>
  <c r="L196" i="9"/>
  <c r="L197" i="9"/>
  <c r="L198" i="9"/>
  <c r="L199" i="9"/>
  <c r="L200" i="9"/>
  <c r="L201" i="9"/>
  <c r="L202" i="9"/>
  <c r="L203" i="9"/>
  <c r="L204" i="9"/>
  <c r="L205" i="9"/>
  <c r="L206" i="9"/>
  <c r="L207" i="9"/>
  <c r="L208" i="9"/>
  <c r="L209" i="9"/>
  <c r="L210" i="9"/>
  <c r="L211" i="9"/>
  <c r="L212" i="9"/>
  <c r="L213" i="9"/>
  <c r="L214" i="9"/>
  <c r="L215" i="9"/>
  <c r="L216" i="9"/>
  <c r="L217" i="9"/>
  <c r="L218" i="9"/>
  <c r="L219" i="9"/>
  <c r="L220" i="9"/>
  <c r="L221" i="9"/>
  <c r="L222" i="9"/>
  <c r="L223" i="9"/>
  <c r="L224" i="9"/>
  <c r="L225" i="9"/>
  <c r="L226" i="9"/>
  <c r="L227" i="9"/>
  <c r="L228" i="9"/>
  <c r="L229" i="9"/>
  <c r="L230" i="9"/>
  <c r="L231" i="9"/>
  <c r="L232" i="9"/>
  <c r="L233" i="9"/>
  <c r="L234" i="9"/>
  <c r="L235" i="9"/>
  <c r="L236" i="9"/>
  <c r="L237" i="9"/>
  <c r="L238" i="9"/>
  <c r="L239" i="9"/>
  <c r="L240" i="9"/>
  <c r="L241" i="9"/>
  <c r="L242" i="9"/>
  <c r="L243" i="9"/>
  <c r="L244" i="9"/>
  <c r="L245" i="9"/>
  <c r="L246" i="9"/>
  <c r="L247" i="9"/>
  <c r="L248" i="9"/>
  <c r="L249" i="9"/>
  <c r="L250" i="9"/>
  <c r="L251" i="9"/>
  <c r="L252" i="9"/>
  <c r="L253" i="9"/>
  <c r="L254" i="9"/>
  <c r="L255" i="9"/>
  <c r="L256" i="9"/>
  <c r="L257" i="9"/>
  <c r="L258" i="9"/>
  <c r="L259" i="9"/>
  <c r="L260" i="9"/>
  <c r="L261" i="9"/>
  <c r="L262" i="9"/>
  <c r="L263" i="9"/>
  <c r="L264" i="9"/>
  <c r="L265" i="9"/>
  <c r="L266" i="9"/>
  <c r="L267" i="9"/>
  <c r="L268" i="9"/>
  <c r="L269" i="9"/>
  <c r="L270" i="9"/>
  <c r="L271" i="9"/>
  <c r="L272" i="9"/>
  <c r="L273" i="9"/>
  <c r="L274" i="9"/>
  <c r="L275" i="9"/>
  <c r="L276" i="9"/>
  <c r="L277" i="9"/>
  <c r="L278" i="9"/>
  <c r="L279" i="9"/>
  <c r="L280" i="9"/>
  <c r="L281" i="9"/>
  <c r="L282" i="9"/>
  <c r="L283" i="9"/>
  <c r="L284" i="9"/>
  <c r="L285" i="9"/>
  <c r="L286" i="9"/>
  <c r="L287" i="9"/>
  <c r="L288" i="9"/>
  <c r="L289" i="9"/>
  <c r="L290" i="9"/>
  <c r="L291" i="9"/>
  <c r="L292" i="9"/>
  <c r="L293" i="9"/>
  <c r="L294" i="9"/>
  <c r="L295" i="9"/>
  <c r="L296" i="9"/>
  <c r="L297" i="9"/>
  <c r="L298" i="9"/>
  <c r="L299" i="9"/>
  <c r="L300" i="9"/>
  <c r="L301" i="9"/>
  <c r="L302" i="9"/>
  <c r="L303" i="9"/>
  <c r="L304" i="9"/>
  <c r="L305" i="9"/>
  <c r="L306" i="9"/>
  <c r="L307" i="9"/>
  <c r="L308" i="9"/>
  <c r="L309" i="9"/>
  <c r="L310" i="9"/>
  <c r="L311" i="9"/>
  <c r="L312" i="9"/>
  <c r="L313" i="9"/>
  <c r="L314" i="9"/>
  <c r="L315" i="9"/>
  <c r="L316" i="9"/>
  <c r="L317" i="9"/>
  <c r="L318" i="9"/>
  <c r="L319" i="9"/>
  <c r="L320" i="9"/>
  <c r="L321" i="9"/>
  <c r="L322" i="9"/>
  <c r="L323" i="9"/>
  <c r="L324" i="9"/>
  <c r="L325" i="9"/>
  <c r="L326" i="9"/>
  <c r="L327" i="9"/>
  <c r="L328" i="9"/>
  <c r="L329" i="9"/>
  <c r="L330" i="9"/>
  <c r="L331" i="9"/>
  <c r="L332" i="9"/>
  <c r="L333" i="9"/>
  <c r="L334" i="9"/>
  <c r="L335" i="9"/>
  <c r="L336" i="9"/>
  <c r="L337" i="9"/>
  <c r="L338" i="9"/>
  <c r="L339" i="9"/>
  <c r="L340" i="9"/>
  <c r="L341" i="9"/>
  <c r="L342" i="9"/>
  <c r="L343" i="9"/>
  <c r="L344" i="9"/>
  <c r="L345" i="9"/>
  <c r="L346" i="9"/>
  <c r="L347" i="9"/>
  <c r="L348" i="9"/>
  <c r="L349" i="9"/>
  <c r="L350" i="9"/>
  <c r="L351" i="9"/>
  <c r="L352" i="9"/>
  <c r="L353" i="9"/>
  <c r="L354" i="9"/>
  <c r="L355" i="9"/>
  <c r="L356" i="9"/>
  <c r="L357" i="9"/>
  <c r="L358" i="9"/>
  <c r="L359" i="9"/>
  <c r="L360" i="9"/>
  <c r="L361" i="9"/>
  <c r="L362" i="9"/>
  <c r="L363" i="9"/>
  <c r="L364" i="9"/>
  <c r="L365" i="9"/>
  <c r="L366" i="9"/>
  <c r="L367" i="9"/>
  <c r="L368" i="9"/>
  <c r="L369" i="9"/>
  <c r="L370" i="9"/>
  <c r="L371" i="9"/>
  <c r="L372" i="9"/>
  <c r="L373" i="9"/>
  <c r="L374" i="9"/>
  <c r="L375" i="9"/>
  <c r="L376" i="9"/>
  <c r="L377" i="9"/>
  <c r="L378" i="9"/>
  <c r="L379" i="9"/>
  <c r="L380" i="9"/>
  <c r="L381" i="9"/>
  <c r="L382" i="9"/>
  <c r="L383" i="9"/>
  <c r="L384" i="9"/>
  <c r="L385" i="9"/>
  <c r="L386" i="9"/>
  <c r="L387" i="9"/>
  <c r="L388" i="9"/>
  <c r="L389" i="9"/>
  <c r="L390" i="9"/>
  <c r="L391" i="9"/>
  <c r="L392" i="9"/>
  <c r="L393" i="9"/>
  <c r="L394" i="9"/>
  <c r="L395" i="9"/>
  <c r="L396" i="9"/>
  <c r="L397" i="9"/>
  <c r="L398" i="9"/>
  <c r="L399" i="9"/>
  <c r="L400" i="9"/>
  <c r="L401" i="9"/>
  <c r="L402" i="9"/>
  <c r="L403" i="9"/>
  <c r="L404" i="9"/>
  <c r="L405" i="9"/>
  <c r="L406" i="9"/>
  <c r="L407" i="9"/>
  <c r="L408" i="9"/>
  <c r="L409" i="9"/>
  <c r="L410" i="9"/>
  <c r="L411" i="9"/>
  <c r="L412" i="9"/>
  <c r="L413" i="9"/>
  <c r="L414" i="9"/>
  <c r="L415" i="9"/>
  <c r="L416" i="9"/>
  <c r="L417" i="9"/>
  <c r="L418" i="9"/>
  <c r="L419" i="9"/>
  <c r="L420" i="9"/>
  <c r="L421" i="9"/>
  <c r="L422" i="9"/>
  <c r="L423" i="9"/>
  <c r="L424" i="9"/>
  <c r="L425" i="9"/>
  <c r="L426" i="9"/>
  <c r="L427" i="9"/>
  <c r="L428" i="9"/>
  <c r="L429" i="9"/>
  <c r="L430" i="9"/>
  <c r="L431" i="9"/>
  <c r="L432" i="9"/>
  <c r="L433" i="9"/>
  <c r="L434" i="9"/>
  <c r="L435" i="9"/>
  <c r="L436" i="9"/>
  <c r="L437" i="9"/>
  <c r="L438" i="9"/>
  <c r="L439" i="9"/>
  <c r="L440" i="9"/>
  <c r="L441" i="9"/>
  <c r="L442" i="9"/>
  <c r="L443" i="9"/>
  <c r="L444" i="9"/>
  <c r="L445" i="9"/>
  <c r="L446" i="9"/>
  <c r="L447" i="9"/>
  <c r="L448" i="9"/>
  <c r="L449" i="9"/>
  <c r="L450" i="9"/>
  <c r="L451" i="9"/>
  <c r="L452" i="9"/>
  <c r="L453" i="9"/>
  <c r="L454" i="9"/>
  <c r="L455" i="9"/>
  <c r="L456" i="9"/>
  <c r="L457" i="9"/>
  <c r="L458" i="9"/>
  <c r="L459" i="9"/>
  <c r="L460" i="9"/>
  <c r="L461" i="9"/>
  <c r="L462" i="9"/>
  <c r="L463" i="9"/>
  <c r="L464" i="9"/>
  <c r="L465" i="9"/>
  <c r="L466" i="9"/>
  <c r="L467" i="9"/>
  <c r="L468" i="9"/>
  <c r="L469" i="9"/>
  <c r="L470" i="9"/>
  <c r="L471" i="9"/>
  <c r="L472" i="9"/>
  <c r="L473" i="9"/>
  <c r="L474" i="9"/>
  <c r="L475" i="9"/>
  <c r="L476" i="9"/>
  <c r="L477" i="9"/>
  <c r="L478" i="9"/>
  <c r="L479" i="9"/>
  <c r="L480" i="9"/>
  <c r="L481" i="9"/>
  <c r="L482" i="9"/>
  <c r="L483" i="9"/>
  <c r="L484" i="9"/>
  <c r="L485" i="9"/>
  <c r="L486" i="9"/>
  <c r="L487" i="9"/>
  <c r="L488" i="9"/>
  <c r="L489" i="9"/>
  <c r="L490" i="9"/>
  <c r="L491" i="9"/>
  <c r="L492" i="9"/>
  <c r="L493" i="9"/>
  <c r="L494" i="9"/>
  <c r="L495" i="9"/>
  <c r="L496" i="9"/>
  <c r="L497" i="9"/>
  <c r="L498" i="9"/>
  <c r="L499" i="9"/>
  <c r="L500" i="9"/>
  <c r="L501" i="9"/>
  <c r="L502" i="9"/>
  <c r="L503" i="9"/>
  <c r="L504" i="9"/>
  <c r="L505" i="9"/>
  <c r="L506" i="9"/>
  <c r="L507" i="9"/>
  <c r="L508" i="9"/>
  <c r="L509" i="9"/>
  <c r="L510" i="9"/>
  <c r="L511" i="9"/>
  <c r="L512" i="9"/>
  <c r="L513" i="9"/>
  <c r="L514" i="9"/>
  <c r="L515" i="9"/>
  <c r="L516" i="9"/>
  <c r="L517" i="9"/>
  <c r="L518" i="9"/>
  <c r="L519" i="9"/>
  <c r="L520" i="9"/>
  <c r="L521" i="9"/>
  <c r="L522" i="9"/>
  <c r="L523" i="9"/>
  <c r="L524" i="9"/>
  <c r="L525" i="9"/>
  <c r="L526" i="9"/>
  <c r="L527" i="9"/>
  <c r="L528" i="9"/>
  <c r="L529" i="9"/>
  <c r="L530" i="9"/>
  <c r="L531" i="9"/>
  <c r="L532" i="9"/>
  <c r="L533" i="9"/>
  <c r="L534" i="9"/>
  <c r="L535" i="9"/>
  <c r="L536" i="9"/>
  <c r="L537" i="9"/>
  <c r="L538" i="9"/>
  <c r="L539" i="9"/>
  <c r="L540" i="9"/>
  <c r="L541" i="9"/>
  <c r="L542" i="9"/>
  <c r="L543" i="9"/>
  <c r="L544" i="9"/>
  <c r="L545" i="9"/>
  <c r="L546" i="9"/>
  <c r="L547" i="9"/>
  <c r="L548" i="9"/>
  <c r="L549" i="9"/>
  <c r="L550" i="9"/>
  <c r="U64" i="1" s="1"/>
  <c r="L551" i="9"/>
  <c r="L552" i="9"/>
  <c r="U66" i="1" s="1"/>
  <c r="L553" i="9"/>
  <c r="L554" i="9"/>
  <c r="L555" i="9"/>
  <c r="L556" i="9"/>
  <c r="L557" i="9"/>
  <c r="L558" i="9"/>
  <c r="L559" i="9"/>
  <c r="L560" i="9"/>
  <c r="L561" i="9"/>
  <c r="L562" i="9"/>
  <c r="L563" i="9"/>
  <c r="L564" i="9"/>
  <c r="L565" i="9"/>
  <c r="L566" i="9"/>
  <c r="L567" i="9"/>
  <c r="L568" i="9"/>
  <c r="L569" i="9"/>
  <c r="L570" i="9"/>
  <c r="L571" i="9"/>
  <c r="L572" i="9"/>
  <c r="L573" i="9"/>
  <c r="L574" i="9"/>
  <c r="L575" i="9"/>
  <c r="L576" i="9"/>
  <c r="L577" i="9"/>
  <c r="L578" i="9"/>
  <c r="L579" i="9"/>
  <c r="L580" i="9"/>
  <c r="L581" i="9"/>
  <c r="L582" i="9"/>
  <c r="L583" i="9"/>
  <c r="L584" i="9"/>
  <c r="L585" i="9"/>
  <c r="L586" i="9"/>
  <c r="L587" i="9"/>
  <c r="L588" i="9"/>
  <c r="L589" i="9"/>
  <c r="L590" i="9"/>
  <c r="L591" i="9"/>
  <c r="L592" i="9"/>
  <c r="L593" i="9"/>
  <c r="L594" i="9"/>
  <c r="L595" i="9"/>
  <c r="L596" i="9"/>
  <c r="L597" i="9"/>
  <c r="L598" i="9"/>
  <c r="L599" i="9"/>
  <c r="L600" i="9"/>
  <c r="L601" i="9"/>
  <c r="L602" i="9"/>
  <c r="L603" i="9"/>
  <c r="L604" i="9"/>
  <c r="L605" i="9"/>
  <c r="L606" i="9"/>
  <c r="L607" i="9"/>
  <c r="L608" i="9"/>
  <c r="L609" i="9"/>
  <c r="L610" i="9"/>
  <c r="L611" i="9"/>
  <c r="L612" i="9"/>
  <c r="L613" i="9"/>
  <c r="L614" i="9"/>
  <c r="L615" i="9"/>
  <c r="L616" i="9"/>
  <c r="L617" i="9"/>
  <c r="L618" i="9"/>
  <c r="L619" i="9"/>
  <c r="L620" i="9"/>
  <c r="L621" i="9"/>
  <c r="L622" i="9"/>
  <c r="L623" i="9"/>
  <c r="L624" i="9"/>
  <c r="L625" i="9"/>
  <c r="L626" i="9"/>
  <c r="L627" i="9"/>
  <c r="L628" i="9"/>
  <c r="L629" i="9"/>
  <c r="L630" i="9"/>
  <c r="L631" i="9"/>
  <c r="L632" i="9"/>
  <c r="L633" i="9"/>
  <c r="L634" i="9"/>
  <c r="L635" i="9"/>
  <c r="L636" i="9"/>
  <c r="L637" i="9"/>
  <c r="L638" i="9"/>
  <c r="L639" i="9"/>
  <c r="L640" i="9"/>
  <c r="L641" i="9"/>
  <c r="L642" i="9"/>
  <c r="L643" i="9"/>
  <c r="L644" i="9"/>
  <c r="L645" i="9"/>
  <c r="L646" i="9"/>
  <c r="L647" i="9"/>
  <c r="L648" i="9"/>
  <c r="L649" i="9"/>
  <c r="L650" i="9"/>
  <c r="L651" i="9"/>
  <c r="L652" i="9"/>
  <c r="L653" i="9"/>
  <c r="L654" i="9"/>
  <c r="L655" i="9"/>
  <c r="L656" i="9"/>
  <c r="L657" i="9"/>
  <c r="L658" i="9"/>
  <c r="L659" i="9"/>
  <c r="L660" i="9"/>
  <c r="L661" i="9"/>
  <c r="L662" i="9"/>
  <c r="L663" i="9"/>
  <c r="L664" i="9"/>
  <c r="L665" i="9"/>
  <c r="L666" i="9"/>
  <c r="L667" i="9"/>
  <c r="L668" i="9"/>
  <c r="L669" i="9"/>
  <c r="L670" i="9"/>
  <c r="L671" i="9"/>
  <c r="L672" i="9"/>
  <c r="L673" i="9"/>
  <c r="L674" i="9"/>
  <c r="L675" i="9"/>
  <c r="L676" i="9"/>
  <c r="L677" i="9"/>
  <c r="L678" i="9"/>
  <c r="L679" i="9"/>
  <c r="L680" i="9"/>
  <c r="L681" i="9"/>
  <c r="L682" i="9"/>
  <c r="L683" i="9"/>
  <c r="L684" i="9"/>
  <c r="L685" i="9"/>
  <c r="L686" i="9"/>
  <c r="L687" i="9"/>
  <c r="L688" i="9"/>
  <c r="L689" i="9"/>
  <c r="L690" i="9"/>
  <c r="L691" i="9"/>
  <c r="L692" i="9"/>
  <c r="L693" i="9"/>
  <c r="L694" i="9"/>
  <c r="L695" i="9"/>
  <c r="L696" i="9"/>
  <c r="L697" i="9"/>
  <c r="L698" i="9"/>
  <c r="L699" i="9"/>
  <c r="L700" i="9"/>
  <c r="L701" i="9"/>
  <c r="L702" i="9"/>
  <c r="L703" i="9"/>
  <c r="L704" i="9"/>
  <c r="L705" i="9"/>
  <c r="L706" i="9"/>
  <c r="L707" i="9"/>
  <c r="L708" i="9"/>
  <c r="L709" i="9"/>
  <c r="L710" i="9"/>
  <c r="L711" i="9"/>
  <c r="L712" i="9"/>
  <c r="L713" i="9"/>
  <c r="L714" i="9"/>
  <c r="L715" i="9"/>
  <c r="L716" i="9"/>
  <c r="L717" i="9"/>
  <c r="L718" i="9"/>
  <c r="L719" i="9"/>
  <c r="L720" i="9"/>
  <c r="L721" i="9"/>
  <c r="L722" i="9"/>
  <c r="L723" i="9"/>
  <c r="L724" i="9"/>
  <c r="L725" i="9"/>
  <c r="L726" i="9"/>
  <c r="L727" i="9"/>
  <c r="L728" i="9"/>
  <c r="L729" i="9"/>
  <c r="L730" i="9"/>
  <c r="L731" i="9"/>
  <c r="L732" i="9"/>
  <c r="L733" i="9"/>
  <c r="L734" i="9"/>
  <c r="L735" i="9"/>
  <c r="L736" i="9"/>
  <c r="L737" i="9"/>
  <c r="L738" i="9"/>
  <c r="L739" i="9"/>
  <c r="L740" i="9"/>
  <c r="L741" i="9"/>
  <c r="L742" i="9"/>
  <c r="L743" i="9"/>
  <c r="L744" i="9"/>
  <c r="L745" i="9"/>
  <c r="L746" i="9"/>
  <c r="L747" i="9"/>
  <c r="L748" i="9"/>
  <c r="L749" i="9"/>
  <c r="L750" i="9"/>
  <c r="L751" i="9"/>
  <c r="L752" i="9"/>
  <c r="L753" i="9"/>
  <c r="L754" i="9"/>
  <c r="L755" i="9"/>
  <c r="L756" i="9"/>
  <c r="L757" i="9"/>
  <c r="L758" i="9"/>
  <c r="L759" i="9"/>
  <c r="L760" i="9"/>
  <c r="L761" i="9"/>
  <c r="L762" i="9"/>
  <c r="L763" i="9"/>
  <c r="L764" i="9"/>
  <c r="L765" i="9"/>
  <c r="L766" i="9"/>
  <c r="L767" i="9"/>
  <c r="L768" i="9"/>
  <c r="L769" i="9"/>
  <c r="L770" i="9"/>
  <c r="L771" i="9"/>
  <c r="L772" i="9"/>
  <c r="L773" i="9"/>
  <c r="L774" i="9"/>
  <c r="L775" i="9"/>
  <c r="L776" i="9"/>
  <c r="L777" i="9"/>
  <c r="L778" i="9"/>
  <c r="L779" i="9"/>
  <c r="L780" i="9"/>
  <c r="L781" i="9"/>
  <c r="L782" i="9"/>
  <c r="L783" i="9"/>
  <c r="L784" i="9"/>
  <c r="L785" i="9"/>
  <c r="L786" i="9"/>
  <c r="L787" i="9"/>
  <c r="L788" i="9"/>
  <c r="L789" i="9"/>
  <c r="L790" i="9"/>
  <c r="L791" i="9"/>
  <c r="L792" i="9"/>
  <c r="L793" i="9"/>
  <c r="L794" i="9"/>
  <c r="L795" i="9"/>
  <c r="L796" i="9"/>
  <c r="L797" i="9"/>
  <c r="L798" i="9"/>
  <c r="L799" i="9"/>
  <c r="L800" i="9"/>
  <c r="L801" i="9"/>
  <c r="L802" i="9"/>
  <c r="L803" i="9"/>
  <c r="L804" i="9"/>
  <c r="L805" i="9"/>
  <c r="L806" i="9"/>
  <c r="L807" i="9"/>
  <c r="L808" i="9"/>
  <c r="L809" i="9"/>
  <c r="L810" i="9"/>
  <c r="L811" i="9"/>
  <c r="L812" i="9"/>
  <c r="L813" i="9"/>
  <c r="L814" i="9"/>
  <c r="L815" i="9"/>
  <c r="L816" i="9"/>
  <c r="L817" i="9"/>
  <c r="L818" i="9"/>
  <c r="L819" i="9"/>
  <c r="L820" i="9"/>
  <c r="L821" i="9"/>
  <c r="L822" i="9"/>
  <c r="L823" i="9"/>
  <c r="L824" i="9"/>
  <c r="L825" i="9"/>
  <c r="L826" i="9"/>
  <c r="L827" i="9"/>
  <c r="L828" i="9"/>
  <c r="L829" i="9"/>
  <c r="L830" i="9"/>
  <c r="L831" i="9"/>
  <c r="L832" i="9"/>
  <c r="L833" i="9"/>
  <c r="L834" i="9"/>
  <c r="L835" i="9"/>
  <c r="L836" i="9"/>
  <c r="L837" i="9"/>
  <c r="L838" i="9"/>
  <c r="L839" i="9"/>
  <c r="L840" i="9"/>
  <c r="L841" i="9"/>
  <c r="L842" i="9"/>
  <c r="L843" i="9"/>
  <c r="L844" i="9"/>
  <c r="L845" i="9"/>
  <c r="L846" i="9"/>
  <c r="L847" i="9"/>
  <c r="L848" i="9"/>
  <c r="L849" i="9"/>
  <c r="L850" i="9"/>
  <c r="L851" i="9"/>
  <c r="L852" i="9"/>
  <c r="L853" i="9"/>
  <c r="L854" i="9"/>
  <c r="L855" i="9"/>
  <c r="L856" i="9"/>
  <c r="L857" i="9"/>
  <c r="L858" i="9"/>
  <c r="L859" i="9"/>
  <c r="L860" i="9"/>
  <c r="L861" i="9"/>
  <c r="L862" i="9"/>
  <c r="L863" i="9"/>
  <c r="L864" i="9"/>
  <c r="L865" i="9"/>
  <c r="L866" i="9"/>
  <c r="L867" i="9"/>
  <c r="L868" i="9"/>
  <c r="L869" i="9"/>
  <c r="L870" i="9"/>
  <c r="L871" i="9"/>
  <c r="L872" i="9"/>
  <c r="L873" i="9"/>
  <c r="L874" i="9"/>
  <c r="L875" i="9"/>
  <c r="L876" i="9"/>
  <c r="L877" i="9"/>
  <c r="L878" i="9"/>
  <c r="L879" i="9"/>
  <c r="L880" i="9"/>
  <c r="L881" i="9"/>
  <c r="L882" i="9"/>
  <c r="L883" i="9"/>
  <c r="L884" i="9"/>
  <c r="L885" i="9"/>
  <c r="L886" i="9"/>
  <c r="L887" i="9"/>
  <c r="L888" i="9"/>
  <c r="L889" i="9"/>
  <c r="L890" i="9"/>
  <c r="L891" i="9"/>
  <c r="L892" i="9"/>
  <c r="L893" i="9"/>
  <c r="L894" i="9"/>
  <c r="L895" i="9"/>
  <c r="L896" i="9"/>
  <c r="L897" i="9"/>
  <c r="L2" i="9"/>
  <c r="M855" i="9" l="1"/>
  <c r="M747" i="9"/>
  <c r="M639" i="9"/>
  <c r="M543" i="9"/>
  <c r="V57" i="1" s="1"/>
  <c r="U57" i="1"/>
  <c r="M447" i="9"/>
  <c r="M363" i="9"/>
  <c r="M267" i="9"/>
  <c r="M183" i="9"/>
  <c r="M99" i="9"/>
  <c r="M39" i="9"/>
  <c r="M818" i="9"/>
  <c r="M698" i="9"/>
  <c r="M590" i="9"/>
  <c r="M506" i="9"/>
  <c r="V20" i="1" s="1"/>
  <c r="U20" i="1"/>
  <c r="M386" i="9"/>
  <c r="M314" i="9"/>
  <c r="M230" i="9"/>
  <c r="M182" i="9"/>
  <c r="M134" i="9"/>
  <c r="M98" i="9"/>
  <c r="M86" i="9"/>
  <c r="M74" i="9"/>
  <c r="M62" i="9"/>
  <c r="M50" i="9"/>
  <c r="M38" i="9"/>
  <c r="M26" i="9"/>
  <c r="M13" i="9"/>
  <c r="M889" i="9"/>
  <c r="M877" i="9"/>
  <c r="M865" i="9"/>
  <c r="M853" i="9"/>
  <c r="M841" i="9"/>
  <c r="M829" i="9"/>
  <c r="M817" i="9"/>
  <c r="M805" i="9"/>
  <c r="M793" i="9"/>
  <c r="M769" i="9"/>
  <c r="M757" i="9"/>
  <c r="M745" i="9"/>
  <c r="M733" i="9"/>
  <c r="M721" i="9"/>
  <c r="M709" i="9"/>
  <c r="M697" i="9"/>
  <c r="M685" i="9"/>
  <c r="M673" i="9"/>
  <c r="M661" i="9"/>
  <c r="M649" i="9"/>
  <c r="M637" i="9"/>
  <c r="M625" i="9"/>
  <c r="M613" i="9"/>
  <c r="M601" i="9"/>
  <c r="M589" i="9"/>
  <c r="M577" i="9"/>
  <c r="V91" i="1" s="1"/>
  <c r="U91" i="1"/>
  <c r="M565" i="9"/>
  <c r="V79" i="1" s="1"/>
  <c r="U79" i="1"/>
  <c r="M553" i="9"/>
  <c r="V67" i="1" s="1"/>
  <c r="U67" i="1"/>
  <c r="M541" i="9"/>
  <c r="V55" i="1" s="1"/>
  <c r="U55" i="1"/>
  <c r="M529" i="9"/>
  <c r="V43" i="1" s="1"/>
  <c r="U43" i="1"/>
  <c r="M517" i="9"/>
  <c r="V31" i="1" s="1"/>
  <c r="U31" i="1"/>
  <c r="M505" i="9"/>
  <c r="V19" i="1" s="1"/>
  <c r="U19" i="1"/>
  <c r="M493" i="9"/>
  <c r="V7" i="1" s="1"/>
  <c r="U7" i="1"/>
  <c r="M481" i="9"/>
  <c r="M469" i="9"/>
  <c r="M445" i="9"/>
  <c r="M433" i="9"/>
  <c r="M421" i="9"/>
  <c r="M409" i="9"/>
  <c r="M397" i="9"/>
  <c r="M385" i="9"/>
  <c r="M373" i="9"/>
  <c r="M361" i="9"/>
  <c r="M349" i="9"/>
  <c r="M337" i="9"/>
  <c r="M325" i="9"/>
  <c r="M313" i="9"/>
  <c r="M301" i="9"/>
  <c r="M289" i="9"/>
  <c r="M277" i="9"/>
  <c r="M265" i="9"/>
  <c r="M253" i="9"/>
  <c r="M241" i="9"/>
  <c r="M229" i="9"/>
  <c r="M217" i="9"/>
  <c r="M205" i="9"/>
  <c r="M193" i="9"/>
  <c r="M181" i="9"/>
  <c r="M157" i="9"/>
  <c r="M145" i="9"/>
  <c r="M133" i="9"/>
  <c r="M121" i="9"/>
  <c r="M109" i="9"/>
  <c r="M97" i="9"/>
  <c r="M85" i="9"/>
  <c r="M73" i="9"/>
  <c r="M61" i="9"/>
  <c r="M49" i="9"/>
  <c r="M37" i="9"/>
  <c r="M25" i="9"/>
  <c r="M12" i="9"/>
  <c r="M843" i="9"/>
  <c r="M723" i="9"/>
  <c r="M615" i="9"/>
  <c r="M519" i="9"/>
  <c r="V33" i="1" s="1"/>
  <c r="U33" i="1"/>
  <c r="M423" i="9"/>
  <c r="M339" i="9"/>
  <c r="M255" i="9"/>
  <c r="M159" i="9"/>
  <c r="M63" i="9"/>
  <c r="M830" i="9"/>
  <c r="M734" i="9"/>
  <c r="M614" i="9"/>
  <c r="M518" i="9"/>
  <c r="V32" i="1" s="1"/>
  <c r="U32" i="1"/>
  <c r="M410" i="9"/>
  <c r="M326" i="9"/>
  <c r="M218" i="9"/>
  <c r="M110" i="9"/>
  <c r="M876" i="9"/>
  <c r="M864" i="9"/>
  <c r="M852" i="9"/>
  <c r="M840" i="9"/>
  <c r="M828" i="9"/>
  <c r="M816" i="9"/>
  <c r="M804" i="9"/>
  <c r="M792" i="9"/>
  <c r="M768" i="9"/>
  <c r="M756" i="9"/>
  <c r="M744" i="9"/>
  <c r="M732" i="9"/>
  <c r="M720" i="9"/>
  <c r="M708" i="9"/>
  <c r="M696" i="9"/>
  <c r="M684" i="9"/>
  <c r="M672" i="9"/>
  <c r="M660" i="9"/>
  <c r="M648" i="9"/>
  <c r="M636" i="9"/>
  <c r="M624" i="9"/>
  <c r="M612" i="9"/>
  <c r="M600" i="9"/>
  <c r="M588" i="9"/>
  <c r="M576" i="9"/>
  <c r="V90" i="1" s="1"/>
  <c r="U90" i="1"/>
  <c r="M564" i="9"/>
  <c r="V78" i="1" s="1"/>
  <c r="U78" i="1"/>
  <c r="M540" i="9"/>
  <c r="V54" i="1" s="1"/>
  <c r="U54" i="1"/>
  <c r="M528" i="9"/>
  <c r="V42" i="1" s="1"/>
  <c r="U42" i="1"/>
  <c r="M516" i="9"/>
  <c r="V30" i="1" s="1"/>
  <c r="U30" i="1"/>
  <c r="M504" i="9"/>
  <c r="V18" i="1" s="1"/>
  <c r="U18" i="1"/>
  <c r="M492" i="9"/>
  <c r="V6" i="1" s="1"/>
  <c r="U6" i="1"/>
  <c r="M480" i="9"/>
  <c r="M468" i="9"/>
  <c r="M444" i="9"/>
  <c r="M420" i="9"/>
  <c r="M408" i="9"/>
  <c r="M396" i="9"/>
  <c r="M384" i="9"/>
  <c r="M372" i="9"/>
  <c r="M360" i="9"/>
  <c r="M348" i="9"/>
  <c r="M336" i="9"/>
  <c r="M324" i="9"/>
  <c r="M312" i="9"/>
  <c r="M300" i="9"/>
  <c r="M288" i="9"/>
  <c r="M276" i="9"/>
  <c r="M264" i="9"/>
  <c r="M252" i="9"/>
  <c r="M240" i="9"/>
  <c r="M228" i="9"/>
  <c r="M216" i="9"/>
  <c r="M204" i="9"/>
  <c r="M192" i="9"/>
  <c r="M180" i="9"/>
  <c r="M168" i="9"/>
  <c r="M156" i="9"/>
  <c r="M144" i="9"/>
  <c r="M132" i="9"/>
  <c r="M120" i="9"/>
  <c r="M108" i="9"/>
  <c r="M96" i="9"/>
  <c r="M84" i="9"/>
  <c r="M72" i="9"/>
  <c r="M60" i="9"/>
  <c r="M48" i="9"/>
  <c r="M36" i="9"/>
  <c r="M24" i="9"/>
  <c r="M11" i="9"/>
  <c r="M891" i="9"/>
  <c r="M771" i="9"/>
  <c r="M627" i="9"/>
  <c r="M351" i="9"/>
  <c r="M147" i="9"/>
  <c r="M662" i="9"/>
  <c r="M542" i="9"/>
  <c r="V56" i="1" s="1"/>
  <c r="U56" i="1"/>
  <c r="M434" i="9"/>
  <c r="M254" i="9"/>
  <c r="M887" i="9"/>
  <c r="M875" i="9"/>
  <c r="M863" i="9"/>
  <c r="M851" i="9"/>
  <c r="M839" i="9"/>
  <c r="M827" i="9"/>
  <c r="M815" i="9"/>
  <c r="M803" i="9"/>
  <c r="M791" i="9"/>
  <c r="M767" i="9"/>
  <c r="M755" i="9"/>
  <c r="M743" i="9"/>
  <c r="M731" i="9"/>
  <c r="M719" i="9"/>
  <c r="M707" i="9"/>
  <c r="M695" i="9"/>
  <c r="M683" i="9"/>
  <c r="M671" i="9"/>
  <c r="M659" i="9"/>
  <c r="M647" i="9"/>
  <c r="M635" i="9"/>
  <c r="M623" i="9"/>
  <c r="M611" i="9"/>
  <c r="M599" i="9"/>
  <c r="M587" i="9"/>
  <c r="M575" i="9"/>
  <c r="V89" i="1" s="1"/>
  <c r="U89" i="1"/>
  <c r="M563" i="9"/>
  <c r="V77" i="1" s="1"/>
  <c r="U77" i="1"/>
  <c r="M551" i="9"/>
  <c r="V65" i="1" s="1"/>
  <c r="U65" i="1"/>
  <c r="M539" i="9"/>
  <c r="V53" i="1" s="1"/>
  <c r="U53" i="1"/>
  <c r="M527" i="9"/>
  <c r="V41" i="1" s="1"/>
  <c r="U41" i="1"/>
  <c r="M515" i="9"/>
  <c r="V29" i="1" s="1"/>
  <c r="U29" i="1"/>
  <c r="M503" i="9"/>
  <c r="V17" i="1" s="1"/>
  <c r="U17" i="1"/>
  <c r="M479" i="9"/>
  <c r="M467" i="9"/>
  <c r="M443" i="9"/>
  <c r="M419" i="9"/>
  <c r="M407" i="9"/>
  <c r="M395" i="9"/>
  <c r="M383" i="9"/>
  <c r="M371" i="9"/>
  <c r="M359" i="9"/>
  <c r="M347" i="9"/>
  <c r="M335" i="9"/>
  <c r="M323" i="9"/>
  <c r="M311" i="9"/>
  <c r="M299" i="9"/>
  <c r="M287" i="9"/>
  <c r="M275" i="9"/>
  <c r="M263" i="9"/>
  <c r="M251" i="9"/>
  <c r="M239" i="9"/>
  <c r="M227" i="9"/>
  <c r="M215" i="9"/>
  <c r="M203" i="9"/>
  <c r="M191" i="9"/>
  <c r="M179" i="9"/>
  <c r="M167" i="9"/>
  <c r="M155" i="9"/>
  <c r="M143" i="9"/>
  <c r="M131" i="9"/>
  <c r="M119" i="9"/>
  <c r="M107" i="9"/>
  <c r="M95" i="9"/>
  <c r="M83" i="9"/>
  <c r="M71" i="9"/>
  <c r="M59" i="9"/>
  <c r="M47" i="9"/>
  <c r="M35" i="9"/>
  <c r="M23" i="9"/>
  <c r="M10" i="9"/>
  <c r="M819" i="9"/>
  <c r="M699" i="9"/>
  <c r="M591" i="9"/>
  <c r="M495" i="9"/>
  <c r="V9" i="1" s="1"/>
  <c r="U9" i="1"/>
  <c r="M375" i="9"/>
  <c r="M75" i="9"/>
  <c r="M14" i="9"/>
  <c r="M746" i="9"/>
  <c r="M626" i="9"/>
  <c r="M530" i="9"/>
  <c r="V44" i="1" s="1"/>
  <c r="U44" i="1"/>
  <c r="M398" i="9"/>
  <c r="M874" i="9"/>
  <c r="M838" i="9"/>
  <c r="M826" i="9"/>
  <c r="M814" i="9"/>
  <c r="M802" i="9"/>
  <c r="M790" i="9"/>
  <c r="M778" i="9"/>
  <c r="M766" i="9"/>
  <c r="M754" i="9"/>
  <c r="M742" i="9"/>
  <c r="M730" i="9"/>
  <c r="M718" i="9"/>
  <c r="M706" i="9"/>
  <c r="M694" i="9"/>
  <c r="M682" i="9"/>
  <c r="M670" i="9"/>
  <c r="M658" i="9"/>
  <c r="M646" i="9"/>
  <c r="M634" i="9"/>
  <c r="M622" i="9"/>
  <c r="M610" i="9"/>
  <c r="M598" i="9"/>
  <c r="M586" i="9"/>
  <c r="M574" i="9"/>
  <c r="V88" i="1" s="1"/>
  <c r="U88" i="1"/>
  <c r="M562" i="9"/>
  <c r="V76" i="1" s="1"/>
  <c r="U76" i="1"/>
  <c r="M538" i="9"/>
  <c r="V52" i="1" s="1"/>
  <c r="U52" i="1"/>
  <c r="M526" i="9"/>
  <c r="V40" i="1" s="1"/>
  <c r="U40" i="1"/>
  <c r="M514" i="9"/>
  <c r="V28" i="1" s="1"/>
  <c r="U28" i="1"/>
  <c r="M502" i="9"/>
  <c r="V16" i="1" s="1"/>
  <c r="U16" i="1"/>
  <c r="M478" i="9"/>
  <c r="M466" i="9"/>
  <c r="M454" i="9"/>
  <c r="M442" i="9"/>
  <c r="M418" i="9"/>
  <c r="M406" i="9"/>
  <c r="M394" i="9"/>
  <c r="M382" i="9"/>
  <c r="M370" i="9"/>
  <c r="M358" i="9"/>
  <c r="M346" i="9"/>
  <c r="M334" i="9"/>
  <c r="M322" i="9"/>
  <c r="M310" i="9"/>
  <c r="M298" i="9"/>
  <c r="M286" i="9"/>
  <c r="M274" i="9"/>
  <c r="M262" i="9"/>
  <c r="M250" i="9"/>
  <c r="M238" i="9"/>
  <c r="M226" i="9"/>
  <c r="M214" i="9"/>
  <c r="M202" i="9"/>
  <c r="M190" i="9"/>
  <c r="M178" i="9"/>
  <c r="M166" i="9"/>
  <c r="M154" i="9"/>
  <c r="M142" i="9"/>
  <c r="M130" i="9"/>
  <c r="M118" i="9"/>
  <c r="M106" i="9"/>
  <c r="M94" i="9"/>
  <c r="M82" i="9"/>
  <c r="M70" i="9"/>
  <c r="M46" i="9"/>
  <c r="M34" i="9"/>
  <c r="M22" i="9"/>
  <c r="M9" i="9"/>
  <c r="M795" i="9"/>
  <c r="M663" i="9"/>
  <c r="M531" i="9"/>
  <c r="V45" i="1" s="1"/>
  <c r="U45" i="1"/>
  <c r="M411" i="9"/>
  <c r="M279" i="9"/>
  <c r="M135" i="9"/>
  <c r="M866" i="9"/>
  <c r="M758" i="9"/>
  <c r="M638" i="9"/>
  <c r="M338" i="9"/>
  <c r="M266" i="9"/>
  <c r="M146" i="9"/>
  <c r="M862" i="9"/>
  <c r="M897" i="9"/>
  <c r="M873" i="9"/>
  <c r="M861" i="9"/>
  <c r="M849" i="9"/>
  <c r="M837" i="9"/>
  <c r="M825" i="9"/>
  <c r="M813" i="9"/>
  <c r="M801" i="9"/>
  <c r="M789" i="9"/>
  <c r="M777" i="9"/>
  <c r="M765" i="9"/>
  <c r="M753" i="9"/>
  <c r="M741" i="9"/>
  <c r="M729" i="9"/>
  <c r="M717" i="9"/>
  <c r="M705" i="9"/>
  <c r="M693" i="9"/>
  <c r="M681" i="9"/>
  <c r="M669" i="9"/>
  <c r="M657" i="9"/>
  <c r="M645" i="9"/>
  <c r="M633" i="9"/>
  <c r="M621" i="9"/>
  <c r="M609" i="9"/>
  <c r="M597" i="9"/>
  <c r="M585" i="9"/>
  <c r="M573" i="9"/>
  <c r="V87" i="1" s="1"/>
  <c r="U87" i="1"/>
  <c r="M561" i="9"/>
  <c r="V75" i="1" s="1"/>
  <c r="U75" i="1"/>
  <c r="M549" i="9"/>
  <c r="V63" i="1" s="1"/>
  <c r="U63" i="1"/>
  <c r="M537" i="9"/>
  <c r="V51" i="1" s="1"/>
  <c r="U51" i="1"/>
  <c r="M525" i="9"/>
  <c r="V39" i="1" s="1"/>
  <c r="U39" i="1"/>
  <c r="M513" i="9"/>
  <c r="V27" i="1" s="1"/>
  <c r="U27" i="1"/>
  <c r="M501" i="9"/>
  <c r="V15" i="1" s="1"/>
  <c r="U15" i="1"/>
  <c r="M489" i="9"/>
  <c r="M477" i="9"/>
  <c r="M465" i="9"/>
  <c r="M453" i="9"/>
  <c r="M441" i="9"/>
  <c r="M417" i="9"/>
  <c r="M393" i="9"/>
  <c r="M381" i="9"/>
  <c r="M369" i="9"/>
  <c r="M357" i="9"/>
  <c r="M345" i="9"/>
  <c r="M333" i="9"/>
  <c r="M321" i="9"/>
  <c r="M309" i="9"/>
  <c r="M297" i="9"/>
  <c r="M285" i="9"/>
  <c r="M273" i="9"/>
  <c r="M261" i="9"/>
  <c r="M249" i="9"/>
  <c r="M237" i="9"/>
  <c r="M225" i="9"/>
  <c r="M213" i="9"/>
  <c r="M201" i="9"/>
  <c r="M189" i="9"/>
  <c r="M177" i="9"/>
  <c r="M165" i="9"/>
  <c r="M153" i="9"/>
  <c r="M141" i="9"/>
  <c r="M129" i="9"/>
  <c r="M117" i="9"/>
  <c r="M105" i="9"/>
  <c r="M93" i="9"/>
  <c r="M81" i="9"/>
  <c r="M69" i="9"/>
  <c r="M57" i="9"/>
  <c r="M45" i="9"/>
  <c r="M33" i="9"/>
  <c r="M21" i="9"/>
  <c r="M8" i="9"/>
  <c r="M867" i="9"/>
  <c r="M759" i="9"/>
  <c r="M651" i="9"/>
  <c r="M555" i="9"/>
  <c r="V69" i="1" s="1"/>
  <c r="U69" i="1"/>
  <c r="M435" i="9"/>
  <c r="M327" i="9"/>
  <c r="M243" i="9"/>
  <c r="M171" i="9"/>
  <c r="M87" i="9"/>
  <c r="M27" i="9"/>
  <c r="M806" i="9"/>
  <c r="M686" i="9"/>
  <c r="M578" i="9"/>
  <c r="V92" i="1" s="1"/>
  <c r="U92" i="1"/>
  <c r="M482" i="9"/>
  <c r="M362" i="9"/>
  <c r="M290" i="9"/>
  <c r="M206" i="9"/>
  <c r="M122" i="9"/>
  <c r="M850" i="9"/>
  <c r="M885" i="9"/>
  <c r="M896" i="9"/>
  <c r="M884" i="9"/>
  <c r="M872" i="9"/>
  <c r="M860" i="9"/>
  <c r="M848" i="9"/>
  <c r="M836" i="9"/>
  <c r="M824" i="9"/>
  <c r="M812" i="9"/>
  <c r="M800" i="9"/>
  <c r="M788" i="9"/>
  <c r="M776" i="9"/>
  <c r="M764" i="9"/>
  <c r="M752" i="9"/>
  <c r="M740" i="9"/>
  <c r="M728" i="9"/>
  <c r="M716" i="9"/>
  <c r="M704" i="9"/>
  <c r="M692" i="9"/>
  <c r="M680" i="9"/>
  <c r="M668" i="9"/>
  <c r="M656" i="9"/>
  <c r="M644" i="9"/>
  <c r="M632" i="9"/>
  <c r="M620" i="9"/>
  <c r="M608" i="9"/>
  <c r="M596" i="9"/>
  <c r="M584" i="9"/>
  <c r="M572" i="9"/>
  <c r="V86" i="1" s="1"/>
  <c r="U86" i="1"/>
  <c r="M560" i="9"/>
  <c r="V74" i="1" s="1"/>
  <c r="U74" i="1"/>
  <c r="M548" i="9"/>
  <c r="V62" i="1" s="1"/>
  <c r="U62" i="1"/>
  <c r="M536" i="9"/>
  <c r="V50" i="1" s="1"/>
  <c r="U50" i="1"/>
  <c r="M524" i="9"/>
  <c r="V38" i="1" s="1"/>
  <c r="U38" i="1"/>
  <c r="M512" i="9"/>
  <c r="V26" i="1" s="1"/>
  <c r="U26" i="1"/>
  <c r="M500" i="9"/>
  <c r="V14" i="1" s="1"/>
  <c r="U14" i="1"/>
  <c r="M488" i="9"/>
  <c r="M476" i="9"/>
  <c r="M464" i="9"/>
  <c r="M452" i="9"/>
  <c r="M440" i="9"/>
  <c r="M428" i="9"/>
  <c r="M416" i="9"/>
  <c r="M404" i="9"/>
  <c r="M392" i="9"/>
  <c r="M380" i="9"/>
  <c r="M368" i="9"/>
  <c r="M356" i="9"/>
  <c r="M344" i="9"/>
  <c r="M332" i="9"/>
  <c r="M320" i="9"/>
  <c r="M308" i="9"/>
  <c r="M296" i="9"/>
  <c r="M284" i="9"/>
  <c r="M272" i="9"/>
  <c r="M260" i="9"/>
  <c r="M248" i="9"/>
  <c r="M236" i="9"/>
  <c r="M224" i="9"/>
  <c r="M212" i="9"/>
  <c r="M200" i="9"/>
  <c r="M188" i="9"/>
  <c r="M176" i="9"/>
  <c r="M164" i="9"/>
  <c r="M152" i="9"/>
  <c r="M140" i="9"/>
  <c r="M128" i="9"/>
  <c r="M116" i="9"/>
  <c r="M104" i="9"/>
  <c r="M92" i="9"/>
  <c r="M80" i="9"/>
  <c r="M68" i="9"/>
  <c r="M56" i="9"/>
  <c r="M44" i="9"/>
  <c r="M32" i="9"/>
  <c r="M20" i="9"/>
  <c r="M7" i="9"/>
  <c r="M807" i="9"/>
  <c r="M687" i="9"/>
  <c r="M579" i="9"/>
  <c r="V93" i="1" s="1"/>
  <c r="U93" i="1"/>
  <c r="M459" i="9"/>
  <c r="M303" i="9"/>
  <c r="M111" i="9"/>
  <c r="M854" i="9"/>
  <c r="M710" i="9"/>
  <c r="M566" i="9"/>
  <c r="V80" i="1" s="1"/>
  <c r="U80" i="1"/>
  <c r="M422" i="9"/>
  <c r="M883" i="9"/>
  <c r="M847" i="9"/>
  <c r="M835" i="9"/>
  <c r="M823" i="9"/>
  <c r="M811" i="9"/>
  <c r="M799" i="9"/>
  <c r="M787" i="9"/>
  <c r="M775" i="9"/>
  <c r="M763" i="9"/>
  <c r="M751" i="9"/>
  <c r="M739" i="9"/>
  <c r="M727" i="9"/>
  <c r="M715" i="9"/>
  <c r="M703" i="9"/>
  <c r="M691" i="9"/>
  <c r="M679" i="9"/>
  <c r="M667" i="9"/>
  <c r="M655" i="9"/>
  <c r="M643" i="9"/>
  <c r="M631" i="9"/>
  <c r="M619" i="9"/>
  <c r="M607" i="9"/>
  <c r="M595" i="9"/>
  <c r="M583" i="9"/>
  <c r="M571" i="9"/>
  <c r="V85" i="1" s="1"/>
  <c r="U85" i="1"/>
  <c r="M559" i="9"/>
  <c r="V73" i="1" s="1"/>
  <c r="U73" i="1"/>
  <c r="M547" i="9"/>
  <c r="V61" i="1" s="1"/>
  <c r="U61" i="1"/>
  <c r="M535" i="9"/>
  <c r="V49" i="1" s="1"/>
  <c r="U49" i="1"/>
  <c r="M523" i="9"/>
  <c r="V37" i="1" s="1"/>
  <c r="U37" i="1"/>
  <c r="M511" i="9"/>
  <c r="V25" i="1" s="1"/>
  <c r="U25" i="1"/>
  <c r="M499" i="9"/>
  <c r="V13" i="1" s="1"/>
  <c r="U13" i="1"/>
  <c r="M487" i="9"/>
  <c r="M475" i="9"/>
  <c r="M463" i="9"/>
  <c r="M451" i="9"/>
  <c r="M439" i="9"/>
  <c r="M427" i="9"/>
  <c r="M415" i="9"/>
  <c r="M403" i="9"/>
  <c r="M391" i="9"/>
  <c r="M379" i="9"/>
  <c r="M367" i="9"/>
  <c r="M355" i="9"/>
  <c r="M343" i="9"/>
  <c r="M331" i="9"/>
  <c r="M319" i="9"/>
  <c r="M307" i="9"/>
  <c r="M295" i="9"/>
  <c r="M283" i="9"/>
  <c r="M271" i="9"/>
  <c r="M259" i="9"/>
  <c r="M247" i="9"/>
  <c r="M235" i="9"/>
  <c r="M223" i="9"/>
  <c r="M211" i="9"/>
  <c r="M199" i="9"/>
  <c r="M187" i="9"/>
  <c r="M175" i="9"/>
  <c r="M163" i="9"/>
  <c r="M151" i="9"/>
  <c r="M139" i="9"/>
  <c r="M127" i="9"/>
  <c r="M115" i="9"/>
  <c r="M91" i="9"/>
  <c r="M79" i="9"/>
  <c r="M55" i="9"/>
  <c r="M43" i="9"/>
  <c r="M31" i="9"/>
  <c r="M18" i="9"/>
  <c r="M6" i="9"/>
  <c r="M735" i="9"/>
  <c r="M315" i="9"/>
  <c r="M207" i="9"/>
  <c r="M878" i="9"/>
  <c r="M770" i="9"/>
  <c r="M650" i="9"/>
  <c r="M350" i="9"/>
  <c r="M278" i="9"/>
  <c r="M158" i="9"/>
  <c r="M895" i="9"/>
  <c r="M894" i="9"/>
  <c r="M882" i="9"/>
  <c r="M870" i="9"/>
  <c r="M858" i="9"/>
  <c r="M846" i="9"/>
  <c r="M834" i="9"/>
  <c r="M822" i="9"/>
  <c r="M810" i="9"/>
  <c r="M798" i="9"/>
  <c r="M786" i="9"/>
  <c r="M774" i="9"/>
  <c r="M762" i="9"/>
  <c r="M750" i="9"/>
  <c r="M738" i="9"/>
  <c r="M726" i="9"/>
  <c r="M714" i="9"/>
  <c r="M702" i="9"/>
  <c r="M690" i="9"/>
  <c r="M678" i="9"/>
  <c r="M666" i="9"/>
  <c r="M654" i="9"/>
  <c r="M642" i="9"/>
  <c r="M630" i="9"/>
  <c r="M618" i="9"/>
  <c r="M606" i="9"/>
  <c r="M594" i="9"/>
  <c r="M582" i="9"/>
  <c r="M570" i="9"/>
  <c r="V84" i="1" s="1"/>
  <c r="U84" i="1"/>
  <c r="M558" i="9"/>
  <c r="V72" i="1" s="1"/>
  <c r="U72" i="1"/>
  <c r="M546" i="9"/>
  <c r="V60" i="1" s="1"/>
  <c r="U60" i="1"/>
  <c r="M534" i="9"/>
  <c r="V48" i="1" s="1"/>
  <c r="U48" i="1"/>
  <c r="M522" i="9"/>
  <c r="V36" i="1" s="1"/>
  <c r="U36" i="1"/>
  <c r="M510" i="9"/>
  <c r="V24" i="1" s="1"/>
  <c r="U24" i="1"/>
  <c r="M498" i="9"/>
  <c r="V12" i="1" s="1"/>
  <c r="U12" i="1"/>
  <c r="M486" i="9"/>
  <c r="M474" i="9"/>
  <c r="M462" i="9"/>
  <c r="M450" i="9"/>
  <c r="M438" i="9"/>
  <c r="M426" i="9"/>
  <c r="M402" i="9"/>
  <c r="M390" i="9"/>
  <c r="M378" i="9"/>
  <c r="M366" i="9"/>
  <c r="M354" i="9"/>
  <c r="M342" i="9"/>
  <c r="M330" i="9"/>
  <c r="M318" i="9"/>
  <c r="M306" i="9"/>
  <c r="M294" i="9"/>
  <c r="M282" i="9"/>
  <c r="M270" i="9"/>
  <c r="M258" i="9"/>
  <c r="M246" i="9"/>
  <c r="M234" i="9"/>
  <c r="M222" i="9"/>
  <c r="M210" i="9"/>
  <c r="M198" i="9"/>
  <c r="M186" i="9"/>
  <c r="M174" i="9"/>
  <c r="M150" i="9"/>
  <c r="M138" i="9"/>
  <c r="M126" i="9"/>
  <c r="M114" i="9"/>
  <c r="M102" i="9"/>
  <c r="M90" i="9"/>
  <c r="M78" i="9"/>
  <c r="M54" i="9"/>
  <c r="M42" i="9"/>
  <c r="M30" i="9"/>
  <c r="M17" i="9"/>
  <c r="M5" i="9"/>
  <c r="M831" i="9"/>
  <c r="M711" i="9"/>
  <c r="M603" i="9"/>
  <c r="M507" i="9"/>
  <c r="V21" i="1" s="1"/>
  <c r="U21" i="1"/>
  <c r="M399" i="9"/>
  <c r="M291" i="9"/>
  <c r="M231" i="9"/>
  <c r="M123" i="9"/>
  <c r="M51" i="9"/>
  <c r="M842" i="9"/>
  <c r="M722" i="9"/>
  <c r="M602" i="9"/>
  <c r="M494" i="9"/>
  <c r="V8" i="1" s="1"/>
  <c r="U8" i="1"/>
  <c r="M374" i="9"/>
  <c r="M242" i="9"/>
  <c r="M886" i="9"/>
  <c r="M859" i="9"/>
  <c r="M893" i="9"/>
  <c r="M881" i="9"/>
  <c r="M869" i="9"/>
  <c r="M857" i="9"/>
  <c r="M845" i="9"/>
  <c r="M833" i="9"/>
  <c r="M821" i="9"/>
  <c r="M809" i="9"/>
  <c r="M797" i="9"/>
  <c r="M785" i="9"/>
  <c r="M773" i="9"/>
  <c r="M761" i="9"/>
  <c r="M749" i="9"/>
  <c r="M737" i="9"/>
  <c r="M725" i="9"/>
  <c r="M713" i="9"/>
  <c r="M701" i="9"/>
  <c r="M689" i="9"/>
  <c r="M677" i="9"/>
  <c r="M665" i="9"/>
  <c r="M653" i="9"/>
  <c r="M641" i="9"/>
  <c r="M629" i="9"/>
  <c r="M617" i="9"/>
  <c r="M605" i="9"/>
  <c r="M593" i="9"/>
  <c r="M581" i="9"/>
  <c r="M569" i="9"/>
  <c r="V83" i="1" s="1"/>
  <c r="U83" i="1"/>
  <c r="M557" i="9"/>
  <c r="V71" i="1" s="1"/>
  <c r="U71" i="1"/>
  <c r="M545" i="9"/>
  <c r="V59" i="1" s="1"/>
  <c r="U59" i="1"/>
  <c r="M533" i="9"/>
  <c r="V47" i="1" s="1"/>
  <c r="U47" i="1"/>
  <c r="M521" i="9"/>
  <c r="V35" i="1" s="1"/>
  <c r="U35" i="1"/>
  <c r="M509" i="9"/>
  <c r="V23" i="1" s="1"/>
  <c r="U23" i="1"/>
  <c r="M497" i="9"/>
  <c r="V11" i="1" s="1"/>
  <c r="U11" i="1"/>
  <c r="M485" i="9"/>
  <c r="M473" i="9"/>
  <c r="M461" i="9"/>
  <c r="M449" i="9"/>
  <c r="M437" i="9"/>
  <c r="M425" i="9"/>
  <c r="M401" i="9"/>
  <c r="M389" i="9"/>
  <c r="M377" i="9"/>
  <c r="M365" i="9"/>
  <c r="M353" i="9"/>
  <c r="M341" i="9"/>
  <c r="M329" i="9"/>
  <c r="M317" i="9"/>
  <c r="M305" i="9"/>
  <c r="M293" i="9"/>
  <c r="M281" i="9"/>
  <c r="M269" i="9"/>
  <c r="M257" i="9"/>
  <c r="M245" i="9"/>
  <c r="M233" i="9"/>
  <c r="M221" i="9"/>
  <c r="M209" i="9"/>
  <c r="M197" i="9"/>
  <c r="M185" i="9"/>
  <c r="M173" i="9"/>
  <c r="M161" i="9"/>
  <c r="M149" i="9"/>
  <c r="M137" i="9"/>
  <c r="M125" i="9"/>
  <c r="M113" i="9"/>
  <c r="M101" i="9"/>
  <c r="M89" i="9"/>
  <c r="M77" i="9"/>
  <c r="M65" i="9"/>
  <c r="M53" i="9"/>
  <c r="M41" i="9"/>
  <c r="M29" i="9"/>
  <c r="M16" i="9"/>
  <c r="M4" i="9"/>
  <c r="M879" i="9"/>
  <c r="M783" i="9"/>
  <c r="M675" i="9"/>
  <c r="M567" i="9"/>
  <c r="V81" i="1" s="1"/>
  <c r="U81" i="1"/>
  <c r="M483" i="9"/>
  <c r="M387" i="9"/>
  <c r="M219" i="9"/>
  <c r="M890" i="9"/>
  <c r="M794" i="9"/>
  <c r="M674" i="9"/>
  <c r="M554" i="9"/>
  <c r="V68" i="1" s="1"/>
  <c r="U68" i="1"/>
  <c r="M446" i="9"/>
  <c r="M302" i="9"/>
  <c r="M888" i="9"/>
  <c r="M2" i="9"/>
  <c r="M871" i="9"/>
  <c r="M892" i="9"/>
  <c r="M880" i="9"/>
  <c r="M868" i="9"/>
  <c r="M856" i="9"/>
  <c r="M844" i="9"/>
  <c r="M832" i="9"/>
  <c r="M820" i="9"/>
  <c r="M808" i="9"/>
  <c r="M796" i="9"/>
  <c r="M784" i="9"/>
  <c r="M772" i="9"/>
  <c r="M760" i="9"/>
  <c r="M748" i="9"/>
  <c r="M736" i="9"/>
  <c r="M724" i="9"/>
  <c r="M712" i="9"/>
  <c r="M700" i="9"/>
  <c r="M688" i="9"/>
  <c r="M676" i="9"/>
  <c r="M664" i="9"/>
  <c r="M652" i="9"/>
  <c r="M640" i="9"/>
  <c r="M628" i="9"/>
  <c r="M616" i="9"/>
  <c r="M604" i="9"/>
  <c r="M592" i="9"/>
  <c r="M580" i="9"/>
  <c r="M568" i="9"/>
  <c r="V82" i="1" s="1"/>
  <c r="U82" i="1"/>
  <c r="M556" i="9"/>
  <c r="V70" i="1" s="1"/>
  <c r="U70" i="1"/>
  <c r="M544" i="9"/>
  <c r="V58" i="1" s="1"/>
  <c r="U58" i="1"/>
  <c r="M532" i="9"/>
  <c r="V46" i="1" s="1"/>
  <c r="U46" i="1"/>
  <c r="M520" i="9"/>
  <c r="V34" i="1" s="1"/>
  <c r="U34" i="1"/>
  <c r="M508" i="9"/>
  <c r="V22" i="1" s="1"/>
  <c r="U22" i="1"/>
  <c r="M496" i="9"/>
  <c r="V10" i="1" s="1"/>
  <c r="U10" i="1"/>
  <c r="M484" i="9"/>
  <c r="M472" i="9"/>
  <c r="M460" i="9"/>
  <c r="M448" i="9"/>
  <c r="M436" i="9"/>
  <c r="M424" i="9"/>
  <c r="M412" i="9"/>
  <c r="M400" i="9"/>
  <c r="M388" i="9"/>
  <c r="M376" i="9"/>
  <c r="M352" i="9"/>
  <c r="M340" i="9"/>
  <c r="M328" i="9"/>
  <c r="M316" i="9"/>
  <c r="M304" i="9"/>
  <c r="M292" i="9"/>
  <c r="M280" i="9"/>
  <c r="M268" i="9"/>
  <c r="M256" i="9"/>
  <c r="M244" i="9"/>
  <c r="M232" i="9"/>
  <c r="M220" i="9"/>
  <c r="M208" i="9"/>
  <c r="M172" i="9"/>
  <c r="M160" i="9"/>
  <c r="M148" i="9"/>
  <c r="M136" i="9"/>
  <c r="M124" i="9"/>
  <c r="M100" i="9"/>
  <c r="M88" i="9"/>
  <c r="M76" i="9"/>
  <c r="M64" i="9"/>
  <c r="M52" i="9"/>
  <c r="M40" i="9"/>
  <c r="M28" i="9"/>
  <c r="M15" i="9"/>
  <c r="M3" i="9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E20" i="16" l="1"/>
  <c r="E27" i="16"/>
  <c r="M6" i="1"/>
  <c r="N6" i="1"/>
  <c r="M7" i="1"/>
  <c r="N7" i="1"/>
  <c r="M8" i="1"/>
  <c r="N8" i="1"/>
  <c r="M9" i="1"/>
  <c r="N9" i="1"/>
  <c r="M10" i="1"/>
  <c r="N10" i="1"/>
  <c r="M11" i="1"/>
  <c r="N11" i="1"/>
  <c r="M12" i="1"/>
  <c r="N12" i="1"/>
  <c r="M13" i="1"/>
  <c r="N13" i="1"/>
  <c r="M14" i="1"/>
  <c r="N14" i="1"/>
  <c r="M15" i="1"/>
  <c r="N15" i="1"/>
  <c r="M16" i="1"/>
  <c r="N16" i="1"/>
  <c r="M17" i="1"/>
  <c r="N17" i="1"/>
  <c r="M18" i="1"/>
  <c r="N18" i="1"/>
  <c r="M19" i="1"/>
  <c r="N19" i="1"/>
  <c r="M20" i="1"/>
  <c r="N20" i="1"/>
  <c r="M21" i="1"/>
  <c r="N21" i="1"/>
  <c r="M22" i="1"/>
  <c r="N22" i="1"/>
  <c r="M23" i="1"/>
  <c r="N23" i="1"/>
  <c r="M24" i="1"/>
  <c r="N24" i="1"/>
  <c r="M25" i="1"/>
  <c r="N25" i="1"/>
  <c r="M26" i="1"/>
  <c r="N26" i="1"/>
  <c r="M27" i="1"/>
  <c r="N27" i="1"/>
  <c r="M28" i="1"/>
  <c r="N28" i="1"/>
  <c r="M29" i="1"/>
  <c r="N29" i="1"/>
  <c r="M30" i="1"/>
  <c r="N30" i="1"/>
  <c r="M31" i="1"/>
  <c r="N31" i="1"/>
  <c r="M32" i="1"/>
  <c r="N32" i="1"/>
  <c r="M33" i="1"/>
  <c r="N33" i="1"/>
  <c r="M34" i="1"/>
  <c r="N34" i="1"/>
  <c r="M35" i="1"/>
  <c r="N35" i="1"/>
  <c r="M36" i="1"/>
  <c r="N36" i="1"/>
  <c r="M37" i="1"/>
  <c r="N37" i="1"/>
  <c r="M38" i="1"/>
  <c r="N38" i="1"/>
  <c r="M39" i="1"/>
  <c r="N39" i="1"/>
  <c r="M40" i="1"/>
  <c r="N40" i="1"/>
  <c r="M41" i="1"/>
  <c r="N41" i="1"/>
  <c r="M42" i="1"/>
  <c r="N42" i="1"/>
  <c r="M43" i="1"/>
  <c r="N43" i="1"/>
  <c r="M44" i="1"/>
  <c r="N44" i="1"/>
  <c r="M45" i="1"/>
  <c r="N45" i="1"/>
  <c r="M46" i="1"/>
  <c r="N46" i="1"/>
  <c r="M47" i="1"/>
  <c r="N47" i="1"/>
  <c r="M48" i="1"/>
  <c r="N48" i="1"/>
  <c r="M49" i="1"/>
  <c r="N49" i="1"/>
  <c r="M50" i="1"/>
  <c r="N50" i="1"/>
  <c r="M51" i="1"/>
  <c r="N51" i="1"/>
  <c r="M52" i="1"/>
  <c r="N52" i="1"/>
  <c r="M53" i="1"/>
  <c r="N53" i="1"/>
  <c r="M54" i="1"/>
  <c r="N54" i="1"/>
  <c r="M55" i="1"/>
  <c r="N55" i="1"/>
  <c r="M56" i="1"/>
  <c r="N56" i="1"/>
  <c r="M57" i="1"/>
  <c r="N57" i="1"/>
  <c r="M58" i="1"/>
  <c r="N58" i="1"/>
  <c r="M59" i="1"/>
  <c r="N59" i="1"/>
  <c r="M60" i="1"/>
  <c r="N60" i="1"/>
  <c r="M61" i="1"/>
  <c r="N61" i="1"/>
  <c r="M62" i="1"/>
  <c r="N62" i="1"/>
  <c r="M63" i="1"/>
  <c r="N63" i="1"/>
  <c r="M64" i="1"/>
  <c r="N64" i="1"/>
  <c r="M65" i="1"/>
  <c r="N65" i="1"/>
  <c r="M66" i="1"/>
  <c r="N66" i="1"/>
  <c r="M67" i="1"/>
  <c r="N67" i="1"/>
  <c r="M68" i="1"/>
  <c r="N68" i="1"/>
  <c r="M69" i="1"/>
  <c r="N69" i="1"/>
  <c r="M70" i="1"/>
  <c r="N70" i="1"/>
  <c r="M71" i="1"/>
  <c r="N71" i="1"/>
  <c r="M72" i="1"/>
  <c r="N72" i="1"/>
  <c r="M73" i="1"/>
  <c r="N73" i="1"/>
  <c r="M74" i="1"/>
  <c r="N74" i="1"/>
  <c r="M75" i="1"/>
  <c r="N75" i="1"/>
  <c r="M76" i="1"/>
  <c r="N76" i="1"/>
  <c r="M77" i="1"/>
  <c r="N77" i="1"/>
  <c r="M78" i="1"/>
  <c r="N78" i="1"/>
  <c r="M79" i="1"/>
  <c r="N79" i="1"/>
  <c r="M80" i="1"/>
  <c r="N80" i="1"/>
  <c r="M81" i="1"/>
  <c r="N81" i="1"/>
  <c r="M82" i="1"/>
  <c r="N82" i="1"/>
  <c r="M83" i="1"/>
  <c r="N83" i="1"/>
  <c r="M84" i="1"/>
  <c r="N84" i="1"/>
  <c r="M85" i="1"/>
  <c r="N85" i="1"/>
  <c r="M86" i="1"/>
  <c r="N86" i="1"/>
  <c r="M87" i="1"/>
  <c r="N87" i="1"/>
  <c r="M88" i="1"/>
  <c r="N88" i="1"/>
  <c r="M89" i="1"/>
  <c r="N89" i="1"/>
  <c r="M90" i="1"/>
  <c r="N90" i="1"/>
  <c r="M91" i="1"/>
  <c r="N91" i="1"/>
  <c r="M92" i="1"/>
  <c r="N92" i="1"/>
  <c r="M93" i="1"/>
  <c r="N93" i="1"/>
  <c r="E17" i="16" l="1"/>
  <c r="E16" i="16"/>
  <c r="V3" i="14"/>
  <c r="Z3" i="14" s="1"/>
  <c r="V4" i="14"/>
  <c r="Z4" i="14" s="1"/>
  <c r="V5" i="14"/>
  <c r="Z5" i="14" s="1"/>
  <c r="V6" i="14"/>
  <c r="Z6" i="14" s="1"/>
  <c r="V7" i="14"/>
  <c r="Z7" i="14" s="1"/>
  <c r="V8" i="14"/>
  <c r="Z8" i="14" s="1"/>
  <c r="V9" i="14"/>
  <c r="Z9" i="14" s="1"/>
  <c r="V10" i="14"/>
  <c r="Z10" i="14" s="1"/>
  <c r="V11" i="14"/>
  <c r="Z11" i="14" s="1"/>
  <c r="V12" i="14"/>
  <c r="Z12" i="14" s="1"/>
  <c r="V13" i="14"/>
  <c r="Z13" i="14" s="1"/>
  <c r="V14" i="14"/>
  <c r="Z14" i="14" s="1"/>
  <c r="V15" i="14"/>
  <c r="Z15" i="14" s="1"/>
  <c r="V16" i="14"/>
  <c r="Z16" i="14" s="1"/>
  <c r="V17" i="14"/>
  <c r="Z17" i="14" s="1"/>
  <c r="V18" i="14"/>
  <c r="Z18" i="14" s="1"/>
  <c r="V19" i="14"/>
  <c r="Z19" i="14" s="1"/>
  <c r="V20" i="14"/>
  <c r="Z20" i="14" s="1"/>
  <c r="V21" i="14"/>
  <c r="Z21" i="14" s="1"/>
  <c r="V22" i="14"/>
  <c r="Z22" i="14" s="1"/>
  <c r="V23" i="14"/>
  <c r="Z23" i="14" s="1"/>
  <c r="V24" i="14"/>
  <c r="Z24" i="14" s="1"/>
  <c r="V25" i="14"/>
  <c r="Z25" i="14" s="1"/>
  <c r="V26" i="14"/>
  <c r="Z26" i="14" s="1"/>
  <c r="V27" i="14"/>
  <c r="Z27" i="14" s="1"/>
  <c r="V28" i="14"/>
  <c r="Z28" i="14" s="1"/>
  <c r="V29" i="14"/>
  <c r="Z29" i="14" s="1"/>
  <c r="V30" i="14"/>
  <c r="Z30" i="14" s="1"/>
  <c r="V31" i="14"/>
  <c r="Z31" i="14" s="1"/>
  <c r="V32" i="14"/>
  <c r="Z32" i="14" s="1"/>
  <c r="V33" i="14"/>
  <c r="Z33" i="14" s="1"/>
  <c r="V34" i="14"/>
  <c r="Z34" i="14" s="1"/>
  <c r="V35" i="14"/>
  <c r="Z35" i="14" s="1"/>
  <c r="V36" i="14"/>
  <c r="Z36" i="14" s="1"/>
  <c r="V37" i="14"/>
  <c r="Z37" i="14" s="1"/>
  <c r="V38" i="14"/>
  <c r="Z38" i="14" s="1"/>
  <c r="V39" i="14"/>
  <c r="Z39" i="14" s="1"/>
  <c r="V40" i="14"/>
  <c r="Z40" i="14" s="1"/>
  <c r="V41" i="14"/>
  <c r="Z41" i="14" s="1"/>
  <c r="V42" i="14"/>
  <c r="Z42" i="14" s="1"/>
  <c r="V43" i="14"/>
  <c r="Z43" i="14" s="1"/>
  <c r="V44" i="14"/>
  <c r="Z44" i="14" s="1"/>
  <c r="V45" i="14"/>
  <c r="Z45" i="14" s="1"/>
  <c r="V46" i="14"/>
  <c r="Z46" i="14" s="1"/>
  <c r="V47" i="14"/>
  <c r="Z47" i="14" s="1"/>
  <c r="V48" i="14"/>
  <c r="Z48" i="14" s="1"/>
  <c r="V49" i="14"/>
  <c r="Z49" i="14" s="1"/>
  <c r="V50" i="14"/>
  <c r="Z50" i="14" s="1"/>
  <c r="V51" i="14"/>
  <c r="Z51" i="14" s="1"/>
  <c r="V52" i="14"/>
  <c r="Z52" i="14" s="1"/>
  <c r="V53" i="14"/>
  <c r="Z53" i="14" s="1"/>
  <c r="V54" i="14"/>
  <c r="Z54" i="14" s="1"/>
  <c r="V55" i="14"/>
  <c r="Z55" i="14" s="1"/>
  <c r="V56" i="14"/>
  <c r="Z56" i="14" s="1"/>
  <c r="V57" i="14"/>
  <c r="Z57" i="14" s="1"/>
  <c r="V58" i="14"/>
  <c r="Z58" i="14" s="1"/>
  <c r="V59" i="14"/>
  <c r="Z59" i="14" s="1"/>
  <c r="V60" i="14"/>
  <c r="Z60" i="14" s="1"/>
  <c r="V61" i="14"/>
  <c r="Z61" i="14" s="1"/>
  <c r="V62" i="14"/>
  <c r="Z62" i="14" s="1"/>
  <c r="V63" i="14"/>
  <c r="Z63" i="14" s="1"/>
  <c r="V64" i="14"/>
  <c r="Z64" i="14" s="1"/>
  <c r="V65" i="14"/>
  <c r="Z65" i="14" s="1"/>
  <c r="V66" i="14"/>
  <c r="Z66" i="14" s="1"/>
  <c r="V67" i="14"/>
  <c r="Z67" i="14" s="1"/>
  <c r="V68" i="14"/>
  <c r="Z68" i="14" s="1"/>
  <c r="V69" i="14"/>
  <c r="Z69" i="14" s="1"/>
  <c r="V70" i="14"/>
  <c r="Z70" i="14" s="1"/>
  <c r="V71" i="14"/>
  <c r="Z71" i="14" s="1"/>
  <c r="V72" i="14"/>
  <c r="Z72" i="14" s="1"/>
  <c r="V73" i="14"/>
  <c r="Z73" i="14" s="1"/>
  <c r="V74" i="14"/>
  <c r="Z74" i="14" s="1"/>
  <c r="V75" i="14"/>
  <c r="Z75" i="14" s="1"/>
  <c r="V76" i="14"/>
  <c r="Z76" i="14" s="1"/>
  <c r="V77" i="14"/>
  <c r="Z77" i="14" s="1"/>
  <c r="V78" i="14"/>
  <c r="Z78" i="14" s="1"/>
  <c r="V79" i="14"/>
  <c r="Z79" i="14" s="1"/>
  <c r="V80" i="14"/>
  <c r="Z80" i="14" s="1"/>
  <c r="V81" i="14"/>
  <c r="Z81" i="14" s="1"/>
  <c r="V82" i="14"/>
  <c r="Z82" i="14" s="1"/>
  <c r="V83" i="14"/>
  <c r="Z83" i="14" s="1"/>
  <c r="V84" i="14"/>
  <c r="Z84" i="14" s="1"/>
  <c r="V85" i="14"/>
  <c r="Z85" i="14" s="1"/>
  <c r="V86" i="14"/>
  <c r="Z86" i="14" s="1"/>
  <c r="V87" i="14"/>
  <c r="Z87" i="14" s="1"/>
  <c r="V88" i="14"/>
  <c r="Z88" i="14" s="1"/>
  <c r="V89" i="14"/>
  <c r="Z89" i="14" s="1"/>
  <c r="V90" i="14"/>
  <c r="Z90" i="14" s="1"/>
  <c r="D40" i="16" l="1"/>
  <c r="C59" i="16" s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E30" i="16" l="1"/>
  <c r="D45" i="16" s="1"/>
  <c r="C64" i="16" s="1"/>
  <c r="T4" i="13"/>
  <c r="T6" i="13"/>
  <c r="T8" i="13"/>
  <c r="T10" i="13"/>
  <c r="T34" i="13"/>
  <c r="T35" i="13"/>
  <c r="T43" i="13"/>
  <c r="T70" i="13"/>
  <c r="T71" i="13"/>
  <c r="T106" i="13"/>
  <c r="T107" i="13"/>
  <c r="T142" i="13"/>
  <c r="T143" i="13"/>
  <c r="T147" i="13"/>
  <c r="T166" i="13"/>
  <c r="U166" i="13" s="1"/>
  <c r="T167" i="13"/>
  <c r="U167" i="13" s="1"/>
  <c r="T190" i="13"/>
  <c r="U190" i="13" s="1"/>
  <c r="T191" i="13"/>
  <c r="U191" i="13" s="1"/>
  <c r="T214" i="13"/>
  <c r="U214" i="13" s="1"/>
  <c r="T215" i="13"/>
  <c r="U215" i="13" s="1"/>
  <c r="T238" i="13"/>
  <c r="U238" i="13" s="1"/>
  <c r="T239" i="13"/>
  <c r="U239" i="13" s="1"/>
  <c r="T262" i="13"/>
  <c r="U262" i="13" s="1"/>
  <c r="T279" i="13"/>
  <c r="U279" i="13" s="1"/>
  <c r="T282" i="13"/>
  <c r="U282" i="13" s="1"/>
  <c r="T298" i="13"/>
  <c r="U298" i="13" s="1"/>
  <c r="T299" i="13"/>
  <c r="U299" i="13" s="1"/>
  <c r="T315" i="13"/>
  <c r="T318" i="13"/>
  <c r="U318" i="13" s="1"/>
  <c r="X69" i="1" s="1"/>
  <c r="T334" i="13"/>
  <c r="T335" i="13"/>
  <c r="T351" i="13"/>
  <c r="U351" i="13" s="1"/>
  <c r="X76" i="1" s="1"/>
  <c r="T354" i="13"/>
  <c r="U354" i="13" s="1"/>
  <c r="X79" i="1" s="1"/>
  <c r="T370" i="13"/>
  <c r="U370" i="13" s="1"/>
  <c r="X27" i="1" s="1"/>
  <c r="T371" i="13"/>
  <c r="U371" i="13" s="1"/>
  <c r="X28" i="1" s="1"/>
  <c r="T387" i="13"/>
  <c r="U387" i="13" s="1"/>
  <c r="X62" i="1" s="1"/>
  <c r="T403" i="13"/>
  <c r="T404" i="13"/>
  <c r="T419" i="13"/>
  <c r="T420" i="13"/>
  <c r="T435" i="13"/>
  <c r="T451" i="13"/>
  <c r="U451" i="13" s="1"/>
  <c r="X48" i="1" s="1"/>
  <c r="T452" i="13"/>
  <c r="U452" i="13" s="1"/>
  <c r="X49" i="1" s="1"/>
  <c r="T466" i="13"/>
  <c r="T479" i="13"/>
  <c r="U479" i="13" s="1"/>
  <c r="T480" i="13"/>
  <c r="T492" i="13"/>
  <c r="T493" i="13"/>
  <c r="T504" i="13"/>
  <c r="T505" i="13"/>
  <c r="T516" i="13"/>
  <c r="T517" i="13"/>
  <c r="T528" i="13"/>
  <c r="T529" i="13"/>
  <c r="T540" i="13"/>
  <c r="T541" i="13"/>
  <c r="T552" i="13"/>
  <c r="T553" i="13"/>
  <c r="T564" i="13"/>
  <c r="T565" i="13"/>
  <c r="T576" i="13"/>
  <c r="T577" i="13"/>
  <c r="T588" i="13"/>
  <c r="T589" i="13"/>
  <c r="T600" i="13"/>
  <c r="T601" i="13"/>
  <c r="T612" i="13"/>
  <c r="T613" i="13"/>
  <c r="T624" i="13"/>
  <c r="T625" i="13"/>
  <c r="T636" i="13"/>
  <c r="T637" i="13"/>
  <c r="T648" i="13"/>
  <c r="T649" i="13"/>
  <c r="T660" i="13"/>
  <c r="T661" i="13"/>
  <c r="T672" i="13"/>
  <c r="T673" i="13"/>
  <c r="T684" i="13"/>
  <c r="T685" i="13"/>
  <c r="T696" i="13"/>
  <c r="T697" i="13"/>
  <c r="T708" i="13"/>
  <c r="T709" i="13"/>
  <c r="T720" i="13"/>
  <c r="T721" i="13"/>
  <c r="T732" i="13"/>
  <c r="T733" i="13"/>
  <c r="T744" i="13"/>
  <c r="U744" i="13" s="1"/>
  <c r="T745" i="13"/>
  <c r="U745" i="13" s="1"/>
  <c r="T756" i="13"/>
  <c r="U756" i="13" s="1"/>
  <c r="T757" i="13"/>
  <c r="U757" i="13" s="1"/>
  <c r="T769" i="13"/>
  <c r="U769" i="13" s="1"/>
  <c r="T781" i="13"/>
  <c r="U781" i="13" s="1"/>
  <c r="T793" i="13"/>
  <c r="U793" i="13" s="1"/>
  <c r="T805" i="13"/>
  <c r="U805" i="13" s="1"/>
  <c r="T817" i="13"/>
  <c r="U817" i="13" s="1"/>
  <c r="T829" i="13"/>
  <c r="U829" i="13" s="1"/>
  <c r="T841" i="13"/>
  <c r="U841" i="13" s="1"/>
  <c r="T853" i="13"/>
  <c r="U853" i="13" s="1"/>
  <c r="T865" i="13"/>
  <c r="U865" i="13" s="1"/>
  <c r="T877" i="13"/>
  <c r="U877" i="13" s="1"/>
  <c r="T889" i="13"/>
  <c r="U889" i="13" s="1"/>
  <c r="T5" i="13"/>
  <c r="T7" i="13"/>
  <c r="T9" i="13"/>
  <c r="T11" i="13"/>
  <c r="T12" i="13"/>
  <c r="T13" i="13"/>
  <c r="T14" i="13"/>
  <c r="T15" i="13"/>
  <c r="T16" i="13"/>
  <c r="T17" i="13"/>
  <c r="T18" i="13"/>
  <c r="T19" i="13"/>
  <c r="T20" i="13"/>
  <c r="T21" i="13"/>
  <c r="T22" i="13"/>
  <c r="T23" i="13"/>
  <c r="T24" i="13"/>
  <c r="T25" i="13"/>
  <c r="T26" i="13"/>
  <c r="T27" i="13"/>
  <c r="T28" i="13"/>
  <c r="T29" i="13"/>
  <c r="T30" i="13"/>
  <c r="T31" i="13"/>
  <c r="T32" i="13"/>
  <c r="T33" i="13"/>
  <c r="T36" i="13"/>
  <c r="T37" i="13"/>
  <c r="T38" i="13"/>
  <c r="T39" i="13"/>
  <c r="T40" i="13"/>
  <c r="T41" i="13"/>
  <c r="T42" i="13"/>
  <c r="T44" i="13"/>
  <c r="T45" i="13"/>
  <c r="T46" i="13"/>
  <c r="T47" i="13"/>
  <c r="T48" i="13"/>
  <c r="T49" i="13"/>
  <c r="T50" i="13"/>
  <c r="T51" i="13"/>
  <c r="T52" i="13"/>
  <c r="T53" i="13"/>
  <c r="T54" i="13"/>
  <c r="T55" i="13"/>
  <c r="T56" i="13"/>
  <c r="T57" i="13"/>
  <c r="T58" i="13"/>
  <c r="T59" i="13"/>
  <c r="T60" i="13"/>
  <c r="T61" i="13"/>
  <c r="T62" i="13"/>
  <c r="T63" i="13"/>
  <c r="T64" i="13"/>
  <c r="T65" i="13"/>
  <c r="T66" i="13"/>
  <c r="T67" i="13"/>
  <c r="T68" i="13"/>
  <c r="T69" i="13"/>
  <c r="T72" i="13"/>
  <c r="T73" i="13"/>
  <c r="T74" i="13"/>
  <c r="T75" i="13"/>
  <c r="T76" i="13"/>
  <c r="T77" i="13"/>
  <c r="T78" i="13"/>
  <c r="T79" i="13"/>
  <c r="T80" i="13"/>
  <c r="T81" i="13"/>
  <c r="T82" i="13"/>
  <c r="T83" i="13"/>
  <c r="T84" i="13"/>
  <c r="T85" i="13"/>
  <c r="T86" i="13"/>
  <c r="T87" i="13"/>
  <c r="T88" i="13"/>
  <c r="T89" i="13"/>
  <c r="T90" i="13"/>
  <c r="T91" i="13"/>
  <c r="T92" i="13"/>
  <c r="T93" i="13"/>
  <c r="T94" i="13"/>
  <c r="T95" i="13"/>
  <c r="T96" i="13"/>
  <c r="T97" i="13"/>
  <c r="T98" i="13"/>
  <c r="T99" i="13"/>
  <c r="T100" i="13"/>
  <c r="T101" i="13"/>
  <c r="T102" i="13"/>
  <c r="T103" i="13"/>
  <c r="T104" i="13"/>
  <c r="T105" i="13"/>
  <c r="T108" i="13"/>
  <c r="T109" i="13"/>
  <c r="T110" i="13"/>
  <c r="T111" i="13"/>
  <c r="T112" i="13"/>
  <c r="T113" i="13"/>
  <c r="T114" i="13"/>
  <c r="T115" i="13"/>
  <c r="T116" i="13"/>
  <c r="T117" i="13"/>
  <c r="T118" i="13"/>
  <c r="T119" i="13"/>
  <c r="T120" i="13"/>
  <c r="T121" i="13"/>
  <c r="T122" i="13"/>
  <c r="T123" i="13"/>
  <c r="T124" i="13"/>
  <c r="T125" i="13"/>
  <c r="T126" i="13"/>
  <c r="T127" i="13"/>
  <c r="T128" i="13"/>
  <c r="T129" i="13"/>
  <c r="T130" i="13"/>
  <c r="T131" i="13"/>
  <c r="T132" i="13"/>
  <c r="T133" i="13"/>
  <c r="T134" i="13"/>
  <c r="T135" i="13"/>
  <c r="T136" i="13"/>
  <c r="T137" i="13"/>
  <c r="T138" i="13"/>
  <c r="T139" i="13"/>
  <c r="T140" i="13"/>
  <c r="T141" i="13"/>
  <c r="T144" i="13"/>
  <c r="T145" i="13"/>
  <c r="T146" i="13"/>
  <c r="T148" i="13"/>
  <c r="T149" i="13"/>
  <c r="T150" i="13"/>
  <c r="T151" i="13"/>
  <c r="T152" i="13"/>
  <c r="T153" i="13"/>
  <c r="T154" i="13"/>
  <c r="T155" i="13"/>
  <c r="U155" i="13" s="1"/>
  <c r="T156" i="13"/>
  <c r="U156" i="13" s="1"/>
  <c r="T157" i="13"/>
  <c r="U157" i="13" s="1"/>
  <c r="T158" i="13"/>
  <c r="U158" i="13" s="1"/>
  <c r="T159" i="13"/>
  <c r="U159" i="13" s="1"/>
  <c r="T160" i="13"/>
  <c r="U160" i="13" s="1"/>
  <c r="T161" i="13"/>
  <c r="U161" i="13" s="1"/>
  <c r="T162" i="13"/>
  <c r="U162" i="13" s="1"/>
  <c r="T163" i="13"/>
  <c r="U163" i="13" s="1"/>
  <c r="T164" i="13"/>
  <c r="U164" i="13" s="1"/>
  <c r="T165" i="13"/>
  <c r="U165" i="13" s="1"/>
  <c r="T168" i="13"/>
  <c r="U168" i="13" s="1"/>
  <c r="T169" i="13"/>
  <c r="U169" i="13" s="1"/>
  <c r="T170" i="13"/>
  <c r="U170" i="13" s="1"/>
  <c r="T171" i="13"/>
  <c r="U171" i="13" s="1"/>
  <c r="T172" i="13"/>
  <c r="U172" i="13" s="1"/>
  <c r="T173" i="13"/>
  <c r="U173" i="13" s="1"/>
  <c r="T174" i="13"/>
  <c r="U174" i="13" s="1"/>
  <c r="T175" i="13"/>
  <c r="U175" i="13" s="1"/>
  <c r="T176" i="13"/>
  <c r="U176" i="13" s="1"/>
  <c r="T177" i="13"/>
  <c r="U177" i="13" s="1"/>
  <c r="T178" i="13"/>
  <c r="T179" i="13"/>
  <c r="U179" i="13" s="1"/>
  <c r="T180" i="13"/>
  <c r="U180" i="13" s="1"/>
  <c r="T181" i="13"/>
  <c r="U181" i="13" s="1"/>
  <c r="T182" i="13"/>
  <c r="U182" i="13" s="1"/>
  <c r="T183" i="13"/>
  <c r="U183" i="13" s="1"/>
  <c r="T184" i="13"/>
  <c r="U184" i="13" s="1"/>
  <c r="T185" i="13"/>
  <c r="U185" i="13" s="1"/>
  <c r="T186" i="13"/>
  <c r="U186" i="13" s="1"/>
  <c r="T187" i="13"/>
  <c r="U187" i="13" s="1"/>
  <c r="T188" i="13"/>
  <c r="U188" i="13" s="1"/>
  <c r="T189" i="13"/>
  <c r="U189" i="13" s="1"/>
  <c r="T192" i="13"/>
  <c r="U192" i="13" s="1"/>
  <c r="T193" i="13"/>
  <c r="U193" i="13" s="1"/>
  <c r="T194" i="13"/>
  <c r="U194" i="13" s="1"/>
  <c r="T195" i="13"/>
  <c r="U195" i="13" s="1"/>
  <c r="T196" i="13"/>
  <c r="U196" i="13" s="1"/>
  <c r="T197" i="13"/>
  <c r="U197" i="13" s="1"/>
  <c r="T198" i="13"/>
  <c r="U198" i="13" s="1"/>
  <c r="T199" i="13"/>
  <c r="U199" i="13" s="1"/>
  <c r="T200" i="13"/>
  <c r="U200" i="13" s="1"/>
  <c r="T201" i="13"/>
  <c r="U201" i="13" s="1"/>
  <c r="T202" i="13"/>
  <c r="U202" i="13" s="1"/>
  <c r="T203" i="13"/>
  <c r="U203" i="13" s="1"/>
  <c r="T204" i="13"/>
  <c r="U204" i="13" s="1"/>
  <c r="T205" i="13"/>
  <c r="U205" i="13" s="1"/>
  <c r="T206" i="13"/>
  <c r="U206" i="13" s="1"/>
  <c r="T207" i="13"/>
  <c r="U207" i="13" s="1"/>
  <c r="T208" i="13"/>
  <c r="U208" i="13" s="1"/>
  <c r="T209" i="13"/>
  <c r="U209" i="13" s="1"/>
  <c r="T210" i="13"/>
  <c r="U210" i="13" s="1"/>
  <c r="T211" i="13"/>
  <c r="U211" i="13" s="1"/>
  <c r="T212" i="13"/>
  <c r="U212" i="13" s="1"/>
  <c r="T213" i="13"/>
  <c r="U213" i="13" s="1"/>
  <c r="T216" i="13"/>
  <c r="U216" i="13" s="1"/>
  <c r="T217" i="13"/>
  <c r="U217" i="13" s="1"/>
  <c r="T218" i="13"/>
  <c r="U218" i="13" s="1"/>
  <c r="T219" i="13"/>
  <c r="U219" i="13" s="1"/>
  <c r="T220" i="13"/>
  <c r="U220" i="13" s="1"/>
  <c r="T221" i="13"/>
  <c r="U221" i="13" s="1"/>
  <c r="T222" i="13"/>
  <c r="U222" i="13" s="1"/>
  <c r="T223" i="13"/>
  <c r="U223" i="13" s="1"/>
  <c r="T224" i="13"/>
  <c r="U224" i="13" s="1"/>
  <c r="T225" i="13"/>
  <c r="U225" i="13" s="1"/>
  <c r="T226" i="13"/>
  <c r="U226" i="13" s="1"/>
  <c r="T227" i="13"/>
  <c r="U227" i="13" s="1"/>
  <c r="T228" i="13"/>
  <c r="U228" i="13" s="1"/>
  <c r="T229" i="13"/>
  <c r="U229" i="13" s="1"/>
  <c r="T230" i="13"/>
  <c r="U230" i="13" s="1"/>
  <c r="T231" i="13"/>
  <c r="U231" i="13" s="1"/>
  <c r="T232" i="13"/>
  <c r="U232" i="13" s="1"/>
  <c r="T233" i="13"/>
  <c r="U233" i="13" s="1"/>
  <c r="T234" i="13"/>
  <c r="U234" i="13" s="1"/>
  <c r="T235" i="13"/>
  <c r="U235" i="13" s="1"/>
  <c r="T236" i="13"/>
  <c r="U236" i="13" s="1"/>
  <c r="T237" i="13"/>
  <c r="U237" i="13" s="1"/>
  <c r="T240" i="13"/>
  <c r="U240" i="13" s="1"/>
  <c r="T241" i="13"/>
  <c r="U241" i="13" s="1"/>
  <c r="T242" i="13"/>
  <c r="U242" i="13" s="1"/>
  <c r="T243" i="13"/>
  <c r="U243" i="13" s="1"/>
  <c r="T244" i="13"/>
  <c r="U244" i="13" s="1"/>
  <c r="T245" i="13"/>
  <c r="U245" i="13" s="1"/>
  <c r="T246" i="13"/>
  <c r="U246" i="13" s="1"/>
  <c r="T247" i="13"/>
  <c r="U247" i="13" s="1"/>
  <c r="T248" i="13"/>
  <c r="U248" i="13" s="1"/>
  <c r="T249" i="13"/>
  <c r="U249" i="13" s="1"/>
  <c r="T250" i="13"/>
  <c r="U250" i="13" s="1"/>
  <c r="T251" i="13"/>
  <c r="U251" i="13" s="1"/>
  <c r="T252" i="13"/>
  <c r="U252" i="13" s="1"/>
  <c r="T253" i="13"/>
  <c r="U253" i="13" s="1"/>
  <c r="T254" i="13"/>
  <c r="U254" i="13" s="1"/>
  <c r="T255" i="13"/>
  <c r="U255" i="13" s="1"/>
  <c r="T256" i="13"/>
  <c r="U256" i="13" s="1"/>
  <c r="T257" i="13"/>
  <c r="U257" i="13" s="1"/>
  <c r="T258" i="13"/>
  <c r="U258" i="13" s="1"/>
  <c r="T259" i="13"/>
  <c r="U259" i="13" s="1"/>
  <c r="T260" i="13"/>
  <c r="U260" i="13" s="1"/>
  <c r="T261" i="13"/>
  <c r="U261" i="13" s="1"/>
  <c r="T263" i="13"/>
  <c r="U263" i="13" s="1"/>
  <c r="T264" i="13"/>
  <c r="U264" i="13" s="1"/>
  <c r="T265" i="13"/>
  <c r="U265" i="13" s="1"/>
  <c r="T266" i="13"/>
  <c r="U266" i="13" s="1"/>
  <c r="T267" i="13"/>
  <c r="U267" i="13" s="1"/>
  <c r="T268" i="13"/>
  <c r="U268" i="13" s="1"/>
  <c r="T269" i="13"/>
  <c r="U269" i="13" s="1"/>
  <c r="T270" i="13"/>
  <c r="U270" i="13" s="1"/>
  <c r="T271" i="13"/>
  <c r="U271" i="13" s="1"/>
  <c r="T272" i="13"/>
  <c r="U272" i="13" s="1"/>
  <c r="T273" i="13"/>
  <c r="U273" i="13" s="1"/>
  <c r="T274" i="13"/>
  <c r="U274" i="13" s="1"/>
  <c r="T275" i="13"/>
  <c r="U275" i="13" s="1"/>
  <c r="T276" i="13"/>
  <c r="U276" i="13" s="1"/>
  <c r="T277" i="13"/>
  <c r="U277" i="13" s="1"/>
  <c r="T278" i="13"/>
  <c r="U278" i="13" s="1"/>
  <c r="T280" i="13"/>
  <c r="U280" i="13" s="1"/>
  <c r="T281" i="13"/>
  <c r="U281" i="13" s="1"/>
  <c r="T283" i="13"/>
  <c r="U283" i="13" s="1"/>
  <c r="T284" i="13"/>
  <c r="U284" i="13" s="1"/>
  <c r="T285" i="13"/>
  <c r="U285" i="13" s="1"/>
  <c r="T286" i="13"/>
  <c r="U286" i="13" s="1"/>
  <c r="T287" i="13"/>
  <c r="U287" i="13" s="1"/>
  <c r="T288" i="13"/>
  <c r="U288" i="13" s="1"/>
  <c r="T289" i="13"/>
  <c r="U289" i="13" s="1"/>
  <c r="T290" i="13"/>
  <c r="U290" i="13" s="1"/>
  <c r="T291" i="13"/>
  <c r="U291" i="13" s="1"/>
  <c r="T292" i="13"/>
  <c r="U292" i="13" s="1"/>
  <c r="T293" i="13"/>
  <c r="U293" i="13" s="1"/>
  <c r="T294" i="13"/>
  <c r="U294" i="13" s="1"/>
  <c r="T295" i="13"/>
  <c r="U295" i="13" s="1"/>
  <c r="T296" i="13"/>
  <c r="U296" i="13" s="1"/>
  <c r="T297" i="13"/>
  <c r="U297" i="13" s="1"/>
  <c r="T300" i="13"/>
  <c r="U300" i="13" s="1"/>
  <c r="T301" i="13"/>
  <c r="U301" i="13" s="1"/>
  <c r="T302" i="13"/>
  <c r="U302" i="13" s="1"/>
  <c r="T303" i="13"/>
  <c r="U303" i="13" s="1"/>
  <c r="T304" i="13"/>
  <c r="U304" i="13" s="1"/>
  <c r="T305" i="13"/>
  <c r="U305" i="13" s="1"/>
  <c r="T306" i="13"/>
  <c r="U306" i="13" s="1"/>
  <c r="T307" i="13"/>
  <c r="U307" i="13" s="1"/>
  <c r="T308" i="13"/>
  <c r="T309" i="13"/>
  <c r="T310" i="13"/>
  <c r="T311" i="13"/>
  <c r="T312" i="13"/>
  <c r="T313" i="13"/>
  <c r="U313" i="13" s="1"/>
  <c r="X23" i="1" s="1"/>
  <c r="T314" i="13"/>
  <c r="T316" i="13"/>
  <c r="U316" i="13" s="1"/>
  <c r="X67" i="1" s="1"/>
  <c r="T317" i="13"/>
  <c r="U317" i="13" s="1"/>
  <c r="X68" i="1" s="1"/>
  <c r="T319" i="13"/>
  <c r="U319" i="13" s="1"/>
  <c r="X70" i="1" s="1"/>
  <c r="T320" i="13"/>
  <c r="U320" i="13" s="1"/>
  <c r="X71" i="1" s="1"/>
  <c r="T321" i="13"/>
  <c r="U321" i="13" s="1"/>
  <c r="X72" i="1" s="1"/>
  <c r="T322" i="13"/>
  <c r="T323" i="13"/>
  <c r="T324" i="13"/>
  <c r="T325" i="13"/>
  <c r="T326" i="13"/>
  <c r="T327" i="13"/>
  <c r="T328" i="13"/>
  <c r="T329" i="13"/>
  <c r="T330" i="13"/>
  <c r="T331" i="13"/>
  <c r="T332" i="13"/>
  <c r="T333" i="13"/>
  <c r="T336" i="13"/>
  <c r="T337" i="13"/>
  <c r="T338" i="13"/>
  <c r="T339" i="13"/>
  <c r="T340" i="13"/>
  <c r="T341" i="13"/>
  <c r="T342" i="13"/>
  <c r="T343" i="13"/>
  <c r="T344" i="13"/>
  <c r="T345" i="13"/>
  <c r="T346" i="13"/>
  <c r="T347" i="13"/>
  <c r="T348" i="13"/>
  <c r="U348" i="13" s="1"/>
  <c r="X73" i="1" s="1"/>
  <c r="T349" i="13"/>
  <c r="U349" i="13" s="1"/>
  <c r="X74" i="1" s="1"/>
  <c r="T350" i="13"/>
  <c r="U350" i="13" s="1"/>
  <c r="X75" i="1" s="1"/>
  <c r="T352" i="13"/>
  <c r="U352" i="13" s="1"/>
  <c r="X77" i="1" s="1"/>
  <c r="T353" i="13"/>
  <c r="U353" i="13" s="1"/>
  <c r="X78" i="1" s="1"/>
  <c r="T355" i="13"/>
  <c r="U355" i="13" s="1"/>
  <c r="X80" i="1" s="1"/>
  <c r="T356" i="13"/>
  <c r="U356" i="13" s="1"/>
  <c r="X81" i="1" s="1"/>
  <c r="T357" i="13"/>
  <c r="U357" i="13" s="1"/>
  <c r="X82" i="1" s="1"/>
  <c r="T358" i="13"/>
  <c r="U358" i="13" s="1"/>
  <c r="X83" i="1" s="1"/>
  <c r="T359" i="13"/>
  <c r="U359" i="13" s="1"/>
  <c r="X84" i="1" s="1"/>
  <c r="T360" i="13"/>
  <c r="U360" i="13" s="1"/>
  <c r="X85" i="1" s="1"/>
  <c r="T361" i="13"/>
  <c r="U361" i="13" s="1"/>
  <c r="X86" i="1" s="1"/>
  <c r="T362" i="13"/>
  <c r="U362" i="13" s="1"/>
  <c r="X87" i="1" s="1"/>
  <c r="T363" i="13"/>
  <c r="U363" i="13" s="1"/>
  <c r="X88" i="1" s="1"/>
  <c r="T364" i="13"/>
  <c r="U364" i="13" s="1"/>
  <c r="X89" i="1" s="1"/>
  <c r="T365" i="13"/>
  <c r="U365" i="13" s="1"/>
  <c r="X90" i="1" s="1"/>
  <c r="T366" i="13"/>
  <c r="U366" i="13" s="1"/>
  <c r="X91" i="1" s="1"/>
  <c r="T367" i="13"/>
  <c r="U367" i="13" s="1"/>
  <c r="X92" i="1" s="1"/>
  <c r="T368" i="13"/>
  <c r="U368" i="13" s="1"/>
  <c r="X93" i="1" s="1"/>
  <c r="T369" i="13"/>
  <c r="T372" i="13"/>
  <c r="U372" i="13" s="1"/>
  <c r="X29" i="1" s="1"/>
  <c r="T373" i="13"/>
  <c r="U373" i="13" s="1"/>
  <c r="X30" i="1" s="1"/>
  <c r="T374" i="13"/>
  <c r="U374" i="13" s="1"/>
  <c r="X31" i="1" s="1"/>
  <c r="T375" i="13"/>
  <c r="U375" i="13" s="1"/>
  <c r="X32" i="1" s="1"/>
  <c r="T376" i="13"/>
  <c r="U376" i="13" s="1"/>
  <c r="X33" i="1" s="1"/>
  <c r="T377" i="13"/>
  <c r="U377" i="13" s="1"/>
  <c r="X34" i="1" s="1"/>
  <c r="T378" i="13"/>
  <c r="U378" i="13" s="1"/>
  <c r="X35" i="1" s="1"/>
  <c r="T379" i="13"/>
  <c r="U379" i="13" s="1"/>
  <c r="X36" i="1" s="1"/>
  <c r="T380" i="13"/>
  <c r="U380" i="13" s="1"/>
  <c r="X37" i="1" s="1"/>
  <c r="T381" i="13"/>
  <c r="U381" i="13" s="1"/>
  <c r="X38" i="1" s="1"/>
  <c r="T382" i="13"/>
  <c r="U382" i="13" s="1"/>
  <c r="X39" i="1" s="1"/>
  <c r="T383" i="13"/>
  <c r="U383" i="13" s="1"/>
  <c r="X58" i="1" s="1"/>
  <c r="T384" i="13"/>
  <c r="U384" i="13" s="1"/>
  <c r="X59" i="1" s="1"/>
  <c r="T385" i="13"/>
  <c r="U385" i="13" s="1"/>
  <c r="X60" i="1" s="1"/>
  <c r="T386" i="13"/>
  <c r="U386" i="13" s="1"/>
  <c r="X61" i="1" s="1"/>
  <c r="T388" i="13"/>
  <c r="U388" i="13" s="1"/>
  <c r="X63" i="1" s="1"/>
  <c r="T389" i="13"/>
  <c r="U389" i="13" s="1"/>
  <c r="T390" i="13"/>
  <c r="U390" i="13" s="1"/>
  <c r="X65" i="1" s="1"/>
  <c r="T391" i="13"/>
  <c r="U391" i="13" s="1"/>
  <c r="T392" i="13"/>
  <c r="T393" i="13"/>
  <c r="T394" i="13"/>
  <c r="T395" i="13"/>
  <c r="T396" i="13"/>
  <c r="T397" i="13"/>
  <c r="T398" i="13"/>
  <c r="T399" i="13"/>
  <c r="T400" i="13"/>
  <c r="T401" i="13"/>
  <c r="T402" i="13"/>
  <c r="T405" i="13"/>
  <c r="T406" i="13"/>
  <c r="T407" i="13"/>
  <c r="T408" i="13"/>
  <c r="T409" i="13"/>
  <c r="T410" i="13"/>
  <c r="T411" i="13"/>
  <c r="T412" i="13"/>
  <c r="T413" i="13"/>
  <c r="T414" i="13"/>
  <c r="T415" i="13"/>
  <c r="T416" i="13"/>
  <c r="T417" i="13"/>
  <c r="T418" i="13"/>
  <c r="T421" i="13"/>
  <c r="T422" i="13"/>
  <c r="T423" i="13"/>
  <c r="T424" i="13"/>
  <c r="T425" i="13"/>
  <c r="T426" i="13"/>
  <c r="T427" i="13"/>
  <c r="T428" i="13"/>
  <c r="T429" i="13"/>
  <c r="T430" i="13"/>
  <c r="T431" i="13"/>
  <c r="T432" i="13"/>
  <c r="T433" i="13"/>
  <c r="T434" i="13"/>
  <c r="T436" i="13"/>
  <c r="T437" i="13"/>
  <c r="T438" i="13"/>
  <c r="T439" i="13"/>
  <c r="T440" i="13"/>
  <c r="T441" i="13"/>
  <c r="T442" i="13"/>
  <c r="T443" i="13"/>
  <c r="T444" i="13"/>
  <c r="U444" i="13" s="1"/>
  <c r="X41" i="1" s="1"/>
  <c r="T445" i="13"/>
  <c r="U445" i="13" s="1"/>
  <c r="X42" i="1" s="1"/>
  <c r="T446" i="13"/>
  <c r="U446" i="13" s="1"/>
  <c r="X43" i="1" s="1"/>
  <c r="T447" i="13"/>
  <c r="U447" i="13" s="1"/>
  <c r="X44" i="1" s="1"/>
  <c r="T448" i="13"/>
  <c r="U448" i="13" s="1"/>
  <c r="X45" i="1" s="1"/>
  <c r="T449" i="13"/>
  <c r="U449" i="13" s="1"/>
  <c r="X46" i="1" s="1"/>
  <c r="T450" i="13"/>
  <c r="U450" i="13" s="1"/>
  <c r="X47" i="1" s="1"/>
  <c r="T453" i="13"/>
  <c r="U453" i="13" s="1"/>
  <c r="X50" i="1" s="1"/>
  <c r="T454" i="13"/>
  <c r="U454" i="13" s="1"/>
  <c r="X51" i="1" s="1"/>
  <c r="T455" i="13"/>
  <c r="U455" i="13" s="1"/>
  <c r="X52" i="1" s="1"/>
  <c r="T456" i="13"/>
  <c r="U456" i="13" s="1"/>
  <c r="X53" i="1" s="1"/>
  <c r="T457" i="13"/>
  <c r="T458" i="13"/>
  <c r="U458" i="13" s="1"/>
  <c r="X55" i="1" s="1"/>
  <c r="T459" i="13"/>
  <c r="U459" i="13" s="1"/>
  <c r="X56" i="1" s="1"/>
  <c r="T460" i="13"/>
  <c r="U460" i="13" s="1"/>
  <c r="X57" i="1" s="1"/>
  <c r="T461" i="13"/>
  <c r="T462" i="13"/>
  <c r="T463" i="13"/>
  <c r="T464" i="13"/>
  <c r="T465" i="13"/>
  <c r="T467" i="13"/>
  <c r="T468" i="13"/>
  <c r="T469" i="13"/>
  <c r="T470" i="13"/>
  <c r="T471" i="13"/>
  <c r="T472" i="13"/>
  <c r="U472" i="13" s="1"/>
  <c r="X17" i="1" s="1"/>
  <c r="T473" i="13"/>
  <c r="U473" i="13" s="1"/>
  <c r="T474" i="13"/>
  <c r="U474" i="13" s="1"/>
  <c r="T475" i="13"/>
  <c r="U475" i="13" s="1"/>
  <c r="T476" i="13"/>
  <c r="U476" i="13" s="1"/>
  <c r="T477" i="13"/>
  <c r="U477" i="13" s="1"/>
  <c r="T478" i="13"/>
  <c r="U478" i="13" s="1"/>
  <c r="T481" i="13"/>
  <c r="T482" i="13"/>
  <c r="T483" i="13"/>
  <c r="T484" i="13"/>
  <c r="T485" i="13"/>
  <c r="T486" i="13"/>
  <c r="T487" i="13"/>
  <c r="T488" i="13"/>
  <c r="T489" i="13"/>
  <c r="T490" i="13"/>
  <c r="T491" i="13"/>
  <c r="T494" i="13"/>
  <c r="T495" i="13"/>
  <c r="T496" i="13"/>
  <c r="T497" i="13"/>
  <c r="T498" i="13"/>
  <c r="T499" i="13"/>
  <c r="T500" i="13"/>
  <c r="T501" i="13"/>
  <c r="T502" i="13"/>
  <c r="T503" i="13"/>
  <c r="T506" i="13"/>
  <c r="T507" i="13"/>
  <c r="T508" i="13"/>
  <c r="T509" i="13"/>
  <c r="T510" i="13"/>
  <c r="T511" i="13"/>
  <c r="T512" i="13"/>
  <c r="T513" i="13"/>
  <c r="T514" i="13"/>
  <c r="T515" i="13"/>
  <c r="T518" i="13"/>
  <c r="T519" i="13"/>
  <c r="T520" i="13"/>
  <c r="T521" i="13"/>
  <c r="T522" i="13"/>
  <c r="T523" i="13"/>
  <c r="T524" i="13"/>
  <c r="T525" i="13"/>
  <c r="T526" i="13"/>
  <c r="T527" i="13"/>
  <c r="T530" i="13"/>
  <c r="T531" i="13"/>
  <c r="T532" i="13"/>
  <c r="T533" i="13"/>
  <c r="T534" i="13"/>
  <c r="T535" i="13"/>
  <c r="T536" i="13"/>
  <c r="T537" i="13"/>
  <c r="T538" i="13"/>
  <c r="T539" i="13"/>
  <c r="T542" i="13"/>
  <c r="T543" i="13"/>
  <c r="T544" i="13"/>
  <c r="T545" i="13"/>
  <c r="T546" i="13"/>
  <c r="T547" i="13"/>
  <c r="T548" i="13"/>
  <c r="T549" i="13"/>
  <c r="T550" i="13"/>
  <c r="T551" i="13"/>
  <c r="T554" i="13"/>
  <c r="T555" i="13"/>
  <c r="T556" i="13"/>
  <c r="T557" i="13"/>
  <c r="T558" i="13"/>
  <c r="T559" i="13"/>
  <c r="T560" i="13"/>
  <c r="T561" i="13"/>
  <c r="T562" i="13"/>
  <c r="T563" i="13"/>
  <c r="T566" i="13"/>
  <c r="T567" i="13"/>
  <c r="T568" i="13"/>
  <c r="T569" i="13"/>
  <c r="T570" i="13"/>
  <c r="T571" i="13"/>
  <c r="T572" i="13"/>
  <c r="T573" i="13"/>
  <c r="T574" i="13"/>
  <c r="T575" i="13"/>
  <c r="T578" i="13"/>
  <c r="T579" i="13"/>
  <c r="T580" i="13"/>
  <c r="T581" i="13"/>
  <c r="T582" i="13"/>
  <c r="T583" i="13"/>
  <c r="T584" i="13"/>
  <c r="T585" i="13"/>
  <c r="T586" i="13"/>
  <c r="T587" i="13"/>
  <c r="T590" i="13"/>
  <c r="T591" i="13"/>
  <c r="T592" i="13"/>
  <c r="T593" i="13"/>
  <c r="T594" i="13"/>
  <c r="T595" i="13"/>
  <c r="T596" i="13"/>
  <c r="T597" i="13"/>
  <c r="T598" i="13"/>
  <c r="T599" i="13"/>
  <c r="T602" i="13"/>
  <c r="T603" i="13"/>
  <c r="T604" i="13"/>
  <c r="T605" i="13"/>
  <c r="T606" i="13"/>
  <c r="T607" i="13"/>
  <c r="T608" i="13"/>
  <c r="T609" i="13"/>
  <c r="T610" i="13"/>
  <c r="T611" i="13"/>
  <c r="T614" i="13"/>
  <c r="T615" i="13"/>
  <c r="T616" i="13"/>
  <c r="T617" i="13"/>
  <c r="T618" i="13"/>
  <c r="T619" i="13"/>
  <c r="T620" i="13"/>
  <c r="T621" i="13"/>
  <c r="T622" i="13"/>
  <c r="T623" i="13"/>
  <c r="T626" i="13"/>
  <c r="T627" i="13"/>
  <c r="T628" i="13"/>
  <c r="T629" i="13"/>
  <c r="T630" i="13"/>
  <c r="T631" i="13"/>
  <c r="T632" i="13"/>
  <c r="T633" i="13"/>
  <c r="T634" i="13"/>
  <c r="T635" i="13"/>
  <c r="T638" i="13"/>
  <c r="T639" i="13"/>
  <c r="T640" i="13"/>
  <c r="T641" i="13"/>
  <c r="T642" i="13"/>
  <c r="T643" i="13"/>
  <c r="T644" i="13"/>
  <c r="T645" i="13"/>
  <c r="T646" i="13"/>
  <c r="T647" i="13"/>
  <c r="T650" i="13"/>
  <c r="T651" i="13"/>
  <c r="T652" i="13"/>
  <c r="T653" i="13"/>
  <c r="T654" i="13"/>
  <c r="T655" i="13"/>
  <c r="T656" i="13"/>
  <c r="T657" i="13"/>
  <c r="T658" i="13"/>
  <c r="T659" i="13"/>
  <c r="T662" i="13"/>
  <c r="T663" i="13"/>
  <c r="T664" i="13"/>
  <c r="T665" i="13"/>
  <c r="T666" i="13"/>
  <c r="T667" i="13"/>
  <c r="T668" i="13"/>
  <c r="T669" i="13"/>
  <c r="T670" i="13"/>
  <c r="T671" i="13"/>
  <c r="T674" i="13"/>
  <c r="T675" i="13"/>
  <c r="T676" i="13"/>
  <c r="T677" i="13"/>
  <c r="T678" i="13"/>
  <c r="T679" i="13"/>
  <c r="T680" i="13"/>
  <c r="T681" i="13"/>
  <c r="T682" i="13"/>
  <c r="T683" i="13"/>
  <c r="T686" i="13"/>
  <c r="T687" i="13"/>
  <c r="T688" i="13"/>
  <c r="T689" i="13"/>
  <c r="T690" i="13"/>
  <c r="T691" i="13"/>
  <c r="T692" i="13"/>
  <c r="T693" i="13"/>
  <c r="T694" i="13"/>
  <c r="T695" i="13"/>
  <c r="T698" i="13"/>
  <c r="T699" i="13"/>
  <c r="T700" i="13"/>
  <c r="T701" i="13"/>
  <c r="T702" i="13"/>
  <c r="T703" i="13"/>
  <c r="T704" i="13"/>
  <c r="T705" i="13"/>
  <c r="T706" i="13"/>
  <c r="T707" i="13"/>
  <c r="T710" i="13"/>
  <c r="T711" i="13"/>
  <c r="T712" i="13"/>
  <c r="T713" i="13"/>
  <c r="T714" i="13"/>
  <c r="T715" i="13"/>
  <c r="T716" i="13"/>
  <c r="T717" i="13"/>
  <c r="T718" i="13"/>
  <c r="T719" i="13"/>
  <c r="T722" i="13"/>
  <c r="T723" i="13"/>
  <c r="T724" i="13"/>
  <c r="T725" i="13"/>
  <c r="T726" i="13"/>
  <c r="T727" i="13"/>
  <c r="T728" i="13"/>
  <c r="T729" i="13"/>
  <c r="T730" i="13"/>
  <c r="T731" i="13"/>
  <c r="T734" i="13"/>
  <c r="T735" i="13"/>
  <c r="T736" i="13"/>
  <c r="T737" i="13"/>
  <c r="T738" i="13"/>
  <c r="T739" i="13"/>
  <c r="T740" i="13"/>
  <c r="T741" i="13"/>
  <c r="T742" i="13"/>
  <c r="T743" i="13"/>
  <c r="T746" i="13"/>
  <c r="T747" i="13"/>
  <c r="T748" i="13"/>
  <c r="T749" i="13"/>
  <c r="T750" i="13"/>
  <c r="T751" i="13"/>
  <c r="T752" i="13"/>
  <c r="T753" i="13"/>
  <c r="T754" i="13"/>
  <c r="T755" i="13"/>
  <c r="T758" i="13"/>
  <c r="T759" i="13"/>
  <c r="T760" i="13"/>
  <c r="T761" i="13"/>
  <c r="T762" i="13"/>
  <c r="T763" i="13"/>
  <c r="T764" i="13"/>
  <c r="T765" i="13"/>
  <c r="T766" i="13"/>
  <c r="T767" i="13"/>
  <c r="T768" i="13"/>
  <c r="T770" i="13"/>
  <c r="T771" i="13"/>
  <c r="T772" i="13"/>
  <c r="T773" i="13"/>
  <c r="T774" i="13"/>
  <c r="T775" i="13"/>
  <c r="T776" i="13"/>
  <c r="T777" i="13"/>
  <c r="T778" i="13"/>
  <c r="T779" i="13"/>
  <c r="T780" i="13"/>
  <c r="T782" i="13"/>
  <c r="T783" i="13"/>
  <c r="T784" i="13"/>
  <c r="T785" i="13"/>
  <c r="U785" i="13" s="1"/>
  <c r="T786" i="13"/>
  <c r="T787" i="13"/>
  <c r="T788" i="13"/>
  <c r="T789" i="13"/>
  <c r="T790" i="13"/>
  <c r="T791" i="13"/>
  <c r="T792" i="13"/>
  <c r="T794" i="13"/>
  <c r="T795" i="13"/>
  <c r="T796" i="13"/>
  <c r="T797" i="13"/>
  <c r="T798" i="13"/>
  <c r="T799" i="13"/>
  <c r="T800" i="13"/>
  <c r="T801" i="13"/>
  <c r="T802" i="13"/>
  <c r="T803" i="13"/>
  <c r="T804" i="13"/>
  <c r="T806" i="13"/>
  <c r="T807" i="13"/>
  <c r="T808" i="13"/>
  <c r="T809" i="13"/>
  <c r="T810" i="13"/>
  <c r="T811" i="13"/>
  <c r="T812" i="13"/>
  <c r="T813" i="13"/>
  <c r="T814" i="13"/>
  <c r="T815" i="13"/>
  <c r="T816" i="13"/>
  <c r="T818" i="13"/>
  <c r="T819" i="13"/>
  <c r="T820" i="13"/>
  <c r="T821" i="13"/>
  <c r="T822" i="13"/>
  <c r="T823" i="13"/>
  <c r="T824" i="13"/>
  <c r="T825" i="13"/>
  <c r="T826" i="13"/>
  <c r="T827" i="13"/>
  <c r="T828" i="13"/>
  <c r="T830" i="13"/>
  <c r="T831" i="13"/>
  <c r="T832" i="13"/>
  <c r="T833" i="13"/>
  <c r="T834" i="13"/>
  <c r="T835" i="13"/>
  <c r="T836" i="13"/>
  <c r="T837" i="13"/>
  <c r="T838" i="13"/>
  <c r="T839" i="13"/>
  <c r="T840" i="13"/>
  <c r="T842" i="13"/>
  <c r="T843" i="13"/>
  <c r="T844" i="13"/>
  <c r="T845" i="13"/>
  <c r="T846" i="13"/>
  <c r="T847" i="13"/>
  <c r="T848" i="13"/>
  <c r="T849" i="13"/>
  <c r="T850" i="13"/>
  <c r="T851" i="13"/>
  <c r="T852" i="13"/>
  <c r="T854" i="13"/>
  <c r="T855" i="13"/>
  <c r="T856" i="13"/>
  <c r="T857" i="13"/>
  <c r="T858" i="13"/>
  <c r="T859" i="13"/>
  <c r="T860" i="13"/>
  <c r="T861" i="13"/>
  <c r="T862" i="13"/>
  <c r="T863" i="13"/>
  <c r="T864" i="13"/>
  <c r="T866" i="13"/>
  <c r="T867" i="13"/>
  <c r="T868" i="13"/>
  <c r="T869" i="13"/>
  <c r="T870" i="13"/>
  <c r="T871" i="13"/>
  <c r="T872" i="13"/>
  <c r="T873" i="13"/>
  <c r="T874" i="13"/>
  <c r="T875" i="13"/>
  <c r="T876" i="13"/>
  <c r="T878" i="13"/>
  <c r="T879" i="13"/>
  <c r="T880" i="13"/>
  <c r="T881" i="13"/>
  <c r="T882" i="13"/>
  <c r="T883" i="13"/>
  <c r="T884" i="13"/>
  <c r="T885" i="13"/>
  <c r="T886" i="13"/>
  <c r="T887" i="13"/>
  <c r="T888" i="13"/>
  <c r="T890" i="13"/>
  <c r="T891" i="13"/>
  <c r="T892" i="13"/>
  <c r="T893" i="13"/>
  <c r="T894" i="13"/>
  <c r="T895" i="13"/>
  <c r="T896" i="13"/>
  <c r="T897" i="13"/>
  <c r="T898" i="13"/>
  <c r="T899" i="13"/>
  <c r="T3" i="13"/>
  <c r="U850" i="13" l="1"/>
  <c r="U881" i="13"/>
  <c r="U828" i="13"/>
  <c r="U893" i="13"/>
  <c r="U840" i="13"/>
  <c r="U891" i="13"/>
  <c r="U878" i="13"/>
  <c r="U864" i="13"/>
  <c r="U851" i="13"/>
  <c r="U838" i="13"/>
  <c r="U825" i="13"/>
  <c r="U812" i="13"/>
  <c r="U799" i="13"/>
  <c r="U786" i="13"/>
  <c r="U773" i="13"/>
  <c r="U760" i="13"/>
  <c r="U746" i="13"/>
  <c r="U730" i="13"/>
  <c r="U716" i="13"/>
  <c r="U702" i="13"/>
  <c r="U688" i="13"/>
  <c r="U674" i="13"/>
  <c r="U658" i="13"/>
  <c r="U644" i="13"/>
  <c r="U630" i="13"/>
  <c r="U616" i="13"/>
  <c r="U602" i="13"/>
  <c r="U772" i="13"/>
  <c r="U671" i="13"/>
  <c r="U599" i="13"/>
  <c r="U513" i="13"/>
  <c r="U890" i="13"/>
  <c r="U743" i="13"/>
  <c r="U657" i="13"/>
  <c r="U643" i="13"/>
  <c r="U585" i="13"/>
  <c r="U557" i="13"/>
  <c r="U527" i="13"/>
  <c r="U875" i="13"/>
  <c r="U862" i="13"/>
  <c r="U849" i="13"/>
  <c r="U836" i="13"/>
  <c r="U823" i="13"/>
  <c r="U810" i="13"/>
  <c r="U797" i="13"/>
  <c r="U784" i="13"/>
  <c r="U771" i="13"/>
  <c r="U758" i="13"/>
  <c r="U742" i="13"/>
  <c r="U728" i="13"/>
  <c r="U714" i="13"/>
  <c r="U700" i="13"/>
  <c r="U686" i="13"/>
  <c r="U670" i="13"/>
  <c r="U656" i="13"/>
  <c r="U642" i="13"/>
  <c r="U628" i="13"/>
  <c r="U614" i="13"/>
  <c r="U598" i="13"/>
  <c r="U584" i="13"/>
  <c r="U570" i="13"/>
  <c r="U556" i="13"/>
  <c r="U542" i="13"/>
  <c r="U526" i="13"/>
  <c r="U512" i="13"/>
  <c r="U498" i="13"/>
  <c r="U484" i="13"/>
  <c r="U470" i="13"/>
  <c r="X15" i="1" s="1"/>
  <c r="U457" i="13"/>
  <c r="X54" i="1" s="1"/>
  <c r="U443" i="13"/>
  <c r="X40" i="1" s="1"/>
  <c r="U430" i="13"/>
  <c r="U416" i="13"/>
  <c r="U402" i="13"/>
  <c r="U837" i="13"/>
  <c r="U729" i="13"/>
  <c r="U687" i="13"/>
  <c r="U615" i="13"/>
  <c r="U543" i="13"/>
  <c r="U499" i="13"/>
  <c r="U888" i="13"/>
  <c r="U887" i="13"/>
  <c r="U861" i="13"/>
  <c r="U835" i="13"/>
  <c r="U822" i="13"/>
  <c r="U796" i="13"/>
  <c r="U770" i="13"/>
  <c r="U741" i="13"/>
  <c r="U713" i="13"/>
  <c r="U669" i="13"/>
  <c r="U824" i="13"/>
  <c r="U715" i="13"/>
  <c r="U701" i="13"/>
  <c r="U629" i="13"/>
  <c r="U571" i="13"/>
  <c r="U3" i="13"/>
  <c r="U874" i="13"/>
  <c r="U848" i="13"/>
  <c r="U809" i="13"/>
  <c r="U783" i="13"/>
  <c r="U755" i="13"/>
  <c r="U727" i="13"/>
  <c r="U699" i="13"/>
  <c r="U683" i="13"/>
  <c r="U655" i="13"/>
  <c r="U641" i="13"/>
  <c r="U899" i="13"/>
  <c r="U886" i="13"/>
  <c r="U873" i="13"/>
  <c r="U860" i="13"/>
  <c r="U847" i="13"/>
  <c r="U834" i="13"/>
  <c r="U821" i="13"/>
  <c r="U808" i="13"/>
  <c r="U795" i="13"/>
  <c r="U782" i="13"/>
  <c r="U768" i="13"/>
  <c r="U754" i="13"/>
  <c r="U740" i="13"/>
  <c r="U726" i="13"/>
  <c r="U712" i="13"/>
  <c r="U698" i="13"/>
  <c r="U682" i="13"/>
  <c r="U876" i="13"/>
  <c r="U885" i="13"/>
  <c r="U833" i="13"/>
  <c r="U820" i="13"/>
  <c r="U807" i="13"/>
  <c r="U794" i="13"/>
  <c r="U780" i="13"/>
  <c r="U767" i="13"/>
  <c r="U753" i="13"/>
  <c r="U739" i="13"/>
  <c r="U725" i="13"/>
  <c r="U711" i="13"/>
  <c r="U695" i="13"/>
  <c r="U681" i="13"/>
  <c r="U667" i="13"/>
  <c r="U653" i="13"/>
  <c r="U639" i="13"/>
  <c r="U623" i="13"/>
  <c r="U863" i="13"/>
  <c r="U811" i="13"/>
  <c r="U872" i="13"/>
  <c r="U846" i="13"/>
  <c r="U871" i="13"/>
  <c r="U819" i="13"/>
  <c r="U779" i="13"/>
  <c r="U752" i="13"/>
  <c r="U694" i="13"/>
  <c r="U638" i="13"/>
  <c r="U594" i="13"/>
  <c r="U566" i="13"/>
  <c r="U536" i="13"/>
  <c r="U494" i="13"/>
  <c r="U898" i="13"/>
  <c r="U859" i="13"/>
  <c r="U884" i="13"/>
  <c r="U845" i="13"/>
  <c r="U806" i="13"/>
  <c r="U766" i="13"/>
  <c r="U724" i="13"/>
  <c r="U680" i="13"/>
  <c r="U622" i="13"/>
  <c r="U580" i="13"/>
  <c r="U522" i="13"/>
  <c r="U896" i="13"/>
  <c r="U870" i="13"/>
  <c r="U844" i="13"/>
  <c r="U818" i="13"/>
  <c r="U791" i="13"/>
  <c r="U765" i="13"/>
  <c r="U737" i="13"/>
  <c r="U707" i="13"/>
  <c r="U679" i="13"/>
  <c r="U665" i="13"/>
  <c r="U651" i="13"/>
  <c r="U635" i="13"/>
  <c r="U621" i="13"/>
  <c r="U759" i="13"/>
  <c r="U897" i="13"/>
  <c r="U858" i="13"/>
  <c r="U832" i="13"/>
  <c r="U792" i="13"/>
  <c r="U738" i="13"/>
  <c r="U710" i="13"/>
  <c r="U666" i="13"/>
  <c r="U652" i="13"/>
  <c r="U608" i="13"/>
  <c r="U550" i="13"/>
  <c r="U508" i="13"/>
  <c r="U883" i="13"/>
  <c r="U857" i="13"/>
  <c r="U831" i="13"/>
  <c r="U804" i="13"/>
  <c r="U778" i="13"/>
  <c r="U751" i="13"/>
  <c r="U723" i="13"/>
  <c r="U693" i="13"/>
  <c r="U895" i="13"/>
  <c r="U882" i="13"/>
  <c r="U869" i="13"/>
  <c r="U856" i="13"/>
  <c r="U843" i="13"/>
  <c r="U830" i="13"/>
  <c r="U816" i="13"/>
  <c r="U803" i="13"/>
  <c r="U790" i="13"/>
  <c r="U777" i="13"/>
  <c r="U764" i="13"/>
  <c r="U750" i="13"/>
  <c r="U736" i="13"/>
  <c r="U722" i="13"/>
  <c r="U706" i="13"/>
  <c r="U692" i="13"/>
  <c r="U678" i="13"/>
  <c r="U664" i="13"/>
  <c r="U650" i="13"/>
  <c r="U634" i="13"/>
  <c r="U620" i="13"/>
  <c r="U868" i="13"/>
  <c r="U815" i="13"/>
  <c r="U776" i="13"/>
  <c r="U763" i="13"/>
  <c r="U749" i="13"/>
  <c r="U735" i="13"/>
  <c r="U719" i="13"/>
  <c r="U705" i="13"/>
  <c r="U691" i="13"/>
  <c r="U677" i="13"/>
  <c r="U663" i="13"/>
  <c r="U647" i="13"/>
  <c r="U633" i="13"/>
  <c r="U619" i="13"/>
  <c r="U605" i="13"/>
  <c r="U591" i="13"/>
  <c r="U575" i="13"/>
  <c r="U561" i="13"/>
  <c r="U547" i="13"/>
  <c r="U533" i="13"/>
  <c r="U519" i="13"/>
  <c r="U798" i="13"/>
  <c r="U855" i="13"/>
  <c r="U802" i="13"/>
  <c r="U880" i="13"/>
  <c r="U867" i="13"/>
  <c r="U827" i="13"/>
  <c r="U801" i="13"/>
  <c r="U762" i="13"/>
  <c r="U734" i="13"/>
  <c r="U704" i="13"/>
  <c r="U676" i="13"/>
  <c r="U662" i="13"/>
  <c r="U632" i="13"/>
  <c r="U618" i="13"/>
  <c r="U604" i="13"/>
  <c r="U590" i="13"/>
  <c r="U574" i="13"/>
  <c r="U560" i="13"/>
  <c r="U546" i="13"/>
  <c r="U532" i="13"/>
  <c r="U518" i="13"/>
  <c r="U894" i="13"/>
  <c r="U842" i="13"/>
  <c r="U789" i="13"/>
  <c r="U854" i="13"/>
  <c r="U814" i="13"/>
  <c r="U788" i="13"/>
  <c r="U775" i="13"/>
  <c r="U748" i="13"/>
  <c r="U718" i="13"/>
  <c r="U690" i="13"/>
  <c r="U646" i="13"/>
  <c r="U892" i="13"/>
  <c r="U879" i="13"/>
  <c r="U866" i="13"/>
  <c r="U852" i="13"/>
  <c r="U839" i="13"/>
  <c r="U826" i="13"/>
  <c r="U813" i="13"/>
  <c r="U800" i="13"/>
  <c r="U787" i="13"/>
  <c r="U774" i="13"/>
  <c r="U761" i="13"/>
  <c r="U747" i="13"/>
  <c r="U731" i="13"/>
  <c r="U717" i="13"/>
  <c r="U703" i="13"/>
  <c r="U689" i="13"/>
  <c r="U675" i="13"/>
  <c r="U659" i="13"/>
  <c r="U645" i="13"/>
  <c r="U631" i="13"/>
  <c r="U617" i="13"/>
  <c r="U603" i="13"/>
  <c r="U587" i="13"/>
  <c r="U573" i="13"/>
  <c r="U559" i="13"/>
  <c r="U545" i="13"/>
  <c r="U531" i="13"/>
  <c r="U515" i="13"/>
  <c r="U485" i="13"/>
  <c r="U471" i="13"/>
  <c r="X16" i="1" s="1"/>
  <c r="U431" i="13"/>
  <c r="U417" i="13"/>
  <c r="U405" i="13"/>
  <c r="U338" i="13"/>
  <c r="U324" i="13"/>
  <c r="U310" i="13"/>
  <c r="X20" i="1" s="1"/>
  <c r="U153" i="13"/>
  <c r="U138" i="13"/>
  <c r="U126" i="13"/>
  <c r="U114" i="13"/>
  <c r="U100" i="13"/>
  <c r="U88" i="13"/>
  <c r="U76" i="13"/>
  <c r="U62" i="13"/>
  <c r="U50" i="13"/>
  <c r="U37" i="13"/>
  <c r="U23" i="13"/>
  <c r="U11" i="13"/>
  <c r="U708" i="13"/>
  <c r="U636" i="13"/>
  <c r="U564" i="13"/>
  <c r="U492" i="13"/>
  <c r="U107" i="13"/>
  <c r="U4" i="13"/>
  <c r="U337" i="13"/>
  <c r="U323" i="13"/>
  <c r="U309" i="13"/>
  <c r="X19" i="1" s="1"/>
  <c r="U152" i="13"/>
  <c r="U137" i="13"/>
  <c r="U125" i="13"/>
  <c r="U113" i="13"/>
  <c r="U99" i="13"/>
  <c r="U87" i="13"/>
  <c r="U75" i="13"/>
  <c r="U61" i="13"/>
  <c r="U49" i="13"/>
  <c r="U36" i="13"/>
  <c r="U22" i="13"/>
  <c r="U9" i="13"/>
  <c r="U697" i="13"/>
  <c r="U625" i="13"/>
  <c r="U553" i="13"/>
  <c r="U480" i="13"/>
  <c r="U627" i="13"/>
  <c r="U611" i="13"/>
  <c r="U597" i="13"/>
  <c r="U583" i="13"/>
  <c r="U569" i="13"/>
  <c r="U555" i="13"/>
  <c r="U539" i="13"/>
  <c r="U525" i="13"/>
  <c r="U511" i="13"/>
  <c r="U497" i="13"/>
  <c r="U483" i="13"/>
  <c r="U469" i="13"/>
  <c r="X14" i="1" s="1"/>
  <c r="U442" i="13"/>
  <c r="U429" i="13"/>
  <c r="U415" i="13"/>
  <c r="U401" i="13"/>
  <c r="U336" i="13"/>
  <c r="U322" i="13"/>
  <c r="U308" i="13"/>
  <c r="X18" i="1" s="1"/>
  <c r="U151" i="13"/>
  <c r="U136" i="13"/>
  <c r="U124" i="13"/>
  <c r="U112" i="13"/>
  <c r="U98" i="13"/>
  <c r="U86" i="13"/>
  <c r="U74" i="13"/>
  <c r="U60" i="13"/>
  <c r="U48" i="13"/>
  <c r="U33" i="13"/>
  <c r="U21" i="13"/>
  <c r="U7" i="13"/>
  <c r="U696" i="13"/>
  <c r="U624" i="13"/>
  <c r="U552" i="13"/>
  <c r="U71" i="13"/>
  <c r="U668" i="13"/>
  <c r="U654" i="13"/>
  <c r="U640" i="13"/>
  <c r="U626" i="13"/>
  <c r="U610" i="13"/>
  <c r="U596" i="13"/>
  <c r="U582" i="13"/>
  <c r="U568" i="13"/>
  <c r="U554" i="13"/>
  <c r="U538" i="13"/>
  <c r="U524" i="13"/>
  <c r="U510" i="13"/>
  <c r="U496" i="13"/>
  <c r="U482" i="13"/>
  <c r="U468" i="13"/>
  <c r="X13" i="1" s="1"/>
  <c r="U441" i="13"/>
  <c r="U428" i="13"/>
  <c r="U414" i="13"/>
  <c r="U400" i="13"/>
  <c r="U347" i="13"/>
  <c r="U333" i="13"/>
  <c r="U150" i="13"/>
  <c r="U135" i="13"/>
  <c r="U123" i="13"/>
  <c r="U111" i="13"/>
  <c r="U97" i="13"/>
  <c r="U85" i="13"/>
  <c r="U73" i="13"/>
  <c r="U59" i="13"/>
  <c r="U47" i="13"/>
  <c r="U32" i="13"/>
  <c r="U20" i="13"/>
  <c r="U5" i="13"/>
  <c r="U685" i="13"/>
  <c r="U613" i="13"/>
  <c r="U541" i="13"/>
  <c r="U466" i="13"/>
  <c r="X11" i="1" s="1"/>
  <c r="U70" i="13"/>
  <c r="U609" i="13"/>
  <c r="U595" i="13"/>
  <c r="U581" i="13"/>
  <c r="U567" i="13"/>
  <c r="U551" i="13"/>
  <c r="U537" i="13"/>
  <c r="U523" i="13"/>
  <c r="U509" i="13"/>
  <c r="U495" i="13"/>
  <c r="U481" i="13"/>
  <c r="U467" i="13"/>
  <c r="X12" i="1" s="1"/>
  <c r="U440" i="13"/>
  <c r="U427" i="13"/>
  <c r="U413" i="13"/>
  <c r="U399" i="13"/>
  <c r="U346" i="13"/>
  <c r="U332" i="13"/>
  <c r="U149" i="13"/>
  <c r="U134" i="13"/>
  <c r="U122" i="13"/>
  <c r="U110" i="13"/>
  <c r="U96" i="13"/>
  <c r="U84" i="13"/>
  <c r="U72" i="13"/>
  <c r="U58" i="13"/>
  <c r="U46" i="13"/>
  <c r="U31" i="13"/>
  <c r="U19" i="13"/>
  <c r="U684" i="13"/>
  <c r="U612" i="13"/>
  <c r="U540" i="13"/>
  <c r="U335" i="13"/>
  <c r="U43" i="13"/>
  <c r="U465" i="13"/>
  <c r="X10" i="1" s="1"/>
  <c r="U439" i="13"/>
  <c r="U426" i="13"/>
  <c r="U412" i="13"/>
  <c r="U398" i="13"/>
  <c r="U345" i="13"/>
  <c r="U331" i="13"/>
  <c r="U148" i="13"/>
  <c r="U133" i="13"/>
  <c r="U121" i="13"/>
  <c r="U109" i="13"/>
  <c r="U95" i="13"/>
  <c r="U83" i="13"/>
  <c r="U69" i="13"/>
  <c r="U57" i="13"/>
  <c r="U45" i="13"/>
  <c r="U30" i="13"/>
  <c r="U18" i="13"/>
  <c r="U673" i="13"/>
  <c r="U601" i="13"/>
  <c r="U529" i="13"/>
  <c r="U334" i="13"/>
  <c r="U35" i="13"/>
  <c r="U607" i="13"/>
  <c r="U593" i="13"/>
  <c r="U579" i="13"/>
  <c r="U563" i="13"/>
  <c r="U549" i="13"/>
  <c r="U535" i="13"/>
  <c r="U521" i="13"/>
  <c r="U507" i="13"/>
  <c r="U491" i="13"/>
  <c r="U464" i="13"/>
  <c r="X9" i="1" s="1"/>
  <c r="U438" i="13"/>
  <c r="U425" i="13"/>
  <c r="U411" i="13"/>
  <c r="U397" i="13"/>
  <c r="U344" i="13"/>
  <c r="U330" i="13"/>
  <c r="U146" i="13"/>
  <c r="U132" i="13"/>
  <c r="U120" i="13"/>
  <c r="U108" i="13"/>
  <c r="U94" i="13"/>
  <c r="U82" i="13"/>
  <c r="U68" i="13"/>
  <c r="U56" i="13"/>
  <c r="U44" i="13"/>
  <c r="U29" i="13"/>
  <c r="U17" i="13"/>
  <c r="U672" i="13"/>
  <c r="U600" i="13"/>
  <c r="U528" i="13"/>
  <c r="U435" i="13"/>
  <c r="U34" i="13"/>
  <c r="U606" i="13"/>
  <c r="U592" i="13"/>
  <c r="U578" i="13"/>
  <c r="U562" i="13"/>
  <c r="U548" i="13"/>
  <c r="U534" i="13"/>
  <c r="U520" i="13"/>
  <c r="U506" i="13"/>
  <c r="U490" i="13"/>
  <c r="U463" i="13"/>
  <c r="X8" i="1" s="1"/>
  <c r="U437" i="13"/>
  <c r="U424" i="13"/>
  <c r="U410" i="13"/>
  <c r="U396" i="13"/>
  <c r="U369" i="13"/>
  <c r="X26" i="1" s="1"/>
  <c r="U343" i="13"/>
  <c r="U329" i="13"/>
  <c r="U145" i="13"/>
  <c r="U131" i="13"/>
  <c r="U119" i="13"/>
  <c r="U105" i="13"/>
  <c r="U93" i="13"/>
  <c r="U81" i="13"/>
  <c r="U67" i="13"/>
  <c r="U55" i="13"/>
  <c r="U42" i="13"/>
  <c r="U28" i="13"/>
  <c r="U16" i="13"/>
  <c r="U733" i="13"/>
  <c r="U661" i="13"/>
  <c r="U589" i="13"/>
  <c r="U517" i="13"/>
  <c r="U420" i="13"/>
  <c r="U315" i="13"/>
  <c r="X25" i="1" s="1"/>
  <c r="U178" i="13"/>
  <c r="U503" i="13"/>
  <c r="U489" i="13"/>
  <c r="U462" i="13"/>
  <c r="X7" i="1" s="1"/>
  <c r="U436" i="13"/>
  <c r="U423" i="13"/>
  <c r="U409" i="13"/>
  <c r="U395" i="13"/>
  <c r="U342" i="13"/>
  <c r="U328" i="13"/>
  <c r="U314" i="13"/>
  <c r="X24" i="1" s="1"/>
  <c r="U144" i="13"/>
  <c r="U130" i="13"/>
  <c r="U118" i="13"/>
  <c r="U104" i="13"/>
  <c r="U92" i="13"/>
  <c r="U80" i="13"/>
  <c r="U66" i="13"/>
  <c r="U54" i="13"/>
  <c r="U41" i="13"/>
  <c r="U27" i="13"/>
  <c r="U15" i="13"/>
  <c r="U732" i="13"/>
  <c r="U660" i="13"/>
  <c r="U588" i="13"/>
  <c r="U516" i="13"/>
  <c r="U419" i="13"/>
  <c r="U106" i="13"/>
  <c r="U502" i="13"/>
  <c r="U488" i="13"/>
  <c r="U461" i="13"/>
  <c r="X6" i="1" s="1"/>
  <c r="U434" i="13"/>
  <c r="U422" i="13"/>
  <c r="U408" i="13"/>
  <c r="U394" i="13"/>
  <c r="U341" i="13"/>
  <c r="U327" i="13"/>
  <c r="U141" i="13"/>
  <c r="U129" i="13"/>
  <c r="U117" i="13"/>
  <c r="U103" i="13"/>
  <c r="U91" i="13"/>
  <c r="U79" i="13"/>
  <c r="U65" i="13"/>
  <c r="U53" i="13"/>
  <c r="U40" i="13"/>
  <c r="U26" i="13"/>
  <c r="U14" i="13"/>
  <c r="U721" i="13"/>
  <c r="U649" i="13"/>
  <c r="U577" i="13"/>
  <c r="U505" i="13"/>
  <c r="U404" i="13"/>
  <c r="U147" i="13"/>
  <c r="U10" i="13"/>
  <c r="U501" i="13"/>
  <c r="U487" i="13"/>
  <c r="U433" i="13"/>
  <c r="U421" i="13"/>
  <c r="U407" i="13"/>
  <c r="U393" i="13"/>
  <c r="U340" i="13"/>
  <c r="U326" i="13"/>
  <c r="U312" i="13"/>
  <c r="X22" i="1" s="1"/>
  <c r="U140" i="13"/>
  <c r="U128" i="13"/>
  <c r="U116" i="13"/>
  <c r="U102" i="13"/>
  <c r="U90" i="13"/>
  <c r="U78" i="13"/>
  <c r="U64" i="13"/>
  <c r="U52" i="13"/>
  <c r="U39" i="13"/>
  <c r="U25" i="13"/>
  <c r="U13" i="13"/>
  <c r="U720" i="13"/>
  <c r="U648" i="13"/>
  <c r="U576" i="13"/>
  <c r="U504" i="13"/>
  <c r="U403" i="13"/>
  <c r="U143" i="13"/>
  <c r="U8" i="13"/>
  <c r="U586" i="13"/>
  <c r="U572" i="13"/>
  <c r="U558" i="13"/>
  <c r="U544" i="13"/>
  <c r="U530" i="13"/>
  <c r="U514" i="13"/>
  <c r="U500" i="13"/>
  <c r="U486" i="13"/>
  <c r="U432" i="13"/>
  <c r="U418" i="13"/>
  <c r="U406" i="13"/>
  <c r="U392" i="13"/>
  <c r="U339" i="13"/>
  <c r="U325" i="13"/>
  <c r="U311" i="13"/>
  <c r="X21" i="1" s="1"/>
  <c r="U154" i="13"/>
  <c r="U139" i="13"/>
  <c r="U127" i="13"/>
  <c r="U115" i="13"/>
  <c r="U101" i="13"/>
  <c r="U89" i="13"/>
  <c r="U77" i="13"/>
  <c r="U63" i="13"/>
  <c r="U51" i="13"/>
  <c r="U38" i="13"/>
  <c r="U24" i="13"/>
  <c r="U12" i="13"/>
  <c r="U709" i="13"/>
  <c r="U637" i="13"/>
  <c r="U565" i="13"/>
  <c r="U493" i="13"/>
  <c r="U142" i="13"/>
  <c r="U6" i="13"/>
  <c r="AD3" i="11"/>
  <c r="AE3" i="11" s="1"/>
  <c r="AD4" i="11"/>
  <c r="AE4" i="11" s="1"/>
  <c r="AD5" i="11"/>
  <c r="AE5" i="11" s="1"/>
  <c r="AD6" i="11"/>
  <c r="AE6" i="11" s="1"/>
  <c r="AD7" i="11"/>
  <c r="AE7" i="11" s="1"/>
  <c r="AD8" i="11"/>
  <c r="AE8" i="11" s="1"/>
  <c r="AD9" i="11"/>
  <c r="AE9" i="11" s="1"/>
  <c r="AD10" i="11"/>
  <c r="AE10" i="11" s="1"/>
  <c r="AD11" i="11"/>
  <c r="AE11" i="11" s="1"/>
  <c r="AD12" i="11"/>
  <c r="AE12" i="11" s="1"/>
  <c r="AD13" i="11"/>
  <c r="AE13" i="11" s="1"/>
  <c r="AD14" i="11"/>
  <c r="AE14" i="11" s="1"/>
  <c r="AD15" i="11"/>
  <c r="AE15" i="11" s="1"/>
  <c r="AD16" i="11"/>
  <c r="AE16" i="11" s="1"/>
  <c r="AD17" i="11"/>
  <c r="AE17" i="11" s="1"/>
  <c r="AD18" i="11"/>
  <c r="AE18" i="11" s="1"/>
  <c r="AD19" i="11"/>
  <c r="AE19" i="11" s="1"/>
  <c r="AD20" i="11"/>
  <c r="AE20" i="11" s="1"/>
  <c r="AD21" i="11"/>
  <c r="AE21" i="11" s="1"/>
  <c r="AD22" i="11"/>
  <c r="AE22" i="11" s="1"/>
  <c r="AD23" i="11"/>
  <c r="AE23" i="11" s="1"/>
  <c r="AD24" i="11"/>
  <c r="AE24" i="11" s="1"/>
  <c r="AD25" i="11"/>
  <c r="AE25" i="11" s="1"/>
  <c r="AD26" i="11"/>
  <c r="AE26" i="11" s="1"/>
  <c r="AD27" i="11"/>
  <c r="AE27" i="11" s="1"/>
  <c r="AD28" i="11"/>
  <c r="AE28" i="11" s="1"/>
  <c r="AD29" i="11"/>
  <c r="AE29" i="11" s="1"/>
  <c r="AD30" i="11"/>
  <c r="AE30" i="11" s="1"/>
  <c r="AD31" i="11"/>
  <c r="AE31" i="11" s="1"/>
  <c r="AD32" i="11"/>
  <c r="AE32" i="11" s="1"/>
  <c r="AD33" i="11"/>
  <c r="AE33" i="11" s="1"/>
  <c r="AD34" i="11"/>
  <c r="AE34" i="11" s="1"/>
  <c r="AD35" i="11"/>
  <c r="AE35" i="11" s="1"/>
  <c r="AD36" i="11"/>
  <c r="AE36" i="11" s="1"/>
  <c r="AD37" i="11"/>
  <c r="AE37" i="11" s="1"/>
  <c r="AD38" i="11"/>
  <c r="AE38" i="11" s="1"/>
  <c r="AD39" i="11"/>
  <c r="AE39" i="11" s="1"/>
  <c r="AD40" i="11"/>
  <c r="AE40" i="11" s="1"/>
  <c r="AD41" i="11"/>
  <c r="AE41" i="11" s="1"/>
  <c r="AD42" i="11"/>
  <c r="AE42" i="11" s="1"/>
  <c r="AD43" i="11"/>
  <c r="AE43" i="11" s="1"/>
  <c r="AD44" i="11"/>
  <c r="AE44" i="11" s="1"/>
  <c r="AD45" i="11"/>
  <c r="AE45" i="11" s="1"/>
  <c r="AD46" i="11"/>
  <c r="AE46" i="11" s="1"/>
  <c r="AD47" i="11"/>
  <c r="AE47" i="11" s="1"/>
  <c r="AD48" i="11"/>
  <c r="AE48" i="11" s="1"/>
  <c r="AD49" i="11"/>
  <c r="AE49" i="11" s="1"/>
  <c r="AD50" i="11"/>
  <c r="AE50" i="11" s="1"/>
  <c r="AD51" i="11"/>
  <c r="AE51" i="11" s="1"/>
  <c r="AD52" i="11"/>
  <c r="AE52" i="11" s="1"/>
  <c r="AD53" i="11"/>
  <c r="AE53" i="11" s="1"/>
  <c r="AD54" i="11"/>
  <c r="AE54" i="11" s="1"/>
  <c r="AD55" i="11"/>
  <c r="AE55" i="11" s="1"/>
  <c r="AD56" i="11"/>
  <c r="AE56" i="11" s="1"/>
  <c r="AD57" i="11"/>
  <c r="AE57" i="11" s="1"/>
  <c r="AD58" i="11"/>
  <c r="AE58" i="11" s="1"/>
  <c r="AD59" i="11"/>
  <c r="AE59" i="11" s="1"/>
  <c r="AD60" i="11"/>
  <c r="AE60" i="11" s="1"/>
  <c r="AD61" i="11"/>
  <c r="AE61" i="11" s="1"/>
  <c r="AD62" i="11"/>
  <c r="AE62" i="11" s="1"/>
  <c r="AD63" i="11"/>
  <c r="AE63" i="11" s="1"/>
  <c r="AD64" i="11"/>
  <c r="AE64" i="11" s="1"/>
  <c r="AD65" i="11"/>
  <c r="AE65" i="11" s="1"/>
  <c r="AD66" i="11"/>
  <c r="AE66" i="11" s="1"/>
  <c r="AD67" i="11"/>
  <c r="AE67" i="11" s="1"/>
  <c r="AD68" i="11"/>
  <c r="AE68" i="11" s="1"/>
  <c r="AD69" i="11"/>
  <c r="AE69" i="11" s="1"/>
  <c r="AD70" i="11"/>
  <c r="AE70" i="11" s="1"/>
  <c r="AD71" i="11"/>
  <c r="AE71" i="11" s="1"/>
  <c r="AD72" i="11"/>
  <c r="AE72" i="11" s="1"/>
  <c r="AD73" i="11"/>
  <c r="AE73" i="11" s="1"/>
  <c r="AD74" i="11"/>
  <c r="AE74" i="11" s="1"/>
  <c r="AD75" i="11"/>
  <c r="AE75" i="11" s="1"/>
  <c r="AD76" i="11"/>
  <c r="AE76" i="11" s="1"/>
  <c r="AD77" i="11"/>
  <c r="AE77" i="11" s="1"/>
  <c r="AD78" i="11"/>
  <c r="AE78" i="11" s="1"/>
  <c r="AD79" i="11"/>
  <c r="AE79" i="11" s="1"/>
  <c r="AD80" i="11"/>
  <c r="AE80" i="11" s="1"/>
  <c r="AD81" i="11"/>
  <c r="AE81" i="11" s="1"/>
  <c r="AD82" i="11"/>
  <c r="AE82" i="11" s="1"/>
  <c r="AD83" i="11"/>
  <c r="AE83" i="11" s="1"/>
  <c r="AD84" i="11"/>
  <c r="AE84" i="11" s="1"/>
  <c r="AD85" i="11"/>
  <c r="AE85" i="11" s="1"/>
  <c r="AD86" i="11"/>
  <c r="AE86" i="11" s="1"/>
  <c r="AD87" i="11"/>
  <c r="AE87" i="11" s="1"/>
  <c r="AD88" i="11"/>
  <c r="AE88" i="11" s="1"/>
  <c r="AD89" i="11"/>
  <c r="AE89" i="11" s="1"/>
  <c r="AD90" i="11"/>
  <c r="AE90" i="11" s="1"/>
  <c r="Y6" i="1"/>
  <c r="Y7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Z82" i="1" l="1"/>
  <c r="Z10" i="1"/>
  <c r="Z84" i="1"/>
  <c r="Z72" i="1"/>
  <c r="Z60" i="1"/>
  <c r="Z48" i="1"/>
  <c r="Z36" i="1"/>
  <c r="Z24" i="1"/>
  <c r="Z12" i="1"/>
  <c r="Z22" i="1"/>
  <c r="Z83" i="1"/>
  <c r="Z71" i="1"/>
  <c r="Z59" i="1"/>
  <c r="Z47" i="1"/>
  <c r="Z35" i="1"/>
  <c r="Z23" i="1"/>
  <c r="Z11" i="1"/>
  <c r="Z46" i="1"/>
  <c r="Z93" i="1"/>
  <c r="Z81" i="1"/>
  <c r="Z69" i="1"/>
  <c r="Z57" i="1"/>
  <c r="Z45" i="1"/>
  <c r="Z33" i="1"/>
  <c r="Z21" i="1"/>
  <c r="Z9" i="1"/>
  <c r="Z34" i="1"/>
  <c r="Z80" i="1"/>
  <c r="Z68" i="1"/>
  <c r="Z56" i="1"/>
  <c r="Z32" i="1"/>
  <c r="Z20" i="1"/>
  <c r="Z8" i="1"/>
  <c r="Z91" i="1"/>
  <c r="Z79" i="1"/>
  <c r="Z67" i="1"/>
  <c r="Z55" i="1"/>
  <c r="Z43" i="1"/>
  <c r="Z31" i="1"/>
  <c r="Z19" i="1"/>
  <c r="Z7" i="1"/>
  <c r="Z90" i="1"/>
  <c r="Z78" i="1"/>
  <c r="Z66" i="1"/>
  <c r="Z54" i="1"/>
  <c r="Z42" i="1"/>
  <c r="Z30" i="1"/>
  <c r="Z18" i="1"/>
  <c r="Z6" i="1"/>
  <c r="Z70" i="1"/>
  <c r="Z92" i="1"/>
  <c r="Z44" i="1"/>
  <c r="Z89" i="1"/>
  <c r="Z77" i="1"/>
  <c r="Z65" i="1"/>
  <c r="Z53" i="1"/>
  <c r="Z41" i="1"/>
  <c r="Z29" i="1"/>
  <c r="Z17" i="1"/>
  <c r="Z88" i="1"/>
  <c r="Z76" i="1"/>
  <c r="Z64" i="1"/>
  <c r="Z52" i="1"/>
  <c r="Z40" i="1"/>
  <c r="Z28" i="1"/>
  <c r="Z16" i="1"/>
  <c r="Z58" i="1"/>
  <c r="Z87" i="1"/>
  <c r="Z75" i="1"/>
  <c r="Z63" i="1"/>
  <c r="Z51" i="1"/>
  <c r="Z39" i="1"/>
  <c r="Z27" i="1"/>
  <c r="Z15" i="1"/>
  <c r="Z86" i="1"/>
  <c r="Z74" i="1"/>
  <c r="Z62" i="1"/>
  <c r="Z50" i="1"/>
  <c r="Z38" i="1"/>
  <c r="Z26" i="1"/>
  <c r="Z14" i="1"/>
  <c r="Z85" i="1"/>
  <c r="Z73" i="1"/>
  <c r="Z61" i="1"/>
  <c r="Z49" i="1"/>
  <c r="Z37" i="1"/>
  <c r="Z25" i="1"/>
  <c r="Z13" i="1"/>
  <c r="E28" i="16"/>
  <c r="D43" i="16" s="1"/>
  <c r="C62" i="16" s="1"/>
  <c r="S93" i="1"/>
  <c r="U90" i="14"/>
  <c r="T90" i="14"/>
  <c r="S90" i="14"/>
  <c r="S92" i="1"/>
  <c r="U89" i="14"/>
  <c r="T89" i="14"/>
  <c r="S89" i="14"/>
  <c r="S91" i="1"/>
  <c r="U88" i="14"/>
  <c r="T88" i="14"/>
  <c r="S88" i="14"/>
  <c r="S90" i="1"/>
  <c r="U87" i="14"/>
  <c r="T87" i="14"/>
  <c r="S87" i="14"/>
  <c r="S89" i="1"/>
  <c r="U86" i="14"/>
  <c r="T86" i="14"/>
  <c r="S86" i="14"/>
  <c r="S88" i="1"/>
  <c r="U85" i="14"/>
  <c r="T85" i="14"/>
  <c r="S85" i="14"/>
  <c r="S87" i="1"/>
  <c r="U84" i="14"/>
  <c r="T84" i="14"/>
  <c r="S84" i="14"/>
  <c r="S86" i="1"/>
  <c r="U83" i="14"/>
  <c r="T83" i="14"/>
  <c r="S83" i="14"/>
  <c r="S85" i="1"/>
  <c r="U82" i="14"/>
  <c r="T82" i="14"/>
  <c r="S82" i="14"/>
  <c r="S84" i="1"/>
  <c r="U81" i="14"/>
  <c r="T81" i="14"/>
  <c r="S81" i="14"/>
  <c r="S83" i="1"/>
  <c r="U80" i="14"/>
  <c r="T80" i="14"/>
  <c r="S80" i="14"/>
  <c r="S82" i="1"/>
  <c r="U79" i="14"/>
  <c r="T79" i="14"/>
  <c r="S79" i="14"/>
  <c r="S81" i="1"/>
  <c r="U78" i="14"/>
  <c r="T78" i="14"/>
  <c r="S78" i="14"/>
  <c r="S80" i="1"/>
  <c r="U77" i="14"/>
  <c r="T77" i="14"/>
  <c r="S77" i="14"/>
  <c r="S79" i="1"/>
  <c r="U76" i="14"/>
  <c r="T76" i="14"/>
  <c r="S76" i="14"/>
  <c r="S78" i="1"/>
  <c r="U75" i="14"/>
  <c r="T75" i="14"/>
  <c r="S75" i="14"/>
  <c r="S77" i="1"/>
  <c r="U74" i="14"/>
  <c r="T74" i="14"/>
  <c r="S74" i="14"/>
  <c r="S76" i="1"/>
  <c r="U73" i="14"/>
  <c r="T73" i="14"/>
  <c r="S73" i="14"/>
  <c r="S75" i="1"/>
  <c r="U72" i="14"/>
  <c r="T72" i="14"/>
  <c r="S72" i="14"/>
  <c r="S74" i="1"/>
  <c r="U71" i="14"/>
  <c r="T71" i="14"/>
  <c r="S71" i="14"/>
  <c r="S73" i="1"/>
  <c r="U70" i="14"/>
  <c r="T70" i="14"/>
  <c r="S70" i="14"/>
  <c r="S72" i="1"/>
  <c r="U69" i="14"/>
  <c r="T69" i="14"/>
  <c r="S69" i="14"/>
  <c r="S71" i="1"/>
  <c r="U68" i="14"/>
  <c r="T68" i="14"/>
  <c r="S68" i="14"/>
  <c r="S70" i="1"/>
  <c r="U67" i="14"/>
  <c r="T67" i="14"/>
  <c r="S67" i="14"/>
  <c r="S69" i="1"/>
  <c r="U66" i="14"/>
  <c r="T66" i="14"/>
  <c r="S66" i="14"/>
  <c r="S68" i="1"/>
  <c r="U65" i="14"/>
  <c r="T65" i="14"/>
  <c r="S65" i="14"/>
  <c r="S67" i="1"/>
  <c r="U64" i="14"/>
  <c r="T64" i="14"/>
  <c r="S64" i="14"/>
  <c r="S66" i="1"/>
  <c r="U63" i="14"/>
  <c r="T63" i="14"/>
  <c r="S63" i="14"/>
  <c r="S65" i="1"/>
  <c r="U62" i="14"/>
  <c r="T62" i="14"/>
  <c r="S62" i="14"/>
  <c r="S64" i="1"/>
  <c r="U61" i="14"/>
  <c r="T61" i="14"/>
  <c r="S61" i="14"/>
  <c r="S63" i="1"/>
  <c r="U60" i="14"/>
  <c r="T60" i="14"/>
  <c r="S60" i="14"/>
  <c r="S62" i="1"/>
  <c r="U59" i="14"/>
  <c r="T59" i="14"/>
  <c r="S59" i="14"/>
  <c r="S61" i="1"/>
  <c r="U58" i="14"/>
  <c r="T58" i="14"/>
  <c r="S58" i="14"/>
  <c r="S60" i="1"/>
  <c r="U57" i="14"/>
  <c r="T57" i="14"/>
  <c r="S57" i="14"/>
  <c r="S59" i="1"/>
  <c r="U56" i="14"/>
  <c r="T56" i="14"/>
  <c r="S56" i="14"/>
  <c r="S58" i="1"/>
  <c r="U55" i="14"/>
  <c r="T55" i="14"/>
  <c r="S55" i="14"/>
  <c r="S57" i="1"/>
  <c r="U54" i="14"/>
  <c r="T54" i="14"/>
  <c r="S54" i="14"/>
  <c r="S56" i="1"/>
  <c r="U53" i="14"/>
  <c r="T53" i="14"/>
  <c r="S53" i="14"/>
  <c r="S55" i="1"/>
  <c r="U52" i="14"/>
  <c r="T52" i="14"/>
  <c r="S52" i="14"/>
  <c r="S54" i="1"/>
  <c r="U51" i="14"/>
  <c r="T51" i="14"/>
  <c r="S51" i="14"/>
  <c r="S53" i="1"/>
  <c r="U50" i="14"/>
  <c r="T50" i="14"/>
  <c r="S50" i="14"/>
  <c r="S52" i="1"/>
  <c r="U49" i="14"/>
  <c r="T49" i="14"/>
  <c r="S49" i="14"/>
  <c r="S51" i="1"/>
  <c r="U48" i="14"/>
  <c r="T48" i="14"/>
  <c r="S48" i="14"/>
  <c r="S50" i="1"/>
  <c r="U47" i="14"/>
  <c r="T47" i="14"/>
  <c r="S47" i="14"/>
  <c r="S49" i="1"/>
  <c r="U46" i="14"/>
  <c r="T46" i="14"/>
  <c r="S46" i="14"/>
  <c r="S48" i="1"/>
  <c r="U45" i="14"/>
  <c r="T45" i="14"/>
  <c r="S45" i="14"/>
  <c r="S47" i="1"/>
  <c r="U44" i="14"/>
  <c r="T44" i="14"/>
  <c r="S44" i="14"/>
  <c r="S46" i="1"/>
  <c r="U43" i="14"/>
  <c r="T43" i="14"/>
  <c r="S43" i="14"/>
  <c r="S45" i="1"/>
  <c r="U42" i="14"/>
  <c r="T42" i="14"/>
  <c r="S42" i="14"/>
  <c r="S44" i="1"/>
  <c r="U41" i="14"/>
  <c r="T41" i="14"/>
  <c r="S41" i="14"/>
  <c r="S43" i="1"/>
  <c r="U40" i="14"/>
  <c r="T40" i="14"/>
  <c r="S40" i="14"/>
  <c r="S42" i="1"/>
  <c r="U39" i="14"/>
  <c r="T39" i="14"/>
  <c r="S39" i="14"/>
  <c r="S41" i="1"/>
  <c r="U38" i="14"/>
  <c r="T38" i="14"/>
  <c r="S38" i="14"/>
  <c r="S40" i="1"/>
  <c r="U37" i="14"/>
  <c r="T37" i="14"/>
  <c r="S37" i="14"/>
  <c r="S39" i="1"/>
  <c r="U36" i="14"/>
  <c r="T36" i="14"/>
  <c r="S36" i="14"/>
  <c r="S38" i="1"/>
  <c r="U35" i="14"/>
  <c r="T35" i="14"/>
  <c r="S35" i="14"/>
  <c r="S37" i="1"/>
  <c r="U34" i="14"/>
  <c r="T34" i="14"/>
  <c r="S34" i="14"/>
  <c r="S36" i="1"/>
  <c r="U33" i="14"/>
  <c r="T33" i="14"/>
  <c r="S33" i="14"/>
  <c r="S35" i="1"/>
  <c r="U32" i="14"/>
  <c r="T32" i="14"/>
  <c r="S32" i="14"/>
  <c r="S34" i="1"/>
  <c r="U31" i="14"/>
  <c r="T31" i="14"/>
  <c r="S31" i="14"/>
  <c r="S33" i="1"/>
  <c r="U30" i="14"/>
  <c r="T30" i="14"/>
  <c r="S30" i="14"/>
  <c r="S32" i="1"/>
  <c r="U29" i="14"/>
  <c r="T29" i="14"/>
  <c r="S29" i="14"/>
  <c r="S31" i="1"/>
  <c r="U28" i="14"/>
  <c r="T28" i="14"/>
  <c r="S28" i="14"/>
  <c r="S30" i="1"/>
  <c r="U27" i="14"/>
  <c r="T27" i="14"/>
  <c r="S27" i="14"/>
  <c r="S29" i="1"/>
  <c r="U26" i="14"/>
  <c r="T26" i="14"/>
  <c r="S26" i="14"/>
  <c r="S28" i="1"/>
  <c r="U25" i="14"/>
  <c r="T25" i="14"/>
  <c r="S25" i="14"/>
  <c r="S27" i="1"/>
  <c r="U24" i="14"/>
  <c r="T24" i="14"/>
  <c r="S24" i="14"/>
  <c r="S26" i="1"/>
  <c r="U23" i="14"/>
  <c r="T23" i="14"/>
  <c r="S23" i="14"/>
  <c r="S25" i="1"/>
  <c r="U22" i="14"/>
  <c r="T22" i="14"/>
  <c r="S22" i="14"/>
  <c r="S24" i="1"/>
  <c r="U21" i="14"/>
  <c r="T21" i="14"/>
  <c r="S21" i="14"/>
  <c r="S23" i="1"/>
  <c r="U20" i="14"/>
  <c r="T20" i="14"/>
  <c r="S20" i="14"/>
  <c r="S22" i="1"/>
  <c r="U19" i="14"/>
  <c r="T19" i="14"/>
  <c r="S19" i="14"/>
  <c r="S21" i="1"/>
  <c r="U18" i="14"/>
  <c r="T18" i="14"/>
  <c r="S18" i="14"/>
  <c r="S20" i="1"/>
  <c r="U17" i="14"/>
  <c r="T17" i="14"/>
  <c r="S17" i="14"/>
  <c r="S19" i="1"/>
  <c r="U16" i="14"/>
  <c r="T16" i="14"/>
  <c r="S16" i="14"/>
  <c r="S18" i="1"/>
  <c r="U15" i="14"/>
  <c r="T15" i="14"/>
  <c r="S15" i="14"/>
  <c r="S17" i="1"/>
  <c r="U14" i="14"/>
  <c r="T14" i="14"/>
  <c r="S14" i="14"/>
  <c r="S16" i="1"/>
  <c r="U13" i="14"/>
  <c r="T13" i="14"/>
  <c r="S13" i="14"/>
  <c r="S15" i="1"/>
  <c r="U12" i="14"/>
  <c r="T12" i="14"/>
  <c r="S12" i="14"/>
  <c r="S14" i="1"/>
  <c r="U11" i="14"/>
  <c r="T11" i="14"/>
  <c r="S11" i="14"/>
  <c r="S13" i="1"/>
  <c r="U10" i="14"/>
  <c r="T10" i="14"/>
  <c r="S10" i="14"/>
  <c r="S12" i="1"/>
  <c r="U9" i="14"/>
  <c r="T9" i="14"/>
  <c r="S9" i="14"/>
  <c r="S11" i="1"/>
  <c r="U8" i="14"/>
  <c r="T8" i="14"/>
  <c r="S8" i="14"/>
  <c r="S10" i="1"/>
  <c r="U7" i="14"/>
  <c r="T7" i="14"/>
  <c r="S7" i="14"/>
  <c r="S9" i="1"/>
  <c r="U6" i="14"/>
  <c r="T6" i="14"/>
  <c r="S6" i="14"/>
  <c r="S8" i="1"/>
  <c r="U5" i="14"/>
  <c r="T5" i="14"/>
  <c r="S5" i="14"/>
  <c r="S7" i="1"/>
  <c r="U4" i="14"/>
  <c r="T4" i="14"/>
  <c r="S4" i="14"/>
  <c r="S6" i="1"/>
  <c r="U3" i="14"/>
  <c r="T3" i="14"/>
  <c r="S3" i="14"/>
  <c r="E29" i="16" l="1"/>
  <c r="D44" i="16" s="1"/>
  <c r="C63" i="16" s="1"/>
  <c r="X3" i="14"/>
  <c r="R6" i="1" s="1"/>
  <c r="X4" i="14"/>
  <c r="R7" i="1" s="1"/>
  <c r="X5" i="14"/>
  <c r="R8" i="1" s="1"/>
  <c r="X6" i="14"/>
  <c r="R9" i="1" s="1"/>
  <c r="X7" i="14"/>
  <c r="R10" i="1" s="1"/>
  <c r="X8" i="14"/>
  <c r="R11" i="1" s="1"/>
  <c r="X9" i="14"/>
  <c r="R12" i="1" s="1"/>
  <c r="X10" i="14"/>
  <c r="R13" i="1" s="1"/>
  <c r="X11" i="14"/>
  <c r="R14" i="1" s="1"/>
  <c r="X12" i="14"/>
  <c r="R15" i="1" s="1"/>
  <c r="X13" i="14"/>
  <c r="R16" i="1" s="1"/>
  <c r="X14" i="14"/>
  <c r="R17" i="1" s="1"/>
  <c r="X15" i="14"/>
  <c r="R18" i="1" s="1"/>
  <c r="X16" i="14"/>
  <c r="R19" i="1" s="1"/>
  <c r="X17" i="14"/>
  <c r="R20" i="1" s="1"/>
  <c r="X18" i="14"/>
  <c r="R21" i="1" s="1"/>
  <c r="X19" i="14"/>
  <c r="R22" i="1" s="1"/>
  <c r="X20" i="14"/>
  <c r="R23" i="1" s="1"/>
  <c r="X21" i="14"/>
  <c r="R24" i="1" s="1"/>
  <c r="X22" i="14"/>
  <c r="R25" i="1" s="1"/>
  <c r="X23" i="14"/>
  <c r="R26" i="1" s="1"/>
  <c r="X24" i="14"/>
  <c r="R27" i="1" s="1"/>
  <c r="X25" i="14"/>
  <c r="R28" i="1" s="1"/>
  <c r="X26" i="14"/>
  <c r="R29" i="1" s="1"/>
  <c r="X27" i="14"/>
  <c r="R30" i="1" s="1"/>
  <c r="X28" i="14"/>
  <c r="R31" i="1" s="1"/>
  <c r="X29" i="14"/>
  <c r="R32" i="1" s="1"/>
  <c r="R33" i="1"/>
  <c r="X30" i="14"/>
  <c r="R34" i="1"/>
  <c r="X31" i="14"/>
  <c r="R35" i="1"/>
  <c r="X32" i="14"/>
  <c r="R36" i="1"/>
  <c r="X33" i="14"/>
  <c r="R37" i="1"/>
  <c r="X34" i="14"/>
  <c r="X35" i="14"/>
  <c r="R38" i="1" s="1"/>
  <c r="X36" i="14"/>
  <c r="R39" i="1" s="1"/>
  <c r="X37" i="14"/>
  <c r="R40" i="1" s="1"/>
  <c r="X38" i="14"/>
  <c r="R41" i="1" s="1"/>
  <c r="X39" i="14"/>
  <c r="R42" i="1" s="1"/>
  <c r="X40" i="14"/>
  <c r="R43" i="1" s="1"/>
  <c r="X41" i="14"/>
  <c r="R44" i="1" s="1"/>
  <c r="X42" i="14"/>
  <c r="R45" i="1" s="1"/>
  <c r="X43" i="14"/>
  <c r="R46" i="1" s="1"/>
  <c r="X44" i="14"/>
  <c r="R47" i="1" s="1"/>
  <c r="X45" i="14"/>
  <c r="R48" i="1" s="1"/>
  <c r="X46" i="14"/>
  <c r="R49" i="1" s="1"/>
  <c r="X47" i="14"/>
  <c r="R50" i="1" s="1"/>
  <c r="X48" i="14"/>
  <c r="R51" i="1" s="1"/>
  <c r="X49" i="14"/>
  <c r="R52" i="1" s="1"/>
  <c r="X50" i="14"/>
  <c r="R53" i="1" s="1"/>
  <c r="X51" i="14"/>
  <c r="R54" i="1" s="1"/>
  <c r="X52" i="14"/>
  <c r="R55" i="1" s="1"/>
  <c r="X53" i="14"/>
  <c r="R56" i="1" s="1"/>
  <c r="X54" i="14"/>
  <c r="R57" i="1" s="1"/>
  <c r="X55" i="14"/>
  <c r="R58" i="1" s="1"/>
  <c r="X56" i="14"/>
  <c r="R59" i="1" s="1"/>
  <c r="X57" i="14"/>
  <c r="R60" i="1" s="1"/>
  <c r="X58" i="14"/>
  <c r="R61" i="1" s="1"/>
  <c r="X59" i="14"/>
  <c r="R62" i="1" s="1"/>
  <c r="X60" i="14"/>
  <c r="R63" i="1" s="1"/>
  <c r="X61" i="14"/>
  <c r="R64" i="1" s="1"/>
  <c r="X62" i="14"/>
  <c r="R65" i="1" s="1"/>
  <c r="X63" i="14"/>
  <c r="R66" i="1" s="1"/>
  <c r="X64" i="14"/>
  <c r="R67" i="1" s="1"/>
  <c r="X65" i="14"/>
  <c r="R68" i="1" s="1"/>
  <c r="X66" i="14"/>
  <c r="R69" i="1" s="1"/>
  <c r="X67" i="14"/>
  <c r="R70" i="1" s="1"/>
  <c r="X68" i="14"/>
  <c r="R71" i="1" s="1"/>
  <c r="X69" i="14"/>
  <c r="R72" i="1" s="1"/>
  <c r="X70" i="14"/>
  <c r="R73" i="1" s="1"/>
  <c r="X71" i="14"/>
  <c r="R74" i="1" s="1"/>
  <c r="X72" i="14"/>
  <c r="R75" i="1" s="1"/>
  <c r="X73" i="14"/>
  <c r="R76" i="1" s="1"/>
  <c r="X74" i="14"/>
  <c r="R77" i="1" s="1"/>
  <c r="X75" i="14"/>
  <c r="R78" i="1" s="1"/>
  <c r="X76" i="14"/>
  <c r="R79" i="1" s="1"/>
  <c r="X77" i="14"/>
  <c r="R80" i="1" s="1"/>
  <c r="R81" i="1"/>
  <c r="X78" i="14"/>
  <c r="R82" i="1"/>
  <c r="X79" i="14"/>
  <c r="R83" i="1"/>
  <c r="X80" i="14"/>
  <c r="R84" i="1"/>
  <c r="X81" i="14"/>
  <c r="R85" i="1"/>
  <c r="X82" i="14"/>
  <c r="X83" i="14"/>
  <c r="R86" i="1" s="1"/>
  <c r="X84" i="14"/>
  <c r="R87" i="1" s="1"/>
  <c r="X85" i="14"/>
  <c r="R88" i="1" s="1"/>
  <c r="X86" i="14"/>
  <c r="R89" i="1" s="1"/>
  <c r="X87" i="14"/>
  <c r="R90" i="1" s="1"/>
  <c r="X88" i="14"/>
  <c r="R91" i="1" s="1"/>
  <c r="X89" i="14"/>
  <c r="R92" i="1" s="1"/>
  <c r="X90" i="14"/>
  <c r="R93" i="1" s="1"/>
  <c r="Y3" i="14"/>
  <c r="T6" i="1" s="1"/>
  <c r="Y4" i="14"/>
  <c r="T7" i="1" s="1"/>
  <c r="Y5" i="14"/>
  <c r="T8" i="1" s="1"/>
  <c r="Y6" i="14"/>
  <c r="T9" i="1" s="1"/>
  <c r="Y7" i="14"/>
  <c r="T10" i="1" s="1"/>
  <c r="Y8" i="14"/>
  <c r="T11" i="1" s="1"/>
  <c r="Y9" i="14"/>
  <c r="T12" i="1" s="1"/>
  <c r="Y10" i="14"/>
  <c r="T13" i="1" s="1"/>
  <c r="Y11" i="14"/>
  <c r="T14" i="1" s="1"/>
  <c r="Y12" i="14"/>
  <c r="T15" i="1" s="1"/>
  <c r="Y13" i="14"/>
  <c r="T16" i="1" s="1"/>
  <c r="Y14" i="14"/>
  <c r="T17" i="1" s="1"/>
  <c r="Y15" i="14"/>
  <c r="T18" i="1" s="1"/>
  <c r="Y16" i="14"/>
  <c r="T19" i="1" s="1"/>
  <c r="Y17" i="14"/>
  <c r="T20" i="1" s="1"/>
  <c r="Y18" i="14"/>
  <c r="T21" i="1" s="1"/>
  <c r="T22" i="1"/>
  <c r="Y19" i="14"/>
  <c r="Y20" i="14"/>
  <c r="T23" i="1" s="1"/>
  <c r="Y21" i="14"/>
  <c r="T24" i="1" s="1"/>
  <c r="Y22" i="14"/>
  <c r="T25" i="1" s="1"/>
  <c r="Y23" i="14"/>
  <c r="T26" i="1" s="1"/>
  <c r="Y24" i="14"/>
  <c r="T27" i="1" s="1"/>
  <c r="Y25" i="14"/>
  <c r="T28" i="1" s="1"/>
  <c r="Y26" i="14"/>
  <c r="T29" i="1" s="1"/>
  <c r="Y27" i="14"/>
  <c r="T30" i="1" s="1"/>
  <c r="T31" i="1"/>
  <c r="Y28" i="14"/>
  <c r="Y29" i="14"/>
  <c r="T32" i="1" s="1"/>
  <c r="Y30" i="14"/>
  <c r="T33" i="1" s="1"/>
  <c r="Y31" i="14"/>
  <c r="T34" i="1" s="1"/>
  <c r="Y32" i="14"/>
  <c r="T35" i="1" s="1"/>
  <c r="Y33" i="14"/>
  <c r="T36" i="1" s="1"/>
  <c r="Y34" i="14"/>
  <c r="T37" i="1" s="1"/>
  <c r="Y35" i="14"/>
  <c r="T38" i="1" s="1"/>
  <c r="Y36" i="14"/>
  <c r="T39" i="1" s="1"/>
  <c r="Y37" i="14"/>
  <c r="T40" i="1" s="1"/>
  <c r="Y38" i="14"/>
  <c r="T41" i="1" s="1"/>
  <c r="Y39" i="14"/>
  <c r="T42" i="1" s="1"/>
  <c r="Y40" i="14"/>
  <c r="T43" i="1" s="1"/>
  <c r="T44" i="1"/>
  <c r="Y41" i="14"/>
  <c r="Y42" i="14"/>
  <c r="T45" i="1" s="1"/>
  <c r="Y43" i="14"/>
  <c r="T46" i="1" s="1"/>
  <c r="Y44" i="14"/>
  <c r="T47" i="1" s="1"/>
  <c r="Y45" i="14"/>
  <c r="T48" i="1" s="1"/>
  <c r="Y46" i="14"/>
  <c r="T49" i="1" s="1"/>
  <c r="Y47" i="14"/>
  <c r="T50" i="1" s="1"/>
  <c r="Y48" i="14"/>
  <c r="T51" i="1" s="1"/>
  <c r="Y49" i="14"/>
  <c r="T52" i="1" s="1"/>
  <c r="Y50" i="14"/>
  <c r="T53" i="1" s="1"/>
  <c r="Y51" i="14"/>
  <c r="T54" i="1" s="1"/>
  <c r="Y52" i="14"/>
  <c r="T55" i="1" s="1"/>
  <c r="Y53" i="14"/>
  <c r="T56" i="1" s="1"/>
  <c r="T57" i="1"/>
  <c r="Y54" i="14"/>
  <c r="Y55" i="14"/>
  <c r="T58" i="1" s="1"/>
  <c r="Y56" i="14"/>
  <c r="T59" i="1" s="1"/>
  <c r="Y57" i="14"/>
  <c r="T60" i="1" s="1"/>
  <c r="Y58" i="14"/>
  <c r="T61" i="1" s="1"/>
  <c r="Y59" i="14"/>
  <c r="T62" i="1" s="1"/>
  <c r="Y60" i="14"/>
  <c r="T63" i="1" s="1"/>
  <c r="Y61" i="14"/>
  <c r="T64" i="1" s="1"/>
  <c r="Y62" i="14"/>
  <c r="T65" i="1" s="1"/>
  <c r="T66" i="1"/>
  <c r="Y63" i="14"/>
  <c r="Y64" i="14"/>
  <c r="T67" i="1" s="1"/>
  <c r="Y65" i="14"/>
  <c r="T68" i="1" s="1"/>
  <c r="Y66" i="14"/>
  <c r="T69" i="1" s="1"/>
  <c r="Y67" i="14"/>
  <c r="T70" i="1" s="1"/>
  <c r="Y68" i="14"/>
  <c r="T71" i="1" s="1"/>
  <c r="Y69" i="14"/>
  <c r="T72" i="1" s="1"/>
  <c r="Y70" i="14"/>
  <c r="T73" i="1" s="1"/>
  <c r="Y71" i="14"/>
  <c r="T74" i="1" s="1"/>
  <c r="Y72" i="14"/>
  <c r="T75" i="1" s="1"/>
  <c r="Y73" i="14"/>
  <c r="T76" i="1" s="1"/>
  <c r="Y74" i="14"/>
  <c r="T77" i="1" s="1"/>
  <c r="Y75" i="14"/>
  <c r="T78" i="1" s="1"/>
  <c r="Y76" i="14"/>
  <c r="T79" i="1" s="1"/>
  <c r="Y77" i="14"/>
  <c r="T80" i="1" s="1"/>
  <c r="Y78" i="14"/>
  <c r="T81" i="1" s="1"/>
  <c r="Y79" i="14"/>
  <c r="T82" i="1" s="1"/>
  <c r="Y80" i="14"/>
  <c r="T83" i="1" s="1"/>
  <c r="Y81" i="14"/>
  <c r="T84" i="1" s="1"/>
  <c r="Y82" i="14"/>
  <c r="T85" i="1" s="1"/>
  <c r="Y83" i="14"/>
  <c r="T86" i="1" s="1"/>
  <c r="Y84" i="14"/>
  <c r="T87" i="1" s="1"/>
  <c r="Y85" i="14"/>
  <c r="T88" i="1" s="1"/>
  <c r="Y86" i="14"/>
  <c r="T89" i="1" s="1"/>
  <c r="Y87" i="14"/>
  <c r="T90" i="1" s="1"/>
  <c r="Y88" i="14"/>
  <c r="T91" i="1" s="1"/>
  <c r="Y89" i="14"/>
  <c r="T92" i="1" s="1"/>
  <c r="Y90" i="14"/>
  <c r="T93" i="1" s="1"/>
  <c r="W3" i="14"/>
  <c r="Q6" i="1" s="1"/>
  <c r="W4" i="14"/>
  <c r="Q7" i="1" s="1"/>
  <c r="W5" i="14"/>
  <c r="Q8" i="1" s="1"/>
  <c r="W6" i="14"/>
  <c r="Q9" i="1" s="1"/>
  <c r="W7" i="14"/>
  <c r="Q10" i="1" s="1"/>
  <c r="W8" i="14"/>
  <c r="Q11" i="1" s="1"/>
  <c r="W9" i="14"/>
  <c r="Q12" i="1" s="1"/>
  <c r="W10" i="14"/>
  <c r="Q13" i="1" s="1"/>
  <c r="W11" i="14"/>
  <c r="Q14" i="1" s="1"/>
  <c r="W12" i="14"/>
  <c r="Q15" i="1" s="1"/>
  <c r="W13" i="14"/>
  <c r="Q16" i="1" s="1"/>
  <c r="W14" i="14"/>
  <c r="Q17" i="1" s="1"/>
  <c r="W15" i="14"/>
  <c r="Q18" i="1" s="1"/>
  <c r="W16" i="14"/>
  <c r="Q19" i="1" s="1"/>
  <c r="Q20" i="1"/>
  <c r="W17" i="14"/>
  <c r="W18" i="14"/>
  <c r="Q21" i="1" s="1"/>
  <c r="W19" i="14"/>
  <c r="Q22" i="1" s="1"/>
  <c r="W20" i="14"/>
  <c r="Q23" i="1" s="1"/>
  <c r="W21" i="14"/>
  <c r="Q24" i="1" s="1"/>
  <c r="W22" i="14"/>
  <c r="Q25" i="1" s="1"/>
  <c r="W23" i="14"/>
  <c r="Q26" i="1" s="1"/>
  <c r="W24" i="14"/>
  <c r="Q27" i="1" s="1"/>
  <c r="W25" i="14"/>
  <c r="Q28" i="1" s="1"/>
  <c r="W26" i="14"/>
  <c r="Q29" i="1" s="1"/>
  <c r="W27" i="14"/>
  <c r="Q30" i="1" s="1"/>
  <c r="Q31" i="1"/>
  <c r="W28" i="14"/>
  <c r="W29" i="14"/>
  <c r="Q32" i="1" s="1"/>
  <c r="W30" i="14"/>
  <c r="Q33" i="1" s="1"/>
  <c r="W31" i="14"/>
  <c r="Q34" i="1" s="1"/>
  <c r="W32" i="14"/>
  <c r="Q35" i="1" s="1"/>
  <c r="W33" i="14"/>
  <c r="Q36" i="1" s="1"/>
  <c r="W34" i="14"/>
  <c r="Q37" i="1" s="1"/>
  <c r="W35" i="14"/>
  <c r="Q38" i="1" s="1"/>
  <c r="Q39" i="1"/>
  <c r="W36" i="14"/>
  <c r="W37" i="14"/>
  <c r="Q40" i="1" s="1"/>
  <c r="W38" i="14"/>
  <c r="Q41" i="1" s="1"/>
  <c r="W39" i="14"/>
  <c r="Q42" i="1" s="1"/>
  <c r="W40" i="14"/>
  <c r="Q43" i="1" s="1"/>
  <c r="W41" i="14"/>
  <c r="Q44" i="1" s="1"/>
  <c r="W42" i="14"/>
  <c r="Q45" i="1" s="1"/>
  <c r="W43" i="14"/>
  <c r="Q46" i="1" s="1"/>
  <c r="Q47" i="1"/>
  <c r="W44" i="14"/>
  <c r="W45" i="14"/>
  <c r="Q48" i="1" s="1"/>
  <c r="W46" i="14"/>
  <c r="Q49" i="1" s="1"/>
  <c r="W47" i="14"/>
  <c r="Q50" i="1" s="1"/>
  <c r="W48" i="14"/>
  <c r="Q51" i="1" s="1"/>
  <c r="W49" i="14"/>
  <c r="Q52" i="1" s="1"/>
  <c r="W50" i="14"/>
  <c r="Q53" i="1" s="1"/>
  <c r="W51" i="14"/>
  <c r="Q54" i="1" s="1"/>
  <c r="W52" i="14"/>
  <c r="Q55" i="1" s="1"/>
  <c r="W53" i="14"/>
  <c r="Q56" i="1" s="1"/>
  <c r="W54" i="14"/>
  <c r="Q57" i="1" s="1"/>
  <c r="W55" i="14"/>
  <c r="Q58" i="1" s="1"/>
  <c r="W56" i="14"/>
  <c r="Q59" i="1" s="1"/>
  <c r="W57" i="14"/>
  <c r="Q60" i="1" s="1"/>
  <c r="W58" i="14"/>
  <c r="Q61" i="1" s="1"/>
  <c r="W59" i="14"/>
  <c r="Q62" i="1" s="1"/>
  <c r="W60" i="14"/>
  <c r="Q63" i="1" s="1"/>
  <c r="W61" i="14"/>
  <c r="Q64" i="1" s="1"/>
  <c r="W62" i="14"/>
  <c r="Q65" i="1" s="1"/>
  <c r="W63" i="14"/>
  <c r="Q66" i="1" s="1"/>
  <c r="W64" i="14"/>
  <c r="Q67" i="1" s="1"/>
  <c r="W65" i="14"/>
  <c r="Q68" i="1" s="1"/>
  <c r="W66" i="14"/>
  <c r="Q69" i="1" s="1"/>
  <c r="W67" i="14"/>
  <c r="Q70" i="1" s="1"/>
  <c r="W68" i="14"/>
  <c r="Q71" i="1" s="1"/>
  <c r="W69" i="14"/>
  <c r="Q72" i="1" s="1"/>
  <c r="W70" i="14"/>
  <c r="Q73" i="1" s="1"/>
  <c r="W71" i="14"/>
  <c r="Q74" i="1" s="1"/>
  <c r="W72" i="14"/>
  <c r="Q75" i="1" s="1"/>
  <c r="W73" i="14"/>
  <c r="Q76" i="1" s="1"/>
  <c r="W74" i="14"/>
  <c r="Q77" i="1" s="1"/>
  <c r="W75" i="14"/>
  <c r="Q78" i="1" s="1"/>
  <c r="W76" i="14"/>
  <c r="Q79" i="1" s="1"/>
  <c r="W77" i="14"/>
  <c r="Q80" i="1" s="1"/>
  <c r="W78" i="14"/>
  <c r="Q81" i="1" s="1"/>
  <c r="W79" i="14"/>
  <c r="Q82" i="1" s="1"/>
  <c r="W80" i="14"/>
  <c r="Q83" i="1" s="1"/>
  <c r="W81" i="14"/>
  <c r="Q84" i="1" s="1"/>
  <c r="W82" i="14"/>
  <c r="Q85" i="1" s="1"/>
  <c r="W83" i="14"/>
  <c r="Q86" i="1" s="1"/>
  <c r="W84" i="14"/>
  <c r="Q87" i="1" s="1"/>
  <c r="W85" i="14"/>
  <c r="Q88" i="1" s="1"/>
  <c r="W86" i="14"/>
  <c r="Q89" i="1" s="1"/>
  <c r="W87" i="14"/>
  <c r="Q90" i="1" s="1"/>
  <c r="W88" i="14"/>
  <c r="Q91" i="1" s="1"/>
  <c r="W89" i="14"/>
  <c r="Q92" i="1" s="1"/>
  <c r="W90" i="14"/>
  <c r="Q93" i="1" s="1"/>
  <c r="E24" i="16"/>
  <c r="O24" i="1"/>
  <c r="O85" i="1"/>
  <c r="O7" i="1"/>
  <c r="O41" i="1"/>
  <c r="O92" i="1"/>
  <c r="O37" i="1"/>
  <c r="O69" i="1"/>
  <c r="O90" i="1"/>
  <c r="O81" i="1"/>
  <c r="O36" i="1"/>
  <c r="O49" i="1"/>
  <c r="O59" i="1"/>
  <c r="O80" i="1"/>
  <c r="O20" i="1"/>
  <c r="O56" i="1"/>
  <c r="O42" i="1"/>
  <c r="O34" i="1"/>
  <c r="O26" i="1"/>
  <c r="O44" i="1"/>
  <c r="O89" i="1"/>
  <c r="E23" i="16" l="1"/>
  <c r="E22" i="16"/>
  <c r="E25" i="16"/>
  <c r="AB41" i="1"/>
  <c r="AB7" i="1"/>
  <c r="AB89" i="1"/>
  <c r="AB44" i="1"/>
  <c r="AB20" i="1"/>
  <c r="AB80" i="1"/>
  <c r="AB36" i="1"/>
  <c r="AB59" i="1"/>
  <c r="AB69" i="1"/>
  <c r="AB26" i="1"/>
  <c r="AB81" i="1"/>
  <c r="AB37" i="1"/>
  <c r="AB92" i="1"/>
  <c r="AB24" i="1"/>
  <c r="AB34" i="1"/>
  <c r="AB42" i="1"/>
  <c r="AB56" i="1"/>
  <c r="AB49" i="1"/>
  <c r="AB90" i="1"/>
  <c r="AB85" i="1"/>
  <c r="O23" i="1"/>
  <c r="AB23" i="1" s="1"/>
  <c r="O50" i="1"/>
  <c r="AB50" i="1" s="1"/>
  <c r="O71" i="1"/>
  <c r="AB71" i="1" s="1"/>
  <c r="O15" i="1"/>
  <c r="AB15" i="1" s="1"/>
  <c r="O61" i="1"/>
  <c r="AB61" i="1" s="1"/>
  <c r="O84" i="1"/>
  <c r="AB84" i="1" s="1"/>
  <c r="O38" i="1"/>
  <c r="AB38" i="1" s="1"/>
  <c r="O6" i="1"/>
  <c r="AB6" i="1" s="1"/>
  <c r="O65" i="1"/>
  <c r="AB65" i="1" s="1"/>
  <c r="O63" i="1"/>
  <c r="AB63" i="1" s="1"/>
  <c r="O55" i="1"/>
  <c r="AB55" i="1" s="1"/>
  <c r="O88" i="1"/>
  <c r="AB88" i="1" s="1"/>
  <c r="O74" i="1"/>
  <c r="AB74" i="1" s="1"/>
  <c r="O33" i="1"/>
  <c r="AB33" i="1" s="1"/>
  <c r="O9" i="1"/>
  <c r="AB9" i="1" s="1"/>
  <c r="O18" i="1"/>
  <c r="AB18" i="1" s="1"/>
  <c r="O76" i="1"/>
  <c r="AB76" i="1" s="1"/>
  <c r="O31" i="1"/>
  <c r="AB31" i="1" s="1"/>
  <c r="O17" i="1"/>
  <c r="AB17" i="1" s="1"/>
  <c r="O14" i="1"/>
  <c r="AB14" i="1" s="1"/>
  <c r="O86" i="1"/>
  <c r="AB86" i="1" s="1"/>
  <c r="O28" i="1"/>
  <c r="AB28" i="1" s="1"/>
  <c r="O45" i="1"/>
  <c r="AB45" i="1" s="1"/>
  <c r="O78" i="1"/>
  <c r="AB78" i="1" s="1"/>
  <c r="O21" i="1"/>
  <c r="AB21" i="1" s="1"/>
  <c r="O67" i="1"/>
  <c r="AB67" i="1" s="1"/>
  <c r="O54" i="1"/>
  <c r="AB54" i="1" s="1"/>
  <c r="O27" i="1"/>
  <c r="AB27" i="1" s="1"/>
  <c r="O32" i="1"/>
  <c r="AB32" i="1" s="1"/>
  <c r="O22" i="1"/>
  <c r="AB22" i="1" s="1"/>
  <c r="O8" i="1"/>
  <c r="AB8" i="1" s="1"/>
  <c r="O73" i="1"/>
  <c r="AB73" i="1" s="1"/>
  <c r="O83" i="1"/>
  <c r="AB83" i="1" s="1"/>
  <c r="O47" i="1"/>
  <c r="AB47" i="1" s="1"/>
  <c r="O19" i="1"/>
  <c r="AB19" i="1" s="1"/>
  <c r="O12" i="1"/>
  <c r="AB12" i="1" s="1"/>
  <c r="O10" i="1"/>
  <c r="AB10" i="1" s="1"/>
  <c r="O29" i="1"/>
  <c r="AB29" i="1" s="1"/>
  <c r="O93" i="1"/>
  <c r="AB93" i="1" s="1"/>
  <c r="O48" i="1"/>
  <c r="AB48" i="1" s="1"/>
  <c r="O72" i="1"/>
  <c r="AB72" i="1" s="1"/>
  <c r="O43" i="1"/>
  <c r="AB43" i="1" s="1"/>
  <c r="O60" i="1"/>
  <c r="AB60" i="1" s="1"/>
  <c r="O82" i="1"/>
  <c r="AB82" i="1" s="1"/>
  <c r="O46" i="1"/>
  <c r="AB46" i="1" s="1"/>
  <c r="O70" i="1"/>
  <c r="AB70" i="1" s="1"/>
  <c r="O13" i="1"/>
  <c r="AB13" i="1" s="1"/>
  <c r="O87" i="1"/>
  <c r="AB87" i="1" s="1"/>
  <c r="O16" i="1"/>
  <c r="AB16" i="1" s="1"/>
  <c r="O25" i="1"/>
  <c r="AB25" i="1" s="1"/>
  <c r="O64" i="1"/>
  <c r="AB64" i="1" s="1"/>
  <c r="O66" i="1"/>
  <c r="AB66" i="1" s="1"/>
  <c r="O11" i="1"/>
  <c r="AB11" i="1" s="1"/>
  <c r="O57" i="1"/>
  <c r="AB57" i="1" s="1"/>
  <c r="O68" i="1"/>
  <c r="AB68" i="1" s="1"/>
  <c r="O79" i="1"/>
  <c r="AB79" i="1" s="1"/>
  <c r="O62" i="1"/>
  <c r="AB62" i="1" s="1"/>
  <c r="O53" i="1"/>
  <c r="AB53" i="1" s="1"/>
  <c r="O39" i="1"/>
  <c r="AB39" i="1" s="1"/>
  <c r="O52" i="1"/>
  <c r="AB52" i="1" s="1"/>
  <c r="O30" i="1"/>
  <c r="AB30" i="1" s="1"/>
  <c r="O77" i="1"/>
  <c r="AB77" i="1" s="1"/>
  <c r="O58" i="1"/>
  <c r="AB58" i="1" s="1"/>
  <c r="O91" i="1"/>
  <c r="AB91" i="1" s="1"/>
  <c r="O51" i="1"/>
  <c r="AB51" i="1" s="1"/>
  <c r="O40" i="1"/>
  <c r="AB40" i="1" s="1"/>
  <c r="O75" i="1"/>
  <c r="AB75" i="1" s="1"/>
  <c r="O35" i="1"/>
  <c r="AB35" i="1" s="1"/>
  <c r="D42" i="16" l="1"/>
  <c r="C61" i="16" s="1"/>
  <c r="E19" i="16"/>
  <c r="D41" i="16" s="1"/>
  <c r="C60" i="16" s="1"/>
  <c r="M77" i="5"/>
  <c r="M79" i="5"/>
  <c r="M59" i="5"/>
  <c r="M61" i="5"/>
  <c r="M63" i="5"/>
  <c r="M65" i="5"/>
  <c r="N83" i="5"/>
  <c r="N65" i="5"/>
  <c r="M4" i="5"/>
  <c r="M10" i="5"/>
  <c r="M52" i="5"/>
  <c r="M88" i="5"/>
  <c r="N80" i="5"/>
  <c r="N84" i="5"/>
  <c r="M81" i="5"/>
  <c r="N55" i="5"/>
  <c r="N71" i="5"/>
  <c r="M44" i="5"/>
  <c r="M48" i="5"/>
  <c r="M50" i="5"/>
  <c r="N28" i="5"/>
  <c r="N36" i="5"/>
  <c r="M58" i="5"/>
  <c r="N52" i="5"/>
  <c r="N54" i="5"/>
  <c r="M80" i="5"/>
  <c r="M3" i="5"/>
  <c r="M11" i="5"/>
  <c r="M13" i="5"/>
  <c r="M35" i="5"/>
  <c r="M41" i="5"/>
  <c r="M45" i="5"/>
  <c r="M82" i="5"/>
  <c r="N5" i="5"/>
  <c r="N7" i="5"/>
  <c r="N27" i="5"/>
  <c r="N33" i="5"/>
  <c r="N72" i="5"/>
  <c r="N6" i="5"/>
  <c r="M19" i="5"/>
  <c r="N9" i="5"/>
  <c r="M51" i="5"/>
  <c r="N56" i="5"/>
  <c r="N75" i="5"/>
  <c r="E31" i="16" l="1"/>
  <c r="D11" i="16" s="1"/>
  <c r="N87" i="5"/>
  <c r="M66" i="5"/>
  <c r="M72" i="5"/>
  <c r="O72" i="5" s="1"/>
  <c r="N31" i="5"/>
  <c r="N15" i="5"/>
  <c r="M87" i="5"/>
  <c r="M57" i="5"/>
  <c r="N51" i="5"/>
  <c r="O51" i="5" s="1"/>
  <c r="M9" i="5"/>
  <c r="O9" i="5" s="1"/>
  <c r="O65" i="5"/>
  <c r="O52" i="5"/>
  <c r="M47" i="5"/>
  <c r="O47" i="5" s="1"/>
  <c r="O80" i="5"/>
  <c r="M70" i="5"/>
  <c r="O70" i="5" s="1"/>
  <c r="N70" i="5"/>
  <c r="N37" i="5"/>
  <c r="N90" i="5"/>
  <c r="M31" i="5"/>
  <c r="M29" i="5"/>
  <c r="N67" i="5"/>
  <c r="N13" i="5"/>
  <c r="O13" i="5" s="1"/>
  <c r="N43" i="5"/>
  <c r="M54" i="5"/>
  <c r="O54" i="5" s="1"/>
  <c r="N16" i="5"/>
  <c r="N85" i="5"/>
  <c r="N48" i="5"/>
  <c r="M69" i="5"/>
  <c r="M36" i="5"/>
  <c r="O36" i="5" s="1"/>
  <c r="M6" i="5"/>
  <c r="O6" i="5" s="1"/>
  <c r="N62" i="5"/>
  <c r="M46" i="5"/>
  <c r="M24" i="5"/>
  <c r="N78" i="5"/>
  <c r="N29" i="5"/>
  <c r="M27" i="5"/>
  <c r="O27" i="5" s="1"/>
  <c r="N61" i="5"/>
  <c r="O61" i="5" s="1"/>
  <c r="N4" i="5"/>
  <c r="O4" i="5" s="1"/>
  <c r="N41" i="5"/>
  <c r="O41" i="5" s="1"/>
  <c r="N49" i="5"/>
  <c r="N21" i="5"/>
  <c r="M60" i="5"/>
  <c r="N46" i="5"/>
  <c r="N53" i="5"/>
  <c r="O48" i="5"/>
  <c r="M34" i="5"/>
  <c r="N47" i="5"/>
  <c r="N14" i="5"/>
  <c r="M74" i="5"/>
  <c r="N25" i="5"/>
  <c r="N17" i="5"/>
  <c r="N59" i="5"/>
  <c r="O59" i="5" s="1"/>
  <c r="N26" i="5"/>
  <c r="M43" i="5"/>
  <c r="O87" i="5"/>
  <c r="N44" i="5"/>
  <c r="O44" i="5" s="1"/>
  <c r="N30" i="5"/>
  <c r="M26" i="5"/>
  <c r="N39" i="5"/>
  <c r="M68" i="5"/>
  <c r="N19" i="5"/>
  <c r="O19" i="5" s="1"/>
  <c r="M83" i="5"/>
  <c r="O83" i="5" s="1"/>
  <c r="M40" i="5"/>
  <c r="N11" i="5"/>
  <c r="O11" i="5" s="1"/>
  <c r="N35" i="5"/>
  <c r="O35" i="5" s="1"/>
  <c r="N42" i="5"/>
  <c r="N86" i="5"/>
  <c r="N24" i="5"/>
  <c r="M86" i="5"/>
  <c r="M22" i="5"/>
  <c r="M15" i="5"/>
  <c r="O15" i="5" s="1"/>
  <c r="M89" i="5"/>
  <c r="M62" i="5"/>
  <c r="M14" i="5"/>
  <c r="O14" i="5" s="1"/>
  <c r="M53" i="5"/>
  <c r="M90" i="5"/>
  <c r="M38" i="5"/>
  <c r="M8" i="5"/>
  <c r="M32" i="5"/>
  <c r="N88" i="5"/>
  <c r="O88" i="5" s="1"/>
  <c r="M33" i="5"/>
  <c r="O33" i="5" s="1"/>
  <c r="N81" i="5"/>
  <c r="O81" i="5" s="1"/>
  <c r="N22" i="5"/>
  <c r="M76" i="5"/>
  <c r="M20" i="5"/>
  <c r="N89" i="5"/>
  <c r="N58" i="5"/>
  <c r="O58" i="5" s="1"/>
  <c r="N10" i="5"/>
  <c r="O10" i="5" s="1"/>
  <c r="N50" i="5"/>
  <c r="O50" i="5" s="1"/>
  <c r="N79" i="5"/>
  <c r="O79" i="5" s="1"/>
  <c r="N32" i="5"/>
  <c r="M75" i="5"/>
  <c r="O75" i="5" s="1"/>
  <c r="M30" i="5"/>
  <c r="M73" i="5"/>
  <c r="M25" i="5"/>
  <c r="N76" i="5"/>
  <c r="N20" i="5"/>
  <c r="M18" i="5"/>
  <c r="M84" i="5"/>
  <c r="O84" i="5" s="1"/>
  <c r="N45" i="5"/>
  <c r="O45" i="5" s="1"/>
  <c r="M23" i="5"/>
  <c r="N60" i="5"/>
  <c r="N40" i="5"/>
  <c r="M7" i="5"/>
  <c r="O7" i="5" s="1"/>
  <c r="M42" i="5"/>
  <c r="O42" i="5" s="1"/>
  <c r="M78" i="5"/>
  <c r="M85" i="5"/>
  <c r="O85" i="5" s="1"/>
  <c r="M67" i="5"/>
  <c r="N77" i="5"/>
  <c r="O77" i="5" s="1"/>
  <c r="M28" i="5"/>
  <c r="O28" i="5" s="1"/>
  <c r="N69" i="5"/>
  <c r="M17" i="5"/>
  <c r="O17" i="5" s="1"/>
  <c r="N74" i="5"/>
  <c r="N12" i="5"/>
  <c r="N68" i="5"/>
  <c r="M16" i="5"/>
  <c r="M49" i="5"/>
  <c r="O49" i="5" s="1"/>
  <c r="M39" i="5"/>
  <c r="N38" i="5"/>
  <c r="M5" i="5"/>
  <c r="O5" i="5" s="1"/>
  <c r="N34" i="5"/>
  <c r="N73" i="5"/>
  <c r="M21" i="5"/>
  <c r="N82" i="5"/>
  <c r="O82" i="5" s="1"/>
  <c r="M56" i="5"/>
  <c r="O56" i="5" s="1"/>
  <c r="N57" i="5"/>
  <c r="N18" i="5"/>
  <c r="N63" i="5"/>
  <c r="O63" i="5" s="1"/>
  <c r="M71" i="5"/>
  <c r="O71" i="5" s="1"/>
  <c r="N8" i="5"/>
  <c r="N66" i="5"/>
  <c r="O66" i="5" s="1"/>
  <c r="M12" i="5"/>
  <c r="D12" i="16" l="1"/>
  <c r="C65" i="16"/>
  <c r="O16" i="5"/>
  <c r="O73" i="5"/>
  <c r="O31" i="5"/>
  <c r="O34" i="5"/>
  <c r="O78" i="5"/>
  <c r="O32" i="5"/>
  <c r="O39" i="5"/>
  <c r="O21" i="5"/>
  <c r="O57" i="5"/>
  <c r="O12" i="5"/>
  <c r="O30" i="5"/>
  <c r="O90" i="5"/>
  <c r="O67" i="5"/>
  <c r="O53" i="5"/>
  <c r="O43" i="5"/>
  <c r="O62" i="5"/>
  <c r="O86" i="5"/>
  <c r="O46" i="5"/>
  <c r="M64" i="5"/>
  <c r="M37" i="5"/>
  <c r="O37" i="5" s="1"/>
  <c r="O20" i="5"/>
  <c r="O26" i="5"/>
  <c r="O69" i="5"/>
  <c r="O76" i="5"/>
  <c r="O22" i="5"/>
  <c r="O68" i="5"/>
  <c r="O29" i="5"/>
  <c r="O40" i="5"/>
  <c r="O25" i="5"/>
  <c r="O60" i="5"/>
  <c r="O8" i="5"/>
  <c r="O38" i="5"/>
  <c r="N64" i="5"/>
  <c r="O64" i="5" s="1"/>
  <c r="N3" i="5"/>
  <c r="O3" i="5" s="1"/>
  <c r="O18" i="5"/>
  <c r="O74" i="5"/>
  <c r="N23" i="5"/>
  <c r="O23" i="5" s="1"/>
  <c r="M55" i="5"/>
  <c r="O55" i="5" s="1"/>
  <c r="O89" i="5"/>
  <c r="O24" i="5"/>
</calcChain>
</file>

<file path=xl/comments1.xml><?xml version="1.0" encoding="utf-8"?>
<comments xmlns="http://schemas.openxmlformats.org/spreadsheetml/2006/main">
  <authors>
    <author>Windows User</author>
  </authors>
  <commentList>
    <comment ref="P1" authorId="0">
      <text>
        <r>
          <rPr>
            <sz val="20"/>
            <color indexed="81"/>
            <rFont val="Tahoma"/>
            <family val="2"/>
          </rPr>
          <t xml:space="preserve">ใส่จำนวนเดือนที่ต้องการ
เช่น ไตรมาส 1  ใส่ 3   ไตรมาส 2 ใส่ 6  หรือต้องการเดือนไหน ให้ใส่จำนวนเดือนนั้น ๆ เช่น ด. สค  ใส่ 11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<sst xmlns="http://schemas.openxmlformats.org/spreadsheetml/2006/main" count="18907" uniqueCount="4037">
  <si>
    <t xml:space="preserve"> เขต</t>
  </si>
  <si>
    <t>จังหวัด</t>
  </si>
  <si>
    <t>รหัส</t>
  </si>
  <si>
    <t>โรงพยาบาล</t>
  </si>
  <si>
    <t>Risk score</t>
  </si>
  <si>
    <t>NI</t>
  </si>
  <si>
    <t>NWC</t>
  </si>
  <si>
    <t>EBITDA</t>
  </si>
  <si>
    <t>กลุ่ม รพ.</t>
  </si>
  <si>
    <t>CMI</t>
  </si>
  <si>
    <t>Grade Risk Plus</t>
  </si>
  <si>
    <t>การประเมินประสิทธิภาพ</t>
  </si>
  <si>
    <t>ID</t>
  </si>
  <si>
    <t>Ket</t>
  </si>
  <si>
    <t>Org</t>
  </si>
  <si>
    <t>Type</t>
  </si>
  <si>
    <t>ServBed</t>
  </si>
  <si>
    <t>CapacityGroup</t>
  </si>
  <si>
    <t>CR</t>
  </si>
  <si>
    <t>QR</t>
  </si>
  <si>
    <t>Cash</t>
  </si>
  <si>
    <t>NI+Depreciation</t>
  </si>
  <si>
    <t>Liquid Index</t>
  </si>
  <si>
    <t>StatusIndex</t>
  </si>
  <si>
    <t>Survival Index</t>
  </si>
  <si>
    <t>Months</t>
  </si>
  <si>
    <t>Risk Scoring</t>
  </si>
  <si>
    <t>เงินบำรุงคงเหลือ(หักหนี้แล้ว)</t>
  </si>
  <si>
    <t>Operating Margin</t>
  </si>
  <si>
    <t>Return on Asset</t>
  </si>
  <si>
    <t>A Payment Period</t>
  </si>
  <si>
    <t>A Collection Period-UC</t>
  </si>
  <si>
    <t>A Collection Period -CSMBS</t>
  </si>
  <si>
    <t>A Collection Period-SSS</t>
  </si>
  <si>
    <t>Inventory Management</t>
  </si>
  <si>
    <t>GradePlus</t>
  </si>
  <si>
    <t>R G +</t>
  </si>
  <si>
    <t>10674</t>
  </si>
  <si>
    <t>11189</t>
  </si>
  <si>
    <t>11190</t>
  </si>
  <si>
    <t>11191</t>
  </si>
  <si>
    <t>11192</t>
  </si>
  <si>
    <t>11193</t>
  </si>
  <si>
    <t>11194</t>
  </si>
  <si>
    <t>11195</t>
  </si>
  <si>
    <t>11196</t>
  </si>
  <si>
    <t>11197</t>
  </si>
  <si>
    <t>11198</t>
  </si>
  <si>
    <t>11199</t>
  </si>
  <si>
    <t>11200</t>
  </si>
  <si>
    <t>11201</t>
  </si>
  <si>
    <t>11202</t>
  </si>
  <si>
    <t>11454</t>
  </si>
  <si>
    <t>15012</t>
  </si>
  <si>
    <t>28823</t>
  </si>
  <si>
    <t>10713</t>
  </si>
  <si>
    <t>11119</t>
  </si>
  <si>
    <t>11120</t>
  </si>
  <si>
    <t>11121</t>
  </si>
  <si>
    <t>11122</t>
  </si>
  <si>
    <t>11123</t>
  </si>
  <si>
    <t>11124</t>
  </si>
  <si>
    <t>11125</t>
  </si>
  <si>
    <t>11126</t>
  </si>
  <si>
    <t>11127</t>
  </si>
  <si>
    <t>11128</t>
  </si>
  <si>
    <t>11129</t>
  </si>
  <si>
    <t>11130</t>
  </si>
  <si>
    <t>11131</t>
  </si>
  <si>
    <t>11132</t>
  </si>
  <si>
    <t>11133</t>
  </si>
  <si>
    <t>11134</t>
  </si>
  <si>
    <t>11135</t>
  </si>
  <si>
    <t>11136</t>
  </si>
  <si>
    <t>11137</t>
  </si>
  <si>
    <t>11138</t>
  </si>
  <si>
    <t>11139</t>
  </si>
  <si>
    <t>11643</t>
  </si>
  <si>
    <t>23736</t>
  </si>
  <si>
    <t>10716</t>
  </si>
  <si>
    <t>11173</t>
  </si>
  <si>
    <t>11174</t>
  </si>
  <si>
    <t>11175</t>
  </si>
  <si>
    <t>11176</t>
  </si>
  <si>
    <t>11177</t>
  </si>
  <si>
    <t>11178</t>
  </si>
  <si>
    <t>11179</t>
  </si>
  <si>
    <t>11180</t>
  </si>
  <si>
    <t>11181</t>
  </si>
  <si>
    <t>11182</t>
  </si>
  <si>
    <t>11183</t>
  </si>
  <si>
    <t>11453</t>
  </si>
  <si>
    <t>11625</t>
  </si>
  <si>
    <t>25017</t>
  </si>
  <si>
    <t>10717</t>
  </si>
  <si>
    <t>10718</t>
  </si>
  <si>
    <t>11184</t>
  </si>
  <si>
    <t>11185</t>
  </si>
  <si>
    <t>11186</t>
  </si>
  <si>
    <t>11187</t>
  </si>
  <si>
    <t>11188</t>
  </si>
  <si>
    <t>40744</t>
  </si>
  <si>
    <t>40745</t>
  </si>
  <si>
    <t>10715</t>
  </si>
  <si>
    <t>11166</t>
  </si>
  <si>
    <t>11167</t>
  </si>
  <si>
    <t>11169</t>
  </si>
  <si>
    <t>11170</t>
  </si>
  <si>
    <t>11171</t>
  </si>
  <si>
    <t>11172</t>
  </si>
  <si>
    <t>11452</t>
  </si>
  <si>
    <t>10719</t>
  </si>
  <si>
    <t>11203</t>
  </si>
  <si>
    <t>11204</t>
  </si>
  <si>
    <t>11205</t>
  </si>
  <si>
    <t>11206</t>
  </si>
  <si>
    <t>11207</t>
  </si>
  <si>
    <t>11208</t>
  </si>
  <si>
    <t>10672</t>
  </si>
  <si>
    <t>11146</t>
  </si>
  <si>
    <t>11147</t>
  </si>
  <si>
    <t>11148</t>
  </si>
  <si>
    <t>11149</t>
  </si>
  <si>
    <t>11150</t>
  </si>
  <si>
    <t>11151</t>
  </si>
  <si>
    <t>11152</t>
  </si>
  <si>
    <t>11153</t>
  </si>
  <si>
    <t>11154</t>
  </si>
  <si>
    <t>11155</t>
  </si>
  <si>
    <t>11156</t>
  </si>
  <si>
    <t>11157</t>
  </si>
  <si>
    <t>10714</t>
  </si>
  <si>
    <t>11140</t>
  </si>
  <si>
    <t>11141</t>
  </si>
  <si>
    <t>11142</t>
  </si>
  <si>
    <t>11143</t>
  </si>
  <si>
    <t>11144</t>
  </si>
  <si>
    <t>11145</t>
  </si>
  <si>
    <t>24956</t>
  </si>
  <si>
    <t>10722</t>
  </si>
  <si>
    <t>10723</t>
  </si>
  <si>
    <t>11238</t>
  </si>
  <si>
    <t>11239</t>
  </si>
  <si>
    <t>11240</t>
  </si>
  <si>
    <t>11241</t>
  </si>
  <si>
    <t>11242</t>
  </si>
  <si>
    <t>11243</t>
  </si>
  <si>
    <t>27443</t>
  </si>
  <si>
    <t>10676</t>
  </si>
  <si>
    <t>11251</t>
  </si>
  <si>
    <t>11252</t>
  </si>
  <si>
    <t>11253</t>
  </si>
  <si>
    <t>11254</t>
  </si>
  <si>
    <t>11255</t>
  </si>
  <si>
    <t>11256</t>
  </si>
  <si>
    <t>11257</t>
  </si>
  <si>
    <t>11455</t>
  </si>
  <si>
    <t>10727</t>
  </si>
  <si>
    <t>11264</t>
  </si>
  <si>
    <t>11265</t>
  </si>
  <si>
    <t>11266</t>
  </si>
  <si>
    <t>11267</t>
  </si>
  <si>
    <t>11268</t>
  </si>
  <si>
    <t>11269</t>
  </si>
  <si>
    <t>11270</t>
  </si>
  <si>
    <t>11271</t>
  </si>
  <si>
    <t>11272</t>
  </si>
  <si>
    <t>11457</t>
  </si>
  <si>
    <t>10724</t>
  </si>
  <si>
    <t>10725</t>
  </si>
  <si>
    <t>11244</t>
  </si>
  <si>
    <t>11245</t>
  </si>
  <si>
    <t>11246</t>
  </si>
  <si>
    <t>11247</t>
  </si>
  <si>
    <t>11248</t>
  </si>
  <si>
    <t>11249</t>
  </si>
  <si>
    <t>11250</t>
  </si>
  <si>
    <t>10673</t>
  </si>
  <si>
    <t>11158</t>
  </si>
  <si>
    <t>11159</t>
  </si>
  <si>
    <t>11160</t>
  </si>
  <si>
    <t>11161</t>
  </si>
  <si>
    <t>11162</t>
  </si>
  <si>
    <t>11163</t>
  </si>
  <si>
    <t>11164</t>
  </si>
  <si>
    <t>11165</t>
  </si>
  <si>
    <t>10721</t>
  </si>
  <si>
    <t>11228</t>
  </si>
  <si>
    <t>11229</t>
  </si>
  <si>
    <t>11230</t>
  </si>
  <si>
    <t>11231</t>
  </si>
  <si>
    <t>11232</t>
  </si>
  <si>
    <t>11233</t>
  </si>
  <si>
    <t>11234</t>
  </si>
  <si>
    <t>11235</t>
  </si>
  <si>
    <t>11236</t>
  </si>
  <si>
    <t>14135</t>
  </si>
  <si>
    <t>28010</t>
  </si>
  <si>
    <t>10694</t>
  </si>
  <si>
    <t>10802</t>
  </si>
  <si>
    <t>10803</t>
  </si>
  <si>
    <t>10804</t>
  </si>
  <si>
    <t>10805</t>
  </si>
  <si>
    <t>10806</t>
  </si>
  <si>
    <t>27974</t>
  </si>
  <si>
    <t>27975</t>
  </si>
  <si>
    <t>10675</t>
  </si>
  <si>
    <t>11209</t>
  </si>
  <si>
    <t>11210</t>
  </si>
  <si>
    <t>11211</t>
  </si>
  <si>
    <t>11212</t>
  </si>
  <si>
    <t>11213</t>
  </si>
  <si>
    <t>11214</t>
  </si>
  <si>
    <t>11215</t>
  </si>
  <si>
    <t>11216</t>
  </si>
  <si>
    <t>11217</t>
  </si>
  <si>
    <t>11218</t>
  </si>
  <si>
    <t>11219</t>
  </si>
  <si>
    <t>11220</t>
  </si>
  <si>
    <t>40749</t>
  </si>
  <si>
    <t>10726</t>
  </si>
  <si>
    <t>11258</t>
  </si>
  <si>
    <t>11259</t>
  </si>
  <si>
    <t>11260</t>
  </si>
  <si>
    <t>11261</t>
  </si>
  <si>
    <t>11262</t>
  </si>
  <si>
    <t>11263</t>
  </si>
  <si>
    <t>11456</t>
  </si>
  <si>
    <t>11631</t>
  </si>
  <si>
    <t>27978</t>
  </si>
  <si>
    <t>27979</t>
  </si>
  <si>
    <t>27980</t>
  </si>
  <si>
    <t>10720</t>
  </si>
  <si>
    <t>11221</t>
  </si>
  <si>
    <t>11222</t>
  </si>
  <si>
    <t>11223</t>
  </si>
  <si>
    <t>11224</t>
  </si>
  <si>
    <t>11225</t>
  </si>
  <si>
    <t>11226</t>
  </si>
  <si>
    <t>11227</t>
  </si>
  <si>
    <t>10698</t>
  </si>
  <si>
    <t>10863</t>
  </si>
  <si>
    <t>10864</t>
  </si>
  <si>
    <t>10865</t>
  </si>
  <si>
    <t>10686</t>
  </si>
  <si>
    <t>10756</t>
  </si>
  <si>
    <t>10757</t>
  </si>
  <si>
    <t>10758</t>
  </si>
  <si>
    <t>10759</t>
  </si>
  <si>
    <t>10760</t>
  </si>
  <si>
    <t>28875</t>
  </si>
  <si>
    <t>10687</t>
  </si>
  <si>
    <t>10761</t>
  </si>
  <si>
    <t>10762</t>
  </si>
  <si>
    <t>10763</t>
  </si>
  <si>
    <t>10764</t>
  </si>
  <si>
    <t>10765</t>
  </si>
  <si>
    <t>10766</t>
  </si>
  <si>
    <t>10767</t>
  </si>
  <si>
    <t>10660</t>
  </si>
  <si>
    <t>10688</t>
  </si>
  <si>
    <t>10768</t>
  </si>
  <si>
    <t>10769</t>
  </si>
  <si>
    <t>10770</t>
  </si>
  <si>
    <t>10771</t>
  </si>
  <si>
    <t>10772</t>
  </si>
  <si>
    <t>10773</t>
  </si>
  <si>
    <t>10774</t>
  </si>
  <si>
    <t>10775</t>
  </si>
  <si>
    <t>10776</t>
  </si>
  <si>
    <t>10777</t>
  </si>
  <si>
    <t>10778</t>
  </si>
  <si>
    <t>10779</t>
  </si>
  <si>
    <t>10780</t>
  </si>
  <si>
    <t>10781</t>
  </si>
  <si>
    <t>10690</t>
  </si>
  <si>
    <t>10691</t>
  </si>
  <si>
    <t>10789</t>
  </si>
  <si>
    <t>10790</t>
  </si>
  <si>
    <t>10791</t>
  </si>
  <si>
    <t>10792</t>
  </si>
  <si>
    <t>10793</t>
  </si>
  <si>
    <t>10794</t>
  </si>
  <si>
    <t>10795</t>
  </si>
  <si>
    <t>10796</t>
  </si>
  <si>
    <t>10797</t>
  </si>
  <si>
    <t>10661</t>
  </si>
  <si>
    <t>10695</t>
  </si>
  <si>
    <t>10807</t>
  </si>
  <si>
    <t>10808</t>
  </si>
  <si>
    <t>10809</t>
  </si>
  <si>
    <t>10810</t>
  </si>
  <si>
    <t>10811</t>
  </si>
  <si>
    <t>10812</t>
  </si>
  <si>
    <t>10813</t>
  </si>
  <si>
    <t>10814</t>
  </si>
  <si>
    <t>10815</t>
  </si>
  <si>
    <t>10816</t>
  </si>
  <si>
    <t>10692</t>
  </si>
  <si>
    <t>10693</t>
  </si>
  <si>
    <t>10798</t>
  </si>
  <si>
    <t>10799</t>
  </si>
  <si>
    <t>10800</t>
  </si>
  <si>
    <t>10801</t>
  </si>
  <si>
    <t>10689</t>
  </si>
  <si>
    <t>10782</t>
  </si>
  <si>
    <t>10784</t>
  </si>
  <si>
    <t>10785</t>
  </si>
  <si>
    <t>10786</t>
  </si>
  <si>
    <t>10787</t>
  </si>
  <si>
    <t>10788</t>
  </si>
  <si>
    <t>10731</t>
  </si>
  <si>
    <t>10732</t>
  </si>
  <si>
    <t>11278</t>
  </si>
  <si>
    <t>11279</t>
  </si>
  <si>
    <t>11280</t>
  </si>
  <si>
    <t>11281</t>
  </si>
  <si>
    <t>11282</t>
  </si>
  <si>
    <t>11283</t>
  </si>
  <si>
    <t>11284</t>
  </si>
  <si>
    <t>11285</t>
  </si>
  <si>
    <t>11286</t>
  </si>
  <si>
    <t>11287</t>
  </si>
  <si>
    <t>11288</t>
  </si>
  <si>
    <t>14136</t>
  </si>
  <si>
    <t>21948</t>
  </si>
  <si>
    <t>10679</t>
  </si>
  <si>
    <t>11297</t>
  </si>
  <si>
    <t>11298</t>
  </si>
  <si>
    <t>11299</t>
  </si>
  <si>
    <t>11300</t>
  </si>
  <si>
    <t>11301</t>
  </si>
  <si>
    <t>11302</t>
  </si>
  <si>
    <t>11303</t>
  </si>
  <si>
    <t>13819</t>
  </si>
  <si>
    <t>10737</t>
  </si>
  <si>
    <t>11315</t>
  </si>
  <si>
    <t>11316</t>
  </si>
  <si>
    <t>11317</t>
  </si>
  <si>
    <t>11318</t>
  </si>
  <si>
    <t>11319</t>
  </si>
  <si>
    <t>11320</t>
  </si>
  <si>
    <t>11321</t>
  </si>
  <si>
    <t>10736</t>
  </si>
  <si>
    <t>11308</t>
  </si>
  <si>
    <t>11309</t>
  </si>
  <si>
    <t>11310</t>
  </si>
  <si>
    <t>11311</t>
  </si>
  <si>
    <t>11312</t>
  </si>
  <si>
    <t>11313</t>
  </si>
  <si>
    <t>11314</t>
  </si>
  <si>
    <t>10677</t>
  </si>
  <si>
    <t>10728</t>
  </si>
  <si>
    <t>10729</t>
  </si>
  <si>
    <t>10730</t>
  </si>
  <si>
    <t>11273</t>
  </si>
  <si>
    <t>11274</t>
  </si>
  <si>
    <t>11275</t>
  </si>
  <si>
    <t>11276</t>
  </si>
  <si>
    <t>11277</t>
  </si>
  <si>
    <t>11458</t>
  </si>
  <si>
    <t>28858</t>
  </si>
  <si>
    <t>10735</t>
  </si>
  <si>
    <t>11306</t>
  </si>
  <si>
    <t>11307</t>
  </si>
  <si>
    <t>10734</t>
  </si>
  <si>
    <t>11304</t>
  </si>
  <si>
    <t>10678</t>
  </si>
  <si>
    <t>10733</t>
  </si>
  <si>
    <t>11289</t>
  </si>
  <si>
    <t>11290</t>
  </si>
  <si>
    <t>11291</t>
  </si>
  <si>
    <t>11292</t>
  </si>
  <si>
    <t>11293</t>
  </si>
  <si>
    <t>11294</t>
  </si>
  <si>
    <t>11295</t>
  </si>
  <si>
    <t>11296</t>
  </si>
  <si>
    <t>10664</t>
  </si>
  <si>
    <t>10834</t>
  </si>
  <si>
    <t>10835</t>
  </si>
  <si>
    <t>10836</t>
  </si>
  <si>
    <t>10837</t>
  </si>
  <si>
    <t>10838</t>
  </si>
  <si>
    <t>10839</t>
  </si>
  <si>
    <t>10840</t>
  </si>
  <si>
    <t>10841</t>
  </si>
  <si>
    <t>10842</t>
  </si>
  <si>
    <t>10843</t>
  </si>
  <si>
    <t>10844</t>
  </si>
  <si>
    <t>10697</t>
  </si>
  <si>
    <t>10833</t>
  </si>
  <si>
    <t>10850</t>
  </si>
  <si>
    <t>10851</t>
  </si>
  <si>
    <t>10852</t>
  </si>
  <si>
    <t>10853</t>
  </si>
  <si>
    <t>10854</t>
  </si>
  <si>
    <t>10855</t>
  </si>
  <si>
    <t>10856</t>
  </si>
  <si>
    <t>13747</t>
  </si>
  <si>
    <t>31327</t>
  </si>
  <si>
    <t>10662</t>
  </si>
  <si>
    <t>10817</t>
  </si>
  <si>
    <t>10818</t>
  </si>
  <si>
    <t>10819</t>
  </si>
  <si>
    <t>10820</t>
  </si>
  <si>
    <t>10821</t>
  </si>
  <si>
    <t>10822</t>
  </si>
  <si>
    <t>10823</t>
  </si>
  <si>
    <t>10824</t>
  </si>
  <si>
    <t>10825</t>
  </si>
  <si>
    <t>10826</t>
  </si>
  <si>
    <t>28006</t>
  </si>
  <si>
    <t>10696</t>
  </si>
  <si>
    <t>10845</t>
  </si>
  <si>
    <t>10846</t>
  </si>
  <si>
    <t>10847</t>
  </si>
  <si>
    <t>10848</t>
  </si>
  <si>
    <t>10849</t>
  </si>
  <si>
    <t>13816</t>
  </si>
  <si>
    <t>10665</t>
  </si>
  <si>
    <t>10857</t>
  </si>
  <si>
    <t>10858</t>
  </si>
  <si>
    <t>10859</t>
  </si>
  <si>
    <t>10860</t>
  </si>
  <si>
    <t>10861</t>
  </si>
  <si>
    <t>10862</t>
  </si>
  <si>
    <t>10663</t>
  </si>
  <si>
    <t>10827</t>
  </si>
  <si>
    <t>10828</t>
  </si>
  <si>
    <t>10829</t>
  </si>
  <si>
    <t>10830</t>
  </si>
  <si>
    <t>10831</t>
  </si>
  <si>
    <t>10832</t>
  </si>
  <si>
    <t>22734</t>
  </si>
  <si>
    <t>23962</t>
  </si>
  <si>
    <t>10685</t>
  </si>
  <si>
    <t>10752</t>
  </si>
  <si>
    <t>10753</t>
  </si>
  <si>
    <t>10754</t>
  </si>
  <si>
    <t>10755</t>
  </si>
  <si>
    <t>28785</t>
  </si>
  <si>
    <t>10699</t>
  </si>
  <si>
    <t>10866</t>
  </si>
  <si>
    <t>10867</t>
  </si>
  <si>
    <t>10868</t>
  </si>
  <si>
    <t>10869</t>
  </si>
  <si>
    <t>10870</t>
  </si>
  <si>
    <t>13817</t>
  </si>
  <si>
    <t>28849</t>
  </si>
  <si>
    <t>28850</t>
  </si>
  <si>
    <t>10709</t>
  </si>
  <si>
    <t>11077</t>
  </si>
  <si>
    <t>11078</t>
  </si>
  <si>
    <t>11079</t>
  </si>
  <si>
    <t>11080</t>
  </si>
  <si>
    <t>11081</t>
  </si>
  <si>
    <t>11082</t>
  </si>
  <si>
    <t>11083</t>
  </si>
  <si>
    <t>11084</t>
  </si>
  <si>
    <t>11085</t>
  </si>
  <si>
    <t>11086</t>
  </si>
  <si>
    <t>11087</t>
  </si>
  <si>
    <t>11088</t>
  </si>
  <si>
    <t>11449</t>
  </si>
  <si>
    <t>28017</t>
  </si>
  <si>
    <t>28789</t>
  </si>
  <si>
    <t>28790</t>
  </si>
  <si>
    <t>28791</t>
  </si>
  <si>
    <t>10670</t>
  </si>
  <si>
    <t>10995</t>
  </si>
  <si>
    <t>10996</t>
  </si>
  <si>
    <t>10997</t>
  </si>
  <si>
    <t>10998</t>
  </si>
  <si>
    <t>10999</t>
  </si>
  <si>
    <t>11000</t>
  </si>
  <si>
    <t>11001</t>
  </si>
  <si>
    <t>11002</t>
  </si>
  <si>
    <t>11003</t>
  </si>
  <si>
    <t>11004</t>
  </si>
  <si>
    <t>11005</t>
  </si>
  <si>
    <t>11006</t>
  </si>
  <si>
    <t>11007</t>
  </si>
  <si>
    <t>11008</t>
  </si>
  <si>
    <t>11009</t>
  </si>
  <si>
    <t>11010</t>
  </si>
  <si>
    <t>11011</t>
  </si>
  <si>
    <t>11012</t>
  </si>
  <si>
    <t>11445</t>
  </si>
  <si>
    <t>12275</t>
  </si>
  <si>
    <t>14132</t>
  </si>
  <si>
    <t>77649</t>
  </si>
  <si>
    <t>77650</t>
  </si>
  <si>
    <t>77651</t>
  </si>
  <si>
    <t>77652</t>
  </si>
  <si>
    <t>10707</t>
  </si>
  <si>
    <t>11051</t>
  </si>
  <si>
    <t>11052</t>
  </si>
  <si>
    <t>11053</t>
  </si>
  <si>
    <t>11054</t>
  </si>
  <si>
    <t>11055</t>
  </si>
  <si>
    <t>11056</t>
  </si>
  <si>
    <t>11057</t>
  </si>
  <si>
    <t>11058</t>
  </si>
  <si>
    <t>11059</t>
  </si>
  <si>
    <t>11060</t>
  </si>
  <si>
    <t>24704</t>
  </si>
  <si>
    <t>28843</t>
  </si>
  <si>
    <t>10708</t>
  </si>
  <si>
    <t>11061</t>
  </si>
  <si>
    <t>11062</t>
  </si>
  <si>
    <t>11063</t>
  </si>
  <si>
    <t>11064</t>
  </si>
  <si>
    <t>11065</t>
  </si>
  <si>
    <t>11066</t>
  </si>
  <si>
    <t>11067</t>
  </si>
  <si>
    <t>11068</t>
  </si>
  <si>
    <t>11069</t>
  </si>
  <si>
    <t>11070</t>
  </si>
  <si>
    <t>11071</t>
  </si>
  <si>
    <t>11072</t>
  </si>
  <si>
    <t>11073</t>
  </si>
  <si>
    <t>11074</t>
  </si>
  <si>
    <t>11075</t>
  </si>
  <si>
    <t>11076</t>
  </si>
  <si>
    <t>27988</t>
  </si>
  <si>
    <t>27989</t>
  </si>
  <si>
    <t>27990</t>
  </si>
  <si>
    <t>10711</t>
  </si>
  <si>
    <t>11104</t>
  </si>
  <si>
    <t>11105</t>
  </si>
  <si>
    <t>11106</t>
  </si>
  <si>
    <t>11107</t>
  </si>
  <si>
    <t>11108</t>
  </si>
  <si>
    <t>11109</t>
  </si>
  <si>
    <t>11110</t>
  </si>
  <si>
    <t>11111</t>
  </si>
  <si>
    <t>11112</t>
  </si>
  <si>
    <t>11451</t>
  </si>
  <si>
    <t>40840</t>
  </si>
  <si>
    <t>11040</t>
  </si>
  <si>
    <t>11041</t>
  </si>
  <si>
    <t>11043</t>
  </si>
  <si>
    <t>11046</t>
  </si>
  <si>
    <t>11047</t>
  </si>
  <si>
    <t>11048</t>
  </si>
  <si>
    <t>11049</t>
  </si>
  <si>
    <t>11050</t>
  </si>
  <si>
    <t>10705</t>
  </si>
  <si>
    <t>11030</t>
  </si>
  <si>
    <t>11031</t>
  </si>
  <si>
    <t>11032</t>
  </si>
  <si>
    <t>11033</t>
  </si>
  <si>
    <t>11034</t>
  </si>
  <si>
    <t>11035</t>
  </si>
  <si>
    <t>11036</t>
  </si>
  <si>
    <t>11037</t>
  </si>
  <si>
    <t>11038</t>
  </si>
  <si>
    <t>11039</t>
  </si>
  <si>
    <t>11447</t>
  </si>
  <si>
    <t>14133</t>
  </si>
  <si>
    <t>28861</t>
  </si>
  <si>
    <t>10710</t>
  </si>
  <si>
    <t>11089</t>
  </si>
  <si>
    <t>11090</t>
  </si>
  <si>
    <t>11091</t>
  </si>
  <si>
    <t>11092</t>
  </si>
  <si>
    <t>11093</t>
  </si>
  <si>
    <t>11094</t>
  </si>
  <si>
    <t>11095</t>
  </si>
  <si>
    <t>11096</t>
  </si>
  <si>
    <t>11097</t>
  </si>
  <si>
    <t>11098</t>
  </si>
  <si>
    <t>11099</t>
  </si>
  <si>
    <t>11100</t>
  </si>
  <si>
    <t>11101</t>
  </si>
  <si>
    <t>11102</t>
  </si>
  <si>
    <t>11103</t>
  </si>
  <si>
    <t>11450</t>
  </si>
  <si>
    <t>21323</t>
  </si>
  <si>
    <t>10706</t>
  </si>
  <si>
    <t>11042</t>
  </si>
  <si>
    <t>11044</t>
  </si>
  <si>
    <t>11045</t>
  </si>
  <si>
    <t>11448</t>
  </si>
  <si>
    <t>21356</t>
  </si>
  <si>
    <t>28778</t>
  </si>
  <si>
    <t>28811</t>
  </si>
  <si>
    <t>28815</t>
  </si>
  <si>
    <t>10704</t>
  </si>
  <si>
    <t>10991</t>
  </si>
  <si>
    <t>10992</t>
  </si>
  <si>
    <t>10993</t>
  </si>
  <si>
    <t>10994</t>
  </si>
  <si>
    <t>23367</t>
  </si>
  <si>
    <t>10671</t>
  </si>
  <si>
    <t>11013</t>
  </si>
  <si>
    <t>11014</t>
  </si>
  <si>
    <t>11015</t>
  </si>
  <si>
    <t>11016</t>
  </si>
  <si>
    <t>11017</t>
  </si>
  <si>
    <t>11018</t>
  </si>
  <si>
    <t>11019</t>
  </si>
  <si>
    <t>11020</t>
  </si>
  <si>
    <t>11021</t>
  </si>
  <si>
    <t>11022</t>
  </si>
  <si>
    <t>11023</t>
  </si>
  <si>
    <t>11024</t>
  </si>
  <si>
    <t>11025</t>
  </si>
  <si>
    <t>11026</t>
  </si>
  <si>
    <t>11027</t>
  </si>
  <si>
    <t>11028</t>
  </si>
  <si>
    <t>11029</t>
  </si>
  <si>
    <t>11446</t>
  </si>
  <si>
    <t>25058</t>
  </si>
  <si>
    <t>25059</t>
  </si>
  <si>
    <t>04007</t>
  </si>
  <si>
    <t>10702</t>
  </si>
  <si>
    <t>10970</t>
  </si>
  <si>
    <t>10971</t>
  </si>
  <si>
    <t>10972</t>
  </si>
  <si>
    <t>10973</t>
  </si>
  <si>
    <t>10974</t>
  </si>
  <si>
    <t>10975</t>
  </si>
  <si>
    <t>10976</t>
  </si>
  <si>
    <t>10977</t>
  </si>
  <si>
    <t>10978</t>
  </si>
  <si>
    <t>10979</t>
  </si>
  <si>
    <t>10980</t>
  </si>
  <si>
    <t>10981</t>
  </si>
  <si>
    <t>10982</t>
  </si>
  <si>
    <t>10983</t>
  </si>
  <si>
    <t>10666</t>
  </si>
  <si>
    <t>10871</t>
  </si>
  <si>
    <t>10872</t>
  </si>
  <si>
    <t>10873</t>
  </si>
  <si>
    <t>10874</t>
  </si>
  <si>
    <t>10875</t>
  </si>
  <si>
    <t>10876</t>
  </si>
  <si>
    <t>10877</t>
  </si>
  <si>
    <t>10878</t>
  </si>
  <si>
    <t>10879</t>
  </si>
  <si>
    <t>10880</t>
  </si>
  <si>
    <t>10881</t>
  </si>
  <si>
    <t>10882</t>
  </si>
  <si>
    <t>10883</t>
  </si>
  <si>
    <t>10884</t>
  </si>
  <si>
    <t>10885</t>
  </si>
  <si>
    <t>10886</t>
  </si>
  <si>
    <t>10887</t>
  </si>
  <si>
    <t>10888</t>
  </si>
  <si>
    <t>10889</t>
  </si>
  <si>
    <t>10890</t>
  </si>
  <si>
    <t>10891</t>
  </si>
  <si>
    <t>10892</t>
  </si>
  <si>
    <t>10893</t>
  </si>
  <si>
    <t>10894</t>
  </si>
  <si>
    <t>11602</t>
  </si>
  <si>
    <t>11608</t>
  </si>
  <si>
    <t>22456</t>
  </si>
  <si>
    <t>23839</t>
  </si>
  <si>
    <t>24692</t>
  </si>
  <si>
    <t>27839</t>
  </si>
  <si>
    <t>27840</t>
  </si>
  <si>
    <t>27841</t>
  </si>
  <si>
    <t>10667</t>
  </si>
  <si>
    <t>10895</t>
  </si>
  <si>
    <t>10896</t>
  </si>
  <si>
    <t>10897</t>
  </si>
  <si>
    <t>10898</t>
  </si>
  <si>
    <t>10899</t>
  </si>
  <si>
    <t>10900</t>
  </si>
  <si>
    <t>10901</t>
  </si>
  <si>
    <t>10902</t>
  </si>
  <si>
    <t>10904</t>
  </si>
  <si>
    <t>10905</t>
  </si>
  <si>
    <t>10906</t>
  </si>
  <si>
    <t>10907</t>
  </si>
  <si>
    <t>10908</t>
  </si>
  <si>
    <t>10909</t>
  </si>
  <si>
    <t>10910</t>
  </si>
  <si>
    <t>10911</t>
  </si>
  <si>
    <t>10912</t>
  </si>
  <si>
    <t>10913</t>
  </si>
  <si>
    <t>10914</t>
  </si>
  <si>
    <t>11619</t>
  </si>
  <si>
    <t>23578</t>
  </si>
  <si>
    <t>28020</t>
  </si>
  <si>
    <t>10668</t>
  </si>
  <si>
    <t>10915</t>
  </si>
  <si>
    <t>10916</t>
  </si>
  <si>
    <t>10917</t>
  </si>
  <si>
    <t>10918</t>
  </si>
  <si>
    <t>10919</t>
  </si>
  <si>
    <t>10920</t>
  </si>
  <si>
    <t>10921</t>
  </si>
  <si>
    <t>10922</t>
  </si>
  <si>
    <t>10923</t>
  </si>
  <si>
    <t>10924</t>
  </si>
  <si>
    <t>10925</t>
  </si>
  <si>
    <t>10926</t>
  </si>
  <si>
    <t>22302</t>
  </si>
  <si>
    <t>27842</t>
  </si>
  <si>
    <t>27843</t>
  </si>
  <si>
    <t>27844</t>
  </si>
  <si>
    <t>10712</t>
  </si>
  <si>
    <t>11113</t>
  </si>
  <si>
    <t>11114</t>
  </si>
  <si>
    <t>11115</t>
  </si>
  <si>
    <t>11116</t>
  </si>
  <si>
    <t>11117</t>
  </si>
  <si>
    <t>11118</t>
  </si>
  <si>
    <t>10701</t>
  </si>
  <si>
    <t>10963</t>
  </si>
  <si>
    <t>10964</t>
  </si>
  <si>
    <t>10965</t>
  </si>
  <si>
    <t>10966</t>
  </si>
  <si>
    <t>10967</t>
  </si>
  <si>
    <t>10968</t>
  </si>
  <si>
    <t>10969</t>
  </si>
  <si>
    <t>11444</t>
  </si>
  <si>
    <t>10700</t>
  </si>
  <si>
    <t>10927</t>
  </si>
  <si>
    <t>10928</t>
  </si>
  <si>
    <t>10929</t>
  </si>
  <si>
    <t>10930</t>
  </si>
  <si>
    <t>10931</t>
  </si>
  <si>
    <t>10932</t>
  </si>
  <si>
    <t>10933</t>
  </si>
  <si>
    <t>10934</t>
  </si>
  <si>
    <t>10935</t>
  </si>
  <si>
    <t>10936</t>
  </si>
  <si>
    <t>10937</t>
  </si>
  <si>
    <t>10938</t>
  </si>
  <si>
    <t>10939</t>
  </si>
  <si>
    <t>10940</t>
  </si>
  <si>
    <t>10941</t>
  </si>
  <si>
    <t>10942</t>
  </si>
  <si>
    <t>10943</t>
  </si>
  <si>
    <t>23125</t>
  </si>
  <si>
    <t>28014</t>
  </si>
  <si>
    <t>28015</t>
  </si>
  <si>
    <t>28016</t>
  </si>
  <si>
    <t>10703</t>
  </si>
  <si>
    <t>10985</t>
  </si>
  <si>
    <t>10986</t>
  </si>
  <si>
    <t>10987</t>
  </si>
  <si>
    <t>10988</t>
  </si>
  <si>
    <t>10989</t>
  </si>
  <si>
    <t>10990</t>
  </si>
  <si>
    <t>10669</t>
  </si>
  <si>
    <t>10944</t>
  </si>
  <si>
    <t>10945</t>
  </si>
  <si>
    <t>10946</t>
  </si>
  <si>
    <t>10947</t>
  </si>
  <si>
    <t>10948</t>
  </si>
  <si>
    <t>10949</t>
  </si>
  <si>
    <t>10950</t>
  </si>
  <si>
    <t>10951</t>
  </si>
  <si>
    <t>10952</t>
  </si>
  <si>
    <t>10953</t>
  </si>
  <si>
    <t>10954</t>
  </si>
  <si>
    <t>10956</t>
  </si>
  <si>
    <t>10957</t>
  </si>
  <si>
    <t>10958</t>
  </si>
  <si>
    <t>10959</t>
  </si>
  <si>
    <t>10960</t>
  </si>
  <si>
    <t>10961</t>
  </si>
  <si>
    <t>10962</t>
  </si>
  <si>
    <t>11443</t>
  </si>
  <si>
    <t>21984</t>
  </si>
  <si>
    <t>24032</t>
  </si>
  <si>
    <t>24821</t>
  </si>
  <si>
    <t>27967</t>
  </si>
  <si>
    <t>27968</t>
  </si>
  <si>
    <t>27976</t>
  </si>
  <si>
    <t>10738</t>
  </si>
  <si>
    <t>11340</t>
  </si>
  <si>
    <t>11341</t>
  </si>
  <si>
    <t>11342</t>
  </si>
  <si>
    <t>11343</t>
  </si>
  <si>
    <t>11344</t>
  </si>
  <si>
    <t>11345</t>
  </si>
  <si>
    <t>11346</t>
  </si>
  <si>
    <t>77753</t>
  </si>
  <si>
    <t>10744</t>
  </si>
  <si>
    <t>11375</t>
  </si>
  <si>
    <t>11376</t>
  </si>
  <si>
    <t>11377</t>
  </si>
  <si>
    <t>11378</t>
  </si>
  <si>
    <t>11379</t>
  </si>
  <si>
    <t>11380</t>
  </si>
  <si>
    <t>11381</t>
  </si>
  <si>
    <t>11382</t>
  </si>
  <si>
    <t>11383</t>
  </si>
  <si>
    <t>11385</t>
  </si>
  <si>
    <t>10680</t>
  </si>
  <si>
    <t>11322</t>
  </si>
  <si>
    <t>11324</t>
  </si>
  <si>
    <t>11325</t>
  </si>
  <si>
    <t>11326</t>
  </si>
  <si>
    <t>11327</t>
  </si>
  <si>
    <t>11328</t>
  </si>
  <si>
    <t>11329</t>
  </si>
  <si>
    <t>11330</t>
  </si>
  <si>
    <t>11331</t>
  </si>
  <si>
    <t>11332</t>
  </si>
  <si>
    <t>11333</t>
  </si>
  <si>
    <t>11334</t>
  </si>
  <si>
    <t>11335</t>
  </si>
  <si>
    <t>11336</t>
  </si>
  <si>
    <t>11337</t>
  </si>
  <si>
    <t>11338</t>
  </si>
  <si>
    <t>11339</t>
  </si>
  <si>
    <t>11660</t>
  </si>
  <si>
    <t>40491</t>
  </si>
  <si>
    <t>40492</t>
  </si>
  <si>
    <t>40742</t>
  </si>
  <si>
    <t>40743</t>
  </si>
  <si>
    <t>10739</t>
  </si>
  <si>
    <t>10740</t>
  </si>
  <si>
    <t>11347</t>
  </si>
  <si>
    <t>11348</t>
  </si>
  <si>
    <t>11349</t>
  </si>
  <si>
    <t>11350</t>
  </si>
  <si>
    <t>11352</t>
  </si>
  <si>
    <t>11353</t>
  </si>
  <si>
    <t>11354</t>
  </si>
  <si>
    <t>10741</t>
  </si>
  <si>
    <t>11355</t>
  </si>
  <si>
    <t>11356</t>
  </si>
  <si>
    <t>10743</t>
  </si>
  <si>
    <t>11323</t>
  </si>
  <si>
    <t>11372</t>
  </si>
  <si>
    <t>11373</t>
  </si>
  <si>
    <t>11374</t>
  </si>
  <si>
    <t>10681</t>
  </si>
  <si>
    <t>10742</t>
  </si>
  <si>
    <t>11357</t>
  </si>
  <si>
    <t>11358</t>
  </si>
  <si>
    <t>11359</t>
  </si>
  <si>
    <t>11360</t>
  </si>
  <si>
    <t>11361</t>
  </si>
  <si>
    <t>11362</t>
  </si>
  <si>
    <t>11363</t>
  </si>
  <si>
    <t>11364</t>
  </si>
  <si>
    <t>11365</t>
  </si>
  <si>
    <t>11366</t>
  </si>
  <si>
    <t>11367</t>
  </si>
  <si>
    <t>11368</t>
  </si>
  <si>
    <t>11369</t>
  </si>
  <si>
    <t>11370</t>
  </si>
  <si>
    <t>11371</t>
  </si>
  <si>
    <t>11459</t>
  </si>
  <si>
    <t>11654</t>
  </si>
  <si>
    <t>14138</t>
  </si>
  <si>
    <t>10683</t>
  </si>
  <si>
    <t>11407</t>
  </si>
  <si>
    <t>11408</t>
  </si>
  <si>
    <t>11409</t>
  </si>
  <si>
    <t>11410</t>
  </si>
  <si>
    <t>11411</t>
  </si>
  <si>
    <t>11412</t>
  </si>
  <si>
    <t>11413</t>
  </si>
  <si>
    <t>14139</t>
  </si>
  <si>
    <t>28817</t>
  </si>
  <si>
    <t>10750</t>
  </si>
  <si>
    <t>10751</t>
  </si>
  <si>
    <t>11435</t>
  </si>
  <si>
    <t>11436</t>
  </si>
  <si>
    <t>11437</t>
  </si>
  <si>
    <t>11438</t>
  </si>
  <si>
    <t>11439</t>
  </si>
  <si>
    <t>11440</t>
  </si>
  <si>
    <t>11441</t>
  </si>
  <si>
    <t>11442</t>
  </si>
  <si>
    <t>13818</t>
  </si>
  <si>
    <t>15010</t>
  </si>
  <si>
    <t>23771</t>
  </si>
  <si>
    <t>10748</t>
  </si>
  <si>
    <t>11423</t>
  </si>
  <si>
    <t>11424</t>
  </si>
  <si>
    <t>11425</t>
  </si>
  <si>
    <t>11426</t>
  </si>
  <si>
    <t>11427</t>
  </si>
  <si>
    <t>11428</t>
  </si>
  <si>
    <t>11429</t>
  </si>
  <si>
    <t>11430</t>
  </si>
  <si>
    <t>11431</t>
  </si>
  <si>
    <t>11460</t>
  </si>
  <si>
    <t>11464</t>
  </si>
  <si>
    <t>10747</t>
  </si>
  <si>
    <t>11414</t>
  </si>
  <si>
    <t>11415</t>
  </si>
  <si>
    <t>11416</t>
  </si>
  <si>
    <t>11417</t>
  </si>
  <si>
    <t>11418</t>
  </si>
  <si>
    <t>11419</t>
  </si>
  <si>
    <t>11420</t>
  </si>
  <si>
    <t>11421</t>
  </si>
  <si>
    <t>11422</t>
  </si>
  <si>
    <t>24673</t>
  </si>
  <si>
    <t>10684</t>
  </si>
  <si>
    <t>10749</t>
  </si>
  <si>
    <t>11432</t>
  </si>
  <si>
    <t>11433</t>
  </si>
  <si>
    <t>11434</t>
  </si>
  <si>
    <t>11461</t>
  </si>
  <si>
    <t>13806</t>
  </si>
  <si>
    <t>24689</t>
  </si>
  <si>
    <t>10682</t>
  </si>
  <si>
    <t>10745</t>
  </si>
  <si>
    <t>11386</t>
  </si>
  <si>
    <t>11387</t>
  </si>
  <si>
    <t>11388</t>
  </si>
  <si>
    <t>11390</t>
  </si>
  <si>
    <t>11391</t>
  </si>
  <si>
    <t>11392</t>
  </si>
  <si>
    <t>11393</t>
  </si>
  <si>
    <t>11394</t>
  </si>
  <si>
    <t>11395</t>
  </si>
  <si>
    <t>11396</t>
  </si>
  <si>
    <t>11397</t>
  </si>
  <si>
    <t>11398</t>
  </si>
  <si>
    <t>11399</t>
  </si>
  <si>
    <t>11400</t>
  </si>
  <si>
    <t>11401</t>
  </si>
  <si>
    <t>10746</t>
  </si>
  <si>
    <t>11402</t>
  </si>
  <si>
    <t>11403</t>
  </si>
  <si>
    <t>11404</t>
  </si>
  <si>
    <t>11405</t>
  </si>
  <si>
    <t>11406</t>
  </si>
  <si>
    <t>28786</t>
  </si>
  <si>
    <t xml:space="preserve">ประเภท </t>
  </si>
  <si>
    <t>ผล</t>
  </si>
  <si>
    <t>คะแนน</t>
  </si>
  <si>
    <t>ลำดับ</t>
  </si>
  <si>
    <t>เขต</t>
  </si>
  <si>
    <t>หน่วยบริการ</t>
  </si>
  <si>
    <t>ประเภทService Plan</t>
  </si>
  <si>
    <t>จำนวนเตียงจริง_2560</t>
  </si>
  <si>
    <t>ปชก. UC ณ กค.60</t>
  </si>
  <si>
    <t>Group ID</t>
  </si>
  <si>
    <t>เชียงราย</t>
  </si>
  <si>
    <t>เชียงรายประชานุเคราะห์,รพศ.</t>
  </si>
  <si>
    <t>รพศ.</t>
  </si>
  <si>
    <t>A</t>
  </si>
  <si>
    <t>รพท./รพศ.A &gt;700 to &lt;1000</t>
  </si>
  <si>
    <t>เทิง,รพช.</t>
  </si>
  <si>
    <t>รพช.</t>
  </si>
  <si>
    <t>F1</t>
  </si>
  <si>
    <t>รพช.F1 50,000-100,000</t>
  </si>
  <si>
    <t>พาน,รพช.</t>
  </si>
  <si>
    <t>ป่าแดด,รพช.</t>
  </si>
  <si>
    <t>F2</t>
  </si>
  <si>
    <t>รพช.F2 &lt;=30,000</t>
  </si>
  <si>
    <t>แม่จัน,รพช.</t>
  </si>
  <si>
    <t>M2</t>
  </si>
  <si>
    <t>รพช.M2 &gt;100</t>
  </si>
  <si>
    <t>เชียงแสน,รพช.</t>
  </si>
  <si>
    <t>รพช.F2 30,000-=60,000</t>
  </si>
  <si>
    <t>แม่สาย,รพช.</t>
  </si>
  <si>
    <t>รพช.M2 &lt;=100</t>
  </si>
  <si>
    <t>แม่สรวย,รพช.</t>
  </si>
  <si>
    <t>รพช.F2 60,000-90,000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</si>
  <si>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</si>
  <si>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</si>
  <si>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</si>
  <si>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</si>
  <si>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</si>
  <si>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</si>
  <si>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</si>
  <si>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</si>
  <si>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รพช.F1 &lt;=50,000</t>
  </si>
  <si>
    <t>สมเด็จพระญาณสังวร,รพช.</t>
  </si>
  <si>
    <t>ดอยหลวง,รพช.</t>
  </si>
  <si>
    <t>F3</t>
  </si>
  <si>
    <t>รพช.F3 &lt;=15,000</t>
  </si>
  <si>
    <t>เชียงใหม่</t>
  </si>
  <si>
    <t>นครพิงค์,รพศ.</t>
  </si>
  <si>
    <t>รพท./รพศ.A &lt;=700</t>
  </si>
  <si>
    <t>จอมทอง,รพท.</t>
  </si>
  <si>
    <t>รพท.</t>
  </si>
  <si>
    <t>M1</t>
  </si>
  <si>
    <t>รพช./รพท.M1 &gt;200</t>
  </si>
  <si>
    <t>เทพรัตนเวชชานุกูล เฉลิมพระเกียรติ ๖๐ พรรษา,รพช.</t>
  </si>
  <si>
    <t>เชียงดาว,รพช.</t>
  </si>
  <si>
    <t>ดอยสะเก็ด,รพช.</t>
  </si>
  <si>
    <t>แม่แตง,รพช.</t>
  </si>
  <si>
    <t>สะเมิง,รพช.</t>
  </si>
  <si>
    <t>ฝาง,รพท.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</si>
  <si>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</si>
  <si>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</si>
  <si>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</si>
  <si>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</si>
  <si>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</si>
  <si>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</si>
  <si>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</si>
  <si>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</si>
  <si>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</si>
  <si>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</si>
  <si>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</si>
  <si>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</si>
  <si>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</si>
  <si>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</si>
  <si>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</si>
  <si>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</si>
  <si>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</t>
  </si>
  <si>
    <t>น่าน,รพท.</t>
  </si>
  <si>
    <t>S</t>
  </si>
  <si>
    <t>รพท.S &gt;400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</si>
  <si>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</si>
  <si>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</si>
  <si>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</si>
  <si>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</si>
  <si>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</si>
  <si>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</si>
  <si>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</si>
  <si>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</si>
  <si>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</si>
  <si>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</si>
  <si>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</si>
  <si>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</si>
  <si>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</si>
  <si>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ภูเพียง,รพช.</t>
  </si>
  <si>
    <t>รพช.F3 15,000-25,000</t>
  </si>
  <si>
    <t>พะเยา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</si>
  <si>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</si>
  <si>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</si>
  <si>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</si>
  <si>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</si>
  <si>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</si>
  <si>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</si>
  <si>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</si>
  <si>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ภูซาง,รพช.</t>
  </si>
  <si>
    <t>รพช.Is.any Pop</t>
  </si>
  <si>
    <t>ภูกามยาว,รพช.</t>
  </si>
  <si>
    <t>แพร่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</si>
  <si>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</si>
  <si>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</si>
  <si>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</si>
  <si>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</si>
  <si>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</si>
  <si>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</si>
  <si>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</si>
  <si>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</si>
  <si>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แม่ฮ่องสอน</t>
  </si>
  <si>
    <t>ศรีสังวาลย์,รพท.</t>
  </si>
  <si>
    <t>รพท.S &lt;=400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</si>
  <si>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</si>
  <si>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</si>
  <si>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</si>
  <si>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</si>
  <si>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</si>
  <si>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</si>
  <si>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</si>
  <si>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</si>
  <si>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</si>
  <si>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</si>
  <si>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</si>
  <si>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</si>
  <si>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</si>
  <si>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</si>
  <si>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</si>
  <si>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</si>
  <si>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</si>
  <si>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</si>
  <si>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</si>
  <si>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</si>
  <si>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</si>
  <si>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</si>
  <si>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</si>
  <si>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</si>
  <si>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</si>
  <si>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</si>
  <si>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</si>
  <si>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</si>
  <si>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</si>
  <si>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ตาก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</si>
  <si>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</si>
  <si>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</si>
  <si>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</si>
  <si>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</si>
  <si>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</si>
  <si>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</si>
  <si>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</si>
  <si>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</si>
  <si>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</si>
  <si>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รพช.F3 &gt;=25,000</t>
  </si>
  <si>
    <t>พิษณุโลก</t>
  </si>
  <si>
    <t>พุทธชินราช,รพศ.</t>
  </si>
  <si>
    <t>รพศ.A &gt;1000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</si>
  <si>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</si>
  <si>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</si>
  <si>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</si>
  <si>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</si>
  <si>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</si>
  <si>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</si>
  <si>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</si>
  <si>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</si>
  <si>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</si>
  <si>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</si>
  <si>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</si>
  <si>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</si>
  <si>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</si>
  <si>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</si>
  <si>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</si>
  <si>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</si>
  <si>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</si>
  <si>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</si>
  <si>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</si>
  <si>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</si>
  <si>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</si>
  <si>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</si>
  <si>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</si>
  <si>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</si>
  <si>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</si>
  <si>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</si>
  <si>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</si>
  <si>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</si>
  <si>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</si>
  <si>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</si>
  <si>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</si>
  <si>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</si>
  <si>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</si>
  <si>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</si>
  <si>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</si>
  <si>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</si>
  <si>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</si>
  <si>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</si>
  <si>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</si>
  <si>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</si>
  <si>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</si>
  <si>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</si>
  <si>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</si>
  <si>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</si>
  <si>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</si>
  <si>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</si>
  <si>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</si>
  <si>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</si>
  <si>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</si>
  <si>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</si>
  <si>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</si>
  <si>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</si>
  <si>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โกสัมพีนคร,รพช.</t>
  </si>
  <si>
    <t>ชัยนาท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</si>
  <si>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</si>
  <si>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</si>
  <si>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</si>
  <si>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</si>
  <si>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</si>
  <si>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</si>
  <si>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หนองมะโมง,รพช.</t>
  </si>
  <si>
    <t>เนินขาม,รพช.</t>
  </si>
  <si>
    <t>นครสวรรค์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</si>
  <si>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</si>
  <si>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</si>
  <si>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</si>
  <si>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</si>
  <si>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</si>
  <si>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</si>
  <si>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</si>
  <si>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</si>
  <si>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</si>
  <si>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</si>
  <si>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</si>
  <si>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</si>
  <si>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</si>
  <si>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ชุมตาบง,รพช.</t>
  </si>
  <si>
    <t>พิจิตร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</si>
  <si>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</si>
  <si>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</si>
  <si>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</si>
  <si>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</si>
  <si>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</si>
  <si>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</si>
  <si>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</si>
  <si>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</si>
  <si>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</si>
  <si>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</si>
  <si>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</si>
  <si>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</si>
  <si>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</si>
  <si>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</si>
  <si>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</si>
  <si>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</si>
  <si>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</si>
  <si>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</si>
  <si>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</si>
  <si>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</si>
  <si>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</si>
  <si>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</t>
  </si>
  <si>
    <t>นครนายก,รพท.</t>
  </si>
  <si>
    <t>ปากพลี,รพช.</t>
  </si>
  <si>
    <t>บ้านนา,รพช.</t>
  </si>
  <si>
    <t>องครักษ์,รพช.</t>
  </si>
  <si>
    <t>นนทบุรี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</si>
  <si>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</si>
  <si>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</si>
  <si>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</si>
  <si>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</si>
  <si>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</si>
  <si>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</si>
  <si>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บางบัวทอง ๒,รพช.</t>
  </si>
  <si>
    <t>ปทุมธานี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</si>
  <si>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</si>
  <si>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</si>
  <si>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</si>
  <si>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</si>
  <si>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</si>
  <si>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</si>
  <si>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</si>
  <si>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</si>
  <si>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</t>
  </si>
  <si>
    <t>พระนครศรีอยุธยา,รพศ.</t>
  </si>
  <si>
    <t>เสนา,รพท.</t>
  </si>
  <si>
    <t>รพช./รพท.M1 &lt;=200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</si>
  <si>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</si>
  <si>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</si>
  <si>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</si>
  <si>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</si>
  <si>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</si>
  <si>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</si>
  <si>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</si>
  <si>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</si>
  <si>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</si>
  <si>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</si>
  <si>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</si>
  <si>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</si>
  <si>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</si>
  <si>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</si>
  <si>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ลพบุรี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</si>
  <si>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</si>
  <si>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</si>
  <si>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</si>
  <si>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</si>
  <si>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</si>
  <si>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</si>
  <si>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</si>
  <si>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</si>
  <si>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</si>
  <si>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</si>
  <si>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</si>
  <si>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</si>
  <si>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</si>
  <si>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</si>
  <si>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</si>
  <si>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</si>
  <si>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</si>
  <si>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</si>
  <si>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</si>
  <si>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</si>
  <si>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</si>
  <si>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</si>
  <si>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</si>
  <si>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</si>
  <si>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</si>
  <si>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</si>
  <si>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</si>
  <si>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</si>
  <si>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</si>
  <si>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</si>
  <si>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</si>
  <si>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</si>
  <si>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</si>
  <si>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</si>
  <si>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</si>
  <si>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</si>
  <si>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</si>
  <si>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</si>
  <si>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</si>
  <si>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กาญจนบุรี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</si>
  <si>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</si>
  <si>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</si>
  <si>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</si>
  <si>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</si>
  <si>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</si>
  <si>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</si>
  <si>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</si>
  <si>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</si>
  <si>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</si>
  <si>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</si>
  <si>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</si>
  <si>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</si>
  <si>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</si>
  <si>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</si>
  <si>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</si>
  <si>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</si>
  <si>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</si>
  <si>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</si>
  <si>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</si>
  <si>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</si>
  <si>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</si>
  <si>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</si>
  <si>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</si>
  <si>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</si>
  <si>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</si>
  <si>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</si>
  <si>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</si>
  <si>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</si>
  <si>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</si>
  <si>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</si>
  <si>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</si>
  <si>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</si>
  <si>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</si>
  <si>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</si>
  <si>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เพชรบุรี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</si>
  <si>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</si>
  <si>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</si>
  <si>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</si>
  <si>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</si>
  <si>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</si>
  <si>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</si>
  <si>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</si>
  <si>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</si>
  <si>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</si>
  <si>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</si>
  <si>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</si>
  <si>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</si>
  <si>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</si>
  <si>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</si>
  <si>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</si>
  <si>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</si>
  <si>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</si>
  <si>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</si>
  <si>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</si>
  <si>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บ้านคา,รพช.</t>
  </si>
  <si>
    <t>สมุทรสงคราม</t>
  </si>
  <si>
    <t>สมเด็จพระพุทธเลิศหล้า,รพท.</t>
  </si>
  <si>
    <t>นภาลัย,รพช.</t>
  </si>
  <si>
    <t>อัมพวา,รพช.</t>
  </si>
  <si>
    <t>สมุทรสาคร</t>
  </si>
  <si>
    <t>สมุทรสาคร,รพท.</t>
  </si>
  <si>
    <t>กระทุ่มแบน,รพท.</t>
  </si>
  <si>
    <t>สุพรรณบุรี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</si>
  <si>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</si>
  <si>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</si>
  <si>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</si>
  <si>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</si>
  <si>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</si>
  <si>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</si>
  <si>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</si>
  <si>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</si>
  <si>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</si>
  <si>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</si>
  <si>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จันทบุรี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</si>
  <si>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</si>
  <si>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</si>
  <si>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</si>
  <si>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</si>
  <si>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</si>
  <si>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</si>
  <si>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</si>
  <si>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</si>
  <si>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</si>
  <si>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</si>
  <si>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</si>
  <si>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</si>
  <si>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ฉะเชิงเทรา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</si>
  <si>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</si>
  <si>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</si>
  <si>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</si>
  <si>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</si>
  <si>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</si>
  <si>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</si>
  <si>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</si>
  <si>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</si>
  <si>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</si>
  <si>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</si>
  <si>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คลองเขื่อน,รพช.</t>
  </si>
  <si>
    <t>ชลบุรี</t>
  </si>
  <si>
    <t>ชลบุรี,รพศ.</t>
  </si>
  <si>
    <t>บ้านบึง,รพช.</t>
  </si>
  <si>
    <t>หนองใหญ่,รพช.</t>
  </si>
  <si>
    <t>บางละมุง,รพท.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</si>
  <si>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</si>
  <si>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</si>
  <si>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</si>
  <si>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</si>
  <si>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</si>
  <si>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</si>
  <si>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</si>
  <si>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เกาะจันทร์,รพช.</t>
  </si>
  <si>
    <t>ตราด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</si>
  <si>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</si>
  <si>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</si>
  <si>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</si>
  <si>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</si>
  <si>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</si>
  <si>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</si>
  <si>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</si>
  <si>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ปราจีนบุรี</t>
  </si>
  <si>
    <t>เจ้าพระยาอภัยภูเบศร,รพศ.</t>
  </si>
  <si>
    <t>กบินทร์บุรี,รพท.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</si>
  <si>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</si>
  <si>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</si>
  <si>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</si>
  <si>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</si>
  <si>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</si>
  <si>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</t>
  </si>
  <si>
    <t>ระยอง,รพศ.</t>
  </si>
  <si>
    <t>เฉลิมพระเกียรติสมเด็จพระเทพรัตนราชสุดาฯ สยามบรมราชกุมารี ระยอง,รพท.</t>
  </si>
  <si>
    <t>บ้านฉาง,รพช.</t>
  </si>
  <si>
    <t>แกลง,รพท.</t>
  </si>
  <si>
    <t>วังจันทร์,รพช.</t>
  </si>
  <si>
    <t>บ้านค่าย,รพช.</t>
  </si>
  <si>
    <t>ปลวกแดง,รพช.</t>
  </si>
  <si>
    <t>เขาชะเมา เฉลิมพระเกียรติ 80 พรรษา,รพช.</t>
  </si>
  <si>
    <t>นิคมพัฒนา,รพช.</t>
  </si>
  <si>
    <t>สมุทรปราการ</t>
  </si>
  <si>
    <t>สมุทรปราการ,รพท.</t>
  </si>
  <si>
    <t>บางบ่อ,รพช.</t>
  </si>
  <si>
    <t>บางพลี,รพท.</t>
  </si>
  <si>
    <t>บางจาก,รพช.</t>
  </si>
  <si>
    <t>พระสมุทรเจดีย์,รพช.</t>
  </si>
  <si>
    <t>บางเสาธง,รพช.</t>
  </si>
  <si>
    <t>สระแก้ว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</si>
  <si>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</si>
  <si>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</si>
  <si>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</si>
  <si>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</si>
  <si>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</si>
  <si>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อรัญประเทศ,รพท.</t>
  </si>
  <si>
    <t>เขาฉกรรจ์,รพช.</t>
  </si>
  <si>
    <t>วังสมบูรณ์,รพช.</t>
  </si>
  <si>
    <t>โคกสูง,รพช.</t>
  </si>
  <si>
    <t>กาฬสินธุ์</t>
  </si>
  <si>
    <t>กาฬสินธุ์,รพท.</t>
  </si>
  <si>
    <t>นามน,รพช.</t>
  </si>
  <si>
    <t>กมลาไสย,รพช.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</si>
  <si>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</si>
  <si>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</si>
  <si>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</si>
  <si>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</si>
  <si>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</si>
  <si>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</si>
  <si>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</si>
  <si>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</si>
  <si>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</si>
  <si>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</si>
  <si>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</si>
  <si>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นาคู,รพช.</t>
  </si>
  <si>
    <t>ฆ้องชัย,รพช.</t>
  </si>
  <si>
    <t>ดอนจาน,รพช.</t>
  </si>
  <si>
    <t>สามชัย,รพช.</t>
  </si>
  <si>
    <t>ขอนแก่น</t>
  </si>
  <si>
    <t>ขอนแก่น,รพศ.</t>
  </si>
  <si>
    <t>บ้านฝาง,รพช.</t>
  </si>
  <si>
    <t>พระยืน,รพช.</t>
  </si>
  <si>
    <t>หนองเรือ,รพช.</t>
  </si>
  <si>
    <t>ชุมแพ,รพท.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</si>
  <si>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</si>
  <si>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</si>
  <si>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</si>
  <si>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</si>
  <si>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</si>
  <si>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</si>
  <si>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</si>
  <si>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</si>
  <si>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</si>
  <si>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</si>
  <si>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</si>
  <si>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</si>
  <si>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</si>
  <si>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</si>
  <si>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</si>
  <si>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</si>
  <si>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</si>
  <si>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</si>
  <si>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</si>
  <si>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</si>
  <si>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</si>
  <si>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มหาสารคาม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</si>
  <si>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</si>
  <si>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</si>
  <si>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</si>
  <si>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</si>
  <si>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</si>
  <si>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</si>
  <si>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</si>
  <si>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</si>
  <si>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</si>
  <si>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</si>
  <si>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</si>
  <si>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กุดรัง,รพช.</t>
  </si>
  <si>
    <t>ชื่นชม,รพช.</t>
  </si>
  <si>
    <t>ร้อยเอ็ด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</si>
  <si>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</si>
  <si>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</si>
  <si>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</si>
  <si>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</si>
  <si>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</si>
  <si>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</si>
  <si>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</si>
  <si>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</si>
  <si>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</si>
  <si>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</si>
  <si>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</si>
  <si>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</si>
  <si>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</si>
  <si>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</si>
  <si>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</si>
  <si>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</si>
  <si>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</si>
  <si>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ทุ่งเขาหลวง,รพช.</t>
  </si>
  <si>
    <t>เชียงขวัญ,รพช.</t>
  </si>
  <si>
    <t>หนองฮี,รพช.</t>
  </si>
  <si>
    <t>นครพนม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</si>
  <si>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</si>
  <si>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</si>
  <si>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</si>
  <si>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</si>
  <si>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</si>
  <si>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</si>
  <si>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</si>
  <si>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</si>
  <si>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</si>
  <si>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</si>
  <si>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</si>
  <si>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วังยาง,รพช.</t>
  </si>
  <si>
    <t>บึงกาฬ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</si>
  <si>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</si>
  <si>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</si>
  <si>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</si>
  <si>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</si>
  <si>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</si>
  <si>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</si>
  <si>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</si>
  <si>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</si>
  <si>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</si>
  <si>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</si>
  <si>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</si>
  <si>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</si>
  <si>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</si>
  <si>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</si>
  <si>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</si>
  <si>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</si>
  <si>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</si>
  <si>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</si>
  <si>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</si>
  <si>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</si>
  <si>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</si>
  <si>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</si>
  <si>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หนองหิน,รพช.</t>
  </si>
  <si>
    <t>สกลนคร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</si>
  <si>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</si>
  <si>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</si>
  <si>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</si>
  <si>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</si>
  <si>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</si>
  <si>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</si>
  <si>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</si>
  <si>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</si>
  <si>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</si>
  <si>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</si>
  <si>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</si>
  <si>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</si>
  <si>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</si>
  <si>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</si>
  <si>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</si>
  <si>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</si>
  <si>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สมเด็จพระยุพราชสว่างแดนดิน,รพท.</t>
  </si>
  <si>
    <t>พระอาจารย์แบน  ธนากโร,รพช.</t>
  </si>
  <si>
    <t>หนองคาย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</si>
  <si>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</si>
  <si>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</si>
  <si>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</si>
  <si>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</si>
  <si>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</si>
  <si>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</si>
  <si>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โพธิ์ตาก,รพช.</t>
  </si>
  <si>
    <t>เฝ้าไร่,รพช.</t>
  </si>
  <si>
    <t>รัตนวาปี,รพช.</t>
  </si>
  <si>
    <t>หนองบัวลำภู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</si>
  <si>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</si>
  <si>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</si>
  <si>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</si>
  <si>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</si>
  <si>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</si>
  <si>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</si>
  <si>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</t>
  </si>
  <si>
    <t>อุดรธานี,รพศ.</t>
  </si>
  <si>
    <t>กุดจับ,รพช.</t>
  </si>
  <si>
    <t>หนองวัวซอ,รพช.</t>
  </si>
  <si>
    <t>กุมภวาปี,รพท.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</si>
  <si>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</si>
  <si>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</si>
  <si>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</si>
  <si>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</si>
  <si>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</si>
  <si>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</si>
  <si>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</si>
  <si>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</si>
  <si>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</si>
  <si>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</si>
  <si>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</si>
  <si>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</si>
  <si>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</si>
  <si>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</si>
  <si>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</si>
  <si>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กู่แก้ว,รพช.</t>
  </si>
  <si>
    <t>ประจักษ์ศิลปาคม,รพช.</t>
  </si>
  <si>
    <t>ชัยภูมิ</t>
  </si>
  <si>
    <t>ซับใหญ่,รพช.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</si>
  <si>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</si>
  <si>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</si>
  <si>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</si>
  <si>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</si>
  <si>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</si>
  <si>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</si>
  <si>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</si>
  <si>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</si>
  <si>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</si>
  <si>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ภูเขียวเฉลิมพระเกียรติ,รพช.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</si>
  <si>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</si>
  <si>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</si>
  <si>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</si>
  <si>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</si>
  <si>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</si>
  <si>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นครราชสีมา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</si>
  <si>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</si>
  <si>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</si>
  <si>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</si>
  <si>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</si>
  <si>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</si>
  <si>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</si>
  <si>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</si>
  <si>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</si>
  <si>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</si>
  <si>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</si>
  <si>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</si>
  <si>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</si>
  <si>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</si>
  <si>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</si>
  <si>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</si>
  <si>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</si>
  <si>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</si>
  <si>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</si>
  <si>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</si>
  <si>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</si>
  <si>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ปากช่องนานา,รพท.</t>
  </si>
  <si>
    <t>หนองบุญมาก,รพช.</t>
  </si>
  <si>
    <t>แก้งสนามนาง,รพช.</t>
  </si>
  <si>
    <t>โนนแดง,รพช.</t>
  </si>
  <si>
    <t>วังน้ำเขียว,รพช.</t>
  </si>
  <si>
    <t>เฉลิมพระเกียรติสมเด็จย่า 100 ปี,รพช.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</si>
  <si>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</si>
  <si>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</si>
  <si>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</si>
  <si>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</si>
  <si>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บัวลาย,รพช.</t>
  </si>
  <si>
    <t>สีดา,รพช.</t>
  </si>
  <si>
    <t>เทพารักษ์,รพช.</t>
  </si>
  <si>
    <t>บุรีรัมย์</t>
  </si>
  <si>
    <t>บุรีรัมย์,รพศ.</t>
  </si>
  <si>
    <t>คูเมือง,รพช.</t>
  </si>
  <si>
    <t>กระสัง,รพช.</t>
  </si>
  <si>
    <t>นางรอง,รพท.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</si>
  <si>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</si>
  <si>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</si>
  <si>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</si>
  <si>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</si>
  <si>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</si>
  <si>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</si>
  <si>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</si>
  <si>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</si>
  <si>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</si>
  <si>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</si>
  <si>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</si>
  <si>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</si>
  <si>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</si>
  <si>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</si>
  <si>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</si>
  <si>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</si>
  <si>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</si>
  <si>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แคนดง,รพช.</t>
  </si>
  <si>
    <t>บ้านด่าน,รพช.</t>
  </si>
  <si>
    <t>สุรินทร์</t>
  </si>
  <si>
    <t>สุรินทร์,รพศ.</t>
  </si>
  <si>
    <t>ชุมพลบุรี,รพช.</t>
  </si>
  <si>
    <t>ท่าตูม,รพช.</t>
  </si>
  <si>
    <t>จอมพระ,รพช.</t>
  </si>
  <si>
    <t>ปราสาท,รพท.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</si>
  <si>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</si>
  <si>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</si>
  <si>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</si>
  <si>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</si>
  <si>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</si>
  <si>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</si>
  <si>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</si>
  <si>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</si>
  <si>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</si>
  <si>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เขวาสินรินทร์,รพช.</t>
  </si>
  <si>
    <t>ศรีณรงค์,รพช.</t>
  </si>
  <si>
    <t>โนนนารายณ์,รพช.</t>
  </si>
  <si>
    <t>มุกดาหาร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</si>
  <si>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</si>
  <si>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</si>
  <si>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</si>
  <si>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</si>
  <si>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</si>
  <si>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</si>
  <si>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</si>
  <si>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</si>
  <si>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</si>
  <si>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</si>
  <si>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</si>
  <si>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</si>
  <si>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</si>
  <si>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</si>
  <si>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</si>
  <si>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</si>
  <si>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</si>
  <si>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</si>
  <si>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</si>
  <si>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</si>
  <si>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</si>
  <si>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</si>
  <si>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</si>
  <si>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</si>
  <si>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</si>
  <si>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</si>
  <si>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</si>
  <si>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</si>
  <si>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</si>
  <si>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</si>
  <si>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</si>
  <si>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</si>
  <si>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</si>
  <si>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</si>
  <si>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</si>
  <si>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</si>
  <si>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</si>
  <si>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พยุห์,รพช.</t>
  </si>
  <si>
    <t>โพธิ์ศรีสุวรรณ,รพช.</t>
  </si>
  <si>
    <t>ศิลาลาด,รพช.</t>
  </si>
  <si>
    <t>อำนาจเจริญ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</si>
  <si>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</si>
  <si>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</si>
  <si>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</si>
  <si>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</si>
  <si>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</si>
  <si>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</si>
  <si>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</si>
  <si>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อุบลราชธานี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</si>
  <si>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</si>
  <si>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</si>
  <si>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</si>
  <si>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</si>
  <si>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</si>
  <si>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</si>
  <si>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</si>
  <si>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</si>
  <si>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</si>
  <si>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</si>
  <si>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</si>
  <si>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วารินชำราบ,รพท.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</si>
  <si>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</si>
  <si>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</si>
  <si>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</si>
  <si>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</si>
  <si>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</si>
  <si>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</si>
  <si>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</si>
  <si>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สมเด็จพระยุพราชเดชอุดม,รพท.</t>
  </si>
  <si>
    <t>๕๐ พรรษา มหาวชิราลงกรณ์,รพท.</t>
  </si>
  <si>
    <t>นาตาล,รพช.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</si>
  <si>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</si>
  <si>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</si>
  <si>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</si>
  <si>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</si>
  <si>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กระบี่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</si>
  <si>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</si>
  <si>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</si>
  <si>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</si>
  <si>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</si>
  <si>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</si>
  <si>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</si>
  <si>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</si>
  <si>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</si>
  <si>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เกาะพีพี,รพช.</t>
  </si>
  <si>
    <t>ชุมพร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</si>
  <si>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</si>
  <si>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</si>
  <si>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</si>
  <si>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</si>
  <si>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</si>
  <si>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</si>
  <si>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</si>
  <si>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</si>
  <si>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</si>
  <si>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</si>
  <si>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</si>
  <si>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นครศรีธรรมราช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</si>
  <si>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</si>
  <si>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</si>
  <si>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</si>
  <si>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</si>
  <si>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</si>
  <si>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</si>
  <si>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</si>
  <si>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</si>
  <si>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ทุ่งสง,รพท.</t>
  </si>
  <si>
    <t>นาบอน,รพช.</t>
  </si>
  <si>
    <t>ทุ่งใหญ่,รพช.</t>
  </si>
  <si>
    <t>ปากพนัง,รพช.</t>
  </si>
  <si>
    <t>ร่อนพิบูลย์,รพช.</t>
  </si>
  <si>
    <t>สิชล,รพท.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</si>
  <si>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</si>
  <si>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</si>
  <si>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</si>
  <si>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</si>
  <si>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</si>
  <si>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พ่อท่านคล้ายวาจาสิทธิ์,รพช.</t>
  </si>
  <si>
    <t>นบพิตำ,รพช.</t>
  </si>
  <si>
    <t>พระพรหม,รพช.</t>
  </si>
  <si>
    <t>พังงา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</si>
  <si>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</si>
  <si>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</si>
  <si>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</si>
  <si>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</si>
  <si>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</si>
  <si>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</si>
  <si>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</si>
  <si>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</si>
  <si>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ภูเก็ต</t>
  </si>
  <si>
    <t>วชิระภูเก็ต,รพศ.</t>
  </si>
  <si>
    <t>ป่าตอง,รพช.</t>
  </si>
  <si>
    <t>ถลาง,รพช.</t>
  </si>
  <si>
    <t>ระนอง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</si>
  <si>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</si>
  <si>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</si>
  <si>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</si>
  <si>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</si>
  <si>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</si>
  <si>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</si>
  <si>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</si>
  <si>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</si>
  <si>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</si>
  <si>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</si>
  <si>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เกาะพงัน,รพช.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</si>
  <si>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</si>
  <si>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</si>
  <si>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</si>
  <si>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</si>
  <si>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</si>
  <si>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</si>
  <si>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</si>
  <si>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</si>
  <si>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</si>
  <si>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</si>
  <si>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</si>
  <si>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</si>
  <si>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</si>
  <si>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</si>
  <si>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</si>
  <si>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ตรัง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</si>
  <si>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</si>
  <si>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</si>
  <si>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</si>
  <si>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</si>
  <si>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</si>
  <si>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</si>
  <si>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</si>
  <si>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</si>
  <si>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</si>
  <si>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</si>
  <si>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</si>
  <si>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</si>
  <si>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</si>
  <si>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</si>
  <si>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</si>
  <si>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</si>
  <si>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</si>
  <si>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</si>
  <si>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</si>
  <si>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</si>
  <si>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</si>
  <si>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</si>
  <si>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</si>
  <si>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</si>
  <si>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</si>
  <si>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</si>
  <si>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</si>
  <si>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</si>
  <si>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</si>
  <si>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</si>
  <si>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</si>
  <si>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</si>
  <si>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</si>
  <si>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</si>
  <si>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</si>
  <si>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</si>
  <si>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</si>
  <si>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</si>
  <si>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</si>
  <si>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</si>
  <si>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</si>
  <si>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</si>
  <si>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</si>
  <si>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</si>
  <si>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</si>
  <si>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</si>
  <si>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</si>
  <si>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</si>
  <si>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</si>
  <si>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</si>
  <si>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</si>
  <si>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</si>
  <si>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</si>
  <si>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</si>
  <si>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</si>
  <si>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</si>
  <si>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</si>
  <si>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</si>
  <si>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สงขลา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</si>
  <si>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</si>
  <si>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</si>
  <si>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</si>
  <si>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</si>
  <si>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</si>
  <si>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</si>
  <si>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</si>
  <si>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</si>
  <si>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</si>
  <si>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</si>
  <si>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</si>
  <si>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</si>
  <si>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</si>
  <si>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</si>
  <si>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</si>
  <si>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</si>
  <si>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</si>
  <si>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</si>
  <si>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</si>
  <si>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</si>
  <si>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</si>
  <si>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</si>
  <si>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</si>
  <si>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</si>
  <si>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</si>
  <si>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ระดับ 7</t>
  </si>
  <si>
    <t>ระดับ 6</t>
  </si>
  <si>
    <t>ระดับ 5</t>
  </si>
  <si>
    <t>ระดับ 4</t>
  </si>
  <si>
    <t>ระดับ 3</t>
  </si>
  <si>
    <t>ระดับ 2</t>
  </si>
  <si>
    <t>ระดับ 1</t>
  </si>
  <si>
    <t>ระดับ 0</t>
  </si>
  <si>
    <t>ร้อยละ</t>
  </si>
  <si>
    <t>รายได้รวม(ไม่รวมงบลงทุน)</t>
  </si>
  <si>
    <t>ค่าใช้จ่ายรวม(ไม่รวมค่าเสื่อมและตัดจำหน่าย)</t>
  </si>
  <si>
    <t>ผลการประเมิน</t>
  </si>
  <si>
    <t>ผลต่าง</t>
  </si>
  <si>
    <t>รายได้</t>
  </si>
  <si>
    <t xml:space="preserve"> คชจ.</t>
  </si>
  <si>
    <t>รายได้หรือคชจ.</t>
  </si>
  <si>
    <t>ต้นทุน Quick Method</t>
  </si>
  <si>
    <t>ต้นทุนบริการผู้ป่วยนอก</t>
  </si>
  <si>
    <t xml:space="preserve"> ต้นทุนบริการผู้ป่วยใน </t>
  </si>
  <si>
    <t>TypeID</t>
  </si>
  <si>
    <t>Group</t>
  </si>
  <si>
    <t xml:space="preserve"> ต้นทุนบริการผู้ป่วยนอก </t>
  </si>
  <si>
    <t xml:space="preserve"> จำนวนครั้งผู้ป่วยนอก (ครั้ง) </t>
  </si>
  <si>
    <t xml:space="preserve"> ต้นทุนบริการผู้ป่วยนอกต่อครั้ง  </t>
  </si>
  <si>
    <t xml:space="preserve"> Mean+1SD </t>
  </si>
  <si>
    <t xml:space="preserve"> ต้นทุนบริการผู้ป่วยใน (บาท) </t>
  </si>
  <si>
    <t>Sum AdjRW</t>
  </si>
  <si>
    <t xml:space="preserve"> ต้นทุนบริการผู้ป่วยในต่อAdjRW </t>
  </si>
  <si>
    <t>Mean+1SD</t>
  </si>
  <si>
    <t>OP</t>
  </si>
  <si>
    <t>IP</t>
  </si>
  <si>
    <t>OP&amp;IP</t>
  </si>
  <si>
    <t>พระอาจารย์แบน ธนากโร,รพช.</t>
  </si>
  <si>
    <t>รพศ.A &gt;700 to &lt;1000</t>
  </si>
  <si>
    <t>M2 &lt;=100</t>
  </si>
  <si>
    <t>รพศ.A &lt;=700</t>
  </si>
  <si>
    <t>รพท.M1 &gt;200</t>
  </si>
  <si>
    <t>รพท.M1 &lt;=200</t>
  </si>
  <si>
    <t>TypeID  ปี 2561</t>
  </si>
  <si>
    <t>Sevice Plan</t>
  </si>
  <si>
    <t>จำนวนเตียงจริง_2559</t>
  </si>
  <si>
    <t>ประชากร UC</t>
  </si>
  <si>
    <t>Group#2561</t>
  </si>
  <si>
    <t>LC</t>
  </si>
  <si>
    <t>1</t>
  </si>
  <si>
    <t>รพ.เชียงรายประชานุเคราะห์</t>
  </si>
  <si>
    <t>รพ.เทิง</t>
  </si>
  <si>
    <t>รพ.พาน</t>
  </si>
  <si>
    <t>รพ.ป่าแดด</t>
  </si>
  <si>
    <t>รพ.แม่จัน</t>
  </si>
  <si>
    <t>รพ.เชียงแสน</t>
  </si>
  <si>
    <t>รพ.แม่สาย</t>
  </si>
  <si>
    <t>รพ.แม่สรวย</t>
  </si>
  <si>
    <t>รพ.เวียงป่าเป้า</t>
  </si>
  <si>
    <t>รพ.พญาเม็งราย</t>
  </si>
  <si>
    <t>รพ.เวียงแก่น</t>
  </si>
  <si>
    <t>รพ.ขุนตาล</t>
  </si>
  <si>
    <t>รพ.แม่ฟ้าหลวง</t>
  </si>
  <si>
    <t>รพ.แม่ลาว</t>
  </si>
  <si>
    <t>รพ.เวียงเชียงรุ้ง</t>
  </si>
  <si>
    <t>รพ.สมเด็จพระยุพราชเชียงของ</t>
  </si>
  <si>
    <t>รพ.สมเด็จพระญาณสังวร</t>
  </si>
  <si>
    <t>รพ.ดอยหลวง</t>
  </si>
  <si>
    <t>รพ.นครพิงค์</t>
  </si>
  <si>
    <t>รพ.จอมทอง</t>
  </si>
  <si>
    <t>รพ.เทพรัตนเวชชานุกูลเฉลิมพระเกียรติ ๖๐ พรรษา</t>
  </si>
  <si>
    <t>รพ.เชียงดาว</t>
  </si>
  <si>
    <t>รพ.ดอยสะเก็ด</t>
  </si>
  <si>
    <t>รพ.แม่แตง</t>
  </si>
  <si>
    <t>รพ.สะเมิง</t>
  </si>
  <si>
    <t>รพ.ฝาง</t>
  </si>
  <si>
    <t>รพ.แม่อาย</t>
  </si>
  <si>
    <t>รพ.พร้าว</t>
  </si>
  <si>
    <t>รพ.สันป่าตอง</t>
  </si>
  <si>
    <t>รพ.สันกำแพง</t>
  </si>
  <si>
    <t>รพ.สันทราย</t>
  </si>
  <si>
    <t>รพ.หางดง</t>
  </si>
  <si>
    <t>รพ.ฮอด</t>
  </si>
  <si>
    <t>รพ.ดอยเต่า</t>
  </si>
  <si>
    <t>รพ.อมก๋อย</t>
  </si>
  <si>
    <t>รพ.สารภี</t>
  </si>
  <si>
    <t>รพ.เวียงแหง</t>
  </si>
  <si>
    <t>รพ.ไชยปราการ</t>
  </si>
  <si>
    <t>รพ.แม่วาง</t>
  </si>
  <si>
    <t>รพ.แม่ออน</t>
  </si>
  <si>
    <t>รพ.ดอยหล่อ</t>
  </si>
  <si>
    <t>รพ.วัดจันทร์เฉลิมพระเกียรติ ๘๐ พรรษา</t>
  </si>
  <si>
    <t>รพ.น่าน</t>
  </si>
  <si>
    <t>รพ.แม่จริม</t>
  </si>
  <si>
    <t>รพ.บ้านหลวง</t>
  </si>
  <si>
    <t>รพ.นาน้อย</t>
  </si>
  <si>
    <t>รพ.ท่าวังผา</t>
  </si>
  <si>
    <t>รพ.เวียงสา</t>
  </si>
  <si>
    <t>รพ.ทุ่งช้าง</t>
  </si>
  <si>
    <t>รพ.เชียงกลาง</t>
  </si>
  <si>
    <t>รพ.นาหมื่น</t>
  </si>
  <si>
    <t>รพ.สันติสุข</t>
  </si>
  <si>
    <t>รพ.บ่อเกลือ</t>
  </si>
  <si>
    <t>รพ.สองแคว</t>
  </si>
  <si>
    <t>รพ.สมเด็จพระยุพราชปัว</t>
  </si>
  <si>
    <t>รพ.เฉลิมพระเกียรติ</t>
  </si>
  <si>
    <t>รพ.ภูเพียง</t>
  </si>
  <si>
    <t>รพ.พะเยา</t>
  </si>
  <si>
    <t>รพ.เชียงคำ</t>
  </si>
  <si>
    <t>รพ.จุน</t>
  </si>
  <si>
    <t>รพ.เชียงม่วน</t>
  </si>
  <si>
    <t>รพ.ดอกคำใต้</t>
  </si>
  <si>
    <t>รพ.ปง</t>
  </si>
  <si>
    <t>รพ.แม่ใจ</t>
  </si>
  <si>
    <t>รพ.ภูซาง</t>
  </si>
  <si>
    <t>รพ.ภูกามยาว</t>
  </si>
  <si>
    <t>รพ.แพร่</t>
  </si>
  <si>
    <t>รพ.ร้องกวาง</t>
  </si>
  <si>
    <t>รพ.ลอง</t>
  </si>
  <si>
    <t>รพ.สูงเม่น</t>
  </si>
  <si>
    <t>รพ.สอง</t>
  </si>
  <si>
    <t>รพ.วังชิ้น</t>
  </si>
  <si>
    <t>รพ.หนองม่วงไข่</t>
  </si>
  <si>
    <t>รพ.สมเด็จพระยุพราชเด่นชัย</t>
  </si>
  <si>
    <t>รพ.ศรีสังวาลย์</t>
  </si>
  <si>
    <t>รพ.ขุนยวม</t>
  </si>
  <si>
    <t>รพ.ปาย</t>
  </si>
  <si>
    <t>รพ.แม่สะเรียง</t>
  </si>
  <si>
    <t>รพ.แม่ลาน้อย</t>
  </si>
  <si>
    <t>รพ.สบเมย</t>
  </si>
  <si>
    <t>รพ.ปางมะผ้า</t>
  </si>
  <si>
    <t>รพ.ลำปาง</t>
  </si>
  <si>
    <t>รพ.แม่เมาะ</t>
  </si>
  <si>
    <t>รพ.เกาะคา</t>
  </si>
  <si>
    <t>รพ.เสริมงาม</t>
  </si>
  <si>
    <t>รพ.งาว</t>
  </si>
  <si>
    <t>รพ.แจ้ห่ม</t>
  </si>
  <si>
    <t>รพ.วังเหนือ</t>
  </si>
  <si>
    <t>รพ.เถิน</t>
  </si>
  <si>
    <t>รพ.แม่พริก</t>
  </si>
  <si>
    <t>รพ.แม่ทะ</t>
  </si>
  <si>
    <t>รพ.สบปราบ</t>
  </si>
  <si>
    <t>รพ.ห้างฉัตร</t>
  </si>
  <si>
    <t>รพ.เมืองปาน</t>
  </si>
  <si>
    <t>รพ.ลำพูน</t>
  </si>
  <si>
    <t>รพ.แม่ทา</t>
  </si>
  <si>
    <t>รพ.บ้านโฮ่ง</t>
  </si>
  <si>
    <t>รพ.ลี้</t>
  </si>
  <si>
    <t>รพ.ทุ่งหัวช้าง</t>
  </si>
  <si>
    <t>รพ.ป่าซาง</t>
  </si>
  <si>
    <t>รพ.บ้านธิ</t>
  </si>
  <si>
    <t>รพ.เวียงหนองล่อง</t>
  </si>
  <si>
    <t>รพ.สมเด็จพระเจ้าตากสินมหาราช</t>
  </si>
  <si>
    <t>รพ.แม่สอด</t>
  </si>
  <si>
    <t>รพ.บ้านตาก</t>
  </si>
  <si>
    <t>รพ.สามเงา</t>
  </si>
  <si>
    <t>รพ.แม่ระมาด</t>
  </si>
  <si>
    <t>รพ.ท่าสองยาง</t>
  </si>
  <si>
    <t>รพ.พบพระ</t>
  </si>
  <si>
    <t>รพ.อุ้มผาง</t>
  </si>
  <si>
    <t>รพ.วังเจ้า</t>
  </si>
  <si>
    <t>รพ.พุทธชินราช</t>
  </si>
  <si>
    <t>รพ.ชาติตระการ</t>
  </si>
  <si>
    <t>รพ.บางระกำ</t>
  </si>
  <si>
    <t>รพ.บางกระทุ่ม</t>
  </si>
  <si>
    <t>รพ.พรหมพิราม</t>
  </si>
  <si>
    <t>รพ.วัดโบสถ์</t>
  </si>
  <si>
    <t>รพ.วังทอง</t>
  </si>
  <si>
    <t>รพ.เนินมะปราง</t>
  </si>
  <si>
    <t>รพ.สมเด็จพระยุพราชนครไทย</t>
  </si>
  <si>
    <t>รพ.เพชรบูรณ์</t>
  </si>
  <si>
    <t>รพ.ชนแดน</t>
  </si>
  <si>
    <t>รพ.หล่มสัก</t>
  </si>
  <si>
    <t>รพ.วิเชียรบุรี</t>
  </si>
  <si>
    <t>รพ.ศรีเทพ</t>
  </si>
  <si>
    <t>รพ.หนองไผ่</t>
  </si>
  <si>
    <t>รพ.บึงสามพัน</t>
  </si>
  <si>
    <t>รพ.น้ำหนาว</t>
  </si>
  <si>
    <t>รพ.วังโป่ง</t>
  </si>
  <si>
    <t>รพ.เขาค้อ</t>
  </si>
  <si>
    <t>รพ.สมเด็จพระยุพราชหล่มเก่า</t>
  </si>
  <si>
    <t>รพ.สุโขทัย</t>
  </si>
  <si>
    <t>รพ.ศรีสังวรสุโขทัย</t>
  </si>
  <si>
    <t>รพ.บ้านด่านลานหอย</t>
  </si>
  <si>
    <t>รพ.คีรีมาศ</t>
  </si>
  <si>
    <t>รพ.กงไกรลาศ</t>
  </si>
  <si>
    <t>รพ.ศรีสัชนาลัย</t>
  </si>
  <si>
    <t>รพ.สวรรคโลก</t>
  </si>
  <si>
    <t>รพ.ศรีนคร</t>
  </si>
  <si>
    <t>รพ.ทุ่งเสลี่ยม</t>
  </si>
  <si>
    <t>รพ.อุตรดิตถ์</t>
  </si>
  <si>
    <t>รพ.ตรอน</t>
  </si>
  <si>
    <t>รพ.ท่าปลา</t>
  </si>
  <si>
    <t>รพ.น้ำปาด</t>
  </si>
  <si>
    <t>รพ.ฟากท่า</t>
  </si>
  <si>
    <t>รพ.บ้านโคก</t>
  </si>
  <si>
    <t>รพ.พิชัย</t>
  </si>
  <si>
    <t>รพ.ลับแล</t>
  </si>
  <si>
    <t>รพ.ทองแสนขัน</t>
  </si>
  <si>
    <t>รพ.กำแพงเพชร</t>
  </si>
  <si>
    <t>รพ.ทุ่งโพธิ์ทะเล</t>
  </si>
  <si>
    <t>รพ.ไทรงาม</t>
  </si>
  <si>
    <t>รพ.คลองลาน</t>
  </si>
  <si>
    <t>รพ.ขาณุวรลักษบุรี</t>
  </si>
  <si>
    <t>รพ.คลองขลุง</t>
  </si>
  <si>
    <t>รพ.พรานกระต่าย</t>
  </si>
  <si>
    <t>รพ.ลานกระบือ</t>
  </si>
  <si>
    <t>รพ.ทรายทองวัฒนา</t>
  </si>
  <si>
    <t>รพ.ปางศิลาทอง</t>
  </si>
  <si>
    <t>รพ.บึงสามัคคี</t>
  </si>
  <si>
    <t>รพ.โกสัมพีนคร</t>
  </si>
  <si>
    <t>รพ.ชัยนาทนเรนทร</t>
  </si>
  <si>
    <t>รพ.มโนรมย์</t>
  </si>
  <si>
    <t>รพ.วัดสิงห์</t>
  </si>
  <si>
    <t>รพ.สรรพยา</t>
  </si>
  <si>
    <t>รพ.สรรคบุรี</t>
  </si>
  <si>
    <t>รพ.หันคา</t>
  </si>
  <si>
    <t>รพ.หนองมะโมง</t>
  </si>
  <si>
    <t>รพ.เนินขาม</t>
  </si>
  <si>
    <t>รพ.สวรรค์ประชารักษ์</t>
  </si>
  <si>
    <t>รพ.โกรกพระ</t>
  </si>
  <si>
    <t>รพ.ชุมแสง</t>
  </si>
  <si>
    <t>รพ.หนองบัว</t>
  </si>
  <si>
    <t>รพ.บรรพตพิสัย</t>
  </si>
  <si>
    <t>รพ.เก้าเลี้ยว</t>
  </si>
  <si>
    <t>รพ.ตาคลี</t>
  </si>
  <si>
    <t>รพ.ท่าตะโก</t>
  </si>
  <si>
    <t>รพ.ไพศาลี</t>
  </si>
  <si>
    <t>รพ.พยุหะคีรี</t>
  </si>
  <si>
    <t>รพ.ลาดยาว</t>
  </si>
  <si>
    <t>รพ.ตากฟ้า</t>
  </si>
  <si>
    <t>รพ.แม่วงก์</t>
  </si>
  <si>
    <t>รพ.ชุมตาบง</t>
  </si>
  <si>
    <t>รพ.พิจิตร</t>
  </si>
  <si>
    <t>รพ.วังทรายพูน</t>
  </si>
  <si>
    <t>รพ.โพธิ์ประทับช้าง</t>
  </si>
  <si>
    <t>รพ.บางมูลนาก</t>
  </si>
  <si>
    <t>รพ.โพทะเล</t>
  </si>
  <si>
    <t>รพ.สามง่าม</t>
  </si>
  <si>
    <t>รพ.ทับคล้อ</t>
  </si>
  <si>
    <t>รพ.สมเด็จพระยุพราชตะพานหิน</t>
  </si>
  <si>
    <t>รพ.วชิรบารมี</t>
  </si>
  <si>
    <t>รพ.สากเหล็ก</t>
  </si>
  <si>
    <t>รพ.บึงนาราง</t>
  </si>
  <si>
    <t>รพ.ดงเจริญ</t>
  </si>
  <si>
    <t>รพ.อุทัยธานี</t>
  </si>
  <si>
    <t>รพ.ทัพทัน</t>
  </si>
  <si>
    <t>รพ.สว่างอารมณ์</t>
  </si>
  <si>
    <t>รพ.หนองฉาง</t>
  </si>
  <si>
    <t>รพ.หนองขาหย่าง</t>
  </si>
  <si>
    <t>รพ.บ้านไร่</t>
  </si>
  <si>
    <t>รพ.ลานสัก</t>
  </si>
  <si>
    <t>รพ.ห้วยคต</t>
  </si>
  <si>
    <t>รพ.นครนายก</t>
  </si>
  <si>
    <t>รพ.ปากพลี</t>
  </si>
  <si>
    <t>รพ.บ้านนา</t>
  </si>
  <si>
    <t>รพ.องครักษ์</t>
  </si>
  <si>
    <t>รพ.พระนั่งเกล้า</t>
  </si>
  <si>
    <t>รพ.บางกรวย</t>
  </si>
  <si>
    <t>รพ.บางใหญ่</t>
  </si>
  <si>
    <t>รพ.บางบัวทอง</t>
  </si>
  <si>
    <t>รพ.ไทรน้อย</t>
  </si>
  <si>
    <t>รพ.ปากเกร็ด</t>
  </si>
  <si>
    <t>รพ.บางบัวทอง ๒</t>
  </si>
  <si>
    <t>รพ.ปทุมธานี</t>
  </si>
  <si>
    <t>รพ.คลองหลวง</t>
  </si>
  <si>
    <t>รพ.ธัญบุรี</t>
  </si>
  <si>
    <t>รพ.ประชาธิปัตย์</t>
  </si>
  <si>
    <t>รพ.หนองเสือ</t>
  </si>
  <si>
    <t>รพ.ลาดหลุมแก้ว</t>
  </si>
  <si>
    <t>รพ.ลำลูกกา</t>
  </si>
  <si>
    <t>รพ.สามโคก</t>
  </si>
  <si>
    <t>รพ.พระนครศรีอยุธยา</t>
  </si>
  <si>
    <t>รพ.เสนา</t>
  </si>
  <si>
    <t>รพ.ท่าเรือ</t>
  </si>
  <si>
    <t>รพ.สมเด็จพระสังฆราช(นครหลวง)</t>
  </si>
  <si>
    <t>รพ.บางไทร</t>
  </si>
  <si>
    <t>รพ.บางบาล</t>
  </si>
  <si>
    <t>รพ.บางปะอิน</t>
  </si>
  <si>
    <t>รพ.บางปะหัน</t>
  </si>
  <si>
    <t>รพ.ผักไห่</t>
  </si>
  <si>
    <t>รพ.ภาชี</t>
  </si>
  <si>
    <t>รพ.ลาดบัวหลวง</t>
  </si>
  <si>
    <t>รพ.วังน้อย</t>
  </si>
  <si>
    <t>รพ.บางซ้าย</t>
  </si>
  <si>
    <t>รพ.อุทัย</t>
  </si>
  <si>
    <t>รพ.มหาราช</t>
  </si>
  <si>
    <t>รพ.บ้านแพรก</t>
  </si>
  <si>
    <t>รพ.พระนารายณ์มหาราช</t>
  </si>
  <si>
    <t>รพ.บ้านหมี่</t>
  </si>
  <si>
    <t>รพ.พัฒนานิคม</t>
  </si>
  <si>
    <t>รพ.โคกสำโรง</t>
  </si>
  <si>
    <t>รพ.ชัยบาดาล</t>
  </si>
  <si>
    <t>รพ.ท่าวุ้ง</t>
  </si>
  <si>
    <t>รพ.ท่าหลวง</t>
  </si>
  <si>
    <t>รพ.สระโบสถ์</t>
  </si>
  <si>
    <t>รพ.โคกเจริญ</t>
  </si>
  <si>
    <t>รพ.ลำสนธิ</t>
  </si>
  <si>
    <t>รพ.หนองม่วง</t>
  </si>
  <si>
    <t>รพ.สระบุรี</t>
  </si>
  <si>
    <t>รพ.พระพุทธบาท</t>
  </si>
  <si>
    <t>รพ.แก่งคอย</t>
  </si>
  <si>
    <t>รพ.หนองแค</t>
  </si>
  <si>
    <t>รพ.วิหารแดง</t>
  </si>
  <si>
    <t>รพ.หนองแซง</t>
  </si>
  <si>
    <t>รพ.บ้านหมอ</t>
  </si>
  <si>
    <t>รพ.ดอนพุด</t>
  </si>
  <si>
    <t>รพ.หนองโดน</t>
  </si>
  <si>
    <t>รพ.เสาไห้</t>
  </si>
  <si>
    <t>รพ.มวกเหล็ก</t>
  </si>
  <si>
    <t>รพ.วังม่วง</t>
  </si>
  <si>
    <t>รพ.สิงห์บุรี</t>
  </si>
  <si>
    <t>รพ.อินทร์บุรี</t>
  </si>
  <si>
    <t>รพ.บางระจัน</t>
  </si>
  <si>
    <t>รพ.ค่ายบางระจัน</t>
  </si>
  <si>
    <t>รพ.พรหมบุรี</t>
  </si>
  <si>
    <t>รพ.ท่าช้าง</t>
  </si>
  <si>
    <t>รพ.อ่างทอง</t>
  </si>
  <si>
    <t>รพ.ไชโย</t>
  </si>
  <si>
    <t>รพ.ป่าโมก</t>
  </si>
  <si>
    <t>รพ.โพธิ์ทอง</t>
  </si>
  <si>
    <t>รพ.แสวงหา</t>
  </si>
  <si>
    <t>รพ.วิเศษชัยชาญ</t>
  </si>
  <si>
    <t>รพ.สามโก้</t>
  </si>
  <si>
    <t>รพ.พหลพลพยุหเสนา</t>
  </si>
  <si>
    <t>รพ.มะการักษ์</t>
  </si>
  <si>
    <t>รพ.ไทรโยค</t>
  </si>
  <si>
    <t>รพ.สมเด็จพระปิยะมหาราชรมณียเขต</t>
  </si>
  <si>
    <t>รพ.บ่อพลอย</t>
  </si>
  <si>
    <t>รพ.ท่ากระดาน</t>
  </si>
  <si>
    <t>รพ.สมเด็จพระสังฆราชองค์ที่๑๙</t>
  </si>
  <si>
    <t>รพ.ทองผาภูมิ</t>
  </si>
  <si>
    <t>รพ.สังขละบุรี</t>
  </si>
  <si>
    <t>รพ.เจ้าคุณไพบูลย์พนมทวน</t>
  </si>
  <si>
    <t>รพ.เลาขวัญ</t>
  </si>
  <si>
    <t>รพ.ด่านมะขามเตี้ย</t>
  </si>
  <si>
    <t>รพ.สถานพระบารมี</t>
  </si>
  <si>
    <t>รพ.ศุกร์ศิริศรีสวัสดิ์</t>
  </si>
  <si>
    <t>รพ.ห้วยกระเจาเฉลิมพระเกียรติ ๘๐ พรรษา</t>
  </si>
  <si>
    <t>รพ.นครปฐม</t>
  </si>
  <si>
    <t>รพ.กำแพงแสน</t>
  </si>
  <si>
    <t>รพ.นครชัยศรี</t>
  </si>
  <si>
    <t>รพ.ห้วยพลู</t>
  </si>
  <si>
    <t>รพ.ดอนตูม</t>
  </si>
  <si>
    <t>รพ.บางเลน</t>
  </si>
  <si>
    <t>รพ.สามพราน</t>
  </si>
  <si>
    <t>รพ.พุทธมณฑล</t>
  </si>
  <si>
    <t>รพ.หลวงพ่อเปิ่น</t>
  </si>
  <si>
    <t>รพ.ประจวบคีรีขันธ์</t>
  </si>
  <si>
    <t>รพ.กุยบุรี</t>
  </si>
  <si>
    <t>รพ.ทับสะแก</t>
  </si>
  <si>
    <t>รพ.บางสะพาน</t>
  </si>
  <si>
    <t>รพ.บางสะพานน้อย</t>
  </si>
  <si>
    <t>รพ.ปราณบุรี</t>
  </si>
  <si>
    <t>รพ.หัวหิน</t>
  </si>
  <si>
    <t>รพ.สามร้อยยอด</t>
  </si>
  <si>
    <t>รพ.พระจอมเกล้า</t>
  </si>
  <si>
    <t>รพ.เขาย้อย</t>
  </si>
  <si>
    <t>รพ.หนองหญ้าปล้อง</t>
  </si>
  <si>
    <t>รพ.ชะอำ</t>
  </si>
  <si>
    <t>รพ.ท่ายาง</t>
  </si>
  <si>
    <t>รพ.บ้านลาด</t>
  </si>
  <si>
    <t>รพ.บ้านแหลม</t>
  </si>
  <si>
    <t>รพ.แก่งกระจาน</t>
  </si>
  <si>
    <t>รพ.ราชบุรี</t>
  </si>
  <si>
    <t>รพ.ดำเนินสะดวก</t>
  </si>
  <si>
    <t>รพ.บ้านโป่ง</t>
  </si>
  <si>
    <t>รพ.โพธาราม</t>
  </si>
  <si>
    <t>รพ.สวนผึ้ง</t>
  </si>
  <si>
    <t>รพ.บางแพ</t>
  </si>
  <si>
    <t>รพ.เจ็ดเสมียน</t>
  </si>
  <si>
    <t>รพ.ปากท่อ</t>
  </si>
  <si>
    <t>รพ.วัดเพลง</t>
  </si>
  <si>
    <t>รพ.สมเด็จพระยุพราชจอมบึง</t>
  </si>
  <si>
    <t>รพ.บ้านคา</t>
  </si>
  <si>
    <t>รพ.สมเด็จพระพุทธเลิศหล้า</t>
  </si>
  <si>
    <t>รพ.นภาลัย</t>
  </si>
  <si>
    <t>รพ.อัมพวา</t>
  </si>
  <si>
    <t>รพ.สมุทรสาคร</t>
  </si>
  <si>
    <t>รพ.กระทุ่มแบน</t>
  </si>
  <si>
    <t>รพ.เจ้าพระยายมราช</t>
  </si>
  <si>
    <t>รพ.สมเด็จพระสังฆราชองค์ที่๑๗</t>
  </si>
  <si>
    <t>รพ.เดิมบางนางบวช</t>
  </si>
  <si>
    <t>รพ.ด่านช้าง</t>
  </si>
  <si>
    <t>รพ.บางปลาม้า</t>
  </si>
  <si>
    <t>รพ.ศรีประจันต์</t>
  </si>
  <si>
    <t>รพ.ดอนเจดีย์</t>
  </si>
  <si>
    <t>รพ.สามชุก</t>
  </si>
  <si>
    <t>รพ.อู่ทอง</t>
  </si>
  <si>
    <t>รพ.หนองหญ้าไซ</t>
  </si>
  <si>
    <t>รพ.พระปกเกล้า</t>
  </si>
  <si>
    <t>รพ.ขลุง</t>
  </si>
  <si>
    <t>รพ.ท่าใหม่</t>
  </si>
  <si>
    <t>รพ.เขาสุกิม</t>
  </si>
  <si>
    <t>รพ.สองพี่น้อง</t>
  </si>
  <si>
    <t>รพ.โป่งน้ำร้อน</t>
  </si>
  <si>
    <t>รพ.มะขาม</t>
  </si>
  <si>
    <t>รพ.แหลมสิงห์</t>
  </si>
  <si>
    <t>รพ.สอยดาว</t>
  </si>
  <si>
    <t>รพ.แก่งหางแมว</t>
  </si>
  <si>
    <t>รพ.นายายอาม</t>
  </si>
  <si>
    <t>รพ.เขาคิชฌกูฏ</t>
  </si>
  <si>
    <t>รพ.พุทธโสธร</t>
  </si>
  <si>
    <t>รพ.ท่าตะเกียบ</t>
  </si>
  <si>
    <t>รพ.บางคล้า</t>
  </si>
  <si>
    <t>รพ.บางน้ำเปรี้ยว</t>
  </si>
  <si>
    <t>รพ.บางปะกง</t>
  </si>
  <si>
    <t>รพ.บ้านโพธิ์</t>
  </si>
  <si>
    <t>รพ.พนมสารคาม</t>
  </si>
  <si>
    <t>รพ.สนามชัยเขต</t>
  </si>
  <si>
    <t>รพ.แปลงยาว</t>
  </si>
  <si>
    <t>รพ.ราชสาส์น</t>
  </si>
  <si>
    <t>รพ.คลองเขื่อน</t>
  </si>
  <si>
    <t>รพ.ชลบุรี</t>
  </si>
  <si>
    <t>รพ.บ้านบึง</t>
  </si>
  <si>
    <t>รพ.หนองใหญ่</t>
  </si>
  <si>
    <t>รพ.บางละมุง</t>
  </si>
  <si>
    <t>รพ.วัดญาณสังวราราม</t>
  </si>
  <si>
    <t>รพ.พานทอง</t>
  </si>
  <si>
    <t>รพ.พนัสนิคม</t>
  </si>
  <si>
    <t>รพ.แหลมฉบัง</t>
  </si>
  <si>
    <t>รพ.เกาะสีชัง</t>
  </si>
  <si>
    <t>รพ.สัตหีบกม๑๐</t>
  </si>
  <si>
    <t>รพ.บ่อทอง</t>
  </si>
  <si>
    <t>รพ.เกาะจันทร์</t>
  </si>
  <si>
    <t>รพ.ตราด</t>
  </si>
  <si>
    <t>รพ.คลองใหญ่</t>
  </si>
  <si>
    <t>รพ.เขาสมิง</t>
  </si>
  <si>
    <t>รพ.บ่อไร่</t>
  </si>
  <si>
    <t>รพ.แหลมงอบ</t>
  </si>
  <si>
    <t>รพ.เกาะกูด</t>
  </si>
  <si>
    <t>รพ.เกาะช้าง</t>
  </si>
  <si>
    <t>รพ.เจ้าพระยาอภัยภูเบศร</t>
  </si>
  <si>
    <t>รพ.กบินทร์บุรี</t>
  </si>
  <si>
    <t>รพ.นาดี</t>
  </si>
  <si>
    <t>รพ.บ้านสร้าง</t>
  </si>
  <si>
    <t>รพ.ประจันตคาม</t>
  </si>
  <si>
    <t>รพ.ศรีมหาโพธิ</t>
  </si>
  <si>
    <t>รพ.ศรีมโหสถ</t>
  </si>
  <si>
    <t>รพ.ระยอง</t>
  </si>
  <si>
    <t>รพ.เฉลิมพระเกียรติสมเด็จพระเทพรัตนราชสุดาฯ สยามบรมราชกุมารี ระยอง</t>
  </si>
  <si>
    <t>รพ.บ้านฉาง</t>
  </si>
  <si>
    <t>รพ.แกลง</t>
  </si>
  <si>
    <t>รพ.วังจันทร์</t>
  </si>
  <si>
    <t>รพ.บ้านค่าย</t>
  </si>
  <si>
    <t>รพ.ปลวกแดง</t>
  </si>
  <si>
    <t>รพ.นิคมพัฒนา</t>
  </si>
  <si>
    <t>รพ.เขาชะเมาเฉลิมพระเกียรติ ๘๐ พรรษา</t>
  </si>
  <si>
    <t>รพ.สมุทรปราการ</t>
  </si>
  <si>
    <t>รพ.บางบ่อ</t>
  </si>
  <si>
    <t>รพ.บางพลี</t>
  </si>
  <si>
    <t>รพ.บางจาก</t>
  </si>
  <si>
    <t>รพ.พระสมุทรเจดีย์สวาทยานนท์</t>
  </si>
  <si>
    <t>รพ.บางเสาธง</t>
  </si>
  <si>
    <t>รพ.สมเด็จพระยุพราชสระแก้ว</t>
  </si>
  <si>
    <t>รพ.คลองหาด</t>
  </si>
  <si>
    <t>รพ.ตาพระยา</t>
  </si>
  <si>
    <t>รพ.วังน้ำเย็น</t>
  </si>
  <si>
    <t>รพ.วัฒนานคร</t>
  </si>
  <si>
    <t>รพ.อรัญประเทศ</t>
  </si>
  <si>
    <t>รพ.เขาฉกรรจ์</t>
  </si>
  <si>
    <t>รพ.วังสมบูรณ์</t>
  </si>
  <si>
    <t>รพ.โคกสูง</t>
  </si>
  <si>
    <t>รพ.กาฬสินธุ์</t>
  </si>
  <si>
    <t>รพ.นามน</t>
  </si>
  <si>
    <t>รพ.กมลาไสย</t>
  </si>
  <si>
    <t>รพ.ร่องคำ</t>
  </si>
  <si>
    <t>รพ.เขาวง</t>
  </si>
  <si>
    <t>รพ.ยางตลาด</t>
  </si>
  <si>
    <t>รพ.ห้วยเม็ก</t>
  </si>
  <si>
    <t>รพ.สหัสขันธ์</t>
  </si>
  <si>
    <t>รพ.คำม่วง</t>
  </si>
  <si>
    <t>รพ.ท่าคันโท</t>
  </si>
  <si>
    <t>รพ.หนองกุงศรี</t>
  </si>
  <si>
    <t>รพ.สมเด็จ</t>
  </si>
  <si>
    <t>รพ.ห้วยผึ้ง</t>
  </si>
  <si>
    <t>รพ.สมเด็จพระยุพราชกุฉินารายณ์</t>
  </si>
  <si>
    <t>รพ.นาคู</t>
  </si>
  <si>
    <t>รพ.ฆ้องชัย</t>
  </si>
  <si>
    <t>รพ.ดอนจาน</t>
  </si>
  <si>
    <t>รพ.สามชัย</t>
  </si>
  <si>
    <t>รพ.ขอนแก่น</t>
  </si>
  <si>
    <t>รพ.บ้านฝาง</t>
  </si>
  <si>
    <t>รพ.พระยืน</t>
  </si>
  <si>
    <t>รพ.หนองเรือ</t>
  </si>
  <si>
    <t>รพ.ชุมแพ</t>
  </si>
  <si>
    <t>รพ.สีชมพู</t>
  </si>
  <si>
    <t>รพ.น้ำพอง</t>
  </si>
  <si>
    <t>รพ.อุบลรัตน์</t>
  </si>
  <si>
    <t>รพ.บ้านไผ่</t>
  </si>
  <si>
    <t>รพ.เปือยน้อย</t>
  </si>
  <si>
    <t>รพ.พล</t>
  </si>
  <si>
    <t>รพ.แวงใหญ่</t>
  </si>
  <si>
    <t>รพ.แวงน้อย</t>
  </si>
  <si>
    <t>รพ.หนองสองห้อง</t>
  </si>
  <si>
    <t>รพ.ภูเวียง</t>
  </si>
  <si>
    <t>รพ.มัญจาคีรี</t>
  </si>
  <si>
    <t>รพ.ชนบท</t>
  </si>
  <si>
    <t>รพ.เขาสวนกวาง</t>
  </si>
  <si>
    <t>รพ.ภูผาม่าน</t>
  </si>
  <si>
    <t>รพ.สมเด็จพระยุพราชกระนวน</t>
  </si>
  <si>
    <t>รพ.สิรินธร(ภาคตะวันออกเฉียงเหนือ)</t>
  </si>
  <si>
    <t>รพ.ซำสูง</t>
  </si>
  <si>
    <t>รพ.หนองนาคำ</t>
  </si>
  <si>
    <t>รพ.เวียงเก่า</t>
  </si>
  <si>
    <t>รพ.โคกโพธิ์ไชย</t>
  </si>
  <si>
    <t>รพ.โนนศิลา</t>
  </si>
  <si>
    <t>รพ.มหาสารคาม</t>
  </si>
  <si>
    <t>รพ.แกดำ</t>
  </si>
  <si>
    <t>รพ.โกสุมพิสัย</t>
  </si>
  <si>
    <t>รพ.กันทรวิชัย</t>
  </si>
  <si>
    <t>รพ.เชียงยืน</t>
  </si>
  <si>
    <t>รพ.บรบือ</t>
  </si>
  <si>
    <t>รพ.นาเชือก</t>
  </si>
  <si>
    <t>รพ.พยัคฆภูมิพิสัย</t>
  </si>
  <si>
    <t>รพ.วาปีปทุม</t>
  </si>
  <si>
    <t>รพ.นาดูน</t>
  </si>
  <si>
    <t>รพ.ยางสีสุราช</t>
  </si>
  <si>
    <t>รพ.กุดรัง</t>
  </si>
  <si>
    <t>รพ.ชื่นชม</t>
  </si>
  <si>
    <t>รพ.ร้อยเอ็ด</t>
  </si>
  <si>
    <t>รพ.เกษตรวิสัย</t>
  </si>
  <si>
    <t>รพ.ปทุมรัตต์</t>
  </si>
  <si>
    <t>รพ.จตุรพักตรพิมาน</t>
  </si>
  <si>
    <t>รพ.ธวัชบุรี</t>
  </si>
  <si>
    <t>รพ.พนมไพร</t>
  </si>
  <si>
    <t>รพ.โพนทอง</t>
  </si>
  <si>
    <t>รพ.โพธิ์ชัย</t>
  </si>
  <si>
    <t>รพ.หนองพอก</t>
  </si>
  <si>
    <t>รพ.เสลภูมิ</t>
  </si>
  <si>
    <t>รพ.สุวรรณภูมิ</t>
  </si>
  <si>
    <t>รพ.เมืองสรวง</t>
  </si>
  <si>
    <t>รพ.โพนทราย</t>
  </si>
  <si>
    <t>รพ.อาจสามารถ</t>
  </si>
  <si>
    <t>รพ.เมยวดี</t>
  </si>
  <si>
    <t>รพ.ศรีสมเด็จ</t>
  </si>
  <si>
    <t>รพ.จังหาร</t>
  </si>
  <si>
    <t>รพ.ทุ่งเขาหลวง</t>
  </si>
  <si>
    <t>รพ.เชียงขวัญ</t>
  </si>
  <si>
    <t>รพ.หนองฮี</t>
  </si>
  <si>
    <t>8</t>
  </si>
  <si>
    <t>รพ.นครพนม</t>
  </si>
  <si>
    <t>รพ.ปลาปาก</t>
  </si>
  <si>
    <t>รพ.ท่าอุเทน</t>
  </si>
  <si>
    <t>รพ.บ้านแพง</t>
  </si>
  <si>
    <t>รพ.นาทม</t>
  </si>
  <si>
    <t>รพ.เรณูนคร</t>
  </si>
  <si>
    <t>รพ.นาแก</t>
  </si>
  <si>
    <t>รพ.ศรีสงคราม</t>
  </si>
  <si>
    <t>รพ.นาหว้า</t>
  </si>
  <si>
    <t>รพ.โพนสวรรค์</t>
  </si>
  <si>
    <t>รพ.สมเด็จพระยุพราชธาตุพนม</t>
  </si>
  <si>
    <t>รพ.วังยาง</t>
  </si>
  <si>
    <t>รพ.บึงกาฬ</t>
  </si>
  <si>
    <t>รพ.พรเจริญ</t>
  </si>
  <si>
    <t>รพ.โซ่พิสัย</t>
  </si>
  <si>
    <t>รพ.เซกา</t>
  </si>
  <si>
    <t>รพ.ปากคาด</t>
  </si>
  <si>
    <t>รพ.บึงโขงหลง</t>
  </si>
  <si>
    <t>รพ.ศรีวิไล</t>
  </si>
  <si>
    <t>รพ.บุ่งคล้า</t>
  </si>
  <si>
    <t>รพ.เลย</t>
  </si>
  <si>
    <t>รพ.นาด้วง</t>
  </si>
  <si>
    <t>รพ.เชียงคาน</t>
  </si>
  <si>
    <t>รพ.ปากชม</t>
  </si>
  <si>
    <t>รพ.นาแห้ว</t>
  </si>
  <si>
    <t>รพ.ภูเรือ</t>
  </si>
  <si>
    <t>รพ.ท่าลี่</t>
  </si>
  <si>
    <t>รพ.วังสะพุง</t>
  </si>
  <si>
    <t>รพ.ภูกระดึง</t>
  </si>
  <si>
    <t>รพ.ภูหลวง</t>
  </si>
  <si>
    <t>รพ.ผาขาว</t>
  </si>
  <si>
    <t>รพ.สมเด็จพระยุพราชด่านซ้าย</t>
  </si>
  <si>
    <t>รพ.เอราวัณ</t>
  </si>
  <si>
    <t>รพ.หนองหิน</t>
  </si>
  <si>
    <t>รพ.สกลนคร</t>
  </si>
  <si>
    <t>รพ.กุสุมาลย์</t>
  </si>
  <si>
    <t>รพ.กุดบาก</t>
  </si>
  <si>
    <t>รพ.พระอาจารย์ฝั้นอาจาโร</t>
  </si>
  <si>
    <t>รพ.พังโคน</t>
  </si>
  <si>
    <t>รพ.วาริชภูมิ</t>
  </si>
  <si>
    <t>รพ.นิคมน้ำอูน</t>
  </si>
  <si>
    <t>รพ.วานรนิวาส</t>
  </si>
  <si>
    <t>รพ.คำตากล้า</t>
  </si>
  <si>
    <t>รพ.บ้านม่วง</t>
  </si>
  <si>
    <t>รพ.อากาศอำนวย</t>
  </si>
  <si>
    <t>รพ.ส่องดาว</t>
  </si>
  <si>
    <t>รพ.เต่างอย</t>
  </si>
  <si>
    <t>รพ.โคกศรีสุพรรณ</t>
  </si>
  <si>
    <t>รพ.เจริญศิลป์</t>
  </si>
  <si>
    <t>รพ.โพนนาแก้ว</t>
  </si>
  <si>
    <t>รพ.สมเด็จพระยุพราชสว่างแดนดิน</t>
  </si>
  <si>
    <t>รพ.พระอาจารย์แบน ธนากโร</t>
  </si>
  <si>
    <t>รพ.หนองคาย</t>
  </si>
  <si>
    <t>รพ.โพนพิสัย</t>
  </si>
  <si>
    <t>รพ.ศรีเชียงใหม่</t>
  </si>
  <si>
    <t>รพ.สังคม</t>
  </si>
  <si>
    <t>รพ.สมเด็จพระยุพราชท่าบ่อ</t>
  </si>
  <si>
    <t>รพ.สระใคร</t>
  </si>
  <si>
    <t>รพ.โพธิ์ตาก</t>
  </si>
  <si>
    <t>รพ.เฝ้าไร่</t>
  </si>
  <si>
    <t>รพ.รัตนวาปี</t>
  </si>
  <si>
    <t>รพ.หนองบัวลำภู</t>
  </si>
  <si>
    <t>รพ.นากลาง</t>
  </si>
  <si>
    <t>รพ.โนนสัง</t>
  </si>
  <si>
    <t>รพ.ศรีบุญเรือง</t>
  </si>
  <si>
    <t>รพ.สุวรรณคูหา</t>
  </si>
  <si>
    <t>รพ.นาวังเฉลิมพระเกียรติ ๘๐ พรรษา</t>
  </si>
  <si>
    <t>รพ.อุดรธานี</t>
  </si>
  <si>
    <t>รพ.กุดจับ</t>
  </si>
  <si>
    <t>รพ.หนองวัวซอ</t>
  </si>
  <si>
    <t>รพ.กุมภวาปี</t>
  </si>
  <si>
    <t>รพ.ห้วยเกิ้ง</t>
  </si>
  <si>
    <t>รพ.โนนสะอาด</t>
  </si>
  <si>
    <t>รพ.หนองหาน</t>
  </si>
  <si>
    <t>รพ.ทุ่งฝน</t>
  </si>
  <si>
    <t>รพ.ไชยวาน</t>
  </si>
  <si>
    <t>รพ.ศรีธาตุ</t>
  </si>
  <si>
    <t>รพ.วังสามหมอ</t>
  </si>
  <si>
    <t>รพ.บ้านผือ</t>
  </si>
  <si>
    <t>รพ.น้ำโสม</t>
  </si>
  <si>
    <t>รพ.เพ็ญ</t>
  </si>
  <si>
    <t>รพ.สร้างคอม</t>
  </si>
  <si>
    <t>รพ.หนองแสง</t>
  </si>
  <si>
    <t>รพ.นายูง</t>
  </si>
  <si>
    <t>รพ.พิบูลย์รักษ์</t>
  </si>
  <si>
    <t>รพ.สมเด็จพระยุพราชบ้านดุง</t>
  </si>
  <si>
    <t>รพ.กู่แก้ว</t>
  </si>
  <si>
    <t>รพ.ประจักษ์ศิลปาคม</t>
  </si>
  <si>
    <t>รพ.ซับใหญ่</t>
  </si>
  <si>
    <t>รพ.ชัยภูมิ</t>
  </si>
  <si>
    <t>รพ.บ้านเขว้า</t>
  </si>
  <si>
    <t>รพ.คอนสวรรค์</t>
  </si>
  <si>
    <t>รพ.เกษตรสมบูรณ์</t>
  </si>
  <si>
    <t>รพ.หนองบัวแดง</t>
  </si>
  <si>
    <t>รพ.จัตุรัส</t>
  </si>
  <si>
    <t>รพ.บำเหน็จณรงค์</t>
  </si>
  <si>
    <t>รพ.หนองบัวระเหว</t>
  </si>
  <si>
    <t>รพ.เทพสถิต</t>
  </si>
  <si>
    <t>รพ.บ้านแท่น</t>
  </si>
  <si>
    <t>รพ.แก้งคร้อ</t>
  </si>
  <si>
    <t>รพ.คอนสาร</t>
  </si>
  <si>
    <t>รพ.ภักดีชุมพล</t>
  </si>
  <si>
    <t>รพ.เนินสง่า</t>
  </si>
  <si>
    <t>รพ.มหาราชนครราชสีมา</t>
  </si>
  <si>
    <t>รพ.ครบุรี</t>
  </si>
  <si>
    <t>รพ.เสิงสาง</t>
  </si>
  <si>
    <t>รพ.คง</t>
  </si>
  <si>
    <t>รพ.บ้านเหลื่อม</t>
  </si>
  <si>
    <t>รพ.จักราช</t>
  </si>
  <si>
    <t>รพ.โชคชัย</t>
  </si>
  <si>
    <t>รพ.ด่านขุนทด</t>
  </si>
  <si>
    <t>รพ.โนนไทย</t>
  </si>
  <si>
    <t>รพ.โนนสูง</t>
  </si>
  <si>
    <t>รพ.ขามสะแกแสง</t>
  </si>
  <si>
    <t>รพ.บัวใหญ่</t>
  </si>
  <si>
    <t>รพ.ประทาย</t>
  </si>
  <si>
    <t>รพ.ปักธงชัย</t>
  </si>
  <si>
    <t>รพ.พิมาย</t>
  </si>
  <si>
    <t>รพ.ห้วยแถลง</t>
  </si>
  <si>
    <t>รพ.ชุมพวง</t>
  </si>
  <si>
    <t>รพ.สูงเนิน</t>
  </si>
  <si>
    <t>รพ.ขามทะเลสอ</t>
  </si>
  <si>
    <t>รพ.สีคิ้ว</t>
  </si>
  <si>
    <t>รพ.ปากช่องนานา</t>
  </si>
  <si>
    <t>รพ.หนองบุญมาก</t>
  </si>
  <si>
    <t>รพ.แก้งสนามนาง</t>
  </si>
  <si>
    <t>รพ.โนนแดง</t>
  </si>
  <si>
    <t>รพ.วังน้ำเขียว</t>
  </si>
  <si>
    <t>รพ.เฉลิมพระเกียรติสมเด็จย่า ๑๐๐ ปี เมืองยาง</t>
  </si>
  <si>
    <t>รพ.ลำทะเมนชัย</t>
  </si>
  <si>
    <t>รพ.พระทองคำเฉลิมพระเกียรติ ๘๐ พรรษา</t>
  </si>
  <si>
    <t>รพ.เทพรัตน์นครราชสีมา</t>
  </si>
  <si>
    <t>รพ.บัวลาย</t>
  </si>
  <si>
    <t>รพ.สีดา</t>
  </si>
  <si>
    <t>รพ.เทพารักษ์</t>
  </si>
  <si>
    <t>รพ.บุรีรัมย์</t>
  </si>
  <si>
    <t>รพ.คูเมือง</t>
  </si>
  <si>
    <t>รพ.กระสัง</t>
  </si>
  <si>
    <t>รพ.นางรอง</t>
  </si>
  <si>
    <t>รพ.หนองกี่</t>
  </si>
  <si>
    <t>รพ.ละหานทราย</t>
  </si>
  <si>
    <t>รพ.ประโคนชัย</t>
  </si>
  <si>
    <t>รพ.บ้านกรวด</t>
  </si>
  <si>
    <t>รพ.พุทไธสง</t>
  </si>
  <si>
    <t>รพ.ลำปลายมาศ</t>
  </si>
  <si>
    <t>รพ.สตึก</t>
  </si>
  <si>
    <t>รพ.ปะคำ</t>
  </si>
  <si>
    <t>รพ.นาโพธิ์</t>
  </si>
  <si>
    <t>รพ.หนองหงส์</t>
  </si>
  <si>
    <t>รพ.พลับพลาชัย</t>
  </si>
  <si>
    <t>รพ.ห้วยราช</t>
  </si>
  <si>
    <t>รพ.โนนสุวรรณ</t>
  </si>
  <si>
    <t>รพ.ชำนิ</t>
  </si>
  <si>
    <t>รพ.บ้านใหม่ไชยพจน์</t>
  </si>
  <si>
    <t>รพ.โนนดินแดง</t>
  </si>
  <si>
    <t>รพ.แคนดง</t>
  </si>
  <si>
    <t>รพ.บ้านด่าน</t>
  </si>
  <si>
    <t>รพ.สุรินทร์</t>
  </si>
  <si>
    <t>รพ.ชุมพลบุรี</t>
  </si>
  <si>
    <t>รพ.ท่าตูม</t>
  </si>
  <si>
    <t>รพ.จอมพระ</t>
  </si>
  <si>
    <t>รพ.ปราสาท</t>
  </si>
  <si>
    <t>รพ.กาบเชิง</t>
  </si>
  <si>
    <t>รพ.รัตนบุรี</t>
  </si>
  <si>
    <t>รพ.สนม</t>
  </si>
  <si>
    <t>รพ.ศีขรภูมิ</t>
  </si>
  <si>
    <t>รพ.สังขะ</t>
  </si>
  <si>
    <t>รพ.ลำดวน</t>
  </si>
  <si>
    <t>รพ.สำโรงทาบ</t>
  </si>
  <si>
    <t>รพ.บัวเชด</t>
  </si>
  <si>
    <t>รพ.พนมดงรักเฉลิมพระเกียรติ ๘๐ พรรษา</t>
  </si>
  <si>
    <t>รพ.เขวาสินรินทร์</t>
  </si>
  <si>
    <t>รพ.ศรีณรงค์</t>
  </si>
  <si>
    <t>รพ.โนนนารายณ์</t>
  </si>
  <si>
    <t>10</t>
  </si>
  <si>
    <t>รพ.มุกดาหาร</t>
  </si>
  <si>
    <t>รพ.นิคมคำสร้อย</t>
  </si>
  <si>
    <t>รพ.ดอนตาล</t>
  </si>
  <si>
    <t>รพ.ดงหลวง</t>
  </si>
  <si>
    <t>รพ.คำชะอี</t>
  </si>
  <si>
    <t>รพ.หว้านใหญ่</t>
  </si>
  <si>
    <t>รพ.หนองสูง</t>
  </si>
  <si>
    <t>รพ.ยโสธร</t>
  </si>
  <si>
    <t>รพ.ทรายมูล</t>
  </si>
  <si>
    <t>รพ.กุดชุม</t>
  </si>
  <si>
    <t>รพ.คำเขื่อนแก้ว</t>
  </si>
  <si>
    <t>รพ.ป่าติ้ว</t>
  </si>
  <si>
    <t>รพ.มหาชนะชัย</t>
  </si>
  <si>
    <t>รพ.ค้อวัง</t>
  </si>
  <si>
    <t>รพ.ไทยเจริญ</t>
  </si>
  <si>
    <t>รพ.สมเด็จพระยุพราชเลิงนกทา</t>
  </si>
  <si>
    <t>รพ.ศรีสะเกษ</t>
  </si>
  <si>
    <t>รพ.ยางชุมน้อย</t>
  </si>
  <si>
    <t>รพ.กันทรารมย์</t>
  </si>
  <si>
    <t>รพ.กันทรลักษ์</t>
  </si>
  <si>
    <t>รพ.ขุขันธ์</t>
  </si>
  <si>
    <t>รพ.ไพรบึง</t>
  </si>
  <si>
    <t>รพ.ปรางค์กู่</t>
  </si>
  <si>
    <t>รพ.ขุนหาญ</t>
  </si>
  <si>
    <t>รพ.ราษีไศล</t>
  </si>
  <si>
    <t>รพ.อุทุมพรพิสัย</t>
  </si>
  <si>
    <t>รพ.บึงบูรพ์</t>
  </si>
  <si>
    <t>รพ.ห้วยทับทัน</t>
  </si>
  <si>
    <t>รพ.โนนคูณ</t>
  </si>
  <si>
    <t>รพ.ศรีรัตนะ</t>
  </si>
  <si>
    <t>รพ.วังหิน</t>
  </si>
  <si>
    <t>รพ.น้ำเกลี้ยง</t>
  </si>
  <si>
    <t>รพ.ภูสิงห์</t>
  </si>
  <si>
    <t>รพ.เมืองจันทร์</t>
  </si>
  <si>
    <t>รพ.เบญจลักษ์เฉลิมพระเกียรติ ๘๐ พรรษา</t>
  </si>
  <si>
    <t>รพ.พยุห์</t>
  </si>
  <si>
    <t>รพ.โพธิ์ศรีสุวรรณ</t>
  </si>
  <si>
    <t>รพ.ศิลาลาด</t>
  </si>
  <si>
    <t>รพ.อำนาจเจริญ</t>
  </si>
  <si>
    <t>รพ.ชานุมาน</t>
  </si>
  <si>
    <t>รพ.ปทุมราชวงศา</t>
  </si>
  <si>
    <t>รพ.พนา</t>
  </si>
  <si>
    <t>รพ.เสนางคนิคม</t>
  </si>
  <si>
    <t>รพ.หัวตะพาน</t>
  </si>
  <si>
    <t>รพ.ลืออำนาจ</t>
  </si>
  <si>
    <t>รพ.สรรพสิทธิประสงค์</t>
  </si>
  <si>
    <t>รพ.ศรีเมืองใหม่</t>
  </si>
  <si>
    <t>รพ.โขงเจียม</t>
  </si>
  <si>
    <t>รพ.เขื่องใน</t>
  </si>
  <si>
    <t>รพ.เขมราฐ</t>
  </si>
  <si>
    <t>รพ.นาจะหลวย</t>
  </si>
  <si>
    <t>รพ.น้ำยืน</t>
  </si>
  <si>
    <t>รพ.บุณฑริก</t>
  </si>
  <si>
    <t>รพ.ตระการพืชผล</t>
  </si>
  <si>
    <t>รพ.กุดข้าวปุ้น</t>
  </si>
  <si>
    <t>รพ.ม่วงสามสิบ</t>
  </si>
  <si>
    <t>รพ.วารินชำราบ</t>
  </si>
  <si>
    <t>รพ.พิบูลมังสาหาร</t>
  </si>
  <si>
    <t>รพ.ตาลสุม</t>
  </si>
  <si>
    <t>รพ.โพธิ์ไทร</t>
  </si>
  <si>
    <t>รพ.สำโรง</t>
  </si>
  <si>
    <t>รพ.ดอนมดแดง</t>
  </si>
  <si>
    <t>รพ.สิรินธร</t>
  </si>
  <si>
    <t>รพ.ทุ่งศรีอุดม</t>
  </si>
  <si>
    <t>รพ.สมเด็จพระยุพราชเดชอุดม</t>
  </si>
  <si>
    <t>รพ.๕๐ พรรษา มหาวชิราลงกรณ์</t>
  </si>
  <si>
    <t>รพ.นาตาล</t>
  </si>
  <si>
    <t>รพ.นาเยีย</t>
  </si>
  <si>
    <t>รพ.สว่างวีระวงศ์</t>
  </si>
  <si>
    <t>รพ.น้ำขุ่น</t>
  </si>
  <si>
    <t>รพ.เหล่าเสือโก้ก</t>
  </si>
  <si>
    <t>รพ.กระบี่</t>
  </si>
  <si>
    <t>รพ.เขาพนม</t>
  </si>
  <si>
    <t>รพ.เกาะลันตา</t>
  </si>
  <si>
    <t>รพ.คลองท่อม</t>
  </si>
  <si>
    <t>รพ.อ่าวลึก</t>
  </si>
  <si>
    <t>รพ.ปลายพระยา</t>
  </si>
  <si>
    <t>รพ.ลำทับ</t>
  </si>
  <si>
    <t>รพ.เหนือคลอง</t>
  </si>
  <si>
    <t>รพ.เกาะพีพี</t>
  </si>
  <si>
    <t>รพ.ชุมพรเขตรอุดมศักดิ์</t>
  </si>
  <si>
    <t>รพ.ปากน้ำชุมพร</t>
  </si>
  <si>
    <t>รพ.ท่าแซะ</t>
  </si>
  <si>
    <t>รพ.ปะทิว</t>
  </si>
  <si>
    <t>รพ.มาบอำมฤต</t>
  </si>
  <si>
    <t>รพ.หลังสวน</t>
  </si>
  <si>
    <t>รพ.ปากน้ำหลังสวน</t>
  </si>
  <si>
    <t>รพ.ละแม</t>
  </si>
  <si>
    <t>รพ.พะโต๊ะ</t>
  </si>
  <si>
    <t>รพ.สวี</t>
  </si>
  <si>
    <t>รพ.ทุ่งตะโก</t>
  </si>
  <si>
    <t>รพ.มหาราชนครศรีธรรมราช</t>
  </si>
  <si>
    <t>รพ.พรหมคีรี</t>
  </si>
  <si>
    <t>รพ.ลานสกา</t>
  </si>
  <si>
    <t>รพ.สมเด็จพระยุพราชฉวาง</t>
  </si>
  <si>
    <t>รพ.พิปูน</t>
  </si>
  <si>
    <t>รพ.เชียรใหญ่</t>
  </si>
  <si>
    <t>รพ.ชะอวด</t>
  </si>
  <si>
    <t>รพ.ท่าศาลา</t>
  </si>
  <si>
    <t>รพ.ทุ่งสง</t>
  </si>
  <si>
    <t>รพ.นาบอน</t>
  </si>
  <si>
    <t>รพ.ทุ่งใหญ่</t>
  </si>
  <si>
    <t>รพ.ร่อนพิบูลย์</t>
  </si>
  <si>
    <t>รพ.ปากพนัง</t>
  </si>
  <si>
    <t>รพ.สิชล</t>
  </si>
  <si>
    <t>รพ.ขนอม</t>
  </si>
  <si>
    <t>รพ.หัวไทร</t>
  </si>
  <si>
    <t>รพ.บางขัน</t>
  </si>
  <si>
    <t>รพ.ถ้ำพรรณรา</t>
  </si>
  <si>
    <t>รพ.จุฬาภรณ์</t>
  </si>
  <si>
    <t>รพ.พ่อท่านคล้ายวาจาสิทธิ์</t>
  </si>
  <si>
    <t>รพ.นบพิตำ</t>
  </si>
  <si>
    <t>รพ.พระพรหม</t>
  </si>
  <si>
    <t>รพ.พังงา</t>
  </si>
  <si>
    <t>รพ.ตะกั่วป่า</t>
  </si>
  <si>
    <t>รพ.เกาะยาวชัยพัฒน์</t>
  </si>
  <si>
    <t>รพ.กะปงชัยพัฒน์</t>
  </si>
  <si>
    <t>รพ.ตะกั่วทุ่ง</t>
  </si>
  <si>
    <t>รพ.คุระบุรีชัยพัฒน์</t>
  </si>
  <si>
    <t>รพ.ทับปุด</t>
  </si>
  <si>
    <t>รพ.ท้ายเหมืองชัยพัฒน์</t>
  </si>
  <si>
    <t>รพ.วชิระภูเก็ต</t>
  </si>
  <si>
    <t>รพ.ป่าตอง</t>
  </si>
  <si>
    <t>รพ.ถลาง</t>
  </si>
  <si>
    <t>รพ.ระนอง</t>
  </si>
  <si>
    <t>รพ.ละอุ่น</t>
  </si>
  <si>
    <t>รพ.กะเปอร์</t>
  </si>
  <si>
    <t>รพ.กระบุรี</t>
  </si>
  <si>
    <t>รพ.สุขสำราญ</t>
  </si>
  <si>
    <t>รพ.สุราษฎร์ธานี</t>
  </si>
  <si>
    <t>รพ.เกาะสมุย</t>
  </si>
  <si>
    <t>รพ.กาญจนดิษฐ์</t>
  </si>
  <si>
    <t>รพ.ดอนสัก</t>
  </si>
  <si>
    <t>รพ.เกาะพงัน</t>
  </si>
  <si>
    <t>รพ.ไชยา</t>
  </si>
  <si>
    <t>รพ.ท่าชนะ</t>
  </si>
  <si>
    <t>รพ.คีรีรัฐนิคม</t>
  </si>
  <si>
    <t>รพ.บ้านตาขุน</t>
  </si>
  <si>
    <t>รพ.พนม</t>
  </si>
  <si>
    <t>รพ.ท่าฉาง</t>
  </si>
  <si>
    <t>รพ.บ้านนาสาร</t>
  </si>
  <si>
    <t>รพ.บ้านนาเดิม</t>
  </si>
  <si>
    <t>รพ.เคียนซา</t>
  </si>
  <si>
    <t>รพ.พระแสง</t>
  </si>
  <si>
    <t>รพ.พุนพิน</t>
  </si>
  <si>
    <t>รพ.ชัยบุรี</t>
  </si>
  <si>
    <t>รพ.สมเด็จพระยุพราชเวียงสระ</t>
  </si>
  <si>
    <t>รพ.วิภาวดี</t>
  </si>
  <si>
    <t>รพ.ท่าโรงช้าง</t>
  </si>
  <si>
    <t>รพ.ตรัง</t>
  </si>
  <si>
    <t>รพ.กันตัง</t>
  </si>
  <si>
    <t>รพ.ย่านตาขาว</t>
  </si>
  <si>
    <t>รพ.ปะเหลียน</t>
  </si>
  <si>
    <t>รพ.สิเกา</t>
  </si>
  <si>
    <t>รพ.ห้วยยอด</t>
  </si>
  <si>
    <t>รพ.วังวิเศษ</t>
  </si>
  <si>
    <t>รพ.นาโยง</t>
  </si>
  <si>
    <t>รพ.รัษฎา</t>
  </si>
  <si>
    <t>รพ.หาดสำราญเฉลิมพระเกียรติ ๘๐ พรรษา</t>
  </si>
  <si>
    <t>รพ.นราธิวาสราชนครินทร์</t>
  </si>
  <si>
    <t>รพ.สุไหงโก-ลก</t>
  </si>
  <si>
    <t>รพ.ตากใบ</t>
  </si>
  <si>
    <t>รพ.บาเจาะ</t>
  </si>
  <si>
    <t>รพ.ระแงะ</t>
  </si>
  <si>
    <t>รพ.รือเสาะ</t>
  </si>
  <si>
    <t>รพ.ศรีสาคร</t>
  </si>
  <si>
    <t>รพ.แว้ง</t>
  </si>
  <si>
    <t>รพ.สุคิริน</t>
  </si>
  <si>
    <t>รพ.สุไหงปาดี</t>
  </si>
  <si>
    <t>รพ.จะแนะ</t>
  </si>
  <si>
    <t>รพ.เจาะไอร้อง</t>
  </si>
  <si>
    <t>รพ.ยี่งอเฉลิมพระเกียรติ ๘๐ พรรษา</t>
  </si>
  <si>
    <t>รพ.ปัตตานี</t>
  </si>
  <si>
    <t>รพ.โคกโพธิ์</t>
  </si>
  <si>
    <t>รพ.หนองจิก</t>
  </si>
  <si>
    <t>รพ.ปะนาเระ</t>
  </si>
  <si>
    <t>รพ.มายอ</t>
  </si>
  <si>
    <t>รพ.ทุ่งยางแดง</t>
  </si>
  <si>
    <t>รพ.ไม้แก่น</t>
  </si>
  <si>
    <t>รพ.ยะหริ่ง</t>
  </si>
  <si>
    <t>รพ.ยะรัง</t>
  </si>
  <si>
    <t>รพ.แม่ลาน</t>
  </si>
  <si>
    <t>รพ.สมเด็จพระยุพราชสายบุรี</t>
  </si>
  <si>
    <t>รพ.กะพ้อ</t>
  </si>
  <si>
    <t>รพ.พัทลุง</t>
  </si>
  <si>
    <t>รพ.กงหรา</t>
  </si>
  <si>
    <t>รพ.เขาชัยสน</t>
  </si>
  <si>
    <t>รพ.ตะโหมด</t>
  </si>
  <si>
    <t>รพ.ควนขนุน</t>
  </si>
  <si>
    <t>รพ.ปากพะยูน</t>
  </si>
  <si>
    <t>รพ.ศรีบรรพต</t>
  </si>
  <si>
    <t>รพ.ป่าบอน</t>
  </si>
  <si>
    <t>รพ.บางแก้ว</t>
  </si>
  <si>
    <t>รพ.ป่าพะยอม</t>
  </si>
  <si>
    <t>รพ.ศรีนครินทร์(ปัญญานันทภิกขุ)</t>
  </si>
  <si>
    <t>รพ.ยะลา</t>
  </si>
  <si>
    <t>รพ.เบตง</t>
  </si>
  <si>
    <t>รพ.บันนังสตา</t>
  </si>
  <si>
    <t>รพ.ธารโต</t>
  </si>
  <si>
    <t>รพ.รามัน</t>
  </si>
  <si>
    <t>รพ.สมเด็จพระยุพราชยะหา</t>
  </si>
  <si>
    <t>รพ.กาบัง</t>
  </si>
  <si>
    <t>รพ.กรงปินัง</t>
  </si>
  <si>
    <t>รพ.หาดใหญ่</t>
  </si>
  <si>
    <t>รพ.สงขลา</t>
  </si>
  <si>
    <t>รพ.สทิงพระ</t>
  </si>
  <si>
    <t>รพ.จะนะ</t>
  </si>
  <si>
    <t>รพ.สมเด็จพระบรมราชินีนาถ ณ อำเภอนาทวี</t>
  </si>
  <si>
    <t>รพ.เทพา</t>
  </si>
  <si>
    <t>รพ.สะบ้าย้อย</t>
  </si>
  <si>
    <t>รพ.ระโนด</t>
  </si>
  <si>
    <t>รพ.กระแสสินธุ์</t>
  </si>
  <si>
    <t>รพ.รัตภูมิ</t>
  </si>
  <si>
    <t>รพ.สะเดา</t>
  </si>
  <si>
    <t>รพ.นาหม่อม</t>
  </si>
  <si>
    <t>รพ.ควนเนียง</t>
  </si>
  <si>
    <t>รพ.ปาดังเบซาร์</t>
  </si>
  <si>
    <t>รพ.บางกล่ำ</t>
  </si>
  <si>
    <t>รพ.สิงหนคร</t>
  </si>
  <si>
    <t>รพ.คลองหอยโข่ง</t>
  </si>
  <si>
    <t>รพ.สตูล</t>
  </si>
  <si>
    <t>รพ.ควนโดน</t>
  </si>
  <si>
    <t>รพ.ควนกาหลง</t>
  </si>
  <si>
    <t>รพ.ท่าแพ</t>
  </si>
  <si>
    <t>รพ.ละงู</t>
  </si>
  <si>
    <t>รพ.ทุ่งหว้า</t>
  </si>
  <si>
    <t>รพ.มะนัง</t>
  </si>
  <si>
    <t>[1]</t>
  </si>
  <si>
    <t>[2]</t>
  </si>
  <si>
    <t>[3]</t>
  </si>
  <si>
    <t>[4]</t>
  </si>
  <si>
    <t>[5]</t>
  </si>
  <si>
    <t>[6]</t>
  </si>
  <si>
    <t>[7]</t>
  </si>
  <si>
    <t>[8]</t>
  </si>
  <si>
    <t>[9]</t>
  </si>
  <si>
    <t>[10]</t>
  </si>
  <si>
    <t>เกณฑ์อ้างอิง</t>
  </si>
  <si>
    <t>ชื่อจังหวัด</t>
  </si>
  <si>
    <t>ชื่อหน่วยงาน</t>
  </si>
  <si>
    <t>ประเภทหน่วยงาน</t>
  </si>
  <si>
    <t>ปี 2556</t>
  </si>
  <si>
    <t>ปี 2557</t>
  </si>
  <si>
    <t>ปี 2558</t>
  </si>
  <si>
    <t>ปี 2559</t>
  </si>
  <si>
    <t>รพ.ภูเขียวเฉลิมพระเกียรติ</t>
  </si>
  <si>
    <t>จำนวน</t>
  </si>
  <si>
    <t>ERROR</t>
  </si>
  <si>
    <t>ผลรวมAdjRW</t>
  </si>
  <si>
    <t>ต.ค.</t>
  </si>
  <si>
    <t>พ.ย.</t>
  </si>
  <si>
    <t>ธ.ค.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</si>
  <si>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</si>
  <si>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</si>
  <si>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</si>
  <si>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</si>
  <si>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</si>
  <si>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</si>
  <si>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</si>
  <si>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</si>
  <si>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</si>
  <si>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10713 : โรงพยาบาลนครพิงค์</t>
  </si>
  <si>
    <t>11119 : โรงพยาบาลจอมทอง</t>
  </si>
  <si>
    <t>11120 : โรงพยาบาลเทพรัตนเวชชานุกูล เฉลิมพระเกียรติ ๖๐ พรรษา</t>
  </si>
  <si>
    <t>11121 : โรงพยาบาลเชียงดาว</t>
  </si>
  <si>
    <t>11122 : โรงพยาบาลดอยสะเก็ด</t>
  </si>
  <si>
    <t>11123 : โรงพยาบาลแม่แตง</t>
  </si>
  <si>
    <t>11124 : โรงพยาบาลสะเมิง</t>
  </si>
  <si>
    <t>11125 : โรงพยาบาลฝาง</t>
  </si>
  <si>
    <t>11126 : โรงพยาบาลแม่อาย</t>
  </si>
  <si>
    <t>11127 : โรงพยาบาลพร้าว</t>
  </si>
  <si>
    <t>11128 : โรงพยาบาลสันป่าตอง</t>
  </si>
  <si>
    <t>11129 : โรงพยาบาลสันกำแพง</t>
  </si>
  <si>
    <t>11130 : โรงพยาบาลสันทราย</t>
  </si>
  <si>
    <t>11131 : โรงพยาบาลหางดง</t>
  </si>
  <si>
    <t>11132 : โรงพยาบาลฮอด</t>
  </si>
  <si>
    <t>11133 : โรงพยาบาลดอยเต่า</t>
  </si>
  <si>
    <t>11134 : โรงพยาบาลอมก๋อย</t>
  </si>
  <si>
    <t>11135 : โรงพยาบาลสารภี</t>
  </si>
  <si>
    <t>11136 : โรงพยาบาลเวียงแหง</t>
  </si>
  <si>
    <t>11137 : โรงพยาบาลไชยปราการ</t>
  </si>
  <si>
    <t>11138 : โรงพยาบาลแม่วาง</t>
  </si>
  <si>
    <t>11139 : โรงพยาบาลแม่ออน</t>
  </si>
  <si>
    <t>11643 : โรงพยาบาลดอยหล่อ</t>
  </si>
  <si>
    <t>23736 : โรงพยาบาลวัดจันทร์ เฉลิมพระเกียรติ 80 พรรษา</t>
  </si>
  <si>
    <t>10714 : โรงพยาบาลลำพูน</t>
  </si>
  <si>
    <t>11140 : โรงพยาบาลแม่ทา</t>
  </si>
  <si>
    <t>11141 : โรงพยาบาลบ้านโฮ่ง</t>
  </si>
  <si>
    <t>11142 : โรงพยาบาลลี้</t>
  </si>
  <si>
    <t>11143 : โรงพยาบาลทุ่งหัวช้าง</t>
  </si>
  <si>
    <t>11144 : โรงพยาบาลป่าซาง</t>
  </si>
  <si>
    <t>11145 : โรงพยาบาลบ้านธิ</t>
  </si>
  <si>
    <t>24956 : โรงพยาบาลเวียงหนองล่อง</t>
  </si>
  <si>
    <t>10672 : โรงพยาบาลลำปาง</t>
  </si>
  <si>
    <t>11146 : โรงพยาบาลแม่เมาะ</t>
  </si>
  <si>
    <t>11147 : โรงพยาบาลเกาะคา</t>
  </si>
  <si>
    <t>11148 : โรงพยาบาลเสริมงาม</t>
  </si>
  <si>
    <t>11149 : โรงพยาบาลงาว</t>
  </si>
  <si>
    <t>11150 : โรงพยาบาลแจ้ห่ม</t>
  </si>
  <si>
    <t>11151 : โรงพยาบาลวังเหนือ</t>
  </si>
  <si>
    <t>11152 : โรงพยาบาลเถิน</t>
  </si>
  <si>
    <t>11153 : โรงพยาบาลแม่พริก</t>
  </si>
  <si>
    <t>11154 : โรงพยาบาลแม่ทะ</t>
  </si>
  <si>
    <t>11155 : โรงพยาบาลสบปราบ</t>
  </si>
  <si>
    <t>11156 : โรงพยาบาลห้างฉัตร</t>
  </si>
  <si>
    <t>11157 : โรงพยาบาลเมืองปาน</t>
  </si>
  <si>
    <t>10715 : โรงพยาบาลแพร่</t>
  </si>
  <si>
    <t>11166 : โรงพยาบาลร้องกวาง</t>
  </si>
  <si>
    <t>11167 : โรงพยาบาลลอง</t>
  </si>
  <si>
    <t>11169 : โรงพยาบาลสูงเม่น</t>
  </si>
  <si>
    <t>11170 : โรงพยาบาลสอง</t>
  </si>
  <si>
    <t>11171 : โรงพยาบาลวังชิ้น</t>
  </si>
  <si>
    <t>11172 : โรงพยาบาลหนองม่วงไข่</t>
  </si>
  <si>
    <t>11452 : โรงพยาบาลสมเด็จพระยุพราชเด่นชัย</t>
  </si>
  <si>
    <t>10716 : โรงพยาบาลน่าน</t>
  </si>
  <si>
    <t>11173 : โรงพยาบาลแม่จริม</t>
  </si>
  <si>
    <t>11174 : โรงพยาบาลบ้านหลวง</t>
  </si>
  <si>
    <t>11175 : โรงพยาบาลนาน้อย</t>
  </si>
  <si>
    <t>11176 : โรงพยาบาลท่าวังผา</t>
  </si>
  <si>
    <t>11177 : โรงพยาบาลเวียงสา</t>
  </si>
  <si>
    <t>11178 : โรงพยาบาลทุ่งช้าง</t>
  </si>
  <si>
    <t>11179 : โรงพยาบาลเชียงกลาง</t>
  </si>
  <si>
    <t>11180 : โรงพยาบาลนาหมื่น</t>
  </si>
  <si>
    <t>11181 : โรงพยาบาลสันติสุข</t>
  </si>
  <si>
    <t>11182 : โรงพยาบาลบ่อเกลือ</t>
  </si>
  <si>
    <t>11183 : โรงพยาบาลสองแคว</t>
  </si>
  <si>
    <t>11453 : โรงพยาบาลสมเด็จพระยุพราชปัว</t>
  </si>
  <si>
    <t>11625 : โรงพยาบาลเฉลิมพระเกียรติ</t>
  </si>
  <si>
    <t>25017 : โรงพยาบาลภูเพียง</t>
  </si>
  <si>
    <t>10717 : โรงพยาบาลพะเยา</t>
  </si>
  <si>
    <t>10718 : โรงพยาบาลเชียงคำ</t>
  </si>
  <si>
    <t>11184 : โรงพยาบาลจุน</t>
  </si>
  <si>
    <t>11185 : โรงพยาบาลเชียงม่วน</t>
  </si>
  <si>
    <t>11186 : โรงพยาบาลดอกคำใต้</t>
  </si>
  <si>
    <t>11187 : โรงพยาบาลปง</t>
  </si>
  <si>
    <t>11188 : โรงพยาบาลแม่ใจ</t>
  </si>
  <si>
    <t>40744 : โรงพยาบาลภูซาง</t>
  </si>
  <si>
    <t>40745 : โรงพยาบาลภูกามยาว</t>
  </si>
  <si>
    <t>10674 : โรงพยาบาลเชียงรายประชานุเคราะห์</t>
  </si>
  <si>
    <t>11189 : โรงพยาบาลเทิง</t>
  </si>
  <si>
    <t>11190 : โรงพยาบาลพาน</t>
  </si>
  <si>
    <t>11191 : โรงพยาบาลป่าแดด</t>
  </si>
  <si>
    <t>11192 : โรงพยาบาลแม่จัน</t>
  </si>
  <si>
    <t>11193 : โรงพยาบาลเชียงแสน</t>
  </si>
  <si>
    <t>11194 : โรงพยาบาลแม่สาย</t>
  </si>
  <si>
    <t>11195 : โรงพยาบาลแม่สรวย</t>
  </si>
  <si>
    <t>11196 : โรงพยาบาลเวียงป่าเป้า</t>
  </si>
  <si>
    <t>11197 : โรงพยาบาลพญาเม็งราย</t>
  </si>
  <si>
    <t>11198 : โรงพยาบาลเวียงแก่น</t>
  </si>
  <si>
    <t>11199 : โรงพยาบาลขุนตาล</t>
  </si>
  <si>
    <t>11200 : โรงพยาบาลแม่ฟ้าหลวง</t>
  </si>
  <si>
    <t>11201 : โรงพยาบาลแม่ลาว</t>
  </si>
  <si>
    <t>11202 : โรงพยาบาลเวียงเชียงรุ้ง</t>
  </si>
  <si>
    <t>11454 : โรงพยาบาลสมเด็จพระยุพราชเชียงของ</t>
  </si>
  <si>
    <t>15012 : โรงพยาบาลสมเด็จพระญาณสังวร</t>
  </si>
  <si>
    <t>28823 : โรงพยาบาลดอยหลวง</t>
  </si>
  <si>
    <t>10719 : โรงพยาบาลศรีสังวาลย์</t>
  </si>
  <si>
    <t>11203 : โรงพยาบาลขุนยวม</t>
  </si>
  <si>
    <t>11204 : โรงพยาบาลปาย</t>
  </si>
  <si>
    <t>11205 : โรงพยาบาลแม่สะเรียง</t>
  </si>
  <si>
    <t>11206 : โรงพยาบาลแม่ลาน้อย</t>
  </si>
  <si>
    <t>11207 : โรงพยาบาลสบเมย</t>
  </si>
  <si>
    <t>11208 : โรงพยาบาลปางมะผ้า</t>
  </si>
  <si>
    <t>10673 : โรงพยาบาลอุตรดิตถ์</t>
  </si>
  <si>
    <t>11158 : โรงพยาบาลตรอน</t>
  </si>
  <si>
    <t>11159 : โรงพยาบาลท่าปลา</t>
  </si>
  <si>
    <t>11160 : โรงพยาบาลน้ำปาด</t>
  </si>
  <si>
    <t>11161 : โรงพยาบาลฟากท่า</t>
  </si>
  <si>
    <t>11162 : โรงพยาบาลบ้านโคก</t>
  </si>
  <si>
    <t>11163 : โรงพยาบาลพิชัย</t>
  </si>
  <si>
    <t>11164 : โรงพยาบาลลับแล</t>
  </si>
  <si>
    <t>11165 : โรงพยาบาลทองแสนขัน</t>
  </si>
  <si>
    <t>10722 : โรงพยาบาลสมเด็จพระเจ้าตากสินมหาราช</t>
  </si>
  <si>
    <t>10723 : โรงพยาบาลแม่สอด</t>
  </si>
  <si>
    <t>11238 : โรงพยาบาลบ้านตาก</t>
  </si>
  <si>
    <t>11239 : โรงพยาบาลสามเงา</t>
  </si>
  <si>
    <t>11240 : โรงพยาบาลแม่ระมาด</t>
  </si>
  <si>
    <t>11241 : โรงพยาบาลท่าสองยาง</t>
  </si>
  <si>
    <t>11242 : โรงพยาบาลพบพระ</t>
  </si>
  <si>
    <t>11243 : โรงพยาบาลอุ้มผาง</t>
  </si>
  <si>
    <t>27443 : โรงพยาบาลวังเจ้า</t>
  </si>
  <si>
    <t>10724 : โรงพยาบาลสุโขทัย</t>
  </si>
  <si>
    <t>10725 : โรงพยาบาลศรีสังวรสุโขทัย</t>
  </si>
  <si>
    <t>11244 : โรงพยาบาลบ้านด่านลานหอย</t>
  </si>
  <si>
    <t>11245 : โรงพยาบาลคีรีมาศ</t>
  </si>
  <si>
    <t>11246 : โรงพยาบาลกงไกรลาศ</t>
  </si>
  <si>
    <t>11247 : โรงพยาบาลศรีสัชนาลัย</t>
  </si>
  <si>
    <t>11248 : โรงพยาบาลสวรรคโลก</t>
  </si>
  <si>
    <t>11249 : โรงพยาบาลศรีนคร</t>
  </si>
  <si>
    <t>11250 : โรงพยาบาลทุ่งเสลี่ยม</t>
  </si>
  <si>
    <t>10676 : โรงพยาบาลพุทธชินราช</t>
  </si>
  <si>
    <t>11251 : โรงพยาบาลชาติตระการ</t>
  </si>
  <si>
    <t>11252 : โรงพยาบาลบางระกำ</t>
  </si>
  <si>
    <t>11253 : โรงพยาบาลบางกระทุ่ม</t>
  </si>
  <si>
    <t>11254 : โรงพยาบาลพรหมพิราม</t>
  </si>
  <si>
    <t>11255 : โรงพยาบาลวัดโบสถ์</t>
  </si>
  <si>
    <t>11256 : โรงพยาบาลวังทอง</t>
  </si>
  <si>
    <t>11257 : โรงพยาบาลเนินมะปราง</t>
  </si>
  <si>
    <t>11455 : โรงพยาบาลสมเด็จพระยุพราชนครไทย</t>
  </si>
  <si>
    <t>10727 : โรงพยาบาลเพชรบูรณ์</t>
  </si>
  <si>
    <t>11264 : โรงพยาบาลชนแดน</t>
  </si>
  <si>
    <t>11265 : โรงพยาบาลหล่มสัก</t>
  </si>
  <si>
    <t>11266 : โรงพยาบาลวิเชียรบุรี</t>
  </si>
  <si>
    <t>11267 : โรงพยาบาลศรีเทพ</t>
  </si>
  <si>
    <t>11268 : โรงพยาบาลหนองไผ่</t>
  </si>
  <si>
    <t>11269 : โรงพยาบาลบึงสามพัน</t>
  </si>
  <si>
    <t>11270 : โรงพยาบาลน้ำหนาว</t>
  </si>
  <si>
    <t>11271 : โรงพยาบาลวังโป่ง</t>
  </si>
  <si>
    <t>11272 : โรงพยาบาลเขาค้อ</t>
  </si>
  <si>
    <t>11457 : โรงพยาบาลสมเด็จพระยุพราชหล่มเก่า</t>
  </si>
  <si>
    <t>10694 : โรงพยาบาลชัยนาทนเรนทร</t>
  </si>
  <si>
    <t>10802 : โรงพยาบาลมโนรมย์</t>
  </si>
  <si>
    <t>10803 : โรงพยาบาลวัดสิงห์</t>
  </si>
  <si>
    <t>10804 : โรงพยาบาลสรรพยา</t>
  </si>
  <si>
    <t>10805 : โรงพยาบาลสรรคบุรี</t>
  </si>
  <si>
    <t>10806 : โรงพยาบาลหันคา</t>
  </si>
  <si>
    <t>27974 : โรงพยาบาลหนองมะโมง</t>
  </si>
  <si>
    <t>27975 : โรงพยาบาลเนินขาม</t>
  </si>
  <si>
    <t>10675 : โรงพยาบาลสวรรค์ประชารักษ์</t>
  </si>
  <si>
    <t>11209 : โรงพยาบาลโกรกพระ</t>
  </si>
  <si>
    <t>11210 : โรงพยาบาลชุมแสง</t>
  </si>
  <si>
    <t>11211 : โรงพยาบาลหนองบัว</t>
  </si>
  <si>
    <t>11212 : โรงพยาบาลบรรพตพิสัย</t>
  </si>
  <si>
    <t>11213 : โรงพยาบาลเก้าเลี้ยว</t>
  </si>
  <si>
    <t>11214 : โรงพยาบาลตาคลี</t>
  </si>
  <si>
    <t>11215 : โรงพยาบาลท่าตะโก</t>
  </si>
  <si>
    <t>11216 : โรงพยาบาลไพศาลี</t>
  </si>
  <si>
    <t>11217 : โรงพยาบาลพยุหะคีรี</t>
  </si>
  <si>
    <t>11218 : โรงพยาบาลลาดยาว</t>
  </si>
  <si>
    <t>11219 : โรงพยาบาลตากฟ้า</t>
  </si>
  <si>
    <t>11220 : โรงพยาบาลแม่วงก์</t>
  </si>
  <si>
    <t>40749 : โรงพยาบาลชุมตาบง</t>
  </si>
  <si>
    <t>10720 : โรงพยาบาลอุทัยธานี</t>
  </si>
  <si>
    <t>11221 : โรงพยาบาลทัพทัน</t>
  </si>
  <si>
    <t>11222 : โรงพยาบาลสว่างอารมณ์</t>
  </si>
  <si>
    <t>11223 : โรงพยาบาลหนองฉาง</t>
  </si>
  <si>
    <t>11224 : โรงพยาบาลหนองขาหย่าง</t>
  </si>
  <si>
    <t>11225 : โรงพยาบาลบ้านไร่</t>
  </si>
  <si>
    <t>11226 : โรงพยาบาลลานสัก</t>
  </si>
  <si>
    <t>11227 : โรงพยาบาลห้วยคต</t>
  </si>
  <si>
    <t>10721 : โรงพยาบาลกำแพงเพชร</t>
  </si>
  <si>
    <t>11228 : โรงพยาบาลทุ่งโพธิ์ทะเล</t>
  </si>
  <si>
    <t>11229 : โรงพยาบาลไทรงาม</t>
  </si>
  <si>
    <t>11230 : โรงพยาบาลคลองลาน</t>
  </si>
  <si>
    <t>11231 : โรงพยาบาลขาณุวรลักษบุรี</t>
  </si>
  <si>
    <t>11232 : โรงพยาบาลคลองขลุง</t>
  </si>
  <si>
    <t>11233 : โรงพยาบาลพรานกระต่าย</t>
  </si>
  <si>
    <t>11234 : โรงพยาบาลลานกระบือ</t>
  </si>
  <si>
    <t>11235 : โรงพยาบาลทรายทองวัฒนา</t>
  </si>
  <si>
    <t>11236 : โรงพยาบาลปางศิลาทอง</t>
  </si>
  <si>
    <t>14135 : โรงพยาบาลบึงสามัคคี</t>
  </si>
  <si>
    <t>28010 : โรงพยาบาลโกสัมพีนคร</t>
  </si>
  <si>
    <t>10726 : โรงพยาบาลพิจิตร</t>
  </si>
  <si>
    <t>11258 : โรงพยาบาลวังทรายพูน</t>
  </si>
  <si>
    <t>11259 : โรงพยาบาลโพธิ์ประทับช้าง</t>
  </si>
  <si>
    <t>11260 : โรงพยาบาลบางมูลนาก</t>
  </si>
  <si>
    <t>11261 : โรงพยาบาลโพทะเล</t>
  </si>
  <si>
    <t>11262 : โรงพยาบาลสามง่าม</t>
  </si>
  <si>
    <t>11263 : โรงพยาบาลทับคล้อ</t>
  </si>
  <si>
    <t>11456 : โรงพยาบาลสมเด็จพระยุพราชตะพานหิน</t>
  </si>
  <si>
    <t>11631 : โรงพยาบาลวชิรบารมี</t>
  </si>
  <si>
    <t>27978 : โรงพยาบาลสากเหล็ก</t>
  </si>
  <si>
    <t>27979 : โรงพยาบาลบึงนาราง</t>
  </si>
  <si>
    <t>27980 : โรงพยาบาลดงเจริญ</t>
  </si>
  <si>
    <t>10686 : โรงพยาบาลพระนั่งเกล้า</t>
  </si>
  <si>
    <t>10756 : โรงพยาบาลบางกรวย</t>
  </si>
  <si>
    <t>10757 : โรงพยาบาลบางใหญ่</t>
  </si>
  <si>
    <t>10758 : โรงพยาบาลบางบัวทอง</t>
  </si>
  <si>
    <t>10759 : โรงพยาบาลไทรน้อย</t>
  </si>
  <si>
    <t>10760 : โรงพยาบาลปากเกร็ด</t>
  </si>
  <si>
    <t>28875 : โรงพยาบาลบางบัวทอง ๒</t>
  </si>
  <si>
    <t>10687 : โรงพยาบาลปทุมธานี</t>
  </si>
  <si>
    <t>10761 : โรงพยาบาลคลองหลวง</t>
  </si>
  <si>
    <t>10762 : โรงพยาบาลธัญบุรี</t>
  </si>
  <si>
    <t>10763 : โรงพยาบาลประชาธิปัตย์</t>
  </si>
  <si>
    <t>10764 : โรงพยาบาลหนองเสือ</t>
  </si>
  <si>
    <t>10765 : โรงพยาบาลลาดหลุมแก้ว</t>
  </si>
  <si>
    <t>10766 : โรงพยาบาลลำลูกกา</t>
  </si>
  <si>
    <t>10767 : โรงพยาบาลสามโคก</t>
  </si>
  <si>
    <t>10660 : โรงพยาบาลพระนครศรีอยุธยา</t>
  </si>
  <si>
    <t>10688 : โรงพยาบาลเสนา</t>
  </si>
  <si>
    <t>10768 : โรงพยาบาลท่าเรือ</t>
  </si>
  <si>
    <t>10769 : โรงพยาบาลสมเด็จพระสังฆราช(นครหลวง)</t>
  </si>
  <si>
    <t>10770 : โรงพยาบาลบางไทร</t>
  </si>
  <si>
    <t>10771 : โรงพยาบาลบางบาล</t>
  </si>
  <si>
    <t>10772 : โรงพยาบาลบางปะอิน</t>
  </si>
  <si>
    <t>10773 : โรงพยาบาลบางปะหัน</t>
  </si>
  <si>
    <t>10774 : โรงพยาบาลผักไห่</t>
  </si>
  <si>
    <t>10775 : โรงพยาบาลภาชี</t>
  </si>
  <si>
    <t>10776 : โรงพยาบาลลาดบัวหลวง</t>
  </si>
  <si>
    <t>10777 : โรงพยาบาลวังน้อย</t>
  </si>
  <si>
    <t>10778 : โรงพยาบาลบางซ้าย</t>
  </si>
  <si>
    <t>10779 : โรงพยาบาลอุทัย</t>
  </si>
  <si>
    <t>10780 : โรงพยาบาลมหาราช</t>
  </si>
  <si>
    <t>10781 : โรงพยาบาลบ้านแพรก</t>
  </si>
  <si>
    <t>10689 : โรงพยาบาลอ่างทอง</t>
  </si>
  <si>
    <t>10782 : โรงพยาบาลไชโย</t>
  </si>
  <si>
    <t>10784 : โรงพยาบาลป่าโมก</t>
  </si>
  <si>
    <t>10785 : โรงพยาบาลโพธิ์ทอง</t>
  </si>
  <si>
    <t>10786 : โรงพยาบาลแสวงหา</t>
  </si>
  <si>
    <t>10787 : โรงพยาบาลวิเศษชัยชาญ</t>
  </si>
  <si>
    <t>10788 : โรงพยาบาลสามโก้</t>
  </si>
  <si>
    <t>10690 : โรงพยาบาลพระนารายณ์มหาราช</t>
  </si>
  <si>
    <t>10691 : โรงพยาบาลบ้านหมี่</t>
  </si>
  <si>
    <t>10789 : โรงพยาบาลพัฒนานิคม</t>
  </si>
  <si>
    <t>10790 : โรงพยาบาลโคกสำโรง</t>
  </si>
  <si>
    <t>10791 : โรงพยาบาลชัยบาดาล</t>
  </si>
  <si>
    <t>10792 : โรงพยาบาลท่าวุ้ง</t>
  </si>
  <si>
    <t>10793 : โรงพยาบาลท่าหลวง</t>
  </si>
  <si>
    <t>10794 : โรงพยาบาลสระโบสถ์</t>
  </si>
  <si>
    <t>10795 : โรงพยาบาลโคกเจริญ</t>
  </si>
  <si>
    <t>10796 : โรงพยาบาลลำสนธิ</t>
  </si>
  <si>
    <t>10797 : โรงพยาบาลหนองม่วง</t>
  </si>
  <si>
    <t>10692 : โรงพยาบาลสิงห์บุรี</t>
  </si>
  <si>
    <t>10693 : โรงพยาบาลอินทร์บุรี</t>
  </si>
  <si>
    <t>10798 : โรงพยาบาลบางระจัน</t>
  </si>
  <si>
    <t>10799 : โรงพยาบาลค่ายบางระจัน</t>
  </si>
  <si>
    <t>10800 : โรงพยาบาลพรหมบุรี</t>
  </si>
  <si>
    <t>10801 : โรงพยาบาลท่าช้าง</t>
  </si>
  <si>
    <t>10661 : โรงพยาบาลสระบุรี</t>
  </si>
  <si>
    <t>10695 : โรงพยาบาลพระพุทธบาท</t>
  </si>
  <si>
    <t>10807 : โรงพยาบาลแก่งคอย</t>
  </si>
  <si>
    <t>10808 : โรงพยาบาลหนองแค</t>
  </si>
  <si>
    <t>10809 : โรงพยาบาลวิหารแดง</t>
  </si>
  <si>
    <t>10810 : โรงพยาบาลหนองแซง</t>
  </si>
  <si>
    <t>10811 : โรงพยาบาลบ้านหมอ</t>
  </si>
  <si>
    <t>10812 : โรงพยาบาลดอนพุด</t>
  </si>
  <si>
    <t>10813 : โรงพยาบาลหนองโดน</t>
  </si>
  <si>
    <t>10814 : โรงพยาบาลเสาไห้เฉลิมพระเกียรติ80พรรษา</t>
  </si>
  <si>
    <t>10815 : โรงพยาบาลมวกเหล็ก</t>
  </si>
  <si>
    <t>10816 : โรงพยาบาลวังม่วงสัทธรรม</t>
  </si>
  <si>
    <t>10698 : โรงพยาบาลนครนายก</t>
  </si>
  <si>
    <t>10863 : โรงพยาบาลปากพลี</t>
  </si>
  <si>
    <t>10864 : โรงพยาบาลบ้านนา</t>
  </si>
  <si>
    <t>10865 : โรงพยาบาลองครักษ์</t>
  </si>
  <si>
    <t>10677 : โรงพยาบาลราชบุรี</t>
  </si>
  <si>
    <t>10728 : โรงพยาบาลดำเนินสะดวก</t>
  </si>
  <si>
    <t>10729 : โรงพยาบาลบ้านโป่ง</t>
  </si>
  <si>
    <t>10730 : โรงพยาบาลโพธาราม</t>
  </si>
  <si>
    <t>11273 : โรงพยาบาลสวนผึ้ง</t>
  </si>
  <si>
    <t>11274 : โรงพยาบาลบางแพ</t>
  </si>
  <si>
    <t>11275 : โรงพยาบาลเจ็ดเสมียน</t>
  </si>
  <si>
    <t>11276 : โรงพยาบาลปากท่อ</t>
  </si>
  <si>
    <t>11277 : โรงพยาบาลวัดเพลง</t>
  </si>
  <si>
    <t>11458 : โรงพยาบาลสมเด็จพระยุพราชจอมบึง</t>
  </si>
  <si>
    <t>28858 : โรงพยาบาลบ้านคา</t>
  </si>
  <si>
    <t>10731 : โรงพยาบาลพหลพลพยุหเสนา</t>
  </si>
  <si>
    <t>10732 : โรงพยาบาลมะการักษ์</t>
  </si>
  <si>
    <t>11278 : โรงพยาบาลไทรโยค</t>
  </si>
  <si>
    <t>11279 : โรงพยาบาลสมเด็จพระปิยมหาราชรมณียเขต</t>
  </si>
  <si>
    <t>11280 : โรงพยาบาลบ่อพลอย</t>
  </si>
  <si>
    <t>11281 : โรงพยาบาลท่ากระดาน</t>
  </si>
  <si>
    <t>11282 : โรงพยาบาลสมเด็จพระสังฆราชองค์ที่ ๑๙</t>
  </si>
  <si>
    <t>11283 : โรงพยาบาลทองผาภูมิ</t>
  </si>
  <si>
    <t>11284 : โรงพยาบาลสังขละบุรี</t>
  </si>
  <si>
    <t>11285 : โรงพยาบาลเจ้าคุณไพบูลย์พนมทวน</t>
  </si>
  <si>
    <t>11286 : โรงพยาบาลเลาขวัญ</t>
  </si>
  <si>
    <t>11287 : โรงพยาบาลด่านมะขามเตี้ย</t>
  </si>
  <si>
    <t>11288 : โรงพยาบาลสถานพระบารมี</t>
  </si>
  <si>
    <t>14136 : โรงพยาบาลศุกร์ศิริศรีสวัสดิ์</t>
  </si>
  <si>
    <t>21948 : โรงพยาบาลห้วยกระเจา เฉลิมพระเกียรติ 80 พรรษา</t>
  </si>
  <si>
    <t>10678 : โรงพยาบาลเจ้าพระยายมราช</t>
  </si>
  <si>
    <t>10733 : โรงพยาบาลสมเด็จพระสังฆราชองค์ที่17</t>
  </si>
  <si>
    <t>11289 : โรงพยาบาลเดิมบางนางบวช</t>
  </si>
  <si>
    <t>11290 : โรงพยาบาลด่านช้าง</t>
  </si>
  <si>
    <t>11291 : โรงพยาบาลบางปลาม้า</t>
  </si>
  <si>
    <t>11292 : โรงพยาบาลศรีประจันต์</t>
  </si>
  <si>
    <t>11293 : โรงพยาบาลดอนเจดีย์</t>
  </si>
  <si>
    <t>11294 : โรงพยาบาลสามชุก</t>
  </si>
  <si>
    <t>11295 : โรงพยาบาลอู่ทอง</t>
  </si>
  <si>
    <t>11296 : โรงพยาบาลหนองหญ้าไซ</t>
  </si>
  <si>
    <t>10679 : โรงพยาบาลนครปฐม</t>
  </si>
  <si>
    <t>11297 : โรงพยาบาลกำแพงแสน</t>
  </si>
  <si>
    <t>11298 : โรงพยาบาลนครชัยศรี</t>
  </si>
  <si>
    <t>11299 : โรงพยาบาลห้วยพลู</t>
  </si>
  <si>
    <t>11300 : โรงพยาบาลดอนตูม</t>
  </si>
  <si>
    <t>11301 : โรงพยาบาลบางเลน</t>
  </si>
  <si>
    <t>11302 : โรงพยาบาลสามพราน</t>
  </si>
  <si>
    <t>11303 : โรงพยาบาลพุทธมณฑล</t>
  </si>
  <si>
    <t>13819 : โรงพยาบาลหลวงพ่อเปิ่น</t>
  </si>
  <si>
    <t>10734 : โรงพยาบาลสมุทรสาคร</t>
  </si>
  <si>
    <t>11304 : โรงพยาบาลกระทุ่มแบน</t>
  </si>
  <si>
    <t>10735 : โรงพยาบาลสมเด็จพระพุทธเลิศหล้า</t>
  </si>
  <si>
    <t>11306 : โรงพยาบาลนภาลัย</t>
  </si>
  <si>
    <t>11307 : โรงพยาบาลอัมพวา</t>
  </si>
  <si>
    <t>10736 : โรงพยาบาลพระจอมเกล้า</t>
  </si>
  <si>
    <t>11308 : โรงพยาบาลเขาย้อย</t>
  </si>
  <si>
    <t>11309 : โรงพยาบาลหนองหญ้าปล้อง</t>
  </si>
  <si>
    <t>11310 : โรงพยาบาลชะอำ</t>
  </si>
  <si>
    <t>11311 : โรงพยาบาลท่ายาง</t>
  </si>
  <si>
    <t>11312 : โรงพยาบาลบ้านลาด</t>
  </si>
  <si>
    <t>11313 : โรงพยาบาลบ้านแหลม</t>
  </si>
  <si>
    <t>11314 : โรงพยาบาลแก่งกระจาน</t>
  </si>
  <si>
    <t>10737 : โรงพยาบาลประจวบคีรีขันธ์</t>
  </si>
  <si>
    <t>11315 : โรงพยาบาลกุยบุรี</t>
  </si>
  <si>
    <t>11316 : โรงพยาบาลทับสะแก</t>
  </si>
  <si>
    <t>11317 : โรงพยาบาลบางสะพาน</t>
  </si>
  <si>
    <t>11318 : โรงพยาบาลบางสะพานน้อย</t>
  </si>
  <si>
    <t>11319 : โรงพยาบาลปราณบุรี</t>
  </si>
  <si>
    <t>11320 : โรงพยาบาลหัวหิน</t>
  </si>
  <si>
    <t>11321 : โรงพยาบาลสามร้อยยอด</t>
  </si>
  <si>
    <t>10685 : โรงพยาบาลสมุทรปราการ</t>
  </si>
  <si>
    <t>10752 : โรงพยาบาลบางบ่อ</t>
  </si>
  <si>
    <t>10753 : โรงพยาบาลบางพลี</t>
  </si>
  <si>
    <t>10754 : โรงพยาบาลบางจาก</t>
  </si>
  <si>
    <t>10755 : โรงพยาบาลพระสมุทรเจดีย์</t>
  </si>
  <si>
    <t>28785 : โรงพยาบาลบางเสาธง</t>
  </si>
  <si>
    <t>10662 : โรงพยาบาลชลบุรี</t>
  </si>
  <si>
    <t>10817 : โรงพยาบาลบ้านบึง</t>
  </si>
  <si>
    <t>10818 : โรงพยาบาลหนองใหญ่</t>
  </si>
  <si>
    <t>10819 : โรงพยาบาลบางละมุง</t>
  </si>
  <si>
    <t>10820 : โรงพยาบาลวัดญาณสังวราราม</t>
  </si>
  <si>
    <t>10821 : โรงพยาบาลพานทอง</t>
  </si>
  <si>
    <t>10822 : โรงพยาบาลพนัสนิคม</t>
  </si>
  <si>
    <t>10823 : โรงพยาบาลแหลมฉบัง</t>
  </si>
  <si>
    <t>10824 : โรงพยาบาลเกาะสีชัง</t>
  </si>
  <si>
    <t>10825 : โรงพยาบาลสัตหีบกม10</t>
  </si>
  <si>
    <t>10826 : โรงพยาบาลบ่อทอง</t>
  </si>
  <si>
    <t>28006 : โรงพยาบาลเกาะจันทร์</t>
  </si>
  <si>
    <t>10663 : โรงพยาบาลระยอง</t>
  </si>
  <si>
    <t>10827 : โรงพยาบาลเฉลิมพระเกียรติสมเด็จพระเทพรัตนราชสุดาฯ สยามบรมราชกุมารี ระยอง</t>
  </si>
  <si>
    <t>10828 : โรงพยาบาลบ้านฉาง</t>
  </si>
  <si>
    <t>10829 : โรงพยาบาลแกลง</t>
  </si>
  <si>
    <t>10830 : โรงพยาบาลวังจันทร์</t>
  </si>
  <si>
    <t>10831 : โรงพยาบาลบ้านค่าย</t>
  </si>
  <si>
    <t>10832 : โรงพยาบาลปลวกแดง</t>
  </si>
  <si>
    <t>22734 : โรงพยาบาลเขาชะเมา เฉลิมพระเกียรติ 80 พรรษา</t>
  </si>
  <si>
    <t>23962 : โรงพยาบาลนิคมพัฒนา</t>
  </si>
  <si>
    <t>10664 : โรงพยาบาลพระปกเกล้า</t>
  </si>
  <si>
    <t>10834 : โรงพยาบาลขลุง</t>
  </si>
  <si>
    <t>10835 : โรงพยาบาลท่าใหม่</t>
  </si>
  <si>
    <t>10836 : โรงพยาบาลเขาสุกิม</t>
  </si>
  <si>
    <t>10837 : โรงพยาบาลสองพี่น้อง</t>
  </si>
  <si>
    <t>10838 : โรงพยาบาลโป่งน้ำร้อน</t>
  </si>
  <si>
    <t>10839 : โรงพยาบาลมะขาม</t>
  </si>
  <si>
    <t>10840 : โรงพยาบาลแหลมสิงห์</t>
  </si>
  <si>
    <t>10841 : โรงพยาบาลสอยดาว</t>
  </si>
  <si>
    <t>10842 : โรงพยาบาลแก่งหางแมว</t>
  </si>
  <si>
    <t>10843 : โรงพยาบาลนายายอาม</t>
  </si>
  <si>
    <t>10844 : โรงพยาบาลเขาคิชฌกูฏ</t>
  </si>
  <si>
    <t>10696 : โรงพยาบาลตราด</t>
  </si>
  <si>
    <t>10845 : โรงพยาบาลคลองใหญ่</t>
  </si>
  <si>
    <t>10846 : โรงพยาบาลเขาสมิง</t>
  </si>
  <si>
    <t>10847 : โรงพยาบาลบ่อไร่</t>
  </si>
  <si>
    <t>10848 : โรงพยาบาลแหลมงอบ</t>
  </si>
  <si>
    <t>10849 : โรงพยาบาลเกาะกูด</t>
  </si>
  <si>
    <t>13816 : โรงพยาบาลเกาะช้าง</t>
  </si>
  <si>
    <t>10697 : โรงพยาบาลพุทธโสธร</t>
  </si>
  <si>
    <t>10833 : โรงพยาบาลท่าตะเกียบ</t>
  </si>
  <si>
    <t>10850 : โรงพยาบาลบางคล้า</t>
  </si>
  <si>
    <t>10851 : โรงพยาบาลบางน้ำเปรี้ยว</t>
  </si>
  <si>
    <t>10852 : โรงพยาบาลบางปะกง</t>
  </si>
  <si>
    <t>10853 : โรงพยาบาลบ้านโพธิ์</t>
  </si>
  <si>
    <t>10854 : โรงพยาบาลพนมสารคาม</t>
  </si>
  <si>
    <t>10855 : โรงพยาบาลสนามชัยเขต</t>
  </si>
  <si>
    <t>10856 : โรงพยาบาลแปลงยาว</t>
  </si>
  <si>
    <t>13747 : โรงพยาบาลราชสาส์น</t>
  </si>
  <si>
    <t>31327 : โรงพยาบาลคลองเขื่อน</t>
  </si>
  <si>
    <t>10665 : โรงพยาบาลเจ้าพระยาอภัยภูเบศร</t>
  </si>
  <si>
    <t>10857 : โรงพยาบาลกบินทร์บุรี</t>
  </si>
  <si>
    <t>10858 : โรงพยาบาลนาดี</t>
  </si>
  <si>
    <t>10859 : โรงพยาบาลบ้านสร้าง</t>
  </si>
  <si>
    <t>10860 : โรงพยาบาลประจันตคาม</t>
  </si>
  <si>
    <t>10861 : โรงพยาบาลศรีมหาโพธิ</t>
  </si>
  <si>
    <t>10862 : โรงพยาบาลศรีมโหสถ</t>
  </si>
  <si>
    <t>10699 : โรงพยาบาลสมเด็จพระยุพราชสระแก้ว</t>
  </si>
  <si>
    <t>10866 : โรงพยาบาลคลองหาด</t>
  </si>
  <si>
    <t>10867 : โรงพยาบาลตาพระยา</t>
  </si>
  <si>
    <t>10868 : โรงพยาบาลวังน้ำเย็น</t>
  </si>
  <si>
    <t>10869 : โรงพยาบาลวัฒนานคร</t>
  </si>
  <si>
    <t>10870 : โรงพยาบาลอรัญประเทศ</t>
  </si>
  <si>
    <t>13817 : โรงพยาบาลเขาฉกรรจ์</t>
  </si>
  <si>
    <t>28849 : โรงพยาบาลวังสมบูรณ์</t>
  </si>
  <si>
    <t>28850 : โรงพยาบาลโคกสูง</t>
  </si>
  <si>
    <t>10670 : โรงพยาบาลขอนแก่น</t>
  </si>
  <si>
    <t>10995 : โรงพยาบาลบ้านฝาง</t>
  </si>
  <si>
    <t>10996 : โรงพยาบาลพระยืน</t>
  </si>
  <si>
    <t>10997 : โรงพยาบาลหนองเรือ</t>
  </si>
  <si>
    <t>10998 : โรงพยาบาลชุมแพ</t>
  </si>
  <si>
    <t>10999 : โรงพยาบาลสีชมพู</t>
  </si>
  <si>
    <t>11000 : โรงพยาบาลน้ำพอง</t>
  </si>
  <si>
    <t>11001 : โรงพยาบาลอุบลรัตน์</t>
  </si>
  <si>
    <t>11002 : โรงพยาบาลบ้านไผ่</t>
  </si>
  <si>
    <t>11003 : โรงพยาบาลเปือยน้อย</t>
  </si>
  <si>
    <t>11004 : โรงพยาบาลพล</t>
  </si>
  <si>
    <t>11005 : โรงพยาบาลแวงใหญ่</t>
  </si>
  <si>
    <t>11006 : โรงพยาบาลแวงน้อย</t>
  </si>
  <si>
    <t>11007 : โรงพยาบาลหนองสองห้อง</t>
  </si>
  <si>
    <t>11008 : โรงพยาบาลภูเวียง</t>
  </si>
  <si>
    <t>11009 : โรงพยาบาลมัญจาคีรี</t>
  </si>
  <si>
    <t>11010 : โรงพยาบาลชนบท</t>
  </si>
  <si>
    <t>11011 : โรงพยาบาลเขาสวนกวาง</t>
  </si>
  <si>
    <t>11012 : โรงพยาบาลภูผาม่าน</t>
  </si>
  <si>
    <t>11445 : โรงพยาบาลสมเด็จพระยุพราชกระนวน</t>
  </si>
  <si>
    <t>12275 : โรงพยาบาลสิรินธร(ภาคตะวันออกเฉียงเหนือ)</t>
  </si>
  <si>
    <t>14132 : โรงพยาบาลซำสูง</t>
  </si>
  <si>
    <t>77649 : โรงพยาบาลหนองนาคำ</t>
  </si>
  <si>
    <t>77650 : โรงพยาบาลเวียงเก่า</t>
  </si>
  <si>
    <t>77651 : โรงพยาบาลโคกโพธิ์ไชย</t>
  </si>
  <si>
    <t>77652 : โรงพยาบาลโนนศิลา</t>
  </si>
  <si>
    <t>10707 : โรงพยาบาลมหาสารคาม</t>
  </si>
  <si>
    <t>11051 : โรงพยาบาลแกดำ</t>
  </si>
  <si>
    <t>11052 : โรงพยาบาลโกสุมพิสัย</t>
  </si>
  <si>
    <t>11053 : โรงพยาบาลกันทรวิชัย</t>
  </si>
  <si>
    <t>11054 : โรงพยาบาลเชียงยืน</t>
  </si>
  <si>
    <t>11055 : โรงพยาบาลบรบือ</t>
  </si>
  <si>
    <t>11056 : โรงพยาบาลนาเชือก</t>
  </si>
  <si>
    <t>11057 : โรงพยาบาลพยัคฆภูมิพิสัย</t>
  </si>
  <si>
    <t>11058 : โรงพยาบาลวาปีปทุม</t>
  </si>
  <si>
    <t>11059 : โรงพยาบาลนาดูน</t>
  </si>
  <si>
    <t>11060 : โรงพยาบาลยางสีสุราช</t>
  </si>
  <si>
    <t>24704 : โรงพยาบาลกุดรัง</t>
  </si>
  <si>
    <t>28843 : โรงพยาบาลชื่นชม</t>
  </si>
  <si>
    <t>10708 : โรงพยาบาลร้อยเอ็ด</t>
  </si>
  <si>
    <t>11061 : โรงพยาบาลเกษตรวิสัย</t>
  </si>
  <si>
    <t>11062 : โรงพยาบาลปทุมรัตต์</t>
  </si>
  <si>
    <t>11063 : โรงพยาบาลจตุรพักตรพิมาน</t>
  </si>
  <si>
    <t>11064 : โรงพยาบาลธวัชบุรี</t>
  </si>
  <si>
    <t>11065 : โรงพยาบาลพนมไพร</t>
  </si>
  <si>
    <t>11066 : โรงพยาบาลโพนทอง</t>
  </si>
  <si>
    <t>11067 : โรงพยาบาลโพธิ์ชัย</t>
  </si>
  <si>
    <t>11068 : โรงพยาบาลหนองพอก</t>
  </si>
  <si>
    <t>11069 : โรงพยาบาลเสลภูมิ</t>
  </si>
  <si>
    <t>11070 : โรงพยาบาลสุวรรณภูมิ</t>
  </si>
  <si>
    <t>11071 : โรงพยาบาลเมืองสรวง</t>
  </si>
  <si>
    <t>11072 : โรงพยาบาลโพนทราย</t>
  </si>
  <si>
    <t>11073 : โรงพยาบาลอาจสามารถ</t>
  </si>
  <si>
    <t>11074 : โรงพยาบาลเมยวดี</t>
  </si>
  <si>
    <t>11075 : โรงพยาบาลศรีสมเด็จ</t>
  </si>
  <si>
    <t>11076 : โรงพยาบาลจังหาร</t>
  </si>
  <si>
    <t>27988 : โรงพยาบาลทุ่งเขาหลวง</t>
  </si>
  <si>
    <t>27989 : โรงพยาบาลเชียงขวัญ</t>
  </si>
  <si>
    <t>27990 : โรงพยาบาลหนองฮี</t>
  </si>
  <si>
    <t>10709 : โรงพยาบาลกาฬสินธุ์</t>
  </si>
  <si>
    <t>11077 : โรงพยาบาลนามน</t>
  </si>
  <si>
    <t>11078 : โรงพยาบาลกมลาไสย</t>
  </si>
  <si>
    <t>11079 : โรงพยาบาลร่องคำ</t>
  </si>
  <si>
    <t>11080 : โรงพยาบาลเขาวง</t>
  </si>
  <si>
    <t>11081 : โรงพยาบาลยางตลาด</t>
  </si>
  <si>
    <t>11082 : โรงพยาบาลห้วยเม็ก</t>
  </si>
  <si>
    <t>11083 : โรงพยาบาลสหัสขันธ์</t>
  </si>
  <si>
    <t>11084 : โรงพยาบาลคำม่วง</t>
  </si>
  <si>
    <t>11085 : โรงพยาบาลท่าคันโท</t>
  </si>
  <si>
    <t>11086 : โรงพยาบาลหนองกุงศรี</t>
  </si>
  <si>
    <t>11087 : โรงพยาบาลสมเด็จ</t>
  </si>
  <si>
    <t>11088 : โรงพยาบาลห้วยผึ้ง</t>
  </si>
  <si>
    <t>11449 : โรงพยาบาลสมเด็จพระยุพราชกุฉินารายณ์</t>
  </si>
  <si>
    <t>28017 : โรงพยาบาลนาคู</t>
  </si>
  <si>
    <t>28789 : โรงพยาบาลฆ้องชัย</t>
  </si>
  <si>
    <t>28790 : โรงพยาบาลดอนจาน</t>
  </si>
  <si>
    <t>28791 : โรงพยาบาลสามชัย</t>
  </si>
  <si>
    <t>11040 : โรงพยาบาลบึงกาฬ</t>
  </si>
  <si>
    <t>11041 : โรงพยาบาลพรเจริญ</t>
  </si>
  <si>
    <t>11043 : โรงพยาบาลโซ่พิสัย</t>
  </si>
  <si>
    <t>11046 : โรงพยาบาลเซกา</t>
  </si>
  <si>
    <t>11047 : โรงพยาบาลปากคาด</t>
  </si>
  <si>
    <t>11048 : โรงพยาบาลบึงโขงหลง</t>
  </si>
  <si>
    <t>11049 : โรงพยาบาลศรีวิไล</t>
  </si>
  <si>
    <t>11050 : โรงพยาบาลบุ่งคล้า</t>
  </si>
  <si>
    <t>10704 : โรงพยาบาลหนองบัวลำภู</t>
  </si>
  <si>
    <t>10991 : โรงพยาบาลนากลาง</t>
  </si>
  <si>
    <t>10992 : โรงพยาบาลโนนสัง</t>
  </si>
  <si>
    <t>10993 : โรงพยาบาลศรีบุญเรือง</t>
  </si>
  <si>
    <t>10994 : โรงพยาบาลสุวรรณคูหา</t>
  </si>
  <si>
    <t>23367 : โรงพยาบาลนาวัง เฉลิมพระเกียรติ 80 พรรษา</t>
  </si>
  <si>
    <t>10671 : โรงพยาบาลอุดรธานี</t>
  </si>
  <si>
    <t>11013 : โรงพยาบาลกุดจับ</t>
  </si>
  <si>
    <t>11014 : โรงพยาบาลหนองวัวซอ</t>
  </si>
  <si>
    <t>11015 : โรงพยาบาลกุมภวาปี</t>
  </si>
  <si>
    <t>11016 : โรงพยาบาลห้วยเกิ้ง</t>
  </si>
  <si>
    <t>11017 : โรงพยาบาลโนนสะอาด</t>
  </si>
  <si>
    <t>11018 : โรงพยาบาลหนองหาน</t>
  </si>
  <si>
    <t>11019 : โรงพยาบาลทุ่งฝน</t>
  </si>
  <si>
    <t>11020 : โรงพยาบาลไชยวาน</t>
  </si>
  <si>
    <t>11021 : โรงพยาบาลศรีธาตุ</t>
  </si>
  <si>
    <t>11022 : โรงพยาบาลวังสามหมอ</t>
  </si>
  <si>
    <t>11023 : โรงพยาบาลบ้านผือ</t>
  </si>
  <si>
    <t>11024 : โรงพยาบาลน้ำโสม</t>
  </si>
  <si>
    <t>11025 : โรงพยาบาลเพ็ญ</t>
  </si>
  <si>
    <t>11026 : โรงพยาบาลสร้างคอม</t>
  </si>
  <si>
    <t>11027 : โรงพยาบาลหนองแสง</t>
  </si>
  <si>
    <t>11028 : โรงพยาบาลนายูง</t>
  </si>
  <si>
    <t>11029 : โรงพยาบาลพิบูลย์รักษ์</t>
  </si>
  <si>
    <t>11446 : โรงพยาบาลสมเด็จพระยุพราชบ้านดุง</t>
  </si>
  <si>
    <t>25058 : โรงพยาบาลกู่แก้ว</t>
  </si>
  <si>
    <t>25059 : โรงพยาบาลประจักษ์ศิลปาคม</t>
  </si>
  <si>
    <t>10705 : โรงพยาบาลเลย</t>
  </si>
  <si>
    <t>11030 : โรงพยาบาลนาด้วง</t>
  </si>
  <si>
    <t>11031 : โรงพยาบาลเชียงคาน</t>
  </si>
  <si>
    <t>11032 : โรงพยาบาลปากชม</t>
  </si>
  <si>
    <t>11033 : โรงพยาบาลนาแห้ว</t>
  </si>
  <si>
    <t>11034 : โรงพยาบาลภูเรือ</t>
  </si>
  <si>
    <t>11035 : โรงพยาบาลท่าลี่</t>
  </si>
  <si>
    <t>11036 : โรงพยาบาลวังสะพุง</t>
  </si>
  <si>
    <t>11037 : โรงพยาบาลภูกระดึง</t>
  </si>
  <si>
    <t>11038 : โรงพยาบาลภูหลวง</t>
  </si>
  <si>
    <t>11039 : โรงพยาบาลผาขาว</t>
  </si>
  <si>
    <t>11447 : โรงพยาบาลสมเด็จพระยุพราชด่านซ้าย</t>
  </si>
  <si>
    <t>14133 : โรงพยาบาลเอราวัณ</t>
  </si>
  <si>
    <t>28861 : โรงพยาบาลหนองหิน</t>
  </si>
  <si>
    <t>10706 : โรงพยาบาลหนองคาย</t>
  </si>
  <si>
    <t>11042 : โรงพยาบาลโพนพิสัย</t>
  </si>
  <si>
    <t>11044 : โรงพยาบาลศรีเชียงใหม่</t>
  </si>
  <si>
    <t>11045 : โรงพยาบาลสังคม</t>
  </si>
  <si>
    <t>11448 : โรงพยาบาลสมเด็จพระยุพราชท่าบ่อ</t>
  </si>
  <si>
    <t>21356 : โรงพยาบาลสระใคร</t>
  </si>
  <si>
    <t>28778 : โรงพยาบาลโพธิ์ตาก</t>
  </si>
  <si>
    <t>28811 : โรงพยาบาลเฝ้าไร่</t>
  </si>
  <si>
    <t>28815 : โรงพยาบาลรัตนวาปี</t>
  </si>
  <si>
    <t>10710 : โรงพยาบาลสกลนคร</t>
  </si>
  <si>
    <t>11089 : โรงพยาบาลกุสุมาลย์</t>
  </si>
  <si>
    <t>11090 : โรงพยาบาลกุดบาก</t>
  </si>
  <si>
    <t>11091 : โรงพยาบาลพระอาจารย์ฝั้นอาจาโร</t>
  </si>
  <si>
    <t>11092 : โรงพยาบาลพังโคน</t>
  </si>
  <si>
    <t>11093 : โรงพยาบาลวาริชภูมิ</t>
  </si>
  <si>
    <t>11094 : โรงพยาบาลนิคมน้ำอูน</t>
  </si>
  <si>
    <t>11095 : โรงพยาบาลวานรนิวาส</t>
  </si>
  <si>
    <t>11096 : โรงพยาบาลคำตากล้า</t>
  </si>
  <si>
    <t>11097 : โรงพยาบาลบ้านม่วง</t>
  </si>
  <si>
    <t>11098 : โรงพยาบาลอากาศอำนวย</t>
  </si>
  <si>
    <t>11099 : โรงพยาบาลส่องดาว</t>
  </si>
  <si>
    <t>11100 : โรงพยาบาลเต่างอย</t>
  </si>
  <si>
    <t>11101 : โรงพยาบาลโคกศรีสุพรรณ</t>
  </si>
  <si>
    <t>11102 : โรงพยาบาลเจริญศิลป์</t>
  </si>
  <si>
    <t>11103 : โรงพยาบาลโพนนาแก้ว</t>
  </si>
  <si>
    <t>11450 : โรงพยาบาลสมเด็จพระยุพราชสว่างแดนดิน</t>
  </si>
  <si>
    <t>21323 : โรงพยาบาลพระอาจารย์แบน ธนากโร</t>
  </si>
  <si>
    <t>10711 : โรงพยาบาลนครพนม</t>
  </si>
  <si>
    <t>11104 : โรงพยาบาลปลาปาก</t>
  </si>
  <si>
    <t>11105 : โรงพยาบาลท่าอุเทน</t>
  </si>
  <si>
    <t>11106 : โรงพยาบาลบ้านแพง</t>
  </si>
  <si>
    <t>11107 : โรงพยาบาลนาทม</t>
  </si>
  <si>
    <t>11108 : โรงพยาบาลเรณูนคร</t>
  </si>
  <si>
    <t>11109 : โรงพยาบาลนาแก</t>
  </si>
  <si>
    <t>11110 : โรงพยาบาลศรีสงคราม</t>
  </si>
  <si>
    <t>11111 : โรงพยาบาลนาหว้า</t>
  </si>
  <si>
    <t>11112 : โรงพยาบาลโพนสวรรค์</t>
  </si>
  <si>
    <t>11451 : โรงพยาบาลสมเด็จพระยุพราชธาตุพนม</t>
  </si>
  <si>
    <t>40840 : โรงพยาบาลวังยาง</t>
  </si>
  <si>
    <t>10666 : โรงพยาบาลมหาราชนครราชสีมา</t>
  </si>
  <si>
    <t>10871 : โรงพยาบาลครบุรี</t>
  </si>
  <si>
    <t>10872 : โรงพยาบาลเสิงสาง</t>
  </si>
  <si>
    <t>10873 : โรงพยาบาลคง</t>
  </si>
  <si>
    <t>10874 : โรงพยาบาลบ้านเหลื่อม</t>
  </si>
  <si>
    <t>10875 : โรงพยาบาลจักราช</t>
  </si>
  <si>
    <t>10876 : โรงพยาบาลโชคชัย</t>
  </si>
  <si>
    <t>10877 : โรงพยาบาลด่านขุนทด</t>
  </si>
  <si>
    <t>10878 : โรงพยาบาลโนนไทย</t>
  </si>
  <si>
    <t>10879 : โรงพยาบาลโนนสูง</t>
  </si>
  <si>
    <t>10880 : โรงพยาบาลขามสะแกแสง</t>
  </si>
  <si>
    <t>10881 : โรงพยาบาลบัวใหญ่</t>
  </si>
  <si>
    <t>10882 : โรงพยาบาลประทาย</t>
  </si>
  <si>
    <t>10883 : โรงพยาบาลปักธงชัย</t>
  </si>
  <si>
    <t>10884 : โรงพยาบาลพิมาย</t>
  </si>
  <si>
    <t>10885 : โรงพยาบาลห้วยแถลง</t>
  </si>
  <si>
    <t>10886 : โรงพยาบาลชุมพวง</t>
  </si>
  <si>
    <t>10887 : โรงพยาบาลสูงเนิน</t>
  </si>
  <si>
    <t>10888 : โรงพยาบาลขามทะเลสอ</t>
  </si>
  <si>
    <t>10889 : โรงพยาบาลสีคิ้ว</t>
  </si>
  <si>
    <t>10890 : โรงพยาบาลปากช่องนานา</t>
  </si>
  <si>
    <t>10891 : โรงพยาบาลหนองบุญมาก</t>
  </si>
  <si>
    <t>10892 : โรงพยาบาลแก้งสนามนาง</t>
  </si>
  <si>
    <t>10893 : โรงพยาบาลโนนแดง</t>
  </si>
  <si>
    <t>10894 : โรงพยาบาลวังน้ำเขียว</t>
  </si>
  <si>
    <t>11602 : โรงพยาบาลเฉลิมพระเกียรติสมเด็จย่า 100 ปี</t>
  </si>
  <si>
    <t>11608 : โรงพยาบาลลำทะเมนชัย</t>
  </si>
  <si>
    <t>22456 : โรงพยาบาลพระทองคำ เฉลิมพระเกียรติ 80 พรรษา</t>
  </si>
  <si>
    <t>23839 : โรงพยาบาลเทพรัตน์นครราชสีมา</t>
  </si>
  <si>
    <t>24692 : โรงพยาบาลเฉลิมพระเกียรติ</t>
  </si>
  <si>
    <t>27839 : โรงพยาบาลบัวลาย</t>
  </si>
  <si>
    <t>27840 : โรงพยาบาลสีดา</t>
  </si>
  <si>
    <t>27841 : โรงพยาบาลเทพารักษ์</t>
  </si>
  <si>
    <t>10667 : โรงพยาบาลบุรีรัมย์</t>
  </si>
  <si>
    <t>10895 : โรงพยาบาลคูเมือง</t>
  </si>
  <si>
    <t>10896 : โรงพยาบาลกระสัง</t>
  </si>
  <si>
    <t>10897 : โรงพยาบาลนางรอง</t>
  </si>
  <si>
    <t>10898 : โรงพยาบาลหนองกี่</t>
  </si>
  <si>
    <t>10899 : โรงพยาบาลละหานทราย</t>
  </si>
  <si>
    <t>10900 : โรงพยาบาลประโคนชัย</t>
  </si>
  <si>
    <t>10901 : โรงพยาบาลบ้านกรวด</t>
  </si>
  <si>
    <t>10902 : โรงพยาบาลพุทไธสง</t>
  </si>
  <si>
    <t>10904 : โรงพยาบาลลำปลายมาศ</t>
  </si>
  <si>
    <t>10905 : โรงพยาบาลสตึก</t>
  </si>
  <si>
    <t>10906 : โรงพยาบาลปะคำ</t>
  </si>
  <si>
    <t>10907 : โรงพยาบาลนาโพธิ์</t>
  </si>
  <si>
    <t>10908 : โรงพยาบาลหนองหงส์</t>
  </si>
  <si>
    <t>10909 : โรงพยาบาลพลับพลาชัย</t>
  </si>
  <si>
    <t>10910 : โรงพยาบาลห้วยราช</t>
  </si>
  <si>
    <t>10911 : โรงพยาบาลโนนสุวรรณ</t>
  </si>
  <si>
    <t>10912 : โรงพยาบาลชำนิ</t>
  </si>
  <si>
    <t>10913 : โรงพยาบาลบ้านใหม่ไชยพจน์</t>
  </si>
  <si>
    <t>10914 : โรงพยาบาลโนนดินแดง</t>
  </si>
  <si>
    <t>11619 : โรงพยาบาลเฉลิมพระเกียรติ</t>
  </si>
  <si>
    <t>23578 : โรงพยาบาลแคนดง</t>
  </si>
  <si>
    <t>28020 : โรงพยาบาลบ้านด่าน</t>
  </si>
  <si>
    <t>10668 : โรงพยาบาลสุรินทร์</t>
  </si>
  <si>
    <t>10915 : โรงพยาบาลชุมพลบุรี</t>
  </si>
  <si>
    <t>10916 : โรงพยาบาลท่าตูม</t>
  </si>
  <si>
    <t>10917 : โรงพยาบาลจอมพระ</t>
  </si>
  <si>
    <t>10918 : โรงพยาบาลปราสาท</t>
  </si>
  <si>
    <t>10919 : โรงพยาบาลกาบเชิง</t>
  </si>
  <si>
    <t>10920 : โรงพยาบาลรัตนบุรี</t>
  </si>
  <si>
    <t>10921 : โรงพยาบาลสนม</t>
  </si>
  <si>
    <t>10922 : โรงพยาบาลศีขรภูมิ</t>
  </si>
  <si>
    <t>10923 : โรงพยาบาลสังขะ</t>
  </si>
  <si>
    <t>10924 : โรงพยาบาลลำดวน</t>
  </si>
  <si>
    <t>10925 : โรงพยาบาลสำโรงทาบ</t>
  </si>
  <si>
    <t>10926 : โรงพยาบาลบัวเชด</t>
  </si>
  <si>
    <t>22302 : โรงพยาบาลพนมดงรัก เฉลิมพระเกียรติ 80 พรรษา</t>
  </si>
  <si>
    <t>27842 : โรงพยาบาลเขวาสินรินทร์</t>
  </si>
  <si>
    <t>27843 : โรงพยาบาลศรีณรงค์</t>
  </si>
  <si>
    <t>27844 : โรงพยาบาลโนนนารายณ์</t>
  </si>
  <si>
    <t>04007 : โรงพยาบาลซับใหญ่</t>
  </si>
  <si>
    <t>10702 : โรงพยาบาลชัยภูมิ</t>
  </si>
  <si>
    <t>10970 : โรงพยาบาลบ้านเขว้า</t>
  </si>
  <si>
    <t>10971 : โรงพยาบาลคอนสวรรค์</t>
  </si>
  <si>
    <t>10972 : โรงพยาบาลเกษตรสมบูรณ์</t>
  </si>
  <si>
    <t>10973 : โรงพยาบาลหนองบัวแดง</t>
  </si>
  <si>
    <t>10974 : โรงพยาบาลจัตุรัส</t>
  </si>
  <si>
    <t>10975 : โรงพยาบาลบำเหน็จณรงค์</t>
  </si>
  <si>
    <t>10976 : โรงพยาบาลหนองบัวระเหว</t>
  </si>
  <si>
    <t>10977 : โรงพยาบาลเทพสถิต</t>
  </si>
  <si>
    <t>10978 : โรงพยาบาลภูเขียวเฉลิมพระเกียรติ</t>
  </si>
  <si>
    <t>10979 : โรงพยาบาลบ้านแท่น</t>
  </si>
  <si>
    <t>10980 : โรงพยาบาลแก้งคร้อ</t>
  </si>
  <si>
    <t>10981 : โรงพยาบาลคอนสาร</t>
  </si>
  <si>
    <t>10982 : โรงพยาบาลภักดีชุมพล</t>
  </si>
  <si>
    <t>10983 : โรงพยาบาลเนินสง่า</t>
  </si>
  <si>
    <t>10700 : โรงพยาบาลศรีสะเกษ</t>
  </si>
  <si>
    <t>10927 : โรงพยาบาลยางชุมน้อย</t>
  </si>
  <si>
    <t>10928 : โรงพยาบาลกันทรารมย์</t>
  </si>
  <si>
    <t>10929 : โรงพยาบาลกันทรลักษ์</t>
  </si>
  <si>
    <t>10930 : โรงพยาบาลขุขันธ์</t>
  </si>
  <si>
    <t>10931 : โรงพยาบาลไพรบึง</t>
  </si>
  <si>
    <t>10932 : โรงพยาบาลปรางค์กู่</t>
  </si>
  <si>
    <t>10933 : โรงพยาบาลขุนหาญ</t>
  </si>
  <si>
    <t>10934 : โรงพยาบาลราษีไศล</t>
  </si>
  <si>
    <t>10935 : โรงพยาบาลอุทุมพรพิสัย</t>
  </si>
  <si>
    <t>10936 : โรงพยาบาลบึงบูรพ์</t>
  </si>
  <si>
    <t>10937 : โรงพยาบาลห้วยทับทัน</t>
  </si>
  <si>
    <t>10938 : โรงพยาบาลโนนคูณ</t>
  </si>
  <si>
    <t>10939 : โรงพยาบาลศรีรัตนะ</t>
  </si>
  <si>
    <t>10940 : โรงพยาบาลวังหิน</t>
  </si>
  <si>
    <t>10941 : โรงพยาบาลน้ำเกลี้ยง</t>
  </si>
  <si>
    <t>10942 : โรงพยาบาลภูสิงห์</t>
  </si>
  <si>
    <t>10943 : โรงพยาบาลเมืองจันทร์</t>
  </si>
  <si>
    <t>23125 : โรงพยาบาลเบญจลักษ์เฉลิมพระเกียรติ 80 พรรษา</t>
  </si>
  <si>
    <t>28014 : โรงพยาบาลพยุห์</t>
  </si>
  <si>
    <t>28015 : โรงพยาบาลโพธิ์ศรีสุวรรณ</t>
  </si>
  <si>
    <t>28016 : โรงพยาบาลศิลาลาด</t>
  </si>
  <si>
    <t>10669 : โรงพยาบาลสรรพสิทธิประสงค์</t>
  </si>
  <si>
    <t>10944 : โรงพยาบาลศรีเมืองใหม่</t>
  </si>
  <si>
    <t>10945 : โรงพยาบาลโขงเจียม</t>
  </si>
  <si>
    <t>10946 : โรงพยาบาลเขื่องใน</t>
  </si>
  <si>
    <t>10947 : โรงพยาบาลเขมราฐ</t>
  </si>
  <si>
    <t>10948 : โรงพยาบาลนาจะหลวย</t>
  </si>
  <si>
    <t>10949 : โรงพยาบาลน้ำยืน</t>
  </si>
  <si>
    <t>10950 : โรงพยาบาลบุณฑริก</t>
  </si>
  <si>
    <t>10951 : โรงพยาบาลตระการพืชผล</t>
  </si>
  <si>
    <t>10952 : โรงพยาบาลกุดข้าวปุ้น</t>
  </si>
  <si>
    <t>10953 : โรงพยาบาลม่วงสามสิบ</t>
  </si>
  <si>
    <t>10954 : โรงพยาบาลวารินชำราบ</t>
  </si>
  <si>
    <t>10956 : โรงพยาบาลพิบูลมังสาหาร</t>
  </si>
  <si>
    <t>10957 : โรงพยาบาลตาลสุม</t>
  </si>
  <si>
    <t>10958 : โรงพยาบาลโพธิ์ไทร</t>
  </si>
  <si>
    <t>10959 : โรงพยาบาลสำโรง</t>
  </si>
  <si>
    <t>10960 : โรงพยาบาลดอนมดแดง</t>
  </si>
  <si>
    <t>10961 : โรงพยาบาลสิรินธร</t>
  </si>
  <si>
    <t>10962 : โรงพยาบาลทุ่งศรีอุดม</t>
  </si>
  <si>
    <t>11443 : โรงพยาบาลสมเด็จพระยุพราชเดชอุดม</t>
  </si>
  <si>
    <t>21984 : โรงพยาบาล๕๐ พรรษา มหาวชิราลงกรณ์</t>
  </si>
  <si>
    <t>24032 : โรงพยาบาลนาตาล</t>
  </si>
  <si>
    <t>24821 : โรงพยาบาลนาเยีย</t>
  </si>
  <si>
    <t>27967 : โรงพยาบาลสว่างวีระวงศ์</t>
  </si>
  <si>
    <t>27968 : โรงพยาบาลน้ำขุ่น</t>
  </si>
  <si>
    <t>27976 : โรงพยาบาลเหล่าเสือโก้ก</t>
  </si>
  <si>
    <t>10701 : โรงพยาบาลยโสธร</t>
  </si>
  <si>
    <t>10963 : โรงพยาบาลทรายมูล</t>
  </si>
  <si>
    <t>10964 : โรงพยาบาลกุดชุม</t>
  </si>
  <si>
    <t>10965 : โรงพยาบาลคำเขื่อนแก้ว</t>
  </si>
  <si>
    <t>10966 : โรงพยาบาลป่าติ้ว</t>
  </si>
  <si>
    <t>10967 : โรงพยาบาลมหาชนะชัย</t>
  </si>
  <si>
    <t>10968 : โรงพยาบาลค้อวัง</t>
  </si>
  <si>
    <t>10969 : โรงพยาบาลไทยเจริญ</t>
  </si>
  <si>
    <t>11444 : โรงพยาบาลสมเด็จพระยุพราชเลิงนกทา</t>
  </si>
  <si>
    <t>10703 : โรงพยาบาลอำนาจเจริญ</t>
  </si>
  <si>
    <t>10985 : โรงพยาบาลชานุมาน</t>
  </si>
  <si>
    <t>10986 : โรงพยาบาลปทุมราชวงศา</t>
  </si>
  <si>
    <t>10987 : โรงพยาบาลพนา</t>
  </si>
  <si>
    <t>10988 : โรงพยาบาลเสนางคนิคม</t>
  </si>
  <si>
    <t>10989 : โรงพยาบาลหัวตะพาน</t>
  </si>
  <si>
    <t>10990 : โรงพยาบาลลืออำนาจ</t>
  </si>
  <si>
    <t>10712 : โรงพยาบาลมุกดาหาร</t>
  </si>
  <si>
    <t>11113 : โรงพยาบาลนิคมคำสร้อย</t>
  </si>
  <si>
    <t>11114 : โรงพยาบาลดอนตาล</t>
  </si>
  <si>
    <t>11115 : โรงพยาบาลดงหลวง</t>
  </si>
  <si>
    <t>11116 : โรงพยาบาลคำชะอี</t>
  </si>
  <si>
    <t>11117 : โรงพยาบาลหว้านใหญ่</t>
  </si>
  <si>
    <t>11118 : โรงพยาบาลหนองสูง</t>
  </si>
  <si>
    <t>10680 : โรงพยาบาลมหาราชนครศรีธรรมราช</t>
  </si>
  <si>
    <t>11322 : โรงพยาบาลพรหมคีรี</t>
  </si>
  <si>
    <t>11324 : โรงพยาบาลลานสะกา</t>
  </si>
  <si>
    <t>11325 : โรงพยาบาลสมเด็จพระยุพราชฉวาง</t>
  </si>
  <si>
    <t>11326 : โรงพยาบาลพิปูน</t>
  </si>
  <si>
    <t>11327 : โรงพยาบาลเชียรใหญ่</t>
  </si>
  <si>
    <t>11328 : โรงพยาบาลชะอวด</t>
  </si>
  <si>
    <t>11329 : โรงพยาบาลท่าศาลา</t>
  </si>
  <si>
    <t>11330 : โรงพยาบาลทุ่งสง</t>
  </si>
  <si>
    <t>11331 : โรงพยาบาลนาบอน</t>
  </si>
  <si>
    <t>11332 : โรงพยาบาลทุ่งใหญ่</t>
  </si>
  <si>
    <t>11333 : โรงพยาบาลปากพนัง</t>
  </si>
  <si>
    <t>11334 : โรงพยาบาลร่อนพิบูลย์</t>
  </si>
  <si>
    <t>11335 : โรงพยาบาลสิชล</t>
  </si>
  <si>
    <t>11336 : โรงพยาบาลขนอม</t>
  </si>
  <si>
    <t>11337 : โรงพยาบาลหัวไทร</t>
  </si>
  <si>
    <t>11338 : โรงพยาบาลบางขัน</t>
  </si>
  <si>
    <t>11339 : โรงพยาบาลถ้ำพรรณรา</t>
  </si>
  <si>
    <t>11660 : โรงพยาบาลจุฬาภรณ์</t>
  </si>
  <si>
    <t>40491 : โรงพยาบาลเฉลิมพระเกียรติ</t>
  </si>
  <si>
    <t>40492 : โรงพยาบาลพ่อท่านคล้ายวาจาสิทธิ์</t>
  </si>
  <si>
    <t>40742 : โรงพยาบาลนบพิตำ</t>
  </si>
  <si>
    <t>40743 : โรงพยาบาลพระพรหม</t>
  </si>
  <si>
    <t>10738 : โรงพยาบาลกระบี่</t>
  </si>
  <si>
    <t>11340 : โรงพยาบาลเขาพนม</t>
  </si>
  <si>
    <t>11341 : โรงพยาบาลเกาะลันตา</t>
  </si>
  <si>
    <t>11342 : โรงพยาบาลคลองท่อม</t>
  </si>
  <si>
    <t>11343 : โรงพยาบาลอ่าวลึก</t>
  </si>
  <si>
    <t>11344 : โรงพยาบาลปลายพระยา</t>
  </si>
  <si>
    <t>11345 : โรงพยาบาลลำทับ</t>
  </si>
  <si>
    <t>11346 : โรงพยาบาลเหนือคลอง</t>
  </si>
  <si>
    <t>77753 : โรงพยาบาลเกาะพีพี</t>
  </si>
  <si>
    <t>10739 : โรงพยาบาลพังงา</t>
  </si>
  <si>
    <t>10740 : โรงพยาบาลตะกั่วป่า</t>
  </si>
  <si>
    <t>11347 : โรงพยาบาลเกาะยาวชัยพัฒน์</t>
  </si>
  <si>
    <t>11348 : โรงพยาบาลกะปงชัยพัฒน์</t>
  </si>
  <si>
    <t>11349 : โรงพยาบาลตะกั่วทุ่ง</t>
  </si>
  <si>
    <t>11350 : โรงพยาบาลบางไทร</t>
  </si>
  <si>
    <t>11352 : โรงพยาบาลคุระบุรีชัยพัฒน์</t>
  </si>
  <si>
    <t>11353 : โรงพยาบาลทับปุด</t>
  </si>
  <si>
    <t>11354 : โรงพยาบาลท้ายเหมืองชัยพัฒน์</t>
  </si>
  <si>
    <t>10741 : โรงพยาบาลวชิระภูเก็ต</t>
  </si>
  <si>
    <t>11355 : โรงพยาบาลป่าตอง</t>
  </si>
  <si>
    <t>11356 : โรงพยาบาลถลาง</t>
  </si>
  <si>
    <t>41436 : โรงพยาบาลฉลอง</t>
  </si>
  <si>
    <t>10681 : โรงพยาบาลสุราษฎร์ธานี</t>
  </si>
  <si>
    <t>10742 : โรงพยาบาลเกาะสมุย</t>
  </si>
  <si>
    <t>11357 : โรงพยาบาลกาญจนดิษฐ์</t>
  </si>
  <si>
    <t>11358 : โรงพยาบาลดอนสัก</t>
  </si>
  <si>
    <t>11359 : โรงพยาบาลเกาะพงัน</t>
  </si>
  <si>
    <t>11360 : โรงพยาบาลไชยา</t>
  </si>
  <si>
    <t>11361 : โรงพยาบาลท่าชนะ</t>
  </si>
  <si>
    <t>11362 : โรงพยาบาลคีรีรัฐนิคม</t>
  </si>
  <si>
    <t>11363 : โรงพยาบาลบ้านตาขุน</t>
  </si>
  <si>
    <t>11364 : โรงพยาบาลพนม</t>
  </si>
  <si>
    <t>11365 : โรงพยาบาลท่าฉาง</t>
  </si>
  <si>
    <t>11366 : โรงพยาบาลบ้านนาสาร</t>
  </si>
  <si>
    <t>11367 : โรงพยาบาลบ้านนาเดิม</t>
  </si>
  <si>
    <t>11368 : โรงพยาบาลเคียนซา</t>
  </si>
  <si>
    <t>11369 : โรงพยาบาลพระแสง</t>
  </si>
  <si>
    <t>11370 : โรงพยาบาลพุนพิน</t>
  </si>
  <si>
    <t>11371 : โรงพยาบาลชัยบุรี</t>
  </si>
  <si>
    <t>11459 : โรงพยาบาลสมเด็จพระยุพราชเวียงสระ</t>
  </si>
  <si>
    <t>11654 : โรงพยาบาลวิภาวดี</t>
  </si>
  <si>
    <t>14138 : โรงพยาบาลท่าโรงช้าง</t>
  </si>
  <si>
    <t>10743 : โรงพยาบาลระนอง</t>
  </si>
  <si>
    <t>11323 : โรงพยาบาลละอุ่น</t>
  </si>
  <si>
    <t>11372 : โรงพยาบาลกะเปอร์</t>
  </si>
  <si>
    <t>11373 : โรงพยาบาลกระบุรี</t>
  </si>
  <si>
    <t>11374 : โรงพยาบาลสุขสำราญ</t>
  </si>
  <si>
    <t>10744 : โรงพยาบาลชุมพรเขตรอุดมศักดิ์</t>
  </si>
  <si>
    <t>11375 : โรงพยาบาลปากน้ำชุมพร</t>
  </si>
  <si>
    <t>11376 : โรงพยาบาลท่าแซะ</t>
  </si>
  <si>
    <t>11377 : โรงพยาบาลปะทิว</t>
  </si>
  <si>
    <t>11378 : โรงพยาบาลมาบอำมฤต</t>
  </si>
  <si>
    <t>11379 : โรงพยาบาลหลังสวน</t>
  </si>
  <si>
    <t>11380 : โรงพยาบาลปากน้ำหลังสวน</t>
  </si>
  <si>
    <t>11381 : โรงพยาบาลละแม</t>
  </si>
  <si>
    <t>11382 : โรงพยาบาลพะโต๊ะ</t>
  </si>
  <si>
    <t>11383 : โรงพยาบาลสวี</t>
  </si>
  <si>
    <t>11385 : โรงพยาบาลทุ่งตะโก</t>
  </si>
  <si>
    <t>10682 : โรงพยาบาลหาดใหญ่</t>
  </si>
  <si>
    <t>10745 : โรงพยาบาลสงขลา</t>
  </si>
  <si>
    <t>11386 : โรงพยาบาลสทิงพระ</t>
  </si>
  <si>
    <t>11387 : โรงพยาบาลจะนะ</t>
  </si>
  <si>
    <t>11388 : โรงพยาบาลสมเด็จพระบรมราชินีนาถ ณ อำเภอนาทวี</t>
  </si>
  <si>
    <t>11390 : โรงพยาบาลเทพา</t>
  </si>
  <si>
    <t>11391 : โรงพยาบาลสะบ้าย้อย</t>
  </si>
  <si>
    <t>11392 : โรงพยาบาลระโนด</t>
  </si>
  <si>
    <t>11393 : โรงพยาบาลกระแสสินธุ์</t>
  </si>
  <si>
    <t>11394 : โรงพยาบาลรัตภูมิ</t>
  </si>
  <si>
    <t>11395 : โรงพยาบาลสะเดา</t>
  </si>
  <si>
    <t>11396 : โรงพยาบาลนาหม่อม</t>
  </si>
  <si>
    <t>11397 : โรงพยาบาลควนเนียง</t>
  </si>
  <si>
    <t>11398 : โรงพยาบาลปาดังเบซาร์</t>
  </si>
  <si>
    <t>11399 : โรงพยาบาลบางกล่ำ</t>
  </si>
  <si>
    <t>11400 : โรงพยาบาลสิงหนคร</t>
  </si>
  <si>
    <t>11401 : โรงพยาบาลคลองหอยโข่ง</t>
  </si>
  <si>
    <t>10746 : โรงพยาบาลสตูล</t>
  </si>
  <si>
    <t>11402 : โรงพยาบาลควนโดน</t>
  </si>
  <si>
    <t>11403 : โรงพยาบาลควนกาหลง</t>
  </si>
  <si>
    <t>11404 : โรงพยาบาลท่าแพ</t>
  </si>
  <si>
    <t>11405 : โรงพยาบาลละงู</t>
  </si>
  <si>
    <t>11406 : โรงพยาบาลทุ่งหว้า</t>
  </si>
  <si>
    <t>28786 : โรงพยาบาลมะนัง</t>
  </si>
  <si>
    <t>10683 : โรงพยาบาลตรัง</t>
  </si>
  <si>
    <t>11407 : โรงพยาบาลกันตัง</t>
  </si>
  <si>
    <t>11408 : โรงพยาบาลย่านตาขาว</t>
  </si>
  <si>
    <t>11409 : โรงพยาบาลปะเหลียน</t>
  </si>
  <si>
    <t>11410 : โรงพยาบาลสิเกา</t>
  </si>
  <si>
    <t>11411 : โรงพยาบาลห้วยยอด</t>
  </si>
  <si>
    <t>11412 : โรงพยาบาลวังวิเศษ</t>
  </si>
  <si>
    <t>11413 : โรงพยาบาลนาโยง</t>
  </si>
  <si>
    <t>14139 : โรงพยาบาลรัษฎา</t>
  </si>
  <si>
    <t>28817 : โรงพยาบาลหาดสำราญเฉลิมพระเกียรติ 80 พรรษา</t>
  </si>
  <si>
    <t>10747 : โรงพยาบาลพัทลุง</t>
  </si>
  <si>
    <t>11414 : โรงพยาบาลกงหรา</t>
  </si>
  <si>
    <t>11415 : โรงพยาบาลเขาชัยสน</t>
  </si>
  <si>
    <t>11416 : โรงพยาบาลตะโหมด</t>
  </si>
  <si>
    <t>11417 : โรงพยาบาลควนขนุน</t>
  </si>
  <si>
    <t>11418 : โรงพยาบาลปากพะยูน</t>
  </si>
  <si>
    <t>11419 : โรงพยาบาลศรีบรรพต</t>
  </si>
  <si>
    <t>11420 : โรงพยาบาลป่าบอน</t>
  </si>
  <si>
    <t>11421 : โรงพยาบาลบางแก้ว</t>
  </si>
  <si>
    <t>11422 : โรงพยาบาลป่าพะยอม</t>
  </si>
  <si>
    <t>24673 : โรงพยาบาลศรีนครินทร์(ปัญญานันทภิขุ)</t>
  </si>
  <si>
    <t>10748 : โรงพยาบาลปัตตานี</t>
  </si>
  <si>
    <t>11423 : โรงพยาบาลโคกโพธิ์</t>
  </si>
  <si>
    <t>11424 : โรงพยาบาลหนองจิก</t>
  </si>
  <si>
    <t>11425 : โรงพยาบาลปะนาเระ</t>
  </si>
  <si>
    <t>11426 : โรงพยาบาลมายอ</t>
  </si>
  <si>
    <t>11427 : โรงพยาบาลทุ่งยางแดง</t>
  </si>
  <si>
    <t>11428 : โรงพยาบาลไม้แก่น</t>
  </si>
  <si>
    <t>11429 : โรงพยาบาลยะหริ่ง</t>
  </si>
  <si>
    <t>11430 : โรงพยาบาลยะรัง</t>
  </si>
  <si>
    <t>11431 : โรงพยาบาลแม่ลาน</t>
  </si>
  <si>
    <t>11460 : โรงพยาบาลสมเด็จพระยุพราชสายบุรี</t>
  </si>
  <si>
    <t>11464 : โรงพยาบาลกะพ้อ</t>
  </si>
  <si>
    <t>10684 : โรงพยาบาลยะลา</t>
  </si>
  <si>
    <t>10749 : โรงพยาบาลเบตง</t>
  </si>
  <si>
    <t>11432 : โรงพยาบาลบันนังสตา</t>
  </si>
  <si>
    <t>11433 : โรงพยาบาลธารโต</t>
  </si>
  <si>
    <t>11434 : โรงพยาบาลรามัน</t>
  </si>
  <si>
    <t>11461 : โรงพยาบาลสมเด็จพระยุพราชยะหา</t>
  </si>
  <si>
    <t>13806 : โรงพยาบาลกาบัง</t>
  </si>
  <si>
    <t>24689 : โรงพยาบาลกรงปินัง</t>
  </si>
  <si>
    <t>10750 : โรงพยาบาลนราธิวาสราชนครินทร์</t>
  </si>
  <si>
    <t>10751 : โรงพยาบาลสุไหงโก-ลก</t>
  </si>
  <si>
    <t>11435 : โรงพยาบาลตากใบ</t>
  </si>
  <si>
    <t>11436 : โรงพยาบาลบาเจาะ</t>
  </si>
  <si>
    <t>11437 : โรงพยาบาลระแงะ</t>
  </si>
  <si>
    <t>11438 : โรงพยาบาลรือเสาะ</t>
  </si>
  <si>
    <t>11439 : โรงพยาบาลศรีสาคร</t>
  </si>
  <si>
    <t>11440 : โรงพยาบาลแว้ง</t>
  </si>
  <si>
    <t>11441 : โรงพยาบาลสุคิริน</t>
  </si>
  <si>
    <t>11442 : โรงพยาบาลสุไหงปาดี</t>
  </si>
  <si>
    <t>13818 : โรงพยาบาลจะแนะ</t>
  </si>
  <si>
    <t>15010 : โรงพยาบาลเจาะไอร้อง</t>
  </si>
  <si>
    <t>23771 : โรงพยาบาลยี่งอเฉลิมพระเกียรติ 80 พรรษา</t>
  </si>
  <si>
    <t>รายการ</t>
  </si>
  <si>
    <t>รพ.ทั้งหมด</t>
  </si>
  <si>
    <t>รพ.ส่งข้อมูล</t>
  </si>
  <si>
    <t>จำนวนผู้ป่วย</t>
  </si>
  <si>
    <t>TotalAdjRW</t>
  </si>
  <si>
    <t>CMI Min</t>
  </si>
  <si>
    <t>CMI Max</t>
  </si>
  <si>
    <t>O</t>
  </si>
  <si>
    <t>Total Performance Score</t>
  </si>
  <si>
    <t>คะแนนตรวจสอบงบทดลองเบื่องต้น</t>
  </si>
  <si>
    <t>Province2</t>
  </si>
  <si>
    <t>GroupOf</t>
  </si>
  <si>
    <t>Sum of PM</t>
  </si>
  <si>
    <t>ชลประทาน,รพท.</t>
  </si>
  <si>
    <t>บ้านแพ้ว,องค์การมหาชน,รพช.</t>
  </si>
  <si>
    <t>ศูนย์แพทย์ชุมชนโพนสูง</t>
  </si>
  <si>
    <t>ค่ายา</t>
  </si>
  <si>
    <t>ค่าวัสดุวิทยาศาสตร์และการแพทย์</t>
  </si>
  <si>
    <t>ค่าเวชภัณฑ์มิใช่ยาและวัสดุการแพทย์</t>
  </si>
  <si>
    <t>[11]</t>
  </si>
  <si>
    <t>รพศ.A &gt;700 to 1,000</t>
  </si>
  <si>
    <t>รพช.F1 &gt;50,000 to 100,000</t>
  </si>
  <si>
    <t>รพช.F2 &gt;30,000 to 60,000</t>
  </si>
  <si>
    <t>รพช.F2 &gt;60,000 to 90,000</t>
  </si>
  <si>
    <t>รพช.F3 &gt;25,000</t>
  </si>
  <si>
    <t>รพช.F3 &gt;15,000 to 25,000</t>
  </si>
  <si>
    <t>ข้อมูลวิเคราะห์วิกฤติทางการเงินระดับ7 (RiskScoring Plus)  ไตรมาส 4/2561   ข้อมูล ณ วันที่  1/11/2561</t>
  </si>
  <si>
    <t>M</t>
  </si>
  <si>
    <t>&gt;=ค่ากลาง</t>
  </si>
  <si>
    <t>ค่ากลาง</t>
  </si>
  <si>
    <t>Cash &lt;.8 P &gt;180  and  Cash &gt;.8 P &gt;90</t>
  </si>
  <si>
    <t>&lt;= 60</t>
  </si>
  <si>
    <t>ข้อมูลการเงิน ณ 4Q61</t>
  </si>
  <si>
    <t>ผ่าน</t>
  </si>
  <si>
    <t>ไม่ผ่าน</t>
  </si>
  <si>
    <t>แผนประมาณการQ4Y61</t>
  </si>
  <si>
    <t>ผลการดำเนินงานQ4Y61</t>
  </si>
  <si>
    <t>0</t>
  </si>
  <si>
    <t/>
  </si>
  <si>
    <t>B</t>
  </si>
  <si>
    <t>0B</t>
  </si>
  <si>
    <t>B-</t>
  </si>
  <si>
    <t>5B-</t>
  </si>
  <si>
    <t>รพช.F1 &gt;=100,000</t>
  </si>
  <si>
    <t>C</t>
  </si>
  <si>
    <t>30</t>
  </si>
  <si>
    <t>1B-</t>
  </si>
  <si>
    <t>0C</t>
  </si>
  <si>
    <t>60</t>
  </si>
  <si>
    <t>C-</t>
  </si>
  <si>
    <t>6C-</t>
  </si>
  <si>
    <t>1B</t>
  </si>
  <si>
    <t>F</t>
  </si>
  <si>
    <t>3F</t>
  </si>
  <si>
    <t>34</t>
  </si>
  <si>
    <t>2C</t>
  </si>
  <si>
    <t>1C-</t>
  </si>
  <si>
    <t>D</t>
  </si>
  <si>
    <t>3D</t>
  </si>
  <si>
    <t>3B-</t>
  </si>
  <si>
    <t>2C-</t>
  </si>
  <si>
    <t>5C-</t>
  </si>
  <si>
    <t>0B-</t>
  </si>
  <si>
    <t>3C</t>
  </si>
  <si>
    <t>6C</t>
  </si>
  <si>
    <t>70</t>
  </si>
  <si>
    <t>120</t>
  </si>
  <si>
    <t>44</t>
  </si>
  <si>
    <t>4C</t>
  </si>
  <si>
    <t>6B-</t>
  </si>
  <si>
    <t>6D</t>
  </si>
  <si>
    <t>36</t>
  </si>
  <si>
    <t>1D</t>
  </si>
  <si>
    <t>1C</t>
  </si>
  <si>
    <t>4C-</t>
  </si>
  <si>
    <t>3B</t>
  </si>
  <si>
    <t>43</t>
  </si>
  <si>
    <t>6B</t>
  </si>
  <si>
    <t>2B</t>
  </si>
  <si>
    <t>42</t>
  </si>
  <si>
    <t>80</t>
  </si>
  <si>
    <t>35</t>
  </si>
  <si>
    <t>3C-</t>
  </si>
  <si>
    <t>รพช./รพท.S &lt;=400</t>
  </si>
  <si>
    <t>0C-</t>
  </si>
  <si>
    <t>31</t>
  </si>
  <si>
    <t>75</t>
  </si>
  <si>
    <t>7C</t>
  </si>
  <si>
    <t>50</t>
  </si>
  <si>
    <t>7D</t>
  </si>
  <si>
    <t>รพช.F2 &gt;=90,000</t>
  </si>
  <si>
    <t>90</t>
  </si>
  <si>
    <t>200</t>
  </si>
  <si>
    <t>40</t>
  </si>
  <si>
    <t>7C-</t>
  </si>
  <si>
    <t>4D</t>
  </si>
  <si>
    <t>38</t>
  </si>
  <si>
    <t>41</t>
  </si>
  <si>
    <t>2D</t>
  </si>
  <si>
    <t>26</t>
  </si>
  <si>
    <t>1F</t>
  </si>
  <si>
    <t>46</t>
  </si>
  <si>
    <t>154</t>
  </si>
  <si>
    <t>20</t>
  </si>
  <si>
    <t>51</t>
  </si>
  <si>
    <t>16</t>
  </si>
  <si>
    <t>78</t>
  </si>
  <si>
    <t>59</t>
  </si>
  <si>
    <t>113</t>
  </si>
  <si>
    <t>74</t>
  </si>
  <si>
    <t>85</t>
  </si>
  <si>
    <t>94</t>
  </si>
  <si>
    <t>345</t>
  </si>
  <si>
    <t>139</t>
  </si>
  <si>
    <t>175</t>
  </si>
  <si>
    <t>423</t>
  </si>
  <si>
    <t>64</t>
  </si>
  <si>
    <t>653</t>
  </si>
  <si>
    <t>83</t>
  </si>
  <si>
    <t>13</t>
  </si>
  <si>
    <t>128</t>
  </si>
  <si>
    <t>346</t>
  </si>
  <si>
    <t>76</t>
  </si>
  <si>
    <t>313</t>
  </si>
  <si>
    <t>924</t>
  </si>
  <si>
    <t>55</t>
  </si>
  <si>
    <t>99</t>
  </si>
  <si>
    <t>117</t>
  </si>
  <si>
    <t>114</t>
  </si>
  <si>
    <t>เงินบำรุงหลังหักหนี้</t>
  </si>
  <si>
    <t>จำนวนปชก.UC</t>
  </si>
  <si>
    <t>ตารางการวิเคราะห์ประสิทธิภาพหน่วยบริการ ที่มีปัญหาวิกฤติด้านการเงิน ไตรมาส 4 ปี 2561</t>
  </si>
  <si>
    <t xml:space="preserve"> รายได้</t>
  </si>
  <si>
    <t>PlanFin</t>
  </si>
  <si>
    <t xml:space="preserve"> ค่าใช้จ่าย</t>
  </si>
  <si>
    <t xml:space="preserve">รวมคะแนน (10คะแนน) </t>
  </si>
  <si>
    <t>[12]</t>
  </si>
  <si>
    <t>รวมช่อง 1-12</t>
  </si>
  <si>
    <t>จำนวนเตียงจริง
2560</t>
  </si>
  <si>
    <t>จำนวนเตียง ICU
2560</t>
  </si>
  <si>
    <t>จำนวนเตียง NICU
2560</t>
  </si>
  <si>
    <t>จำนวนเตียง CCU
2560</t>
  </si>
  <si>
    <t>จำนวนเตียง ICU แผนกอื่นๆ
2560</t>
  </si>
  <si>
    <t>รวมจำนวนเตียง ICU ทั้งหมด
2560</t>
  </si>
  <si>
    <t>จำนวนห้องผ่าตัด
2560</t>
  </si>
  <si>
    <t>CMI
2560</t>
  </si>
  <si>
    <t>IP
2560</t>
  </si>
  <si>
    <t>วันนอนผู้ป่วยใน
2560</t>
  </si>
  <si>
    <t>TotalAdjRW
2560</t>
  </si>
  <si>
    <t>OP_Visit
2560</t>
  </si>
  <si>
    <t>อัตราการครองเตียง</t>
  </si>
  <si>
    <t>ปี 2560</t>
  </si>
  <si>
    <t>%อัตราครองเตียงปี 2560</t>
  </si>
  <si>
    <t>CMI2561Q4 (ข้อมูล HDC ปี 2561 ไม่มีใช้ปี 2560)</t>
  </si>
  <si>
    <t>เต็ม</t>
  </si>
  <si>
    <t>ได้</t>
  </si>
  <si>
    <t xml:space="preserve">    1.1 Planfin รายได้</t>
  </si>
  <si>
    <t xml:space="preserve">    1.2 Planfin ค่าใช้จ่าย</t>
  </si>
  <si>
    <t xml:space="preserve">    2.1 Unit Cost OP</t>
  </si>
  <si>
    <t xml:space="preserve">    2.2 Unit Cost IP</t>
  </si>
  <si>
    <t xml:space="preserve">    3.1 LC ค่าแรงบุคลากร</t>
  </si>
  <si>
    <t xml:space="preserve">    3.2 MC ค่ายา</t>
  </si>
  <si>
    <t>4. Productivity ที่ยอมรับได้ (2 คะแนน)</t>
  </si>
  <si>
    <t xml:space="preserve">    3.3 MC ค่าเวชภัณฑ์มิใช่ยาและวัสดุการแพทย์</t>
  </si>
  <si>
    <t xml:space="preserve">    3.4 MC ค่าวัสดุวิทยาศาสตร์และการแพทย์</t>
  </si>
  <si>
    <t xml:space="preserve">   4.2 CMI เกินเกณฑ์อ้างอิงกลุ่ม ประเภท Service Plan</t>
  </si>
  <si>
    <t>รวม</t>
  </si>
  <si>
    <t>เงินทุนสำรองสุทธิ (NWC)</t>
  </si>
  <si>
    <t>เงินบำรุงคงเหลือ (หลังหักหนี้สิน)</t>
  </si>
  <si>
    <t>รายได้ (ไม่รวมงบลงทุน) หัก ค่าใช้จ่าย (ไม่รวมค่าเสื่อมราคาและค่าตัดจำหน่าย) EBITDA</t>
  </si>
  <si>
    <t>รายได้สูง (ต่ำ) กว่าค่าใช้จ่ายสุทธิ (NI)</t>
  </si>
  <si>
    <r>
      <t xml:space="preserve">   4.1 อัตราครองเตียง </t>
    </r>
    <r>
      <rPr>
        <sz val="16"/>
        <color indexed="8"/>
        <rFont val="Calibri"/>
        <family val="2"/>
      </rPr>
      <t>≥</t>
    </r>
    <r>
      <rPr>
        <sz val="14.4"/>
        <color indexed="8"/>
        <rFont val="TH SarabunPSK"/>
        <family val="2"/>
      </rPr>
      <t xml:space="preserve"> 80 %</t>
    </r>
  </si>
  <si>
    <r>
      <t xml:space="preserve">เกณฑ์ประสิทธิภาพ    </t>
    </r>
    <r>
      <rPr>
        <b/>
        <sz val="18"/>
        <color indexed="8"/>
        <rFont val="TH SarabunPSK"/>
        <family val="2"/>
      </rPr>
      <t/>
    </r>
  </si>
  <si>
    <t>ระดับการประเมิน</t>
  </si>
  <si>
    <t>ดีมาก</t>
  </si>
  <si>
    <t>ดี</t>
  </si>
  <si>
    <t>พอใช้</t>
  </si>
  <si>
    <t>ต้องปรับปรุง</t>
  </si>
  <si>
    <t>1. ข้อมูลการเงินการคลัง ณ ไตรมาส 4/61</t>
  </si>
  <si>
    <t>ผลการประเมินประสิทธิภาพ Total Performance Score  ปี 2561</t>
  </si>
  <si>
    <t xml:space="preserve"> </t>
  </si>
  <si>
    <t>Grade</t>
  </si>
  <si>
    <t>ผลคะแนนจาก 10 คะแนน</t>
  </si>
  <si>
    <t>2. ผลการประเมินประสิทธิภาพ ณ ไตรมาส 4/61</t>
  </si>
  <si>
    <t>6. คะแนนตรวจสอบงบทดลองเบื้องต้น  (1 คะแนน)</t>
  </si>
  <si>
    <t>Productivity ที่ยอมรับได้ (2)</t>
  </si>
  <si>
    <t>Risk Score Plus (1)</t>
  </si>
  <si>
    <t xml:space="preserve"> คะแนนตรวจสอบงบทดลองเบื้องต้น (1)</t>
  </si>
  <si>
    <t>หน่วยงาน :</t>
  </si>
  <si>
    <t>กราฟแสดงผลการประเมินประสิทธิภาพ Total Performance Score  ปี 2561</t>
  </si>
  <si>
    <r>
      <t xml:space="preserve">1. การบริหารแผน Planfin ไม่เกิน </t>
    </r>
    <r>
      <rPr>
        <b/>
        <sz val="16"/>
        <color indexed="8"/>
        <rFont val="Calibri"/>
        <family val="2"/>
      </rPr>
      <t>±</t>
    </r>
    <r>
      <rPr>
        <b/>
        <sz val="14.4"/>
        <color indexed="8"/>
        <rFont val="TH SarabunPSK"/>
        <family val="2"/>
      </rPr>
      <t xml:space="preserve"> 5 % (2 คะแนน)</t>
    </r>
  </si>
  <si>
    <t>การบริหารแผน Planfin (2)</t>
  </si>
  <si>
    <t>ค่าใช้จ่ายไม่เกินค่ากลางกลุ่มรพ. HGR (2)</t>
  </si>
  <si>
    <t>3. การบริหารค่าใช้จ่าย: ไม่เกินค่ากลางกลุ่ม รพ HGR (2 คะแนน)</t>
  </si>
  <si>
    <t>2. การบริหารต้นทุน Unit Cost ไม่เกินค่ากลางกลุ่ม รพ. (2 คะแนน)</t>
  </si>
  <si>
    <t>การบริหารต้นทุน Unit Cost (2)</t>
  </si>
  <si>
    <t>Total Performance Score 2.0</t>
  </si>
  <si>
    <t>&lt; 5 คะแนน</t>
  </si>
  <si>
    <r>
      <rPr>
        <b/>
        <u/>
        <sz val="16"/>
        <color theme="1"/>
        <rFont val="TH SarabunPSK"/>
        <family val="2"/>
      </rPr>
      <t>&gt;</t>
    </r>
    <r>
      <rPr>
        <b/>
        <sz val="16"/>
        <color theme="1"/>
        <rFont val="TH SarabunPSK"/>
        <family val="2"/>
      </rPr>
      <t xml:space="preserve"> 8 คะแนน</t>
    </r>
  </si>
  <si>
    <r>
      <rPr>
        <b/>
        <u/>
        <sz val="16"/>
        <color theme="1"/>
        <rFont val="TH SarabunPSK"/>
        <family val="2"/>
      </rPr>
      <t>&gt;</t>
    </r>
    <r>
      <rPr>
        <b/>
        <sz val="16"/>
        <color theme="1"/>
        <rFont val="TH SarabunPSK"/>
        <family val="2"/>
      </rPr>
      <t xml:space="preserve"> 7 คะแนน แต่ &lt;  8 คะแนน</t>
    </r>
  </si>
  <si>
    <r>
      <rPr>
        <b/>
        <u/>
        <sz val="16"/>
        <color theme="1"/>
        <rFont val="TH SarabunPSK"/>
        <family val="2"/>
      </rPr>
      <t>&gt;</t>
    </r>
    <r>
      <rPr>
        <b/>
        <sz val="16"/>
        <color theme="1"/>
        <rFont val="TH SarabunPSK"/>
        <family val="2"/>
      </rPr>
      <t xml:space="preserve"> 6 คะแนน แต่ &lt;  7 คะแนน</t>
    </r>
  </si>
  <si>
    <r>
      <rPr>
        <b/>
        <u/>
        <sz val="16"/>
        <color theme="1"/>
        <rFont val="TH SarabunPSK"/>
        <family val="2"/>
      </rPr>
      <t>&gt;</t>
    </r>
    <r>
      <rPr>
        <b/>
        <sz val="16"/>
        <color theme="1"/>
        <rFont val="TH SarabunPSK"/>
        <family val="2"/>
      </rPr>
      <t xml:space="preserve"> 5 คะแนน แต่ &lt;  6 คะแนน</t>
    </r>
  </si>
  <si>
    <t>* หน่วยงานนำผลประเมินในข้อที่ไม่ผ่าน เพื่อหาสาเหตุและไปพัฒนา ปรับปรุงต่อไป</t>
  </si>
  <si>
    <t>A = ดีมาก</t>
  </si>
  <si>
    <t>B = ดี</t>
  </si>
  <si>
    <t>C = พอใช้</t>
  </si>
  <si>
    <t>D = ต้องปรับปรุง</t>
  </si>
  <si>
    <t>F = ไม่ผ่าน</t>
  </si>
  <si>
    <t xml:space="preserve">     (ค้นหา รพ. ใส่ รหัส รพ. ในช่อง D2)</t>
  </si>
  <si>
    <t>ระบบจะแสดงผลคะแนนให้</t>
  </si>
  <si>
    <t xml:space="preserve">การบริหารแผน Planfin </t>
  </si>
  <si>
    <t>การบริหารต้นทุน Unit Cost</t>
  </si>
  <si>
    <t xml:space="preserve">ค่าใช้จ่ายไม่เกินค่ากลางกลุ่มรพ. HGR </t>
  </si>
  <si>
    <t xml:space="preserve">Productivity ที่ยอมรับได้ </t>
  </si>
  <si>
    <t>Risk Score Plus</t>
  </si>
  <si>
    <t xml:space="preserve">คะแนนตรวจสอบงบทดลองเบื้องต้น </t>
  </si>
  <si>
    <t xml:space="preserve">Total Performance Score </t>
  </si>
  <si>
    <t>7 PLUS 4Q61</t>
  </si>
  <si>
    <t>ผ่าน=1 ไม่ผ่าน=0</t>
  </si>
  <si>
    <t xml:space="preserve">คะแนน </t>
  </si>
  <si>
    <t>ผลการดำเนินการใน ไตรมาส 4/61</t>
  </si>
  <si>
    <t>A Payment Period ขำระหนี้</t>
  </si>
  <si>
    <t>Return on Asset บริหารสินทรัพย์</t>
  </si>
  <si>
    <t>Inventory Management-วสด.คงคลัง</t>
  </si>
  <si>
    <t>Operating Margin ผลการดำเนินงาน</t>
  </si>
  <si>
    <r>
      <t>5. การบริหารจัดการภายในด้านการเงิน7 ด้านต้องผ่าน 4 ใน7 (Risk Score Plus)</t>
    </r>
    <r>
      <rPr>
        <b/>
        <sz val="14"/>
        <color theme="1"/>
        <rFont val="TH SarabunPSK"/>
        <family val="2"/>
      </rPr>
      <t xml:space="preserve"> ( 1 คะแนน)</t>
    </r>
  </si>
  <si>
    <t>กลุ่มงานพัฒนาระบบการเงินการคลังกองเศรษฐฯ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</si>
</sst>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-* #,##0.00_-;\-* #,##0.00_-;_-* &quot;-&quot;??_-;_-@_-"/>
    <numFmt numFmtId="187" formatCode="#,##0.00_ ;[Red]\-#,##0.00\ "/>
    <numFmt numFmtId="188" formatCode="#,##0.0"/>
    <numFmt numFmtId="189" formatCode="#,##0_ ;[Red]\-#,##0\ "/>
    <numFmt numFmtId="190" formatCode="_-* #,##0_-;\-* #,##0_-;_-* &quot;-&quot;??_-;_-@_-"/>
    <numFmt numFmtId="191" formatCode="#,##0_ ;\-#,##0\ "/>
    <numFmt numFmtId="192" formatCode="#,##0.00_ ;\-#,##0.00\ "/>
    <numFmt numFmtId="193" formatCode="#,##0.000_ ;\-#,##0.000\ "/>
    <numFmt numFmtId="194" formatCode="_-* #,##0.0_-;\-* #,##0.0_-;_-* &quot;-&quot;??_-;_-@_-"/>
    <numFmt numFmtId="195" formatCode="#,##0.0_ ;\-#,##0.0\ "/>
    <numFmt numFmtId="196" formatCode="0.0"/>
  </numFmts>
  <fonts count="33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0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sz val="16"/>
      <name val="TH SarabunPSK"/>
      <family val="2"/>
    </font>
    <font>
      <sz val="16"/>
      <color theme="1"/>
      <name val="Tahoma"/>
      <family val="2"/>
      <charset val="222"/>
      <scheme val="minor"/>
    </font>
    <font>
      <b/>
      <u/>
      <sz val="16"/>
      <color theme="1"/>
      <name val="TH SarabunPSK"/>
      <family val="2"/>
    </font>
    <font>
      <sz val="16"/>
      <name val="TH SarabunPSK"/>
      <family val="2"/>
    </font>
    <font>
      <sz val="20"/>
      <color indexed="81"/>
      <name val="Tahoma"/>
      <family val="2"/>
    </font>
    <font>
      <sz val="9"/>
      <color indexed="81"/>
      <name val="Tahoma"/>
      <family val="2"/>
    </font>
    <font>
      <b/>
      <sz val="10"/>
      <color theme="1"/>
      <name val="Tahoma"/>
      <family val="2"/>
      <scheme val="minor"/>
    </font>
    <font>
      <sz val="10"/>
      <color theme="1"/>
      <name val="Tahoma"/>
      <family val="2"/>
      <scheme val="minor"/>
    </font>
    <font>
      <b/>
      <sz val="16"/>
      <color rgb="FFFF0000"/>
      <name val="TH SarabunPSK"/>
      <family val="2"/>
    </font>
    <font>
      <sz val="11"/>
      <color theme="1"/>
      <name val="Tahoma"/>
      <family val="2"/>
    </font>
    <font>
      <b/>
      <sz val="20"/>
      <color theme="1"/>
      <name val="TH SarabunPSK"/>
      <family val="2"/>
    </font>
    <font>
      <b/>
      <sz val="18"/>
      <color indexed="8"/>
      <name val="TH SarabunPSK"/>
      <family val="2"/>
    </font>
    <font>
      <b/>
      <sz val="16"/>
      <color indexed="8"/>
      <name val="Calibri"/>
      <family val="2"/>
    </font>
    <font>
      <b/>
      <sz val="14.4"/>
      <color indexed="8"/>
      <name val="TH SarabunPSK"/>
      <family val="2"/>
    </font>
    <font>
      <b/>
      <sz val="18"/>
      <color theme="1"/>
      <name val="TH SarabunPSK"/>
      <family val="2"/>
    </font>
    <font>
      <sz val="16"/>
      <color indexed="8"/>
      <name val="Calibri"/>
      <family val="2"/>
    </font>
    <font>
      <sz val="14.4"/>
      <color indexed="8"/>
      <name val="TH SarabunPSK"/>
      <family val="2"/>
    </font>
    <font>
      <b/>
      <sz val="18"/>
      <color rgb="FFFF0000"/>
      <name val="TH SarabunPSK"/>
      <family val="2"/>
    </font>
    <font>
      <sz val="18"/>
      <color theme="1"/>
      <name val="TH SarabunPSK"/>
      <family val="2"/>
    </font>
    <font>
      <b/>
      <sz val="14"/>
      <color theme="1"/>
      <name val="TH SarabunPSK"/>
      <family val="2"/>
    </font>
    <font>
      <sz val="20"/>
      <color theme="1"/>
      <name val="TH SarabunPSK"/>
      <family val="2"/>
    </font>
    <font>
      <b/>
      <sz val="20"/>
      <color rgb="FFFF0000"/>
      <name val="TH SarabunPSK"/>
      <family val="2"/>
    </font>
    <font>
      <b/>
      <sz val="18"/>
      <name val="TH SarabunPSK"/>
      <family val="2"/>
    </font>
    <font>
      <sz val="16"/>
      <color rgb="FFFF0000"/>
      <name val="TH SarabunPSK"/>
      <family val="2"/>
    </font>
    <font>
      <b/>
      <sz val="16"/>
      <color rgb="FFFF0000"/>
      <name val="TH SarabunPSK"/>
      <family val="2"/>
      <charset val="222"/>
    </font>
    <font>
      <b/>
      <sz val="16"/>
      <color rgb="FFFF0000"/>
      <name val="Tahoma"/>
      <family val="2"/>
      <charset val="222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8A2E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0" fontId="1" fillId="0" borderId="0"/>
  </cellStyleXfs>
  <cellXfs count="302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5" fillId="0" borderId="0" xfId="0" applyFont="1"/>
    <xf numFmtId="0" fontId="5" fillId="0" borderId="0" xfId="0" applyFont="1" applyAlignment="1">
      <alignment horizontal="center"/>
    </xf>
    <xf numFmtId="0" fontId="5" fillId="3" borderId="12" xfId="0" applyFont="1" applyFill="1" applyBorder="1" applyAlignment="1">
      <alignment horizontal="center" vertical="center" textRotation="90" wrapText="1"/>
    </xf>
    <xf numFmtId="0" fontId="6" fillId="4" borderId="12" xfId="0" applyFont="1" applyFill="1" applyBorder="1" applyAlignment="1">
      <alignment horizontal="left" textRotation="90" wrapText="1"/>
    </xf>
    <xf numFmtId="0" fontId="6" fillId="5" borderId="12" xfId="0" applyFont="1" applyFill="1" applyBorder="1" applyAlignment="1">
      <alignment horizontal="center" vertical="center" textRotation="90" wrapText="1"/>
    </xf>
    <xf numFmtId="0" fontId="6" fillId="6" borderId="12" xfId="0" applyFont="1" applyFill="1" applyBorder="1" applyAlignment="1">
      <alignment horizontal="center" vertical="center" textRotation="90" wrapText="1"/>
    </xf>
    <xf numFmtId="43" fontId="5" fillId="0" borderId="0" xfId="1" applyFont="1"/>
    <xf numFmtId="0" fontId="6" fillId="0" borderId="0" xfId="0" applyFont="1" applyAlignment="1">
      <alignment horizontal="center" vertical="center" wrapText="1"/>
    </xf>
    <xf numFmtId="0" fontId="5" fillId="0" borderId="12" xfId="0" applyFont="1" applyBorder="1" applyAlignment="1" applyProtection="1">
      <alignment horizontal="center"/>
      <protection hidden="1"/>
    </xf>
    <xf numFmtId="0" fontId="5" fillId="0" borderId="12" xfId="0" applyFont="1" applyBorder="1" applyProtection="1">
      <protection hidden="1"/>
    </xf>
    <xf numFmtId="0" fontId="5" fillId="0" borderId="12" xfId="0" applyFont="1" applyBorder="1" applyAlignment="1" applyProtection="1">
      <alignment horizontal="left"/>
      <protection hidden="1"/>
    </xf>
    <xf numFmtId="4" fontId="5" fillId="0" borderId="12" xfId="0" applyNumberFormat="1" applyFont="1" applyBorder="1"/>
    <xf numFmtId="187" fontId="5" fillId="0" borderId="12" xfId="0" applyNumberFormat="1" applyFont="1" applyBorder="1"/>
    <xf numFmtId="187" fontId="5" fillId="7" borderId="12" xfId="0" applyNumberFormat="1" applyFont="1" applyFill="1" applyBorder="1" applyProtection="1">
      <protection locked="0"/>
    </xf>
    <xf numFmtId="188" fontId="5" fillId="0" borderId="12" xfId="0" applyNumberFormat="1" applyFont="1" applyBorder="1" applyAlignment="1" applyProtection="1">
      <alignment horizontal="center"/>
      <protection hidden="1"/>
    </xf>
    <xf numFmtId="0" fontId="5" fillId="0" borderId="12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6" fillId="0" borderId="0" xfId="0" applyFont="1"/>
    <xf numFmtId="0" fontId="5" fillId="0" borderId="0" xfId="0" applyFont="1" applyAlignment="1">
      <alignment horizontal="right"/>
    </xf>
    <xf numFmtId="189" fontId="5" fillId="0" borderId="0" xfId="1" applyNumberFormat="1" applyFont="1" applyAlignment="1">
      <alignment horizontal="right"/>
    </xf>
    <xf numFmtId="0" fontId="5" fillId="0" borderId="0" xfId="0" applyFont="1" applyAlignment="1">
      <alignment horizontal="left"/>
    </xf>
    <xf numFmtId="190" fontId="5" fillId="0" borderId="0" xfId="1" applyNumberFormat="1" applyFont="1"/>
    <xf numFmtId="191" fontId="5" fillId="0" borderId="0" xfId="1" applyNumberFormat="1" applyFont="1"/>
    <xf numFmtId="0" fontId="6" fillId="8" borderId="12" xfId="0" applyFont="1" applyFill="1" applyBorder="1" applyAlignment="1">
      <alignment horizontal="center" vertical="center" wrapText="1"/>
    </xf>
    <xf numFmtId="0" fontId="6" fillId="9" borderId="12" xfId="0" applyFont="1" applyFill="1" applyBorder="1" applyAlignment="1">
      <alignment horizontal="center" vertical="center" wrapText="1"/>
    </xf>
    <xf numFmtId="0" fontId="6" fillId="10" borderId="12" xfId="0" applyFont="1" applyFill="1" applyBorder="1" applyAlignment="1">
      <alignment horizontal="center" vertical="top" wrapText="1"/>
    </xf>
    <xf numFmtId="0" fontId="5" fillId="0" borderId="0" xfId="0" applyFont="1" applyAlignment="1">
      <alignment horizontal="center" vertical="center" wrapText="1"/>
    </xf>
    <xf numFmtId="0" fontId="5" fillId="0" borderId="12" xfId="0" applyFont="1" applyBorder="1"/>
    <xf numFmtId="0" fontId="5" fillId="0" borderId="12" xfId="0" applyFont="1" applyBorder="1" applyAlignment="1">
      <alignment horizontal="center" vertical="top" wrapText="1"/>
    </xf>
    <xf numFmtId="0" fontId="6" fillId="2" borderId="6" xfId="0" applyFont="1" applyFill="1" applyBorder="1" applyAlignment="1">
      <alignment horizontal="center"/>
    </xf>
    <xf numFmtId="0" fontId="8" fillId="0" borderId="0" xfId="0" applyFont="1" applyAlignment="1"/>
    <xf numFmtId="0" fontId="8" fillId="0" borderId="0" xfId="0" applyFont="1" applyAlignment="1">
      <alignment horizontal="center"/>
    </xf>
    <xf numFmtId="0" fontId="5" fillId="0" borderId="0" xfId="0" applyFont="1" applyAlignment="1"/>
    <xf numFmtId="187" fontId="5" fillId="0" borderId="0" xfId="0" applyNumberFormat="1" applyFont="1" applyAlignment="1"/>
    <xf numFmtId="3" fontId="5" fillId="0" borderId="0" xfId="0" applyNumberFormat="1" applyFont="1" applyAlignment="1"/>
    <xf numFmtId="4" fontId="5" fillId="0" borderId="0" xfId="0" applyNumberFormat="1" applyFont="1" applyAlignment="1"/>
    <xf numFmtId="0" fontId="5" fillId="0" borderId="0" xfId="0" applyFont="1" applyBorder="1" applyAlignment="1">
      <alignment horizontal="center" wrapText="1"/>
    </xf>
    <xf numFmtId="0" fontId="8" fillId="0" borderId="0" xfId="0" applyFont="1" applyAlignment="1">
      <alignment horizontal="left"/>
    </xf>
    <xf numFmtId="3" fontId="8" fillId="0" borderId="0" xfId="0" applyNumberFormat="1" applyFont="1" applyAlignment="1"/>
    <xf numFmtId="4" fontId="8" fillId="0" borderId="0" xfId="0" applyNumberFormat="1" applyFont="1" applyAlignment="1"/>
    <xf numFmtId="1" fontId="5" fillId="0" borderId="0" xfId="1" applyNumberFormat="1" applyFont="1"/>
    <xf numFmtId="191" fontId="5" fillId="0" borderId="0" xfId="1" applyNumberFormat="1" applyFont="1" applyFill="1" applyAlignment="1">
      <alignment horizontal="center"/>
    </xf>
    <xf numFmtId="0" fontId="5" fillId="0" borderId="0" xfId="0" applyFont="1" applyAlignment="1">
      <alignment vertical="top"/>
    </xf>
    <xf numFmtId="0" fontId="9" fillId="0" borderId="0" xfId="0" applyFont="1"/>
    <xf numFmtId="0" fontId="6" fillId="14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Continuous"/>
    </xf>
    <xf numFmtId="0" fontId="6" fillId="15" borderId="12" xfId="0" applyFont="1" applyFill="1" applyBorder="1" applyAlignment="1" applyProtection="1">
      <alignment horizontal="centerContinuous" vertical="center" wrapText="1"/>
      <protection locked="0" hidden="1"/>
    </xf>
    <xf numFmtId="0" fontId="6" fillId="15" borderId="12" xfId="0" applyFont="1" applyFill="1" applyBorder="1" applyAlignment="1" applyProtection="1">
      <alignment horizontal="center" vertical="center" wrapText="1"/>
      <protection locked="0" hidden="1"/>
    </xf>
    <xf numFmtId="0" fontId="6" fillId="16" borderId="12" xfId="0" applyFont="1" applyFill="1" applyBorder="1" applyAlignment="1" applyProtection="1">
      <alignment horizontal="center" vertical="center" wrapText="1"/>
      <protection locked="0" hidden="1"/>
    </xf>
    <xf numFmtId="0" fontId="6" fillId="4" borderId="12" xfId="0" applyFont="1" applyFill="1" applyBorder="1" applyAlignment="1" applyProtection="1">
      <alignment horizontal="center" vertical="center" wrapText="1"/>
      <protection locked="0" hidden="1"/>
    </xf>
    <xf numFmtId="0" fontId="7" fillId="16" borderId="12" xfId="0" applyFont="1" applyFill="1" applyBorder="1" applyAlignment="1" applyProtection="1">
      <alignment horizontal="center" vertical="center" wrapText="1"/>
      <protection locked="0" hidden="1"/>
    </xf>
    <xf numFmtId="187" fontId="5" fillId="0" borderId="12" xfId="0" applyNumberFormat="1" applyFont="1" applyBorder="1" applyAlignment="1" applyProtection="1">
      <protection hidden="1"/>
    </xf>
    <xf numFmtId="0" fontId="6" fillId="0" borderId="12" xfId="0" applyFont="1" applyBorder="1" applyAlignment="1" applyProtection="1">
      <alignment horizontal="center" vertical="center"/>
      <protection locked="0" hidden="1"/>
    </xf>
    <xf numFmtId="0" fontId="1" fillId="0" borderId="0" xfId="2"/>
    <xf numFmtId="0" fontId="13" fillId="0" borderId="0" xfId="2" applyFont="1" applyAlignment="1">
      <alignment horizontal="center" vertical="center" wrapText="1"/>
    </xf>
    <xf numFmtId="0" fontId="14" fillId="0" borderId="0" xfId="2" applyFont="1" applyAlignment="1">
      <alignment wrapText="1"/>
    </xf>
    <xf numFmtId="3" fontId="14" fillId="0" borderId="0" xfId="2" applyNumberFormat="1" applyFont="1" applyAlignment="1">
      <alignment wrapText="1"/>
    </xf>
    <xf numFmtId="4" fontId="14" fillId="0" borderId="0" xfId="2" applyNumberFormat="1" applyFont="1" applyAlignment="1">
      <alignment wrapText="1"/>
    </xf>
    <xf numFmtId="0" fontId="5" fillId="17" borderId="12" xfId="0" applyNumberFormat="1" applyFont="1" applyFill="1" applyBorder="1" applyProtection="1">
      <protection locked="0"/>
    </xf>
    <xf numFmtId="0" fontId="5" fillId="0" borderId="0" xfId="0" applyNumberFormat="1" applyFont="1" applyAlignment="1">
      <alignment horizontal="center"/>
    </xf>
    <xf numFmtId="0" fontId="14" fillId="16" borderId="0" xfId="2" applyFont="1" applyFill="1" applyAlignment="1">
      <alignment wrapText="1"/>
    </xf>
    <xf numFmtId="0" fontId="1" fillId="16" borderId="0" xfId="2" applyFill="1"/>
    <xf numFmtId="0" fontId="1" fillId="0" borderId="0" xfId="2" applyNumberFormat="1"/>
    <xf numFmtId="0" fontId="0" fillId="0" borderId="0" xfId="0" applyNumberFormat="1"/>
    <xf numFmtId="191" fontId="7" fillId="18" borderId="7" xfId="1" applyNumberFormat="1" applyFont="1" applyFill="1" applyBorder="1" applyAlignment="1">
      <alignment horizontal="center" vertical="center" wrapText="1"/>
    </xf>
    <xf numFmtId="191" fontId="7" fillId="18" borderId="5" xfId="1" applyNumberFormat="1" applyFont="1" applyFill="1" applyBorder="1" applyAlignment="1">
      <alignment horizontal="center" vertical="center" wrapText="1"/>
    </xf>
    <xf numFmtId="1" fontId="7" fillId="18" borderId="12" xfId="1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5" fillId="0" borderId="0" xfId="1" applyNumberFormat="1" applyFont="1" applyFill="1" applyAlignment="1">
      <alignment horizontal="center"/>
    </xf>
    <xf numFmtId="49" fontId="5" fillId="0" borderId="0" xfId="1" applyNumberFormat="1" applyFont="1" applyFill="1" applyAlignment="1">
      <alignment horizontal="center"/>
    </xf>
    <xf numFmtId="191" fontId="5" fillId="18" borderId="0" xfId="1" applyNumberFormat="1" applyFont="1" applyFill="1" applyAlignment="1">
      <alignment horizontal="center"/>
    </xf>
    <xf numFmtId="191" fontId="5" fillId="0" borderId="0" xfId="1" applyNumberFormat="1" applyFont="1" applyFill="1" applyAlignment="1">
      <alignment horizontal="center" wrapText="1"/>
    </xf>
    <xf numFmtId="0" fontId="6" fillId="0" borderId="0" xfId="0" applyFont="1" applyAlignment="1"/>
    <xf numFmtId="191" fontId="7" fillId="18" borderId="12" xfId="1" applyNumberFormat="1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191" fontId="7" fillId="12" borderId="3" xfId="1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189" fontId="6" fillId="0" borderId="0" xfId="1" applyNumberFormat="1" applyFont="1" applyAlignment="1">
      <alignment horizontal="center"/>
    </xf>
    <xf numFmtId="189" fontId="15" fillId="19" borderId="0" xfId="1" applyNumberFormat="1" applyFont="1" applyFill="1" applyAlignment="1">
      <alignment horizontal="center"/>
    </xf>
    <xf numFmtId="0" fontId="8" fillId="0" borderId="0" xfId="0" applyFont="1" applyAlignment="1">
      <alignment horizontal="center" vertical="center"/>
    </xf>
    <xf numFmtId="188" fontId="7" fillId="18" borderId="0" xfId="1" applyNumberFormat="1" applyFont="1" applyFill="1" applyAlignment="1">
      <alignment horizontal="center"/>
    </xf>
    <xf numFmtId="0" fontId="5" fillId="0" borderId="12" xfId="0" applyFont="1" applyBorder="1" applyAlignment="1">
      <alignment horizontal="center" wrapText="1"/>
    </xf>
    <xf numFmtId="0" fontId="6" fillId="2" borderId="7" xfId="0" applyFont="1" applyFill="1" applyBorder="1" applyAlignment="1">
      <alignment horizontal="center" vertical="center"/>
    </xf>
    <xf numFmtId="3" fontId="6" fillId="2" borderId="12" xfId="0" applyNumberFormat="1" applyFont="1" applyFill="1" applyBorder="1" applyAlignment="1">
      <alignment horizontal="center" vertical="center" wrapText="1"/>
    </xf>
    <xf numFmtId="4" fontId="6" fillId="2" borderId="12" xfId="0" applyNumberFormat="1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/>
    </xf>
    <xf numFmtId="0" fontId="5" fillId="18" borderId="12" xfId="0" applyFont="1" applyFill="1" applyBorder="1" applyAlignment="1">
      <alignment horizontal="center" vertical="center" wrapText="1"/>
    </xf>
    <xf numFmtId="191" fontId="7" fillId="18" borderId="6" xfId="1" applyNumberFormat="1" applyFont="1" applyFill="1" applyBorder="1" applyAlignment="1">
      <alignment horizontal="center" vertical="top"/>
    </xf>
    <xf numFmtId="191" fontId="7" fillId="18" borderId="2" xfId="1" applyNumberFormat="1" applyFont="1" applyFill="1" applyBorder="1" applyAlignment="1">
      <alignment horizontal="center" vertical="top"/>
    </xf>
    <xf numFmtId="0" fontId="5" fillId="0" borderId="0" xfId="0" applyFont="1" applyAlignment="1">
      <alignment horizontal="center" vertical="top"/>
    </xf>
    <xf numFmtId="193" fontId="5" fillId="18" borderId="0" xfId="1" applyNumberFormat="1" applyFont="1" applyFill="1" applyAlignment="1">
      <alignment horizontal="center"/>
    </xf>
    <xf numFmtId="191" fontId="16" fillId="0" borderId="0" xfId="1" applyNumberFormat="1" applyFont="1" applyAlignment="1">
      <alignment horizontal="center" vertical="center"/>
    </xf>
    <xf numFmtId="43" fontId="16" fillId="0" borderId="0" xfId="1" applyFont="1" applyAlignment="1">
      <alignment horizontal="center" vertical="center"/>
    </xf>
    <xf numFmtId="0" fontId="5" fillId="0" borderId="0" xfId="0" applyFont="1" applyAlignment="1">
      <alignment horizontal="center" vertical="top" wrapText="1"/>
    </xf>
    <xf numFmtId="187" fontId="5" fillId="0" borderId="0" xfId="0" applyNumberFormat="1" applyFont="1" applyAlignment="1">
      <alignment horizontal="center" vertical="top" wrapText="1"/>
    </xf>
    <xf numFmtId="0" fontId="5" fillId="0" borderId="0" xfId="0" applyFont="1" applyAlignment="1">
      <alignment vertical="top" wrapText="1"/>
    </xf>
    <xf numFmtId="187" fontId="5" fillId="0" borderId="0" xfId="0" applyNumberFormat="1" applyFont="1" applyAlignment="1">
      <alignment vertical="top" wrapText="1"/>
    </xf>
    <xf numFmtId="1" fontId="5" fillId="0" borderId="0" xfId="0" applyNumberFormat="1" applyFont="1" applyAlignment="1">
      <alignment horizontal="center" vertical="top" wrapText="1"/>
    </xf>
    <xf numFmtId="187" fontId="5" fillId="2" borderId="0" xfId="0" applyNumberFormat="1" applyFont="1" applyFill="1" applyAlignment="1">
      <alignment vertical="top" wrapText="1"/>
    </xf>
    <xf numFmtId="0" fontId="5" fillId="22" borderId="0" xfId="0" applyFont="1" applyFill="1" applyAlignment="1">
      <alignment horizontal="center" vertical="top" wrapText="1"/>
    </xf>
    <xf numFmtId="0" fontId="5" fillId="22" borderId="0" xfId="0" applyFont="1" applyFill="1" applyAlignment="1">
      <alignment vertical="top" wrapText="1"/>
    </xf>
    <xf numFmtId="1" fontId="5" fillId="22" borderId="0" xfId="0" applyNumberFormat="1" applyFont="1" applyFill="1" applyAlignment="1">
      <alignment horizontal="center" vertical="top" wrapText="1"/>
    </xf>
    <xf numFmtId="187" fontId="5" fillId="22" borderId="0" xfId="0" applyNumberFormat="1" applyFont="1" applyFill="1" applyAlignment="1">
      <alignment vertical="top" wrapText="1"/>
    </xf>
    <xf numFmtId="0" fontId="6" fillId="21" borderId="0" xfId="0" applyFont="1" applyFill="1" applyAlignment="1">
      <alignment horizontal="center" vertical="center" wrapText="1"/>
    </xf>
    <xf numFmtId="187" fontId="6" fillId="21" borderId="0" xfId="0" applyNumberFormat="1" applyFont="1" applyFill="1" applyAlignment="1">
      <alignment horizontal="center" vertical="center" wrapText="1"/>
    </xf>
    <xf numFmtId="187" fontId="5" fillId="0" borderId="0" xfId="0" applyNumberFormat="1" applyFont="1"/>
    <xf numFmtId="187" fontId="5" fillId="22" borderId="0" xfId="0" applyNumberFormat="1" applyFont="1" applyFill="1"/>
    <xf numFmtId="0" fontId="5" fillId="22" borderId="0" xfId="0" applyFont="1" applyFill="1"/>
    <xf numFmtId="187" fontId="10" fillId="22" borderId="0" xfId="0" applyNumberFormat="1" applyFont="1" applyFill="1"/>
    <xf numFmtId="0" fontId="10" fillId="22" borderId="0" xfId="0" applyFont="1" applyFill="1"/>
    <xf numFmtId="0" fontId="5" fillId="22" borderId="0" xfId="0" applyFont="1" applyFill="1" applyAlignment="1">
      <alignment horizontal="center"/>
    </xf>
    <xf numFmtId="192" fontId="5" fillId="0" borderId="0" xfId="1" applyNumberFormat="1" applyFont="1" applyFill="1" applyAlignment="1">
      <alignment horizontal="center"/>
    </xf>
    <xf numFmtId="192" fontId="5" fillId="22" borderId="0" xfId="1" applyNumberFormat="1" applyFont="1" applyFill="1" applyAlignment="1">
      <alignment horizontal="center"/>
    </xf>
    <xf numFmtId="191" fontId="5" fillId="22" borderId="0" xfId="1" applyNumberFormat="1" applyFont="1" applyFill="1" applyAlignment="1">
      <alignment horizontal="center"/>
    </xf>
    <xf numFmtId="193" fontId="5" fillId="22" borderId="0" xfId="1" applyNumberFormat="1" applyFont="1" applyFill="1" applyAlignment="1">
      <alignment horizontal="center"/>
    </xf>
    <xf numFmtId="49" fontId="5" fillId="22" borderId="0" xfId="1" applyNumberFormat="1" applyFont="1" applyFill="1" applyAlignment="1">
      <alignment horizontal="center"/>
    </xf>
    <xf numFmtId="0" fontId="14" fillId="14" borderId="0" xfId="2" applyFont="1" applyFill="1" applyAlignment="1">
      <alignment wrapText="1"/>
    </xf>
    <xf numFmtId="187" fontId="14" fillId="14" borderId="0" xfId="2" applyNumberFormat="1" applyFont="1" applyFill="1" applyAlignment="1">
      <alignment wrapText="1"/>
    </xf>
    <xf numFmtId="187" fontId="5" fillId="0" borderId="0" xfId="1" applyNumberFormat="1" applyFont="1"/>
    <xf numFmtId="187" fontId="7" fillId="18" borderId="12" xfId="1" applyNumberFormat="1" applyFont="1" applyFill="1" applyBorder="1" applyAlignment="1">
      <alignment horizontal="center" vertical="center" wrapText="1"/>
    </xf>
    <xf numFmtId="187" fontId="5" fillId="18" borderId="0" xfId="1" applyNumberFormat="1" applyFont="1" applyFill="1" applyAlignment="1">
      <alignment horizontal="center"/>
    </xf>
    <xf numFmtId="0" fontId="6" fillId="0" borderId="0" xfId="0" applyFont="1" applyAlignment="1">
      <alignment vertical="top"/>
    </xf>
    <xf numFmtId="0" fontId="6" fillId="18" borderId="12" xfId="0" applyFont="1" applyFill="1" applyBorder="1" applyAlignment="1">
      <alignment horizontal="left" vertical="top"/>
    </xf>
    <xf numFmtId="0" fontId="5" fillId="0" borderId="12" xfId="0" applyFont="1" applyBorder="1" applyAlignment="1">
      <alignment vertical="top"/>
    </xf>
    <xf numFmtId="0" fontId="7" fillId="0" borderId="0" xfId="0" applyFont="1" applyFill="1" applyBorder="1" applyAlignment="1">
      <alignment horizontal="left" vertical="center"/>
    </xf>
    <xf numFmtId="0" fontId="5" fillId="18" borderId="0" xfId="0" applyFont="1" applyFill="1" applyAlignment="1">
      <alignment horizontal="center" vertical="top"/>
    </xf>
    <xf numFmtId="0" fontId="6" fillId="18" borderId="12" xfId="0" applyFont="1" applyFill="1" applyBorder="1" applyAlignment="1">
      <alignment vertical="top"/>
    </xf>
    <xf numFmtId="0" fontId="5" fillId="18" borderId="0" xfId="0" applyFont="1" applyFill="1" applyAlignment="1">
      <alignment vertical="top"/>
    </xf>
    <xf numFmtId="0" fontId="7" fillId="0" borderId="0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vertical="center"/>
    </xf>
    <xf numFmtId="0" fontId="17" fillId="12" borderId="0" xfId="0" applyFont="1" applyFill="1" applyAlignment="1">
      <alignment vertical="top"/>
    </xf>
    <xf numFmtId="0" fontId="17" fillId="12" borderId="0" xfId="0" applyFont="1" applyFill="1" applyAlignment="1">
      <alignment horizontal="center" vertical="top"/>
    </xf>
    <xf numFmtId="194" fontId="21" fillId="0" borderId="12" xfId="1" applyNumberFormat="1" applyFont="1" applyFill="1" applyBorder="1" applyAlignment="1">
      <alignment horizontal="center" vertical="top"/>
    </xf>
    <xf numFmtId="194" fontId="21" fillId="18" borderId="12" xfId="1" applyNumberFormat="1" applyFont="1" applyFill="1" applyBorder="1" applyAlignment="1">
      <alignment vertical="top"/>
    </xf>
    <xf numFmtId="194" fontId="21" fillId="18" borderId="12" xfId="1" applyNumberFormat="1" applyFont="1" applyFill="1" applyBorder="1" applyAlignment="1">
      <alignment horizontal="center" vertical="top"/>
    </xf>
    <xf numFmtId="0" fontId="24" fillId="12" borderId="0" xfId="0" applyFont="1" applyFill="1" applyAlignment="1">
      <alignment horizontal="center" vertical="top"/>
    </xf>
    <xf numFmtId="43" fontId="6" fillId="21" borderId="0" xfId="1" applyFont="1" applyFill="1"/>
    <xf numFmtId="0" fontId="15" fillId="19" borderId="0" xfId="0" applyFont="1" applyFill="1" applyAlignment="1">
      <alignment horizontal="center"/>
    </xf>
    <xf numFmtId="0" fontId="6" fillId="16" borderId="0" xfId="0" applyFont="1" applyFill="1" applyAlignment="1">
      <alignment horizontal="center"/>
    </xf>
    <xf numFmtId="0" fontId="6" fillId="20" borderId="13" xfId="0" applyFont="1" applyFill="1" applyBorder="1" applyAlignment="1">
      <alignment vertical="top"/>
    </xf>
    <xf numFmtId="0" fontId="6" fillId="20" borderId="14" xfId="0" applyFont="1" applyFill="1" applyBorder="1" applyAlignment="1">
      <alignment vertical="top"/>
    </xf>
    <xf numFmtId="0" fontId="5" fillId="20" borderId="14" xfId="0" applyFont="1" applyFill="1" applyBorder="1" applyAlignment="1">
      <alignment vertical="top"/>
    </xf>
    <xf numFmtId="0" fontId="5" fillId="20" borderId="15" xfId="0" applyFont="1" applyFill="1" applyBorder="1" applyAlignment="1">
      <alignment vertical="top"/>
    </xf>
    <xf numFmtId="0" fontId="6" fillId="0" borderId="16" xfId="0" applyFont="1" applyBorder="1" applyAlignment="1">
      <alignment vertical="top"/>
    </xf>
    <xf numFmtId="194" fontId="6" fillId="0" borderId="0" xfId="1" applyNumberFormat="1" applyFont="1" applyBorder="1" applyAlignment="1">
      <alignment vertical="top"/>
    </xf>
    <xf numFmtId="0" fontId="6" fillId="0" borderId="17" xfId="0" applyFont="1" applyBorder="1" applyAlignment="1">
      <alignment vertical="top"/>
    </xf>
    <xf numFmtId="0" fontId="6" fillId="0" borderId="18" xfId="0" applyFont="1" applyBorder="1" applyAlignment="1">
      <alignment vertical="top"/>
    </xf>
    <xf numFmtId="0" fontId="6" fillId="0" borderId="19" xfId="0" applyFont="1" applyBorder="1" applyAlignment="1">
      <alignment vertical="top"/>
    </xf>
    <xf numFmtId="0" fontId="6" fillId="0" borderId="19" xfId="0" applyFont="1" applyBorder="1" applyAlignment="1">
      <alignment horizontal="right" vertical="top"/>
    </xf>
    <xf numFmtId="0" fontId="6" fillId="0" borderId="19" xfId="0" applyFont="1" applyBorder="1" applyAlignment="1">
      <alignment horizontal="center" vertical="top"/>
    </xf>
    <xf numFmtId="0" fontId="6" fillId="0" borderId="20" xfId="0" applyFont="1" applyBorder="1" applyAlignment="1">
      <alignment vertical="top"/>
    </xf>
    <xf numFmtId="0" fontId="5" fillId="0" borderId="16" xfId="0" applyFont="1" applyBorder="1" applyAlignment="1">
      <alignment vertical="top"/>
    </xf>
    <xf numFmtId="0" fontId="6" fillId="0" borderId="0" xfId="0" applyFont="1" applyBorder="1" applyAlignment="1">
      <alignment vertical="top"/>
    </xf>
    <xf numFmtId="0" fontId="5" fillId="0" borderId="0" xfId="0" applyFont="1" applyBorder="1" applyAlignment="1">
      <alignment vertical="top"/>
    </xf>
    <xf numFmtId="0" fontId="17" fillId="12" borderId="22" xfId="0" applyFont="1" applyFill="1" applyBorder="1" applyAlignment="1">
      <alignment horizontal="center" vertical="top"/>
    </xf>
    <xf numFmtId="0" fontId="17" fillId="12" borderId="23" xfId="0" applyFont="1" applyFill="1" applyBorder="1" applyAlignment="1">
      <alignment horizontal="center" vertical="top"/>
    </xf>
    <xf numFmtId="0" fontId="6" fillId="18" borderId="25" xfId="0" applyFont="1" applyFill="1" applyBorder="1" applyAlignment="1">
      <alignment horizontal="center" vertical="top"/>
    </xf>
    <xf numFmtId="0" fontId="6" fillId="18" borderId="24" xfId="0" applyFont="1" applyFill="1" applyBorder="1" applyAlignment="1">
      <alignment horizontal="left" vertical="top"/>
    </xf>
    <xf numFmtId="0" fontId="5" fillId="0" borderId="24" xfId="0" applyFont="1" applyFill="1" applyBorder="1" applyAlignment="1">
      <alignment vertical="top"/>
    </xf>
    <xf numFmtId="194" fontId="21" fillId="7" borderId="27" xfId="1" applyNumberFormat="1" applyFont="1" applyFill="1" applyBorder="1" applyAlignment="1">
      <alignment horizontal="center" vertical="top"/>
    </xf>
    <xf numFmtId="0" fontId="6" fillId="0" borderId="17" xfId="0" applyFont="1" applyBorder="1" applyAlignment="1">
      <alignment horizontal="center" vertical="top"/>
    </xf>
    <xf numFmtId="194" fontId="5" fillId="0" borderId="0" xfId="1" applyNumberFormat="1" applyFont="1" applyAlignment="1">
      <alignment vertical="top"/>
    </xf>
    <xf numFmtId="0" fontId="17" fillId="0" borderId="0" xfId="0" applyFont="1" applyAlignment="1">
      <alignment vertical="top"/>
    </xf>
    <xf numFmtId="0" fontId="5" fillId="21" borderId="0" xfId="0" applyFont="1" applyFill="1" applyAlignment="1">
      <alignment vertical="top"/>
    </xf>
    <xf numFmtId="0" fontId="4" fillId="21" borderId="0" xfId="0" applyFont="1" applyFill="1" applyAlignment="1">
      <alignment horizontal="right" vertical="top"/>
    </xf>
    <xf numFmtId="0" fontId="4" fillId="21" borderId="0" xfId="0" applyFont="1" applyFill="1" applyAlignment="1">
      <alignment vertical="top"/>
    </xf>
    <xf numFmtId="195" fontId="24" fillId="14" borderId="28" xfId="0" applyNumberFormat="1" applyFont="1" applyFill="1" applyBorder="1" applyAlignment="1">
      <alignment horizontal="center" vertical="top"/>
    </xf>
    <xf numFmtId="0" fontId="5" fillId="11" borderId="6" xfId="0" applyFont="1" applyFill="1" applyBorder="1" applyAlignment="1">
      <alignment vertical="center"/>
    </xf>
    <xf numFmtId="0" fontId="5" fillId="11" borderId="8" xfId="0" applyFont="1" applyFill="1" applyBorder="1" applyAlignment="1">
      <alignment horizontal="center" vertical="top"/>
    </xf>
    <xf numFmtId="0" fontId="5" fillId="11" borderId="7" xfId="0" applyFont="1" applyFill="1" applyBorder="1" applyAlignment="1">
      <alignment horizontal="center" vertical="center" wrapText="1"/>
    </xf>
    <xf numFmtId="0" fontId="6" fillId="12" borderId="9" xfId="0" applyFont="1" applyFill="1" applyBorder="1" applyAlignment="1">
      <alignment horizontal="center" vertical="top"/>
    </xf>
    <xf numFmtId="0" fontId="6" fillId="12" borderId="12" xfId="0" applyFont="1" applyFill="1" applyBorder="1" applyAlignment="1">
      <alignment horizontal="center" vertical="top"/>
    </xf>
    <xf numFmtId="0" fontId="6" fillId="0" borderId="12" xfId="0" applyFont="1" applyBorder="1" applyAlignment="1">
      <alignment vertical="top"/>
    </xf>
    <xf numFmtId="0" fontId="24" fillId="0" borderId="0" xfId="0" applyFont="1" applyAlignment="1">
      <alignment vertical="top"/>
    </xf>
    <xf numFmtId="0" fontId="25" fillId="0" borderId="0" xfId="0" applyFont="1" applyAlignment="1">
      <alignment vertical="top"/>
    </xf>
    <xf numFmtId="0" fontId="21" fillId="14" borderId="0" xfId="0" applyFont="1" applyFill="1" applyAlignment="1">
      <alignment vertical="top"/>
    </xf>
    <xf numFmtId="0" fontId="17" fillId="14" borderId="0" xfId="0" applyFont="1" applyFill="1" applyAlignment="1">
      <alignment horizontal="center" vertical="top"/>
    </xf>
    <xf numFmtId="2" fontId="5" fillId="0" borderId="0" xfId="1" applyNumberFormat="1" applyFont="1"/>
    <xf numFmtId="2" fontId="16" fillId="0" borderId="0" xfId="1" applyNumberFormat="1" applyFont="1" applyAlignment="1">
      <alignment horizontal="center" vertical="center"/>
    </xf>
    <xf numFmtId="2" fontId="7" fillId="18" borderId="12" xfId="1" applyNumberFormat="1" applyFont="1" applyFill="1" applyBorder="1" applyAlignment="1">
      <alignment horizontal="center" vertical="center" wrapText="1"/>
    </xf>
    <xf numFmtId="2" fontId="5" fillId="0" borderId="0" xfId="1" applyNumberFormat="1" applyFont="1" applyFill="1" applyAlignment="1">
      <alignment horizontal="center"/>
    </xf>
    <xf numFmtId="0" fontId="27" fillId="12" borderId="0" xfId="0" applyFont="1" applyFill="1" applyAlignment="1">
      <alignment vertical="top"/>
    </xf>
    <xf numFmtId="0" fontId="28" fillId="12" borderId="0" xfId="0" applyFont="1" applyFill="1" applyAlignment="1">
      <alignment vertical="top"/>
    </xf>
    <xf numFmtId="0" fontId="27" fillId="0" borderId="0" xfId="0" applyFont="1" applyAlignment="1">
      <alignment vertical="top"/>
    </xf>
    <xf numFmtId="195" fontId="5" fillId="0" borderId="0" xfId="1" applyNumberFormat="1" applyFont="1"/>
    <xf numFmtId="195" fontId="6" fillId="10" borderId="12" xfId="1" applyNumberFormat="1" applyFont="1" applyFill="1" applyBorder="1" applyAlignment="1">
      <alignment horizontal="center" vertical="top" wrapText="1"/>
    </xf>
    <xf numFmtId="195" fontId="5" fillId="0" borderId="12" xfId="1" applyNumberFormat="1" applyFont="1" applyBorder="1" applyAlignment="1">
      <alignment horizontal="center"/>
    </xf>
    <xf numFmtId="196" fontId="21" fillId="23" borderId="25" xfId="1" applyNumberFormat="1" applyFont="1" applyFill="1" applyBorder="1" applyAlignment="1">
      <alignment horizontal="center" vertical="top"/>
    </xf>
    <xf numFmtId="196" fontId="21" fillId="18" borderId="25" xfId="1" applyNumberFormat="1" applyFont="1" applyFill="1" applyBorder="1" applyAlignment="1">
      <alignment horizontal="center" vertical="top"/>
    </xf>
    <xf numFmtId="196" fontId="29" fillId="0" borderId="25" xfId="1" applyNumberFormat="1" applyFont="1" applyBorder="1" applyAlignment="1">
      <alignment horizontal="center" vertical="top"/>
    </xf>
    <xf numFmtId="194" fontId="29" fillId="18" borderId="25" xfId="1" applyNumberFormat="1" applyFont="1" applyFill="1" applyBorder="1" applyAlignment="1">
      <alignment horizontal="center" vertical="top"/>
    </xf>
    <xf numFmtId="195" fontId="29" fillId="23" borderId="25" xfId="1" applyNumberFormat="1" applyFont="1" applyFill="1" applyBorder="1" applyAlignment="1">
      <alignment horizontal="center" vertical="top"/>
    </xf>
    <xf numFmtId="194" fontId="21" fillId="18" borderId="25" xfId="1" applyNumberFormat="1" applyFont="1" applyFill="1" applyBorder="1" applyAlignment="1">
      <alignment horizontal="center" vertical="top"/>
    </xf>
    <xf numFmtId="195" fontId="21" fillId="23" borderId="25" xfId="1" applyNumberFormat="1" applyFont="1" applyFill="1" applyBorder="1" applyAlignment="1">
      <alignment horizontal="center" vertical="top"/>
    </xf>
    <xf numFmtId="195" fontId="21" fillId="0" borderId="25" xfId="1" applyNumberFormat="1" applyFont="1" applyBorder="1" applyAlignment="1">
      <alignment horizontal="center" vertical="top"/>
    </xf>
    <xf numFmtId="0" fontId="5" fillId="13" borderId="0" xfId="0" applyFont="1" applyFill="1" applyAlignment="1">
      <alignment vertical="top"/>
    </xf>
    <xf numFmtId="0" fontId="15" fillId="0" borderId="0" xfId="0" applyFont="1" applyAlignment="1">
      <alignment horizontal="center"/>
    </xf>
    <xf numFmtId="191" fontId="30" fillId="0" borderId="0" xfId="1" applyNumberFormat="1" applyFont="1"/>
    <xf numFmtId="187" fontId="30" fillId="0" borderId="0" xfId="1" applyNumberFormat="1" applyFont="1"/>
    <xf numFmtId="1" fontId="30" fillId="0" borderId="0" xfId="1" applyNumberFormat="1" applyFont="1"/>
    <xf numFmtId="0" fontId="4" fillId="0" borderId="0" xfId="0" applyFont="1"/>
    <xf numFmtId="0" fontId="4" fillId="0" borderId="12" xfId="0" applyFont="1" applyBorder="1" applyAlignment="1" applyProtection="1">
      <alignment horizontal="center"/>
      <protection hidden="1"/>
    </xf>
    <xf numFmtId="0" fontId="4" fillId="0" borderId="0" xfId="0" applyFont="1" applyAlignment="1">
      <alignment horizontal="center" vertical="center" wrapText="1"/>
    </xf>
    <xf numFmtId="43" fontId="4" fillId="12" borderId="0" xfId="1" applyFont="1" applyFill="1" applyAlignment="1">
      <alignment horizontal="center" vertical="center" wrapText="1"/>
    </xf>
    <xf numFmtId="43" fontId="4" fillId="11" borderId="0" xfId="1" applyFont="1" applyFill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4" fillId="13" borderId="0" xfId="0" applyFont="1" applyFill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4" fillId="0" borderId="0" xfId="0" applyNumberFormat="1" applyFont="1" applyAlignment="1">
      <alignment horizontal="center"/>
    </xf>
    <xf numFmtId="43" fontId="4" fillId="12" borderId="0" xfId="1" applyFont="1" applyFill="1"/>
    <xf numFmtId="43" fontId="4" fillId="11" borderId="0" xfId="1" applyFont="1" applyFill="1"/>
    <xf numFmtId="187" fontId="4" fillId="4" borderId="0" xfId="0" applyNumberFormat="1" applyFont="1" applyFill="1" applyAlignment="1">
      <alignment horizontal="center"/>
    </xf>
    <xf numFmtId="0" fontId="4" fillId="13" borderId="0" xfId="0" applyFont="1" applyFill="1" applyAlignment="1">
      <alignment horizontal="center"/>
    </xf>
    <xf numFmtId="43" fontId="4" fillId="0" borderId="0" xfId="1" applyFont="1"/>
    <xf numFmtId="0" fontId="6" fillId="12" borderId="0" xfId="0" applyFont="1" applyFill="1" applyAlignment="1">
      <alignment vertical="top"/>
    </xf>
    <xf numFmtId="0" fontId="5" fillId="12" borderId="0" xfId="0" applyFont="1" applyFill="1" applyAlignment="1">
      <alignment vertical="top"/>
    </xf>
    <xf numFmtId="0" fontId="5" fillId="13" borderId="0" xfId="0" applyFont="1" applyFill="1" applyAlignment="1">
      <alignment vertical="top" wrapText="1"/>
    </xf>
    <xf numFmtId="0" fontId="6" fillId="22" borderId="0" xfId="0" applyFont="1" applyFill="1" applyAlignment="1">
      <alignment horizontal="center"/>
    </xf>
    <xf numFmtId="0" fontId="6" fillId="13" borderId="0" xfId="0" applyFont="1" applyFill="1" applyAlignment="1">
      <alignment horizontal="center"/>
    </xf>
    <xf numFmtId="43" fontId="5" fillId="0" borderId="0" xfId="1" applyFont="1" applyAlignment="1">
      <alignment horizontal="center" vertical="center"/>
    </xf>
    <xf numFmtId="43" fontId="5" fillId="16" borderId="4" xfId="1" applyFont="1" applyFill="1" applyBorder="1" applyAlignment="1">
      <alignment horizontal="center" vertical="center"/>
    </xf>
    <xf numFmtId="0" fontId="5" fillId="24" borderId="12" xfId="0" applyFont="1" applyFill="1" applyBorder="1" applyAlignment="1">
      <alignment horizontal="center" vertical="center" textRotation="90" wrapText="1"/>
    </xf>
    <xf numFmtId="0" fontId="4" fillId="2" borderId="12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textRotation="90" wrapText="1"/>
    </xf>
    <xf numFmtId="0" fontId="5" fillId="2" borderId="12" xfId="0" applyFont="1" applyFill="1" applyBorder="1" applyAlignment="1">
      <alignment horizontal="center" vertical="center"/>
    </xf>
    <xf numFmtId="0" fontId="0" fillId="12" borderId="0" xfId="0" applyFill="1"/>
    <xf numFmtId="0" fontId="0" fillId="12" borderId="0" xfId="0" applyFill="1" applyAlignment="1">
      <alignment horizontal="center"/>
    </xf>
    <xf numFmtId="0" fontId="0" fillId="0" borderId="0" xfId="0" applyAlignment="1">
      <alignment horizontal="center"/>
    </xf>
    <xf numFmtId="0" fontId="2" fillId="12" borderId="0" xfId="0" applyFont="1" applyFill="1"/>
    <xf numFmtId="190" fontId="2" fillId="12" borderId="0" xfId="1" applyNumberFormat="1" applyFont="1" applyFill="1"/>
    <xf numFmtId="190" fontId="2" fillId="0" borderId="0" xfId="1" applyNumberFormat="1" applyFont="1"/>
    <xf numFmtId="0" fontId="2" fillId="12" borderId="0" xfId="0" applyFont="1" applyFill="1" applyAlignment="1">
      <alignment horizontal="center"/>
    </xf>
    <xf numFmtId="0" fontId="13" fillId="0" borderId="0" xfId="0" applyFont="1"/>
    <xf numFmtId="0" fontId="13" fillId="12" borderId="0" xfId="0" applyFont="1" applyFill="1" applyAlignment="1">
      <alignment horizontal="center"/>
    </xf>
    <xf numFmtId="38" fontId="5" fillId="0" borderId="0" xfId="0" applyNumberFormat="1" applyFont="1"/>
    <xf numFmtId="38" fontId="5" fillId="2" borderId="12" xfId="0" applyNumberFormat="1" applyFont="1" applyFill="1" applyBorder="1" applyAlignment="1">
      <alignment horizontal="center" vertical="center" wrapText="1"/>
    </xf>
    <xf numFmtId="38" fontId="5" fillId="0" borderId="12" xfId="0" applyNumberFormat="1" applyFont="1" applyBorder="1"/>
    <xf numFmtId="0" fontId="7" fillId="0" borderId="0" xfId="0" applyFont="1" applyFill="1" applyBorder="1" applyAlignment="1">
      <alignment horizontal="left" vertical="top" wrapText="1"/>
    </xf>
    <xf numFmtId="0" fontId="7" fillId="0" borderId="19" xfId="0" applyFont="1" applyFill="1" applyBorder="1" applyAlignment="1">
      <alignment horizontal="left" vertical="center"/>
    </xf>
    <xf numFmtId="187" fontId="5" fillId="0" borderId="0" xfId="1" applyNumberFormat="1" applyFont="1" applyBorder="1" applyAlignment="1">
      <alignment horizontal="right" vertical="top"/>
    </xf>
    <xf numFmtId="187" fontId="5" fillId="0" borderId="17" xfId="1" applyNumberFormat="1" applyFont="1" applyBorder="1" applyAlignment="1">
      <alignment horizontal="right" vertical="top"/>
    </xf>
    <xf numFmtId="187" fontId="5" fillId="0" borderId="19" xfId="1" applyNumberFormat="1" applyFont="1" applyBorder="1" applyAlignment="1">
      <alignment horizontal="right" vertical="top"/>
    </xf>
    <xf numFmtId="187" fontId="5" fillId="0" borderId="20" xfId="1" applyNumberFormat="1" applyFont="1" applyBorder="1" applyAlignment="1">
      <alignment horizontal="right" vertical="top"/>
    </xf>
    <xf numFmtId="0" fontId="5" fillId="0" borderId="24" xfId="0" applyFont="1" applyFill="1" applyBorder="1" applyAlignment="1">
      <alignment horizontal="left" vertical="top"/>
    </xf>
    <xf numFmtId="0" fontId="5" fillId="0" borderId="12" xfId="0" applyFont="1" applyFill="1" applyBorder="1" applyAlignment="1">
      <alignment horizontal="left" vertical="top"/>
    </xf>
    <xf numFmtId="0" fontId="21" fillId="7" borderId="26" xfId="0" applyFont="1" applyFill="1" applyBorder="1" applyAlignment="1">
      <alignment horizontal="center" vertical="top"/>
    </xf>
    <xf numFmtId="0" fontId="21" fillId="7" borderId="27" xfId="0" applyFont="1" applyFill="1" applyBorder="1" applyAlignment="1">
      <alignment horizontal="center" vertical="top"/>
    </xf>
    <xf numFmtId="0" fontId="6" fillId="18" borderId="24" xfId="0" applyFont="1" applyFill="1" applyBorder="1" applyAlignment="1">
      <alignment horizontal="left" vertical="top" wrapText="1"/>
    </xf>
    <xf numFmtId="0" fontId="6" fillId="18" borderId="12" xfId="0" applyFont="1" applyFill="1" applyBorder="1" applyAlignment="1">
      <alignment horizontal="left" vertical="top" wrapText="1"/>
    </xf>
    <xf numFmtId="0" fontId="6" fillId="18" borderId="24" xfId="0" applyFont="1" applyFill="1" applyBorder="1" applyAlignment="1">
      <alignment horizontal="left" vertical="top"/>
    </xf>
    <xf numFmtId="0" fontId="6" fillId="18" borderId="12" xfId="0" applyFont="1" applyFill="1" applyBorder="1" applyAlignment="1">
      <alignment horizontal="left" vertical="top"/>
    </xf>
    <xf numFmtId="0" fontId="5" fillId="0" borderId="24" xfId="0" applyFont="1" applyFill="1" applyBorder="1" applyAlignment="1">
      <alignment vertical="top"/>
    </xf>
    <xf numFmtId="0" fontId="5" fillId="0" borderId="12" xfId="0" applyFont="1" applyFill="1" applyBorder="1" applyAlignment="1">
      <alignment vertical="top"/>
    </xf>
    <xf numFmtId="0" fontId="7" fillId="0" borderId="0" xfId="0" applyFont="1" applyFill="1" applyBorder="1" applyAlignment="1">
      <alignment horizontal="left" vertical="center"/>
    </xf>
    <xf numFmtId="0" fontId="21" fillId="12" borderId="21" xfId="0" applyFont="1" applyFill="1" applyBorder="1" applyAlignment="1">
      <alignment horizontal="center" vertical="top"/>
    </xf>
    <xf numFmtId="0" fontId="21" fillId="12" borderId="22" xfId="0" applyFont="1" applyFill="1" applyBorder="1" applyAlignment="1">
      <alignment horizontal="center" vertical="top"/>
    </xf>
    <xf numFmtId="43" fontId="7" fillId="20" borderId="6" xfId="1" applyFont="1" applyFill="1" applyBorder="1" applyAlignment="1">
      <alignment horizontal="center" vertical="center" wrapText="1"/>
    </xf>
    <xf numFmtId="43" fontId="7" fillId="20" borderId="8" xfId="1" applyFont="1" applyFill="1" applyBorder="1" applyAlignment="1">
      <alignment horizontal="center" vertical="center" wrapText="1"/>
    </xf>
    <xf numFmtId="43" fontId="7" fillId="20" borderId="7" xfId="1" applyFont="1" applyFill="1" applyBorder="1" applyAlignment="1">
      <alignment horizontal="center" vertical="center" wrapText="1"/>
    </xf>
    <xf numFmtId="187" fontId="7" fillId="18" borderId="12" xfId="1" applyNumberFormat="1" applyFont="1" applyFill="1" applyBorder="1" applyAlignment="1">
      <alignment horizontal="center" vertical="top" wrapText="1"/>
    </xf>
    <xf numFmtId="191" fontId="7" fillId="18" borderId="12" xfId="1" applyNumberFormat="1" applyFont="1" applyFill="1" applyBorder="1" applyAlignment="1">
      <alignment horizontal="center" vertical="top" wrapText="1"/>
    </xf>
    <xf numFmtId="191" fontId="7" fillId="18" borderId="1" xfId="1" applyNumberFormat="1" applyFont="1" applyFill="1" applyBorder="1" applyAlignment="1">
      <alignment horizontal="center" vertical="center"/>
    </xf>
    <xf numFmtId="191" fontId="7" fillId="18" borderId="2" xfId="1" applyNumberFormat="1" applyFont="1" applyFill="1" applyBorder="1" applyAlignment="1">
      <alignment horizontal="center" vertical="center"/>
    </xf>
    <xf numFmtId="187" fontId="7" fillId="18" borderId="2" xfId="1" applyNumberFormat="1" applyFont="1" applyFill="1" applyBorder="1" applyAlignment="1">
      <alignment horizontal="center" vertical="center"/>
    </xf>
    <xf numFmtId="191" fontId="7" fillId="18" borderId="3" xfId="1" applyNumberFormat="1" applyFont="1" applyFill="1" applyBorder="1" applyAlignment="1">
      <alignment horizontal="center" vertical="center"/>
    </xf>
    <xf numFmtId="2" fontId="7" fillId="18" borderId="12" xfId="1" applyNumberFormat="1" applyFont="1" applyFill="1" applyBorder="1" applyAlignment="1">
      <alignment horizontal="center" vertical="top"/>
    </xf>
    <xf numFmtId="191" fontId="7" fillId="18" borderId="12" xfId="1" applyNumberFormat="1" applyFont="1" applyFill="1" applyBorder="1" applyAlignment="1">
      <alignment horizontal="center" vertical="top"/>
    </xf>
    <xf numFmtId="191" fontId="7" fillId="12" borderId="8" xfId="1" applyNumberFormat="1" applyFont="1" applyFill="1" applyBorder="1" applyAlignment="1">
      <alignment horizontal="center" vertical="center" wrapText="1"/>
    </xf>
    <xf numFmtId="191" fontId="7" fillId="12" borderId="7" xfId="1" applyNumberFormat="1" applyFont="1" applyFill="1" applyBorder="1" applyAlignment="1">
      <alignment horizontal="center" vertical="center" wrapText="1"/>
    </xf>
    <xf numFmtId="191" fontId="7" fillId="18" borderId="1" xfId="1" applyNumberFormat="1" applyFont="1" applyFill="1" applyBorder="1" applyAlignment="1">
      <alignment horizontal="center" vertical="center" wrapText="1"/>
    </xf>
    <xf numFmtId="191" fontId="7" fillId="18" borderId="3" xfId="1" applyNumberFormat="1" applyFont="1" applyFill="1" applyBorder="1" applyAlignment="1">
      <alignment horizontal="center" vertical="center" wrapText="1"/>
    </xf>
    <xf numFmtId="0" fontId="7" fillId="18" borderId="6" xfId="0" applyFont="1" applyFill="1" applyBorder="1" applyAlignment="1">
      <alignment horizontal="center" vertical="center"/>
    </xf>
    <xf numFmtId="0" fontId="7" fillId="18" borderId="8" xfId="0" applyFont="1" applyFill="1" applyBorder="1" applyAlignment="1">
      <alignment horizontal="center" vertical="center"/>
    </xf>
    <xf numFmtId="0" fontId="7" fillId="18" borderId="7" xfId="0" applyFont="1" applyFill="1" applyBorder="1" applyAlignment="1">
      <alignment horizontal="center" vertical="center"/>
    </xf>
    <xf numFmtId="0" fontId="7" fillId="19" borderId="6" xfId="0" applyFont="1" applyFill="1" applyBorder="1" applyAlignment="1">
      <alignment horizontal="center" vertical="center" wrapText="1"/>
    </xf>
    <xf numFmtId="0" fontId="7" fillId="19" borderId="7" xfId="0" applyFont="1" applyFill="1" applyBorder="1" applyAlignment="1">
      <alignment horizontal="center" vertical="center" wrapText="1"/>
    </xf>
    <xf numFmtId="0" fontId="7" fillId="18" borderId="6" xfId="0" applyFont="1" applyFill="1" applyBorder="1" applyAlignment="1">
      <alignment horizontal="center" vertical="center" wrapText="1"/>
    </xf>
    <xf numFmtId="0" fontId="7" fillId="18" borderId="8" xfId="0" applyFont="1" applyFill="1" applyBorder="1" applyAlignment="1">
      <alignment horizontal="center" vertical="center" wrapText="1"/>
    </xf>
    <xf numFmtId="0" fontId="7" fillId="18" borderId="7" xfId="0" applyFont="1" applyFill="1" applyBorder="1" applyAlignment="1">
      <alignment horizontal="center" vertical="center" wrapText="1"/>
    </xf>
    <xf numFmtId="0" fontId="7" fillId="19" borderId="6" xfId="0" applyFont="1" applyFill="1" applyBorder="1" applyAlignment="1">
      <alignment horizontal="center" vertical="center"/>
    </xf>
    <xf numFmtId="0" fontId="7" fillId="19" borderId="7" xfId="0" applyFont="1" applyFill="1" applyBorder="1" applyAlignment="1">
      <alignment horizontal="center" vertical="center"/>
    </xf>
    <xf numFmtId="0" fontId="7" fillId="19" borderId="9" xfId="0" applyFont="1" applyFill="1" applyBorder="1" applyAlignment="1">
      <alignment horizontal="center" vertical="center"/>
    </xf>
    <xf numFmtId="0" fontId="7" fillId="19" borderId="10" xfId="0" applyFont="1" applyFill="1" applyBorder="1" applyAlignment="1">
      <alignment horizontal="center" vertical="center"/>
    </xf>
    <xf numFmtId="0" fontId="7" fillId="19" borderId="11" xfId="0" applyFont="1" applyFill="1" applyBorder="1" applyAlignment="1">
      <alignment horizontal="center" vertical="center"/>
    </xf>
    <xf numFmtId="191" fontId="16" fillId="0" borderId="5" xfId="1" applyNumberFormat="1" applyFont="1" applyBorder="1" applyAlignment="1">
      <alignment horizontal="center" vertical="center"/>
    </xf>
    <xf numFmtId="187" fontId="16" fillId="0" borderId="5" xfId="1" applyNumberFormat="1" applyFont="1" applyBorder="1" applyAlignment="1">
      <alignment horizontal="center" vertical="center"/>
    </xf>
    <xf numFmtId="0" fontId="6" fillId="10" borderId="12" xfId="0" applyFont="1" applyFill="1" applyBorder="1" applyAlignment="1">
      <alignment horizontal="center"/>
    </xf>
    <xf numFmtId="0" fontId="6" fillId="2" borderId="12" xfId="0" applyFont="1" applyFill="1" applyBorder="1" applyAlignment="1">
      <alignment horizontal="center" vertical="center" wrapText="1"/>
    </xf>
    <xf numFmtId="0" fontId="6" fillId="8" borderId="12" xfId="0" applyFont="1" applyFill="1" applyBorder="1" applyAlignment="1">
      <alignment horizontal="center"/>
    </xf>
    <xf numFmtId="0" fontId="6" fillId="9" borderId="12" xfId="0" applyFont="1" applyFill="1" applyBorder="1" applyAlignment="1">
      <alignment horizontal="center"/>
    </xf>
    <xf numFmtId="0" fontId="6" fillId="2" borderId="12" xfId="0" applyFont="1" applyFill="1" applyBorder="1" applyAlignment="1">
      <alignment horizontal="center"/>
    </xf>
    <xf numFmtId="43" fontId="31" fillId="12" borderId="0" xfId="1" applyFont="1" applyFill="1" applyAlignment="1">
      <alignment horizontal="center"/>
    </xf>
    <xf numFmtId="0" fontId="32" fillId="12" borderId="0" xfId="0" applyFont="1" applyFill="1" applyAlignment="1">
      <alignment horizontal="center"/>
    </xf>
    <xf numFmtId="43" fontId="31" fillId="11" borderId="0" xfId="1" applyFont="1" applyFill="1" applyAlignment="1">
      <alignment horizontal="center"/>
    </xf>
    <xf numFmtId="0" fontId="32" fillId="11" borderId="0" xfId="0" applyFont="1" applyFill="1" applyAlignment="1">
      <alignment horizontal="center"/>
    </xf>
    <xf numFmtId="0" fontId="13" fillId="0" borderId="0" xfId="2" applyFont="1" applyAlignment="1">
      <alignment horizontal="center" vertical="center" wrapText="1"/>
    </xf>
    <xf numFmtId="0" fontId="13" fillId="16" borderId="0" xfId="2" applyFont="1" applyFill="1" applyAlignment="1">
      <alignment horizontal="center" vertical="center" wrapText="1"/>
    </xf>
  </cellXfs>
  <cellStyles count="3">
    <cellStyle name="Comma" xfId="1" builtinId="3"/>
    <cellStyle name="Normal" xfId="0" builtinId="0"/>
    <cellStyle name="Normal 2" xfId="2"/>
  </cellStyles>
  <dxfs count="1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73A07"/>
        </patternFill>
      </fill>
    </dxf>
    <dxf>
      <fill>
        <patternFill>
          <bgColor rgb="FFCCFFCC"/>
        </patternFill>
      </fill>
    </dxf>
    <dxf>
      <fill>
        <patternFill>
          <bgColor rgb="FFCC3300"/>
        </patternFill>
      </fill>
    </dxf>
    <dxf>
      <fill>
        <patternFill>
          <bgColor rgb="FFFFFFFF"/>
        </patternFill>
      </fill>
    </dxf>
    <dxf>
      <fill>
        <patternFill>
          <bgColor rgb="FFF73A07"/>
        </patternFill>
      </fill>
    </dxf>
    <dxf>
      <fill>
        <patternFill>
          <bgColor rgb="FFCCFFCC"/>
        </patternFill>
      </fill>
    </dxf>
    <dxf>
      <fill>
        <patternFill>
          <bgColor rgb="FFCC3300"/>
        </patternFill>
      </fill>
    </dxf>
    <dxf>
      <fill>
        <patternFill>
          <bgColor rgb="FFFFFFFF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DE3E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92D050"/>
            </a:solidFill>
          </c:spPr>
          <c:cat>
            <c:strRef>
              <c:f>'แสดงผลราย รพ.'!$C$40:$C$45</c:f>
              <c:strCache>
                <c:ptCount val="6"/>
                <c:pt idx="0">
                  <c:v>การบริหารแผน Planfin (2)</c:v>
                </c:pt>
                <c:pt idx="1">
                  <c:v>การบริหารต้นทุน Unit Cost (2)</c:v>
                </c:pt>
                <c:pt idx="2">
                  <c:v>ค่าใช้จ่ายไม่เกินค่ากลางกลุ่มรพ. HGR (2)</c:v>
                </c:pt>
                <c:pt idx="3">
                  <c:v>Productivity ที่ยอมรับได้ (2)</c:v>
                </c:pt>
                <c:pt idx="4">
                  <c:v>Risk Score Plus (1)</c:v>
                </c:pt>
                <c:pt idx="5">
                  <c:v> คะแนนตรวจสอบงบทดลองเบื้องต้น (1)</c:v>
                </c:pt>
              </c:strCache>
            </c:strRef>
          </c:cat>
          <c:val>
            <c:numRef>
              <c:f>'แสดงผลราย รพ.'!$D$40:$D$45</c:f>
              <c:numCache>
                <c:formatCode>_-* #,##0.0_-;\-* #,##0.0_-;_-* "-"??_-;_-@_-</c:formatCode>
                <c:ptCount val="6"/>
                <c:pt idx="0">
                  <c:v>1</c:v>
                </c:pt>
                <c:pt idx="1">
                  <c:v>1</c:v>
                </c:pt>
                <c:pt idx="2">
                  <c:v>0.5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14-4B0B-A35C-F689FDB3999B}"/>
            </c:ext>
          </c:extLst>
        </c:ser>
        <c:ser>
          <c:idx val="1"/>
          <c:order val="1"/>
          <c:cat>
            <c:strRef>
              <c:f>'แสดงผลราย รพ.'!$C$40:$C$45</c:f>
              <c:strCache>
                <c:ptCount val="6"/>
                <c:pt idx="0">
                  <c:v>การบริหารแผน Planfin (2)</c:v>
                </c:pt>
                <c:pt idx="1">
                  <c:v>การบริหารต้นทุน Unit Cost (2)</c:v>
                </c:pt>
                <c:pt idx="2">
                  <c:v>ค่าใช้จ่ายไม่เกินค่ากลางกลุ่มรพ. HGR (2)</c:v>
                </c:pt>
                <c:pt idx="3">
                  <c:v>Productivity ที่ยอมรับได้ (2)</c:v>
                </c:pt>
                <c:pt idx="4">
                  <c:v>Risk Score Plus (1)</c:v>
                </c:pt>
                <c:pt idx="5">
                  <c:v> คะแนนตรวจสอบงบทดลองเบื้องต้น (1)</c:v>
                </c:pt>
              </c:strCache>
            </c:strRef>
          </c:cat>
          <c:val>
            <c:numRef>
              <c:f>'แสดงผลราย รพ.'!$E$39:$E$44</c:f>
              <c:numCache>
                <c:formatCode>General</c:formatCode>
                <c:ptCount val="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F14-4B0B-A35C-F689FDB39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153600"/>
        <c:axId val="148493440"/>
      </c:radarChart>
      <c:catAx>
        <c:axId val="144153600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spPr>
          <a:solidFill>
            <a:schemeClr val="accent5">
              <a:lumMod val="20000"/>
              <a:lumOff val="80000"/>
            </a:schemeClr>
          </a:solidFill>
        </c:spPr>
        <c:txPr>
          <a:bodyPr/>
          <a:lstStyle/>
          <a:p>
            <a:pPr>
              <a:defRPr sz="1000"/>
            </a:pPr>
            <a:endParaRPr lang="th-TH"/>
          </a:p>
        </c:txPr>
        <c:crossAx val="148493440"/>
        <c:crosses val="autoZero"/>
        <c:auto val="1"/>
        <c:lblAlgn val="ctr"/>
        <c:lblOffset val="100"/>
        <c:noMultiLvlLbl val="0"/>
      </c:catAx>
      <c:valAx>
        <c:axId val="148493440"/>
        <c:scaling>
          <c:orientation val="minMax"/>
        </c:scaling>
        <c:delete val="0"/>
        <c:axPos val="l"/>
        <c:majorGridlines/>
        <c:numFmt formatCode="_-* #,##0.0_-;\-* #,##0.0_-;_-* &quot;-&quot;??_-;_-@_-" sourceLinked="1"/>
        <c:majorTickMark val="cross"/>
        <c:minorTickMark val="none"/>
        <c:tickLblPos val="nextTo"/>
        <c:txPr>
          <a:bodyPr/>
          <a:lstStyle/>
          <a:p>
            <a:pPr>
              <a:defRPr>
                <a:solidFill>
                  <a:srgbClr val="FF0000"/>
                </a:solidFill>
              </a:defRPr>
            </a:pPr>
            <a:endParaRPr lang="th-TH"/>
          </a:p>
        </c:txPr>
        <c:crossAx val="1441536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107307</xdr:colOff>
      <xdr:row>0</xdr:row>
      <xdr:rowOff>262466</xdr:rowOff>
    </xdr:from>
    <xdr:to>
      <xdr:col>2</xdr:col>
      <xdr:colOff>2544</xdr:colOff>
      <xdr:row>1</xdr:row>
      <xdr:rowOff>364072</xdr:rowOff>
    </xdr:to>
    <xdr:pic>
      <xdr:nvPicPr>
        <xdr:cNvPr id="2" name="รูปภาพ 1" descr="logohignews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307" y="262466"/>
          <a:ext cx="2193090" cy="448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220131</xdr:colOff>
      <xdr:row>35</xdr:row>
      <xdr:rowOff>160867</xdr:rowOff>
    </xdr:from>
    <xdr:to>
      <xdr:col>4</xdr:col>
      <xdr:colOff>618067</xdr:colOff>
      <xdr:row>47</xdr:row>
      <xdr:rowOff>135469</xdr:rowOff>
    </xdr:to>
    <xdr:graphicFrame macro="">
      <xdr:nvGraphicFramePr>
        <xdr:cNvPr id="3" name="แผนภูมิ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281940</xdr:colOff>
      <xdr:row>0</xdr:row>
      <xdr:rowOff>167640</xdr:rowOff>
    </xdr:from>
    <xdr:to>
      <xdr:col>13</xdr:col>
      <xdr:colOff>53340</xdr:colOff>
      <xdr:row>28</xdr:row>
      <xdr:rowOff>96488</xdr:rowOff>
    </xdr:to>
    <xdr:pic>
      <xdr:nvPicPr>
        <xdr:cNvPr id="2" name="รูปภาพ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3620" y="167640"/>
          <a:ext cx="6477000" cy="73964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D_IT\&#3600;&#3634;&#3609;&#3586;&#3657;&#3629;&#3617;&#3641;&#3621;&#3585;&#3621;&#3634;&#3591;\&#3586;&#3657;&#3629;&#3617;&#3641;&#3621;&#3619;&#3627;&#3633;&#3626;&#3627;&#3621;&#3633;&#3585;_&#3611;&#3637;2545-55\&#3619;&#3627;&#3633;&#3626;&#3627;&#3621;&#3633;&#3585;5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D_IT\&#3600;&#3634;&#3609;&#3586;&#3657;&#3629;&#3617;&#3641;&#3621;&#3585;&#3621;&#3634;&#3591;\&#3586;&#3657;&#3629;&#3617;&#3641;&#3621;&#3619;&#3627;&#3633;&#3626;&#3627;&#3621;&#3633;&#3585;_&#3611;&#3637;2545-55\&#3619;&#3627;&#3633;&#3626;&#3627;&#3621;&#3633;&#3585;5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1_DriveD_IT\1&#3600;&#3634;&#3609;&#3586;&#3657;&#3629;&#3617;&#3641;&#3621;&#3585;&#3621;&#3634;&#3591;\&#3586;&#3657;&#3629;&#3617;&#3641;&#3621;&#3607;&#3635;&#3648;&#3609;&#3637;&#3618;&#3610;&#3626;&#3606;&#3634;&#3609;&#3610;&#3619;&#3636;&#3585;&#3634;&#3619;_&#3611;&#3637;2551-59\&#3648;&#3605;&#3619;&#3637;&#3618;&#3617;&#3586;&#3657;&#3629;&#3617;&#3641;&#3621;&#3619;&#3614;&#3611;&#3637;2560_18&#3605;&#3588;59\&#3586;&#3657;&#3629;&#3617;&#3641;&#3621;&#3607;&#3635;&#3648;&#3609;&#3637;&#3618;&#3610;&#3626;&#3606;&#3634;&#3609;&#3610;&#3619;&#3636;&#3585;&#3634;&#3619;&#3626;&#3640;&#3586;&#3616;&#3634;&#3614;_download&#3592;&#3634;&#3585;&#3626;&#3609;&#3618;_3_2&#3617;&#3636;&#3618;57\healthoffice_2&#3617;&#3636;&#3618;5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_DriveD_IT\1&#3600;&#3634;&#3609;&#3586;&#3657;&#3629;&#3617;&#3641;&#3621;&#3585;&#3621;&#3634;&#3591;\&#3586;&#3657;&#3629;&#3617;&#3641;&#3621;&#3607;&#3635;&#3648;&#3609;&#3637;&#3618;&#3610;&#3626;&#3606;&#3634;&#3609;&#3610;&#3619;&#3636;&#3585;&#3634;&#3619;_&#3611;&#3637;2551-59\&#3648;&#3605;&#3619;&#3637;&#3618;&#3617;&#3586;&#3657;&#3629;&#3617;&#3641;&#3621;&#3619;&#3614;&#3611;&#3637;2560_18&#3605;&#3588;59\&#3586;&#3657;&#3629;&#3617;&#3641;&#3621;&#3607;&#3635;&#3648;&#3609;&#3637;&#3618;&#3610;&#3626;&#3606;&#3634;&#3609;&#3610;&#3619;&#3636;&#3585;&#3634;&#3619;&#3626;&#3640;&#3586;&#3616;&#3634;&#3614;_download&#3592;&#3634;&#3585;&#3626;&#3609;&#3618;_3_2&#3617;&#3636;&#3618;57\healthoffice_2&#3617;&#3636;&#3618;5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พศ_รพท_รพช"/>
      <sheetName val="หมายเหตุ"/>
      <sheetName val="จำนวนสถานบริการปี55"/>
    </sheetNames>
    <sheetDataSet>
      <sheetData sheetId="0">
        <row r="1">
          <cell r="A1" t="str">
            <v>เขต</v>
          </cell>
          <cell r="B1" t="str">
            <v>รหัสสังกัด</v>
          </cell>
          <cell r="C1" t="str">
            <v>สังกัด</v>
          </cell>
          <cell r="D1" t="str">
            <v>รหัส9หลัก</v>
          </cell>
          <cell r="E1" t="str">
            <v>รหัส5หลัก</v>
          </cell>
          <cell r="F1" t="str">
            <v>ชื่อหน่วยงานบริการสุขภาพ</v>
          </cell>
          <cell r="G1" t="str">
            <v>ชื่อเต็มหน่วยงานบริการสุขภาพ</v>
          </cell>
          <cell r="H1" t="str">
            <v>รหัสพื้นที่</v>
          </cell>
          <cell r="I1" t="str">
            <v>รหัสจังหวัด</v>
          </cell>
          <cell r="J1" t="str">
            <v>จังหวัด</v>
          </cell>
          <cell r="K1" t="str">
            <v>รหัสอำเภอ</v>
          </cell>
          <cell r="L1" t="str">
            <v>อำเภอ</v>
          </cell>
          <cell r="M1" t="str">
            <v>รหัสตำบล</v>
          </cell>
          <cell r="N1" t="str">
            <v>ตำบล</v>
          </cell>
          <cell r="O1" t="str">
            <v>ภาค</v>
          </cell>
          <cell r="P1" t="str">
            <v>รหัสประเภท</v>
          </cell>
          <cell r="Q1" t="str">
            <v>ประเภท</v>
          </cell>
          <cell r="R1" t="str">
            <v>ประเภทรพ</v>
          </cell>
          <cell r="S1" t="str">
            <v>จำนวนเตียงจริง</v>
          </cell>
          <cell r="T1" t="str">
            <v>จำนวนเตียงตามกรอบ</v>
          </cell>
          <cell r="U1" t="str">
            <v>รหัสระดับการบริการ</v>
          </cell>
          <cell r="V1" t="str">
            <v>ระดับการบริการ</v>
          </cell>
        </row>
        <row r="2">
          <cell r="A2" t="str">
            <v>01</v>
          </cell>
          <cell r="B2" t="str">
            <v>21002</v>
          </cell>
          <cell r="C2" t="str">
            <v>กระทรวงสาธารณสุข สำนักงานปลัดกระทรวงสาธารณสุข</v>
          </cell>
          <cell r="D2" t="str">
            <v>001068600</v>
          </cell>
          <cell r="E2" t="str">
            <v>10686</v>
          </cell>
          <cell r="F2" t="str">
            <v>รพท.พระนั่งเกล้า</v>
          </cell>
          <cell r="G2" t="str">
            <v>โรงพยาบาลทั่วไปพระนั่งเกล้า</v>
          </cell>
          <cell r="H2" t="str">
            <v>12010400</v>
          </cell>
          <cell r="I2">
            <v>12</v>
          </cell>
          <cell r="J2" t="str">
            <v>จังหวัดนนทบุรี</v>
          </cell>
          <cell r="K2">
            <v>1201</v>
          </cell>
          <cell r="L2" t="str">
            <v>เมืองนนทบุรี</v>
          </cell>
          <cell r="M2">
            <v>120104</v>
          </cell>
          <cell r="N2" t="str">
            <v>บางกระสอ</v>
          </cell>
          <cell r="O2" t="str">
            <v>กลาง</v>
          </cell>
          <cell r="P2" t="str">
            <v>06</v>
          </cell>
          <cell r="Q2" t="str">
            <v>โรงพยาบาลทั่วไป</v>
          </cell>
          <cell r="R2">
            <v>2</v>
          </cell>
          <cell r="S2">
            <v>446</v>
          </cell>
          <cell r="T2" t="str">
            <v>446</v>
          </cell>
          <cell r="U2" t="str">
            <v>23</v>
          </cell>
          <cell r="V2" t="str">
            <v>2.3 ทุติยภูมิระดับสูง</v>
          </cell>
        </row>
        <row r="3">
          <cell r="A3" t="str">
            <v>01</v>
          </cell>
          <cell r="B3" t="str">
            <v>21002</v>
          </cell>
          <cell r="C3" t="str">
            <v>กระทรวงสาธารณสุข สำนักงานปลัดกระทรวงสาธารณสุข</v>
          </cell>
          <cell r="D3" t="str">
            <v>001075600</v>
          </cell>
          <cell r="E3" t="str">
            <v>10756</v>
          </cell>
          <cell r="F3" t="str">
            <v>รพช.บางกรวย</v>
          </cell>
          <cell r="G3" t="str">
            <v>โรงพยาบาลชุมชนบางกรวย</v>
          </cell>
          <cell r="H3" t="str">
            <v>12020108</v>
          </cell>
          <cell r="I3">
            <v>12</v>
          </cell>
          <cell r="J3" t="str">
            <v>จังหวัดนนทบุรี</v>
          </cell>
          <cell r="K3">
            <v>1202</v>
          </cell>
          <cell r="L3" t="str">
            <v>บางกรวย</v>
          </cell>
          <cell r="M3">
            <v>120201</v>
          </cell>
          <cell r="N3" t="str">
            <v>วัดชลอ</v>
          </cell>
          <cell r="O3" t="str">
            <v>กลาง</v>
          </cell>
          <cell r="P3" t="str">
            <v>07</v>
          </cell>
          <cell r="Q3" t="str">
            <v>โรงพยาบาลชุมชน</v>
          </cell>
          <cell r="R3">
            <v>5</v>
          </cell>
          <cell r="S3">
            <v>30</v>
          </cell>
          <cell r="T3" t="str">
            <v>30</v>
          </cell>
          <cell r="U3" t="str">
            <v>21</v>
          </cell>
          <cell r="V3" t="str">
            <v>2.1 ทุติยภูมิระดับต้น</v>
          </cell>
        </row>
        <row r="4">
          <cell r="A4" t="str">
            <v>01</v>
          </cell>
          <cell r="B4" t="str">
            <v>21002</v>
          </cell>
          <cell r="C4" t="str">
            <v>กระทรวงสาธารณสุข สำนักงานปลัดกระทรวงสาธารณสุข</v>
          </cell>
          <cell r="D4" t="str">
            <v>001075700</v>
          </cell>
          <cell r="E4" t="str">
            <v>10757</v>
          </cell>
          <cell r="F4" t="str">
            <v>รพช.บางใหญ่</v>
          </cell>
          <cell r="G4" t="str">
            <v>โรงพยาบาลชุมชนบางใหญ่</v>
          </cell>
          <cell r="H4" t="str">
            <v>12030103</v>
          </cell>
          <cell r="I4">
            <v>12</v>
          </cell>
          <cell r="J4" t="str">
            <v>จังหวัดนนทบุรี</v>
          </cell>
          <cell r="K4">
            <v>1203</v>
          </cell>
          <cell r="L4" t="str">
            <v>บางใหญ่</v>
          </cell>
          <cell r="M4">
            <v>120301</v>
          </cell>
          <cell r="N4" t="str">
            <v>บางม่วง</v>
          </cell>
          <cell r="O4" t="str">
            <v>กลาง</v>
          </cell>
          <cell r="P4" t="str">
            <v>07</v>
          </cell>
          <cell r="Q4" t="str">
            <v>โรงพยาบาลชุมชน</v>
          </cell>
          <cell r="R4">
            <v>5</v>
          </cell>
          <cell r="S4">
            <v>30</v>
          </cell>
          <cell r="T4" t="str">
            <v>30</v>
          </cell>
          <cell r="U4" t="str">
            <v>22</v>
          </cell>
          <cell r="V4" t="str">
            <v>2.2 ทุติยภูมิระดับกลาง</v>
          </cell>
        </row>
        <row r="5">
          <cell r="A5" t="str">
            <v>01</v>
          </cell>
          <cell r="B5" t="str">
            <v>21002</v>
          </cell>
          <cell r="C5" t="str">
            <v>กระทรวงสาธารณสุข สำนักงานปลัดกระทรวงสาธารณสุข</v>
          </cell>
          <cell r="D5" t="str">
            <v>001075800</v>
          </cell>
          <cell r="E5" t="str">
            <v>10758</v>
          </cell>
          <cell r="F5" t="str">
            <v>รพช.บางบัวทอง</v>
          </cell>
          <cell r="G5" t="str">
            <v>โรงพยาบาลชุมชนบางบัวทอง</v>
          </cell>
          <cell r="H5" t="str">
            <v>12040103</v>
          </cell>
          <cell r="I5">
            <v>12</v>
          </cell>
          <cell r="J5" t="str">
            <v>จังหวัดนนทบุรี</v>
          </cell>
          <cell r="K5">
            <v>1204</v>
          </cell>
          <cell r="L5" t="str">
            <v>บางบัวทอง</v>
          </cell>
          <cell r="M5">
            <v>120401</v>
          </cell>
          <cell r="N5" t="str">
            <v>โสนลอย</v>
          </cell>
          <cell r="O5" t="str">
            <v>กลาง</v>
          </cell>
          <cell r="P5" t="str">
            <v>07</v>
          </cell>
          <cell r="Q5" t="str">
            <v>โรงพยาบาลชุมชน</v>
          </cell>
          <cell r="R5">
            <v>5</v>
          </cell>
          <cell r="S5">
            <v>30</v>
          </cell>
          <cell r="T5" t="str">
            <v>30</v>
          </cell>
          <cell r="U5" t="str">
            <v>22</v>
          </cell>
          <cell r="V5" t="str">
            <v>2.2 ทุติยภูมิระดับกลาง</v>
          </cell>
        </row>
        <row r="6">
          <cell r="A6" t="str">
            <v>01</v>
          </cell>
          <cell r="B6" t="str">
            <v>21002</v>
          </cell>
          <cell r="C6" t="str">
            <v>กระทรวงสาธารณสุข สำนักงานปลัดกระทรวงสาธารณสุข</v>
          </cell>
          <cell r="D6" t="str">
            <v>001075900</v>
          </cell>
          <cell r="E6" t="str">
            <v>10759</v>
          </cell>
          <cell r="F6" t="str">
            <v>รพช.ไทรน้อย</v>
          </cell>
          <cell r="G6" t="str">
            <v>โรงพยาบาลชุมชนไทรน้อย</v>
          </cell>
          <cell r="H6" t="str">
            <v>12050105</v>
          </cell>
          <cell r="I6">
            <v>12</v>
          </cell>
          <cell r="J6" t="str">
            <v>จังหวัดนนทบุรี</v>
          </cell>
          <cell r="K6">
            <v>1205</v>
          </cell>
          <cell r="L6" t="str">
            <v>ไทรน้อย</v>
          </cell>
          <cell r="M6">
            <v>120501</v>
          </cell>
          <cell r="N6" t="str">
            <v>ไทรน้อย</v>
          </cell>
          <cell r="O6" t="str">
            <v>กลาง</v>
          </cell>
          <cell r="P6" t="str">
            <v>07</v>
          </cell>
          <cell r="Q6" t="str">
            <v>โรงพยาบาลชุมชน</v>
          </cell>
          <cell r="R6">
            <v>4</v>
          </cell>
          <cell r="S6">
            <v>55</v>
          </cell>
          <cell r="T6" t="str">
            <v>30</v>
          </cell>
          <cell r="U6" t="str">
            <v>21</v>
          </cell>
          <cell r="V6" t="str">
            <v>2.1 ทุติยภูมิระดับต้น</v>
          </cell>
        </row>
        <row r="7">
          <cell r="A7" t="str">
            <v>01</v>
          </cell>
          <cell r="B7" t="str">
            <v>21002</v>
          </cell>
          <cell r="C7" t="str">
            <v>กระทรวงสาธารณสุข สำนักงานปลัดกระทรวงสาธารณสุข</v>
          </cell>
          <cell r="D7" t="str">
            <v>001076000</v>
          </cell>
          <cell r="E7" t="str">
            <v>10760</v>
          </cell>
          <cell r="F7" t="str">
            <v>รพช.ปากเกร็ด</v>
          </cell>
          <cell r="G7" t="str">
            <v>โรงพยาบาลชุมชนปากเกร็ด</v>
          </cell>
          <cell r="H7" t="str">
            <v>12060105</v>
          </cell>
          <cell r="I7">
            <v>12</v>
          </cell>
          <cell r="J7" t="str">
            <v>จังหวัดนนทบุรี</v>
          </cell>
          <cell r="K7">
            <v>1206</v>
          </cell>
          <cell r="L7" t="str">
            <v>ปากเกร็ด</v>
          </cell>
          <cell r="M7">
            <v>120601</v>
          </cell>
          <cell r="N7" t="str">
            <v>ปากเกร็ด</v>
          </cell>
          <cell r="O7" t="str">
            <v>กลาง</v>
          </cell>
          <cell r="P7" t="str">
            <v>07</v>
          </cell>
          <cell r="Q7" t="str">
            <v>โรงพยาบาลชุมชน</v>
          </cell>
          <cell r="R7">
            <v>5</v>
          </cell>
          <cell r="S7">
            <v>30</v>
          </cell>
          <cell r="T7" t="str">
            <v>30</v>
          </cell>
          <cell r="U7" t="str">
            <v>22</v>
          </cell>
          <cell r="V7" t="str">
            <v>2.2 ทุติยภูมิระดับกลาง</v>
          </cell>
        </row>
        <row r="8">
          <cell r="A8" t="str">
            <v>01</v>
          </cell>
          <cell r="B8" t="str">
            <v>21002</v>
          </cell>
          <cell r="C8" t="str">
            <v>กระทรวงสาธารณสุข สำนักงานปลัดกระทรวงสาธารณสุข</v>
          </cell>
          <cell r="D8" t="str">
            <v>001068700</v>
          </cell>
          <cell r="E8" t="str">
            <v>10687</v>
          </cell>
          <cell r="F8" t="str">
            <v>รพท.ปทุมธานี</v>
          </cell>
          <cell r="G8" t="str">
            <v>โรงพยาบาลทั่วไปปทุมธานี</v>
          </cell>
          <cell r="H8" t="str">
            <v>13010105</v>
          </cell>
          <cell r="I8">
            <v>13</v>
          </cell>
          <cell r="J8" t="str">
            <v>จังหวัดปทุมธานี</v>
          </cell>
          <cell r="K8">
            <v>1301</v>
          </cell>
          <cell r="L8" t="str">
            <v>เมืองปทุมธานี</v>
          </cell>
          <cell r="M8">
            <v>130101</v>
          </cell>
          <cell r="N8" t="str">
            <v>บางปรอก</v>
          </cell>
          <cell r="O8" t="str">
            <v>กลาง</v>
          </cell>
          <cell r="P8" t="str">
            <v>06</v>
          </cell>
          <cell r="Q8" t="str">
            <v>โรงพยาบาลทั่วไป</v>
          </cell>
          <cell r="R8">
            <v>2</v>
          </cell>
          <cell r="S8">
            <v>385</v>
          </cell>
          <cell r="T8" t="str">
            <v>312</v>
          </cell>
          <cell r="U8" t="str">
            <v>31</v>
          </cell>
          <cell r="V8" t="str">
            <v>3.1 ตติยภูมิ</v>
          </cell>
        </row>
        <row r="9">
          <cell r="A9" t="str">
            <v>01</v>
          </cell>
          <cell r="B9" t="str">
            <v>21002</v>
          </cell>
          <cell r="C9" t="str">
            <v>กระทรวงสาธารณสุข สำนักงานปลัดกระทรวงสาธารณสุข</v>
          </cell>
          <cell r="D9" t="str">
            <v>001076100</v>
          </cell>
          <cell r="E9" t="str">
            <v>10761</v>
          </cell>
          <cell r="F9" t="str">
            <v>รพช.คลองหลวง</v>
          </cell>
          <cell r="G9" t="str">
            <v>โรงพยาบาลชุมชนคลองหลวง</v>
          </cell>
          <cell r="H9" t="str">
            <v>13020607</v>
          </cell>
          <cell r="I9">
            <v>13</v>
          </cell>
          <cell r="J9" t="str">
            <v>จังหวัดปทุมธานี</v>
          </cell>
          <cell r="K9">
            <v>1302</v>
          </cell>
          <cell r="L9" t="str">
            <v>คลองหลวง</v>
          </cell>
          <cell r="M9">
            <v>130206</v>
          </cell>
          <cell r="N9" t="str">
            <v>คลองหก</v>
          </cell>
          <cell r="O9" t="str">
            <v>กลาง</v>
          </cell>
          <cell r="P9" t="str">
            <v>07</v>
          </cell>
          <cell r="Q9" t="str">
            <v>โรงพยาบาลชุมชน</v>
          </cell>
          <cell r="R9">
            <v>5</v>
          </cell>
          <cell r="S9">
            <v>30</v>
          </cell>
          <cell r="T9" t="str">
            <v>30</v>
          </cell>
          <cell r="U9" t="str">
            <v>22</v>
          </cell>
          <cell r="V9" t="str">
            <v>2.2 ทุติยภูมิระดับกลาง</v>
          </cell>
        </row>
        <row r="10">
          <cell r="A10" t="str">
            <v>01</v>
          </cell>
          <cell r="B10" t="str">
            <v>21002</v>
          </cell>
          <cell r="C10" t="str">
            <v>กระทรวงสาธารณสุข สำนักงานปลัดกระทรวงสาธารณสุข</v>
          </cell>
          <cell r="D10" t="str">
            <v>001076200</v>
          </cell>
          <cell r="E10" t="str">
            <v>10762</v>
          </cell>
          <cell r="F10" t="str">
            <v>รพช.ธัญบุรี</v>
          </cell>
          <cell r="G10" t="str">
            <v>โรงพยาบาลชุมชนธัญบุรี</v>
          </cell>
          <cell r="H10" t="str">
            <v>13030302</v>
          </cell>
          <cell r="I10">
            <v>13</v>
          </cell>
          <cell r="J10" t="str">
            <v>จังหวัดปทุมธานี</v>
          </cell>
          <cell r="K10">
            <v>1303</v>
          </cell>
          <cell r="L10" t="str">
            <v>ธัญบุรี</v>
          </cell>
          <cell r="M10">
            <v>130303</v>
          </cell>
          <cell r="N10" t="str">
            <v>รังสิต</v>
          </cell>
          <cell r="O10" t="str">
            <v>กลาง</v>
          </cell>
          <cell r="P10" t="str">
            <v>07</v>
          </cell>
          <cell r="Q10" t="str">
            <v>โรงพยาบาลชุมชน</v>
          </cell>
          <cell r="R10">
            <v>4</v>
          </cell>
          <cell r="S10">
            <v>60</v>
          </cell>
          <cell r="T10" t="str">
            <v>60</v>
          </cell>
          <cell r="U10" t="str">
            <v>22</v>
          </cell>
          <cell r="V10" t="str">
            <v>2.2 ทุติยภูมิระดับกลาง</v>
          </cell>
        </row>
        <row r="11">
          <cell r="A11" t="str">
            <v>01</v>
          </cell>
          <cell r="B11" t="str">
            <v>21002</v>
          </cell>
          <cell r="C11" t="str">
            <v>กระทรวงสาธารณสุข สำนักงานปลัดกระทรวงสาธารณสุข</v>
          </cell>
          <cell r="D11" t="str">
            <v>001076300</v>
          </cell>
          <cell r="E11" t="str">
            <v>10763</v>
          </cell>
          <cell r="F11" t="str">
            <v>รพช.ประชาธิปัตย์</v>
          </cell>
          <cell r="G11" t="str">
            <v>โรงพยาบาลชุมชนประชาธิปัตย์</v>
          </cell>
          <cell r="H11" t="str">
            <v>13030102</v>
          </cell>
          <cell r="I11">
            <v>13</v>
          </cell>
          <cell r="J11" t="str">
            <v>จังหวัดปทุมธานี</v>
          </cell>
          <cell r="K11">
            <v>1303</v>
          </cell>
          <cell r="L11" t="str">
            <v>ธัญบุรี</v>
          </cell>
          <cell r="M11">
            <v>130301</v>
          </cell>
          <cell r="N11" t="str">
            <v>ประชาธิปัตย์</v>
          </cell>
          <cell r="O11" t="str">
            <v>กลาง</v>
          </cell>
          <cell r="P11" t="str">
            <v>07</v>
          </cell>
          <cell r="Q11" t="str">
            <v>โรงพยาบาลชุมชน</v>
          </cell>
          <cell r="R11">
            <v>5</v>
          </cell>
          <cell r="S11">
            <v>30</v>
          </cell>
          <cell r="T11" t="str">
            <v>30</v>
          </cell>
          <cell r="U11" t="str">
            <v>22</v>
          </cell>
          <cell r="V11" t="str">
            <v>2.2 ทุติยภูมิระดับกลาง</v>
          </cell>
        </row>
        <row r="12">
          <cell r="A12" t="str">
            <v>01</v>
          </cell>
          <cell r="B12" t="str">
            <v>21002</v>
          </cell>
          <cell r="C12" t="str">
            <v>กระทรวงสาธารณสุข สำนักงานปลัดกระทรวงสาธารณสุข</v>
          </cell>
          <cell r="D12" t="str">
            <v>001076400</v>
          </cell>
          <cell r="E12" t="str">
            <v>10764</v>
          </cell>
          <cell r="F12" t="str">
            <v>รพช.หนองเสือ</v>
          </cell>
          <cell r="G12" t="str">
            <v>โรงพยาบาลชุมชนหนองเสือ</v>
          </cell>
          <cell r="H12" t="str">
            <v>13040106</v>
          </cell>
          <cell r="I12">
            <v>13</v>
          </cell>
          <cell r="J12" t="str">
            <v>จังหวัดปทุมธานี</v>
          </cell>
          <cell r="K12">
            <v>1304</v>
          </cell>
          <cell r="L12" t="str">
            <v>หนองเสือ</v>
          </cell>
          <cell r="M12">
            <v>130401</v>
          </cell>
          <cell r="N12" t="str">
            <v>บึงบา</v>
          </cell>
          <cell r="O12" t="str">
            <v>กลาง</v>
          </cell>
          <cell r="P12" t="str">
            <v>07</v>
          </cell>
          <cell r="Q12" t="str">
            <v>โรงพยาบาลชุมชน</v>
          </cell>
          <cell r="R12">
            <v>5</v>
          </cell>
          <cell r="S12">
            <v>30</v>
          </cell>
          <cell r="T12" t="str">
            <v>30</v>
          </cell>
          <cell r="U12" t="str">
            <v>22</v>
          </cell>
          <cell r="V12" t="str">
            <v>2.2 ทุติยภูมิระดับกลาง</v>
          </cell>
        </row>
        <row r="13">
          <cell r="A13" t="str">
            <v>01</v>
          </cell>
          <cell r="B13" t="str">
            <v>21002</v>
          </cell>
          <cell r="C13" t="str">
            <v>กระทรวงสาธารณสุข สำนักงานปลัดกระทรวงสาธารณสุข</v>
          </cell>
          <cell r="D13" t="str">
            <v>001076500</v>
          </cell>
          <cell r="E13" t="str">
            <v>10765</v>
          </cell>
          <cell r="F13" t="str">
            <v>รพช.ลาดหลุมแก้ว</v>
          </cell>
          <cell r="G13" t="str">
            <v>โรงพยาบาลชุมชนลาดหลุมแก้ว</v>
          </cell>
          <cell r="H13" t="str">
            <v>13050104</v>
          </cell>
          <cell r="I13">
            <v>13</v>
          </cell>
          <cell r="J13" t="str">
            <v>จังหวัดปทุมธานี</v>
          </cell>
          <cell r="K13">
            <v>1305</v>
          </cell>
          <cell r="L13" t="str">
            <v>ลาดหลุมแก้ว</v>
          </cell>
          <cell r="M13">
            <v>130501</v>
          </cell>
          <cell r="N13" t="str">
            <v>ระแหง</v>
          </cell>
          <cell r="O13" t="str">
            <v>กลาง</v>
          </cell>
          <cell r="P13" t="str">
            <v>07</v>
          </cell>
          <cell r="Q13" t="str">
            <v>โรงพยาบาลชุมชน</v>
          </cell>
          <cell r="R13">
            <v>5</v>
          </cell>
          <cell r="S13">
            <v>30</v>
          </cell>
          <cell r="T13" t="str">
            <v>30</v>
          </cell>
          <cell r="U13" t="str">
            <v>22</v>
          </cell>
          <cell r="V13" t="str">
            <v>2.2 ทุติยภูมิระดับกลาง</v>
          </cell>
        </row>
        <row r="14">
          <cell r="A14" t="str">
            <v>01</v>
          </cell>
          <cell r="B14" t="str">
            <v>21002</v>
          </cell>
          <cell r="C14" t="str">
            <v>กระทรวงสาธารณสุข สำนักงานปลัดกระทรวงสาธารณสุข</v>
          </cell>
          <cell r="D14" t="str">
            <v>001076600</v>
          </cell>
          <cell r="E14" t="str">
            <v>10766</v>
          </cell>
          <cell r="F14" t="str">
            <v>รพช.ลำลูกกา</v>
          </cell>
          <cell r="G14" t="str">
            <v>โรงพยาบาลชุมชนลำลูกกา</v>
          </cell>
          <cell r="H14" t="str">
            <v>13060606</v>
          </cell>
          <cell r="I14">
            <v>13</v>
          </cell>
          <cell r="J14" t="str">
            <v>จังหวัดปทุมธานี</v>
          </cell>
          <cell r="K14">
            <v>1306</v>
          </cell>
          <cell r="L14" t="str">
            <v>ลำลูกกา</v>
          </cell>
          <cell r="M14">
            <v>130606</v>
          </cell>
          <cell r="N14" t="str">
            <v>ลำไทร</v>
          </cell>
          <cell r="O14" t="str">
            <v>กลาง</v>
          </cell>
          <cell r="P14" t="str">
            <v>07</v>
          </cell>
          <cell r="Q14" t="str">
            <v>โรงพยาบาลชุมชน</v>
          </cell>
          <cell r="R14">
            <v>5</v>
          </cell>
          <cell r="S14">
            <v>30</v>
          </cell>
          <cell r="T14" t="str">
            <v>30</v>
          </cell>
          <cell r="U14" t="str">
            <v>22</v>
          </cell>
          <cell r="V14" t="str">
            <v>2.2 ทุติยภูมิระดับกลาง</v>
          </cell>
        </row>
        <row r="15">
          <cell r="A15" t="str">
            <v>01</v>
          </cell>
          <cell r="B15" t="str">
            <v>21002</v>
          </cell>
          <cell r="C15" t="str">
            <v>กระทรวงสาธารณสุข สำนักงานปลัดกระทรวงสาธารณสุข</v>
          </cell>
          <cell r="D15" t="str">
            <v>001076700</v>
          </cell>
          <cell r="E15" t="str">
            <v>10767</v>
          </cell>
          <cell r="F15" t="str">
            <v>รพช.สามโคก</v>
          </cell>
          <cell r="G15" t="str">
            <v>โรงพยาบาลชุมชนสามโคก</v>
          </cell>
          <cell r="H15" t="str">
            <v>13070706</v>
          </cell>
          <cell r="I15">
            <v>13</v>
          </cell>
          <cell r="J15" t="str">
            <v>จังหวัดปทุมธานี</v>
          </cell>
          <cell r="K15">
            <v>1307</v>
          </cell>
          <cell r="L15" t="str">
            <v>สามโคก</v>
          </cell>
          <cell r="M15">
            <v>130707</v>
          </cell>
          <cell r="N15" t="str">
            <v>บ้านปทุม</v>
          </cell>
          <cell r="O15" t="str">
            <v>กลาง</v>
          </cell>
          <cell r="P15" t="str">
            <v>07</v>
          </cell>
          <cell r="Q15" t="str">
            <v>โรงพยาบาลชุมชน</v>
          </cell>
          <cell r="R15">
            <v>5</v>
          </cell>
          <cell r="S15">
            <v>10</v>
          </cell>
          <cell r="T15" t="str">
            <v>30</v>
          </cell>
          <cell r="U15" t="str">
            <v>22</v>
          </cell>
          <cell r="V15" t="str">
            <v>2.2 ทุติยภูมิระดับกลาง</v>
          </cell>
        </row>
        <row r="16">
          <cell r="A16" t="str">
            <v>01</v>
          </cell>
          <cell r="B16" t="str">
            <v>21002</v>
          </cell>
          <cell r="C16" t="str">
            <v>กระทรวงสาธารณสุข สำนักงานปลัดกระทรวงสาธารณสุข</v>
          </cell>
          <cell r="D16" t="str">
            <v>001066000</v>
          </cell>
          <cell r="E16" t="str">
            <v>10660</v>
          </cell>
          <cell r="F16" t="str">
            <v>รพศ.พระนครศรีอยุธยา</v>
          </cell>
          <cell r="G16" t="str">
            <v>โรงพยาบาลศูนย์พระนครศรีอยุธยา</v>
          </cell>
          <cell r="H16" t="str">
            <v>14010104</v>
          </cell>
          <cell r="I16">
            <v>14</v>
          </cell>
          <cell r="J16" t="str">
            <v>จังหวัดพระนครศรีอยุธยา</v>
          </cell>
          <cell r="K16">
            <v>1401</v>
          </cell>
          <cell r="L16" t="str">
            <v>พระนครศรีอยุธยา</v>
          </cell>
          <cell r="M16">
            <v>140101</v>
          </cell>
          <cell r="N16" t="str">
            <v>ประตูชัย</v>
          </cell>
          <cell r="O16" t="str">
            <v>กลาง</v>
          </cell>
          <cell r="P16" t="str">
            <v>05</v>
          </cell>
          <cell r="Q16" t="str">
            <v>โรงพยาบาลศูนย์</v>
          </cell>
          <cell r="R16">
            <v>1</v>
          </cell>
          <cell r="S16">
            <v>445</v>
          </cell>
          <cell r="T16" t="str">
            <v>522</v>
          </cell>
          <cell r="U16" t="str">
            <v>31</v>
          </cell>
          <cell r="V16" t="str">
            <v>3.1 ตติยภูมิ</v>
          </cell>
        </row>
        <row r="17">
          <cell r="A17" t="str">
            <v>01</v>
          </cell>
          <cell r="B17" t="str">
            <v>21002</v>
          </cell>
          <cell r="C17" t="str">
            <v>กระทรวงสาธารณสุข สำนักงานปลัดกระทรวงสาธารณสุข</v>
          </cell>
          <cell r="D17" t="str">
            <v>001068800</v>
          </cell>
          <cell r="E17" t="str">
            <v>10688</v>
          </cell>
          <cell r="F17" t="str">
            <v>รพท.เสนา</v>
          </cell>
          <cell r="G17" t="str">
            <v>โรงพยาบาลทั่วไปเสนา</v>
          </cell>
          <cell r="H17" t="str">
            <v>14120101</v>
          </cell>
          <cell r="I17">
            <v>14</v>
          </cell>
          <cell r="J17" t="str">
            <v>จังหวัดพระนครศรีอยุธยา</v>
          </cell>
          <cell r="K17">
            <v>1412</v>
          </cell>
          <cell r="L17" t="str">
            <v>เสนา</v>
          </cell>
          <cell r="M17">
            <v>141203</v>
          </cell>
          <cell r="N17" t="str">
            <v>เจ้าเจ็ด</v>
          </cell>
          <cell r="O17" t="str">
            <v>กลาง</v>
          </cell>
          <cell r="P17" t="str">
            <v>06</v>
          </cell>
          <cell r="Q17" t="str">
            <v>โรงพยาบาลทั่วไป</v>
          </cell>
          <cell r="R17">
            <v>3</v>
          </cell>
          <cell r="S17">
            <v>160</v>
          </cell>
          <cell r="T17" t="str">
            <v>180</v>
          </cell>
          <cell r="U17" t="str">
            <v>23</v>
          </cell>
          <cell r="V17" t="str">
            <v>2.3 ทุติยภูมิระดับสูง</v>
          </cell>
        </row>
        <row r="18">
          <cell r="A18" t="str">
            <v>01</v>
          </cell>
          <cell r="B18" t="str">
            <v>21002</v>
          </cell>
          <cell r="C18" t="str">
            <v>กระทรวงสาธารณสุข สำนักงานปลัดกระทรวงสาธารณสุข</v>
          </cell>
          <cell r="D18" t="str">
            <v>001076800</v>
          </cell>
          <cell r="E18" t="str">
            <v>10768</v>
          </cell>
          <cell r="F18" t="str">
            <v>รพช.ท่าเรือ</v>
          </cell>
          <cell r="G18" t="str">
            <v>โรงพยาบาลชุมชนท่าเรือ</v>
          </cell>
          <cell r="H18" t="str">
            <v>14020102</v>
          </cell>
          <cell r="I18">
            <v>14</v>
          </cell>
          <cell r="J18" t="str">
            <v>จังหวัดพระนครศรีอยุธยา</v>
          </cell>
          <cell r="K18">
            <v>1402</v>
          </cell>
          <cell r="L18" t="str">
            <v>ท่าเรือ</v>
          </cell>
          <cell r="M18">
            <v>140201</v>
          </cell>
          <cell r="N18" t="str">
            <v>ท่าเรือ</v>
          </cell>
          <cell r="O18" t="str">
            <v>กลาง</v>
          </cell>
          <cell r="P18" t="str">
            <v>07</v>
          </cell>
          <cell r="Q18" t="str">
            <v>โรงพยาบาลชุมชน</v>
          </cell>
          <cell r="R18">
            <v>5</v>
          </cell>
          <cell r="S18">
            <v>30</v>
          </cell>
          <cell r="T18" t="str">
            <v>30</v>
          </cell>
          <cell r="U18" t="str">
            <v>21</v>
          </cell>
          <cell r="V18" t="str">
            <v>2.1 ทุติยภูมิระดับต้น</v>
          </cell>
        </row>
        <row r="19">
          <cell r="A19" t="str">
            <v>01</v>
          </cell>
          <cell r="B19" t="str">
            <v>21002</v>
          </cell>
          <cell r="C19" t="str">
            <v>กระทรวงสาธารณสุข สำนักงานปลัดกระทรวงสาธารณสุข</v>
          </cell>
          <cell r="D19" t="str">
            <v>001076900</v>
          </cell>
          <cell r="E19" t="str">
            <v>10769</v>
          </cell>
          <cell r="F19" t="str">
            <v>รพช.สมเด็จพระสังฆราช(นครหลวง)</v>
          </cell>
          <cell r="G19" t="str">
            <v>โรงพยาบาลชุมชนสมเด็จพระสังฆราช(นครหลวง)</v>
          </cell>
          <cell r="H19" t="str">
            <v>14030102</v>
          </cell>
          <cell r="I19">
            <v>14</v>
          </cell>
          <cell r="J19" t="str">
            <v>จังหวัดพระนครศรีอยุธยา</v>
          </cell>
          <cell r="K19">
            <v>1403</v>
          </cell>
          <cell r="L19" t="str">
            <v>นครหลวง</v>
          </cell>
          <cell r="M19">
            <v>140301</v>
          </cell>
          <cell r="N19" t="str">
            <v>นครหลวง</v>
          </cell>
          <cell r="O19" t="str">
            <v>กลาง</v>
          </cell>
          <cell r="P19" t="str">
            <v>07</v>
          </cell>
          <cell r="Q19" t="str">
            <v>โรงพยาบาลชุมชน</v>
          </cell>
          <cell r="R19">
            <v>4</v>
          </cell>
          <cell r="S19">
            <v>60</v>
          </cell>
          <cell r="T19" t="str">
            <v>60</v>
          </cell>
          <cell r="U19" t="str">
            <v>21</v>
          </cell>
          <cell r="V19" t="str">
            <v>2.1 ทุติยภูมิระดับต้น</v>
          </cell>
        </row>
        <row r="20">
          <cell r="A20" t="str">
            <v>01</v>
          </cell>
          <cell r="B20" t="str">
            <v>21002</v>
          </cell>
          <cell r="C20" t="str">
            <v>กระทรวงสาธารณสุข สำนักงานปลัดกระทรวงสาธารณสุข</v>
          </cell>
          <cell r="D20" t="str">
            <v>001077000</v>
          </cell>
          <cell r="E20" t="str">
            <v>10770</v>
          </cell>
          <cell r="F20" t="str">
            <v>รพช.บางไทร</v>
          </cell>
          <cell r="G20" t="str">
            <v>โรงพยาบาลชุมชนบางไทร</v>
          </cell>
          <cell r="H20" t="str">
            <v>14040102</v>
          </cell>
          <cell r="I20">
            <v>14</v>
          </cell>
          <cell r="J20" t="str">
            <v>จังหวัดพระนครศรีอยุธยา</v>
          </cell>
          <cell r="K20">
            <v>1404</v>
          </cell>
          <cell r="L20" t="str">
            <v>บางไทร</v>
          </cell>
          <cell r="M20">
            <v>140401</v>
          </cell>
          <cell r="N20" t="str">
            <v>บางไทร</v>
          </cell>
          <cell r="O20" t="str">
            <v>กลาง</v>
          </cell>
          <cell r="P20" t="str">
            <v>07</v>
          </cell>
          <cell r="Q20" t="str">
            <v>โรงพยาบาลชุมชน</v>
          </cell>
          <cell r="R20">
            <v>5</v>
          </cell>
          <cell r="S20">
            <v>30</v>
          </cell>
          <cell r="T20" t="str">
            <v>30</v>
          </cell>
          <cell r="U20" t="str">
            <v>21</v>
          </cell>
          <cell r="V20" t="str">
            <v>2.1 ทุติยภูมิระดับต้น</v>
          </cell>
        </row>
        <row r="21">
          <cell r="A21" t="str">
            <v>01</v>
          </cell>
          <cell r="B21" t="str">
            <v>21002</v>
          </cell>
          <cell r="C21" t="str">
            <v>กระทรวงสาธารณสุข สำนักงานปลัดกระทรวงสาธารณสุข</v>
          </cell>
          <cell r="D21" t="str">
            <v>001077100</v>
          </cell>
          <cell r="E21" t="str">
            <v>10771</v>
          </cell>
          <cell r="F21" t="str">
            <v>รพช.บางบาล</v>
          </cell>
          <cell r="G21" t="str">
            <v>โรงพยาบาลชุมชนบางบาล</v>
          </cell>
          <cell r="H21" t="str">
            <v>14050402</v>
          </cell>
          <cell r="I21">
            <v>14</v>
          </cell>
          <cell r="J21" t="str">
            <v>จังหวัดพระนครศรีอยุธยา</v>
          </cell>
          <cell r="K21">
            <v>1405</v>
          </cell>
          <cell r="L21" t="str">
            <v>บางบาล</v>
          </cell>
          <cell r="M21">
            <v>140504</v>
          </cell>
          <cell r="N21" t="str">
            <v>สะพานไทย</v>
          </cell>
          <cell r="O21" t="str">
            <v>กลาง</v>
          </cell>
          <cell r="P21" t="str">
            <v>07</v>
          </cell>
          <cell r="Q21" t="str">
            <v>โรงพยาบาลชุมชน</v>
          </cell>
          <cell r="R21">
            <v>5</v>
          </cell>
          <cell r="S21">
            <v>30</v>
          </cell>
          <cell r="T21" t="str">
            <v>30</v>
          </cell>
          <cell r="U21" t="str">
            <v>21</v>
          </cell>
          <cell r="V21" t="str">
            <v>2.1 ทุติยภูมิระดับต้น</v>
          </cell>
        </row>
        <row r="22">
          <cell r="A22" t="str">
            <v>01</v>
          </cell>
          <cell r="B22" t="str">
            <v>21002</v>
          </cell>
          <cell r="C22" t="str">
            <v>กระทรวงสาธารณสุข สำนักงานปลัดกระทรวงสาธารณสุข</v>
          </cell>
          <cell r="D22" t="str">
            <v>001077200</v>
          </cell>
          <cell r="E22" t="str">
            <v>10772</v>
          </cell>
          <cell r="F22" t="str">
            <v>รพช.บางปะอิน</v>
          </cell>
          <cell r="G22" t="str">
            <v>โรงพยาบาลชุมชนบางปะอิน</v>
          </cell>
          <cell r="H22" t="str">
            <v>14060111</v>
          </cell>
          <cell r="I22">
            <v>14</v>
          </cell>
          <cell r="J22" t="str">
            <v>จังหวัดพระนครศรีอยุธยา</v>
          </cell>
          <cell r="K22">
            <v>1406</v>
          </cell>
          <cell r="L22" t="str">
            <v>บางปะอิน</v>
          </cell>
          <cell r="M22">
            <v>140601</v>
          </cell>
          <cell r="N22" t="str">
            <v>บ้านเลน</v>
          </cell>
          <cell r="O22" t="str">
            <v>กลาง</v>
          </cell>
          <cell r="P22" t="str">
            <v>07</v>
          </cell>
          <cell r="Q22" t="str">
            <v>โรงพยาบาลชุมชน</v>
          </cell>
          <cell r="R22">
            <v>4</v>
          </cell>
          <cell r="S22">
            <v>60</v>
          </cell>
          <cell r="T22" t="str">
            <v>60</v>
          </cell>
          <cell r="U22" t="str">
            <v>21</v>
          </cell>
          <cell r="V22" t="str">
            <v>2.1 ทุติยภูมิระดับต้น</v>
          </cell>
        </row>
        <row r="23">
          <cell r="A23" t="str">
            <v>01</v>
          </cell>
          <cell r="B23" t="str">
            <v>21002</v>
          </cell>
          <cell r="C23" t="str">
            <v>กระทรวงสาธารณสุข สำนักงานปลัดกระทรวงสาธารณสุข</v>
          </cell>
          <cell r="D23" t="str">
            <v>001077300</v>
          </cell>
          <cell r="E23" t="str">
            <v>10773</v>
          </cell>
          <cell r="F23" t="str">
            <v>รพช.บางปะหัน</v>
          </cell>
          <cell r="G23" t="str">
            <v>โรงพยาบาลชุมชนบางปะหัน</v>
          </cell>
          <cell r="H23" t="str">
            <v>14070105</v>
          </cell>
          <cell r="I23">
            <v>14</v>
          </cell>
          <cell r="J23" t="str">
            <v>จังหวัดพระนครศรีอยุธยา</v>
          </cell>
          <cell r="K23">
            <v>1407</v>
          </cell>
          <cell r="L23" t="str">
            <v>บางปะหัน</v>
          </cell>
          <cell r="M23">
            <v>140701</v>
          </cell>
          <cell r="N23" t="str">
            <v>บางปะหัน</v>
          </cell>
          <cell r="O23" t="str">
            <v>กลาง</v>
          </cell>
          <cell r="P23" t="str">
            <v>07</v>
          </cell>
          <cell r="Q23" t="str">
            <v>โรงพยาบาลชุมชน</v>
          </cell>
          <cell r="R23">
            <v>5</v>
          </cell>
          <cell r="S23">
            <v>30</v>
          </cell>
          <cell r="T23" t="str">
            <v>10</v>
          </cell>
          <cell r="U23" t="str">
            <v>21</v>
          </cell>
          <cell r="V23" t="str">
            <v>2.1 ทุติยภูมิระดับต้น</v>
          </cell>
        </row>
        <row r="24">
          <cell r="A24" t="str">
            <v>01</v>
          </cell>
          <cell r="B24" t="str">
            <v>21002</v>
          </cell>
          <cell r="C24" t="str">
            <v>กระทรวงสาธารณสุข สำนักงานปลัดกระทรวงสาธารณสุข</v>
          </cell>
          <cell r="D24" t="str">
            <v>001077400</v>
          </cell>
          <cell r="E24" t="str">
            <v>10774</v>
          </cell>
          <cell r="F24" t="str">
            <v>รพช.ผักไห่</v>
          </cell>
          <cell r="G24" t="str">
            <v>โรงพยาบาลชุมชนผักไห่</v>
          </cell>
          <cell r="H24" t="str">
            <v>14080105</v>
          </cell>
          <cell r="I24">
            <v>14</v>
          </cell>
          <cell r="J24" t="str">
            <v>จังหวัดพระนครศรีอยุธยา</v>
          </cell>
          <cell r="K24">
            <v>1408</v>
          </cell>
          <cell r="L24" t="str">
            <v>ผักไห่</v>
          </cell>
          <cell r="M24">
            <v>140801</v>
          </cell>
          <cell r="N24" t="str">
            <v>ผักไห่</v>
          </cell>
          <cell r="O24" t="str">
            <v>กลาง</v>
          </cell>
          <cell r="P24" t="str">
            <v>07</v>
          </cell>
          <cell r="Q24" t="str">
            <v>โรงพยาบาลชุมชน</v>
          </cell>
          <cell r="R24">
            <v>5</v>
          </cell>
          <cell r="S24">
            <v>30</v>
          </cell>
          <cell r="T24" t="str">
            <v>30</v>
          </cell>
          <cell r="U24" t="str">
            <v>21</v>
          </cell>
          <cell r="V24" t="str">
            <v>2.1 ทุติยภูมิระดับต้น</v>
          </cell>
        </row>
        <row r="25">
          <cell r="A25" t="str">
            <v>01</v>
          </cell>
          <cell r="B25" t="str">
            <v>21002</v>
          </cell>
          <cell r="C25" t="str">
            <v>กระทรวงสาธารณสุข สำนักงานปลัดกระทรวงสาธารณสุข</v>
          </cell>
          <cell r="D25" t="str">
            <v>001077500</v>
          </cell>
          <cell r="E25" t="str">
            <v>10775</v>
          </cell>
          <cell r="F25" t="str">
            <v>รพช.ภาชี</v>
          </cell>
          <cell r="G25" t="str">
            <v>โรงพยาบาลชุมชนภาชี</v>
          </cell>
          <cell r="H25" t="str">
            <v>14090105</v>
          </cell>
          <cell r="I25">
            <v>14</v>
          </cell>
          <cell r="J25" t="str">
            <v>จังหวัดพระนครศรีอยุธยา</v>
          </cell>
          <cell r="K25">
            <v>1409</v>
          </cell>
          <cell r="L25" t="str">
            <v>ภาชี</v>
          </cell>
          <cell r="M25">
            <v>140901</v>
          </cell>
          <cell r="N25" t="str">
            <v>ภาชี</v>
          </cell>
          <cell r="O25" t="str">
            <v>กลาง</v>
          </cell>
          <cell r="P25" t="str">
            <v>07</v>
          </cell>
          <cell r="Q25" t="str">
            <v>โรงพยาบาลชุมชน</v>
          </cell>
          <cell r="R25">
            <v>4</v>
          </cell>
          <cell r="S25">
            <v>46</v>
          </cell>
          <cell r="T25" t="str">
            <v>30</v>
          </cell>
          <cell r="U25" t="str">
            <v>21</v>
          </cell>
          <cell r="V25" t="str">
            <v>2.1 ทุติยภูมิระดับต้น</v>
          </cell>
        </row>
        <row r="26">
          <cell r="A26" t="str">
            <v>01</v>
          </cell>
          <cell r="B26" t="str">
            <v>21002</v>
          </cell>
          <cell r="C26" t="str">
            <v>กระทรวงสาธารณสุข สำนักงานปลัดกระทรวงสาธารณสุข</v>
          </cell>
          <cell r="D26" t="str">
            <v>001077600</v>
          </cell>
          <cell r="E26" t="str">
            <v>10776</v>
          </cell>
          <cell r="F26" t="str">
            <v>รพช.ลาดบัวหลวง</v>
          </cell>
          <cell r="G26" t="str">
            <v>โรงพยาบาลชุมชนลาดบัวหลวง</v>
          </cell>
          <cell r="H26" t="str">
            <v>14100103</v>
          </cell>
          <cell r="I26">
            <v>14</v>
          </cell>
          <cell r="J26" t="str">
            <v>จังหวัดพระนครศรีอยุธยา</v>
          </cell>
          <cell r="K26">
            <v>1410</v>
          </cell>
          <cell r="L26" t="str">
            <v>ลาดบัวหลวง</v>
          </cell>
          <cell r="M26">
            <v>141003</v>
          </cell>
          <cell r="N26" t="str">
            <v>สามเมือง</v>
          </cell>
          <cell r="O26" t="str">
            <v>กลาง</v>
          </cell>
          <cell r="P26" t="str">
            <v>07</v>
          </cell>
          <cell r="Q26" t="str">
            <v>โรงพยาบาลชุมชน</v>
          </cell>
          <cell r="R26">
            <v>5</v>
          </cell>
          <cell r="S26">
            <v>30</v>
          </cell>
          <cell r="T26" t="str">
            <v>60</v>
          </cell>
          <cell r="U26" t="str">
            <v>21</v>
          </cell>
          <cell r="V26" t="str">
            <v>2.1 ทุติยภูมิระดับต้น</v>
          </cell>
        </row>
        <row r="27">
          <cell r="A27" t="str">
            <v>01</v>
          </cell>
          <cell r="B27" t="str">
            <v>21002</v>
          </cell>
          <cell r="C27" t="str">
            <v>กระทรวงสาธารณสุข สำนักงานปลัดกระทรวงสาธารณสุข</v>
          </cell>
          <cell r="D27" t="str">
            <v>001077700</v>
          </cell>
          <cell r="E27" t="str">
            <v>10777</v>
          </cell>
          <cell r="F27" t="str">
            <v>รพช.วังน้อย</v>
          </cell>
          <cell r="G27" t="str">
            <v>โรงพยาบาลชุมชนวังน้อย</v>
          </cell>
          <cell r="H27" t="str">
            <v>14110105</v>
          </cell>
          <cell r="I27">
            <v>14</v>
          </cell>
          <cell r="J27" t="str">
            <v>จังหวัดพระนครศรีอยุธยา</v>
          </cell>
          <cell r="K27">
            <v>1411</v>
          </cell>
          <cell r="L27" t="str">
            <v>วังน้อย</v>
          </cell>
          <cell r="M27">
            <v>141104</v>
          </cell>
          <cell r="N27" t="str">
            <v>ลำไทร</v>
          </cell>
          <cell r="O27" t="str">
            <v>กลาง</v>
          </cell>
          <cell r="P27" t="str">
            <v>07</v>
          </cell>
          <cell r="Q27" t="str">
            <v>โรงพยาบาลชุมชน</v>
          </cell>
          <cell r="R27">
            <v>5</v>
          </cell>
          <cell r="S27">
            <v>30</v>
          </cell>
          <cell r="T27" t="str">
            <v>60</v>
          </cell>
          <cell r="U27" t="str">
            <v>21</v>
          </cell>
          <cell r="V27" t="str">
            <v>2.1 ทุติยภูมิระดับต้น</v>
          </cell>
        </row>
        <row r="28">
          <cell r="A28" t="str">
            <v>01</v>
          </cell>
          <cell r="B28" t="str">
            <v>21002</v>
          </cell>
          <cell r="C28" t="str">
            <v>กระทรวงสาธารณสุข สำนักงานปลัดกระทรวงสาธารณสุข</v>
          </cell>
          <cell r="D28" t="str">
            <v>001077800</v>
          </cell>
          <cell r="E28" t="str">
            <v>10778</v>
          </cell>
          <cell r="F28" t="str">
            <v>รพช.บางซ้าย</v>
          </cell>
          <cell r="G28" t="str">
            <v>โรงพยาบาลชุมชนบางซ้าย</v>
          </cell>
          <cell r="H28" t="str">
            <v>14130101</v>
          </cell>
          <cell r="I28">
            <v>14</v>
          </cell>
          <cell r="J28" t="str">
            <v>จังหวัดพระนครศรีอยุธยา</v>
          </cell>
          <cell r="K28">
            <v>1413</v>
          </cell>
          <cell r="L28" t="str">
            <v>บางซ้าย</v>
          </cell>
          <cell r="M28">
            <v>141301</v>
          </cell>
          <cell r="N28" t="str">
            <v>บางซ้าย</v>
          </cell>
          <cell r="O28" t="str">
            <v>กลาง</v>
          </cell>
          <cell r="P28" t="str">
            <v>07</v>
          </cell>
          <cell r="Q28" t="str">
            <v>โรงพยาบาลชุมชน</v>
          </cell>
          <cell r="R28">
            <v>5</v>
          </cell>
          <cell r="S28">
            <v>10</v>
          </cell>
          <cell r="T28" t="str">
            <v>10</v>
          </cell>
          <cell r="U28" t="str">
            <v>21</v>
          </cell>
          <cell r="V28" t="str">
            <v>2.1 ทุติยภูมิระดับต้น</v>
          </cell>
        </row>
        <row r="29">
          <cell r="A29" t="str">
            <v>01</v>
          </cell>
          <cell r="B29" t="str">
            <v>21002</v>
          </cell>
          <cell r="C29" t="str">
            <v>กระทรวงสาธารณสุข สำนักงานปลัดกระทรวงสาธารณสุข</v>
          </cell>
          <cell r="D29" t="str">
            <v>001077900</v>
          </cell>
          <cell r="E29" t="str">
            <v>10779</v>
          </cell>
          <cell r="F29" t="str">
            <v>รพช.อุทัย</v>
          </cell>
          <cell r="G29" t="str">
            <v>โรงพยาบาลชุมชนอุทัย</v>
          </cell>
          <cell r="H29" t="str">
            <v>14141005</v>
          </cell>
          <cell r="I29">
            <v>14</v>
          </cell>
          <cell r="J29" t="str">
            <v>จังหวัดพระนครศรีอยุธยา</v>
          </cell>
          <cell r="K29">
            <v>1414</v>
          </cell>
          <cell r="L29" t="str">
            <v>อุทัย</v>
          </cell>
          <cell r="M29">
            <v>141410</v>
          </cell>
          <cell r="N29" t="str">
            <v>ธนู</v>
          </cell>
          <cell r="O29" t="str">
            <v>กลาง</v>
          </cell>
          <cell r="P29" t="str">
            <v>07</v>
          </cell>
          <cell r="Q29" t="str">
            <v>โรงพยาบาลชุมชน</v>
          </cell>
          <cell r="R29">
            <v>5</v>
          </cell>
          <cell r="S29">
            <v>10</v>
          </cell>
          <cell r="T29" t="str">
            <v>10</v>
          </cell>
          <cell r="U29" t="str">
            <v>21</v>
          </cell>
          <cell r="V29" t="str">
            <v>2.1 ทุติยภูมิระดับต้น</v>
          </cell>
        </row>
        <row r="30">
          <cell r="A30" t="str">
            <v>01</v>
          </cell>
          <cell r="B30" t="str">
            <v>21002</v>
          </cell>
          <cell r="C30" t="str">
            <v>กระทรวงสาธารณสุข สำนักงานปลัดกระทรวงสาธารณสุข</v>
          </cell>
          <cell r="D30" t="str">
            <v>001078000</v>
          </cell>
          <cell r="E30" t="str">
            <v>10780</v>
          </cell>
          <cell r="F30" t="str">
            <v>รพช.มหาราช</v>
          </cell>
          <cell r="G30" t="str">
            <v>โรงพยาบาลชุมชนมหาราช</v>
          </cell>
          <cell r="H30" t="str">
            <v>14150106</v>
          </cell>
          <cell r="I30">
            <v>14</v>
          </cell>
          <cell r="J30" t="str">
            <v>จังหวัดพระนครศรีอยุธยา</v>
          </cell>
          <cell r="K30">
            <v>1415</v>
          </cell>
          <cell r="L30" t="str">
            <v>มหาราช</v>
          </cell>
          <cell r="M30">
            <v>141501</v>
          </cell>
          <cell r="N30" t="str">
            <v>หัวไผ่</v>
          </cell>
          <cell r="O30" t="str">
            <v>กลาง</v>
          </cell>
          <cell r="P30" t="str">
            <v>07</v>
          </cell>
          <cell r="Q30" t="str">
            <v>โรงพยาบาลชุมชน</v>
          </cell>
          <cell r="R30">
            <v>5</v>
          </cell>
          <cell r="S30">
            <v>10</v>
          </cell>
          <cell r="T30" t="str">
            <v>10</v>
          </cell>
          <cell r="U30" t="str">
            <v>21</v>
          </cell>
          <cell r="V30" t="str">
            <v>2.1 ทุติยภูมิระดับต้น</v>
          </cell>
        </row>
        <row r="31">
          <cell r="A31" t="str">
            <v>01</v>
          </cell>
          <cell r="B31" t="str">
            <v>21002</v>
          </cell>
          <cell r="C31" t="str">
            <v>กระทรวงสาธารณสุข สำนักงานปลัดกระทรวงสาธารณสุข</v>
          </cell>
          <cell r="D31" t="str">
            <v>001078100</v>
          </cell>
          <cell r="E31" t="str">
            <v>10781</v>
          </cell>
          <cell r="F31" t="str">
            <v>รพช.บ้านแพรก</v>
          </cell>
          <cell r="G31" t="str">
            <v>โรงพยาบาลชุมชนบ้านแพรก</v>
          </cell>
          <cell r="H31" t="str">
            <v>14160201</v>
          </cell>
          <cell r="I31">
            <v>14</v>
          </cell>
          <cell r="J31" t="str">
            <v>จังหวัดพระนครศรีอยุธยา</v>
          </cell>
          <cell r="K31">
            <v>1416</v>
          </cell>
          <cell r="L31" t="str">
            <v>บ้านแพรก</v>
          </cell>
          <cell r="M31">
            <v>141602</v>
          </cell>
          <cell r="N31" t="str">
            <v>บ้านใหม่</v>
          </cell>
          <cell r="O31" t="str">
            <v>กลาง</v>
          </cell>
          <cell r="P31" t="str">
            <v>07</v>
          </cell>
          <cell r="Q31" t="str">
            <v>โรงพยาบาลชุมชน</v>
          </cell>
          <cell r="R31">
            <v>5</v>
          </cell>
          <cell r="S31">
            <v>16</v>
          </cell>
          <cell r="T31" t="str">
            <v>10</v>
          </cell>
          <cell r="U31" t="str">
            <v>21</v>
          </cell>
          <cell r="V31" t="str">
            <v>2.1 ทุติยภูมิระดับต้น</v>
          </cell>
        </row>
        <row r="32">
          <cell r="A32" t="str">
            <v>01</v>
          </cell>
          <cell r="B32" t="str">
            <v>21002</v>
          </cell>
          <cell r="C32" t="str">
            <v>กระทรวงสาธารณสุข สำนักงานปลัดกระทรวงสาธารณสุข</v>
          </cell>
          <cell r="D32" t="str">
            <v>001066100</v>
          </cell>
          <cell r="E32" t="str">
            <v>10661</v>
          </cell>
          <cell r="F32" t="str">
            <v>รพศ.สระบุรี</v>
          </cell>
          <cell r="G32" t="str">
            <v>โรงพยาบาลศูนย์สระบุรี</v>
          </cell>
          <cell r="H32" t="str">
            <v>19010100</v>
          </cell>
          <cell r="I32">
            <v>19</v>
          </cell>
          <cell r="J32" t="str">
            <v>จังหวัดสระบุรี</v>
          </cell>
          <cell r="K32">
            <v>1901</v>
          </cell>
          <cell r="L32" t="str">
            <v>เมืองสระบุรี</v>
          </cell>
          <cell r="M32">
            <v>190101</v>
          </cell>
          <cell r="N32" t="str">
            <v>ปากเพรียว</v>
          </cell>
          <cell r="O32" t="str">
            <v>กลาง</v>
          </cell>
          <cell r="P32" t="str">
            <v>05</v>
          </cell>
          <cell r="Q32" t="str">
            <v>โรงพยาบาลศูนย์</v>
          </cell>
          <cell r="R32">
            <v>1</v>
          </cell>
          <cell r="S32">
            <v>680</v>
          </cell>
          <cell r="T32" t="str">
            <v>680</v>
          </cell>
          <cell r="U32" t="str">
            <v>31</v>
          </cell>
          <cell r="V32" t="str">
            <v>3.1 ตติยภูมิ</v>
          </cell>
        </row>
        <row r="33">
          <cell r="A33" t="str">
            <v>01</v>
          </cell>
          <cell r="B33" t="str">
            <v>21002</v>
          </cell>
          <cell r="C33" t="str">
            <v>กระทรวงสาธารณสุข สำนักงานปลัดกระทรวงสาธารณสุข</v>
          </cell>
          <cell r="D33" t="str">
            <v>001069500</v>
          </cell>
          <cell r="E33" t="str">
            <v>10695</v>
          </cell>
          <cell r="F33" t="str">
            <v>รพท.พระพุทธบาท</v>
          </cell>
          <cell r="G33" t="str">
            <v>โรงพยาบาลทั่วไปพระพุทธบาท</v>
          </cell>
          <cell r="H33" t="str">
            <v>19090308</v>
          </cell>
          <cell r="I33">
            <v>19</v>
          </cell>
          <cell r="J33" t="str">
            <v>จังหวัดสระบุรี</v>
          </cell>
          <cell r="K33">
            <v>1909</v>
          </cell>
          <cell r="L33" t="str">
            <v>พระพุทธบาท</v>
          </cell>
          <cell r="M33">
            <v>190903</v>
          </cell>
          <cell r="N33" t="str">
            <v>ธารเกษม</v>
          </cell>
          <cell r="O33" t="str">
            <v>กลาง</v>
          </cell>
          <cell r="P33" t="str">
            <v>06</v>
          </cell>
          <cell r="Q33" t="str">
            <v>โรงพยาบาลทั่วไป</v>
          </cell>
          <cell r="R33">
            <v>2</v>
          </cell>
          <cell r="S33">
            <v>315</v>
          </cell>
          <cell r="T33" t="str">
            <v>315</v>
          </cell>
          <cell r="U33" t="str">
            <v>23</v>
          </cell>
          <cell r="V33" t="str">
            <v>2.3 ทุติยภูมิระดับสูง</v>
          </cell>
        </row>
        <row r="34">
          <cell r="A34" t="str">
            <v>01</v>
          </cell>
          <cell r="B34" t="str">
            <v>21002</v>
          </cell>
          <cell r="C34" t="str">
            <v>กระทรวงสาธารณสุข สำนักงานปลัดกระทรวงสาธารณสุข</v>
          </cell>
          <cell r="D34" t="str">
            <v>001080700</v>
          </cell>
          <cell r="E34" t="str">
            <v>10807</v>
          </cell>
          <cell r="F34" t="str">
            <v>รพช.แก่งคอย</v>
          </cell>
          <cell r="G34" t="str">
            <v>โรงพยาบาลชุมชนแก่งคอย</v>
          </cell>
          <cell r="H34" t="str">
            <v>19020108</v>
          </cell>
          <cell r="I34">
            <v>19</v>
          </cell>
          <cell r="J34" t="str">
            <v>จังหวัดสระบุรี</v>
          </cell>
          <cell r="K34">
            <v>1902</v>
          </cell>
          <cell r="L34" t="str">
            <v>แก่งคอย</v>
          </cell>
          <cell r="M34">
            <v>190201</v>
          </cell>
          <cell r="N34" t="str">
            <v>แก่งคอย</v>
          </cell>
          <cell r="O34" t="str">
            <v>กลาง</v>
          </cell>
          <cell r="P34" t="str">
            <v>07</v>
          </cell>
          <cell r="Q34" t="str">
            <v>โรงพยาบาลชุมชน</v>
          </cell>
          <cell r="R34">
            <v>4</v>
          </cell>
          <cell r="S34">
            <v>60</v>
          </cell>
          <cell r="T34" t="str">
            <v>60</v>
          </cell>
          <cell r="U34" t="str">
            <v>21</v>
          </cell>
          <cell r="V34" t="str">
            <v>2.1 ทุติยภูมิระดับต้น</v>
          </cell>
        </row>
        <row r="35">
          <cell r="A35" t="str">
            <v>01</v>
          </cell>
          <cell r="B35" t="str">
            <v>21002</v>
          </cell>
          <cell r="C35" t="str">
            <v>กระทรวงสาธารณสุข สำนักงานปลัดกระทรวงสาธารณสุข</v>
          </cell>
          <cell r="D35" t="str">
            <v>001080800</v>
          </cell>
          <cell r="E35" t="str">
            <v>10808</v>
          </cell>
          <cell r="F35" t="str">
            <v>รพช.หนองแค</v>
          </cell>
          <cell r="G35" t="str">
            <v>โรงพยาบาลชุมชนหนองแค</v>
          </cell>
          <cell r="H35" t="str">
            <v>19030100</v>
          </cell>
          <cell r="I35">
            <v>19</v>
          </cell>
          <cell r="J35" t="str">
            <v>จังหวัดสระบุรี</v>
          </cell>
          <cell r="K35">
            <v>1903</v>
          </cell>
          <cell r="L35" t="str">
            <v>หนองแค</v>
          </cell>
          <cell r="M35">
            <v>190301</v>
          </cell>
          <cell r="N35" t="str">
            <v>หนองแค</v>
          </cell>
          <cell r="O35" t="str">
            <v>กลาง</v>
          </cell>
          <cell r="P35" t="str">
            <v>07</v>
          </cell>
          <cell r="Q35" t="str">
            <v>โรงพยาบาลชุมชน</v>
          </cell>
          <cell r="R35">
            <v>4</v>
          </cell>
          <cell r="S35">
            <v>60</v>
          </cell>
          <cell r="T35" t="str">
            <v>90</v>
          </cell>
          <cell r="U35" t="str">
            <v>21</v>
          </cell>
          <cell r="V35" t="str">
            <v>2.1 ทุติยภูมิระดับต้น</v>
          </cell>
        </row>
        <row r="36">
          <cell r="A36" t="str">
            <v>01</v>
          </cell>
          <cell r="B36" t="str">
            <v>21002</v>
          </cell>
          <cell r="C36" t="str">
            <v>กระทรวงสาธารณสุข สำนักงานปลัดกระทรวงสาธารณสุข</v>
          </cell>
          <cell r="D36" t="str">
            <v>001080900</v>
          </cell>
          <cell r="E36" t="str">
            <v>10809</v>
          </cell>
          <cell r="F36" t="str">
            <v>รพช.วิหารแดง</v>
          </cell>
          <cell r="G36" t="str">
            <v>โรงพยาบาลชุมชนวิหารแดง</v>
          </cell>
          <cell r="H36" t="str">
            <v>19040203</v>
          </cell>
          <cell r="I36">
            <v>19</v>
          </cell>
          <cell r="J36" t="str">
            <v>จังหวัดสระบุรี</v>
          </cell>
          <cell r="K36">
            <v>1904</v>
          </cell>
          <cell r="L36" t="str">
            <v>วิหารแดง</v>
          </cell>
          <cell r="M36">
            <v>190402</v>
          </cell>
          <cell r="N36" t="str">
            <v>บ้านลำ</v>
          </cell>
          <cell r="O36" t="str">
            <v>กลาง</v>
          </cell>
          <cell r="P36" t="str">
            <v>07</v>
          </cell>
          <cell r="Q36" t="str">
            <v>โรงพยาบาลชุมชน</v>
          </cell>
          <cell r="R36">
            <v>5</v>
          </cell>
          <cell r="S36">
            <v>30</v>
          </cell>
          <cell r="T36" t="str">
            <v>30</v>
          </cell>
          <cell r="U36" t="str">
            <v>21</v>
          </cell>
          <cell r="V36" t="str">
            <v>2.1 ทุติยภูมิระดับต้น</v>
          </cell>
        </row>
        <row r="37">
          <cell r="A37" t="str">
            <v>01</v>
          </cell>
          <cell r="B37" t="str">
            <v>21002</v>
          </cell>
          <cell r="C37" t="str">
            <v>กระทรวงสาธารณสุข สำนักงานปลัดกระทรวงสาธารณสุข</v>
          </cell>
          <cell r="D37" t="str">
            <v>001081000</v>
          </cell>
          <cell r="E37" t="str">
            <v>10810</v>
          </cell>
          <cell r="F37" t="str">
            <v>รพช.หนองแซง</v>
          </cell>
          <cell r="G37" t="str">
            <v>โรงพยาบาลชุมชนหนองแซง</v>
          </cell>
          <cell r="H37" t="str">
            <v>19050606</v>
          </cell>
          <cell r="I37">
            <v>19</v>
          </cell>
          <cell r="J37" t="str">
            <v>จังหวัดสระบุรี</v>
          </cell>
          <cell r="K37">
            <v>1905</v>
          </cell>
          <cell r="L37" t="str">
            <v>หนองแซง</v>
          </cell>
          <cell r="M37">
            <v>190506</v>
          </cell>
          <cell r="N37" t="str">
            <v>ไก่เส่า</v>
          </cell>
          <cell r="O37" t="str">
            <v>กลาง</v>
          </cell>
          <cell r="P37" t="str">
            <v>07</v>
          </cell>
          <cell r="Q37" t="str">
            <v>โรงพยาบาลชุมชน</v>
          </cell>
          <cell r="R37">
            <v>5</v>
          </cell>
          <cell r="S37">
            <v>23</v>
          </cell>
          <cell r="T37" t="str">
            <v>10</v>
          </cell>
          <cell r="U37" t="str">
            <v>21</v>
          </cell>
          <cell r="V37" t="str">
            <v>2.1 ทุติยภูมิระดับต้น</v>
          </cell>
        </row>
        <row r="38">
          <cell r="A38" t="str">
            <v>01</v>
          </cell>
          <cell r="B38" t="str">
            <v>21002</v>
          </cell>
          <cell r="C38" t="str">
            <v>กระทรวงสาธารณสุข สำนักงานปลัดกระทรวงสาธารณสุข</v>
          </cell>
          <cell r="D38" t="str">
            <v>001081100</v>
          </cell>
          <cell r="E38" t="str">
            <v>10811</v>
          </cell>
          <cell r="F38" t="str">
            <v>รพช.บ้านหมอ</v>
          </cell>
          <cell r="G38" t="str">
            <v>โรงพยาบาลชุมชนบ้านหมอ</v>
          </cell>
          <cell r="H38" t="str">
            <v>19060104</v>
          </cell>
          <cell r="I38">
            <v>19</v>
          </cell>
          <cell r="J38" t="str">
            <v>จังหวัดสระบุรี</v>
          </cell>
          <cell r="K38">
            <v>1906</v>
          </cell>
          <cell r="L38" t="str">
            <v>บ้านหมอ</v>
          </cell>
          <cell r="M38">
            <v>190601</v>
          </cell>
          <cell r="N38" t="str">
            <v>บ้านหมอ</v>
          </cell>
          <cell r="O38" t="str">
            <v>กลาง</v>
          </cell>
          <cell r="P38" t="str">
            <v>07</v>
          </cell>
          <cell r="Q38" t="str">
            <v>โรงพยาบาลชุมชน</v>
          </cell>
          <cell r="R38">
            <v>5</v>
          </cell>
          <cell r="S38">
            <v>30</v>
          </cell>
          <cell r="T38" t="str">
            <v>30</v>
          </cell>
          <cell r="U38" t="str">
            <v>21</v>
          </cell>
          <cell r="V38" t="str">
            <v>2.1 ทุติยภูมิระดับต้น</v>
          </cell>
        </row>
        <row r="39">
          <cell r="A39" t="str">
            <v>01</v>
          </cell>
          <cell r="B39" t="str">
            <v>21002</v>
          </cell>
          <cell r="C39" t="str">
            <v>กระทรวงสาธารณสุข สำนักงานปลัดกระทรวงสาธารณสุข</v>
          </cell>
          <cell r="D39" t="str">
            <v>001081200</v>
          </cell>
          <cell r="E39" t="str">
            <v>10812</v>
          </cell>
          <cell r="F39" t="str">
            <v>รพช.ดอนพุด</v>
          </cell>
          <cell r="G39" t="str">
            <v>โรงพยาบาลชุมชนดอนพุด</v>
          </cell>
          <cell r="H39" t="str">
            <v>19070102</v>
          </cell>
          <cell r="I39">
            <v>19</v>
          </cell>
          <cell r="J39" t="str">
            <v>จังหวัดสระบุรี</v>
          </cell>
          <cell r="K39">
            <v>1907</v>
          </cell>
          <cell r="L39" t="str">
            <v>ดอนพุด</v>
          </cell>
          <cell r="M39">
            <v>190701</v>
          </cell>
          <cell r="N39" t="str">
            <v>ดอนพุด</v>
          </cell>
          <cell r="O39" t="str">
            <v>กลาง</v>
          </cell>
          <cell r="P39" t="str">
            <v>07</v>
          </cell>
          <cell r="Q39" t="str">
            <v>โรงพยาบาลชุมชน</v>
          </cell>
          <cell r="R39">
            <v>5</v>
          </cell>
          <cell r="S39">
            <v>10</v>
          </cell>
          <cell r="T39" t="str">
            <v>30</v>
          </cell>
          <cell r="U39" t="str">
            <v>21</v>
          </cell>
          <cell r="V39" t="str">
            <v>2.1 ทุติยภูมิระดับต้น</v>
          </cell>
        </row>
        <row r="40">
          <cell r="A40" t="str">
            <v>01</v>
          </cell>
          <cell r="B40" t="str">
            <v>21002</v>
          </cell>
          <cell r="C40" t="str">
            <v>กระทรวงสาธารณสุข สำนักงานปลัดกระทรวงสาธารณสุข</v>
          </cell>
          <cell r="D40" t="str">
            <v>001081300</v>
          </cell>
          <cell r="E40" t="str">
            <v>10813</v>
          </cell>
          <cell r="F40" t="str">
            <v>รพช.หนองโดน</v>
          </cell>
          <cell r="G40" t="str">
            <v>โรงพยาบาลชุมชนหนองโดน</v>
          </cell>
          <cell r="H40" t="str">
            <v>19080109</v>
          </cell>
          <cell r="I40">
            <v>19</v>
          </cell>
          <cell r="J40" t="str">
            <v>จังหวัดสระบุรี</v>
          </cell>
          <cell r="K40">
            <v>1908</v>
          </cell>
          <cell r="L40" t="str">
            <v>หนองโดน</v>
          </cell>
          <cell r="M40">
            <v>190801</v>
          </cell>
          <cell r="N40" t="str">
            <v>หนองโดน</v>
          </cell>
          <cell r="O40" t="str">
            <v>กลาง</v>
          </cell>
          <cell r="P40" t="str">
            <v>07</v>
          </cell>
          <cell r="Q40" t="str">
            <v>โรงพยาบาลชุมชน</v>
          </cell>
          <cell r="R40">
            <v>5</v>
          </cell>
          <cell r="S40">
            <v>10</v>
          </cell>
          <cell r="T40" t="str">
            <v>10</v>
          </cell>
          <cell r="U40" t="str">
            <v>21</v>
          </cell>
          <cell r="V40" t="str">
            <v>2.1 ทุติยภูมิระดับต้น</v>
          </cell>
        </row>
        <row r="41">
          <cell r="A41" t="str">
            <v>01</v>
          </cell>
          <cell r="B41" t="str">
            <v>21002</v>
          </cell>
          <cell r="C41" t="str">
            <v>กระทรวงสาธารณสุข สำนักงานปลัดกระทรวงสาธารณสุข</v>
          </cell>
          <cell r="D41" t="str">
            <v>001081400</v>
          </cell>
          <cell r="E41" t="str">
            <v>10814</v>
          </cell>
          <cell r="F41" t="str">
            <v>รพช.เสาไห้</v>
          </cell>
          <cell r="G41" t="str">
            <v>โรงพยาบาลชุมชนเสาไห้</v>
          </cell>
          <cell r="H41" t="str">
            <v>19100107</v>
          </cell>
          <cell r="I41">
            <v>19</v>
          </cell>
          <cell r="J41" t="str">
            <v>จังหวัดสระบุรี</v>
          </cell>
          <cell r="K41">
            <v>1910</v>
          </cell>
          <cell r="L41" t="str">
            <v>เสาไห้</v>
          </cell>
          <cell r="M41">
            <v>191001</v>
          </cell>
          <cell r="N41" t="str">
            <v>เสาไห้</v>
          </cell>
          <cell r="O41" t="str">
            <v>กลาง</v>
          </cell>
          <cell r="P41" t="str">
            <v>07</v>
          </cell>
          <cell r="Q41" t="str">
            <v>โรงพยาบาลชุมชน</v>
          </cell>
          <cell r="R41">
            <v>5</v>
          </cell>
          <cell r="S41">
            <v>30</v>
          </cell>
          <cell r="T41" t="str">
            <v>10</v>
          </cell>
          <cell r="U41" t="str">
            <v>21</v>
          </cell>
          <cell r="V41" t="str">
            <v>2.1 ทุติยภูมิระดับต้น</v>
          </cell>
        </row>
        <row r="42">
          <cell r="A42" t="str">
            <v>01</v>
          </cell>
          <cell r="B42" t="str">
            <v>21002</v>
          </cell>
          <cell r="C42" t="str">
            <v>กระทรวงสาธารณสุข สำนักงานปลัดกระทรวงสาธารณสุข</v>
          </cell>
          <cell r="D42" t="str">
            <v>001081500</v>
          </cell>
          <cell r="E42" t="str">
            <v>10815</v>
          </cell>
          <cell r="F42" t="str">
            <v>รพช.มวกเหล็ก</v>
          </cell>
          <cell r="G42" t="str">
            <v>โรงพยาบาลชุมชนมวกเหล็ก</v>
          </cell>
          <cell r="H42" t="str">
            <v>19110209</v>
          </cell>
          <cell r="I42">
            <v>19</v>
          </cell>
          <cell r="J42" t="str">
            <v>จังหวัดสระบุรี</v>
          </cell>
          <cell r="K42">
            <v>1911</v>
          </cell>
          <cell r="L42" t="str">
            <v>มวกเหล็ก</v>
          </cell>
          <cell r="M42">
            <v>191102</v>
          </cell>
          <cell r="N42" t="str">
            <v>มิตรภาพ</v>
          </cell>
          <cell r="O42" t="str">
            <v>กลาง</v>
          </cell>
          <cell r="P42" t="str">
            <v>07</v>
          </cell>
          <cell r="Q42" t="str">
            <v>โรงพยาบาลชุมชน</v>
          </cell>
          <cell r="R42">
            <v>5</v>
          </cell>
          <cell r="S42">
            <v>30</v>
          </cell>
          <cell r="T42" t="str">
            <v>30</v>
          </cell>
          <cell r="U42" t="str">
            <v>21</v>
          </cell>
          <cell r="V42" t="str">
            <v>2.1 ทุติยภูมิระดับต้น</v>
          </cell>
        </row>
        <row r="43">
          <cell r="A43" t="str">
            <v>01</v>
          </cell>
          <cell r="B43" t="str">
            <v>21002</v>
          </cell>
          <cell r="C43" t="str">
            <v>กระทรวงสาธารณสุข สำนักงานปลัดกระทรวงสาธารณสุข</v>
          </cell>
          <cell r="D43" t="str">
            <v>001081600</v>
          </cell>
          <cell r="E43" t="str">
            <v>10816</v>
          </cell>
          <cell r="F43" t="str">
            <v>รพช.วังม่วง</v>
          </cell>
          <cell r="G43" t="str">
            <v>โรงพยาบาลชุมชนวังม่วง</v>
          </cell>
          <cell r="H43" t="str">
            <v>19120301</v>
          </cell>
          <cell r="I43">
            <v>19</v>
          </cell>
          <cell r="J43" t="str">
            <v>จังหวัดสระบุรี</v>
          </cell>
          <cell r="K43">
            <v>1912</v>
          </cell>
          <cell r="L43" t="str">
            <v>วังม่วง</v>
          </cell>
          <cell r="M43">
            <v>191203</v>
          </cell>
          <cell r="N43" t="str">
            <v>วังม่วง</v>
          </cell>
          <cell r="O43" t="str">
            <v>กลาง</v>
          </cell>
          <cell r="P43" t="str">
            <v>07</v>
          </cell>
          <cell r="Q43" t="str">
            <v>โรงพยาบาลชุมชน</v>
          </cell>
          <cell r="R43">
            <v>5</v>
          </cell>
          <cell r="S43">
            <v>30</v>
          </cell>
          <cell r="T43" t="str">
            <v>30</v>
          </cell>
          <cell r="U43" t="str">
            <v>21</v>
          </cell>
          <cell r="V43" t="str">
            <v>2.1 ทุติยภูมิระดับต้น</v>
          </cell>
        </row>
        <row r="44">
          <cell r="A44" t="str">
            <v>02</v>
          </cell>
          <cell r="B44" t="str">
            <v>21002</v>
          </cell>
          <cell r="C44" t="str">
            <v>กระทรวงสาธารณสุข สำนักงานปลัดกระทรวงสาธารณสุข</v>
          </cell>
          <cell r="D44" t="str">
            <v>001068900</v>
          </cell>
          <cell r="E44" t="str">
            <v>10689</v>
          </cell>
          <cell r="F44" t="str">
            <v>รพท.อ่างทอง</v>
          </cell>
          <cell r="G44" t="str">
            <v>โรงพยาบาลทั่วไปอ่างทอง</v>
          </cell>
          <cell r="H44" t="str">
            <v>15010200</v>
          </cell>
          <cell r="I44">
            <v>15</v>
          </cell>
          <cell r="J44" t="str">
            <v>จังหวัดอ่างทอง</v>
          </cell>
          <cell r="K44">
            <v>1501</v>
          </cell>
          <cell r="L44" t="str">
            <v>เมืองอ่างทอง</v>
          </cell>
          <cell r="M44">
            <v>150102</v>
          </cell>
          <cell r="N44" t="str">
            <v>บางแก้ว</v>
          </cell>
          <cell r="O44" t="str">
            <v>กลาง</v>
          </cell>
          <cell r="P44" t="str">
            <v>06</v>
          </cell>
          <cell r="Q44" t="str">
            <v>โรงพยาบาลทั่วไป</v>
          </cell>
          <cell r="R44">
            <v>2</v>
          </cell>
          <cell r="S44">
            <v>326</v>
          </cell>
          <cell r="T44" t="str">
            <v>314</v>
          </cell>
          <cell r="U44" t="str">
            <v>23</v>
          </cell>
          <cell r="V44" t="str">
            <v>2.3 ทุติยภูมิระดับสูง</v>
          </cell>
        </row>
        <row r="45">
          <cell r="A45" t="str">
            <v>02</v>
          </cell>
          <cell r="B45" t="str">
            <v>21002</v>
          </cell>
          <cell r="C45" t="str">
            <v>กระทรวงสาธารณสุข สำนักงานปลัดกระทรวงสาธารณสุข</v>
          </cell>
          <cell r="D45" t="str">
            <v>001078200</v>
          </cell>
          <cell r="E45" t="str">
            <v>10782</v>
          </cell>
          <cell r="F45" t="str">
            <v>รพช.ไชโย</v>
          </cell>
          <cell r="G45" t="str">
            <v>โรงพยาบาลชุมชนไชโย</v>
          </cell>
          <cell r="H45" t="str">
            <v>15020605</v>
          </cell>
          <cell r="I45">
            <v>15</v>
          </cell>
          <cell r="J45" t="str">
            <v>จังหวัดอ่างทอง</v>
          </cell>
          <cell r="K45">
            <v>1502</v>
          </cell>
          <cell r="L45" t="str">
            <v>ไชโย</v>
          </cell>
          <cell r="M45">
            <v>150206</v>
          </cell>
          <cell r="N45" t="str">
            <v>ไชโย</v>
          </cell>
          <cell r="O45" t="str">
            <v>กลาง</v>
          </cell>
          <cell r="P45" t="str">
            <v>07</v>
          </cell>
          <cell r="Q45" t="str">
            <v>โรงพยาบาลชุมชน</v>
          </cell>
          <cell r="R45">
            <v>5</v>
          </cell>
          <cell r="S45">
            <v>30</v>
          </cell>
          <cell r="T45" t="str">
            <v>10</v>
          </cell>
          <cell r="U45" t="str">
            <v>21</v>
          </cell>
          <cell r="V45" t="str">
            <v>2.1 ทุติยภูมิระดับต้น</v>
          </cell>
        </row>
        <row r="46">
          <cell r="A46" t="str">
            <v>02</v>
          </cell>
          <cell r="B46" t="str">
            <v>21002</v>
          </cell>
          <cell r="C46" t="str">
            <v>กระทรวงสาธารณสุข สำนักงานปลัดกระทรวงสาธารณสุข</v>
          </cell>
          <cell r="D46" t="str">
            <v>001078400</v>
          </cell>
          <cell r="E46" t="str">
            <v>10784</v>
          </cell>
          <cell r="F46" t="str">
            <v>รพช.ป่าโมก</v>
          </cell>
          <cell r="G46" t="str">
            <v>โรงพยาบาลชุมชนป่าโมก</v>
          </cell>
          <cell r="H46" t="str">
            <v>15030200</v>
          </cell>
          <cell r="I46">
            <v>15</v>
          </cell>
          <cell r="J46" t="str">
            <v>จังหวัดอ่างทอง</v>
          </cell>
          <cell r="K46">
            <v>1503</v>
          </cell>
          <cell r="L46" t="str">
            <v>ป่าโมก</v>
          </cell>
          <cell r="M46">
            <v>150302</v>
          </cell>
          <cell r="N46" t="str">
            <v>ป่าโมก</v>
          </cell>
          <cell r="O46" t="str">
            <v>กลาง</v>
          </cell>
          <cell r="P46" t="str">
            <v>07</v>
          </cell>
          <cell r="Q46" t="str">
            <v>โรงพยาบาลชุมชน</v>
          </cell>
          <cell r="R46">
            <v>4</v>
          </cell>
          <cell r="S46">
            <v>60</v>
          </cell>
          <cell r="T46" t="str">
            <v>30</v>
          </cell>
          <cell r="U46" t="str">
            <v>21</v>
          </cell>
          <cell r="V46" t="str">
            <v>2.1 ทุติยภูมิระดับต้น</v>
          </cell>
        </row>
        <row r="47">
          <cell r="A47" t="str">
            <v>02</v>
          </cell>
          <cell r="B47" t="str">
            <v>21002</v>
          </cell>
          <cell r="C47" t="str">
            <v>กระทรวงสาธารณสุข สำนักงานปลัดกระทรวงสาธารณสุข</v>
          </cell>
          <cell r="D47" t="str">
            <v>001078500</v>
          </cell>
          <cell r="E47" t="str">
            <v>10785</v>
          </cell>
          <cell r="F47" t="str">
            <v>รพช.โพธิ์ทอง</v>
          </cell>
          <cell r="G47" t="str">
            <v>โรงพยาบาลชุมชนโพธิ์ทอง</v>
          </cell>
          <cell r="H47" t="str">
            <v>15040104</v>
          </cell>
          <cell r="I47">
            <v>15</v>
          </cell>
          <cell r="J47" t="str">
            <v>จังหวัดอ่างทอง</v>
          </cell>
          <cell r="K47">
            <v>1504</v>
          </cell>
          <cell r="L47" t="str">
            <v>โพธิ์ทอง</v>
          </cell>
          <cell r="M47">
            <v>150401</v>
          </cell>
          <cell r="N47" t="str">
            <v>อ่างแก้ว</v>
          </cell>
          <cell r="O47" t="str">
            <v>กลาง</v>
          </cell>
          <cell r="P47" t="str">
            <v>07</v>
          </cell>
          <cell r="Q47" t="str">
            <v>โรงพยาบาลชุมชน</v>
          </cell>
          <cell r="R47">
            <v>4</v>
          </cell>
          <cell r="S47">
            <v>48</v>
          </cell>
          <cell r="T47" t="str">
            <v>30</v>
          </cell>
          <cell r="U47" t="str">
            <v>21</v>
          </cell>
          <cell r="V47" t="str">
            <v>2.1 ทุติยภูมิระดับต้น</v>
          </cell>
        </row>
        <row r="48">
          <cell r="A48" t="str">
            <v>02</v>
          </cell>
          <cell r="B48" t="str">
            <v>21002</v>
          </cell>
          <cell r="C48" t="str">
            <v>กระทรวงสาธารณสุข สำนักงานปลัดกระทรวงสาธารณสุข</v>
          </cell>
          <cell r="D48" t="str">
            <v>001078600</v>
          </cell>
          <cell r="E48" t="str">
            <v>10786</v>
          </cell>
          <cell r="F48" t="str">
            <v>รพช.แสวงหา</v>
          </cell>
          <cell r="G48" t="str">
            <v>โรงพยาบาลชุมชนแสวงหา</v>
          </cell>
          <cell r="H48" t="str">
            <v>15050101</v>
          </cell>
          <cell r="I48">
            <v>15</v>
          </cell>
          <cell r="J48" t="str">
            <v>จังหวัดอ่างทอง</v>
          </cell>
          <cell r="K48">
            <v>1505</v>
          </cell>
          <cell r="L48" t="str">
            <v>แสวงหา</v>
          </cell>
          <cell r="M48">
            <v>150501</v>
          </cell>
          <cell r="N48" t="str">
            <v>แสวงหา</v>
          </cell>
          <cell r="O48" t="str">
            <v>กลาง</v>
          </cell>
          <cell r="P48" t="str">
            <v>07</v>
          </cell>
          <cell r="Q48" t="str">
            <v>โรงพยาบาลชุมชน</v>
          </cell>
          <cell r="R48">
            <v>4</v>
          </cell>
          <cell r="S48">
            <v>48</v>
          </cell>
          <cell r="T48" t="str">
            <v>30</v>
          </cell>
          <cell r="U48" t="str">
            <v>21</v>
          </cell>
          <cell r="V48" t="str">
            <v>2.1 ทุติยภูมิระดับต้น</v>
          </cell>
        </row>
        <row r="49">
          <cell r="A49" t="str">
            <v>02</v>
          </cell>
          <cell r="B49" t="str">
            <v>21002</v>
          </cell>
          <cell r="C49" t="str">
            <v>กระทรวงสาธารณสุข สำนักงานปลัดกระทรวงสาธารณสุข</v>
          </cell>
          <cell r="D49" t="str">
            <v>001078700</v>
          </cell>
          <cell r="E49" t="str">
            <v>10787</v>
          </cell>
          <cell r="F49" t="str">
            <v>รพช.วิเศษชัยชาญ</v>
          </cell>
          <cell r="G49" t="str">
            <v>โรงพยาบาลชุมชนวิเศษชัยชาญ</v>
          </cell>
          <cell r="H49" t="str">
            <v>15060204</v>
          </cell>
          <cell r="I49">
            <v>15</v>
          </cell>
          <cell r="J49" t="str">
            <v>จังหวัดอ่างทอง</v>
          </cell>
          <cell r="K49">
            <v>1506</v>
          </cell>
          <cell r="L49" t="str">
            <v>วิเศษชัยชาญ</v>
          </cell>
          <cell r="M49">
            <v>150602</v>
          </cell>
          <cell r="N49" t="str">
            <v>ศาลเจ้าโรงทอง</v>
          </cell>
          <cell r="O49" t="str">
            <v>กลาง</v>
          </cell>
          <cell r="P49" t="str">
            <v>07</v>
          </cell>
          <cell r="Q49" t="str">
            <v>โรงพยาบาลชุมชน</v>
          </cell>
          <cell r="R49">
            <v>4</v>
          </cell>
          <cell r="S49">
            <v>105</v>
          </cell>
          <cell r="T49" t="str">
            <v>90</v>
          </cell>
          <cell r="U49" t="str">
            <v>22</v>
          </cell>
          <cell r="V49" t="str">
            <v>2.2 ทุติยภูมิระดับกลาง</v>
          </cell>
        </row>
        <row r="50">
          <cell r="A50" t="str">
            <v>02</v>
          </cell>
          <cell r="B50" t="str">
            <v>21002</v>
          </cell>
          <cell r="C50" t="str">
            <v>กระทรวงสาธารณสุข สำนักงานปลัดกระทรวงสาธารณสุข</v>
          </cell>
          <cell r="D50" t="str">
            <v>001078800</v>
          </cell>
          <cell r="E50" t="str">
            <v>10788</v>
          </cell>
          <cell r="F50" t="str">
            <v>รพช.สามโก้</v>
          </cell>
          <cell r="G50" t="str">
            <v>โรงพยาบาลชุมชนสามโก้</v>
          </cell>
          <cell r="H50" t="str">
            <v>15070110</v>
          </cell>
          <cell r="I50">
            <v>15</v>
          </cell>
          <cell r="J50" t="str">
            <v>จังหวัดอ่างทอง</v>
          </cell>
          <cell r="K50">
            <v>1507</v>
          </cell>
          <cell r="L50" t="str">
            <v>สามโก้</v>
          </cell>
          <cell r="M50">
            <v>150701</v>
          </cell>
          <cell r="N50" t="str">
            <v>สามโก้</v>
          </cell>
          <cell r="O50" t="str">
            <v>กลาง</v>
          </cell>
          <cell r="P50" t="str">
            <v>07</v>
          </cell>
          <cell r="Q50" t="str">
            <v>โรงพยาบาลชุมชน</v>
          </cell>
          <cell r="R50">
            <v>5</v>
          </cell>
          <cell r="S50">
            <v>15</v>
          </cell>
          <cell r="T50" t="str">
            <v>10</v>
          </cell>
          <cell r="U50" t="str">
            <v>22</v>
          </cell>
          <cell r="V50" t="str">
            <v>2.2 ทุติยภูมิระดับกลาง</v>
          </cell>
        </row>
        <row r="51">
          <cell r="A51" t="str">
            <v>02</v>
          </cell>
          <cell r="B51" t="str">
            <v>21002</v>
          </cell>
          <cell r="C51" t="str">
            <v>กระทรวงสาธารณสุข สำนักงานปลัดกระทรวงสาธารณสุข</v>
          </cell>
          <cell r="D51" t="str">
            <v>001069000</v>
          </cell>
          <cell r="E51" t="str">
            <v>10690</v>
          </cell>
          <cell r="F51" t="str">
            <v>รพท.พระนารายณ์มหาราช</v>
          </cell>
          <cell r="G51" t="str">
            <v>โรงพยาบาลทั่วไปพระนารายณ์มหาราช</v>
          </cell>
          <cell r="H51" t="str">
            <v>16010601</v>
          </cell>
          <cell r="I51">
            <v>16</v>
          </cell>
          <cell r="J51" t="str">
            <v>จังหวัดลพบุรี</v>
          </cell>
          <cell r="K51">
            <v>1601</v>
          </cell>
          <cell r="L51" t="str">
            <v>เมืองลพบุรี</v>
          </cell>
          <cell r="M51">
            <v>160106</v>
          </cell>
          <cell r="N51" t="str">
            <v>เขาสามยอด</v>
          </cell>
          <cell r="O51" t="str">
            <v>กลาง</v>
          </cell>
          <cell r="P51" t="str">
            <v>06</v>
          </cell>
          <cell r="Q51" t="str">
            <v>โรงพยาบาลทั่วไป</v>
          </cell>
          <cell r="R51">
            <v>2</v>
          </cell>
          <cell r="S51">
            <v>428</v>
          </cell>
          <cell r="T51" t="str">
            <v>428</v>
          </cell>
          <cell r="U51" t="str">
            <v>23</v>
          </cell>
          <cell r="V51" t="str">
            <v>2.3 ทุติยภูมิระดับสูง</v>
          </cell>
        </row>
        <row r="52">
          <cell r="A52" t="str">
            <v>02</v>
          </cell>
          <cell r="B52" t="str">
            <v>21002</v>
          </cell>
          <cell r="C52" t="str">
            <v>กระทรวงสาธารณสุข สำนักงานปลัดกระทรวงสาธารณสุข</v>
          </cell>
          <cell r="D52" t="str">
            <v>001069100</v>
          </cell>
          <cell r="E52" t="str">
            <v>10691</v>
          </cell>
          <cell r="F52" t="str">
            <v>รพท.บ้านหมี่</v>
          </cell>
          <cell r="G52" t="str">
            <v>โรงพยาบาลทั่วไปบ้านหมี่</v>
          </cell>
          <cell r="H52" t="str">
            <v>16061902</v>
          </cell>
          <cell r="I52">
            <v>16</v>
          </cell>
          <cell r="J52" t="str">
            <v>จังหวัดลพบุรี</v>
          </cell>
          <cell r="K52">
            <v>1606</v>
          </cell>
          <cell r="L52" t="str">
            <v>บ้านหมี่</v>
          </cell>
          <cell r="M52">
            <v>160619</v>
          </cell>
          <cell r="N52" t="str">
            <v>บ้านหมี่</v>
          </cell>
          <cell r="O52" t="str">
            <v>กลาง</v>
          </cell>
          <cell r="P52" t="str">
            <v>06</v>
          </cell>
          <cell r="Q52" t="str">
            <v>โรงพยาบาลทั่วไป</v>
          </cell>
          <cell r="R52">
            <v>3</v>
          </cell>
          <cell r="S52">
            <v>258</v>
          </cell>
          <cell r="T52" t="str">
            <v>258</v>
          </cell>
          <cell r="U52" t="str">
            <v>23</v>
          </cell>
          <cell r="V52" t="str">
            <v>2.3 ทุติยภูมิระดับสูง</v>
          </cell>
        </row>
        <row r="53">
          <cell r="A53" t="str">
            <v>02</v>
          </cell>
          <cell r="B53" t="str">
            <v>21002</v>
          </cell>
          <cell r="C53" t="str">
            <v>กระทรวงสาธารณสุข สำนักงานปลัดกระทรวงสาธารณสุข</v>
          </cell>
          <cell r="D53" t="str">
            <v>001078900</v>
          </cell>
          <cell r="E53" t="str">
            <v>10789</v>
          </cell>
          <cell r="F53" t="str">
            <v>รพช.พัฒนานิคม</v>
          </cell>
          <cell r="G53" t="str">
            <v>โรงพยาบาลชุมชนพัฒนานิคม</v>
          </cell>
          <cell r="H53" t="str">
            <v>16020106</v>
          </cell>
          <cell r="I53">
            <v>16</v>
          </cell>
          <cell r="J53" t="str">
            <v>จังหวัดลพบุรี</v>
          </cell>
          <cell r="K53">
            <v>1602</v>
          </cell>
          <cell r="L53" t="str">
            <v>พัฒนานิคม</v>
          </cell>
          <cell r="M53">
            <v>160201</v>
          </cell>
          <cell r="N53" t="str">
            <v>พัฒนานิคม</v>
          </cell>
          <cell r="O53" t="str">
            <v>กลาง</v>
          </cell>
          <cell r="P53" t="str">
            <v>07</v>
          </cell>
          <cell r="Q53" t="str">
            <v>โรงพยาบาลชุมชน</v>
          </cell>
          <cell r="R53">
            <v>4</v>
          </cell>
          <cell r="S53">
            <v>60</v>
          </cell>
          <cell r="T53" t="str">
            <v>60</v>
          </cell>
          <cell r="U53" t="str">
            <v>21</v>
          </cell>
          <cell r="V53" t="str">
            <v>2.1 ทุติยภูมิระดับต้น</v>
          </cell>
        </row>
        <row r="54">
          <cell r="A54" t="str">
            <v>02</v>
          </cell>
          <cell r="B54" t="str">
            <v>21002</v>
          </cell>
          <cell r="C54" t="str">
            <v>กระทรวงสาธารณสุข สำนักงานปลัดกระทรวงสาธารณสุข</v>
          </cell>
          <cell r="D54" t="str">
            <v>001079000</v>
          </cell>
          <cell r="E54" t="str">
            <v>10790</v>
          </cell>
          <cell r="F54" t="str">
            <v>รพช.โคกสำโรง</v>
          </cell>
          <cell r="G54" t="str">
            <v>โรงพยาบาลชุมชนโคกสำโรง</v>
          </cell>
          <cell r="H54" t="str">
            <v>16030104</v>
          </cell>
          <cell r="I54">
            <v>16</v>
          </cell>
          <cell r="J54" t="str">
            <v>จังหวัดลพบุรี</v>
          </cell>
          <cell r="K54">
            <v>1603</v>
          </cell>
          <cell r="L54" t="str">
            <v>โคกสำโรง</v>
          </cell>
          <cell r="M54">
            <v>160301</v>
          </cell>
          <cell r="N54" t="str">
            <v>โคกสำโรง</v>
          </cell>
          <cell r="O54" t="str">
            <v>กลาง</v>
          </cell>
          <cell r="P54" t="str">
            <v>07</v>
          </cell>
          <cell r="Q54" t="str">
            <v>โรงพยาบาลชุมชน</v>
          </cell>
          <cell r="R54">
            <v>4</v>
          </cell>
          <cell r="S54">
            <v>120</v>
          </cell>
          <cell r="T54" t="str">
            <v>120</v>
          </cell>
          <cell r="U54" t="str">
            <v>22</v>
          </cell>
          <cell r="V54" t="str">
            <v>2.2 ทุติยภูมิระดับกลาง</v>
          </cell>
        </row>
        <row r="55">
          <cell r="A55" t="str">
            <v>02</v>
          </cell>
          <cell r="B55" t="str">
            <v>21002</v>
          </cell>
          <cell r="C55" t="str">
            <v>กระทรวงสาธารณสุข สำนักงานปลัดกระทรวงสาธารณสุข</v>
          </cell>
          <cell r="D55" t="str">
            <v>001079100</v>
          </cell>
          <cell r="E55" t="str">
            <v>10791</v>
          </cell>
          <cell r="F55" t="str">
            <v>รพช.ชัยบาดาล</v>
          </cell>
          <cell r="G55" t="str">
            <v>โรงพยาบาลชุมชนชัยบาดาล</v>
          </cell>
          <cell r="H55" t="str">
            <v>16040104</v>
          </cell>
          <cell r="I55">
            <v>16</v>
          </cell>
          <cell r="J55" t="str">
            <v>จังหวัดลพบุรี</v>
          </cell>
          <cell r="K55">
            <v>1604</v>
          </cell>
          <cell r="L55" t="str">
            <v>ชัยบาดาล</v>
          </cell>
          <cell r="M55">
            <v>160401</v>
          </cell>
          <cell r="N55" t="str">
            <v>ลำนารายณ์</v>
          </cell>
          <cell r="O55" t="str">
            <v>กลาง</v>
          </cell>
          <cell r="P55" t="str">
            <v>07</v>
          </cell>
          <cell r="Q55" t="str">
            <v>โรงพยาบาลชุมชน</v>
          </cell>
          <cell r="R55">
            <v>4</v>
          </cell>
          <cell r="S55">
            <v>120</v>
          </cell>
          <cell r="T55" t="str">
            <v>152</v>
          </cell>
          <cell r="U55" t="str">
            <v>22</v>
          </cell>
          <cell r="V55" t="str">
            <v>2.2 ทุติยภูมิระดับกลาง</v>
          </cell>
        </row>
        <row r="56">
          <cell r="A56" t="str">
            <v>02</v>
          </cell>
          <cell r="B56" t="str">
            <v>21002</v>
          </cell>
          <cell r="C56" t="str">
            <v>กระทรวงสาธารณสุข สำนักงานปลัดกระทรวงสาธารณสุข</v>
          </cell>
          <cell r="D56" t="str">
            <v>001079200</v>
          </cell>
          <cell r="E56" t="str">
            <v>10792</v>
          </cell>
          <cell r="F56" t="str">
            <v>รพช.ท่าวุ้ง</v>
          </cell>
          <cell r="G56" t="str">
            <v>โรงพยาบาลชุมชนท่าวุ้ง</v>
          </cell>
          <cell r="H56" t="str">
            <v>16050207</v>
          </cell>
          <cell r="I56">
            <v>16</v>
          </cell>
          <cell r="J56" t="str">
            <v>จังหวัดลพบุรี</v>
          </cell>
          <cell r="K56">
            <v>1605</v>
          </cell>
          <cell r="L56" t="str">
            <v>ท่าวุ้ง</v>
          </cell>
          <cell r="M56">
            <v>160502</v>
          </cell>
          <cell r="N56" t="str">
            <v>บางคู้</v>
          </cell>
          <cell r="O56" t="str">
            <v>กลาง</v>
          </cell>
          <cell r="P56" t="str">
            <v>07</v>
          </cell>
          <cell r="Q56" t="str">
            <v>โรงพยาบาลชุมชน</v>
          </cell>
          <cell r="R56">
            <v>4</v>
          </cell>
          <cell r="S56">
            <v>60</v>
          </cell>
          <cell r="T56" t="str">
            <v>60</v>
          </cell>
          <cell r="U56" t="str">
            <v>21</v>
          </cell>
          <cell r="V56" t="str">
            <v>2.1 ทุติยภูมิระดับต้น</v>
          </cell>
        </row>
        <row r="57">
          <cell r="A57" t="str">
            <v>02</v>
          </cell>
          <cell r="B57" t="str">
            <v>21002</v>
          </cell>
          <cell r="C57" t="str">
            <v>กระทรวงสาธารณสุข สำนักงานปลัดกระทรวงสาธารณสุข</v>
          </cell>
          <cell r="D57" t="str">
            <v>001079300</v>
          </cell>
          <cell r="E57" t="str">
            <v>10793</v>
          </cell>
          <cell r="F57" t="str">
            <v>รพช.ท่าหลวง</v>
          </cell>
          <cell r="G57" t="str">
            <v>โรงพยาบาลชุมชนท่าหลวง</v>
          </cell>
          <cell r="H57" t="str">
            <v>16070109</v>
          </cell>
          <cell r="I57">
            <v>16</v>
          </cell>
          <cell r="J57" t="str">
            <v>จังหวัดลพบุรี</v>
          </cell>
          <cell r="K57">
            <v>1607</v>
          </cell>
          <cell r="L57" t="str">
            <v>ท่าหลวง</v>
          </cell>
          <cell r="M57">
            <v>160701</v>
          </cell>
          <cell r="N57" t="str">
            <v>ท่าหลวง</v>
          </cell>
          <cell r="O57" t="str">
            <v>กลาง</v>
          </cell>
          <cell r="P57" t="str">
            <v>07</v>
          </cell>
          <cell r="Q57" t="str">
            <v>โรงพยาบาลชุมชน</v>
          </cell>
          <cell r="R57">
            <v>4</v>
          </cell>
          <cell r="S57">
            <v>30</v>
          </cell>
          <cell r="T57" t="str">
            <v>35</v>
          </cell>
          <cell r="U57" t="str">
            <v>21</v>
          </cell>
          <cell r="V57" t="str">
            <v>2.1 ทุติยภูมิระดับต้น</v>
          </cell>
        </row>
        <row r="58">
          <cell r="A58" t="str">
            <v>02</v>
          </cell>
          <cell r="B58" t="str">
            <v>21002</v>
          </cell>
          <cell r="C58" t="str">
            <v>กระทรวงสาธารณสุข สำนักงานปลัดกระทรวงสาธารณสุข</v>
          </cell>
          <cell r="D58" t="str">
            <v>001079400</v>
          </cell>
          <cell r="E58" t="str">
            <v>10794</v>
          </cell>
          <cell r="F58" t="str">
            <v>รพช.สระโบสถ์</v>
          </cell>
          <cell r="G58" t="str">
            <v>โรงพยาบาลชุมชนสระโบสถ์</v>
          </cell>
          <cell r="H58" t="str">
            <v>16080510</v>
          </cell>
          <cell r="I58">
            <v>16</v>
          </cell>
          <cell r="J58" t="str">
            <v>จังหวัดลพบุรี</v>
          </cell>
          <cell r="K58">
            <v>1608</v>
          </cell>
          <cell r="L58" t="str">
            <v>สระโบสถ์</v>
          </cell>
          <cell r="M58">
            <v>160805</v>
          </cell>
          <cell r="N58" t="str">
            <v>นิยมชัย</v>
          </cell>
          <cell r="O58" t="str">
            <v>กลาง</v>
          </cell>
          <cell r="P58" t="str">
            <v>07</v>
          </cell>
          <cell r="Q58" t="str">
            <v>โรงพยาบาลชุมชน</v>
          </cell>
          <cell r="R58">
            <v>5</v>
          </cell>
          <cell r="S58">
            <v>10</v>
          </cell>
          <cell r="T58" t="str">
            <v>19</v>
          </cell>
          <cell r="U58" t="str">
            <v>21</v>
          </cell>
          <cell r="V58" t="str">
            <v>2.1 ทุติยภูมิระดับต้น</v>
          </cell>
        </row>
        <row r="59">
          <cell r="A59" t="str">
            <v>02</v>
          </cell>
          <cell r="B59" t="str">
            <v>21002</v>
          </cell>
          <cell r="C59" t="str">
            <v>กระทรวงสาธารณสุข สำนักงานปลัดกระทรวงสาธารณสุข</v>
          </cell>
          <cell r="D59" t="str">
            <v>001079500</v>
          </cell>
          <cell r="E59" t="str">
            <v>10795</v>
          </cell>
          <cell r="F59" t="str">
            <v>รพช.โคกเจริญ</v>
          </cell>
          <cell r="G59" t="str">
            <v>โรงพยาบาลชุมชนโคกเจริญ</v>
          </cell>
          <cell r="H59" t="str">
            <v>16090102</v>
          </cell>
          <cell r="I59">
            <v>16</v>
          </cell>
          <cell r="J59" t="str">
            <v>จังหวัดลพบุรี</v>
          </cell>
          <cell r="K59">
            <v>1609</v>
          </cell>
          <cell r="L59" t="str">
            <v>โคกเจริญ</v>
          </cell>
          <cell r="M59">
            <v>160901</v>
          </cell>
          <cell r="N59" t="str">
            <v>โคกเจริญ</v>
          </cell>
          <cell r="O59" t="str">
            <v>กลาง</v>
          </cell>
          <cell r="P59" t="str">
            <v>07</v>
          </cell>
          <cell r="Q59" t="str">
            <v>โรงพยาบาลชุมชน</v>
          </cell>
          <cell r="R59">
            <v>5</v>
          </cell>
          <cell r="S59">
            <v>10</v>
          </cell>
          <cell r="T59" t="str">
            <v>16</v>
          </cell>
          <cell r="U59" t="str">
            <v>21</v>
          </cell>
          <cell r="V59" t="str">
            <v>2.1 ทุติยภูมิระดับต้น</v>
          </cell>
        </row>
        <row r="60">
          <cell r="A60" t="str">
            <v>02</v>
          </cell>
          <cell r="B60" t="str">
            <v>21002</v>
          </cell>
          <cell r="C60" t="str">
            <v>กระทรวงสาธารณสุข สำนักงานปลัดกระทรวงสาธารณสุข</v>
          </cell>
          <cell r="D60" t="str">
            <v>001079600</v>
          </cell>
          <cell r="E60" t="str">
            <v>10796</v>
          </cell>
          <cell r="F60" t="str">
            <v>รพช.ลำสนธิ</v>
          </cell>
          <cell r="G60" t="str">
            <v>โรงพยาบาลชุมชนลำสนธิ</v>
          </cell>
          <cell r="H60" t="str">
            <v>16100311</v>
          </cell>
          <cell r="I60">
            <v>16</v>
          </cell>
          <cell r="J60" t="str">
            <v>จังหวัดลพบุรี</v>
          </cell>
          <cell r="K60">
            <v>1610</v>
          </cell>
          <cell r="L60" t="str">
            <v>ลำสนธิ</v>
          </cell>
          <cell r="M60">
            <v>161003</v>
          </cell>
          <cell r="N60" t="str">
            <v>หนองรี</v>
          </cell>
          <cell r="O60" t="str">
            <v>กลาง</v>
          </cell>
          <cell r="P60" t="str">
            <v>07</v>
          </cell>
          <cell r="Q60" t="str">
            <v>โรงพยาบาลชุมชน</v>
          </cell>
          <cell r="R60">
            <v>5</v>
          </cell>
          <cell r="S60">
            <v>30</v>
          </cell>
          <cell r="T60" t="str">
            <v>30</v>
          </cell>
          <cell r="U60" t="str">
            <v>21</v>
          </cell>
          <cell r="V60" t="str">
            <v>2.1 ทุติยภูมิระดับต้น</v>
          </cell>
        </row>
        <row r="61">
          <cell r="A61" t="str">
            <v>02</v>
          </cell>
          <cell r="B61" t="str">
            <v>21002</v>
          </cell>
          <cell r="C61" t="str">
            <v>กระทรวงสาธารณสุข สำนักงานปลัดกระทรวงสาธารณสุข</v>
          </cell>
          <cell r="D61" t="str">
            <v>001079700</v>
          </cell>
          <cell r="E61" t="str">
            <v>10797</v>
          </cell>
          <cell r="F61" t="str">
            <v>รพช.หนองม่วง</v>
          </cell>
          <cell r="G61" t="str">
            <v>โรงพยาบาลชุมชนหนองม่วง</v>
          </cell>
          <cell r="H61" t="str">
            <v>16110107</v>
          </cell>
          <cell r="I61">
            <v>16</v>
          </cell>
          <cell r="J61" t="str">
            <v>จังหวัดลพบุรี</v>
          </cell>
          <cell r="K61">
            <v>1611</v>
          </cell>
          <cell r="L61" t="str">
            <v>หนองม่วง</v>
          </cell>
          <cell r="M61">
            <v>161101</v>
          </cell>
          <cell r="N61" t="str">
            <v>หนองม่วง</v>
          </cell>
          <cell r="O61" t="str">
            <v>กลาง</v>
          </cell>
          <cell r="P61" t="str">
            <v>07</v>
          </cell>
          <cell r="Q61" t="str">
            <v>โรงพยาบาลชุมชน</v>
          </cell>
          <cell r="R61">
            <v>5</v>
          </cell>
          <cell r="S61">
            <v>30</v>
          </cell>
          <cell r="T61" t="str">
            <v>30</v>
          </cell>
          <cell r="U61" t="str">
            <v>22</v>
          </cell>
          <cell r="V61" t="str">
            <v>2.2 ทุติยภูมิระดับกลาง</v>
          </cell>
        </row>
        <row r="62">
          <cell r="A62" t="str">
            <v>02</v>
          </cell>
          <cell r="B62" t="str">
            <v>21002</v>
          </cell>
          <cell r="C62" t="str">
            <v>กระทรวงสาธารณสุข สำนักงานปลัดกระทรวงสาธารณสุข</v>
          </cell>
          <cell r="D62" t="str">
            <v>001069200</v>
          </cell>
          <cell r="E62" t="str">
            <v>10692</v>
          </cell>
          <cell r="F62" t="str">
            <v>รพท.สิงห์บุรี</v>
          </cell>
          <cell r="G62" t="str">
            <v>โรงพยาบาลทั่วไปสิงห์บุรี</v>
          </cell>
          <cell r="H62" t="str">
            <v>17010100</v>
          </cell>
          <cell r="I62">
            <v>17</v>
          </cell>
          <cell r="J62" t="str">
            <v>จังหวัดสิงห์บุรี</v>
          </cell>
          <cell r="K62">
            <v>1701</v>
          </cell>
          <cell r="L62" t="str">
            <v>เมืองสิงห์บุรี</v>
          </cell>
          <cell r="M62">
            <v>170101</v>
          </cell>
          <cell r="N62" t="str">
            <v>บางพุทรา</v>
          </cell>
          <cell r="O62" t="str">
            <v>กลาง</v>
          </cell>
          <cell r="P62" t="str">
            <v>06</v>
          </cell>
          <cell r="Q62" t="str">
            <v>โรงพยาบาลทั่วไป</v>
          </cell>
          <cell r="R62">
            <v>2</v>
          </cell>
          <cell r="S62">
            <v>310</v>
          </cell>
          <cell r="T62" t="str">
            <v>310</v>
          </cell>
          <cell r="U62" t="str">
            <v>23</v>
          </cell>
          <cell r="V62" t="str">
            <v>2.3 ทุติยภูมิระดับสูง</v>
          </cell>
        </row>
        <row r="63">
          <cell r="A63" t="str">
            <v>02</v>
          </cell>
          <cell r="B63" t="str">
            <v>21002</v>
          </cell>
          <cell r="C63" t="str">
            <v>กระทรวงสาธารณสุข สำนักงานปลัดกระทรวงสาธารณสุข</v>
          </cell>
          <cell r="D63" t="str">
            <v>001069300</v>
          </cell>
          <cell r="E63" t="str">
            <v>10693</v>
          </cell>
          <cell r="F63" t="str">
            <v>รพท.อินทร์บุรี</v>
          </cell>
          <cell r="G63" t="str">
            <v>โรงพยาบาลทั่วไปอินทร์บุรี</v>
          </cell>
          <cell r="H63" t="str">
            <v>17060301</v>
          </cell>
          <cell r="I63">
            <v>17</v>
          </cell>
          <cell r="J63" t="str">
            <v>จังหวัดสิงห์บุรี</v>
          </cell>
          <cell r="K63">
            <v>1706</v>
          </cell>
          <cell r="L63" t="str">
            <v>อินทร์บุรี</v>
          </cell>
          <cell r="M63">
            <v>170603</v>
          </cell>
          <cell r="N63" t="str">
            <v>ทับยา</v>
          </cell>
          <cell r="O63" t="str">
            <v>กลาง</v>
          </cell>
          <cell r="P63" t="str">
            <v>06</v>
          </cell>
          <cell r="Q63" t="str">
            <v>โรงพยาบาลทั่วไป</v>
          </cell>
          <cell r="R63">
            <v>3</v>
          </cell>
          <cell r="S63">
            <v>210</v>
          </cell>
          <cell r="T63" t="str">
            <v>254</v>
          </cell>
          <cell r="U63" t="str">
            <v>23</v>
          </cell>
          <cell r="V63" t="str">
            <v>2.3 ทุติยภูมิระดับสูง</v>
          </cell>
        </row>
        <row r="64">
          <cell r="A64" t="str">
            <v>02</v>
          </cell>
          <cell r="B64" t="str">
            <v>21002</v>
          </cell>
          <cell r="C64" t="str">
            <v>กระทรวงสาธารณสุข สำนักงานปลัดกระทรวงสาธารณสุข</v>
          </cell>
          <cell r="D64" t="str">
            <v>001079800</v>
          </cell>
          <cell r="E64" t="str">
            <v>10798</v>
          </cell>
          <cell r="F64" t="str">
            <v>รพช.บางระจัน</v>
          </cell>
          <cell r="G64" t="str">
            <v>โรงพยาบาลชุมชนบางระจัน</v>
          </cell>
          <cell r="H64" t="str">
            <v>17020306</v>
          </cell>
          <cell r="I64">
            <v>17</v>
          </cell>
          <cell r="J64" t="str">
            <v>จังหวัดสิงห์บุรี</v>
          </cell>
          <cell r="K64">
            <v>1702</v>
          </cell>
          <cell r="L64" t="str">
            <v>บางระจัน</v>
          </cell>
          <cell r="M64">
            <v>170203</v>
          </cell>
          <cell r="N64" t="str">
            <v>เชิงกลัด</v>
          </cell>
          <cell r="O64" t="str">
            <v>กลาง</v>
          </cell>
          <cell r="P64" t="str">
            <v>07</v>
          </cell>
          <cell r="Q64" t="str">
            <v>โรงพยาบาลชุมชน</v>
          </cell>
          <cell r="R64">
            <v>5</v>
          </cell>
          <cell r="S64">
            <v>30</v>
          </cell>
          <cell r="T64" t="str">
            <v>30</v>
          </cell>
          <cell r="U64" t="str">
            <v>21</v>
          </cell>
          <cell r="V64" t="str">
            <v>2.1 ทุติยภูมิระดับต้น</v>
          </cell>
        </row>
        <row r="65">
          <cell r="A65" t="str">
            <v>02</v>
          </cell>
          <cell r="B65" t="str">
            <v>21002</v>
          </cell>
          <cell r="C65" t="str">
            <v>กระทรวงสาธารณสุข สำนักงานปลัดกระทรวงสาธารณสุข</v>
          </cell>
          <cell r="D65" t="str">
            <v>001079900</v>
          </cell>
          <cell r="E65" t="str">
            <v>10799</v>
          </cell>
          <cell r="F65" t="str">
            <v>รพช.ค่ายบางระจัน</v>
          </cell>
          <cell r="G65" t="str">
            <v>โรงพยาบาลชุมชนค่ายบางระจัน</v>
          </cell>
          <cell r="H65" t="str">
            <v>17030211</v>
          </cell>
          <cell r="I65">
            <v>17</v>
          </cell>
          <cell r="J65" t="str">
            <v>จังหวัดสิงห์บุรี</v>
          </cell>
          <cell r="K65">
            <v>1703</v>
          </cell>
          <cell r="L65" t="str">
            <v>ค่ายบางระจัน</v>
          </cell>
          <cell r="M65">
            <v>170302</v>
          </cell>
          <cell r="N65" t="str">
            <v>บางระจัน</v>
          </cell>
          <cell r="O65" t="str">
            <v>กลาง</v>
          </cell>
          <cell r="P65" t="str">
            <v>07</v>
          </cell>
          <cell r="Q65" t="str">
            <v>โรงพยาบาลชุมชน</v>
          </cell>
          <cell r="R65">
            <v>5</v>
          </cell>
          <cell r="S65">
            <v>30</v>
          </cell>
          <cell r="T65" t="str">
            <v>30</v>
          </cell>
          <cell r="U65" t="str">
            <v>21</v>
          </cell>
          <cell r="V65" t="str">
            <v>2.1 ทุติยภูมิระดับต้น</v>
          </cell>
        </row>
        <row r="66">
          <cell r="A66" t="str">
            <v>02</v>
          </cell>
          <cell r="B66" t="str">
            <v>21002</v>
          </cell>
          <cell r="C66" t="str">
            <v>กระทรวงสาธารณสุข สำนักงานปลัดกระทรวงสาธารณสุข</v>
          </cell>
          <cell r="D66" t="str">
            <v>001080000</v>
          </cell>
          <cell r="E66" t="str">
            <v>10800</v>
          </cell>
          <cell r="F66" t="str">
            <v>รพช.พรหมบุรี</v>
          </cell>
          <cell r="G66" t="str">
            <v>โรงพยาบาลชุมชนพรหมบุรี</v>
          </cell>
          <cell r="H66" t="str">
            <v>17040403</v>
          </cell>
          <cell r="I66">
            <v>17</v>
          </cell>
          <cell r="J66" t="str">
            <v>จังหวัดสิงห์บุรี</v>
          </cell>
          <cell r="K66">
            <v>1704</v>
          </cell>
          <cell r="L66" t="str">
            <v>พรหมบุรี</v>
          </cell>
          <cell r="M66">
            <v>170404</v>
          </cell>
          <cell r="N66" t="str">
            <v>บ้านหม้อ</v>
          </cell>
          <cell r="O66" t="str">
            <v>กลาง</v>
          </cell>
          <cell r="P66" t="str">
            <v>07</v>
          </cell>
          <cell r="Q66" t="str">
            <v>โรงพยาบาลชุมชน</v>
          </cell>
          <cell r="R66">
            <v>5</v>
          </cell>
          <cell r="S66">
            <v>10</v>
          </cell>
          <cell r="T66" t="str">
            <v>10</v>
          </cell>
          <cell r="U66" t="str">
            <v>21</v>
          </cell>
          <cell r="V66" t="str">
            <v>2.1 ทุติยภูมิระดับต้น</v>
          </cell>
        </row>
        <row r="67">
          <cell r="A67" t="str">
            <v>02</v>
          </cell>
          <cell r="B67" t="str">
            <v>21002</v>
          </cell>
          <cell r="C67" t="str">
            <v>กระทรวงสาธารณสุข สำนักงานปลัดกระทรวงสาธารณสุข</v>
          </cell>
          <cell r="D67" t="str">
            <v>001080100</v>
          </cell>
          <cell r="E67" t="str">
            <v>10801</v>
          </cell>
          <cell r="F67" t="str">
            <v>รพช.ท่าช้าง</v>
          </cell>
          <cell r="G67" t="str">
            <v>โรงพยาบาลชุมชนท่าช้าง</v>
          </cell>
          <cell r="H67" t="str">
            <v>17050204</v>
          </cell>
          <cell r="I67">
            <v>17</v>
          </cell>
          <cell r="J67" t="str">
            <v>จังหวัดสิงห์บุรี</v>
          </cell>
          <cell r="K67">
            <v>1705</v>
          </cell>
          <cell r="L67" t="str">
            <v>ท่าช้าง</v>
          </cell>
          <cell r="M67">
            <v>170502</v>
          </cell>
          <cell r="N67" t="str">
            <v>โพประจักษ์</v>
          </cell>
          <cell r="O67" t="str">
            <v>กลาง</v>
          </cell>
          <cell r="P67" t="str">
            <v>07</v>
          </cell>
          <cell r="Q67" t="str">
            <v>โรงพยาบาลชุมชน</v>
          </cell>
          <cell r="R67">
            <v>5</v>
          </cell>
          <cell r="S67">
            <v>30</v>
          </cell>
          <cell r="T67" t="str">
            <v>30</v>
          </cell>
          <cell r="U67" t="str">
            <v>22</v>
          </cell>
          <cell r="V67" t="str">
            <v>2.2 ทุติยภูมิระดับกลาง</v>
          </cell>
        </row>
        <row r="68">
          <cell r="A68" t="str">
            <v>02</v>
          </cell>
          <cell r="B68" t="str">
            <v>21002</v>
          </cell>
          <cell r="C68" t="str">
            <v>กระทรวงสาธารณสุข สำนักงานปลัดกระทรวงสาธารณสุข</v>
          </cell>
          <cell r="D68" t="str">
            <v>001069400</v>
          </cell>
          <cell r="E68" t="str">
            <v>10694</v>
          </cell>
          <cell r="F68" t="str">
            <v>รพท.ชัยนาทนเรนทร</v>
          </cell>
          <cell r="G68" t="str">
            <v>โรงพยาบาลทั่วไปชัยนาทนเรนทร</v>
          </cell>
          <cell r="H68" t="str">
            <v>18010105</v>
          </cell>
          <cell r="I68">
            <v>18</v>
          </cell>
          <cell r="J68" t="str">
            <v>จังหวัดชัยนาท</v>
          </cell>
          <cell r="K68">
            <v>1801</v>
          </cell>
          <cell r="L68" t="str">
            <v>เมืองชัยนาท</v>
          </cell>
          <cell r="M68">
            <v>180101</v>
          </cell>
          <cell r="N68" t="str">
            <v>ในเมือง</v>
          </cell>
          <cell r="O68" t="str">
            <v>กลาง</v>
          </cell>
          <cell r="P68" t="str">
            <v>06</v>
          </cell>
          <cell r="Q68" t="str">
            <v>โรงพยาบาลทั่วไป</v>
          </cell>
          <cell r="R68">
            <v>2</v>
          </cell>
          <cell r="S68">
            <v>367</v>
          </cell>
          <cell r="T68" t="str">
            <v>367</v>
          </cell>
          <cell r="U68" t="str">
            <v>23</v>
          </cell>
          <cell r="V68" t="str">
            <v>2.3 ทุติยภูมิระดับสูง</v>
          </cell>
        </row>
        <row r="69">
          <cell r="A69" t="str">
            <v>02</v>
          </cell>
          <cell r="B69" t="str">
            <v>21002</v>
          </cell>
          <cell r="C69" t="str">
            <v>กระทรวงสาธารณสุข สำนักงานปลัดกระทรวงสาธารณสุข</v>
          </cell>
          <cell r="D69" t="str">
            <v>001080200</v>
          </cell>
          <cell r="E69" t="str">
            <v>10802</v>
          </cell>
          <cell r="F69" t="str">
            <v>รพช.มโนรมย์</v>
          </cell>
          <cell r="G69" t="str">
            <v>โรงพยาบาลชุมชนมโนรมย์</v>
          </cell>
          <cell r="H69" t="str">
            <v>18020504</v>
          </cell>
          <cell r="I69">
            <v>18</v>
          </cell>
          <cell r="J69" t="str">
            <v>จังหวัดชัยนาท</v>
          </cell>
          <cell r="K69">
            <v>1802</v>
          </cell>
          <cell r="L69" t="str">
            <v>มโนรมย์</v>
          </cell>
          <cell r="M69">
            <v>180205</v>
          </cell>
          <cell r="N69" t="str">
            <v>หางน้ำสาคร</v>
          </cell>
          <cell r="O69" t="str">
            <v>กลาง</v>
          </cell>
          <cell r="P69" t="str">
            <v>07</v>
          </cell>
          <cell r="Q69" t="str">
            <v>โรงพยาบาลชุมชน</v>
          </cell>
          <cell r="R69">
            <v>5</v>
          </cell>
          <cell r="S69">
            <v>30</v>
          </cell>
          <cell r="T69" t="str">
            <v>30</v>
          </cell>
          <cell r="U69" t="str">
            <v>21</v>
          </cell>
          <cell r="V69" t="str">
            <v>2.1 ทุติยภูมิระดับต้น</v>
          </cell>
        </row>
        <row r="70">
          <cell r="A70" t="str">
            <v>02</v>
          </cell>
          <cell r="B70" t="str">
            <v>21002</v>
          </cell>
          <cell r="C70" t="str">
            <v>กระทรวงสาธารณสุข สำนักงานปลัดกระทรวงสาธารณสุข</v>
          </cell>
          <cell r="D70" t="str">
            <v>001080300</v>
          </cell>
          <cell r="E70" t="str">
            <v>10803</v>
          </cell>
          <cell r="F70" t="str">
            <v>รพช.วัดสิงห์</v>
          </cell>
          <cell r="G70" t="str">
            <v>โรงพยาบาลชุมชนวัดสิงห์</v>
          </cell>
          <cell r="H70" t="str">
            <v>18030100</v>
          </cell>
          <cell r="I70">
            <v>18</v>
          </cell>
          <cell r="J70" t="str">
            <v>จังหวัดชัยนาท</v>
          </cell>
          <cell r="K70">
            <v>1803</v>
          </cell>
          <cell r="L70" t="str">
            <v>วัดสิงห์</v>
          </cell>
          <cell r="M70">
            <v>180301</v>
          </cell>
          <cell r="N70" t="str">
            <v>วัดสิงห์</v>
          </cell>
          <cell r="O70" t="str">
            <v>กลาง</v>
          </cell>
          <cell r="P70" t="str">
            <v>07</v>
          </cell>
          <cell r="Q70" t="str">
            <v>โรงพยาบาลชุมชน</v>
          </cell>
          <cell r="R70">
            <v>5</v>
          </cell>
          <cell r="S70">
            <v>30</v>
          </cell>
          <cell r="T70" t="str">
            <v>38</v>
          </cell>
          <cell r="U70" t="str">
            <v>21</v>
          </cell>
          <cell r="V70" t="str">
            <v>2.1 ทุติยภูมิระดับต้น</v>
          </cell>
        </row>
        <row r="71">
          <cell r="A71" t="str">
            <v>02</v>
          </cell>
          <cell r="B71" t="str">
            <v>21002</v>
          </cell>
          <cell r="C71" t="str">
            <v>กระทรวงสาธารณสุข สำนักงานปลัดกระทรวงสาธารณสุข</v>
          </cell>
          <cell r="D71" t="str">
            <v>001080400</v>
          </cell>
          <cell r="E71" t="str">
            <v>10804</v>
          </cell>
          <cell r="F71" t="str">
            <v>รพช.สรรพยา</v>
          </cell>
          <cell r="G71" t="str">
            <v>โรงพยาบาลชุมชนสรรพยา</v>
          </cell>
          <cell r="H71" t="str">
            <v>18040405</v>
          </cell>
          <cell r="I71">
            <v>18</v>
          </cell>
          <cell r="J71" t="str">
            <v>จังหวัดชัยนาท</v>
          </cell>
          <cell r="K71">
            <v>1804</v>
          </cell>
          <cell r="L71" t="str">
            <v>สรรพยา</v>
          </cell>
          <cell r="M71">
            <v>180404</v>
          </cell>
          <cell r="N71" t="str">
            <v>โพนางดำตก</v>
          </cell>
          <cell r="O71" t="str">
            <v>กลาง</v>
          </cell>
          <cell r="P71" t="str">
            <v>07</v>
          </cell>
          <cell r="Q71" t="str">
            <v>โรงพยาบาลชุมชน</v>
          </cell>
          <cell r="R71">
            <v>5</v>
          </cell>
          <cell r="S71">
            <v>30</v>
          </cell>
          <cell r="T71" t="str">
            <v>30</v>
          </cell>
          <cell r="U71" t="str">
            <v>21</v>
          </cell>
          <cell r="V71" t="str">
            <v>2.1 ทุติยภูมิระดับต้น</v>
          </cell>
        </row>
        <row r="72">
          <cell r="A72" t="str">
            <v>02</v>
          </cell>
          <cell r="B72" t="str">
            <v>21002</v>
          </cell>
          <cell r="C72" t="str">
            <v>กระทรวงสาธารณสุข สำนักงานปลัดกระทรวงสาธารณสุข</v>
          </cell>
          <cell r="D72" t="str">
            <v>001080500</v>
          </cell>
          <cell r="E72" t="str">
            <v>10805</v>
          </cell>
          <cell r="F72" t="str">
            <v>รพช.สรรคบุรี</v>
          </cell>
          <cell r="G72" t="str">
            <v>โรงพยาบาลชุมชนสรรคบุรี</v>
          </cell>
          <cell r="H72" t="str">
            <v>18050108</v>
          </cell>
          <cell r="I72">
            <v>18</v>
          </cell>
          <cell r="J72" t="str">
            <v>จังหวัดชัยนาท</v>
          </cell>
          <cell r="K72">
            <v>1805</v>
          </cell>
          <cell r="L72" t="str">
            <v>สรรคบุรี</v>
          </cell>
          <cell r="M72">
            <v>180501</v>
          </cell>
          <cell r="N72" t="str">
            <v>แพรกศรีราชา</v>
          </cell>
          <cell r="O72" t="str">
            <v>กลาง</v>
          </cell>
          <cell r="P72" t="str">
            <v>07</v>
          </cell>
          <cell r="Q72" t="str">
            <v>โรงพยาบาลชุมชน</v>
          </cell>
          <cell r="R72">
            <v>5</v>
          </cell>
          <cell r="S72">
            <v>30</v>
          </cell>
          <cell r="T72" t="str">
            <v>36</v>
          </cell>
          <cell r="U72" t="str">
            <v>21</v>
          </cell>
          <cell r="V72" t="str">
            <v>2.1 ทุติยภูมิระดับต้น</v>
          </cell>
        </row>
        <row r="73">
          <cell r="A73" t="str">
            <v>02</v>
          </cell>
          <cell r="B73" t="str">
            <v>21002</v>
          </cell>
          <cell r="C73" t="str">
            <v>กระทรวงสาธารณสุข สำนักงานปลัดกระทรวงสาธารณสุข</v>
          </cell>
          <cell r="D73" t="str">
            <v>001080600</v>
          </cell>
          <cell r="E73" t="str">
            <v>10806</v>
          </cell>
          <cell r="F73" t="str">
            <v>รพช.หันคา</v>
          </cell>
          <cell r="G73" t="str">
            <v>โรงพยาบาลชุมชนหันคา</v>
          </cell>
          <cell r="H73" t="str">
            <v>18060901</v>
          </cell>
          <cell r="I73">
            <v>18</v>
          </cell>
          <cell r="J73" t="str">
            <v>จังหวัดชัยนาท</v>
          </cell>
          <cell r="K73">
            <v>1806</v>
          </cell>
          <cell r="L73" t="str">
            <v>หันคา</v>
          </cell>
          <cell r="M73">
            <v>180609</v>
          </cell>
          <cell r="N73" t="str">
            <v>เด่นใหญ่</v>
          </cell>
          <cell r="O73" t="str">
            <v>กลาง</v>
          </cell>
          <cell r="P73" t="str">
            <v>07</v>
          </cell>
          <cell r="Q73" t="str">
            <v>โรงพยาบาลชุมชน</v>
          </cell>
          <cell r="R73">
            <v>5</v>
          </cell>
          <cell r="S73">
            <v>30</v>
          </cell>
          <cell r="T73" t="str">
            <v>45</v>
          </cell>
          <cell r="U73" t="str">
            <v>22</v>
          </cell>
          <cell r="V73" t="str">
            <v>2.2 ทุติยภูมิระดับกลาง</v>
          </cell>
        </row>
        <row r="74">
          <cell r="A74" t="str">
            <v>03</v>
          </cell>
          <cell r="B74" t="str">
            <v>21002</v>
          </cell>
          <cell r="C74" t="str">
            <v>กระทรวงสาธารณสุข สำนักงานปลัดกระทรวงสาธารณสุข</v>
          </cell>
          <cell r="D74" t="str">
            <v>001068500</v>
          </cell>
          <cell r="E74" t="str">
            <v>10685</v>
          </cell>
          <cell r="F74" t="str">
            <v>รพท.สมุทรปราการ</v>
          </cell>
          <cell r="G74" t="str">
            <v>โรงพยาบาลทั่วไปสมุทรปราการ</v>
          </cell>
          <cell r="H74" t="str">
            <v>11010100</v>
          </cell>
          <cell r="I74">
            <v>11</v>
          </cell>
          <cell r="J74" t="str">
            <v>จังหวัดสมุทรปราการ</v>
          </cell>
          <cell r="K74">
            <v>1101</v>
          </cell>
          <cell r="L74" t="str">
            <v>เมืองสมุทรปราการ</v>
          </cell>
          <cell r="M74">
            <v>110101</v>
          </cell>
          <cell r="N74" t="str">
            <v>ปากน้ำ</v>
          </cell>
          <cell r="O74" t="str">
            <v>กลาง</v>
          </cell>
          <cell r="P74" t="str">
            <v>06</v>
          </cell>
          <cell r="Q74" t="str">
            <v>โรงพยาบาลทั่วไป</v>
          </cell>
          <cell r="R74">
            <v>2</v>
          </cell>
          <cell r="S74">
            <v>385</v>
          </cell>
          <cell r="T74" t="str">
            <v>385</v>
          </cell>
          <cell r="U74" t="str">
            <v>31</v>
          </cell>
          <cell r="V74" t="str">
            <v>3.1 ตติยภูมิ</v>
          </cell>
        </row>
        <row r="75">
          <cell r="A75" t="str">
            <v>03</v>
          </cell>
          <cell r="B75" t="str">
            <v>21002</v>
          </cell>
          <cell r="C75" t="str">
            <v>กระทรวงสาธารณสุข สำนักงานปลัดกระทรวงสาธารณสุข</v>
          </cell>
          <cell r="D75" t="str">
            <v>001075200</v>
          </cell>
          <cell r="E75" t="str">
            <v>10752</v>
          </cell>
          <cell r="F75" t="str">
            <v>รพช.บางบ่อ</v>
          </cell>
          <cell r="G75" t="str">
            <v>โรงพยาบาลชุมชนบางบ่อ</v>
          </cell>
          <cell r="H75" t="str">
            <v>11020101</v>
          </cell>
          <cell r="I75">
            <v>11</v>
          </cell>
          <cell r="J75" t="str">
            <v>จังหวัดสมุทรปราการ</v>
          </cell>
          <cell r="K75">
            <v>1102</v>
          </cell>
          <cell r="L75" t="str">
            <v>บางบ่อ</v>
          </cell>
          <cell r="M75">
            <v>110204</v>
          </cell>
          <cell r="N75" t="str">
            <v>บางเพรียง</v>
          </cell>
          <cell r="O75" t="str">
            <v>กลาง</v>
          </cell>
          <cell r="P75" t="str">
            <v>07</v>
          </cell>
          <cell r="Q75" t="str">
            <v>โรงพยาบาลชุมชน</v>
          </cell>
          <cell r="R75">
            <v>4</v>
          </cell>
          <cell r="S75">
            <v>90</v>
          </cell>
          <cell r="T75" t="str">
            <v>90</v>
          </cell>
          <cell r="U75" t="str">
            <v>22</v>
          </cell>
          <cell r="V75" t="str">
            <v>2.2 ทุติยภูมิระดับกลาง</v>
          </cell>
        </row>
        <row r="76">
          <cell r="A76" t="str">
            <v>03</v>
          </cell>
          <cell r="B76" t="str">
            <v>21002</v>
          </cell>
          <cell r="C76" t="str">
            <v>กระทรวงสาธารณสุข สำนักงานปลัดกระทรวงสาธารณสุข</v>
          </cell>
          <cell r="D76" t="str">
            <v>001075300</v>
          </cell>
          <cell r="E76" t="str">
            <v>10753</v>
          </cell>
          <cell r="F76" t="str">
            <v>รพช.บางพลี</v>
          </cell>
          <cell r="G76" t="str">
            <v>โรงพยาบาลชุมชนบางพลี</v>
          </cell>
          <cell r="H76" t="str">
            <v>11030108</v>
          </cell>
          <cell r="I76">
            <v>11</v>
          </cell>
          <cell r="J76" t="str">
            <v>จังหวัดสมุทรปราการ</v>
          </cell>
          <cell r="K76">
            <v>1103</v>
          </cell>
          <cell r="L76" t="str">
            <v>บางพลี</v>
          </cell>
          <cell r="M76">
            <v>110301</v>
          </cell>
          <cell r="N76" t="str">
            <v>บางพลีใหญ่</v>
          </cell>
          <cell r="O76" t="str">
            <v>กลาง</v>
          </cell>
          <cell r="P76" t="str">
            <v>07</v>
          </cell>
          <cell r="Q76" t="str">
            <v>โรงพยาบาลชุมชน</v>
          </cell>
          <cell r="R76">
            <v>4</v>
          </cell>
          <cell r="S76">
            <v>60</v>
          </cell>
          <cell r="T76" t="str">
            <v>60</v>
          </cell>
          <cell r="U76" t="str">
            <v>22</v>
          </cell>
          <cell r="V76" t="str">
            <v>2.2 ทุติยภูมิระดับกลาง</v>
          </cell>
        </row>
        <row r="77">
          <cell r="A77" t="str">
            <v>03</v>
          </cell>
          <cell r="B77" t="str">
            <v>21002</v>
          </cell>
          <cell r="C77" t="str">
            <v>กระทรวงสาธารณสุข สำนักงานปลัดกระทรวงสาธารณสุข</v>
          </cell>
          <cell r="D77" t="str">
            <v>001075400</v>
          </cell>
          <cell r="E77" t="str">
            <v>10754</v>
          </cell>
          <cell r="F77" t="str">
            <v>รพช.บางจาก</v>
          </cell>
          <cell r="G77" t="str">
            <v>โรงพยาบาลชุมชนบางจาก</v>
          </cell>
          <cell r="H77" t="str">
            <v>11040108</v>
          </cell>
          <cell r="I77">
            <v>11</v>
          </cell>
          <cell r="J77" t="str">
            <v>จังหวัดสมุทรปราการ</v>
          </cell>
          <cell r="K77">
            <v>1104</v>
          </cell>
          <cell r="L77" t="str">
            <v>พระประแดง</v>
          </cell>
          <cell r="M77">
            <v>110403</v>
          </cell>
          <cell r="N77" t="str">
            <v>บางจาก</v>
          </cell>
          <cell r="O77" t="str">
            <v>กลาง</v>
          </cell>
          <cell r="P77" t="str">
            <v>07</v>
          </cell>
          <cell r="Q77" t="str">
            <v>โรงพยาบาลชุมชน</v>
          </cell>
          <cell r="R77">
            <v>5</v>
          </cell>
          <cell r="S77">
            <v>30</v>
          </cell>
          <cell r="T77" t="str">
            <v>30</v>
          </cell>
          <cell r="U77" t="str">
            <v>22</v>
          </cell>
          <cell r="V77" t="str">
            <v>2.2 ทุติยภูมิระดับกลาง</v>
          </cell>
        </row>
        <row r="78">
          <cell r="A78" t="str">
            <v>03</v>
          </cell>
          <cell r="B78" t="str">
            <v>21002</v>
          </cell>
          <cell r="C78" t="str">
            <v>กระทรวงสาธารณสุข สำนักงานปลัดกระทรวงสาธารณสุข</v>
          </cell>
          <cell r="D78" t="str">
            <v>001075500</v>
          </cell>
          <cell r="E78" t="str">
            <v>10755</v>
          </cell>
          <cell r="F78" t="str">
            <v>รพช.พระสมุทรเจดีย์</v>
          </cell>
          <cell r="G78" t="str">
            <v>โรงพยาบาลชุมชนพระสมุทรเจดีย์</v>
          </cell>
          <cell r="H78" t="str">
            <v>11050103</v>
          </cell>
          <cell r="I78">
            <v>11</v>
          </cell>
          <cell r="J78" t="str">
            <v>จังหวัดสมุทรปราการ</v>
          </cell>
          <cell r="K78">
            <v>1105</v>
          </cell>
          <cell r="L78" t="str">
            <v>พระสมุทรเจดีย์</v>
          </cell>
          <cell r="M78">
            <v>110504</v>
          </cell>
          <cell r="N78" t="str">
            <v>ปากคลองบางปลากด</v>
          </cell>
          <cell r="O78" t="str">
            <v>กลาง</v>
          </cell>
          <cell r="P78" t="str">
            <v>07</v>
          </cell>
          <cell r="Q78" t="str">
            <v>โรงพยาบาลชุมชน</v>
          </cell>
          <cell r="R78">
            <v>5</v>
          </cell>
          <cell r="S78">
            <v>30</v>
          </cell>
          <cell r="T78" t="str">
            <v>30</v>
          </cell>
          <cell r="U78" t="str">
            <v>22</v>
          </cell>
          <cell r="V78" t="str">
            <v>2.2 ทุติยภูมิระดับกลาง</v>
          </cell>
        </row>
        <row r="79">
          <cell r="A79" t="str">
            <v>03</v>
          </cell>
          <cell r="B79" t="str">
            <v>21002</v>
          </cell>
          <cell r="C79" t="str">
            <v>กระทรวงสาธารณสุข สำนักงานปลัดกระทรวงสาธารณสุข</v>
          </cell>
          <cell r="D79" t="str">
            <v>001069700</v>
          </cell>
          <cell r="E79" t="str">
            <v>10697</v>
          </cell>
          <cell r="F79" t="str">
            <v>รพท.เมืองฉะเชิงเทรา</v>
          </cell>
          <cell r="G79" t="str">
            <v>โรงพยาบาลทั่วไปเมืองฉะเชิงเทรา</v>
          </cell>
          <cell r="H79" t="str">
            <v>24010100</v>
          </cell>
          <cell r="I79">
            <v>24</v>
          </cell>
          <cell r="J79" t="str">
            <v>จังหวัดฉะเชิงเทรา</v>
          </cell>
          <cell r="K79">
            <v>2401</v>
          </cell>
          <cell r="L79" t="str">
            <v>เมืองฉะเชิงเทรา</v>
          </cell>
          <cell r="M79">
            <v>240101</v>
          </cell>
          <cell r="N79" t="str">
            <v>หน้าเมือง</v>
          </cell>
          <cell r="O79" t="str">
            <v>กลาง</v>
          </cell>
          <cell r="P79" t="str">
            <v>06</v>
          </cell>
          <cell r="Q79" t="str">
            <v>โรงพยาบาลทั่วไป</v>
          </cell>
          <cell r="R79">
            <v>2</v>
          </cell>
          <cell r="S79">
            <v>561</v>
          </cell>
          <cell r="T79" t="str">
            <v>503</v>
          </cell>
          <cell r="U79" t="str">
            <v>31</v>
          </cell>
          <cell r="V79" t="str">
            <v>3.1 ตติยภูมิ</v>
          </cell>
        </row>
        <row r="80">
          <cell r="A80" t="str">
            <v>03</v>
          </cell>
          <cell r="B80" t="str">
            <v>21002</v>
          </cell>
          <cell r="C80" t="str">
            <v>กระทรวงสาธารณสุข สำนักงานปลัดกระทรวงสาธารณสุข</v>
          </cell>
          <cell r="D80" t="str">
            <v>001083300</v>
          </cell>
          <cell r="E80" t="str">
            <v>10833</v>
          </cell>
          <cell r="F80" t="str">
            <v>รพช.ท่าตะเกียบ</v>
          </cell>
          <cell r="G80" t="str">
            <v>โรงพยาบาลชุมชนท่าตะเกียบ</v>
          </cell>
          <cell r="H80" t="str">
            <v>24100113</v>
          </cell>
          <cell r="I80">
            <v>24</v>
          </cell>
          <cell r="J80" t="str">
            <v>จังหวัดฉะเชิงเทรา</v>
          </cell>
          <cell r="K80">
            <v>2410</v>
          </cell>
          <cell r="L80" t="str">
            <v>ท่าตะเกียบ</v>
          </cell>
          <cell r="M80">
            <v>241002</v>
          </cell>
          <cell r="N80" t="str">
            <v>คลองตะเกรา</v>
          </cell>
          <cell r="O80" t="str">
            <v>กลาง</v>
          </cell>
          <cell r="P80" t="str">
            <v>07</v>
          </cell>
          <cell r="Q80" t="str">
            <v>โรงพยาบาลชุมชน</v>
          </cell>
          <cell r="R80">
            <v>5</v>
          </cell>
          <cell r="S80">
            <v>39</v>
          </cell>
          <cell r="T80" t="str">
            <v>30</v>
          </cell>
          <cell r="U80" t="str">
            <v>21</v>
          </cell>
          <cell r="V80" t="str">
            <v>2.1 ทุติยภูมิระดับต้น</v>
          </cell>
        </row>
        <row r="81">
          <cell r="A81" t="str">
            <v>03</v>
          </cell>
          <cell r="B81" t="str">
            <v>21002</v>
          </cell>
          <cell r="C81" t="str">
            <v>กระทรวงสาธารณสุข สำนักงานปลัดกระทรวงสาธารณสุข</v>
          </cell>
          <cell r="D81" t="str">
            <v>001085000</v>
          </cell>
          <cell r="E81" t="str">
            <v>10850</v>
          </cell>
          <cell r="F81" t="str">
            <v>รพช.บางคล้า</v>
          </cell>
          <cell r="G81" t="str">
            <v>โรงพยาบาลชุมชนบางคล้า</v>
          </cell>
          <cell r="H81" t="str">
            <v>24020901</v>
          </cell>
          <cell r="I81">
            <v>24</v>
          </cell>
          <cell r="J81" t="str">
            <v>จังหวัดฉะเชิงเทรา</v>
          </cell>
          <cell r="K81">
            <v>2402</v>
          </cell>
          <cell r="L81" t="str">
            <v>บางคล้า</v>
          </cell>
          <cell r="M81">
            <v>240209</v>
          </cell>
          <cell r="N81" t="str">
            <v>ปากน้ำ</v>
          </cell>
          <cell r="O81" t="str">
            <v>กลาง</v>
          </cell>
          <cell r="P81" t="str">
            <v>07</v>
          </cell>
          <cell r="Q81" t="str">
            <v>โรงพยาบาลชุมชน</v>
          </cell>
          <cell r="R81">
            <v>5</v>
          </cell>
          <cell r="S81">
            <v>30</v>
          </cell>
          <cell r="T81" t="str">
            <v>30</v>
          </cell>
          <cell r="U81" t="str">
            <v>21</v>
          </cell>
          <cell r="V81" t="str">
            <v>2.1 ทุติยภูมิระดับต้น</v>
          </cell>
        </row>
        <row r="82">
          <cell r="A82" t="str">
            <v>03</v>
          </cell>
          <cell r="B82" t="str">
            <v>21002</v>
          </cell>
          <cell r="C82" t="str">
            <v>กระทรวงสาธารณสุข สำนักงานปลัดกระทรวงสาธารณสุข</v>
          </cell>
          <cell r="D82" t="str">
            <v>001085100</v>
          </cell>
          <cell r="E82" t="str">
            <v>10851</v>
          </cell>
          <cell r="F82" t="str">
            <v>รพช.บางน้ำเปรี้ยว</v>
          </cell>
          <cell r="G82" t="str">
            <v>โรงพยาบาลชุมชนบางน้ำเปรี้ยว</v>
          </cell>
          <cell r="H82" t="str">
            <v>24030402</v>
          </cell>
          <cell r="I82">
            <v>24</v>
          </cell>
          <cell r="J82" t="str">
            <v>จังหวัดฉะเชิงเทรา</v>
          </cell>
          <cell r="K82">
            <v>2403</v>
          </cell>
          <cell r="L82" t="str">
            <v>บางน้ำเปรี้ยว</v>
          </cell>
          <cell r="M82">
            <v>240304</v>
          </cell>
          <cell r="N82" t="str">
            <v>หมอนทอง</v>
          </cell>
          <cell r="O82" t="str">
            <v>กลาง</v>
          </cell>
          <cell r="P82" t="str">
            <v>07</v>
          </cell>
          <cell r="Q82" t="str">
            <v>โรงพยาบาลชุมชน</v>
          </cell>
          <cell r="R82">
            <v>4</v>
          </cell>
          <cell r="S82">
            <v>64</v>
          </cell>
          <cell r="T82" t="str">
            <v>64</v>
          </cell>
          <cell r="U82" t="str">
            <v>22</v>
          </cell>
          <cell r="V82" t="str">
            <v>2.2 ทุติยภูมิระดับกลาง</v>
          </cell>
        </row>
        <row r="83">
          <cell r="A83" t="str">
            <v>03</v>
          </cell>
          <cell r="B83" t="str">
            <v>21002</v>
          </cell>
          <cell r="C83" t="str">
            <v>กระทรวงสาธารณสุข สำนักงานปลัดกระทรวงสาธารณสุข</v>
          </cell>
          <cell r="D83" t="str">
            <v>001085200</v>
          </cell>
          <cell r="E83" t="str">
            <v>10852</v>
          </cell>
          <cell r="F83" t="str">
            <v>รพช.บางปะกง</v>
          </cell>
          <cell r="G83" t="str">
            <v>โรงพยาบาลชุมชนบางปะกง</v>
          </cell>
          <cell r="H83" t="str">
            <v>24040113</v>
          </cell>
          <cell r="I83">
            <v>24</v>
          </cell>
          <cell r="J83" t="str">
            <v>จังหวัดฉะเชิงเทรา</v>
          </cell>
          <cell r="K83">
            <v>2404</v>
          </cell>
          <cell r="L83" t="str">
            <v>บางปะกง</v>
          </cell>
          <cell r="M83">
            <v>240401</v>
          </cell>
          <cell r="N83" t="str">
            <v>บางปะกง</v>
          </cell>
          <cell r="O83" t="str">
            <v>กลาง</v>
          </cell>
          <cell r="P83" t="str">
            <v>07</v>
          </cell>
          <cell r="Q83" t="str">
            <v>โรงพยาบาลชุมชน</v>
          </cell>
          <cell r="R83">
            <v>4</v>
          </cell>
          <cell r="S83">
            <v>70</v>
          </cell>
          <cell r="T83" t="str">
            <v>70</v>
          </cell>
          <cell r="U83" t="str">
            <v>22</v>
          </cell>
          <cell r="V83" t="str">
            <v>2.2 ทุติยภูมิระดับกลาง</v>
          </cell>
        </row>
        <row r="84">
          <cell r="A84" t="str">
            <v>03</v>
          </cell>
          <cell r="B84" t="str">
            <v>21002</v>
          </cell>
          <cell r="C84" t="str">
            <v>กระทรวงสาธารณสุข สำนักงานปลัดกระทรวงสาธารณสุข</v>
          </cell>
          <cell r="D84" t="str">
            <v>001085300</v>
          </cell>
          <cell r="E84" t="str">
            <v>10853</v>
          </cell>
          <cell r="F84" t="str">
            <v>รพช.บ้านโพธิ์</v>
          </cell>
          <cell r="G84" t="str">
            <v>โรงพยาบาลชุมชนบ้านโพธิ์</v>
          </cell>
          <cell r="H84" t="str">
            <v>24050101</v>
          </cell>
          <cell r="I84">
            <v>24</v>
          </cell>
          <cell r="J84" t="str">
            <v>จังหวัดฉะเชิงเทรา</v>
          </cell>
          <cell r="K84">
            <v>2405</v>
          </cell>
          <cell r="L84" t="str">
            <v>บ้านโพธิ์</v>
          </cell>
          <cell r="M84">
            <v>240501</v>
          </cell>
          <cell r="N84" t="str">
            <v>บ้านโพธิ์</v>
          </cell>
          <cell r="O84" t="str">
            <v>กลาง</v>
          </cell>
          <cell r="P84" t="str">
            <v>07</v>
          </cell>
          <cell r="Q84" t="str">
            <v>โรงพยาบาลชุมชน</v>
          </cell>
          <cell r="R84">
            <v>4</v>
          </cell>
          <cell r="S84">
            <v>40</v>
          </cell>
          <cell r="T84" t="str">
            <v>40</v>
          </cell>
          <cell r="U84" t="str">
            <v>21</v>
          </cell>
          <cell r="V84" t="str">
            <v>2.1 ทุติยภูมิระดับต้น</v>
          </cell>
        </row>
        <row r="85">
          <cell r="A85" t="str">
            <v>03</v>
          </cell>
          <cell r="B85" t="str">
            <v>21002</v>
          </cell>
          <cell r="C85" t="str">
            <v>กระทรวงสาธารณสุข สำนักงานปลัดกระทรวงสาธารณสุข</v>
          </cell>
          <cell r="D85" t="str">
            <v>001085400</v>
          </cell>
          <cell r="E85" t="str">
            <v>10854</v>
          </cell>
          <cell r="F85" t="str">
            <v>รพช.พนมสารคาม</v>
          </cell>
          <cell r="G85" t="str">
            <v>โรงพยาบาลชุมชนพนมสารคาม</v>
          </cell>
          <cell r="H85" t="str">
            <v>24060604</v>
          </cell>
          <cell r="I85">
            <v>24</v>
          </cell>
          <cell r="J85" t="str">
            <v>จังหวัดฉะเชิงเทรา</v>
          </cell>
          <cell r="K85">
            <v>2406</v>
          </cell>
          <cell r="L85" t="str">
            <v>พนมสารคาม</v>
          </cell>
          <cell r="M85">
            <v>240606</v>
          </cell>
          <cell r="N85" t="str">
            <v>ท่าถ่าน</v>
          </cell>
          <cell r="O85" t="str">
            <v>กลาง</v>
          </cell>
          <cell r="P85" t="str">
            <v>07</v>
          </cell>
          <cell r="Q85" t="str">
            <v>โรงพยาบาลชุมชน</v>
          </cell>
          <cell r="R85">
            <v>4</v>
          </cell>
          <cell r="S85">
            <v>90</v>
          </cell>
          <cell r="T85" t="str">
            <v>90</v>
          </cell>
          <cell r="U85" t="str">
            <v>22</v>
          </cell>
          <cell r="V85" t="str">
            <v>2.2 ทุติยภูมิระดับกลาง</v>
          </cell>
        </row>
        <row r="86">
          <cell r="A86" t="str">
            <v>03</v>
          </cell>
          <cell r="B86" t="str">
            <v>21002</v>
          </cell>
          <cell r="C86" t="str">
            <v>กระทรวงสาธารณสุข สำนักงานปลัดกระทรวงสาธารณสุข</v>
          </cell>
          <cell r="D86" t="str">
            <v>001085500</v>
          </cell>
          <cell r="E86" t="str">
            <v>10855</v>
          </cell>
          <cell r="F86" t="str">
            <v>รพช.สนามชัยเขต</v>
          </cell>
          <cell r="G86" t="str">
            <v>โรงพยาบาลชุมชนสนามชัยเขต</v>
          </cell>
          <cell r="H86" t="str">
            <v>24080104</v>
          </cell>
          <cell r="I86">
            <v>24</v>
          </cell>
          <cell r="J86" t="str">
            <v>จังหวัดฉะเชิงเทรา</v>
          </cell>
          <cell r="K86">
            <v>2408</v>
          </cell>
          <cell r="L86" t="str">
            <v>สนามชัยเขต</v>
          </cell>
          <cell r="M86">
            <v>240801</v>
          </cell>
          <cell r="N86" t="str">
            <v>คู้ยายหมี</v>
          </cell>
          <cell r="O86" t="str">
            <v>กลาง</v>
          </cell>
          <cell r="P86" t="str">
            <v>07</v>
          </cell>
          <cell r="Q86" t="str">
            <v>โรงพยาบาลชุมชน</v>
          </cell>
          <cell r="R86">
            <v>4</v>
          </cell>
          <cell r="S86">
            <v>99</v>
          </cell>
          <cell r="T86" t="str">
            <v>99</v>
          </cell>
          <cell r="U86" t="str">
            <v>22</v>
          </cell>
          <cell r="V86" t="str">
            <v>2.2 ทุติยภูมิระดับกลาง</v>
          </cell>
        </row>
        <row r="87">
          <cell r="A87" t="str">
            <v>03</v>
          </cell>
          <cell r="B87" t="str">
            <v>21002</v>
          </cell>
          <cell r="C87" t="str">
            <v>กระทรวงสาธารณสุข สำนักงานปลัดกระทรวงสาธารณสุข</v>
          </cell>
          <cell r="D87" t="str">
            <v>001085600</v>
          </cell>
          <cell r="E87" t="str">
            <v>10856</v>
          </cell>
          <cell r="F87" t="str">
            <v>รพช.แปลงยาว</v>
          </cell>
          <cell r="G87" t="str">
            <v>โรงพยาบาลชุมชนแปลงยาว</v>
          </cell>
          <cell r="H87" t="str">
            <v>24090204</v>
          </cell>
          <cell r="I87">
            <v>24</v>
          </cell>
          <cell r="J87" t="str">
            <v>จังหวัดฉะเชิงเทรา</v>
          </cell>
          <cell r="K87">
            <v>2409</v>
          </cell>
          <cell r="L87" t="str">
            <v>แปลงยาว</v>
          </cell>
          <cell r="M87">
            <v>240902</v>
          </cell>
          <cell r="N87" t="str">
            <v>วังเย็น</v>
          </cell>
          <cell r="O87" t="str">
            <v>กลาง</v>
          </cell>
          <cell r="P87" t="str">
            <v>07</v>
          </cell>
          <cell r="Q87" t="str">
            <v>โรงพยาบาลชุมชน</v>
          </cell>
          <cell r="R87">
            <v>4</v>
          </cell>
          <cell r="S87">
            <v>47</v>
          </cell>
          <cell r="T87" t="str">
            <v>47</v>
          </cell>
          <cell r="U87" t="str">
            <v>21</v>
          </cell>
          <cell r="V87" t="str">
            <v>2.1 ทุติยภูมิระดับต้น</v>
          </cell>
        </row>
        <row r="88">
          <cell r="A88" t="str">
            <v>03</v>
          </cell>
          <cell r="B88" t="str">
            <v>21002</v>
          </cell>
          <cell r="C88" t="str">
            <v>กระทรวงสาธารณสุข สำนักงานปลัดกระทรวงสาธารณสุข</v>
          </cell>
          <cell r="D88" t="str">
            <v>001374700</v>
          </cell>
          <cell r="E88" t="str">
            <v>13747</v>
          </cell>
          <cell r="F88" t="str">
            <v>รพช.ราชสาส์น</v>
          </cell>
          <cell r="G88" t="str">
            <v>โรงพยาบาลชุมชนราชสาส์น</v>
          </cell>
          <cell r="H88" t="str">
            <v>24070301</v>
          </cell>
          <cell r="I88">
            <v>24</v>
          </cell>
          <cell r="J88" t="str">
            <v>จังหวัดฉะเชิงเทรา</v>
          </cell>
          <cell r="K88">
            <v>2407</v>
          </cell>
          <cell r="L88" t="str">
            <v>ราชสาส์น</v>
          </cell>
          <cell r="M88">
            <v>240703</v>
          </cell>
          <cell r="N88" t="str">
            <v>ดงน้อย</v>
          </cell>
          <cell r="O88" t="str">
            <v>กลาง</v>
          </cell>
          <cell r="P88" t="str">
            <v>07</v>
          </cell>
          <cell r="Q88" t="str">
            <v>โรงพยาบาลชุมชน</v>
          </cell>
          <cell r="R88">
            <v>5</v>
          </cell>
          <cell r="S88">
            <v>30</v>
          </cell>
          <cell r="T88" t="str">
            <v>30</v>
          </cell>
          <cell r="U88" t="str">
            <v>21</v>
          </cell>
          <cell r="V88" t="str">
            <v>2.1 ทุติยภูมิระดับต้น</v>
          </cell>
        </row>
        <row r="89">
          <cell r="A89" t="str">
            <v>03</v>
          </cell>
          <cell r="B89" t="str">
            <v>21002</v>
          </cell>
          <cell r="C89" t="str">
            <v>กระทรวงสาธารณสุข สำนักงานปลัดกระทรวงสาธารณสุข</v>
          </cell>
          <cell r="D89" t="str">
            <v>001066500</v>
          </cell>
          <cell r="E89" t="str">
            <v>10665</v>
          </cell>
          <cell r="F89" t="str">
            <v>รพศ.เจ้าพระยาอภัยภูเบศร</v>
          </cell>
          <cell r="G89" t="str">
            <v>โรงพยาบาลศูนย์เจ้าพระยาอภัยภูเบศร</v>
          </cell>
          <cell r="H89" t="str">
            <v>25010512</v>
          </cell>
          <cell r="I89">
            <v>25</v>
          </cell>
          <cell r="J89" t="str">
            <v>จังหวัดปราจีนบุรี</v>
          </cell>
          <cell r="K89">
            <v>2501</v>
          </cell>
          <cell r="L89" t="str">
            <v>เมืองปราจีนบุรี</v>
          </cell>
          <cell r="M89">
            <v>250105</v>
          </cell>
          <cell r="N89" t="str">
            <v>ท่างาม</v>
          </cell>
          <cell r="O89" t="str">
            <v>กลาง</v>
          </cell>
          <cell r="P89" t="str">
            <v>05</v>
          </cell>
          <cell r="Q89" t="str">
            <v>โรงพยาบาลศูนย์</v>
          </cell>
          <cell r="R89">
            <v>1</v>
          </cell>
          <cell r="S89">
            <v>505</v>
          </cell>
          <cell r="T89" t="str">
            <v>505</v>
          </cell>
          <cell r="U89" t="str">
            <v>31</v>
          </cell>
          <cell r="V89" t="str">
            <v>3.1 ตติยภูมิ</v>
          </cell>
        </row>
        <row r="90">
          <cell r="A90" t="str">
            <v>03</v>
          </cell>
          <cell r="B90" t="str">
            <v>21002</v>
          </cell>
          <cell r="C90" t="str">
            <v>กระทรวงสาธารณสุข สำนักงานปลัดกระทรวงสาธารณสุข</v>
          </cell>
          <cell r="D90" t="str">
            <v>001085700</v>
          </cell>
          <cell r="E90" t="str">
            <v>10857</v>
          </cell>
          <cell r="F90" t="str">
            <v>รพช.กบินทร์บุรี</v>
          </cell>
          <cell r="G90" t="str">
            <v>โรงพยาบาลชุมชนกบินทร์บุรี</v>
          </cell>
          <cell r="H90" t="str">
            <v>25020105</v>
          </cell>
          <cell r="I90">
            <v>25</v>
          </cell>
          <cell r="J90" t="str">
            <v>จังหวัดปราจีนบุรี</v>
          </cell>
          <cell r="K90">
            <v>2502</v>
          </cell>
          <cell r="L90" t="str">
            <v>กบินทร์บุรี</v>
          </cell>
          <cell r="M90">
            <v>250201</v>
          </cell>
          <cell r="N90" t="str">
            <v>กบินทร์</v>
          </cell>
          <cell r="O90" t="str">
            <v>กลาง</v>
          </cell>
          <cell r="P90" t="str">
            <v>07</v>
          </cell>
          <cell r="Q90" t="str">
            <v>โรงพยาบาลชุมชน</v>
          </cell>
          <cell r="R90">
            <v>4</v>
          </cell>
          <cell r="S90">
            <v>120</v>
          </cell>
          <cell r="T90" t="str">
            <v>120</v>
          </cell>
          <cell r="U90" t="str">
            <v>21</v>
          </cell>
          <cell r="V90" t="str">
            <v>2.1 ทุติยภูมิระดับต้น</v>
          </cell>
        </row>
        <row r="91">
          <cell r="A91" t="str">
            <v>03</v>
          </cell>
          <cell r="B91" t="str">
            <v>21002</v>
          </cell>
          <cell r="C91" t="str">
            <v>กระทรวงสาธารณสุข สำนักงานปลัดกระทรวงสาธารณสุข</v>
          </cell>
          <cell r="D91" t="str">
            <v>001085800</v>
          </cell>
          <cell r="E91" t="str">
            <v>10858</v>
          </cell>
          <cell r="F91" t="str">
            <v>รพช.นาดี</v>
          </cell>
          <cell r="G91" t="str">
            <v>โรงพยาบาลชุมชนนาดี</v>
          </cell>
          <cell r="H91" t="str">
            <v>25030201</v>
          </cell>
          <cell r="I91">
            <v>25</v>
          </cell>
          <cell r="J91" t="str">
            <v>จังหวัดปราจีนบุรี</v>
          </cell>
          <cell r="K91">
            <v>2503</v>
          </cell>
          <cell r="L91" t="str">
            <v>นาดี</v>
          </cell>
          <cell r="M91">
            <v>250302</v>
          </cell>
          <cell r="N91" t="str">
            <v>สำพันตา</v>
          </cell>
          <cell r="O91" t="str">
            <v>กลาง</v>
          </cell>
          <cell r="P91" t="str">
            <v>07</v>
          </cell>
          <cell r="Q91" t="str">
            <v>โรงพยาบาลชุมชน</v>
          </cell>
          <cell r="R91">
            <v>4</v>
          </cell>
          <cell r="S91">
            <v>60</v>
          </cell>
          <cell r="T91" t="str">
            <v>60</v>
          </cell>
          <cell r="U91" t="str">
            <v>21</v>
          </cell>
          <cell r="V91" t="str">
            <v>2.1 ทุติยภูมิระดับต้น</v>
          </cell>
        </row>
        <row r="92">
          <cell r="A92" t="str">
            <v>03</v>
          </cell>
          <cell r="B92" t="str">
            <v>21002</v>
          </cell>
          <cell r="C92" t="str">
            <v>กระทรวงสาธารณสุข สำนักงานปลัดกระทรวงสาธารณสุข</v>
          </cell>
          <cell r="D92" t="str">
            <v>001085900</v>
          </cell>
          <cell r="E92" t="str">
            <v>10859</v>
          </cell>
          <cell r="F92" t="str">
            <v>รพช.บ้านสร้าง</v>
          </cell>
          <cell r="G92" t="str">
            <v>โรงพยาบาลชุมชนบ้านสร้าง</v>
          </cell>
          <cell r="H92" t="str">
            <v>25060201</v>
          </cell>
          <cell r="I92">
            <v>25</v>
          </cell>
          <cell r="J92" t="str">
            <v>จังหวัดปราจีนบุรี</v>
          </cell>
          <cell r="K92">
            <v>2506</v>
          </cell>
          <cell r="L92" t="str">
            <v>บ้านสร้าง</v>
          </cell>
          <cell r="M92">
            <v>250602</v>
          </cell>
          <cell r="N92" t="str">
            <v>บางกระเบา</v>
          </cell>
          <cell r="O92" t="str">
            <v>กลาง</v>
          </cell>
          <cell r="P92" t="str">
            <v>07</v>
          </cell>
          <cell r="Q92" t="str">
            <v>โรงพยาบาลชุมชน</v>
          </cell>
          <cell r="R92">
            <v>5</v>
          </cell>
          <cell r="S92">
            <v>30</v>
          </cell>
          <cell r="T92" t="str">
            <v>30</v>
          </cell>
          <cell r="U92" t="str">
            <v>21</v>
          </cell>
          <cell r="V92" t="str">
            <v>2.1 ทุติยภูมิระดับต้น</v>
          </cell>
        </row>
        <row r="93">
          <cell r="A93" t="str">
            <v>03</v>
          </cell>
          <cell r="B93" t="str">
            <v>21002</v>
          </cell>
          <cell r="C93" t="str">
            <v>กระทรวงสาธารณสุข สำนักงานปลัดกระทรวงสาธารณสุข</v>
          </cell>
          <cell r="D93" t="str">
            <v>001086000</v>
          </cell>
          <cell r="E93" t="str">
            <v>10860</v>
          </cell>
          <cell r="F93" t="str">
            <v>รพช.ประจันตคาม</v>
          </cell>
          <cell r="G93" t="str">
            <v>โรงพยาบาลชุมชนประจันตคาม</v>
          </cell>
          <cell r="H93" t="str">
            <v>25070104</v>
          </cell>
          <cell r="I93">
            <v>25</v>
          </cell>
          <cell r="J93" t="str">
            <v>จังหวัดปราจีนบุรี</v>
          </cell>
          <cell r="K93">
            <v>2507</v>
          </cell>
          <cell r="L93" t="str">
            <v>ประจันตคาม</v>
          </cell>
          <cell r="M93">
            <v>250701</v>
          </cell>
          <cell r="N93" t="str">
            <v>ประจันตคาม</v>
          </cell>
          <cell r="O93" t="str">
            <v>กลาง</v>
          </cell>
          <cell r="P93" t="str">
            <v>07</v>
          </cell>
          <cell r="Q93" t="str">
            <v>โรงพยาบาลชุมชน</v>
          </cell>
          <cell r="R93">
            <v>5</v>
          </cell>
          <cell r="S93">
            <v>30</v>
          </cell>
          <cell r="T93" t="str">
            <v>30</v>
          </cell>
          <cell r="U93" t="str">
            <v>21</v>
          </cell>
          <cell r="V93" t="str">
            <v>2.1 ทุติยภูมิระดับต้น</v>
          </cell>
        </row>
        <row r="94">
          <cell r="A94" t="str">
            <v>03</v>
          </cell>
          <cell r="B94" t="str">
            <v>21002</v>
          </cell>
          <cell r="C94" t="str">
            <v>กระทรวงสาธารณสุข สำนักงานปลัดกระทรวงสาธารณสุข</v>
          </cell>
          <cell r="D94" t="str">
            <v>001086100</v>
          </cell>
          <cell r="E94" t="str">
            <v>10861</v>
          </cell>
          <cell r="F94" t="str">
            <v>รพช.ศรีมหาโพธิ</v>
          </cell>
          <cell r="G94" t="str">
            <v>โรงพยาบาลชุมชนศรีมหาโพธิ</v>
          </cell>
          <cell r="H94" t="str">
            <v>25080109</v>
          </cell>
          <cell r="I94">
            <v>25</v>
          </cell>
          <cell r="J94" t="str">
            <v>จังหวัดปราจีนบุรี</v>
          </cell>
          <cell r="K94">
            <v>2508</v>
          </cell>
          <cell r="L94" t="str">
            <v>ศรีมหาโพธิ</v>
          </cell>
          <cell r="M94">
            <v>250801</v>
          </cell>
          <cell r="N94" t="str">
            <v>ศรีมหาโพธิ</v>
          </cell>
          <cell r="O94" t="str">
            <v>กลาง</v>
          </cell>
          <cell r="P94" t="str">
            <v>07</v>
          </cell>
          <cell r="Q94" t="str">
            <v>โรงพยาบาลชุมชน</v>
          </cell>
          <cell r="R94">
            <v>4</v>
          </cell>
          <cell r="S94">
            <v>60</v>
          </cell>
          <cell r="T94" t="str">
            <v>60</v>
          </cell>
          <cell r="U94" t="str">
            <v>21</v>
          </cell>
          <cell r="V94" t="str">
            <v>2.1 ทุติยภูมิระดับต้น</v>
          </cell>
        </row>
        <row r="95">
          <cell r="A95" t="str">
            <v>03</v>
          </cell>
          <cell r="B95" t="str">
            <v>21002</v>
          </cell>
          <cell r="C95" t="str">
            <v>กระทรวงสาธารณสุข สำนักงานปลัดกระทรวงสาธารณสุข</v>
          </cell>
          <cell r="D95" t="str">
            <v>001086200</v>
          </cell>
          <cell r="E95" t="str">
            <v>10862</v>
          </cell>
          <cell r="F95" t="str">
            <v>รพช.ศรีมโหสถ</v>
          </cell>
          <cell r="G95" t="str">
            <v>โรงพยาบาลชุมชนศรีมโหสถ</v>
          </cell>
          <cell r="H95" t="str">
            <v>25090104</v>
          </cell>
          <cell r="I95">
            <v>25</v>
          </cell>
          <cell r="J95" t="str">
            <v>จังหวัดปราจีนบุรี</v>
          </cell>
          <cell r="K95">
            <v>2509</v>
          </cell>
          <cell r="L95" t="str">
            <v>ศรีมโหสถ</v>
          </cell>
          <cell r="M95">
            <v>250901</v>
          </cell>
          <cell r="N95" t="str">
            <v>โคกปีบ</v>
          </cell>
          <cell r="O95" t="str">
            <v>กลาง</v>
          </cell>
          <cell r="P95" t="str">
            <v>07</v>
          </cell>
          <cell r="Q95" t="str">
            <v>โรงพยาบาลชุมชน</v>
          </cell>
          <cell r="R95">
            <v>5</v>
          </cell>
          <cell r="S95">
            <v>30</v>
          </cell>
          <cell r="T95" t="str">
            <v>30</v>
          </cell>
          <cell r="U95" t="str">
            <v>21</v>
          </cell>
          <cell r="V95" t="str">
            <v>2.1 ทุติยภูมิระดับต้น</v>
          </cell>
        </row>
        <row r="96">
          <cell r="A96" t="str">
            <v>03</v>
          </cell>
          <cell r="B96" t="str">
            <v>21002</v>
          </cell>
          <cell r="C96" t="str">
            <v>กระทรวงสาธารณสุข สำนักงานปลัดกระทรวงสาธารณสุข</v>
          </cell>
          <cell r="D96" t="str">
            <v>001069800</v>
          </cell>
          <cell r="E96" t="str">
            <v>10698</v>
          </cell>
          <cell r="F96" t="str">
            <v>รพท.นครนายก</v>
          </cell>
          <cell r="G96" t="str">
            <v>โรงพยาบาลทั่วไปนครนายก</v>
          </cell>
          <cell r="H96" t="str">
            <v>26010106</v>
          </cell>
          <cell r="I96">
            <v>26</v>
          </cell>
          <cell r="J96" t="str">
            <v>จังหวัดนครนายก</v>
          </cell>
          <cell r="K96">
            <v>2601</v>
          </cell>
          <cell r="L96" t="str">
            <v>เมืองนครนายก</v>
          </cell>
          <cell r="M96">
            <v>260101</v>
          </cell>
          <cell r="N96" t="str">
            <v>นครนายก</v>
          </cell>
          <cell r="O96" t="str">
            <v>กลาง</v>
          </cell>
          <cell r="P96" t="str">
            <v>06</v>
          </cell>
          <cell r="Q96" t="str">
            <v>โรงพยาบาลทั่วไป</v>
          </cell>
          <cell r="R96">
            <v>2</v>
          </cell>
          <cell r="S96">
            <v>314</v>
          </cell>
          <cell r="T96" t="str">
            <v>314</v>
          </cell>
          <cell r="U96" t="str">
            <v>23</v>
          </cell>
          <cell r="V96" t="str">
            <v>2.3 ทุติยภูมิระดับสูง</v>
          </cell>
        </row>
        <row r="97">
          <cell r="A97" t="str">
            <v>03</v>
          </cell>
          <cell r="B97" t="str">
            <v>21002</v>
          </cell>
          <cell r="C97" t="str">
            <v>กระทรวงสาธารณสุข สำนักงานปลัดกระทรวงสาธารณสุข</v>
          </cell>
          <cell r="D97" t="str">
            <v>001086300</v>
          </cell>
          <cell r="E97" t="str">
            <v>10863</v>
          </cell>
          <cell r="F97" t="str">
            <v>รพช.ปากพลี</v>
          </cell>
          <cell r="G97" t="str">
            <v>โรงพยาบาลชุมชนปากพลี</v>
          </cell>
          <cell r="H97" t="str">
            <v>26020304</v>
          </cell>
          <cell r="I97">
            <v>26</v>
          </cell>
          <cell r="J97" t="str">
            <v>จังหวัดนครนายก</v>
          </cell>
          <cell r="K97">
            <v>2602</v>
          </cell>
          <cell r="L97" t="str">
            <v>ปากพลี</v>
          </cell>
          <cell r="M97">
            <v>260203</v>
          </cell>
          <cell r="N97" t="str">
            <v>ปากพลี</v>
          </cell>
          <cell r="O97" t="str">
            <v>กลาง</v>
          </cell>
          <cell r="P97" t="str">
            <v>07</v>
          </cell>
          <cell r="Q97" t="str">
            <v>โรงพยาบาลชุมชน</v>
          </cell>
          <cell r="R97">
            <v>5</v>
          </cell>
          <cell r="S97">
            <v>10</v>
          </cell>
          <cell r="T97" t="str">
            <v>10</v>
          </cell>
          <cell r="U97" t="str">
            <v>21</v>
          </cell>
          <cell r="V97" t="str">
            <v>2.1 ทุติยภูมิระดับต้น</v>
          </cell>
        </row>
        <row r="98">
          <cell r="A98" t="str">
            <v>03</v>
          </cell>
          <cell r="B98" t="str">
            <v>21002</v>
          </cell>
          <cell r="C98" t="str">
            <v>กระทรวงสาธารณสุข สำนักงานปลัดกระทรวงสาธารณสุข</v>
          </cell>
          <cell r="D98" t="str">
            <v>001086400</v>
          </cell>
          <cell r="E98" t="str">
            <v>10864</v>
          </cell>
          <cell r="F98" t="str">
            <v>รพช.บ้านนา</v>
          </cell>
          <cell r="G98" t="str">
            <v>โรงพยาบาลชุมชนบ้านนา</v>
          </cell>
          <cell r="H98" t="str">
            <v>26030704</v>
          </cell>
          <cell r="I98">
            <v>26</v>
          </cell>
          <cell r="J98" t="str">
            <v>จังหวัดนครนายก</v>
          </cell>
          <cell r="K98">
            <v>2603</v>
          </cell>
          <cell r="L98" t="str">
            <v>บ้านนา</v>
          </cell>
          <cell r="M98">
            <v>260307</v>
          </cell>
          <cell r="N98" t="str">
            <v>พิกุลออก</v>
          </cell>
          <cell r="O98" t="str">
            <v>กลาง</v>
          </cell>
          <cell r="P98" t="str">
            <v>07</v>
          </cell>
          <cell r="Q98" t="str">
            <v>โรงพยาบาลชุมชน</v>
          </cell>
          <cell r="R98">
            <v>4</v>
          </cell>
          <cell r="S98">
            <v>70</v>
          </cell>
          <cell r="T98" t="str">
            <v>70</v>
          </cell>
          <cell r="U98" t="str">
            <v>22</v>
          </cell>
          <cell r="V98" t="str">
            <v>2.2 ทุติยภูมิระดับกลาง</v>
          </cell>
        </row>
        <row r="99">
          <cell r="A99" t="str">
            <v>03</v>
          </cell>
          <cell r="B99" t="str">
            <v>21002</v>
          </cell>
          <cell r="C99" t="str">
            <v>กระทรวงสาธารณสุข สำนักงานปลัดกระทรวงสาธารณสุข</v>
          </cell>
          <cell r="D99" t="str">
            <v>001086500</v>
          </cell>
          <cell r="E99" t="str">
            <v>10865</v>
          </cell>
          <cell r="F99" t="str">
            <v>รพช.องครักษ์</v>
          </cell>
          <cell r="G99" t="str">
            <v>โรงพยาบาลชุมชนองครักษ์</v>
          </cell>
          <cell r="H99" t="str">
            <v>26040904</v>
          </cell>
          <cell r="I99">
            <v>26</v>
          </cell>
          <cell r="J99" t="str">
            <v>จังหวัดนครนายก</v>
          </cell>
          <cell r="K99">
            <v>2604</v>
          </cell>
          <cell r="L99" t="str">
            <v>องครักษ์</v>
          </cell>
          <cell r="M99">
            <v>260409</v>
          </cell>
          <cell r="N99" t="str">
            <v>องครักษ์</v>
          </cell>
          <cell r="O99" t="str">
            <v>กลาง</v>
          </cell>
          <cell r="P99" t="str">
            <v>07</v>
          </cell>
          <cell r="Q99" t="str">
            <v>โรงพยาบาลชุมชน</v>
          </cell>
          <cell r="R99">
            <v>4</v>
          </cell>
          <cell r="S99">
            <v>40</v>
          </cell>
          <cell r="T99" t="str">
            <v>40</v>
          </cell>
          <cell r="U99" t="str">
            <v>22</v>
          </cell>
          <cell r="V99" t="str">
            <v>2.2 ทุติยภูมิระดับกลาง</v>
          </cell>
        </row>
        <row r="100">
          <cell r="A100" t="str">
            <v>03</v>
          </cell>
          <cell r="B100" t="str">
            <v>21002</v>
          </cell>
          <cell r="C100" t="str">
            <v>กระทรวงสาธารณสุข สำนักงานปลัดกระทรวงสาธารณสุข</v>
          </cell>
          <cell r="D100" t="str">
            <v>001069900</v>
          </cell>
          <cell r="E100" t="str">
            <v>10699</v>
          </cell>
          <cell r="F100" t="str">
            <v>รพท.สมเด็จพระยุพราชสระแก้ว</v>
          </cell>
          <cell r="G100" t="str">
            <v>โรงพยาบาลทั่วไปสมเด็จพระยุพราชสระแก้ว</v>
          </cell>
          <cell r="H100" t="str">
            <v>27010102</v>
          </cell>
          <cell r="I100">
            <v>27</v>
          </cell>
          <cell r="J100" t="str">
            <v>จังหวัดสระแก้ว</v>
          </cell>
          <cell r="K100">
            <v>2701</v>
          </cell>
          <cell r="L100" t="str">
            <v>เมืองสระแก้ว</v>
          </cell>
          <cell r="M100">
            <v>270101</v>
          </cell>
          <cell r="N100" t="str">
            <v>สระแก้ว</v>
          </cell>
          <cell r="O100" t="str">
            <v>กลาง</v>
          </cell>
          <cell r="P100" t="str">
            <v>06</v>
          </cell>
          <cell r="Q100" t="str">
            <v>โรงพยาบาลทั่วไป</v>
          </cell>
          <cell r="R100">
            <v>3</v>
          </cell>
          <cell r="S100">
            <v>225</v>
          </cell>
          <cell r="T100" t="str">
            <v>225</v>
          </cell>
          <cell r="U100" t="str">
            <v>23</v>
          </cell>
          <cell r="V100" t="str">
            <v>2.3 ทุติยภูมิระดับสูง</v>
          </cell>
        </row>
        <row r="101">
          <cell r="A101" t="str">
            <v>03</v>
          </cell>
          <cell r="B101" t="str">
            <v>21002</v>
          </cell>
          <cell r="C101" t="str">
            <v>กระทรวงสาธารณสุข สำนักงานปลัดกระทรวงสาธารณสุข</v>
          </cell>
          <cell r="D101" t="str">
            <v>001086600</v>
          </cell>
          <cell r="E101" t="str">
            <v>10866</v>
          </cell>
          <cell r="F101" t="str">
            <v>รพช.คลองหาด</v>
          </cell>
          <cell r="G101" t="str">
            <v>โรงพยาบาลชุมชนคลองหาด</v>
          </cell>
          <cell r="H101" t="str">
            <v>27020101</v>
          </cell>
          <cell r="I101">
            <v>27</v>
          </cell>
          <cell r="J101" t="str">
            <v>จังหวัดสระแก้ว</v>
          </cell>
          <cell r="K101">
            <v>2702</v>
          </cell>
          <cell r="L101" t="str">
            <v>คลองหาด</v>
          </cell>
          <cell r="M101">
            <v>270201</v>
          </cell>
          <cell r="N101" t="str">
            <v>คลองหาด</v>
          </cell>
          <cell r="O101" t="str">
            <v>กลาง</v>
          </cell>
          <cell r="P101" t="str">
            <v>07</v>
          </cell>
          <cell r="Q101" t="str">
            <v>โรงพยาบาลชุมชน</v>
          </cell>
          <cell r="R101">
            <v>5</v>
          </cell>
          <cell r="S101">
            <v>30</v>
          </cell>
          <cell r="T101" t="str">
            <v>30</v>
          </cell>
          <cell r="U101" t="str">
            <v>21</v>
          </cell>
          <cell r="V101" t="str">
            <v>2.1 ทุติยภูมิระดับต้น</v>
          </cell>
        </row>
        <row r="102">
          <cell r="A102" t="str">
            <v>03</v>
          </cell>
          <cell r="B102" t="str">
            <v>21002</v>
          </cell>
          <cell r="C102" t="str">
            <v>กระทรวงสาธารณสุข สำนักงานปลัดกระทรวงสาธารณสุข</v>
          </cell>
          <cell r="D102" t="str">
            <v>001086700</v>
          </cell>
          <cell r="E102" t="str">
            <v>10867</v>
          </cell>
          <cell r="F102" t="str">
            <v>รพช.ตาพระยา</v>
          </cell>
          <cell r="G102" t="str">
            <v>โรงพยาบาลชุมชนตาพระยา</v>
          </cell>
          <cell r="H102" t="str">
            <v>27030101</v>
          </cell>
          <cell r="I102">
            <v>27</v>
          </cell>
          <cell r="J102" t="str">
            <v>จังหวัดสระแก้ว</v>
          </cell>
          <cell r="K102">
            <v>2703</v>
          </cell>
          <cell r="L102" t="str">
            <v>ตาพระยา</v>
          </cell>
          <cell r="M102">
            <v>270301</v>
          </cell>
          <cell r="N102" t="str">
            <v>ตาพระยา</v>
          </cell>
          <cell r="O102" t="str">
            <v>กลาง</v>
          </cell>
          <cell r="P102" t="str">
            <v>07</v>
          </cell>
          <cell r="Q102" t="str">
            <v>โรงพยาบาลชุมชน</v>
          </cell>
          <cell r="R102">
            <v>4</v>
          </cell>
          <cell r="S102">
            <v>46</v>
          </cell>
          <cell r="T102" t="str">
            <v>30</v>
          </cell>
          <cell r="U102" t="str">
            <v>21</v>
          </cell>
          <cell r="V102" t="str">
            <v>2.1 ทุติยภูมิระดับต้น</v>
          </cell>
        </row>
        <row r="103">
          <cell r="A103" t="str">
            <v>03</v>
          </cell>
          <cell r="B103" t="str">
            <v>21002</v>
          </cell>
          <cell r="C103" t="str">
            <v>กระทรวงสาธารณสุข สำนักงานปลัดกระทรวงสาธารณสุข</v>
          </cell>
          <cell r="D103" t="str">
            <v>001086800</v>
          </cell>
          <cell r="E103" t="str">
            <v>10868</v>
          </cell>
          <cell r="F103" t="str">
            <v>รพช.วังน้ำเย็น</v>
          </cell>
          <cell r="G103" t="str">
            <v>โรงพยาบาลชุมชนวังน้ำเย็น</v>
          </cell>
          <cell r="H103" t="str">
            <v>27040106</v>
          </cell>
          <cell r="I103">
            <v>27</v>
          </cell>
          <cell r="J103" t="str">
            <v>จังหวัดสระแก้ว</v>
          </cell>
          <cell r="K103">
            <v>2704</v>
          </cell>
          <cell r="L103" t="str">
            <v>วังน้ำเย็น</v>
          </cell>
          <cell r="M103">
            <v>270401</v>
          </cell>
          <cell r="N103" t="str">
            <v>วังน้ำเย็น</v>
          </cell>
          <cell r="O103" t="str">
            <v>กลาง</v>
          </cell>
          <cell r="P103" t="str">
            <v>07</v>
          </cell>
          <cell r="Q103" t="str">
            <v>โรงพยาบาลชุมชน</v>
          </cell>
          <cell r="R103">
            <v>4</v>
          </cell>
          <cell r="S103">
            <v>60</v>
          </cell>
          <cell r="T103" t="str">
            <v>60</v>
          </cell>
          <cell r="U103" t="str">
            <v>21</v>
          </cell>
          <cell r="V103" t="str">
            <v>2.1 ทุติยภูมิระดับต้น</v>
          </cell>
        </row>
        <row r="104">
          <cell r="A104" t="str">
            <v>03</v>
          </cell>
          <cell r="B104" t="str">
            <v>21002</v>
          </cell>
          <cell r="C104" t="str">
            <v>กระทรวงสาธารณสุข สำนักงานปลัดกระทรวงสาธารณสุข</v>
          </cell>
          <cell r="D104" t="str">
            <v>001086900</v>
          </cell>
          <cell r="E104" t="str">
            <v>10869</v>
          </cell>
          <cell r="F104" t="str">
            <v>รพช.วัฒนานคร</v>
          </cell>
          <cell r="G104" t="str">
            <v>โรงพยาบาลชุมชนวัฒนานคร</v>
          </cell>
          <cell r="H104" t="str">
            <v>27050111</v>
          </cell>
          <cell r="I104">
            <v>27</v>
          </cell>
          <cell r="J104" t="str">
            <v>จังหวัดสระแก้ว</v>
          </cell>
          <cell r="K104">
            <v>2705</v>
          </cell>
          <cell r="L104" t="str">
            <v>วัฒนานคร</v>
          </cell>
          <cell r="M104">
            <v>270501</v>
          </cell>
          <cell r="N104" t="str">
            <v>วัฒนานคร</v>
          </cell>
          <cell r="O104" t="str">
            <v>กลาง</v>
          </cell>
          <cell r="P104" t="str">
            <v>07</v>
          </cell>
          <cell r="Q104" t="str">
            <v>โรงพยาบาลชุมชน</v>
          </cell>
          <cell r="R104">
            <v>4</v>
          </cell>
          <cell r="S104">
            <v>60</v>
          </cell>
          <cell r="T104" t="str">
            <v>60</v>
          </cell>
          <cell r="U104" t="str">
            <v>21</v>
          </cell>
          <cell r="V104" t="str">
            <v>2.1 ทุติยภูมิระดับต้น</v>
          </cell>
        </row>
        <row r="105">
          <cell r="A105" t="str">
            <v>03</v>
          </cell>
          <cell r="B105" t="str">
            <v>21002</v>
          </cell>
          <cell r="C105" t="str">
            <v>กระทรวงสาธารณสุข สำนักงานปลัดกระทรวงสาธารณสุข</v>
          </cell>
          <cell r="D105" t="str">
            <v>001087000</v>
          </cell>
          <cell r="E105" t="str">
            <v>10870</v>
          </cell>
          <cell r="F105" t="str">
            <v>รพช.อรัญประเทศ</v>
          </cell>
          <cell r="G105" t="str">
            <v>โรงพยาบาลชุมชนอรัญประเทศ</v>
          </cell>
          <cell r="H105" t="str">
            <v>27060101</v>
          </cell>
          <cell r="I105">
            <v>27</v>
          </cell>
          <cell r="J105" t="str">
            <v>จังหวัดสระแก้ว</v>
          </cell>
          <cell r="K105">
            <v>2706</v>
          </cell>
          <cell r="L105" t="str">
            <v>อรัญประเทศ</v>
          </cell>
          <cell r="M105">
            <v>270601</v>
          </cell>
          <cell r="N105" t="str">
            <v>อรัญประเทศ</v>
          </cell>
          <cell r="O105" t="str">
            <v>กลาง</v>
          </cell>
          <cell r="P105" t="str">
            <v>07</v>
          </cell>
          <cell r="Q105" t="str">
            <v>โรงพยาบาลชุมชน</v>
          </cell>
          <cell r="R105">
            <v>4</v>
          </cell>
          <cell r="S105">
            <v>120</v>
          </cell>
          <cell r="T105" t="str">
            <v>120</v>
          </cell>
          <cell r="U105" t="str">
            <v>23</v>
          </cell>
          <cell r="V105" t="str">
            <v>2.3 ทุติยภูมิระดับสูง</v>
          </cell>
        </row>
        <row r="106">
          <cell r="A106" t="str">
            <v>03</v>
          </cell>
          <cell r="B106" t="str">
            <v>21002</v>
          </cell>
          <cell r="C106" t="str">
            <v>กระทรวงสาธารณสุข สำนักงานปลัดกระทรวงสาธารณสุข</v>
          </cell>
          <cell r="D106" t="str">
            <v>001381700</v>
          </cell>
          <cell r="E106" t="str">
            <v>13817</v>
          </cell>
          <cell r="F106" t="str">
            <v>รพช.เขาฉกรรจ์</v>
          </cell>
          <cell r="G106" t="str">
            <v>โรงพยาบาลชุมชนเขาฉกรรจ์</v>
          </cell>
          <cell r="H106" t="str">
            <v>27070106</v>
          </cell>
          <cell r="I106">
            <v>27</v>
          </cell>
          <cell r="J106" t="str">
            <v>จังหวัดสระแก้ว</v>
          </cell>
          <cell r="K106">
            <v>2707</v>
          </cell>
          <cell r="L106" t="str">
            <v>เขาฉกรรจ์</v>
          </cell>
          <cell r="M106">
            <v>270701</v>
          </cell>
          <cell r="N106" t="str">
            <v>เขาฉกรรจ์</v>
          </cell>
          <cell r="O106" t="str">
            <v>กลาง</v>
          </cell>
          <cell r="P106" t="str">
            <v>07</v>
          </cell>
          <cell r="Q106" t="str">
            <v>โรงพยาบาลชุมชน</v>
          </cell>
          <cell r="R106">
            <v>5</v>
          </cell>
          <cell r="S106">
            <v>30</v>
          </cell>
          <cell r="T106" t="str">
            <v>30</v>
          </cell>
          <cell r="U106" t="str">
            <v>21</v>
          </cell>
          <cell r="V106" t="str">
            <v>2.1 ทุติยภูมิระดับต้น</v>
          </cell>
        </row>
        <row r="107">
          <cell r="A107" t="str">
            <v>04</v>
          </cell>
          <cell r="B107" t="str">
            <v>21002</v>
          </cell>
          <cell r="C107" t="str">
            <v>กระทรวงสาธารณสุข สำนักงานปลัดกระทรวงสาธารณสุข</v>
          </cell>
          <cell r="D107" t="str">
            <v>001067700</v>
          </cell>
          <cell r="E107" t="str">
            <v>10677</v>
          </cell>
          <cell r="F107" t="str">
            <v>รพศ.ราชบุรี</v>
          </cell>
          <cell r="G107" t="str">
            <v>โรงพยาบาลศูนย์ราชบุรี</v>
          </cell>
          <cell r="H107" t="str">
            <v>70010101</v>
          </cell>
          <cell r="I107">
            <v>70</v>
          </cell>
          <cell r="J107" t="str">
            <v>จังหวัดราชบุรี</v>
          </cell>
          <cell r="K107">
            <v>7001</v>
          </cell>
          <cell r="L107" t="str">
            <v>เมืองราชบุรี</v>
          </cell>
          <cell r="M107">
            <v>700101</v>
          </cell>
          <cell r="N107" t="str">
            <v>หน้าเมือง</v>
          </cell>
          <cell r="O107" t="str">
            <v>กลาง</v>
          </cell>
          <cell r="P107" t="str">
            <v>05</v>
          </cell>
          <cell r="Q107" t="str">
            <v>โรงพยาบาลศูนย์</v>
          </cell>
          <cell r="R107">
            <v>1</v>
          </cell>
          <cell r="S107">
            <v>855</v>
          </cell>
          <cell r="T107" t="str">
            <v>855</v>
          </cell>
          <cell r="U107" t="str">
            <v>31</v>
          </cell>
          <cell r="V107" t="str">
            <v>3.1 ตติยภูมิ</v>
          </cell>
        </row>
        <row r="108">
          <cell r="A108" t="str">
            <v>04</v>
          </cell>
          <cell r="B108" t="str">
            <v>21002</v>
          </cell>
          <cell r="C108" t="str">
            <v>กระทรวงสาธารณสุข สำนักงานปลัดกระทรวงสาธารณสุข</v>
          </cell>
          <cell r="D108" t="str">
            <v>001072800</v>
          </cell>
          <cell r="E108" t="str">
            <v>10728</v>
          </cell>
          <cell r="F108" t="str">
            <v>รพท.ดำเนินสะดวก</v>
          </cell>
          <cell r="G108" t="str">
            <v>โรงพยาบาลทั่วไปดำเนินสะดวก</v>
          </cell>
          <cell r="H108" t="str">
            <v>70041104</v>
          </cell>
          <cell r="I108">
            <v>70</v>
          </cell>
          <cell r="J108" t="str">
            <v>จังหวัดราชบุรี</v>
          </cell>
          <cell r="K108">
            <v>7004</v>
          </cell>
          <cell r="L108" t="str">
            <v>ดำเนินสะดวก</v>
          </cell>
          <cell r="M108">
            <v>700411</v>
          </cell>
          <cell r="N108" t="str">
            <v>ท่านัด</v>
          </cell>
          <cell r="O108" t="str">
            <v>กลาง</v>
          </cell>
          <cell r="P108" t="str">
            <v>06</v>
          </cell>
          <cell r="Q108" t="str">
            <v>โรงพยาบาลทั่วไป</v>
          </cell>
          <cell r="R108">
            <v>2</v>
          </cell>
          <cell r="S108">
            <v>304</v>
          </cell>
          <cell r="T108" t="str">
            <v>420</v>
          </cell>
          <cell r="U108" t="str">
            <v>23</v>
          </cell>
          <cell r="V108" t="str">
            <v>2.3 ทุติยภูมิระดับสูง</v>
          </cell>
        </row>
        <row r="109">
          <cell r="A109" t="str">
            <v>04</v>
          </cell>
          <cell r="B109" t="str">
            <v>21002</v>
          </cell>
          <cell r="C109" t="str">
            <v>กระทรวงสาธารณสุข สำนักงานปลัดกระทรวงสาธารณสุข</v>
          </cell>
          <cell r="D109" t="str">
            <v>001072900</v>
          </cell>
          <cell r="E109" t="str">
            <v>10729</v>
          </cell>
          <cell r="F109" t="str">
            <v>รพท.บ้านโป่ง</v>
          </cell>
          <cell r="G109" t="str">
            <v>โรงพยาบาลทั่วไปบ้านโป่ง</v>
          </cell>
          <cell r="H109" t="str">
            <v>70050101</v>
          </cell>
          <cell r="I109">
            <v>70</v>
          </cell>
          <cell r="J109" t="str">
            <v>จังหวัดราชบุรี</v>
          </cell>
          <cell r="K109">
            <v>7005</v>
          </cell>
          <cell r="L109" t="str">
            <v>บ้านโป่ง</v>
          </cell>
          <cell r="M109">
            <v>700501</v>
          </cell>
          <cell r="N109" t="str">
            <v>บ้านโป่ง</v>
          </cell>
          <cell r="O109" t="str">
            <v>กลาง</v>
          </cell>
          <cell r="P109" t="str">
            <v>06</v>
          </cell>
          <cell r="Q109" t="str">
            <v>โรงพยาบาลทั่วไป</v>
          </cell>
          <cell r="R109">
            <v>2</v>
          </cell>
          <cell r="S109">
            <v>362</v>
          </cell>
          <cell r="T109" t="str">
            <v>360</v>
          </cell>
          <cell r="U109" t="str">
            <v>23</v>
          </cell>
          <cell r="V109" t="str">
            <v>2.3 ทุติยภูมิระดับสูง</v>
          </cell>
        </row>
        <row r="110">
          <cell r="A110" t="str">
            <v>04</v>
          </cell>
          <cell r="B110" t="str">
            <v>21002</v>
          </cell>
          <cell r="C110" t="str">
            <v>กระทรวงสาธารณสุข สำนักงานปลัดกระทรวงสาธารณสุข</v>
          </cell>
          <cell r="D110" t="str">
            <v>001073000</v>
          </cell>
          <cell r="E110" t="str">
            <v>10730</v>
          </cell>
          <cell r="F110" t="str">
            <v>รพท.โพธาราม</v>
          </cell>
          <cell r="G110" t="str">
            <v>โรงพยาบาลทั่วไปโพธาราม</v>
          </cell>
          <cell r="H110" t="str">
            <v>70070100</v>
          </cell>
          <cell r="I110">
            <v>70</v>
          </cell>
          <cell r="J110" t="str">
            <v>จังหวัดราชบุรี</v>
          </cell>
          <cell r="K110">
            <v>7007</v>
          </cell>
          <cell r="L110" t="str">
            <v>โพธาราม</v>
          </cell>
          <cell r="M110">
            <v>700701</v>
          </cell>
          <cell r="N110" t="str">
            <v>โพธาราม</v>
          </cell>
          <cell r="O110" t="str">
            <v>กลาง</v>
          </cell>
          <cell r="P110" t="str">
            <v>06</v>
          </cell>
          <cell r="Q110" t="str">
            <v>โรงพยาบาลทั่วไป</v>
          </cell>
          <cell r="R110">
            <v>2</v>
          </cell>
          <cell r="S110">
            <v>340</v>
          </cell>
          <cell r="T110" t="str">
            <v>340</v>
          </cell>
          <cell r="U110" t="str">
            <v>23</v>
          </cell>
          <cell r="V110" t="str">
            <v>2.3 ทุติยภูมิระดับสูง</v>
          </cell>
        </row>
        <row r="111">
          <cell r="A111" t="str">
            <v>04</v>
          </cell>
          <cell r="B111" t="str">
            <v>21002</v>
          </cell>
          <cell r="C111" t="str">
            <v>กระทรวงสาธารณสุข สำนักงานปลัดกระทรวงสาธารณสุข</v>
          </cell>
          <cell r="D111" t="str">
            <v>001127300</v>
          </cell>
          <cell r="E111" t="str">
            <v>11273</v>
          </cell>
          <cell r="F111" t="str">
            <v>รพช.สวนผึ้ง</v>
          </cell>
          <cell r="G111" t="str">
            <v>โรงพยาบาลชุมชนสวนผึ้ง</v>
          </cell>
          <cell r="H111" t="str">
            <v>70030405</v>
          </cell>
          <cell r="I111">
            <v>70</v>
          </cell>
          <cell r="J111" t="str">
            <v>จังหวัดราชบุรี</v>
          </cell>
          <cell r="K111">
            <v>7003</v>
          </cell>
          <cell r="L111" t="str">
            <v>สวนผึ้ง</v>
          </cell>
          <cell r="M111">
            <v>700304</v>
          </cell>
          <cell r="N111" t="str">
            <v>ท่าเคย</v>
          </cell>
          <cell r="O111" t="str">
            <v>กลาง</v>
          </cell>
          <cell r="P111" t="str">
            <v>07</v>
          </cell>
          <cell r="Q111" t="str">
            <v>โรงพยาบาลชุมชน</v>
          </cell>
          <cell r="R111">
            <v>4</v>
          </cell>
          <cell r="S111">
            <v>36</v>
          </cell>
          <cell r="T111" t="str">
            <v>30</v>
          </cell>
          <cell r="U111" t="str">
            <v>21</v>
          </cell>
          <cell r="V111" t="str">
            <v>2.1 ทุติยภูมิระดับต้น</v>
          </cell>
        </row>
        <row r="112">
          <cell r="A112" t="str">
            <v>04</v>
          </cell>
          <cell r="B112" t="str">
            <v>21002</v>
          </cell>
          <cell r="C112" t="str">
            <v>กระทรวงสาธารณสุข สำนักงานปลัดกระทรวงสาธารณสุข</v>
          </cell>
          <cell r="D112" t="str">
            <v>001127400</v>
          </cell>
          <cell r="E112" t="str">
            <v>11274</v>
          </cell>
          <cell r="F112" t="str">
            <v>รพช.บางแพ</v>
          </cell>
          <cell r="G112" t="str">
            <v>โรงพยาบาลชุมชนบางแพ</v>
          </cell>
          <cell r="H112" t="str">
            <v>70060205</v>
          </cell>
          <cell r="I112">
            <v>70</v>
          </cell>
          <cell r="J112" t="str">
            <v>จังหวัดราชบุรี</v>
          </cell>
          <cell r="K112">
            <v>7006</v>
          </cell>
          <cell r="L112" t="str">
            <v>บางแพ</v>
          </cell>
          <cell r="M112">
            <v>700602</v>
          </cell>
          <cell r="N112" t="str">
            <v>วังเย็น</v>
          </cell>
          <cell r="O112" t="str">
            <v>กลาง</v>
          </cell>
          <cell r="P112" t="str">
            <v>07</v>
          </cell>
          <cell r="Q112" t="str">
            <v>โรงพยาบาลชุมชน</v>
          </cell>
          <cell r="R112">
            <v>4</v>
          </cell>
          <cell r="S112">
            <v>48</v>
          </cell>
          <cell r="T112" t="str">
            <v>60</v>
          </cell>
          <cell r="U112" t="str">
            <v>21</v>
          </cell>
          <cell r="V112" t="str">
            <v>2.1 ทุติยภูมิระดับต้น</v>
          </cell>
        </row>
        <row r="113">
          <cell r="A113" t="str">
            <v>04</v>
          </cell>
          <cell r="B113" t="str">
            <v>21002</v>
          </cell>
          <cell r="C113" t="str">
            <v>กระทรวงสาธารณสุข สำนักงานปลัดกระทรวงสาธารณสุข</v>
          </cell>
          <cell r="D113" t="str">
            <v>001127500</v>
          </cell>
          <cell r="E113" t="str">
            <v>11275</v>
          </cell>
          <cell r="F113" t="str">
            <v>รพช.เจ็ดเสมียน</v>
          </cell>
          <cell r="G113" t="str">
            <v>โรงพยาบาลชุมชนเจ็ดเสมียน</v>
          </cell>
          <cell r="H113" t="str">
            <v>70070902</v>
          </cell>
          <cell r="I113">
            <v>70</v>
          </cell>
          <cell r="J113" t="str">
            <v>จังหวัดราชบุรี</v>
          </cell>
          <cell r="K113">
            <v>7007</v>
          </cell>
          <cell r="L113" t="str">
            <v>โพธาราม</v>
          </cell>
          <cell r="M113">
            <v>700709</v>
          </cell>
          <cell r="N113" t="str">
            <v>เจ็ดเสมียน</v>
          </cell>
          <cell r="O113" t="str">
            <v>กลาง</v>
          </cell>
          <cell r="P113" t="str">
            <v>07</v>
          </cell>
          <cell r="Q113" t="str">
            <v>โรงพยาบาลชุมชน</v>
          </cell>
          <cell r="R113">
            <v>5</v>
          </cell>
          <cell r="S113">
            <v>30</v>
          </cell>
          <cell r="T113" t="str">
            <v>30</v>
          </cell>
          <cell r="U113" t="str">
            <v>21</v>
          </cell>
          <cell r="V113" t="str">
            <v>2.1 ทุติยภูมิระดับต้น</v>
          </cell>
        </row>
        <row r="114">
          <cell r="A114" t="str">
            <v>04</v>
          </cell>
          <cell r="B114" t="str">
            <v>21002</v>
          </cell>
          <cell r="C114" t="str">
            <v>กระทรวงสาธารณสุข สำนักงานปลัดกระทรวงสาธารณสุข</v>
          </cell>
          <cell r="D114" t="str">
            <v>001127600</v>
          </cell>
          <cell r="E114" t="str">
            <v>11276</v>
          </cell>
          <cell r="F114" t="str">
            <v>รพช.ปากท่อ</v>
          </cell>
          <cell r="G114" t="str">
            <v>โรงพยาบาลชุมชนปากท่อ</v>
          </cell>
          <cell r="H114" t="str">
            <v>70080508</v>
          </cell>
          <cell r="I114">
            <v>70</v>
          </cell>
          <cell r="J114" t="str">
            <v>จังหวัดราชบุรี</v>
          </cell>
          <cell r="K114">
            <v>7008</v>
          </cell>
          <cell r="L114" t="str">
            <v>ปากท่อ</v>
          </cell>
          <cell r="M114">
            <v>700805</v>
          </cell>
          <cell r="N114" t="str">
            <v>ปากท่อ</v>
          </cell>
          <cell r="O114" t="str">
            <v>กลาง</v>
          </cell>
          <cell r="P114" t="str">
            <v>07</v>
          </cell>
          <cell r="Q114" t="str">
            <v>โรงพยาบาลชุมชน</v>
          </cell>
          <cell r="R114">
            <v>4</v>
          </cell>
          <cell r="S114">
            <v>60</v>
          </cell>
          <cell r="T114" t="str">
            <v>30</v>
          </cell>
          <cell r="U114" t="str">
            <v>21</v>
          </cell>
          <cell r="V114" t="str">
            <v>2.1 ทุติยภูมิระดับต้น</v>
          </cell>
        </row>
        <row r="115">
          <cell r="A115" t="str">
            <v>04</v>
          </cell>
          <cell r="B115" t="str">
            <v>21002</v>
          </cell>
          <cell r="C115" t="str">
            <v>กระทรวงสาธารณสุข สำนักงานปลัดกระทรวงสาธารณสุข</v>
          </cell>
          <cell r="D115" t="str">
            <v>001127700</v>
          </cell>
          <cell r="E115" t="str">
            <v>11277</v>
          </cell>
          <cell r="F115" t="str">
            <v>รพช.วัดเพลง</v>
          </cell>
          <cell r="G115" t="str">
            <v>โรงพยาบาลชุมชนวัดเพลง</v>
          </cell>
          <cell r="H115" t="str">
            <v>70090305</v>
          </cell>
          <cell r="I115">
            <v>70</v>
          </cell>
          <cell r="J115" t="str">
            <v>จังหวัดราชบุรี</v>
          </cell>
          <cell r="K115">
            <v>7009</v>
          </cell>
          <cell r="L115" t="str">
            <v>วัดเพลง</v>
          </cell>
          <cell r="M115">
            <v>700903</v>
          </cell>
          <cell r="N115" t="str">
            <v>วัดเพลง</v>
          </cell>
          <cell r="O115" t="str">
            <v>กลาง</v>
          </cell>
          <cell r="P115" t="str">
            <v>07</v>
          </cell>
          <cell r="Q115" t="str">
            <v>โรงพยาบาลชุมชน</v>
          </cell>
          <cell r="R115">
            <v>4</v>
          </cell>
          <cell r="S115">
            <v>52</v>
          </cell>
          <cell r="T115" t="str">
            <v>30</v>
          </cell>
          <cell r="U115" t="str">
            <v>22</v>
          </cell>
          <cell r="V115" t="str">
            <v>2.2 ทุติยภูมิระดับกลาง</v>
          </cell>
        </row>
        <row r="116">
          <cell r="A116" t="str">
            <v>04</v>
          </cell>
          <cell r="B116" t="str">
            <v>21002</v>
          </cell>
          <cell r="C116" t="str">
            <v>กระทรวงสาธารณสุข สำนักงานปลัดกระทรวงสาธารณสุข</v>
          </cell>
          <cell r="D116" t="str">
            <v>001145800</v>
          </cell>
          <cell r="E116" t="str">
            <v>11458</v>
          </cell>
          <cell r="F116" t="str">
            <v>รพร.จอมบึง</v>
          </cell>
          <cell r="G116" t="str">
            <v>โรงพยาบาลสมเด็จพระยุพราชจอมบึง</v>
          </cell>
          <cell r="H116" t="str">
            <v>70020108</v>
          </cell>
          <cell r="I116">
            <v>70</v>
          </cell>
          <cell r="J116" t="str">
            <v>จังหวัดราชบุรี</v>
          </cell>
          <cell r="K116">
            <v>7002</v>
          </cell>
          <cell r="L116" t="str">
            <v>จอมบึง</v>
          </cell>
          <cell r="M116">
            <v>700201</v>
          </cell>
          <cell r="N116" t="str">
            <v>จอมบึง</v>
          </cell>
          <cell r="O116" t="str">
            <v>กลาง</v>
          </cell>
          <cell r="P116" t="str">
            <v>07</v>
          </cell>
          <cell r="Q116" t="str">
            <v>โรงพยาบาลชุมชน</v>
          </cell>
          <cell r="R116">
            <v>4</v>
          </cell>
          <cell r="S116">
            <v>60</v>
          </cell>
          <cell r="T116" t="str">
            <v>60</v>
          </cell>
          <cell r="U116" t="str">
            <v>21</v>
          </cell>
          <cell r="V116" t="str">
            <v>2.1 ทุติยภูมิระดับต้น</v>
          </cell>
        </row>
        <row r="117">
          <cell r="A117" t="str">
            <v>04</v>
          </cell>
          <cell r="B117" t="str">
            <v>21002</v>
          </cell>
          <cell r="C117" t="str">
            <v>กระทรวงสาธารณสุข สำนักงานปลัดกระทรวงสาธารณสุข</v>
          </cell>
          <cell r="D117" t="str">
            <v>001073100</v>
          </cell>
          <cell r="E117" t="str">
            <v>10731</v>
          </cell>
          <cell r="F117" t="str">
            <v>รพท.พหลพลพยุหเสนา</v>
          </cell>
          <cell r="G117" t="str">
            <v>โรงพยาบาลทั่วไปพหลพลพยุหเสนา</v>
          </cell>
          <cell r="H117" t="str">
            <v>71010303</v>
          </cell>
          <cell r="I117">
            <v>71</v>
          </cell>
          <cell r="J117" t="str">
            <v>จังหวัดกาญจนบุรี</v>
          </cell>
          <cell r="K117">
            <v>7101</v>
          </cell>
          <cell r="L117" t="str">
            <v>เมืองกาญจนบุรี</v>
          </cell>
          <cell r="M117">
            <v>710103</v>
          </cell>
          <cell r="N117" t="str">
            <v>ปากแพรก</v>
          </cell>
          <cell r="O117" t="str">
            <v>กลาง</v>
          </cell>
          <cell r="P117" t="str">
            <v>06</v>
          </cell>
          <cell r="Q117" t="str">
            <v>โรงพยาบาลทั่วไป</v>
          </cell>
          <cell r="R117">
            <v>2</v>
          </cell>
          <cell r="S117">
            <v>578</v>
          </cell>
          <cell r="T117" t="str">
            <v>578</v>
          </cell>
          <cell r="U117" t="str">
            <v>23</v>
          </cell>
          <cell r="V117" t="str">
            <v>2.3 ทุติยภูมิระดับสูง</v>
          </cell>
        </row>
        <row r="118">
          <cell r="A118" t="str">
            <v>04</v>
          </cell>
          <cell r="B118" t="str">
            <v>21002</v>
          </cell>
          <cell r="C118" t="str">
            <v>กระทรวงสาธารณสุข สำนักงานปลัดกระทรวงสาธารณสุข</v>
          </cell>
          <cell r="D118" t="str">
            <v>001073200</v>
          </cell>
          <cell r="E118" t="str">
            <v>10732</v>
          </cell>
          <cell r="F118" t="str">
            <v>รพท.มะการักษ์</v>
          </cell>
          <cell r="G118" t="str">
            <v>โรงพยาบาลทั่วไปมะการักษ์</v>
          </cell>
          <cell r="H118" t="str">
            <v>71050604</v>
          </cell>
          <cell r="I118">
            <v>71</v>
          </cell>
          <cell r="J118" t="str">
            <v>จังหวัดกาญจนบุรี</v>
          </cell>
          <cell r="K118">
            <v>7105</v>
          </cell>
          <cell r="L118" t="str">
            <v>ท่ามะกา</v>
          </cell>
          <cell r="M118">
            <v>710506</v>
          </cell>
          <cell r="N118" t="str">
            <v>ท่ามะกา</v>
          </cell>
          <cell r="O118" t="str">
            <v>กลาง</v>
          </cell>
          <cell r="P118" t="str">
            <v>06</v>
          </cell>
          <cell r="Q118" t="str">
            <v>โรงพยาบาลทั่วไป</v>
          </cell>
          <cell r="R118">
            <v>3</v>
          </cell>
          <cell r="S118">
            <v>240</v>
          </cell>
          <cell r="T118" t="str">
            <v>240</v>
          </cell>
          <cell r="U118" t="str">
            <v>23</v>
          </cell>
          <cell r="V118" t="str">
            <v>2.3 ทุติยภูมิระดับสูง</v>
          </cell>
        </row>
        <row r="119">
          <cell r="A119" t="str">
            <v>04</v>
          </cell>
          <cell r="B119" t="str">
            <v>21002</v>
          </cell>
          <cell r="C119" t="str">
            <v>กระทรวงสาธารณสุข สำนักงานปลัดกระทรวงสาธารณสุข</v>
          </cell>
          <cell r="D119" t="str">
            <v>001127800</v>
          </cell>
          <cell r="E119" t="str">
            <v>11278</v>
          </cell>
          <cell r="F119" t="str">
            <v>รพช.ไทรโยค</v>
          </cell>
          <cell r="G119" t="str">
            <v>โรงพยาบาลชุมชนไทรโยค</v>
          </cell>
          <cell r="H119" t="str">
            <v>71020101</v>
          </cell>
          <cell r="I119">
            <v>71</v>
          </cell>
          <cell r="J119" t="str">
            <v>จังหวัดกาญจนบุรี</v>
          </cell>
          <cell r="K119">
            <v>7102</v>
          </cell>
          <cell r="L119" t="str">
            <v>ไทรโยค</v>
          </cell>
          <cell r="M119">
            <v>710201</v>
          </cell>
          <cell r="N119" t="str">
            <v>ลุ่มสุ่ม</v>
          </cell>
          <cell r="O119" t="str">
            <v>กลาง</v>
          </cell>
          <cell r="P119" t="str">
            <v>07</v>
          </cell>
          <cell r="Q119" t="str">
            <v>โรงพยาบาลชุมชน</v>
          </cell>
          <cell r="R119">
            <v>4</v>
          </cell>
          <cell r="S119">
            <v>60</v>
          </cell>
          <cell r="T119" t="str">
            <v>60</v>
          </cell>
          <cell r="U119" t="str">
            <v>21</v>
          </cell>
          <cell r="V119" t="str">
            <v>2.1 ทุติยภูมิระดับต้น</v>
          </cell>
        </row>
        <row r="120">
          <cell r="A120" t="str">
            <v>04</v>
          </cell>
          <cell r="B120" t="str">
            <v>21002</v>
          </cell>
          <cell r="C120" t="str">
            <v>กระทรวงสาธารณสุข สำนักงานปลัดกระทรวงสาธารณสุข</v>
          </cell>
          <cell r="D120" t="str">
            <v>001127900</v>
          </cell>
          <cell r="E120" t="str">
            <v>11279</v>
          </cell>
          <cell r="F120" t="str">
            <v>รพช.สมเด็จพระปิยะมหาราช</v>
          </cell>
          <cell r="G120" t="str">
            <v>โรงพยาบาลชุมชนสมเด็จพระปิยะมหาราช</v>
          </cell>
          <cell r="H120" t="str">
            <v>71020407</v>
          </cell>
          <cell r="I120">
            <v>71</v>
          </cell>
          <cell r="J120" t="str">
            <v>จังหวัดกาญจนบุรี</v>
          </cell>
          <cell r="K120">
            <v>7102</v>
          </cell>
          <cell r="L120" t="str">
            <v>ไทรโยค</v>
          </cell>
          <cell r="M120">
            <v>710204</v>
          </cell>
          <cell r="N120" t="str">
            <v>ไทรโยค</v>
          </cell>
          <cell r="O120" t="str">
            <v>กลาง</v>
          </cell>
          <cell r="P120" t="str">
            <v>07</v>
          </cell>
          <cell r="Q120" t="str">
            <v>โรงพยาบาลชุมชน</v>
          </cell>
          <cell r="R120">
            <v>5</v>
          </cell>
          <cell r="S120">
            <v>30</v>
          </cell>
          <cell r="T120" t="str">
            <v>30</v>
          </cell>
          <cell r="U120" t="str">
            <v>21</v>
          </cell>
          <cell r="V120" t="str">
            <v>2.1 ทุติยภูมิระดับต้น</v>
          </cell>
        </row>
        <row r="121">
          <cell r="A121" t="str">
            <v>04</v>
          </cell>
          <cell r="B121" t="str">
            <v>21002</v>
          </cell>
          <cell r="C121" t="str">
            <v>กระทรวงสาธารณสุข สำนักงานปลัดกระทรวงสาธารณสุข</v>
          </cell>
          <cell r="D121" t="str">
            <v>001128000</v>
          </cell>
          <cell r="E121" t="str">
            <v>11280</v>
          </cell>
          <cell r="F121" t="str">
            <v>รพช.บ่อพลอย</v>
          </cell>
          <cell r="G121" t="str">
            <v>โรงพยาบาลชุมชนบ่อพลอย</v>
          </cell>
          <cell r="H121" t="str">
            <v>71030101</v>
          </cell>
          <cell r="I121">
            <v>71</v>
          </cell>
          <cell r="J121" t="str">
            <v>จังหวัดกาญจนบุรี</v>
          </cell>
          <cell r="K121">
            <v>7103</v>
          </cell>
          <cell r="L121" t="str">
            <v>บ่อพลอย</v>
          </cell>
          <cell r="M121">
            <v>710301</v>
          </cell>
          <cell r="N121" t="str">
            <v>บ่อพลอย</v>
          </cell>
          <cell r="O121" t="str">
            <v>กลาง</v>
          </cell>
          <cell r="P121" t="str">
            <v>07</v>
          </cell>
          <cell r="Q121" t="str">
            <v>โรงพยาบาลชุมชน</v>
          </cell>
          <cell r="R121">
            <v>4</v>
          </cell>
          <cell r="S121">
            <v>70</v>
          </cell>
          <cell r="T121" t="str">
            <v>70</v>
          </cell>
          <cell r="U121" t="str">
            <v>22</v>
          </cell>
          <cell r="V121" t="str">
            <v>2.2 ทุติยภูมิระดับกลาง</v>
          </cell>
        </row>
        <row r="122">
          <cell r="A122" t="str">
            <v>04</v>
          </cell>
          <cell r="B122" t="str">
            <v>21002</v>
          </cell>
          <cell r="C122" t="str">
            <v>กระทรวงสาธารณสุข สำนักงานปลัดกระทรวงสาธารณสุข</v>
          </cell>
          <cell r="D122" t="str">
            <v>001128100</v>
          </cell>
          <cell r="E122" t="str">
            <v>11281</v>
          </cell>
          <cell r="F122" t="str">
            <v>รพช.ท่ากระดาน</v>
          </cell>
          <cell r="G122" t="str">
            <v>โรงพยาบาลชุมชนท่ากระดาน</v>
          </cell>
          <cell r="H122" t="str">
            <v>71040402</v>
          </cell>
          <cell r="I122">
            <v>71</v>
          </cell>
          <cell r="J122" t="str">
            <v>จังหวัดกาญจนบุรี</v>
          </cell>
          <cell r="K122">
            <v>7104</v>
          </cell>
          <cell r="L122" t="str">
            <v>ศรีสวัสดิ์</v>
          </cell>
          <cell r="M122">
            <v>710404</v>
          </cell>
          <cell r="N122" t="str">
            <v>ท่ากระดาน</v>
          </cell>
          <cell r="O122" t="str">
            <v>กลาง</v>
          </cell>
          <cell r="P122" t="str">
            <v>07</v>
          </cell>
          <cell r="Q122" t="str">
            <v>โรงพยาบาลชุมชน</v>
          </cell>
          <cell r="R122">
            <v>5</v>
          </cell>
          <cell r="S122">
            <v>30</v>
          </cell>
          <cell r="T122" t="str">
            <v>30</v>
          </cell>
          <cell r="U122" t="str">
            <v>21</v>
          </cell>
          <cell r="V122" t="str">
            <v>2.1 ทุติยภูมิระดับต้น</v>
          </cell>
        </row>
        <row r="123">
          <cell r="A123" t="str">
            <v>04</v>
          </cell>
          <cell r="B123" t="str">
            <v>21002</v>
          </cell>
          <cell r="C123" t="str">
            <v>กระทรวงสาธารณสุข สำนักงานปลัดกระทรวงสาธารณสุข</v>
          </cell>
          <cell r="D123" t="str">
            <v>001128200</v>
          </cell>
          <cell r="E123" t="str">
            <v>11282</v>
          </cell>
          <cell r="F123" t="str">
            <v>รพช.ท่าม่วง</v>
          </cell>
          <cell r="G123" t="str">
            <v>โรงพยาบาลชุมชนท่าม่วง</v>
          </cell>
          <cell r="H123" t="str">
            <v>71060103</v>
          </cell>
          <cell r="I123">
            <v>71</v>
          </cell>
          <cell r="J123" t="str">
            <v>จังหวัดกาญจนบุรี</v>
          </cell>
          <cell r="K123">
            <v>7106</v>
          </cell>
          <cell r="L123" t="str">
            <v>ท่าม่วง</v>
          </cell>
          <cell r="M123">
            <v>710601</v>
          </cell>
          <cell r="N123" t="str">
            <v>ท่าม่วง</v>
          </cell>
          <cell r="O123" t="str">
            <v>กลาง</v>
          </cell>
          <cell r="P123" t="str">
            <v>07</v>
          </cell>
          <cell r="Q123" t="str">
            <v>โรงพยาบาลชุมชน</v>
          </cell>
          <cell r="R123">
            <v>4</v>
          </cell>
          <cell r="S123">
            <v>120</v>
          </cell>
          <cell r="T123" t="str">
            <v>120</v>
          </cell>
          <cell r="U123" t="str">
            <v>22</v>
          </cell>
          <cell r="V123" t="str">
            <v>2.2 ทุติยภูมิระดับกลาง</v>
          </cell>
        </row>
        <row r="124">
          <cell r="A124" t="str">
            <v>04</v>
          </cell>
          <cell r="B124" t="str">
            <v>21002</v>
          </cell>
          <cell r="C124" t="str">
            <v>กระทรวงสาธารณสุข สำนักงานปลัดกระทรวงสาธารณสุข</v>
          </cell>
          <cell r="D124" t="str">
            <v>001128300</v>
          </cell>
          <cell r="E124" t="str">
            <v>11283</v>
          </cell>
          <cell r="F124" t="str">
            <v>รพช.ทองผาภูมิ</v>
          </cell>
          <cell r="G124" t="str">
            <v>โรงพยาบาลชุมชนทองผาภูมิ</v>
          </cell>
          <cell r="H124" t="str">
            <v>71070101</v>
          </cell>
          <cell r="I124">
            <v>71</v>
          </cell>
          <cell r="J124" t="str">
            <v>จังหวัดกาญจนบุรี</v>
          </cell>
          <cell r="K124">
            <v>7107</v>
          </cell>
          <cell r="L124" t="str">
            <v>ทองผาภูมิ</v>
          </cell>
          <cell r="M124">
            <v>710701</v>
          </cell>
          <cell r="N124" t="str">
            <v>ท่าขนุน</v>
          </cell>
          <cell r="O124" t="str">
            <v>กลาง</v>
          </cell>
          <cell r="P124" t="str">
            <v>07</v>
          </cell>
          <cell r="Q124" t="str">
            <v>โรงพยาบาลชุมชน</v>
          </cell>
          <cell r="R124">
            <v>4</v>
          </cell>
          <cell r="S124">
            <v>90</v>
          </cell>
          <cell r="T124" t="str">
            <v>90</v>
          </cell>
          <cell r="U124" t="str">
            <v>22</v>
          </cell>
          <cell r="V124" t="str">
            <v>2.2 ทุติยภูมิระดับกลาง</v>
          </cell>
        </row>
        <row r="125">
          <cell r="A125" t="str">
            <v>04</v>
          </cell>
          <cell r="B125" t="str">
            <v>21002</v>
          </cell>
          <cell r="C125" t="str">
            <v>กระทรวงสาธารณสุข สำนักงานปลัดกระทรวงสาธารณสุข</v>
          </cell>
          <cell r="D125" t="str">
            <v>001128400</v>
          </cell>
          <cell r="E125" t="str">
            <v>11284</v>
          </cell>
          <cell r="F125" t="str">
            <v>รพช.สังขละบุรี</v>
          </cell>
          <cell r="G125" t="str">
            <v>โรงพยาบาลชุมชนสังขละบุรี</v>
          </cell>
          <cell r="H125" t="str">
            <v>71080103</v>
          </cell>
          <cell r="I125">
            <v>71</v>
          </cell>
          <cell r="J125" t="str">
            <v>จังหวัดกาญจนบุรี</v>
          </cell>
          <cell r="K125">
            <v>7108</v>
          </cell>
          <cell r="L125" t="str">
            <v>สังขละบุรี</v>
          </cell>
          <cell r="M125">
            <v>710801</v>
          </cell>
          <cell r="N125" t="str">
            <v>หนองลู</v>
          </cell>
          <cell r="O125" t="str">
            <v>กลาง</v>
          </cell>
          <cell r="P125" t="str">
            <v>07</v>
          </cell>
          <cell r="Q125" t="str">
            <v>โรงพยาบาลชุมชน</v>
          </cell>
          <cell r="R125">
            <v>5</v>
          </cell>
          <cell r="S125">
            <v>51</v>
          </cell>
          <cell r="T125" t="str">
            <v>51</v>
          </cell>
          <cell r="U125" t="str">
            <v>21</v>
          </cell>
          <cell r="V125" t="str">
            <v>2.1 ทุติยภูมิระดับต้น</v>
          </cell>
        </row>
        <row r="126">
          <cell r="A126" t="str">
            <v>04</v>
          </cell>
          <cell r="B126" t="str">
            <v>21002</v>
          </cell>
          <cell r="C126" t="str">
            <v>กระทรวงสาธารณสุข สำนักงานปลัดกระทรวงสาธารณสุข</v>
          </cell>
          <cell r="D126" t="str">
            <v>001128500</v>
          </cell>
          <cell r="E126" t="str">
            <v>11285</v>
          </cell>
          <cell r="F126" t="str">
            <v>รพช.เจ้าคุณไพบูลย์พนมทวน</v>
          </cell>
          <cell r="G126" t="str">
            <v>โรงพยาบาลชุมชนเจ้าคุณไพบูลย์พนมทวน</v>
          </cell>
          <cell r="H126" t="str">
            <v>71090110</v>
          </cell>
          <cell r="I126">
            <v>71</v>
          </cell>
          <cell r="J126" t="str">
            <v>จังหวัดกาญจนบุรี</v>
          </cell>
          <cell r="K126">
            <v>7109</v>
          </cell>
          <cell r="L126" t="str">
            <v>พนมทวน</v>
          </cell>
          <cell r="M126">
            <v>710901</v>
          </cell>
          <cell r="N126" t="str">
            <v>พนมทวน</v>
          </cell>
          <cell r="O126" t="str">
            <v>กลาง</v>
          </cell>
          <cell r="P126" t="str">
            <v>07</v>
          </cell>
          <cell r="Q126" t="str">
            <v>โรงพยาบาลชุมชน</v>
          </cell>
          <cell r="R126">
            <v>4</v>
          </cell>
          <cell r="S126">
            <v>60</v>
          </cell>
          <cell r="T126" t="str">
            <v>60</v>
          </cell>
          <cell r="U126" t="str">
            <v>21</v>
          </cell>
          <cell r="V126" t="str">
            <v>2.1 ทุติยภูมิระดับต้น</v>
          </cell>
        </row>
        <row r="127">
          <cell r="A127" t="str">
            <v>04</v>
          </cell>
          <cell r="B127" t="str">
            <v>21002</v>
          </cell>
          <cell r="C127" t="str">
            <v>กระทรวงสาธารณสุข สำนักงานปลัดกระทรวงสาธารณสุข</v>
          </cell>
          <cell r="D127" t="str">
            <v>001128600</v>
          </cell>
          <cell r="E127" t="str">
            <v>11286</v>
          </cell>
          <cell r="F127" t="str">
            <v>รพช.เลาขวัญ</v>
          </cell>
          <cell r="G127" t="str">
            <v>โรงพยาบาลชุมชนเลาขวัญ</v>
          </cell>
          <cell r="H127" t="str">
            <v>71100106</v>
          </cell>
          <cell r="I127">
            <v>71</v>
          </cell>
          <cell r="J127" t="str">
            <v>จังหวัดกาญจนบุรี</v>
          </cell>
          <cell r="K127">
            <v>7110</v>
          </cell>
          <cell r="L127" t="str">
            <v>เลาขวัญ</v>
          </cell>
          <cell r="M127">
            <v>711001</v>
          </cell>
          <cell r="N127" t="str">
            <v>เลาขวัญ</v>
          </cell>
          <cell r="O127" t="str">
            <v>กลาง</v>
          </cell>
          <cell r="P127" t="str">
            <v>07</v>
          </cell>
          <cell r="Q127" t="str">
            <v>โรงพยาบาลชุมชน</v>
          </cell>
          <cell r="R127">
            <v>5</v>
          </cell>
          <cell r="S127">
            <v>30</v>
          </cell>
          <cell r="T127" t="str">
            <v>30</v>
          </cell>
          <cell r="U127" t="str">
            <v>21</v>
          </cell>
          <cell r="V127" t="str">
            <v>2.1 ทุติยภูมิระดับต้น</v>
          </cell>
        </row>
        <row r="128">
          <cell r="A128" t="str">
            <v>04</v>
          </cell>
          <cell r="B128" t="str">
            <v>21002</v>
          </cell>
          <cell r="C128" t="str">
            <v>กระทรวงสาธารณสุข สำนักงานปลัดกระทรวงสาธารณสุข</v>
          </cell>
          <cell r="D128" t="str">
            <v>001128700</v>
          </cell>
          <cell r="E128" t="str">
            <v>11287</v>
          </cell>
          <cell r="F128" t="str">
            <v>รพช.ด่านมะขามเตี้ย</v>
          </cell>
          <cell r="G128" t="str">
            <v>โรงพยาบาลชุมชนด่านมะขามเตี้ย</v>
          </cell>
          <cell r="H128" t="str">
            <v>71110101</v>
          </cell>
          <cell r="I128">
            <v>71</v>
          </cell>
          <cell r="J128" t="str">
            <v>จังหวัดกาญจนบุรี</v>
          </cell>
          <cell r="K128">
            <v>7111</v>
          </cell>
          <cell r="L128" t="str">
            <v>ด่านมะขามเตี้ย</v>
          </cell>
          <cell r="M128">
            <v>711101</v>
          </cell>
          <cell r="N128" t="str">
            <v>ด่านมะขามเตี้ย</v>
          </cell>
          <cell r="O128" t="str">
            <v>กลาง</v>
          </cell>
          <cell r="P128" t="str">
            <v>07</v>
          </cell>
          <cell r="Q128" t="str">
            <v>โรงพยาบาลชุมชน</v>
          </cell>
          <cell r="R128">
            <v>5</v>
          </cell>
          <cell r="S128">
            <v>30</v>
          </cell>
          <cell r="T128" t="str">
            <v>30</v>
          </cell>
          <cell r="U128" t="str">
            <v>21</v>
          </cell>
          <cell r="V128" t="str">
            <v>2.1 ทุติยภูมิระดับต้น</v>
          </cell>
        </row>
        <row r="129">
          <cell r="A129" t="str">
            <v>04</v>
          </cell>
          <cell r="B129" t="str">
            <v>21002</v>
          </cell>
          <cell r="C129" t="str">
            <v>กระทรวงสาธารณสุข สำนักงานปลัดกระทรวงสาธารณสุข</v>
          </cell>
          <cell r="D129" t="str">
            <v>001128800</v>
          </cell>
          <cell r="E129" t="str">
            <v>11288</v>
          </cell>
          <cell r="F129" t="str">
            <v>รพช.สถานพระบารมี</v>
          </cell>
          <cell r="G129" t="str">
            <v>โรงพยาบาลชุมชนสถานพระบารมี</v>
          </cell>
          <cell r="H129" t="str">
            <v>71120301</v>
          </cell>
          <cell r="I129">
            <v>71</v>
          </cell>
          <cell r="J129" t="str">
            <v>จังหวัดกาญจนบุรี</v>
          </cell>
          <cell r="K129">
            <v>7112</v>
          </cell>
          <cell r="L129" t="str">
            <v>หนองปรือ</v>
          </cell>
          <cell r="M129">
            <v>711203</v>
          </cell>
          <cell r="N129" t="str">
            <v>สมเด็จเจริญ</v>
          </cell>
          <cell r="O129" t="str">
            <v>กลาง</v>
          </cell>
          <cell r="P129" t="str">
            <v>07</v>
          </cell>
          <cell r="Q129" t="str">
            <v>โรงพยาบาลชุมชน</v>
          </cell>
          <cell r="R129">
            <v>5</v>
          </cell>
          <cell r="S129">
            <v>30</v>
          </cell>
          <cell r="T129" t="str">
            <v>30</v>
          </cell>
          <cell r="U129" t="str">
            <v>21</v>
          </cell>
          <cell r="V129" t="str">
            <v>2.1 ทุติยภูมิระดับต้น</v>
          </cell>
        </row>
        <row r="130">
          <cell r="A130" t="str">
            <v>04</v>
          </cell>
          <cell r="B130" t="str">
            <v>21002</v>
          </cell>
          <cell r="C130" t="str">
            <v>กระทรวงสาธารณสุข สำนักงานปลัดกระทรวงสาธารณสุข</v>
          </cell>
          <cell r="D130" t="str">
            <v>001413600</v>
          </cell>
          <cell r="E130" t="str">
            <v>14136</v>
          </cell>
          <cell r="F130" t="str">
            <v>รพช.ศุกร์ศิริศรีสวัสดิ์</v>
          </cell>
          <cell r="G130" t="str">
            <v>โรงพยาบาลชุมชนศุกร์ศิริศรีสวัสดิ์</v>
          </cell>
          <cell r="H130" t="str">
            <v>71040203</v>
          </cell>
          <cell r="I130">
            <v>71</v>
          </cell>
          <cell r="J130" t="str">
            <v>จังหวัดกาญจนบุรี</v>
          </cell>
          <cell r="K130">
            <v>7104</v>
          </cell>
          <cell r="L130" t="str">
            <v>ศรีสวัสดิ์</v>
          </cell>
          <cell r="M130">
            <v>710402</v>
          </cell>
          <cell r="N130" t="str">
            <v>ด่านแม่แฉลบ</v>
          </cell>
          <cell r="O130" t="str">
            <v>กลาง</v>
          </cell>
          <cell r="P130" t="str">
            <v>07</v>
          </cell>
          <cell r="Q130" t="str">
            <v>โรงพยาบาลชุมชน</v>
          </cell>
          <cell r="R130">
            <v>5</v>
          </cell>
          <cell r="S130">
            <v>16</v>
          </cell>
          <cell r="T130" t="str">
            <v>30</v>
          </cell>
          <cell r="U130" t="str">
            <v>21</v>
          </cell>
          <cell r="V130" t="str">
            <v>2.1 ทุติยภูมิระดับต้น</v>
          </cell>
        </row>
        <row r="131">
          <cell r="A131" t="str">
            <v>04</v>
          </cell>
          <cell r="B131" t="str">
            <v>21002</v>
          </cell>
          <cell r="C131" t="str">
            <v>กระทรวงสาธารณสุข สำนักงานปลัดกระทรวงสาธารณสุข</v>
          </cell>
          <cell r="D131" t="str">
            <v>002194800</v>
          </cell>
          <cell r="E131" t="str">
            <v>21948</v>
          </cell>
          <cell r="F131" t="str">
            <v>รพช.ห้วยกระเจาเฉลิมพระเกียรติ 80 พรรษา</v>
          </cell>
          <cell r="G131" t="str">
            <v>โรงพยาบาลชุมชนห้วยกระเจาเฉลิมพระเกียรติ 80 พรรษา</v>
          </cell>
          <cell r="H131" t="str">
            <v>71130106</v>
          </cell>
          <cell r="I131">
            <v>71</v>
          </cell>
          <cell r="J131" t="str">
            <v>จังหวัดกาญจนบุรี</v>
          </cell>
          <cell r="K131">
            <v>7113</v>
          </cell>
          <cell r="L131" t="str">
            <v>ห้วยกระเจา</v>
          </cell>
          <cell r="M131">
            <v>711301</v>
          </cell>
          <cell r="N131" t="str">
            <v>ห้วยกระเจา</v>
          </cell>
          <cell r="O131" t="str">
            <v>กลาง</v>
          </cell>
          <cell r="P131" t="str">
            <v>07</v>
          </cell>
          <cell r="Q131" t="str">
            <v>โรงพยาบาลชุมชน</v>
          </cell>
          <cell r="R131">
            <v>5</v>
          </cell>
          <cell r="S131">
            <v>30</v>
          </cell>
          <cell r="T131" t="str">
            <v>30</v>
          </cell>
          <cell r="U131" t="str">
            <v>21</v>
          </cell>
          <cell r="V131" t="str">
            <v>2.1 ทุติยภูมิระดับต้น</v>
          </cell>
        </row>
        <row r="132">
          <cell r="A132" t="str">
            <v>04</v>
          </cell>
          <cell r="B132" t="str">
            <v>21002</v>
          </cell>
          <cell r="C132" t="str">
            <v>กระทรวงสาธารณสุข สำนักงานปลัดกระทรวงสาธารณสุข</v>
          </cell>
          <cell r="D132" t="str">
            <v>001067800</v>
          </cell>
          <cell r="E132" t="str">
            <v>10678</v>
          </cell>
          <cell r="F132" t="str">
            <v>รพศ.เจ้าพระยายมราช</v>
          </cell>
          <cell r="G132" t="str">
            <v>โรงพยาบาลศูนย์เจ้าพระยายมราช</v>
          </cell>
          <cell r="H132" t="str">
            <v>72010100</v>
          </cell>
          <cell r="I132">
            <v>72</v>
          </cell>
          <cell r="J132" t="str">
            <v>จังหวัดสุพรรณบุรี</v>
          </cell>
          <cell r="K132">
            <v>7201</v>
          </cell>
          <cell r="L132" t="str">
            <v>เมืองสุพรรณบุรี</v>
          </cell>
          <cell r="M132">
            <v>720101</v>
          </cell>
          <cell r="N132" t="str">
            <v>ท่าพี่เลี้ยง</v>
          </cell>
          <cell r="O132" t="str">
            <v>กลาง</v>
          </cell>
          <cell r="P132" t="str">
            <v>05</v>
          </cell>
          <cell r="Q132" t="str">
            <v>โรงพยาบาลศูนย์</v>
          </cell>
          <cell r="R132">
            <v>1</v>
          </cell>
          <cell r="S132">
            <v>602</v>
          </cell>
          <cell r="T132" t="str">
            <v>602</v>
          </cell>
          <cell r="U132" t="str">
            <v>31</v>
          </cell>
          <cell r="V132" t="str">
            <v>3.1 ตติยภูมิ</v>
          </cell>
        </row>
        <row r="133">
          <cell r="A133" t="str">
            <v>04</v>
          </cell>
          <cell r="B133" t="str">
            <v>21002</v>
          </cell>
          <cell r="C133" t="str">
            <v>กระทรวงสาธารณสุข สำนักงานปลัดกระทรวงสาธารณสุข</v>
          </cell>
          <cell r="D133" t="str">
            <v>001073300</v>
          </cell>
          <cell r="E133" t="str">
            <v>10733</v>
          </cell>
          <cell r="F133" t="str">
            <v>รพท.สมเด็จพระสังฆราชองค์ที่17</v>
          </cell>
          <cell r="G133" t="str">
            <v>โรงพยาบาลทั่วไปสมเด็จพระสังฆราชองค์ที่17</v>
          </cell>
          <cell r="H133" t="str">
            <v>72070100</v>
          </cell>
          <cell r="I133">
            <v>72</v>
          </cell>
          <cell r="J133" t="str">
            <v>จังหวัดสุพรรณบุรี</v>
          </cell>
          <cell r="K133">
            <v>7207</v>
          </cell>
          <cell r="L133" t="str">
            <v>สองพี่น้อง</v>
          </cell>
          <cell r="M133">
            <v>720701</v>
          </cell>
          <cell r="N133" t="str">
            <v>สองพี่น้อง</v>
          </cell>
          <cell r="O133" t="str">
            <v>กลาง</v>
          </cell>
          <cell r="P133" t="str">
            <v>06</v>
          </cell>
          <cell r="Q133" t="str">
            <v>โรงพยาบาลทั่วไป</v>
          </cell>
          <cell r="R133">
            <v>3</v>
          </cell>
          <cell r="S133">
            <v>210</v>
          </cell>
          <cell r="T133" t="str">
            <v>210</v>
          </cell>
          <cell r="U133" t="str">
            <v>23</v>
          </cell>
          <cell r="V133" t="str">
            <v>2.3 ทุติยภูมิระดับสูง</v>
          </cell>
        </row>
        <row r="134">
          <cell r="A134" t="str">
            <v>04</v>
          </cell>
          <cell r="B134" t="str">
            <v>21002</v>
          </cell>
          <cell r="C134" t="str">
            <v>กระทรวงสาธารณสุข สำนักงานปลัดกระทรวงสาธารณสุข</v>
          </cell>
          <cell r="D134" t="str">
            <v>001128900</v>
          </cell>
          <cell r="E134" t="str">
            <v>11289</v>
          </cell>
          <cell r="F134" t="str">
            <v>รพช.เดิมบางนางบวช</v>
          </cell>
          <cell r="G134" t="str">
            <v>โรงพยาบาลชุมชนเดิมบางนางบวช</v>
          </cell>
          <cell r="H134" t="str">
            <v>72020102</v>
          </cell>
          <cell r="I134">
            <v>72</v>
          </cell>
          <cell r="J134" t="str">
            <v>จังหวัดสุพรรณบุรี</v>
          </cell>
          <cell r="K134">
            <v>7202</v>
          </cell>
          <cell r="L134" t="str">
            <v>เดิมบางนางบวช</v>
          </cell>
          <cell r="M134">
            <v>720201</v>
          </cell>
          <cell r="N134" t="str">
            <v>เขาพระ</v>
          </cell>
          <cell r="O134" t="str">
            <v>กลาง</v>
          </cell>
          <cell r="P134" t="str">
            <v>07</v>
          </cell>
          <cell r="Q134" t="str">
            <v>โรงพยาบาลชุมชน</v>
          </cell>
          <cell r="R134">
            <v>4</v>
          </cell>
          <cell r="S134">
            <v>112</v>
          </cell>
          <cell r="T134" t="str">
            <v>112</v>
          </cell>
          <cell r="U134" t="str">
            <v>22</v>
          </cell>
          <cell r="V134" t="str">
            <v>2.2 ทุติยภูมิระดับกลาง</v>
          </cell>
        </row>
        <row r="135">
          <cell r="A135" t="str">
            <v>04</v>
          </cell>
          <cell r="B135" t="str">
            <v>21002</v>
          </cell>
          <cell r="C135" t="str">
            <v>กระทรวงสาธารณสุข สำนักงานปลัดกระทรวงสาธารณสุข</v>
          </cell>
          <cell r="D135" t="str">
            <v>001129000</v>
          </cell>
          <cell r="E135" t="str">
            <v>11290</v>
          </cell>
          <cell r="F135" t="str">
            <v>รพช.ด่านช้าง</v>
          </cell>
          <cell r="G135" t="str">
            <v>โรงพยาบาลชุมชนด่านช้าง</v>
          </cell>
          <cell r="H135" t="str">
            <v>72030201</v>
          </cell>
          <cell r="I135">
            <v>72</v>
          </cell>
          <cell r="J135" t="str">
            <v>จังหวัดสุพรรณบุรี</v>
          </cell>
          <cell r="K135">
            <v>7203</v>
          </cell>
          <cell r="L135" t="str">
            <v>ด่านช้าง</v>
          </cell>
          <cell r="M135">
            <v>720302</v>
          </cell>
          <cell r="N135" t="str">
            <v>ด่านช้าง</v>
          </cell>
          <cell r="O135" t="str">
            <v>กลาง</v>
          </cell>
          <cell r="P135" t="str">
            <v>07</v>
          </cell>
          <cell r="Q135" t="str">
            <v>โรงพยาบาลชุมชน</v>
          </cell>
          <cell r="R135">
            <v>4</v>
          </cell>
          <cell r="S135">
            <v>88</v>
          </cell>
          <cell r="T135" t="str">
            <v>86</v>
          </cell>
          <cell r="U135" t="str">
            <v>22</v>
          </cell>
          <cell r="V135" t="str">
            <v>2.2 ทุติยภูมิระดับกลาง</v>
          </cell>
        </row>
        <row r="136">
          <cell r="A136" t="str">
            <v>04</v>
          </cell>
          <cell r="B136" t="str">
            <v>21002</v>
          </cell>
          <cell r="C136" t="str">
            <v>กระทรวงสาธารณสุข สำนักงานปลัดกระทรวงสาธารณสุข</v>
          </cell>
          <cell r="D136" t="str">
            <v>001129100</v>
          </cell>
          <cell r="E136" t="str">
            <v>11291</v>
          </cell>
          <cell r="F136" t="str">
            <v>รพช.บางปลาม้า</v>
          </cell>
          <cell r="G136" t="str">
            <v>โรงพยาบาลชุมชนบางปลาม้า</v>
          </cell>
          <cell r="H136" t="str">
            <v>72040105</v>
          </cell>
          <cell r="I136">
            <v>72</v>
          </cell>
          <cell r="J136" t="str">
            <v>จังหวัดสุพรรณบุรี</v>
          </cell>
          <cell r="K136">
            <v>7204</v>
          </cell>
          <cell r="L136" t="str">
            <v>บางปลาม้า</v>
          </cell>
          <cell r="M136">
            <v>720401</v>
          </cell>
          <cell r="N136" t="str">
            <v>โคกคราม</v>
          </cell>
          <cell r="O136" t="str">
            <v>กลาง</v>
          </cell>
          <cell r="P136" t="str">
            <v>07</v>
          </cell>
          <cell r="Q136" t="str">
            <v>โรงพยาบาลชุมชน</v>
          </cell>
          <cell r="R136">
            <v>4</v>
          </cell>
          <cell r="S136">
            <v>60</v>
          </cell>
          <cell r="T136" t="str">
            <v>60</v>
          </cell>
          <cell r="U136" t="str">
            <v>22</v>
          </cell>
          <cell r="V136" t="str">
            <v>2.2 ทุติยภูมิระดับกลาง</v>
          </cell>
        </row>
        <row r="137">
          <cell r="A137" t="str">
            <v>04</v>
          </cell>
          <cell r="B137" t="str">
            <v>21002</v>
          </cell>
          <cell r="C137" t="str">
            <v>กระทรวงสาธารณสุข สำนักงานปลัดกระทรวงสาธารณสุข</v>
          </cell>
          <cell r="D137" t="str">
            <v>001129200</v>
          </cell>
          <cell r="E137" t="str">
            <v>11292</v>
          </cell>
          <cell r="F137" t="str">
            <v>รพช.ศรีประจันต์</v>
          </cell>
          <cell r="G137" t="str">
            <v>โรงพยาบาลชุมชนศรีประจันต์</v>
          </cell>
          <cell r="H137" t="str">
            <v>72050801</v>
          </cell>
          <cell r="I137">
            <v>72</v>
          </cell>
          <cell r="J137" t="str">
            <v>จังหวัดสุพรรณบุรี</v>
          </cell>
          <cell r="K137">
            <v>7205</v>
          </cell>
          <cell r="L137" t="str">
            <v>ศรีประจันต์</v>
          </cell>
          <cell r="M137">
            <v>720508</v>
          </cell>
          <cell r="N137" t="str">
            <v>วังน้ำซับ</v>
          </cell>
          <cell r="O137" t="str">
            <v>กลาง</v>
          </cell>
          <cell r="P137" t="str">
            <v>07</v>
          </cell>
          <cell r="Q137" t="str">
            <v>โรงพยาบาลชุมชน</v>
          </cell>
          <cell r="R137">
            <v>4</v>
          </cell>
          <cell r="S137">
            <v>63</v>
          </cell>
          <cell r="T137" t="str">
            <v>66</v>
          </cell>
          <cell r="U137" t="str">
            <v>22</v>
          </cell>
          <cell r="V137" t="str">
            <v>2.2 ทุติยภูมิระดับกลาง</v>
          </cell>
        </row>
        <row r="138">
          <cell r="A138" t="str">
            <v>04</v>
          </cell>
          <cell r="B138" t="str">
            <v>21002</v>
          </cell>
          <cell r="C138" t="str">
            <v>กระทรวงสาธารณสุข สำนักงานปลัดกระทรวงสาธารณสุข</v>
          </cell>
          <cell r="D138" t="str">
            <v>001129300</v>
          </cell>
          <cell r="E138" t="str">
            <v>11293</v>
          </cell>
          <cell r="F138" t="str">
            <v>รพช.ดอนเจดีย์</v>
          </cell>
          <cell r="G138" t="str">
            <v>โรงพยาบาลชุมชนดอนเจดีย์</v>
          </cell>
          <cell r="H138" t="str">
            <v>72060105</v>
          </cell>
          <cell r="I138">
            <v>72</v>
          </cell>
          <cell r="J138" t="str">
            <v>จังหวัดสุพรรณบุรี</v>
          </cell>
          <cell r="K138">
            <v>7206</v>
          </cell>
          <cell r="L138" t="str">
            <v>ดอนเจดีย์</v>
          </cell>
          <cell r="M138">
            <v>720601</v>
          </cell>
          <cell r="N138" t="str">
            <v>ดอนเจดีย์</v>
          </cell>
          <cell r="O138" t="str">
            <v>กลาง</v>
          </cell>
          <cell r="P138" t="str">
            <v>07</v>
          </cell>
          <cell r="Q138" t="str">
            <v>โรงพยาบาลชุมชน</v>
          </cell>
          <cell r="R138">
            <v>4</v>
          </cell>
          <cell r="S138">
            <v>60</v>
          </cell>
          <cell r="T138" t="str">
            <v>60</v>
          </cell>
          <cell r="U138" t="str">
            <v>22</v>
          </cell>
          <cell r="V138" t="str">
            <v>2.2 ทุติยภูมิระดับกลาง</v>
          </cell>
        </row>
        <row r="139">
          <cell r="A139" t="str">
            <v>04</v>
          </cell>
          <cell r="B139" t="str">
            <v>21002</v>
          </cell>
          <cell r="C139" t="str">
            <v>กระทรวงสาธารณสุข สำนักงานปลัดกระทรวงสาธารณสุข</v>
          </cell>
          <cell r="D139" t="str">
            <v>001129400</v>
          </cell>
          <cell r="E139" t="str">
            <v>11294</v>
          </cell>
          <cell r="F139" t="str">
            <v>รพช.สามชุก</v>
          </cell>
          <cell r="G139" t="str">
            <v>โรงพยาบาลชุมชนสามชุก</v>
          </cell>
          <cell r="H139" t="str">
            <v>72080407</v>
          </cell>
          <cell r="I139">
            <v>72</v>
          </cell>
          <cell r="J139" t="str">
            <v>จังหวัดสุพรรณบุรี</v>
          </cell>
          <cell r="K139">
            <v>7208</v>
          </cell>
          <cell r="L139" t="str">
            <v>สามชุก</v>
          </cell>
          <cell r="M139">
            <v>720804</v>
          </cell>
          <cell r="N139" t="str">
            <v>หนองผักนาก</v>
          </cell>
          <cell r="O139" t="str">
            <v>กลาง</v>
          </cell>
          <cell r="P139" t="str">
            <v>07</v>
          </cell>
          <cell r="Q139" t="str">
            <v>โรงพยาบาลชุมชน</v>
          </cell>
          <cell r="R139">
            <v>4</v>
          </cell>
          <cell r="S139">
            <v>60</v>
          </cell>
          <cell r="T139" t="str">
            <v>60</v>
          </cell>
          <cell r="U139" t="str">
            <v>22</v>
          </cell>
          <cell r="V139" t="str">
            <v>2.2 ทุติยภูมิระดับกลาง</v>
          </cell>
        </row>
        <row r="140">
          <cell r="A140" t="str">
            <v>04</v>
          </cell>
          <cell r="B140" t="str">
            <v>21002</v>
          </cell>
          <cell r="C140" t="str">
            <v>กระทรวงสาธารณสุข สำนักงานปลัดกระทรวงสาธารณสุข</v>
          </cell>
          <cell r="D140" t="str">
            <v>001129500</v>
          </cell>
          <cell r="E140" t="str">
            <v>11295</v>
          </cell>
          <cell r="F140" t="str">
            <v>รพช.อู่ทอง</v>
          </cell>
          <cell r="G140" t="str">
            <v>โรงพยาบาลชุมชนอู่ทอง</v>
          </cell>
          <cell r="H140" t="str">
            <v>72090106</v>
          </cell>
          <cell r="I140">
            <v>72</v>
          </cell>
          <cell r="J140" t="str">
            <v>จังหวัดสุพรรณบุรี</v>
          </cell>
          <cell r="K140">
            <v>7209</v>
          </cell>
          <cell r="L140" t="str">
            <v>อู่ทอง</v>
          </cell>
          <cell r="M140">
            <v>720901</v>
          </cell>
          <cell r="N140" t="str">
            <v>อู่ทอง</v>
          </cell>
          <cell r="O140" t="str">
            <v>กลาง</v>
          </cell>
          <cell r="P140" t="str">
            <v>07</v>
          </cell>
          <cell r="Q140" t="str">
            <v>โรงพยาบาลชุมชน</v>
          </cell>
          <cell r="R140">
            <v>4</v>
          </cell>
          <cell r="S140">
            <v>120</v>
          </cell>
          <cell r="T140" t="str">
            <v>134</v>
          </cell>
          <cell r="U140" t="str">
            <v>22</v>
          </cell>
          <cell r="V140" t="str">
            <v>2.2 ทุติยภูมิระดับกลาง</v>
          </cell>
        </row>
        <row r="141">
          <cell r="A141" t="str">
            <v>04</v>
          </cell>
          <cell r="B141" t="str">
            <v>21002</v>
          </cell>
          <cell r="C141" t="str">
            <v>กระทรวงสาธารณสุข สำนักงานปลัดกระทรวงสาธารณสุข</v>
          </cell>
          <cell r="D141" t="str">
            <v>001129600</v>
          </cell>
          <cell r="E141" t="str">
            <v>11296</v>
          </cell>
          <cell r="F141" t="str">
            <v>รพช.หนองหญ้าไซ</v>
          </cell>
          <cell r="G141" t="str">
            <v>โรงพยาบาลชุมชนหนองหญ้าไซ</v>
          </cell>
          <cell r="H141" t="str">
            <v>72100105</v>
          </cell>
          <cell r="I141">
            <v>72</v>
          </cell>
          <cell r="J141" t="str">
            <v>จังหวัดสุพรรณบุรี</v>
          </cell>
          <cell r="K141">
            <v>7210</v>
          </cell>
          <cell r="L141" t="str">
            <v>หนองหญ้าไซ</v>
          </cell>
          <cell r="M141">
            <v>721001</v>
          </cell>
          <cell r="N141" t="str">
            <v>หนองหญ้าไซ</v>
          </cell>
          <cell r="O141" t="str">
            <v>กลาง</v>
          </cell>
          <cell r="P141" t="str">
            <v>07</v>
          </cell>
          <cell r="Q141" t="str">
            <v>โรงพยาบาลชุมชน</v>
          </cell>
          <cell r="R141">
            <v>4</v>
          </cell>
          <cell r="S141">
            <v>60</v>
          </cell>
          <cell r="T141" t="str">
            <v>60</v>
          </cell>
          <cell r="U141" t="str">
            <v>22</v>
          </cell>
          <cell r="V141" t="str">
            <v>2.2 ทุติยภูมิระดับกลาง</v>
          </cell>
        </row>
        <row r="142">
          <cell r="A142" t="str">
            <v>04</v>
          </cell>
          <cell r="B142" t="str">
            <v>21002</v>
          </cell>
          <cell r="C142" t="str">
            <v>กระทรวงสาธารณสุข สำนักงานปลัดกระทรวงสาธารณสุข</v>
          </cell>
          <cell r="D142" t="str">
            <v>001067900</v>
          </cell>
          <cell r="E142" t="str">
            <v>10679</v>
          </cell>
          <cell r="F142" t="str">
            <v>รพศ.นครปฐม</v>
          </cell>
          <cell r="G142" t="str">
            <v>โรงพยาบาลศูนย์นครปฐม</v>
          </cell>
          <cell r="H142" t="str">
            <v>73010100</v>
          </cell>
          <cell r="I142">
            <v>73</v>
          </cell>
          <cell r="J142" t="str">
            <v>จังหวัดนครปฐม</v>
          </cell>
          <cell r="K142">
            <v>7301</v>
          </cell>
          <cell r="L142" t="str">
            <v>เมืองนครปฐม</v>
          </cell>
          <cell r="M142">
            <v>730101</v>
          </cell>
          <cell r="N142" t="str">
            <v>พระปฐมเจดีย์</v>
          </cell>
          <cell r="O142" t="str">
            <v>กลาง</v>
          </cell>
          <cell r="P142" t="str">
            <v>05</v>
          </cell>
          <cell r="Q142" t="str">
            <v>โรงพยาบาลศูนย์</v>
          </cell>
          <cell r="R142">
            <v>1</v>
          </cell>
          <cell r="S142">
            <v>552</v>
          </cell>
          <cell r="T142" t="str">
            <v>560</v>
          </cell>
          <cell r="U142" t="str">
            <v>31</v>
          </cell>
          <cell r="V142" t="str">
            <v>3.1 ตติยภูมิ</v>
          </cell>
        </row>
        <row r="143">
          <cell r="A143" t="str">
            <v>04</v>
          </cell>
          <cell r="B143" t="str">
            <v>21002</v>
          </cell>
          <cell r="C143" t="str">
            <v>กระทรวงสาธารณสุข สำนักงานปลัดกระทรวงสาธารณสุข</v>
          </cell>
          <cell r="D143" t="str">
            <v>001129700</v>
          </cell>
          <cell r="E143" t="str">
            <v>11297</v>
          </cell>
          <cell r="F143" t="str">
            <v>รพช.กำแพงแสน</v>
          </cell>
          <cell r="G143" t="str">
            <v>โรงพยาบาลชุมชนกำแพงแสน</v>
          </cell>
          <cell r="H143" t="str">
            <v>73020104</v>
          </cell>
          <cell r="I143">
            <v>73</v>
          </cell>
          <cell r="J143" t="str">
            <v>จังหวัดนครปฐม</v>
          </cell>
          <cell r="K143">
            <v>7302</v>
          </cell>
          <cell r="L143" t="str">
            <v>กำแพงแสน</v>
          </cell>
          <cell r="M143">
            <v>730201</v>
          </cell>
          <cell r="N143" t="str">
            <v>ทุ่งกระพังโหม</v>
          </cell>
          <cell r="O143" t="str">
            <v>กลาง</v>
          </cell>
          <cell r="P143" t="str">
            <v>07</v>
          </cell>
          <cell r="Q143" t="str">
            <v>โรงพยาบาลชุมชน</v>
          </cell>
          <cell r="R143">
            <v>4</v>
          </cell>
          <cell r="S143">
            <v>71</v>
          </cell>
          <cell r="T143" t="str">
            <v>60</v>
          </cell>
          <cell r="U143" t="str">
            <v>22</v>
          </cell>
          <cell r="V143" t="str">
            <v>2.2 ทุติยภูมิระดับกลาง</v>
          </cell>
        </row>
        <row r="144">
          <cell r="A144" t="str">
            <v>04</v>
          </cell>
          <cell r="B144" t="str">
            <v>21002</v>
          </cell>
          <cell r="C144" t="str">
            <v>กระทรวงสาธารณสุข สำนักงานปลัดกระทรวงสาธารณสุข</v>
          </cell>
          <cell r="D144" t="str">
            <v>001129800</v>
          </cell>
          <cell r="E144" t="str">
            <v>11298</v>
          </cell>
          <cell r="F144" t="str">
            <v>รพช.นครชัยศรี</v>
          </cell>
          <cell r="G144" t="str">
            <v>โรงพยาบาลชุมชนนครชัยศรี</v>
          </cell>
          <cell r="H144" t="str">
            <v>73030103</v>
          </cell>
          <cell r="I144">
            <v>73</v>
          </cell>
          <cell r="J144" t="str">
            <v>จังหวัดนครปฐม</v>
          </cell>
          <cell r="K144">
            <v>7303</v>
          </cell>
          <cell r="L144" t="str">
            <v>นครชัยศรี</v>
          </cell>
          <cell r="M144">
            <v>730301</v>
          </cell>
          <cell r="N144" t="str">
            <v>นครชัยศรี</v>
          </cell>
          <cell r="O144" t="str">
            <v>กลาง</v>
          </cell>
          <cell r="P144" t="str">
            <v>07</v>
          </cell>
          <cell r="Q144" t="str">
            <v>โรงพยาบาลชุมชน</v>
          </cell>
          <cell r="R144">
            <v>5</v>
          </cell>
          <cell r="S144">
            <v>30</v>
          </cell>
          <cell r="T144" t="str">
            <v>30</v>
          </cell>
          <cell r="U144" t="str">
            <v>21</v>
          </cell>
          <cell r="V144" t="str">
            <v>2.1 ทุติยภูมิระดับต้น</v>
          </cell>
        </row>
        <row r="145">
          <cell r="A145" t="str">
            <v>04</v>
          </cell>
          <cell r="B145" t="str">
            <v>21002</v>
          </cell>
          <cell r="C145" t="str">
            <v>กระทรวงสาธารณสุข สำนักงานปลัดกระทรวงสาธารณสุข</v>
          </cell>
          <cell r="D145" t="str">
            <v>001129900</v>
          </cell>
          <cell r="E145" t="str">
            <v>11299</v>
          </cell>
          <cell r="F145" t="str">
            <v>รพช.ห้วยพลู</v>
          </cell>
          <cell r="G145" t="str">
            <v>โรงพยาบาลชุมชนห้วยพลู</v>
          </cell>
          <cell r="H145" t="str">
            <v>73031801</v>
          </cell>
          <cell r="I145">
            <v>73</v>
          </cell>
          <cell r="J145" t="str">
            <v>จังหวัดนครปฐม</v>
          </cell>
          <cell r="K145">
            <v>7303</v>
          </cell>
          <cell r="L145" t="str">
            <v>นครชัยศรี</v>
          </cell>
          <cell r="M145">
            <v>730318</v>
          </cell>
          <cell r="N145" t="str">
            <v>ห้วยพลู</v>
          </cell>
          <cell r="O145" t="str">
            <v>กลาง</v>
          </cell>
          <cell r="P145" t="str">
            <v>07</v>
          </cell>
          <cell r="Q145" t="str">
            <v>โรงพยาบาลชุมชน</v>
          </cell>
          <cell r="R145">
            <v>4</v>
          </cell>
          <cell r="S145">
            <v>60</v>
          </cell>
          <cell r="T145" t="str">
            <v>60</v>
          </cell>
          <cell r="U145" t="str">
            <v>21</v>
          </cell>
          <cell r="V145" t="str">
            <v>2.1 ทุติยภูมิระดับต้น</v>
          </cell>
        </row>
        <row r="146">
          <cell r="A146" t="str">
            <v>04</v>
          </cell>
          <cell r="B146" t="str">
            <v>21002</v>
          </cell>
          <cell r="C146" t="str">
            <v>กระทรวงสาธารณสุข สำนักงานปลัดกระทรวงสาธารณสุข</v>
          </cell>
          <cell r="D146" t="str">
            <v>001130000</v>
          </cell>
          <cell r="E146" t="str">
            <v>11300</v>
          </cell>
          <cell r="F146" t="str">
            <v>รพช.ดอนตูม</v>
          </cell>
          <cell r="G146" t="str">
            <v>โรงพยาบาลชุมชนดอนตูม</v>
          </cell>
          <cell r="H146" t="str">
            <v>73040105</v>
          </cell>
          <cell r="I146">
            <v>73</v>
          </cell>
          <cell r="J146" t="str">
            <v>จังหวัดนครปฐม</v>
          </cell>
          <cell r="K146">
            <v>7304</v>
          </cell>
          <cell r="L146" t="str">
            <v>ดอนตูม</v>
          </cell>
          <cell r="M146">
            <v>730401</v>
          </cell>
          <cell r="N146" t="str">
            <v>สามง่าม</v>
          </cell>
          <cell r="O146" t="str">
            <v>กลาง</v>
          </cell>
          <cell r="P146" t="str">
            <v>07</v>
          </cell>
          <cell r="Q146" t="str">
            <v>โรงพยาบาลชุมชน</v>
          </cell>
          <cell r="R146">
            <v>5</v>
          </cell>
          <cell r="S146">
            <v>30</v>
          </cell>
          <cell r="T146" t="str">
            <v>30</v>
          </cell>
          <cell r="U146" t="str">
            <v>21</v>
          </cell>
          <cell r="V146" t="str">
            <v>2.1 ทุติยภูมิระดับต้น</v>
          </cell>
        </row>
        <row r="147">
          <cell r="A147" t="str">
            <v>04</v>
          </cell>
          <cell r="B147" t="str">
            <v>21002</v>
          </cell>
          <cell r="C147" t="str">
            <v>กระทรวงสาธารณสุข สำนักงานปลัดกระทรวงสาธารณสุข</v>
          </cell>
          <cell r="D147" t="str">
            <v>001130100</v>
          </cell>
          <cell r="E147" t="str">
            <v>11301</v>
          </cell>
          <cell r="F147" t="str">
            <v>รพช.บางเลน</v>
          </cell>
          <cell r="G147" t="str">
            <v>โรงพยาบาลชุมชนบางเลน</v>
          </cell>
          <cell r="H147" t="str">
            <v>73050106</v>
          </cell>
          <cell r="I147">
            <v>73</v>
          </cell>
          <cell r="J147" t="str">
            <v>จังหวัดนครปฐม</v>
          </cell>
          <cell r="K147">
            <v>7305</v>
          </cell>
          <cell r="L147" t="str">
            <v>บางเลน</v>
          </cell>
          <cell r="M147">
            <v>730501</v>
          </cell>
          <cell r="N147" t="str">
            <v>บางเลน</v>
          </cell>
          <cell r="O147" t="str">
            <v>กลาง</v>
          </cell>
          <cell r="P147" t="str">
            <v>07</v>
          </cell>
          <cell r="Q147" t="str">
            <v>โรงพยาบาลชุมชน</v>
          </cell>
          <cell r="R147">
            <v>4</v>
          </cell>
          <cell r="S147">
            <v>60</v>
          </cell>
          <cell r="T147" t="str">
            <v>60</v>
          </cell>
          <cell r="U147" t="str">
            <v>22</v>
          </cell>
          <cell r="V147" t="str">
            <v>2.2 ทุติยภูมิระดับกลาง</v>
          </cell>
        </row>
        <row r="148">
          <cell r="A148" t="str">
            <v>04</v>
          </cell>
          <cell r="B148" t="str">
            <v>21002</v>
          </cell>
          <cell r="C148" t="str">
            <v>กระทรวงสาธารณสุข สำนักงานปลัดกระทรวงสาธารณสุข</v>
          </cell>
          <cell r="D148" t="str">
            <v>001130200</v>
          </cell>
          <cell r="E148" t="str">
            <v>11302</v>
          </cell>
          <cell r="F148" t="str">
            <v>รพช.สามพราน</v>
          </cell>
          <cell r="G148" t="str">
            <v>โรงพยาบาลชุมชนสามพราน</v>
          </cell>
          <cell r="H148" t="str">
            <v>73060901</v>
          </cell>
          <cell r="I148">
            <v>73</v>
          </cell>
          <cell r="J148" t="str">
            <v>จังหวัดนครปฐม</v>
          </cell>
          <cell r="K148">
            <v>7306</v>
          </cell>
          <cell r="L148" t="str">
            <v>สามพราน</v>
          </cell>
          <cell r="M148">
            <v>730609</v>
          </cell>
          <cell r="N148" t="str">
            <v>ท่าตลาด</v>
          </cell>
          <cell r="O148" t="str">
            <v>กลาง</v>
          </cell>
          <cell r="P148" t="str">
            <v>07</v>
          </cell>
          <cell r="Q148" t="str">
            <v>โรงพยาบาลชุมชน</v>
          </cell>
          <cell r="R148">
            <v>4</v>
          </cell>
          <cell r="S148">
            <v>60</v>
          </cell>
          <cell r="T148" t="str">
            <v>60</v>
          </cell>
          <cell r="U148" t="str">
            <v>22</v>
          </cell>
          <cell r="V148" t="str">
            <v>2.2 ทุติยภูมิระดับกลาง</v>
          </cell>
        </row>
        <row r="149">
          <cell r="A149" t="str">
            <v>04</v>
          </cell>
          <cell r="B149" t="str">
            <v>21002</v>
          </cell>
          <cell r="C149" t="str">
            <v>กระทรวงสาธารณสุข สำนักงานปลัดกระทรวงสาธารณสุข</v>
          </cell>
          <cell r="D149" t="str">
            <v>001130300</v>
          </cell>
          <cell r="E149" t="str">
            <v>11303</v>
          </cell>
          <cell r="F149" t="str">
            <v>รพช.พุทธมลฑล</v>
          </cell>
          <cell r="G149" t="str">
            <v>โรงพยาบาลชุมชนพุทธมลฑล</v>
          </cell>
          <cell r="H149" t="str">
            <v>73070101</v>
          </cell>
          <cell r="I149">
            <v>73</v>
          </cell>
          <cell r="J149" t="str">
            <v>จังหวัดนครปฐม</v>
          </cell>
          <cell r="K149">
            <v>7307</v>
          </cell>
          <cell r="L149" t="str">
            <v>พุทธมณฑล</v>
          </cell>
          <cell r="M149">
            <v>730701</v>
          </cell>
          <cell r="N149" t="str">
            <v>ศาลายา</v>
          </cell>
          <cell r="O149" t="str">
            <v>กลาง</v>
          </cell>
          <cell r="P149" t="str">
            <v>07</v>
          </cell>
          <cell r="Q149" t="str">
            <v>โรงพยาบาลชุมชน</v>
          </cell>
          <cell r="R149">
            <v>5</v>
          </cell>
          <cell r="S149">
            <v>10</v>
          </cell>
          <cell r="T149" t="str">
            <v>10</v>
          </cell>
          <cell r="U149" t="str">
            <v>21</v>
          </cell>
          <cell r="V149" t="str">
            <v>2.1 ทุติยภูมิระดับต้น</v>
          </cell>
        </row>
        <row r="150">
          <cell r="A150" t="str">
            <v>04</v>
          </cell>
          <cell r="B150" t="str">
            <v>21002</v>
          </cell>
          <cell r="C150" t="str">
            <v>กระทรวงสาธารณสุข สำนักงานปลัดกระทรวงสาธารณสุข</v>
          </cell>
          <cell r="D150" t="str">
            <v>001381900</v>
          </cell>
          <cell r="E150" t="str">
            <v>13819</v>
          </cell>
          <cell r="F150" t="str">
            <v>รพช.หลวงพ่อเปิ่น</v>
          </cell>
          <cell r="G150" t="str">
            <v>โรงพยาบาลชุมชนหลวงพ่อเปิ่น</v>
          </cell>
          <cell r="H150" t="str">
            <v>73032102</v>
          </cell>
          <cell r="I150">
            <v>73</v>
          </cell>
          <cell r="J150" t="str">
            <v>จังหวัดนครปฐม</v>
          </cell>
          <cell r="K150">
            <v>7303</v>
          </cell>
          <cell r="L150" t="str">
            <v>นครชัยศรี</v>
          </cell>
          <cell r="M150">
            <v>730321</v>
          </cell>
          <cell r="N150" t="str">
            <v>บางแก้วฟ้า</v>
          </cell>
          <cell r="O150" t="str">
            <v>กลาง</v>
          </cell>
          <cell r="P150" t="str">
            <v>07</v>
          </cell>
          <cell r="Q150" t="str">
            <v>โรงพยาบาลชุมชน</v>
          </cell>
          <cell r="R150">
            <v>5</v>
          </cell>
          <cell r="S150">
            <v>30</v>
          </cell>
          <cell r="T150" t="str">
            <v>30</v>
          </cell>
          <cell r="U150" t="str">
            <v>21</v>
          </cell>
          <cell r="V150" t="str">
            <v>2.1 ทุติยภูมิระดับต้น</v>
          </cell>
        </row>
        <row r="151">
          <cell r="A151" t="str">
            <v>05</v>
          </cell>
          <cell r="B151" t="str">
            <v>21002</v>
          </cell>
          <cell r="C151" t="str">
            <v>กระทรวงสาธารณสุข สำนักงานปลัดกระทรวงสาธารณสุข</v>
          </cell>
          <cell r="D151" t="str">
            <v>001073400</v>
          </cell>
          <cell r="E151" t="str">
            <v>10734</v>
          </cell>
          <cell r="F151" t="str">
            <v>รพท.สมุทรสาคร</v>
          </cell>
          <cell r="G151" t="str">
            <v>โรงพยาบาลทั่วไปสมุทรสาคร</v>
          </cell>
          <cell r="H151" t="str">
            <v>74010100</v>
          </cell>
          <cell r="I151">
            <v>74</v>
          </cell>
          <cell r="J151" t="str">
            <v>จังหวัดสมุทรสาคร</v>
          </cell>
          <cell r="K151">
            <v>7401</v>
          </cell>
          <cell r="L151" t="str">
            <v>เมืองสมุทรสาคร</v>
          </cell>
          <cell r="M151">
            <v>740101</v>
          </cell>
          <cell r="N151" t="str">
            <v>มหาชัย</v>
          </cell>
          <cell r="O151" t="str">
            <v>กลาง</v>
          </cell>
          <cell r="P151" t="str">
            <v>06</v>
          </cell>
          <cell r="Q151" t="str">
            <v>โรงพยาบาลทั่วไป</v>
          </cell>
          <cell r="R151">
            <v>2</v>
          </cell>
          <cell r="S151">
            <v>509</v>
          </cell>
          <cell r="T151" t="str">
            <v>500</v>
          </cell>
          <cell r="U151" t="str">
            <v>31</v>
          </cell>
          <cell r="V151" t="str">
            <v>3.1 ตติยภูมิ</v>
          </cell>
        </row>
        <row r="152">
          <cell r="A152" t="str">
            <v>05</v>
          </cell>
          <cell r="B152" t="str">
            <v>21002</v>
          </cell>
          <cell r="C152" t="str">
            <v>กระทรวงสาธารณสุข สำนักงานปลัดกระทรวงสาธารณสุข</v>
          </cell>
          <cell r="D152" t="str">
            <v>001130400</v>
          </cell>
          <cell r="E152" t="str">
            <v>11304</v>
          </cell>
          <cell r="F152" t="str">
            <v>รพช.กระทุ่มแบน</v>
          </cell>
          <cell r="G152" t="str">
            <v>โรงพยาบาลชุมชนกระทุ่มแบน</v>
          </cell>
          <cell r="H152" t="str">
            <v>74020100</v>
          </cell>
          <cell r="I152">
            <v>74</v>
          </cell>
          <cell r="J152" t="str">
            <v>จังหวัดสมุทรสาคร</v>
          </cell>
          <cell r="K152">
            <v>7402</v>
          </cell>
          <cell r="L152" t="str">
            <v>กระทุ่มแบน</v>
          </cell>
          <cell r="M152">
            <v>740201</v>
          </cell>
          <cell r="N152" t="str">
            <v>ตลาดกระทุ่มแบน</v>
          </cell>
          <cell r="O152" t="str">
            <v>กลาง</v>
          </cell>
          <cell r="P152" t="str">
            <v>07</v>
          </cell>
          <cell r="Q152" t="str">
            <v>โรงพยาบาลชุมชน</v>
          </cell>
          <cell r="R152">
            <v>4</v>
          </cell>
          <cell r="S152">
            <v>200</v>
          </cell>
          <cell r="T152" t="str">
            <v>120</v>
          </cell>
          <cell r="U152" t="str">
            <v>22</v>
          </cell>
          <cell r="V152" t="str">
            <v>2.2 ทุติยภูมิระดับกลาง</v>
          </cell>
        </row>
        <row r="153">
          <cell r="A153" t="str">
            <v>05</v>
          </cell>
          <cell r="B153" t="str">
            <v>21002</v>
          </cell>
          <cell r="C153" t="str">
            <v>กระทรวงสาธารณสุข สำนักงานปลัดกระทรวงสาธารณสุข</v>
          </cell>
          <cell r="D153" t="str">
            <v>001073500</v>
          </cell>
          <cell r="E153" t="str">
            <v>10735</v>
          </cell>
          <cell r="F153" t="str">
            <v>รพท.สมเด็จพระพุทธเลิศหล้า</v>
          </cell>
          <cell r="G153" t="str">
            <v>โรงพยาบาลทั่วไปสมเด็จพระพุทธเลิศหล้า</v>
          </cell>
          <cell r="H153" t="str">
            <v>75010100</v>
          </cell>
          <cell r="I153">
            <v>75</v>
          </cell>
          <cell r="J153" t="str">
            <v>จังหวัดสมุทรสงคราม</v>
          </cell>
          <cell r="K153">
            <v>7501</v>
          </cell>
          <cell r="L153" t="str">
            <v>เมืองสมุทรสงคราม</v>
          </cell>
          <cell r="M153">
            <v>750101</v>
          </cell>
          <cell r="N153" t="str">
            <v>แม่กลอง</v>
          </cell>
          <cell r="O153" t="str">
            <v>กลาง</v>
          </cell>
          <cell r="P153" t="str">
            <v>06</v>
          </cell>
          <cell r="Q153" t="str">
            <v>โรงพยาบาลทั่วไป</v>
          </cell>
          <cell r="R153">
            <v>3</v>
          </cell>
          <cell r="S153">
            <v>299</v>
          </cell>
          <cell r="T153" t="str">
            <v>260</v>
          </cell>
          <cell r="U153" t="str">
            <v>23</v>
          </cell>
          <cell r="V153" t="str">
            <v>2.3 ทุติยภูมิระดับสูง</v>
          </cell>
        </row>
        <row r="154">
          <cell r="A154" t="str">
            <v>05</v>
          </cell>
          <cell r="B154" t="str">
            <v>21002</v>
          </cell>
          <cell r="C154" t="str">
            <v>กระทรวงสาธารณสุข สำนักงานปลัดกระทรวงสาธารณสุข</v>
          </cell>
          <cell r="D154" t="str">
            <v>001130600</v>
          </cell>
          <cell r="E154" t="str">
            <v>11306</v>
          </cell>
          <cell r="F154" t="str">
            <v>รพช.นภาลัย</v>
          </cell>
          <cell r="G154" t="str">
            <v>โรงพยาบาลชุมชนนภาลัย</v>
          </cell>
          <cell r="H154" t="str">
            <v>75020106</v>
          </cell>
          <cell r="I154">
            <v>75</v>
          </cell>
          <cell r="J154" t="str">
            <v>จังหวัดสมุทรสงคราม</v>
          </cell>
          <cell r="K154">
            <v>7502</v>
          </cell>
          <cell r="L154" t="str">
            <v>บางคนที</v>
          </cell>
          <cell r="M154">
            <v>750201</v>
          </cell>
          <cell r="N154" t="str">
            <v>กระดังงา</v>
          </cell>
          <cell r="O154" t="str">
            <v>กลาง</v>
          </cell>
          <cell r="P154" t="str">
            <v>07</v>
          </cell>
          <cell r="Q154" t="str">
            <v>โรงพยาบาลชุมชน</v>
          </cell>
          <cell r="R154">
            <v>4</v>
          </cell>
          <cell r="S154">
            <v>75</v>
          </cell>
          <cell r="T154" t="str">
            <v>90</v>
          </cell>
          <cell r="U154" t="str">
            <v>22</v>
          </cell>
          <cell r="V154" t="str">
            <v>2.2 ทุติยภูมิระดับกลาง</v>
          </cell>
        </row>
        <row r="155">
          <cell r="A155" t="str">
            <v>05</v>
          </cell>
          <cell r="B155" t="str">
            <v>21002</v>
          </cell>
          <cell r="C155" t="str">
            <v>กระทรวงสาธารณสุข สำนักงานปลัดกระทรวงสาธารณสุข</v>
          </cell>
          <cell r="D155" t="str">
            <v>001130700</v>
          </cell>
          <cell r="E155" t="str">
            <v>11307</v>
          </cell>
          <cell r="F155" t="str">
            <v>รพช.อัมพวา</v>
          </cell>
          <cell r="G155" t="str">
            <v>โรงพยาบาลชุมชนอัมพวา</v>
          </cell>
          <cell r="H155" t="str">
            <v>75030707</v>
          </cell>
          <cell r="I155">
            <v>75</v>
          </cell>
          <cell r="J155" t="str">
            <v>จังหวัดสมุทรสงคราม</v>
          </cell>
          <cell r="K155">
            <v>7503</v>
          </cell>
          <cell r="L155" t="str">
            <v>อัมพวา</v>
          </cell>
          <cell r="M155">
            <v>750307</v>
          </cell>
          <cell r="N155" t="str">
            <v>แควอ้อม</v>
          </cell>
          <cell r="O155" t="str">
            <v>กลาง</v>
          </cell>
          <cell r="P155" t="str">
            <v>07</v>
          </cell>
          <cell r="Q155" t="str">
            <v>โรงพยาบาลชุมชน</v>
          </cell>
          <cell r="R155">
            <v>4</v>
          </cell>
          <cell r="S155">
            <v>32</v>
          </cell>
          <cell r="T155" t="str">
            <v>30</v>
          </cell>
          <cell r="U155" t="str">
            <v>22</v>
          </cell>
          <cell r="V155" t="str">
            <v>2.2 ทุติยภูมิระดับกลาง</v>
          </cell>
        </row>
        <row r="156">
          <cell r="A156" t="str">
            <v>05</v>
          </cell>
          <cell r="B156" t="str">
            <v>21002</v>
          </cell>
          <cell r="C156" t="str">
            <v>กระทรวงสาธารณสุข สำนักงานปลัดกระทรวงสาธารณสุข</v>
          </cell>
          <cell r="D156" t="str">
            <v>001073600</v>
          </cell>
          <cell r="E156" t="str">
            <v>10736</v>
          </cell>
          <cell r="F156" t="str">
            <v>รพท.พระจอมเกล้า</v>
          </cell>
          <cell r="G156" t="str">
            <v>โรงพยาบาลทั่วไปพระจอมเกล้า</v>
          </cell>
          <cell r="H156" t="str">
            <v>76010200</v>
          </cell>
          <cell r="I156">
            <v>76</v>
          </cell>
          <cell r="J156" t="str">
            <v>จังหวัดเพชรบุรี</v>
          </cell>
          <cell r="K156">
            <v>7601</v>
          </cell>
          <cell r="L156" t="str">
            <v>เมืองเพชรบุรี</v>
          </cell>
          <cell r="M156">
            <v>760102</v>
          </cell>
          <cell r="N156" t="str">
            <v>คลองกระแชง</v>
          </cell>
          <cell r="O156" t="str">
            <v>กลาง</v>
          </cell>
          <cell r="P156" t="str">
            <v>06</v>
          </cell>
          <cell r="Q156" t="str">
            <v>โรงพยาบาลทั่วไป</v>
          </cell>
          <cell r="R156">
            <v>2</v>
          </cell>
          <cell r="S156">
            <v>365</v>
          </cell>
          <cell r="T156" t="str">
            <v>365</v>
          </cell>
          <cell r="U156" t="str">
            <v>23</v>
          </cell>
          <cell r="V156" t="str">
            <v>2.3 ทุติยภูมิระดับสูง</v>
          </cell>
        </row>
        <row r="157">
          <cell r="A157" t="str">
            <v>05</v>
          </cell>
          <cell r="B157" t="str">
            <v>21002</v>
          </cell>
          <cell r="C157" t="str">
            <v>กระทรวงสาธารณสุข สำนักงานปลัดกระทรวงสาธารณสุข</v>
          </cell>
          <cell r="D157" t="str">
            <v>001130800</v>
          </cell>
          <cell r="E157" t="str">
            <v>11308</v>
          </cell>
          <cell r="F157" t="str">
            <v>รพช.เขาย้อย</v>
          </cell>
          <cell r="G157" t="str">
            <v>โรงพยาบาลชุมชนเขาย้อย</v>
          </cell>
          <cell r="H157" t="str">
            <v>76020105</v>
          </cell>
          <cell r="I157">
            <v>76</v>
          </cell>
          <cell r="J157" t="str">
            <v>จังหวัดเพชรบุรี</v>
          </cell>
          <cell r="K157">
            <v>7602</v>
          </cell>
          <cell r="L157" t="str">
            <v>เขาย้อย</v>
          </cell>
          <cell r="M157">
            <v>760201</v>
          </cell>
          <cell r="N157" t="str">
            <v>เขาย้อย</v>
          </cell>
          <cell r="O157" t="str">
            <v>กลาง</v>
          </cell>
          <cell r="P157" t="str">
            <v>07</v>
          </cell>
          <cell r="Q157" t="str">
            <v>โรงพยาบาลชุมชน</v>
          </cell>
          <cell r="R157">
            <v>5</v>
          </cell>
          <cell r="S157">
            <v>30</v>
          </cell>
          <cell r="T157" t="str">
            <v>30</v>
          </cell>
          <cell r="U157" t="str">
            <v>21</v>
          </cell>
          <cell r="V157" t="str">
            <v>2.1 ทุติยภูมิระดับต้น</v>
          </cell>
        </row>
        <row r="158">
          <cell r="A158" t="str">
            <v>05</v>
          </cell>
          <cell r="B158" t="str">
            <v>21002</v>
          </cell>
          <cell r="C158" t="str">
            <v>กระทรวงสาธารณสุข สำนักงานปลัดกระทรวงสาธารณสุข</v>
          </cell>
          <cell r="D158" t="str">
            <v>001130900</v>
          </cell>
          <cell r="E158" t="str">
            <v>11309</v>
          </cell>
          <cell r="F158" t="str">
            <v>รพช.หนองหญ้าปล้อง</v>
          </cell>
          <cell r="G158" t="str">
            <v>โรงพยาบาลชุมชนหนองหญ้าปล้อง</v>
          </cell>
          <cell r="H158" t="str">
            <v>76030103</v>
          </cell>
          <cell r="I158">
            <v>76</v>
          </cell>
          <cell r="J158" t="str">
            <v>จังหวัดเพชรบุรี</v>
          </cell>
          <cell r="K158">
            <v>7603</v>
          </cell>
          <cell r="L158" t="str">
            <v>หนองหญ้าปล้อง</v>
          </cell>
          <cell r="M158">
            <v>760301</v>
          </cell>
          <cell r="N158" t="str">
            <v>หนองหญ้าปล้อง</v>
          </cell>
          <cell r="O158" t="str">
            <v>กลาง</v>
          </cell>
          <cell r="P158" t="str">
            <v>07</v>
          </cell>
          <cell r="Q158" t="str">
            <v>โรงพยาบาลชุมชน</v>
          </cell>
          <cell r="R158">
            <v>5</v>
          </cell>
          <cell r="S158">
            <v>30</v>
          </cell>
          <cell r="T158" t="str">
            <v>30</v>
          </cell>
          <cell r="U158" t="str">
            <v>21</v>
          </cell>
          <cell r="V158" t="str">
            <v>2.1 ทุติยภูมิระดับต้น</v>
          </cell>
        </row>
        <row r="159">
          <cell r="A159" t="str">
            <v>05</v>
          </cell>
          <cell r="B159" t="str">
            <v>21002</v>
          </cell>
          <cell r="C159" t="str">
            <v>กระทรวงสาธารณสุข สำนักงานปลัดกระทรวงสาธารณสุข</v>
          </cell>
          <cell r="D159" t="str">
            <v>001131000</v>
          </cell>
          <cell r="E159" t="str">
            <v>11310</v>
          </cell>
          <cell r="F159" t="str">
            <v>รพช.ชะอำ</v>
          </cell>
          <cell r="G159" t="str">
            <v>โรงพยาบาลชุมชนชะอำ</v>
          </cell>
          <cell r="H159" t="str">
            <v>76040100</v>
          </cell>
          <cell r="I159">
            <v>76</v>
          </cell>
          <cell r="J159" t="str">
            <v>จังหวัดเพชรบุรี</v>
          </cell>
          <cell r="K159">
            <v>7604</v>
          </cell>
          <cell r="L159" t="str">
            <v>ชะอำ</v>
          </cell>
          <cell r="M159">
            <v>760401</v>
          </cell>
          <cell r="N159" t="str">
            <v>ชะอำ</v>
          </cell>
          <cell r="O159" t="str">
            <v>กลาง</v>
          </cell>
          <cell r="P159" t="str">
            <v>07</v>
          </cell>
          <cell r="Q159" t="str">
            <v>โรงพยาบาลชุมชน</v>
          </cell>
          <cell r="R159">
            <v>4</v>
          </cell>
          <cell r="S159">
            <v>60</v>
          </cell>
          <cell r="T159" t="str">
            <v>60</v>
          </cell>
          <cell r="U159" t="str">
            <v>22</v>
          </cell>
          <cell r="V159" t="str">
            <v>2.2 ทุติยภูมิระดับกลาง</v>
          </cell>
        </row>
        <row r="160">
          <cell r="A160" t="str">
            <v>05</v>
          </cell>
          <cell r="B160" t="str">
            <v>21002</v>
          </cell>
          <cell r="C160" t="str">
            <v>กระทรวงสาธารณสุข สำนักงานปลัดกระทรวงสาธารณสุข</v>
          </cell>
          <cell r="D160" t="str">
            <v>001131100</v>
          </cell>
          <cell r="E160" t="str">
            <v>11311</v>
          </cell>
          <cell r="F160" t="str">
            <v>รพช.ท่ายาง</v>
          </cell>
          <cell r="G160" t="str">
            <v>โรงพยาบาลชุมชนท่ายาง</v>
          </cell>
          <cell r="H160" t="str">
            <v>76050101</v>
          </cell>
          <cell r="I160">
            <v>76</v>
          </cell>
          <cell r="J160" t="str">
            <v>จังหวัดเพชรบุรี</v>
          </cell>
          <cell r="K160">
            <v>7605</v>
          </cell>
          <cell r="L160" t="str">
            <v>ท่ายาง</v>
          </cell>
          <cell r="M160">
            <v>760501</v>
          </cell>
          <cell r="N160" t="str">
            <v>ท่ายาง</v>
          </cell>
          <cell r="O160" t="str">
            <v>กลาง</v>
          </cell>
          <cell r="P160" t="str">
            <v>07</v>
          </cell>
          <cell r="Q160" t="str">
            <v>โรงพยาบาลชุมชน</v>
          </cell>
          <cell r="R160">
            <v>4</v>
          </cell>
          <cell r="S160">
            <v>60</v>
          </cell>
          <cell r="T160" t="str">
            <v>60</v>
          </cell>
          <cell r="U160" t="str">
            <v>21</v>
          </cell>
          <cell r="V160" t="str">
            <v>2.1 ทุติยภูมิระดับต้น</v>
          </cell>
        </row>
        <row r="161">
          <cell r="A161" t="str">
            <v>05</v>
          </cell>
          <cell r="B161" t="str">
            <v>21002</v>
          </cell>
          <cell r="C161" t="str">
            <v>กระทรวงสาธารณสุข สำนักงานปลัดกระทรวงสาธารณสุข</v>
          </cell>
          <cell r="D161" t="str">
            <v>001131200</v>
          </cell>
          <cell r="E161" t="str">
            <v>11312</v>
          </cell>
          <cell r="F161" t="str">
            <v>รพช.บ้านลาด</v>
          </cell>
          <cell r="G161" t="str">
            <v>โรงพยาบาลชุมชนบ้านลาด</v>
          </cell>
          <cell r="H161" t="str">
            <v>76061608</v>
          </cell>
          <cell r="I161">
            <v>76</v>
          </cell>
          <cell r="J161" t="str">
            <v>จังหวัดเพชรบุรี</v>
          </cell>
          <cell r="K161">
            <v>7606</v>
          </cell>
          <cell r="L161" t="str">
            <v>บ้านลาด</v>
          </cell>
          <cell r="M161">
            <v>760616</v>
          </cell>
          <cell r="N161" t="str">
            <v>ท่าช้าง</v>
          </cell>
          <cell r="O161" t="str">
            <v>กลาง</v>
          </cell>
          <cell r="P161" t="str">
            <v>07</v>
          </cell>
          <cell r="Q161" t="str">
            <v>โรงพยาบาลชุมชน</v>
          </cell>
          <cell r="R161">
            <v>5</v>
          </cell>
          <cell r="S161">
            <v>30</v>
          </cell>
          <cell r="T161" t="str">
            <v>30</v>
          </cell>
          <cell r="U161" t="str">
            <v>21</v>
          </cell>
          <cell r="V161" t="str">
            <v>2.1 ทุติยภูมิระดับต้น</v>
          </cell>
        </row>
        <row r="162">
          <cell r="A162" t="str">
            <v>05</v>
          </cell>
          <cell r="B162" t="str">
            <v>21002</v>
          </cell>
          <cell r="C162" t="str">
            <v>กระทรวงสาธารณสุข สำนักงานปลัดกระทรวงสาธารณสุข</v>
          </cell>
          <cell r="D162" t="str">
            <v>001131300</v>
          </cell>
          <cell r="E162" t="str">
            <v>11313</v>
          </cell>
          <cell r="F162" t="str">
            <v>รพช.บ้านแหลม</v>
          </cell>
          <cell r="G162" t="str">
            <v>โรงพยาบาลชุมชนบ้านแหลม</v>
          </cell>
          <cell r="H162" t="str">
            <v>76070103</v>
          </cell>
          <cell r="I162">
            <v>76</v>
          </cell>
          <cell r="J162" t="str">
            <v>จังหวัดเพชรบุรี</v>
          </cell>
          <cell r="K162">
            <v>7607</v>
          </cell>
          <cell r="L162" t="str">
            <v>บ้านแหลม</v>
          </cell>
          <cell r="M162">
            <v>760701</v>
          </cell>
          <cell r="N162" t="str">
            <v>บ้านแหลม</v>
          </cell>
          <cell r="O162" t="str">
            <v>กลาง</v>
          </cell>
          <cell r="P162" t="str">
            <v>07</v>
          </cell>
          <cell r="Q162" t="str">
            <v>โรงพยาบาลชุมชน</v>
          </cell>
          <cell r="R162">
            <v>5</v>
          </cell>
          <cell r="S162">
            <v>30</v>
          </cell>
          <cell r="T162" t="str">
            <v>30</v>
          </cell>
          <cell r="U162" t="str">
            <v>21</v>
          </cell>
          <cell r="V162" t="str">
            <v>2.1 ทุติยภูมิระดับต้น</v>
          </cell>
        </row>
        <row r="163">
          <cell r="A163" t="str">
            <v>05</v>
          </cell>
          <cell r="B163" t="str">
            <v>21002</v>
          </cell>
          <cell r="C163" t="str">
            <v>กระทรวงสาธารณสุข สำนักงานปลัดกระทรวงสาธารณสุข</v>
          </cell>
          <cell r="D163" t="str">
            <v>001131400</v>
          </cell>
          <cell r="E163" t="str">
            <v>11314</v>
          </cell>
          <cell r="F163" t="str">
            <v>รพช.แก่งกระจาน</v>
          </cell>
          <cell r="G163" t="str">
            <v>โรงพยาบาลชุมชนแก่งกระจาน</v>
          </cell>
          <cell r="H163" t="str">
            <v>76080105</v>
          </cell>
          <cell r="I163">
            <v>76</v>
          </cell>
          <cell r="J163" t="str">
            <v>จังหวัดเพชรบุรี</v>
          </cell>
          <cell r="K163">
            <v>7608</v>
          </cell>
          <cell r="L163" t="str">
            <v>แก่งกระจาน</v>
          </cell>
          <cell r="M163">
            <v>760803</v>
          </cell>
          <cell r="N163" t="str">
            <v>วังจันทร์</v>
          </cell>
          <cell r="O163" t="str">
            <v>กลาง</v>
          </cell>
          <cell r="P163" t="str">
            <v>07</v>
          </cell>
          <cell r="Q163" t="str">
            <v>โรงพยาบาลชุมชน</v>
          </cell>
          <cell r="R163">
            <v>5</v>
          </cell>
          <cell r="S163">
            <v>30</v>
          </cell>
          <cell r="T163" t="str">
            <v>30</v>
          </cell>
          <cell r="U163" t="str">
            <v>21</v>
          </cell>
          <cell r="V163" t="str">
            <v>2.1 ทุติยภูมิระดับต้น</v>
          </cell>
        </row>
        <row r="164">
          <cell r="A164" t="str">
            <v>05</v>
          </cell>
          <cell r="B164" t="str">
            <v>21002</v>
          </cell>
          <cell r="C164" t="str">
            <v>กระทรวงสาธารณสุข สำนักงานปลัดกระทรวงสาธารณสุข</v>
          </cell>
          <cell r="D164" t="str">
            <v>001073700</v>
          </cell>
          <cell r="E164" t="str">
            <v>10737</v>
          </cell>
          <cell r="F164" t="str">
            <v>รพท.ประจวบคีรีขันธ์</v>
          </cell>
          <cell r="G164" t="str">
            <v>โรงพยาบาลทั่วไปประจวบคีรีขันธ์</v>
          </cell>
          <cell r="H164" t="str">
            <v>77010100</v>
          </cell>
          <cell r="I164">
            <v>77</v>
          </cell>
          <cell r="J164" t="str">
            <v>จังหวัดประจวบคีรีขันธ์</v>
          </cell>
          <cell r="K164">
            <v>7701</v>
          </cell>
          <cell r="L164" t="str">
            <v>เมืองประจวบคีรีขันธ์</v>
          </cell>
          <cell r="M164">
            <v>770101</v>
          </cell>
          <cell r="N164" t="str">
            <v>ประจวบคีรีขันธ์</v>
          </cell>
          <cell r="O164" t="str">
            <v>กลาง</v>
          </cell>
          <cell r="P164" t="str">
            <v>06</v>
          </cell>
          <cell r="Q164" t="str">
            <v>โรงพยาบาลทั่วไป</v>
          </cell>
          <cell r="R164">
            <v>2</v>
          </cell>
          <cell r="S164">
            <v>303</v>
          </cell>
          <cell r="T164" t="str">
            <v>278</v>
          </cell>
          <cell r="U164" t="str">
            <v>31</v>
          </cell>
          <cell r="V164" t="str">
            <v>3.1 ตติยภูมิ</v>
          </cell>
        </row>
        <row r="165">
          <cell r="A165" t="str">
            <v>05</v>
          </cell>
          <cell r="B165" t="str">
            <v>21002</v>
          </cell>
          <cell r="C165" t="str">
            <v>กระทรวงสาธารณสุข สำนักงานปลัดกระทรวงสาธารณสุข</v>
          </cell>
          <cell r="D165" t="str">
            <v>001131500</v>
          </cell>
          <cell r="E165" t="str">
            <v>11315</v>
          </cell>
          <cell r="F165" t="str">
            <v>รพช.กุยบุรี</v>
          </cell>
          <cell r="G165" t="str">
            <v>โรงพยาบาลชุมชนกุยบุรี</v>
          </cell>
          <cell r="H165" t="str">
            <v>77020105</v>
          </cell>
          <cell r="I165">
            <v>77</v>
          </cell>
          <cell r="J165" t="str">
            <v>จังหวัดประจวบคีรีขันธ์</v>
          </cell>
          <cell r="K165">
            <v>7702</v>
          </cell>
          <cell r="L165" t="str">
            <v>กุยบุรี</v>
          </cell>
          <cell r="M165">
            <v>770201</v>
          </cell>
          <cell r="N165" t="str">
            <v>กุยบุรี</v>
          </cell>
          <cell r="O165" t="str">
            <v>กลาง</v>
          </cell>
          <cell r="P165" t="str">
            <v>07</v>
          </cell>
          <cell r="Q165" t="str">
            <v>โรงพยาบาลชุมชน</v>
          </cell>
          <cell r="R165">
            <v>5</v>
          </cell>
          <cell r="S165">
            <v>30</v>
          </cell>
          <cell r="T165" t="str">
            <v>30</v>
          </cell>
          <cell r="U165" t="str">
            <v>21</v>
          </cell>
          <cell r="V165" t="str">
            <v>2.1 ทุติยภูมิระดับต้น</v>
          </cell>
        </row>
        <row r="166">
          <cell r="A166" t="str">
            <v>05</v>
          </cell>
          <cell r="B166" t="str">
            <v>21002</v>
          </cell>
          <cell r="C166" t="str">
            <v>กระทรวงสาธารณสุข สำนักงานปลัดกระทรวงสาธารณสุข</v>
          </cell>
          <cell r="D166" t="str">
            <v>001131600</v>
          </cell>
          <cell r="E166" t="str">
            <v>11316</v>
          </cell>
          <cell r="F166" t="str">
            <v>รพช.ทับสะแก</v>
          </cell>
          <cell r="G166" t="str">
            <v>โรงพยาบาลชุมชนทับสะแก</v>
          </cell>
          <cell r="H166" t="str">
            <v>77030306</v>
          </cell>
          <cell r="I166">
            <v>77</v>
          </cell>
          <cell r="J166" t="str">
            <v>จังหวัดประจวบคีรีขันธ์</v>
          </cell>
          <cell r="K166">
            <v>7703</v>
          </cell>
          <cell r="L166" t="str">
            <v>ทับสะแก</v>
          </cell>
          <cell r="M166">
            <v>770303</v>
          </cell>
          <cell r="N166" t="str">
            <v>นาหูกวาง</v>
          </cell>
          <cell r="O166" t="str">
            <v>กลาง</v>
          </cell>
          <cell r="P166" t="str">
            <v>07</v>
          </cell>
          <cell r="Q166" t="str">
            <v>โรงพยาบาลชุมชน</v>
          </cell>
          <cell r="R166">
            <v>4</v>
          </cell>
          <cell r="S166">
            <v>60</v>
          </cell>
          <cell r="T166" t="str">
            <v>60</v>
          </cell>
          <cell r="U166" t="str">
            <v>21</v>
          </cell>
          <cell r="V166" t="str">
            <v>2.1 ทุติยภูมิระดับต้น</v>
          </cell>
        </row>
        <row r="167">
          <cell r="A167" t="str">
            <v>05</v>
          </cell>
          <cell r="B167" t="str">
            <v>21002</v>
          </cell>
          <cell r="C167" t="str">
            <v>กระทรวงสาธารณสุข สำนักงานปลัดกระทรวงสาธารณสุข</v>
          </cell>
          <cell r="D167" t="str">
            <v>001131700</v>
          </cell>
          <cell r="E167" t="str">
            <v>11317</v>
          </cell>
          <cell r="F167" t="str">
            <v>รพช.บางสะพาน</v>
          </cell>
          <cell r="G167" t="str">
            <v>โรงพยาบาลชุมชนบางสะพาน</v>
          </cell>
          <cell r="H167" t="str">
            <v>77040105</v>
          </cell>
          <cell r="I167">
            <v>77</v>
          </cell>
          <cell r="J167" t="str">
            <v>จังหวัดประจวบคีรีขันธ์</v>
          </cell>
          <cell r="K167">
            <v>7704</v>
          </cell>
          <cell r="L167" t="str">
            <v>บางสะพาน</v>
          </cell>
          <cell r="M167">
            <v>770401</v>
          </cell>
          <cell r="N167" t="str">
            <v>กำเนิดนพคุณ</v>
          </cell>
          <cell r="O167" t="str">
            <v>กลาง</v>
          </cell>
          <cell r="P167" t="str">
            <v>07</v>
          </cell>
          <cell r="Q167" t="str">
            <v>โรงพยาบาลชุมชน</v>
          </cell>
          <cell r="R167">
            <v>4</v>
          </cell>
          <cell r="S167">
            <v>90</v>
          </cell>
          <cell r="T167" t="str">
            <v>90</v>
          </cell>
          <cell r="U167" t="str">
            <v>22</v>
          </cell>
          <cell r="V167" t="str">
            <v>2.2 ทุติยภูมิระดับกลาง</v>
          </cell>
        </row>
        <row r="168">
          <cell r="A168" t="str">
            <v>05</v>
          </cell>
          <cell r="B168" t="str">
            <v>21002</v>
          </cell>
          <cell r="C168" t="str">
            <v>กระทรวงสาธารณสุข สำนักงานปลัดกระทรวงสาธารณสุข</v>
          </cell>
          <cell r="D168" t="str">
            <v>001131800</v>
          </cell>
          <cell r="E168" t="str">
            <v>11318</v>
          </cell>
          <cell r="F168" t="str">
            <v>รพช.บางสะพานน้อย</v>
          </cell>
          <cell r="G168" t="str">
            <v>โรงพยาบาลชุมชนบางสะพานน้อย</v>
          </cell>
          <cell r="H168" t="str">
            <v>77050104</v>
          </cell>
          <cell r="I168">
            <v>77</v>
          </cell>
          <cell r="J168" t="str">
            <v>จังหวัดประจวบคีรีขันธ์</v>
          </cell>
          <cell r="K168">
            <v>7705</v>
          </cell>
          <cell r="L168" t="str">
            <v>บางสะพานน้อย</v>
          </cell>
          <cell r="M168">
            <v>770501</v>
          </cell>
          <cell r="N168" t="str">
            <v>ปากแพรก</v>
          </cell>
          <cell r="O168" t="str">
            <v>กลาง</v>
          </cell>
          <cell r="P168" t="str">
            <v>07</v>
          </cell>
          <cell r="Q168" t="str">
            <v>โรงพยาบาลชุมชน</v>
          </cell>
          <cell r="R168">
            <v>5</v>
          </cell>
          <cell r="S168">
            <v>30</v>
          </cell>
          <cell r="T168" t="str">
            <v>30</v>
          </cell>
          <cell r="U168" t="str">
            <v>21</v>
          </cell>
          <cell r="V168" t="str">
            <v>2.1 ทุติยภูมิระดับต้น</v>
          </cell>
        </row>
        <row r="169">
          <cell r="A169" t="str">
            <v>05</v>
          </cell>
          <cell r="B169" t="str">
            <v>21002</v>
          </cell>
          <cell r="C169" t="str">
            <v>กระทรวงสาธารณสุข สำนักงานปลัดกระทรวงสาธารณสุข</v>
          </cell>
          <cell r="D169" t="str">
            <v>001131900</v>
          </cell>
          <cell r="E169" t="str">
            <v>11319</v>
          </cell>
          <cell r="F169" t="str">
            <v>รพช.ปราณบุรี</v>
          </cell>
          <cell r="G169" t="str">
            <v>โรงพยาบาลชุมชนปราณบุรี</v>
          </cell>
          <cell r="H169" t="str">
            <v>77060805</v>
          </cell>
          <cell r="I169">
            <v>77</v>
          </cell>
          <cell r="J169" t="str">
            <v>จังหวัดประจวบคีรีขันธ์</v>
          </cell>
          <cell r="K169">
            <v>7706</v>
          </cell>
          <cell r="L169" t="str">
            <v>ปราณบุรี</v>
          </cell>
          <cell r="M169">
            <v>770608</v>
          </cell>
          <cell r="N169" t="str">
            <v>วังก์พง</v>
          </cell>
          <cell r="O169" t="str">
            <v>กลาง</v>
          </cell>
          <cell r="P169" t="str">
            <v>07</v>
          </cell>
          <cell r="Q169" t="str">
            <v>โรงพยาบาลชุมชน</v>
          </cell>
          <cell r="R169">
            <v>4</v>
          </cell>
          <cell r="S169">
            <v>60</v>
          </cell>
          <cell r="T169" t="str">
            <v>30</v>
          </cell>
          <cell r="U169" t="str">
            <v>21</v>
          </cell>
          <cell r="V169" t="str">
            <v>2.1 ทุติยภูมิระดับต้น</v>
          </cell>
        </row>
        <row r="170">
          <cell r="A170" t="str">
            <v>05</v>
          </cell>
          <cell r="B170" t="str">
            <v>21002</v>
          </cell>
          <cell r="C170" t="str">
            <v>กระทรวงสาธารณสุข สำนักงานปลัดกระทรวงสาธารณสุข</v>
          </cell>
          <cell r="D170" t="str">
            <v>001132000</v>
          </cell>
          <cell r="E170" t="str">
            <v>11320</v>
          </cell>
          <cell r="F170" t="str">
            <v>รพท.หัวหิน</v>
          </cell>
          <cell r="G170" t="str">
            <v>โรงพยาบาลทั่วไปหัวหิน</v>
          </cell>
          <cell r="H170" t="str">
            <v>77070100</v>
          </cell>
          <cell r="I170">
            <v>77</v>
          </cell>
          <cell r="J170" t="str">
            <v>จังหวัดประจวบคีรีขันธ์</v>
          </cell>
          <cell r="K170">
            <v>7707</v>
          </cell>
          <cell r="L170" t="str">
            <v>หัวหิน</v>
          </cell>
          <cell r="M170">
            <v>770701</v>
          </cell>
          <cell r="N170" t="str">
            <v>หัวหิน</v>
          </cell>
          <cell r="O170" t="str">
            <v>กลาง</v>
          </cell>
          <cell r="P170" t="str">
            <v>06</v>
          </cell>
          <cell r="Q170" t="str">
            <v>โรงพยาบาลทั่วไป</v>
          </cell>
          <cell r="R170">
            <v>3</v>
          </cell>
          <cell r="S170">
            <v>200</v>
          </cell>
          <cell r="T170" t="str">
            <v>200</v>
          </cell>
          <cell r="U170" t="str">
            <v>31</v>
          </cell>
          <cell r="V170" t="str">
            <v>3.1 ตติยภูมิ</v>
          </cell>
        </row>
        <row r="171">
          <cell r="A171" t="str">
            <v>05</v>
          </cell>
          <cell r="B171" t="str">
            <v>21002</v>
          </cell>
          <cell r="C171" t="str">
            <v>กระทรวงสาธารณสุข สำนักงานปลัดกระทรวงสาธารณสุข</v>
          </cell>
          <cell r="D171" t="str">
            <v>001132100</v>
          </cell>
          <cell r="E171" t="str">
            <v>11321</v>
          </cell>
          <cell r="F171" t="str">
            <v>รพช.สามร้อยยอด</v>
          </cell>
          <cell r="G171" t="str">
            <v>โรงพยาบาลชุมชนสามร้อยยอด</v>
          </cell>
          <cell r="H171" t="str">
            <v>77080506</v>
          </cell>
          <cell r="I171">
            <v>77</v>
          </cell>
          <cell r="J171" t="str">
            <v>จังหวัดประจวบคีรีขันธ์</v>
          </cell>
          <cell r="K171">
            <v>7708</v>
          </cell>
          <cell r="L171" t="str">
            <v>สามร้อยยอด</v>
          </cell>
          <cell r="M171">
            <v>770805</v>
          </cell>
          <cell r="N171" t="str">
            <v>ไร่ใหม่</v>
          </cell>
          <cell r="O171" t="str">
            <v>กลาง</v>
          </cell>
          <cell r="P171" t="str">
            <v>07</v>
          </cell>
          <cell r="Q171" t="str">
            <v>โรงพยาบาลชุมชน</v>
          </cell>
          <cell r="R171">
            <v>4</v>
          </cell>
          <cell r="S171">
            <v>60</v>
          </cell>
          <cell r="T171" t="str">
            <v>60</v>
          </cell>
          <cell r="U171" t="str">
            <v>21</v>
          </cell>
          <cell r="V171" t="str">
            <v>2.1 ทุติยภูมิระดับต้น</v>
          </cell>
        </row>
        <row r="172">
          <cell r="A172" t="str">
            <v>06</v>
          </cell>
          <cell r="B172" t="str">
            <v>21002</v>
          </cell>
          <cell r="C172" t="str">
            <v>กระทรวงสาธารณสุข สำนักงานปลัดกระทรวงสาธารณสุข</v>
          </cell>
          <cell r="D172" t="str">
            <v>001068000</v>
          </cell>
          <cell r="E172" t="str">
            <v>10680</v>
          </cell>
          <cell r="F172" t="str">
            <v>รพศ.มหาราชนครศรีธรรมราช</v>
          </cell>
          <cell r="G172" t="str">
            <v>โรงพยาบาลศูนย์มหาราชนครศรีธรรมราช</v>
          </cell>
          <cell r="H172" t="str">
            <v>80010100</v>
          </cell>
          <cell r="I172">
            <v>80</v>
          </cell>
          <cell r="J172" t="str">
            <v>จังหวัดนครศรีธรรมราช</v>
          </cell>
          <cell r="K172">
            <v>8001</v>
          </cell>
          <cell r="L172" t="str">
            <v>เมืองนครศรีธรรมราช</v>
          </cell>
          <cell r="M172">
            <v>800101</v>
          </cell>
          <cell r="N172" t="str">
            <v>ในเมือง</v>
          </cell>
          <cell r="O172" t="str">
            <v>ใต้</v>
          </cell>
          <cell r="P172" t="str">
            <v>05</v>
          </cell>
          <cell r="Q172" t="str">
            <v>โรงพยาบาลศูนย์</v>
          </cell>
          <cell r="R172">
            <v>1</v>
          </cell>
          <cell r="S172">
            <v>781</v>
          </cell>
          <cell r="T172" t="str">
            <v>863</v>
          </cell>
          <cell r="U172" t="str">
            <v>31</v>
          </cell>
          <cell r="V172" t="str">
            <v>3.1 ตติยภูมิ</v>
          </cell>
        </row>
        <row r="173">
          <cell r="A173" t="str">
            <v>06</v>
          </cell>
          <cell r="B173" t="str">
            <v>21002</v>
          </cell>
          <cell r="C173" t="str">
            <v>กระทรวงสาธารณสุข สำนักงานปลัดกระทรวงสาธารณสุข</v>
          </cell>
          <cell r="D173" t="str">
            <v>001132200</v>
          </cell>
          <cell r="E173" t="str">
            <v>11322</v>
          </cell>
          <cell r="F173" t="str">
            <v>รพช.พรหมคีรี</v>
          </cell>
          <cell r="G173" t="str">
            <v>โรงพยาบาลชุมชนพรหมคีรี</v>
          </cell>
          <cell r="H173" t="str">
            <v>80020109</v>
          </cell>
          <cell r="I173">
            <v>80</v>
          </cell>
          <cell r="J173" t="str">
            <v>จังหวัดนครศรีธรรมราช</v>
          </cell>
          <cell r="K173">
            <v>8002</v>
          </cell>
          <cell r="L173" t="str">
            <v>พรหมคีรี</v>
          </cell>
          <cell r="M173">
            <v>800201</v>
          </cell>
          <cell r="N173" t="str">
            <v>พรหมโลก</v>
          </cell>
          <cell r="O173" t="str">
            <v>ใต้</v>
          </cell>
          <cell r="P173" t="str">
            <v>07</v>
          </cell>
          <cell r="Q173" t="str">
            <v>โรงพยาบาลชุมชน</v>
          </cell>
          <cell r="R173">
            <v>5</v>
          </cell>
          <cell r="S173">
            <v>30</v>
          </cell>
          <cell r="T173" t="str">
            <v>30</v>
          </cell>
          <cell r="U173" t="str">
            <v>21</v>
          </cell>
          <cell r="V173" t="str">
            <v>2.1 ทุติยภูมิระดับต้น</v>
          </cell>
        </row>
        <row r="174">
          <cell r="A174" t="str">
            <v>06</v>
          </cell>
          <cell r="B174" t="str">
            <v>21002</v>
          </cell>
          <cell r="C174" t="str">
            <v>กระทรวงสาธารณสุข สำนักงานปลัดกระทรวงสาธารณสุข</v>
          </cell>
          <cell r="D174" t="str">
            <v>001132400</v>
          </cell>
          <cell r="E174" t="str">
            <v>11324</v>
          </cell>
          <cell r="F174" t="str">
            <v>รพช.ลานสะกา</v>
          </cell>
          <cell r="G174" t="str">
            <v>โรงพยาบาลชุมชนลานสะกา</v>
          </cell>
          <cell r="H174" t="str">
            <v>80030101</v>
          </cell>
          <cell r="I174">
            <v>80</v>
          </cell>
          <cell r="J174" t="str">
            <v>จังหวัดนครศรีธรรมราช</v>
          </cell>
          <cell r="K174">
            <v>8003</v>
          </cell>
          <cell r="L174" t="str">
            <v>ลานสกา</v>
          </cell>
          <cell r="M174">
            <v>800301</v>
          </cell>
          <cell r="N174" t="str">
            <v>เขาแก้ว</v>
          </cell>
          <cell r="O174" t="str">
            <v>ใต้</v>
          </cell>
          <cell r="P174" t="str">
            <v>07</v>
          </cell>
          <cell r="Q174" t="str">
            <v>โรงพยาบาลชุมชน</v>
          </cell>
          <cell r="R174">
            <v>5</v>
          </cell>
          <cell r="S174">
            <v>30</v>
          </cell>
          <cell r="T174" t="str">
            <v>30</v>
          </cell>
          <cell r="U174" t="str">
            <v>21</v>
          </cell>
          <cell r="V174" t="str">
            <v>2.1 ทุติยภูมิระดับต้น</v>
          </cell>
        </row>
        <row r="175">
          <cell r="A175" t="str">
            <v>06</v>
          </cell>
          <cell r="B175" t="str">
            <v>21002</v>
          </cell>
          <cell r="C175" t="str">
            <v>กระทรวงสาธารณสุข สำนักงานปลัดกระทรวงสาธารณสุข</v>
          </cell>
          <cell r="D175" t="str">
            <v>001132500</v>
          </cell>
          <cell r="E175" t="str">
            <v>11325</v>
          </cell>
          <cell r="F175" t="str">
            <v>รพร.ฉวาง</v>
          </cell>
          <cell r="G175" t="str">
            <v>โรงพยาบาลสมเด็จพระยุพราชฉวาง</v>
          </cell>
          <cell r="H175" t="str">
            <v>80041008</v>
          </cell>
          <cell r="I175">
            <v>80</v>
          </cell>
          <cell r="J175" t="str">
            <v>จังหวัดนครศรีธรรมราช</v>
          </cell>
          <cell r="K175">
            <v>8004</v>
          </cell>
          <cell r="L175" t="str">
            <v>ฉวาง</v>
          </cell>
          <cell r="M175">
            <v>800410</v>
          </cell>
          <cell r="N175" t="str">
            <v>ไสหร้า</v>
          </cell>
          <cell r="O175" t="str">
            <v>ใต้</v>
          </cell>
          <cell r="P175" t="str">
            <v>07</v>
          </cell>
          <cell r="Q175" t="str">
            <v>โรงพยาบาลชุมชน</v>
          </cell>
          <cell r="R175">
            <v>4</v>
          </cell>
          <cell r="S175">
            <v>90</v>
          </cell>
          <cell r="T175" t="str">
            <v>90</v>
          </cell>
          <cell r="U175" t="str">
            <v>22</v>
          </cell>
          <cell r="V175" t="str">
            <v>2.2 ทุติยภูมิระดับกลาง</v>
          </cell>
        </row>
        <row r="176">
          <cell r="A176" t="str">
            <v>06</v>
          </cell>
          <cell r="B176" t="str">
            <v>21002</v>
          </cell>
          <cell r="C176" t="str">
            <v>กระทรวงสาธารณสุข สำนักงานปลัดกระทรวงสาธารณสุข</v>
          </cell>
          <cell r="D176" t="str">
            <v>001132600</v>
          </cell>
          <cell r="E176" t="str">
            <v>11326</v>
          </cell>
          <cell r="F176" t="str">
            <v>รพช.พิปูน</v>
          </cell>
          <cell r="G176" t="str">
            <v>โรงพยาบาลชุมชนพิปูน</v>
          </cell>
          <cell r="H176" t="str">
            <v>80050405</v>
          </cell>
          <cell r="I176">
            <v>80</v>
          </cell>
          <cell r="J176" t="str">
            <v>จังหวัดนครศรีธรรมราช</v>
          </cell>
          <cell r="K176">
            <v>8005</v>
          </cell>
          <cell r="L176" t="str">
            <v>พิปูน</v>
          </cell>
          <cell r="M176">
            <v>800504</v>
          </cell>
          <cell r="N176" t="str">
            <v>ยางค้อม</v>
          </cell>
          <cell r="O176" t="str">
            <v>ใต้</v>
          </cell>
          <cell r="P176" t="str">
            <v>07</v>
          </cell>
          <cell r="Q176" t="str">
            <v>โรงพยาบาลชุมชน</v>
          </cell>
          <cell r="R176">
            <v>5</v>
          </cell>
          <cell r="S176">
            <v>30</v>
          </cell>
          <cell r="T176" t="str">
            <v>30</v>
          </cell>
          <cell r="U176" t="str">
            <v>21</v>
          </cell>
          <cell r="V176" t="str">
            <v>2.1 ทุติยภูมิระดับต้น</v>
          </cell>
        </row>
        <row r="177">
          <cell r="A177" t="str">
            <v>06</v>
          </cell>
          <cell r="B177" t="str">
            <v>21002</v>
          </cell>
          <cell r="C177" t="str">
            <v>กระทรวงสาธารณสุข สำนักงานปลัดกระทรวงสาธารณสุข</v>
          </cell>
          <cell r="D177" t="str">
            <v>001132700</v>
          </cell>
          <cell r="E177" t="str">
            <v>11327</v>
          </cell>
          <cell r="F177" t="str">
            <v>รพช.เชียรใหญ่</v>
          </cell>
          <cell r="G177" t="str">
            <v>โรงพยาบาลชุมชนเชียรใหญ่</v>
          </cell>
          <cell r="H177" t="str">
            <v>80060701</v>
          </cell>
          <cell r="I177">
            <v>80</v>
          </cell>
          <cell r="J177" t="str">
            <v>จังหวัดนครศรีธรรมราช</v>
          </cell>
          <cell r="K177">
            <v>8006</v>
          </cell>
          <cell r="L177" t="str">
            <v>เชียรใหญ่</v>
          </cell>
          <cell r="M177">
            <v>800607</v>
          </cell>
          <cell r="N177" t="str">
            <v>ท้องลำเจียก</v>
          </cell>
          <cell r="O177" t="str">
            <v>ใต้</v>
          </cell>
          <cell r="P177" t="str">
            <v>07</v>
          </cell>
          <cell r="Q177" t="str">
            <v>โรงพยาบาลชุมชน</v>
          </cell>
          <cell r="R177">
            <v>5</v>
          </cell>
          <cell r="S177">
            <v>30</v>
          </cell>
          <cell r="T177" t="str">
            <v>30</v>
          </cell>
          <cell r="U177" t="str">
            <v>21</v>
          </cell>
          <cell r="V177" t="str">
            <v>2.1 ทุติยภูมิระดับต้น</v>
          </cell>
        </row>
        <row r="178">
          <cell r="A178" t="str">
            <v>06</v>
          </cell>
          <cell r="B178" t="str">
            <v>21002</v>
          </cell>
          <cell r="C178" t="str">
            <v>กระทรวงสาธารณสุข สำนักงานปลัดกระทรวงสาธารณสุข</v>
          </cell>
          <cell r="D178" t="str">
            <v>001132800</v>
          </cell>
          <cell r="E178" t="str">
            <v>11328</v>
          </cell>
          <cell r="F178" t="str">
            <v>รพช.ชะอวด</v>
          </cell>
          <cell r="G178" t="str">
            <v>โรงพยาบาลชุมชนชะอวด</v>
          </cell>
          <cell r="H178" t="str">
            <v>80070108</v>
          </cell>
          <cell r="I178">
            <v>80</v>
          </cell>
          <cell r="J178" t="str">
            <v>จังหวัดนครศรีธรรมราช</v>
          </cell>
          <cell r="K178">
            <v>8007</v>
          </cell>
          <cell r="L178" t="str">
            <v>ชะอวด</v>
          </cell>
          <cell r="M178">
            <v>800701</v>
          </cell>
          <cell r="N178" t="str">
            <v>ชะอวด</v>
          </cell>
          <cell r="O178" t="str">
            <v>ใต้</v>
          </cell>
          <cell r="P178" t="str">
            <v>07</v>
          </cell>
          <cell r="Q178" t="str">
            <v>โรงพยาบาลชุมชน</v>
          </cell>
          <cell r="R178">
            <v>4</v>
          </cell>
          <cell r="S178">
            <v>60</v>
          </cell>
          <cell r="T178" t="str">
            <v>30</v>
          </cell>
          <cell r="U178" t="str">
            <v>21</v>
          </cell>
          <cell r="V178" t="str">
            <v>2.1 ทุติยภูมิระดับต้น</v>
          </cell>
        </row>
        <row r="179">
          <cell r="A179" t="str">
            <v>06</v>
          </cell>
          <cell r="B179" t="str">
            <v>21002</v>
          </cell>
          <cell r="C179" t="str">
            <v>กระทรวงสาธารณสุข สำนักงานปลัดกระทรวงสาธารณสุข</v>
          </cell>
          <cell r="D179" t="str">
            <v>001132900</v>
          </cell>
          <cell r="E179" t="str">
            <v>11329</v>
          </cell>
          <cell r="F179" t="str">
            <v>รพช.ท่าศาลา</v>
          </cell>
          <cell r="G179" t="str">
            <v>โรงพยาบาลชุมชนท่าศาลา</v>
          </cell>
          <cell r="H179" t="str">
            <v>80080103</v>
          </cell>
          <cell r="I179">
            <v>80</v>
          </cell>
          <cell r="J179" t="str">
            <v>จังหวัดนครศรีธรรมราช</v>
          </cell>
          <cell r="K179">
            <v>8008</v>
          </cell>
          <cell r="L179" t="str">
            <v>ท่าศาลา</v>
          </cell>
          <cell r="M179">
            <v>800801</v>
          </cell>
          <cell r="N179" t="str">
            <v>ท่าศาลา</v>
          </cell>
          <cell r="O179" t="str">
            <v>ใต้</v>
          </cell>
          <cell r="P179" t="str">
            <v>07</v>
          </cell>
          <cell r="Q179" t="str">
            <v>โรงพยาบาลชุมชน</v>
          </cell>
          <cell r="R179">
            <v>4</v>
          </cell>
          <cell r="S179">
            <v>150</v>
          </cell>
          <cell r="T179" t="str">
            <v>60</v>
          </cell>
          <cell r="U179" t="str">
            <v>22</v>
          </cell>
          <cell r="V179" t="str">
            <v>2.2 ทุติยภูมิระดับกลาง</v>
          </cell>
        </row>
        <row r="180">
          <cell r="A180" t="str">
            <v>06</v>
          </cell>
          <cell r="B180" t="str">
            <v>21002</v>
          </cell>
          <cell r="C180" t="str">
            <v>กระทรวงสาธารณสุข สำนักงานปลัดกระทรวงสาธารณสุข</v>
          </cell>
          <cell r="D180" t="str">
            <v>001133000</v>
          </cell>
          <cell r="E180" t="str">
            <v>11330</v>
          </cell>
          <cell r="F180" t="str">
            <v>รพช.ทุ่งสง</v>
          </cell>
          <cell r="G180" t="str">
            <v>โรงพยาบาลชุมชนทุ่งสง</v>
          </cell>
          <cell r="H180" t="str">
            <v>80090100</v>
          </cell>
          <cell r="I180">
            <v>80</v>
          </cell>
          <cell r="J180" t="str">
            <v>จังหวัดนครศรีธรรมราช</v>
          </cell>
          <cell r="K180">
            <v>8009</v>
          </cell>
          <cell r="L180" t="str">
            <v>ทุ่งสง</v>
          </cell>
          <cell r="M180">
            <v>800901</v>
          </cell>
          <cell r="N180" t="str">
            <v>ปากแพรก</v>
          </cell>
          <cell r="O180" t="str">
            <v>ใต้</v>
          </cell>
          <cell r="P180" t="str">
            <v>07</v>
          </cell>
          <cell r="Q180" t="str">
            <v>โรงพยาบาลชุมชน</v>
          </cell>
          <cell r="R180">
            <v>4</v>
          </cell>
          <cell r="S180">
            <v>150</v>
          </cell>
          <cell r="T180" t="str">
            <v>150</v>
          </cell>
          <cell r="U180" t="str">
            <v>23</v>
          </cell>
          <cell r="V180" t="str">
            <v>2.3 ทุติยภูมิระดับสูง</v>
          </cell>
        </row>
        <row r="181">
          <cell r="A181" t="str">
            <v>06</v>
          </cell>
          <cell r="B181" t="str">
            <v>21002</v>
          </cell>
          <cell r="C181" t="str">
            <v>กระทรวงสาธารณสุข สำนักงานปลัดกระทรวงสาธารณสุข</v>
          </cell>
          <cell r="D181" t="str">
            <v>001133100</v>
          </cell>
          <cell r="E181" t="str">
            <v>11331</v>
          </cell>
          <cell r="F181" t="str">
            <v>รพช.นาบอน</v>
          </cell>
          <cell r="G181" t="str">
            <v>โรงพยาบาลชุมชนนาบอน</v>
          </cell>
          <cell r="H181" t="str">
            <v>80100102</v>
          </cell>
          <cell r="I181">
            <v>80</v>
          </cell>
          <cell r="J181" t="str">
            <v>จังหวัดนครศรีธรรมราช</v>
          </cell>
          <cell r="K181">
            <v>8010</v>
          </cell>
          <cell r="L181" t="str">
            <v>นาบอน</v>
          </cell>
          <cell r="M181">
            <v>801001</v>
          </cell>
          <cell r="N181" t="str">
            <v>นาบอน</v>
          </cell>
          <cell r="O181" t="str">
            <v>ใต้</v>
          </cell>
          <cell r="P181" t="str">
            <v>07</v>
          </cell>
          <cell r="Q181" t="str">
            <v>โรงพยาบาลชุมชน</v>
          </cell>
          <cell r="R181">
            <v>5</v>
          </cell>
          <cell r="S181">
            <v>30</v>
          </cell>
          <cell r="T181" t="str">
            <v>30</v>
          </cell>
          <cell r="U181" t="str">
            <v>21</v>
          </cell>
          <cell r="V181" t="str">
            <v>2.1 ทุติยภูมิระดับต้น</v>
          </cell>
        </row>
        <row r="182">
          <cell r="A182" t="str">
            <v>06</v>
          </cell>
          <cell r="B182" t="str">
            <v>21002</v>
          </cell>
          <cell r="C182" t="str">
            <v>กระทรวงสาธารณสุข สำนักงานปลัดกระทรวงสาธารณสุข</v>
          </cell>
          <cell r="D182" t="str">
            <v>001133200</v>
          </cell>
          <cell r="E182" t="str">
            <v>11332</v>
          </cell>
          <cell r="F182" t="str">
            <v>รพช.ทุ่งใหญ่</v>
          </cell>
          <cell r="G182" t="str">
            <v>โรงพยาบาลชุมชนทุ่งใหญ่</v>
          </cell>
          <cell r="H182" t="str">
            <v>80110102</v>
          </cell>
          <cell r="I182">
            <v>80</v>
          </cell>
          <cell r="J182" t="str">
            <v>จังหวัดนครศรีธรรมราช</v>
          </cell>
          <cell r="K182">
            <v>8011</v>
          </cell>
          <cell r="L182" t="str">
            <v>ทุ่งใหญ่</v>
          </cell>
          <cell r="M182">
            <v>801101</v>
          </cell>
          <cell r="N182" t="str">
            <v>ท่ายาง</v>
          </cell>
          <cell r="O182" t="str">
            <v>ใต้</v>
          </cell>
          <cell r="P182" t="str">
            <v>07</v>
          </cell>
          <cell r="Q182" t="str">
            <v>โรงพยาบาลชุมชน</v>
          </cell>
          <cell r="R182">
            <v>4</v>
          </cell>
          <cell r="S182">
            <v>60</v>
          </cell>
          <cell r="T182" t="str">
            <v>60</v>
          </cell>
          <cell r="U182" t="str">
            <v>21</v>
          </cell>
          <cell r="V182" t="str">
            <v>2.1 ทุติยภูมิระดับต้น</v>
          </cell>
        </row>
        <row r="183">
          <cell r="A183" t="str">
            <v>06</v>
          </cell>
          <cell r="B183" t="str">
            <v>21002</v>
          </cell>
          <cell r="C183" t="str">
            <v>กระทรวงสาธารณสุข สำนักงานปลัดกระทรวงสาธารณสุข</v>
          </cell>
          <cell r="D183" t="str">
            <v>001133300</v>
          </cell>
          <cell r="E183" t="str">
            <v>11333</v>
          </cell>
          <cell r="F183" t="str">
            <v>รพช.ปากพนัง</v>
          </cell>
          <cell r="G183" t="str">
            <v>โรงพยาบาลชุมชนปากพนัง</v>
          </cell>
          <cell r="H183" t="str">
            <v>80121400</v>
          </cell>
          <cell r="I183">
            <v>80</v>
          </cell>
          <cell r="J183" t="str">
            <v>จังหวัดนครศรีธรรมราช</v>
          </cell>
          <cell r="K183">
            <v>8012</v>
          </cell>
          <cell r="L183" t="str">
            <v>ปากพนัง</v>
          </cell>
          <cell r="M183">
            <v>801214</v>
          </cell>
          <cell r="N183" t="str">
            <v>ปากพนังฝั่งตะวันออก</v>
          </cell>
          <cell r="O183" t="str">
            <v>ใต้</v>
          </cell>
          <cell r="P183" t="str">
            <v>07</v>
          </cell>
          <cell r="Q183" t="str">
            <v>โรงพยาบาลชุมชน</v>
          </cell>
          <cell r="R183">
            <v>5</v>
          </cell>
          <cell r="S183">
            <v>59</v>
          </cell>
          <cell r="T183" t="str">
            <v>30</v>
          </cell>
          <cell r="U183" t="str">
            <v>22</v>
          </cell>
          <cell r="V183" t="str">
            <v>2.2 ทุติยภูมิระดับกลาง</v>
          </cell>
        </row>
        <row r="184">
          <cell r="A184" t="str">
            <v>06</v>
          </cell>
          <cell r="B184" t="str">
            <v>21002</v>
          </cell>
          <cell r="C184" t="str">
            <v>กระทรวงสาธารณสุข สำนักงานปลัดกระทรวงสาธารณสุข</v>
          </cell>
          <cell r="D184" t="str">
            <v>001133400</v>
          </cell>
          <cell r="E184" t="str">
            <v>11334</v>
          </cell>
          <cell r="F184" t="str">
            <v>รพช.ร่อนพิบูลย์</v>
          </cell>
          <cell r="G184" t="str">
            <v>โรงพยาบาลชุมชนร่อนพิบูลย์</v>
          </cell>
          <cell r="H184" t="str">
            <v>80130113</v>
          </cell>
          <cell r="I184">
            <v>80</v>
          </cell>
          <cell r="J184" t="str">
            <v>จังหวัดนครศรีธรรมราช</v>
          </cell>
          <cell r="K184">
            <v>8013</v>
          </cell>
          <cell r="L184" t="str">
            <v>ร่อนพิบูลย์</v>
          </cell>
          <cell r="M184">
            <v>801301</v>
          </cell>
          <cell r="N184" t="str">
            <v>ร่อนพิบูลย์</v>
          </cell>
          <cell r="O184" t="str">
            <v>ใต้</v>
          </cell>
          <cell r="P184" t="str">
            <v>07</v>
          </cell>
          <cell r="Q184" t="str">
            <v>โรงพยาบาลชุมชน</v>
          </cell>
          <cell r="R184">
            <v>5</v>
          </cell>
          <cell r="S184">
            <v>30</v>
          </cell>
          <cell r="T184" t="str">
            <v>30</v>
          </cell>
          <cell r="U184" t="str">
            <v>22</v>
          </cell>
          <cell r="V184" t="str">
            <v>2.2 ทุติยภูมิระดับกลาง</v>
          </cell>
        </row>
        <row r="185">
          <cell r="A185" t="str">
            <v>06</v>
          </cell>
          <cell r="B185" t="str">
            <v>21002</v>
          </cell>
          <cell r="C185" t="str">
            <v>กระทรวงสาธารณสุข สำนักงานปลัดกระทรวงสาธารณสุข</v>
          </cell>
          <cell r="D185" t="str">
            <v>001133500</v>
          </cell>
          <cell r="E185" t="str">
            <v>11335</v>
          </cell>
          <cell r="F185" t="str">
            <v>รพช.สิชล</v>
          </cell>
          <cell r="G185" t="str">
            <v>โรงพยาบาลชุมชนสิชล</v>
          </cell>
          <cell r="H185" t="str">
            <v>80140105</v>
          </cell>
          <cell r="I185">
            <v>80</v>
          </cell>
          <cell r="J185" t="str">
            <v>จังหวัดนครศรีธรรมราช</v>
          </cell>
          <cell r="K185">
            <v>8014</v>
          </cell>
          <cell r="L185" t="str">
            <v>สิชล</v>
          </cell>
          <cell r="M185">
            <v>801401</v>
          </cell>
          <cell r="N185" t="str">
            <v>สิชล</v>
          </cell>
          <cell r="O185" t="str">
            <v>ใต้</v>
          </cell>
          <cell r="P185" t="str">
            <v>07</v>
          </cell>
          <cell r="Q185" t="str">
            <v>โรงพยาบาลชุมชน</v>
          </cell>
          <cell r="R185">
            <v>4</v>
          </cell>
          <cell r="S185">
            <v>146</v>
          </cell>
          <cell r="T185" t="str">
            <v>120</v>
          </cell>
          <cell r="U185" t="str">
            <v>22</v>
          </cell>
          <cell r="V185" t="str">
            <v>2.2 ทุติยภูมิระดับกลาง</v>
          </cell>
        </row>
        <row r="186">
          <cell r="A186" t="str">
            <v>06</v>
          </cell>
          <cell r="B186" t="str">
            <v>21002</v>
          </cell>
          <cell r="C186" t="str">
            <v>กระทรวงสาธารณสุข สำนักงานปลัดกระทรวงสาธารณสุข</v>
          </cell>
          <cell r="D186" t="str">
            <v>001133600</v>
          </cell>
          <cell r="E186" t="str">
            <v>11336</v>
          </cell>
          <cell r="F186" t="str">
            <v>รพช.ขนอม</v>
          </cell>
          <cell r="G186" t="str">
            <v>โรงพยาบาลชุมชนขนอม</v>
          </cell>
          <cell r="H186" t="str">
            <v>80150103</v>
          </cell>
          <cell r="I186">
            <v>80</v>
          </cell>
          <cell r="J186" t="str">
            <v>จังหวัดนครศรีธรรมราช</v>
          </cell>
          <cell r="K186">
            <v>8015</v>
          </cell>
          <cell r="L186" t="str">
            <v>ขนอม</v>
          </cell>
          <cell r="M186">
            <v>801501</v>
          </cell>
          <cell r="N186" t="str">
            <v>ขนอม</v>
          </cell>
          <cell r="O186" t="str">
            <v>ใต้</v>
          </cell>
          <cell r="P186" t="str">
            <v>07</v>
          </cell>
          <cell r="Q186" t="str">
            <v>โรงพยาบาลชุมชน</v>
          </cell>
          <cell r="R186">
            <v>5</v>
          </cell>
          <cell r="S186">
            <v>30</v>
          </cell>
          <cell r="T186" t="str">
            <v>30</v>
          </cell>
          <cell r="U186" t="str">
            <v>21</v>
          </cell>
          <cell r="V186" t="str">
            <v>2.1 ทุติยภูมิระดับต้น</v>
          </cell>
        </row>
        <row r="187">
          <cell r="A187" t="str">
            <v>06</v>
          </cell>
          <cell r="B187" t="str">
            <v>21002</v>
          </cell>
          <cell r="C187" t="str">
            <v>กระทรวงสาธารณสุข สำนักงานปลัดกระทรวงสาธารณสุข</v>
          </cell>
          <cell r="D187" t="str">
            <v>001133700</v>
          </cell>
          <cell r="E187" t="str">
            <v>11337</v>
          </cell>
          <cell r="F187" t="str">
            <v>รพช.หัวไทร</v>
          </cell>
          <cell r="G187" t="str">
            <v>โรงพยาบาลชุมชนหัวไทร</v>
          </cell>
          <cell r="H187" t="str">
            <v>80160104</v>
          </cell>
          <cell r="I187">
            <v>80</v>
          </cell>
          <cell r="J187" t="str">
            <v>จังหวัดนครศรีธรรมราช</v>
          </cell>
          <cell r="K187">
            <v>8016</v>
          </cell>
          <cell r="L187" t="str">
            <v>หัวไทร</v>
          </cell>
          <cell r="M187">
            <v>801601</v>
          </cell>
          <cell r="N187" t="str">
            <v>หัวไทร</v>
          </cell>
          <cell r="O187" t="str">
            <v>ใต้</v>
          </cell>
          <cell r="P187" t="str">
            <v>07</v>
          </cell>
          <cell r="Q187" t="str">
            <v>โรงพยาบาลชุมชน</v>
          </cell>
          <cell r="R187">
            <v>4</v>
          </cell>
          <cell r="S187">
            <v>59</v>
          </cell>
          <cell r="T187" t="str">
            <v>30</v>
          </cell>
          <cell r="U187" t="str">
            <v>21</v>
          </cell>
          <cell r="V187" t="str">
            <v>2.1 ทุติยภูมิระดับต้น</v>
          </cell>
        </row>
        <row r="188">
          <cell r="A188" t="str">
            <v>06</v>
          </cell>
          <cell r="B188" t="str">
            <v>21002</v>
          </cell>
          <cell r="C188" t="str">
            <v>กระทรวงสาธารณสุข สำนักงานปลัดกระทรวงสาธารณสุข</v>
          </cell>
          <cell r="D188" t="str">
            <v>001133800</v>
          </cell>
          <cell r="E188" t="str">
            <v>11338</v>
          </cell>
          <cell r="F188" t="str">
            <v>รพช.บางขัน</v>
          </cell>
          <cell r="G188" t="str">
            <v>โรงพยาบาลชุมชนบางขัน</v>
          </cell>
          <cell r="H188" t="str">
            <v>80170201</v>
          </cell>
          <cell r="I188">
            <v>80</v>
          </cell>
          <cell r="J188" t="str">
            <v>จังหวัดนครศรีธรรมราช</v>
          </cell>
          <cell r="K188">
            <v>8017</v>
          </cell>
          <cell r="L188" t="str">
            <v>บางขัน</v>
          </cell>
          <cell r="M188">
            <v>801702</v>
          </cell>
          <cell r="N188" t="str">
            <v>บ้านลำนาว</v>
          </cell>
          <cell r="O188" t="str">
            <v>ใต้</v>
          </cell>
          <cell r="P188" t="str">
            <v>07</v>
          </cell>
          <cell r="Q188" t="str">
            <v>โรงพยาบาลชุมชน</v>
          </cell>
          <cell r="R188">
            <v>5</v>
          </cell>
          <cell r="S188">
            <v>30</v>
          </cell>
          <cell r="T188" t="str">
            <v>30</v>
          </cell>
          <cell r="U188" t="str">
            <v>21</v>
          </cell>
          <cell r="V188" t="str">
            <v>2.1 ทุติยภูมิระดับต้น</v>
          </cell>
        </row>
        <row r="189">
          <cell r="A189" t="str">
            <v>06</v>
          </cell>
          <cell r="B189" t="str">
            <v>21002</v>
          </cell>
          <cell r="C189" t="str">
            <v>กระทรวงสาธารณสุข สำนักงานปลัดกระทรวงสาธารณสุข</v>
          </cell>
          <cell r="D189" t="str">
            <v>001133900</v>
          </cell>
          <cell r="E189" t="str">
            <v>11339</v>
          </cell>
          <cell r="F189" t="str">
            <v>รพช.ถ้ำพรรณรา</v>
          </cell>
          <cell r="G189" t="str">
            <v>โรงพยาบาลชุมชนถ้ำพรรณรา</v>
          </cell>
          <cell r="H189" t="str">
            <v>80180102</v>
          </cell>
          <cell r="I189">
            <v>80</v>
          </cell>
          <cell r="J189" t="str">
            <v>จังหวัดนครศรีธรรมราช</v>
          </cell>
          <cell r="K189">
            <v>8018</v>
          </cell>
          <cell r="L189" t="str">
            <v>ถ้ำพรรณรา</v>
          </cell>
          <cell r="M189">
            <v>801801</v>
          </cell>
          <cell r="N189" t="str">
            <v>ถ้ำพรรณรา</v>
          </cell>
          <cell r="O189" t="str">
            <v>ใต้</v>
          </cell>
          <cell r="P189" t="str">
            <v>07</v>
          </cell>
          <cell r="Q189" t="str">
            <v>โรงพยาบาลชุมชน</v>
          </cell>
          <cell r="R189">
            <v>5</v>
          </cell>
          <cell r="S189">
            <v>17</v>
          </cell>
          <cell r="T189" t="str">
            <v>10</v>
          </cell>
          <cell r="U189" t="str">
            <v>21</v>
          </cell>
          <cell r="V189" t="str">
            <v>2.1 ทุติยภูมิระดับต้น</v>
          </cell>
        </row>
        <row r="190">
          <cell r="A190" t="str">
            <v>06</v>
          </cell>
          <cell r="B190" t="str">
            <v>21002</v>
          </cell>
          <cell r="C190" t="str">
            <v>กระทรวงสาธารณสุข สำนักงานปลัดกระทรวงสาธารณสุข</v>
          </cell>
          <cell r="D190" t="str">
            <v>001166000</v>
          </cell>
          <cell r="E190" t="str">
            <v>11660</v>
          </cell>
          <cell r="F190" t="str">
            <v>รพช.จุฬาภรณ์</v>
          </cell>
          <cell r="G190" t="str">
            <v>โรงพยาบาลชุมชนจุฬาภรณ์</v>
          </cell>
          <cell r="H190" t="str">
            <v>80190604</v>
          </cell>
          <cell r="I190">
            <v>80</v>
          </cell>
          <cell r="J190" t="str">
            <v>จังหวัดนครศรีธรรมราช</v>
          </cell>
          <cell r="K190">
            <v>8019</v>
          </cell>
          <cell r="L190" t="str">
            <v>จุฬาภรณ์</v>
          </cell>
          <cell r="M190">
            <v>801906</v>
          </cell>
          <cell r="N190" t="str">
            <v>สามตำบล</v>
          </cell>
          <cell r="O190" t="str">
            <v>ใต้</v>
          </cell>
          <cell r="P190" t="str">
            <v>07</v>
          </cell>
          <cell r="Q190" t="str">
            <v>โรงพยาบาลชุมชน</v>
          </cell>
          <cell r="R190">
            <v>5</v>
          </cell>
          <cell r="S190">
            <v>30</v>
          </cell>
          <cell r="T190" t="str">
            <v>30</v>
          </cell>
          <cell r="U190" t="str">
            <v>21</v>
          </cell>
          <cell r="V190" t="str">
            <v>2.1 ทุติยภูมิระดับต้น</v>
          </cell>
        </row>
        <row r="191">
          <cell r="A191" t="str">
            <v>06</v>
          </cell>
          <cell r="B191" t="str">
            <v>21002</v>
          </cell>
          <cell r="C191" t="str">
            <v>กระทรวงสาธารณสุข สำนักงานปลัดกระทรวงสาธารณสุข</v>
          </cell>
          <cell r="D191" t="str">
            <v>001068100</v>
          </cell>
          <cell r="E191" t="str">
            <v>10681</v>
          </cell>
          <cell r="F191" t="str">
            <v>รพศ.สุราษฎร์ธานี</v>
          </cell>
          <cell r="G191" t="str">
            <v>โรงพยาบาลศูนย์สุราษฎร์ธานี</v>
          </cell>
          <cell r="H191" t="str">
            <v>84010202</v>
          </cell>
          <cell r="I191">
            <v>84</v>
          </cell>
          <cell r="J191" t="str">
            <v>จังหวัดสุราษฎร์ธานี</v>
          </cell>
          <cell r="K191">
            <v>8401</v>
          </cell>
          <cell r="L191" t="str">
            <v>เมืองสุราษฎร์ธานี</v>
          </cell>
          <cell r="M191">
            <v>840102</v>
          </cell>
          <cell r="N191" t="str">
            <v>มะขามเตี้ย</v>
          </cell>
          <cell r="O191" t="str">
            <v>ใต้</v>
          </cell>
          <cell r="P191" t="str">
            <v>05</v>
          </cell>
          <cell r="Q191" t="str">
            <v>โรงพยาบาลศูนย์</v>
          </cell>
          <cell r="R191">
            <v>1</v>
          </cell>
          <cell r="S191">
            <v>760</v>
          </cell>
          <cell r="T191" t="str">
            <v>660</v>
          </cell>
          <cell r="U191" t="str">
            <v>31</v>
          </cell>
          <cell r="V191" t="str">
            <v>3.1 ตติยภูมิ</v>
          </cell>
        </row>
        <row r="192">
          <cell r="A192" t="str">
            <v>06</v>
          </cell>
          <cell r="B192" t="str">
            <v>21002</v>
          </cell>
          <cell r="C192" t="str">
            <v>กระทรวงสาธารณสุข สำนักงานปลัดกระทรวงสาธารณสุข</v>
          </cell>
          <cell r="D192" t="str">
            <v>001074200</v>
          </cell>
          <cell r="E192" t="str">
            <v>10742</v>
          </cell>
          <cell r="F192" t="str">
            <v>รพท.เกาะสมุย</v>
          </cell>
          <cell r="G192" t="str">
            <v>โรงพยาบาลทั่วไปเกาะสมุย</v>
          </cell>
          <cell r="H192" t="str">
            <v>84040101</v>
          </cell>
          <cell r="I192">
            <v>84</v>
          </cell>
          <cell r="J192" t="str">
            <v>จังหวัดสุราษฎร์ธานี</v>
          </cell>
          <cell r="K192">
            <v>8404</v>
          </cell>
          <cell r="L192" t="str">
            <v>เกาะสมุย</v>
          </cell>
          <cell r="M192">
            <v>840401</v>
          </cell>
          <cell r="N192" t="str">
            <v>อ่างทอง</v>
          </cell>
          <cell r="O192" t="str">
            <v>ใต้</v>
          </cell>
          <cell r="P192" t="str">
            <v>06</v>
          </cell>
          <cell r="Q192" t="str">
            <v>โรงพยาบาลทั่วไป</v>
          </cell>
          <cell r="R192">
            <v>3</v>
          </cell>
          <cell r="S192">
            <v>90</v>
          </cell>
          <cell r="T192" t="str">
            <v>120</v>
          </cell>
          <cell r="U192" t="str">
            <v>23</v>
          </cell>
          <cell r="V192" t="str">
            <v>2.3 ทุติยภูมิระดับสูง</v>
          </cell>
        </row>
        <row r="193">
          <cell r="A193" t="str">
            <v>06</v>
          </cell>
          <cell r="B193" t="str">
            <v>21002</v>
          </cell>
          <cell r="C193" t="str">
            <v>กระทรวงสาธารณสุข สำนักงานปลัดกระทรวงสาธารณสุข</v>
          </cell>
          <cell r="D193" t="str">
            <v>001135700</v>
          </cell>
          <cell r="E193" t="str">
            <v>11357</v>
          </cell>
          <cell r="F193" t="str">
            <v>รพช.กาญจนดิษฐ์</v>
          </cell>
          <cell r="G193" t="str">
            <v>โรงพยาบาลชุมชนกาญจนดิษฐ์</v>
          </cell>
          <cell r="H193" t="str">
            <v>84020709</v>
          </cell>
          <cell r="I193">
            <v>84</v>
          </cell>
          <cell r="J193" t="str">
            <v>จังหวัดสุราษฎร์ธานี</v>
          </cell>
          <cell r="K193">
            <v>8402</v>
          </cell>
          <cell r="L193" t="str">
            <v>กาญจนดิษฐ์</v>
          </cell>
          <cell r="M193">
            <v>840207</v>
          </cell>
          <cell r="N193" t="str">
            <v>พลายวาส</v>
          </cell>
          <cell r="O193" t="str">
            <v>ใต้</v>
          </cell>
          <cell r="P193" t="str">
            <v>07</v>
          </cell>
          <cell r="Q193" t="str">
            <v>โรงพยาบาลชุมชน</v>
          </cell>
          <cell r="R193">
            <v>4</v>
          </cell>
          <cell r="S193">
            <v>60</v>
          </cell>
          <cell r="T193" t="str">
            <v>60</v>
          </cell>
          <cell r="U193" t="str">
            <v>22</v>
          </cell>
          <cell r="V193" t="str">
            <v>2.2 ทุติยภูมิระดับกลาง</v>
          </cell>
        </row>
        <row r="194">
          <cell r="A194" t="str">
            <v>06</v>
          </cell>
          <cell r="B194" t="str">
            <v>21002</v>
          </cell>
          <cell r="C194" t="str">
            <v>กระทรวงสาธารณสุข สำนักงานปลัดกระทรวงสาธารณสุข</v>
          </cell>
          <cell r="D194" t="str">
            <v>001135800</v>
          </cell>
          <cell r="E194" t="str">
            <v>11358</v>
          </cell>
          <cell r="F194" t="str">
            <v>รพช.ดอนสัก</v>
          </cell>
          <cell r="G194" t="str">
            <v>โรงพยาบาลชุมชนดอนสัก</v>
          </cell>
          <cell r="H194" t="str">
            <v>84030105</v>
          </cell>
          <cell r="I194">
            <v>84</v>
          </cell>
          <cell r="J194" t="str">
            <v>จังหวัดสุราษฎร์ธานี</v>
          </cell>
          <cell r="K194">
            <v>8403</v>
          </cell>
          <cell r="L194" t="str">
            <v>ดอนสัก</v>
          </cell>
          <cell r="M194">
            <v>840301</v>
          </cell>
          <cell r="N194" t="str">
            <v>ดอนสัก</v>
          </cell>
          <cell r="O194" t="str">
            <v>ใต้</v>
          </cell>
          <cell r="P194" t="str">
            <v>07</v>
          </cell>
          <cell r="Q194" t="str">
            <v>โรงพยาบาลชุมชน</v>
          </cell>
          <cell r="R194">
            <v>4</v>
          </cell>
          <cell r="S194">
            <v>39</v>
          </cell>
          <cell r="T194" t="str">
            <v>30</v>
          </cell>
          <cell r="U194" t="str">
            <v>21</v>
          </cell>
          <cell r="V194" t="str">
            <v>2.1 ทุติยภูมิระดับต้น</v>
          </cell>
        </row>
        <row r="195">
          <cell r="A195" t="str">
            <v>06</v>
          </cell>
          <cell r="B195" t="str">
            <v>21002</v>
          </cell>
          <cell r="C195" t="str">
            <v>กระทรวงสาธารณสุข สำนักงานปลัดกระทรวงสาธารณสุข</v>
          </cell>
          <cell r="D195" t="str">
            <v>001135900</v>
          </cell>
          <cell r="E195" t="str">
            <v>11359</v>
          </cell>
          <cell r="F195" t="str">
            <v>รพช.เกาะพงัน</v>
          </cell>
          <cell r="G195" t="str">
            <v>โรงพยาบาลชุมชนเกาะพงัน</v>
          </cell>
          <cell r="H195" t="str">
            <v>84050104</v>
          </cell>
          <cell r="I195">
            <v>84</v>
          </cell>
          <cell r="J195" t="str">
            <v>จังหวัดสุราษฎร์ธานี</v>
          </cell>
          <cell r="K195">
            <v>8405</v>
          </cell>
          <cell r="L195" t="str">
            <v>เกาะพะงัน</v>
          </cell>
          <cell r="M195">
            <v>840501</v>
          </cell>
          <cell r="N195" t="str">
            <v>เกาะพะงัน</v>
          </cell>
          <cell r="O195" t="str">
            <v>ใต้</v>
          </cell>
          <cell r="P195" t="str">
            <v>07</v>
          </cell>
          <cell r="Q195" t="str">
            <v>โรงพยาบาลชุมชน</v>
          </cell>
          <cell r="R195">
            <v>5</v>
          </cell>
          <cell r="S195">
            <v>30</v>
          </cell>
          <cell r="T195" t="str">
            <v>30</v>
          </cell>
          <cell r="U195" t="str">
            <v>21</v>
          </cell>
          <cell r="V195" t="str">
            <v>2.1 ทุติยภูมิระดับต้น</v>
          </cell>
        </row>
        <row r="196">
          <cell r="A196" t="str">
            <v>06</v>
          </cell>
          <cell r="B196" t="str">
            <v>21002</v>
          </cell>
          <cell r="C196" t="str">
            <v>กระทรวงสาธารณสุข สำนักงานปลัดกระทรวงสาธารณสุข</v>
          </cell>
          <cell r="D196" t="str">
            <v>001136000</v>
          </cell>
          <cell r="E196" t="str">
            <v>11360</v>
          </cell>
          <cell r="F196" t="str">
            <v>รพช.ไชยา</v>
          </cell>
          <cell r="G196" t="str">
            <v>โรงพยาบาลชุมชนไชยา</v>
          </cell>
          <cell r="H196" t="str">
            <v>84060101</v>
          </cell>
          <cell r="I196">
            <v>84</v>
          </cell>
          <cell r="J196" t="str">
            <v>จังหวัดสุราษฎร์ธานี</v>
          </cell>
          <cell r="K196">
            <v>8406</v>
          </cell>
          <cell r="L196" t="str">
            <v>ไชยา</v>
          </cell>
          <cell r="M196">
            <v>840601</v>
          </cell>
          <cell r="N196" t="str">
            <v>ตลาดไชยา</v>
          </cell>
          <cell r="O196" t="str">
            <v>ใต้</v>
          </cell>
          <cell r="P196" t="str">
            <v>07</v>
          </cell>
          <cell r="Q196" t="str">
            <v>โรงพยาบาลชุมชน</v>
          </cell>
          <cell r="R196">
            <v>4</v>
          </cell>
          <cell r="S196">
            <v>60</v>
          </cell>
          <cell r="T196" t="str">
            <v>30</v>
          </cell>
          <cell r="U196" t="str">
            <v>21</v>
          </cell>
          <cell r="V196" t="str">
            <v>2.1 ทุติยภูมิระดับต้น</v>
          </cell>
        </row>
        <row r="197">
          <cell r="A197" t="str">
            <v>06</v>
          </cell>
          <cell r="B197" t="str">
            <v>21002</v>
          </cell>
          <cell r="C197" t="str">
            <v>กระทรวงสาธารณสุข สำนักงานปลัดกระทรวงสาธารณสุข</v>
          </cell>
          <cell r="D197" t="str">
            <v>001136100</v>
          </cell>
          <cell r="E197" t="str">
            <v>11361</v>
          </cell>
          <cell r="F197" t="str">
            <v>รพช.ท่าชนะ</v>
          </cell>
          <cell r="G197" t="str">
            <v>โรงพยาบาลชุมชนท่าชนะ</v>
          </cell>
          <cell r="H197" t="str">
            <v>84070110</v>
          </cell>
          <cell r="I197">
            <v>84</v>
          </cell>
          <cell r="J197" t="str">
            <v>จังหวัดสุราษฎร์ธานี</v>
          </cell>
          <cell r="K197">
            <v>8407</v>
          </cell>
          <cell r="L197" t="str">
            <v>ท่าชนะ</v>
          </cell>
          <cell r="M197">
            <v>840701</v>
          </cell>
          <cell r="N197" t="str">
            <v>ท่าชนะ</v>
          </cell>
          <cell r="O197" t="str">
            <v>ใต้</v>
          </cell>
          <cell r="P197" t="str">
            <v>07</v>
          </cell>
          <cell r="Q197" t="str">
            <v>โรงพยาบาลชุมชน</v>
          </cell>
          <cell r="R197">
            <v>5</v>
          </cell>
          <cell r="S197">
            <v>30</v>
          </cell>
          <cell r="T197" t="str">
            <v>30</v>
          </cell>
          <cell r="U197" t="str">
            <v>21</v>
          </cell>
          <cell r="V197" t="str">
            <v>2.1 ทุติยภูมิระดับต้น</v>
          </cell>
        </row>
        <row r="198">
          <cell r="A198" t="str">
            <v>06</v>
          </cell>
          <cell r="B198" t="str">
            <v>21002</v>
          </cell>
          <cell r="C198" t="str">
            <v>กระทรวงสาธารณสุข สำนักงานปลัดกระทรวงสาธารณสุข</v>
          </cell>
          <cell r="D198" t="str">
            <v>001136200</v>
          </cell>
          <cell r="E198" t="str">
            <v>11362</v>
          </cell>
          <cell r="F198" t="str">
            <v>รพช.คีรีรัฐนิคม</v>
          </cell>
          <cell r="G198" t="str">
            <v>โรงพยาบาลชุมชนคีรีรัฐนิคม</v>
          </cell>
          <cell r="H198" t="str">
            <v>84080807</v>
          </cell>
          <cell r="I198">
            <v>84</v>
          </cell>
          <cell r="J198" t="str">
            <v>จังหวัดสุราษฎร์ธานี</v>
          </cell>
          <cell r="K198">
            <v>8408</v>
          </cell>
          <cell r="L198" t="str">
            <v>คีรีรัฐนิคม</v>
          </cell>
          <cell r="M198">
            <v>840808</v>
          </cell>
          <cell r="N198" t="str">
            <v>ย่านยาว</v>
          </cell>
          <cell r="O198" t="str">
            <v>ใต้</v>
          </cell>
          <cell r="P198" t="str">
            <v>07</v>
          </cell>
          <cell r="Q198" t="str">
            <v>โรงพยาบาลชุมชน</v>
          </cell>
          <cell r="R198">
            <v>5</v>
          </cell>
          <cell r="S198">
            <v>30</v>
          </cell>
          <cell r="T198" t="str">
            <v>30</v>
          </cell>
          <cell r="U198" t="str">
            <v>21</v>
          </cell>
          <cell r="V198" t="str">
            <v>2.1 ทุติยภูมิระดับต้น</v>
          </cell>
        </row>
        <row r="199">
          <cell r="A199" t="str">
            <v>06</v>
          </cell>
          <cell r="B199" t="str">
            <v>21002</v>
          </cell>
          <cell r="C199" t="str">
            <v>กระทรวงสาธารณสุข สำนักงานปลัดกระทรวงสาธารณสุข</v>
          </cell>
          <cell r="D199" t="str">
            <v>001136300</v>
          </cell>
          <cell r="E199" t="str">
            <v>11363</v>
          </cell>
          <cell r="F199" t="str">
            <v>รพช.บ้านตาขุน</v>
          </cell>
          <cell r="G199" t="str">
            <v>โรงพยาบาลชุมชนบ้านตาขุน</v>
          </cell>
          <cell r="H199" t="str">
            <v>84090103</v>
          </cell>
          <cell r="I199">
            <v>84</v>
          </cell>
          <cell r="J199" t="str">
            <v>จังหวัดสุราษฎร์ธานี</v>
          </cell>
          <cell r="K199">
            <v>8409</v>
          </cell>
          <cell r="L199" t="str">
            <v>บ้านตาขุน</v>
          </cell>
          <cell r="M199">
            <v>840901</v>
          </cell>
          <cell r="N199" t="str">
            <v>เขาวง</v>
          </cell>
          <cell r="O199" t="str">
            <v>ใต้</v>
          </cell>
          <cell r="P199" t="str">
            <v>07</v>
          </cell>
          <cell r="Q199" t="str">
            <v>โรงพยาบาลชุมชน</v>
          </cell>
          <cell r="R199">
            <v>5</v>
          </cell>
          <cell r="S199">
            <v>10</v>
          </cell>
          <cell r="T199" t="str">
            <v>10</v>
          </cell>
          <cell r="U199" t="str">
            <v>21</v>
          </cell>
          <cell r="V199" t="str">
            <v>2.1 ทุติยภูมิระดับต้น</v>
          </cell>
        </row>
        <row r="200">
          <cell r="A200" t="str">
            <v>06</v>
          </cell>
          <cell r="B200" t="str">
            <v>21002</v>
          </cell>
          <cell r="C200" t="str">
            <v>กระทรวงสาธารณสุข สำนักงานปลัดกระทรวงสาธารณสุข</v>
          </cell>
          <cell r="D200" t="str">
            <v>001136400</v>
          </cell>
          <cell r="E200" t="str">
            <v>11364</v>
          </cell>
          <cell r="F200" t="str">
            <v>รพช.พนม</v>
          </cell>
          <cell r="G200" t="str">
            <v>โรงพยาบาลชุมชนพนม</v>
          </cell>
          <cell r="H200" t="str">
            <v>84100503</v>
          </cell>
          <cell r="I200">
            <v>84</v>
          </cell>
          <cell r="J200" t="str">
            <v>จังหวัดสุราษฎร์ธานี</v>
          </cell>
          <cell r="K200">
            <v>8410</v>
          </cell>
          <cell r="L200" t="str">
            <v>พนม</v>
          </cell>
          <cell r="M200">
            <v>841005</v>
          </cell>
          <cell r="N200" t="str">
            <v>พังกาญจน์</v>
          </cell>
          <cell r="O200" t="str">
            <v>ใต้</v>
          </cell>
          <cell r="P200" t="str">
            <v>07</v>
          </cell>
          <cell r="Q200" t="str">
            <v>โรงพยาบาลชุมชน</v>
          </cell>
          <cell r="R200">
            <v>5</v>
          </cell>
          <cell r="S200">
            <v>30</v>
          </cell>
          <cell r="T200" t="str">
            <v>30</v>
          </cell>
          <cell r="U200" t="str">
            <v>21</v>
          </cell>
          <cell r="V200" t="str">
            <v>2.1 ทุติยภูมิระดับต้น</v>
          </cell>
        </row>
        <row r="201">
          <cell r="A201" t="str">
            <v>06</v>
          </cell>
          <cell r="B201" t="str">
            <v>21002</v>
          </cell>
          <cell r="C201" t="str">
            <v>กระทรวงสาธารณสุข สำนักงานปลัดกระทรวงสาธารณสุข</v>
          </cell>
          <cell r="D201" t="str">
            <v>001136500</v>
          </cell>
          <cell r="E201" t="str">
            <v>11365</v>
          </cell>
          <cell r="F201" t="str">
            <v>รพช.ท่าฉาง</v>
          </cell>
          <cell r="G201" t="str">
            <v>โรงพยาบาลชุมชนท่าฉาง</v>
          </cell>
          <cell r="H201" t="str">
            <v>84110101</v>
          </cell>
          <cell r="I201">
            <v>84</v>
          </cell>
          <cell r="J201" t="str">
            <v>จังหวัดสุราษฎร์ธานี</v>
          </cell>
          <cell r="K201">
            <v>8411</v>
          </cell>
          <cell r="L201" t="str">
            <v>ท่าฉาง</v>
          </cell>
          <cell r="M201">
            <v>841101</v>
          </cell>
          <cell r="N201" t="str">
            <v>ท่าฉาง</v>
          </cell>
          <cell r="O201" t="str">
            <v>ใต้</v>
          </cell>
          <cell r="P201" t="str">
            <v>07</v>
          </cell>
          <cell r="Q201" t="str">
            <v>โรงพยาบาลชุมชน</v>
          </cell>
          <cell r="R201">
            <v>5</v>
          </cell>
          <cell r="S201">
            <v>30</v>
          </cell>
          <cell r="T201" t="str">
            <v>30</v>
          </cell>
          <cell r="U201" t="str">
            <v>21</v>
          </cell>
          <cell r="V201" t="str">
            <v>2.1 ทุติยภูมิระดับต้น</v>
          </cell>
        </row>
        <row r="202">
          <cell r="A202" t="str">
            <v>06</v>
          </cell>
          <cell r="B202" t="str">
            <v>21002</v>
          </cell>
          <cell r="C202" t="str">
            <v>กระทรวงสาธารณสุข สำนักงานปลัดกระทรวงสาธารณสุข</v>
          </cell>
          <cell r="D202" t="str">
            <v>001136600</v>
          </cell>
          <cell r="E202" t="str">
            <v>11366</v>
          </cell>
          <cell r="F202" t="str">
            <v>รพช.บ้านนาสาร</v>
          </cell>
          <cell r="G202" t="str">
            <v>โรงพยาบาลชุมชนบ้านนาสาร</v>
          </cell>
          <cell r="H202" t="str">
            <v>84120100</v>
          </cell>
          <cell r="I202">
            <v>84</v>
          </cell>
          <cell r="J202" t="str">
            <v>จังหวัดสุราษฎร์ธานี</v>
          </cell>
          <cell r="K202">
            <v>8412</v>
          </cell>
          <cell r="L202" t="str">
            <v>บ้านนาสาร</v>
          </cell>
          <cell r="M202">
            <v>841201</v>
          </cell>
          <cell r="N202" t="str">
            <v>นาสาร</v>
          </cell>
          <cell r="O202" t="str">
            <v>ใต้</v>
          </cell>
          <cell r="P202" t="str">
            <v>07</v>
          </cell>
          <cell r="Q202" t="str">
            <v>โรงพยาบาลชุมชน</v>
          </cell>
          <cell r="R202">
            <v>4</v>
          </cell>
          <cell r="S202">
            <v>60</v>
          </cell>
          <cell r="T202" t="str">
            <v>60</v>
          </cell>
          <cell r="U202" t="str">
            <v>22</v>
          </cell>
          <cell r="V202" t="str">
            <v>2.2 ทุติยภูมิระดับกลาง</v>
          </cell>
        </row>
        <row r="203">
          <cell r="A203" t="str">
            <v>06</v>
          </cell>
          <cell r="B203" t="str">
            <v>21002</v>
          </cell>
          <cell r="C203" t="str">
            <v>กระทรวงสาธารณสุข สำนักงานปลัดกระทรวงสาธารณสุข</v>
          </cell>
          <cell r="D203" t="str">
            <v>001136700</v>
          </cell>
          <cell r="E203" t="str">
            <v>11367</v>
          </cell>
          <cell r="F203" t="str">
            <v>รพช.บ้านนาเดิม</v>
          </cell>
          <cell r="G203" t="str">
            <v>โรงพยาบาลชุมชนบ้านนาเดิม</v>
          </cell>
          <cell r="H203" t="str">
            <v>84130102</v>
          </cell>
          <cell r="I203">
            <v>84</v>
          </cell>
          <cell r="J203" t="str">
            <v>จังหวัดสุราษฎร์ธานี</v>
          </cell>
          <cell r="K203">
            <v>8413</v>
          </cell>
          <cell r="L203" t="str">
            <v>บ้านนาเดิม</v>
          </cell>
          <cell r="M203">
            <v>841301</v>
          </cell>
          <cell r="N203" t="str">
            <v>บ้านนา</v>
          </cell>
          <cell r="O203" t="str">
            <v>ใต้</v>
          </cell>
          <cell r="P203" t="str">
            <v>07</v>
          </cell>
          <cell r="Q203" t="str">
            <v>โรงพยาบาลชุมชน</v>
          </cell>
          <cell r="R203">
            <v>5</v>
          </cell>
          <cell r="S203">
            <v>30</v>
          </cell>
          <cell r="T203" t="str">
            <v>30</v>
          </cell>
          <cell r="U203" t="str">
            <v>21</v>
          </cell>
          <cell r="V203" t="str">
            <v>2.1 ทุติยภูมิระดับต้น</v>
          </cell>
        </row>
        <row r="204">
          <cell r="A204" t="str">
            <v>06</v>
          </cell>
          <cell r="B204" t="str">
            <v>21002</v>
          </cell>
          <cell r="C204" t="str">
            <v>กระทรวงสาธารณสุข สำนักงานปลัดกระทรวงสาธารณสุข</v>
          </cell>
          <cell r="D204" t="str">
            <v>001136800</v>
          </cell>
          <cell r="E204" t="str">
            <v>11368</v>
          </cell>
          <cell r="F204" t="str">
            <v>รพช.เคียนซา</v>
          </cell>
          <cell r="G204" t="str">
            <v>โรงพยาบาลชุมชนเคียนซา</v>
          </cell>
          <cell r="H204" t="str">
            <v>84140102</v>
          </cell>
          <cell r="I204">
            <v>84</v>
          </cell>
          <cell r="J204" t="str">
            <v>จังหวัดสุราษฎร์ธานี</v>
          </cell>
          <cell r="K204">
            <v>8414</v>
          </cell>
          <cell r="L204" t="str">
            <v>เคียนซา</v>
          </cell>
          <cell r="M204">
            <v>841401</v>
          </cell>
          <cell r="N204" t="str">
            <v>เคียนซา</v>
          </cell>
          <cell r="O204" t="str">
            <v>ใต้</v>
          </cell>
          <cell r="P204" t="str">
            <v>07</v>
          </cell>
          <cell r="Q204" t="str">
            <v>โรงพยาบาลชุมชน</v>
          </cell>
          <cell r="R204">
            <v>5</v>
          </cell>
          <cell r="S204">
            <v>30</v>
          </cell>
          <cell r="T204" t="str">
            <v>30</v>
          </cell>
          <cell r="U204" t="str">
            <v>21</v>
          </cell>
          <cell r="V204" t="str">
            <v>2.1 ทุติยภูมิระดับต้น</v>
          </cell>
        </row>
        <row r="205">
          <cell r="A205" t="str">
            <v>06</v>
          </cell>
          <cell r="B205" t="str">
            <v>21002</v>
          </cell>
          <cell r="C205" t="str">
            <v>กระทรวงสาธารณสุข สำนักงานปลัดกระทรวงสาธารณสุข</v>
          </cell>
          <cell r="D205" t="str">
            <v>001136900</v>
          </cell>
          <cell r="E205" t="str">
            <v>11369</v>
          </cell>
          <cell r="F205" t="str">
            <v>รพช.พระแสง</v>
          </cell>
          <cell r="G205" t="str">
            <v>โรงพยาบาลชุมชนพระแสง</v>
          </cell>
          <cell r="H205" t="str">
            <v>84160101</v>
          </cell>
          <cell r="I205">
            <v>84</v>
          </cell>
          <cell r="J205" t="str">
            <v>จังหวัดสุราษฎร์ธานี</v>
          </cell>
          <cell r="K205">
            <v>8416</v>
          </cell>
          <cell r="L205" t="str">
            <v>พระแสง</v>
          </cell>
          <cell r="M205">
            <v>841601</v>
          </cell>
          <cell r="N205" t="str">
            <v>อิปัน</v>
          </cell>
          <cell r="O205" t="str">
            <v>ใต้</v>
          </cell>
          <cell r="P205" t="str">
            <v>07</v>
          </cell>
          <cell r="Q205" t="str">
            <v>โรงพยาบาลชุมชน</v>
          </cell>
          <cell r="R205">
            <v>5</v>
          </cell>
          <cell r="S205">
            <v>30</v>
          </cell>
          <cell r="T205" t="str">
            <v>30</v>
          </cell>
          <cell r="U205" t="str">
            <v>21</v>
          </cell>
          <cell r="V205" t="str">
            <v>2.1 ทุติยภูมิระดับต้น</v>
          </cell>
        </row>
        <row r="206">
          <cell r="A206" t="str">
            <v>06</v>
          </cell>
          <cell r="B206" t="str">
            <v>21002</v>
          </cell>
          <cell r="C206" t="str">
            <v>กระทรวงสาธารณสุข สำนักงานปลัดกระทรวงสาธารณสุข</v>
          </cell>
          <cell r="D206" t="str">
            <v>001137000</v>
          </cell>
          <cell r="E206" t="str">
            <v>11370</v>
          </cell>
          <cell r="F206" t="str">
            <v>รพช.พุนพิน</v>
          </cell>
          <cell r="G206" t="str">
            <v>โรงพยาบาลชุมชนพุนพิน</v>
          </cell>
          <cell r="H206" t="str">
            <v>84170103</v>
          </cell>
          <cell r="I206">
            <v>84</v>
          </cell>
          <cell r="J206" t="str">
            <v>จังหวัดสุราษฎร์ธานี</v>
          </cell>
          <cell r="K206">
            <v>8417</v>
          </cell>
          <cell r="L206" t="str">
            <v>พุนพิน</v>
          </cell>
          <cell r="M206">
            <v>841701</v>
          </cell>
          <cell r="N206" t="str">
            <v>ท่าข้าม</v>
          </cell>
          <cell r="O206" t="str">
            <v>ใต้</v>
          </cell>
          <cell r="P206" t="str">
            <v>07</v>
          </cell>
          <cell r="Q206" t="str">
            <v>โรงพยาบาลชุมชน</v>
          </cell>
          <cell r="R206">
            <v>4</v>
          </cell>
          <cell r="S206">
            <v>74</v>
          </cell>
          <cell r="T206" t="str">
            <v>60</v>
          </cell>
          <cell r="U206" t="str">
            <v>21</v>
          </cell>
          <cell r="V206" t="str">
            <v>2.1 ทุติยภูมิระดับต้น</v>
          </cell>
        </row>
        <row r="207">
          <cell r="A207" t="str">
            <v>06</v>
          </cell>
          <cell r="B207" t="str">
            <v>21002</v>
          </cell>
          <cell r="C207" t="str">
            <v>กระทรวงสาธารณสุข สำนักงานปลัดกระทรวงสาธารณสุข</v>
          </cell>
          <cell r="D207" t="str">
            <v>001137100</v>
          </cell>
          <cell r="E207" t="str">
            <v>11371</v>
          </cell>
          <cell r="F207" t="str">
            <v>รพช.ชัยบุรี</v>
          </cell>
          <cell r="G207" t="str">
            <v>โรงพยาบาลชุมชนชัยบุรี</v>
          </cell>
          <cell r="H207" t="str">
            <v>84180103</v>
          </cell>
          <cell r="I207">
            <v>84</v>
          </cell>
          <cell r="J207" t="str">
            <v>จังหวัดสุราษฎร์ธานี</v>
          </cell>
          <cell r="K207">
            <v>8418</v>
          </cell>
          <cell r="L207" t="str">
            <v>ชัยบุรี</v>
          </cell>
          <cell r="M207">
            <v>841801</v>
          </cell>
          <cell r="N207" t="str">
            <v>สองแพรก</v>
          </cell>
          <cell r="O207" t="str">
            <v>ใต้</v>
          </cell>
          <cell r="P207" t="str">
            <v>07</v>
          </cell>
          <cell r="Q207" t="str">
            <v>โรงพยาบาลชุมชน</v>
          </cell>
          <cell r="R207">
            <v>5</v>
          </cell>
          <cell r="S207">
            <v>30</v>
          </cell>
          <cell r="T207" t="str">
            <v>31</v>
          </cell>
          <cell r="U207" t="str">
            <v>21</v>
          </cell>
          <cell r="V207" t="str">
            <v>2.1 ทุติยภูมิระดับต้น</v>
          </cell>
        </row>
        <row r="208">
          <cell r="A208" t="str">
            <v>06</v>
          </cell>
          <cell r="B208" t="str">
            <v>21002</v>
          </cell>
          <cell r="C208" t="str">
            <v>กระทรวงสาธารณสุข สำนักงานปลัดกระทรวงสาธารณสุข</v>
          </cell>
          <cell r="D208" t="str">
            <v>001145900</v>
          </cell>
          <cell r="E208" t="str">
            <v>11459</v>
          </cell>
          <cell r="F208" t="str">
            <v>รพร.เวียงสระ</v>
          </cell>
          <cell r="G208" t="str">
            <v>โรงพยาบาลสมเด็จพระยุพราชเวียงสระ</v>
          </cell>
          <cell r="H208" t="str">
            <v>84150110</v>
          </cell>
          <cell r="I208">
            <v>84</v>
          </cell>
          <cell r="J208" t="str">
            <v>จังหวัดสุราษฎร์ธานี</v>
          </cell>
          <cell r="K208">
            <v>8415</v>
          </cell>
          <cell r="L208" t="str">
            <v>เวียงสระ</v>
          </cell>
          <cell r="M208">
            <v>841501</v>
          </cell>
          <cell r="N208" t="str">
            <v>เวียงสระ</v>
          </cell>
          <cell r="O208" t="str">
            <v>ใต้</v>
          </cell>
          <cell r="P208" t="str">
            <v>07</v>
          </cell>
          <cell r="Q208" t="str">
            <v>โรงพยาบาลชุมชน</v>
          </cell>
          <cell r="R208">
            <v>4</v>
          </cell>
          <cell r="S208">
            <v>60</v>
          </cell>
          <cell r="T208" t="str">
            <v>60</v>
          </cell>
          <cell r="U208" t="str">
            <v>22</v>
          </cell>
          <cell r="V208" t="str">
            <v>2.2 ทุติยภูมิระดับกลาง</v>
          </cell>
        </row>
        <row r="209">
          <cell r="A209" t="str">
            <v>06</v>
          </cell>
          <cell r="B209" t="str">
            <v>21002</v>
          </cell>
          <cell r="C209" t="str">
            <v>กระทรวงสาธารณสุข สำนักงานปลัดกระทรวงสาธารณสุข</v>
          </cell>
          <cell r="D209" t="str">
            <v>001165400</v>
          </cell>
          <cell r="E209" t="str">
            <v>11654</v>
          </cell>
          <cell r="F209" t="str">
            <v>รพช.วิภาวดี</v>
          </cell>
          <cell r="G209" t="str">
            <v>โรงพยาบาลชุมชนวิภาวดี</v>
          </cell>
          <cell r="H209" t="str">
            <v>84190204</v>
          </cell>
          <cell r="I209">
            <v>84</v>
          </cell>
          <cell r="J209" t="str">
            <v>จังหวัดสุราษฎร์ธานี</v>
          </cell>
          <cell r="K209">
            <v>8419</v>
          </cell>
          <cell r="L209" t="str">
            <v>วิภาวดี</v>
          </cell>
          <cell r="M209">
            <v>841902</v>
          </cell>
          <cell r="N209" t="str">
            <v>ตะกุกเหนือ</v>
          </cell>
          <cell r="O209" t="str">
            <v>ใต้</v>
          </cell>
          <cell r="P209" t="str">
            <v>07</v>
          </cell>
          <cell r="Q209" t="str">
            <v>โรงพยาบาลชุมชน</v>
          </cell>
          <cell r="R209">
            <v>5</v>
          </cell>
          <cell r="S209">
            <v>30</v>
          </cell>
          <cell r="T209" t="str">
            <v>30</v>
          </cell>
          <cell r="U209" t="str">
            <v>21</v>
          </cell>
          <cell r="V209" t="str">
            <v>2.1 ทุติยภูมิระดับต้น</v>
          </cell>
        </row>
        <row r="210">
          <cell r="A210" t="str">
            <v>06</v>
          </cell>
          <cell r="B210" t="str">
            <v>21002</v>
          </cell>
          <cell r="C210" t="str">
            <v>กระทรวงสาธารณสุข สำนักงานปลัดกระทรวงสาธารณสุข</v>
          </cell>
          <cell r="D210" t="str">
            <v>001413800</v>
          </cell>
          <cell r="E210" t="str">
            <v>14138</v>
          </cell>
          <cell r="F210" t="str">
            <v>รพช.ท่าโรงช้าง</v>
          </cell>
          <cell r="G210" t="str">
            <v>โรงพยาบาลชุมชนท่าโรงช้าง</v>
          </cell>
          <cell r="H210" t="str">
            <v>84170603</v>
          </cell>
          <cell r="I210">
            <v>84</v>
          </cell>
          <cell r="J210" t="str">
            <v>จังหวัดสุราษฎร์ธานี</v>
          </cell>
          <cell r="K210">
            <v>8417</v>
          </cell>
          <cell r="L210" t="str">
            <v>พุนพิน</v>
          </cell>
          <cell r="M210">
            <v>841706</v>
          </cell>
          <cell r="N210" t="str">
            <v>ท่าโรงช้าง</v>
          </cell>
          <cell r="O210" t="str">
            <v>ใต้</v>
          </cell>
          <cell r="P210" t="str">
            <v>07</v>
          </cell>
          <cell r="Q210" t="str">
            <v>โรงพยาบาลชุมชน</v>
          </cell>
          <cell r="R210">
            <v>4</v>
          </cell>
          <cell r="S210">
            <v>70</v>
          </cell>
          <cell r="T210" t="str">
            <v>30</v>
          </cell>
          <cell r="U210" t="str">
            <v>22</v>
          </cell>
          <cell r="V210" t="str">
            <v>2.2 ทุติยภูมิระดับกลาง</v>
          </cell>
        </row>
        <row r="211">
          <cell r="A211" t="str">
            <v>06</v>
          </cell>
          <cell r="B211" t="str">
            <v>21002</v>
          </cell>
          <cell r="C211" t="str">
            <v>กระทรวงสาธารณสุข สำนักงานปลัดกระทรวงสาธารณสุข</v>
          </cell>
          <cell r="D211" t="str">
            <v>001074400</v>
          </cell>
          <cell r="E211" t="str">
            <v>10744</v>
          </cell>
          <cell r="F211" t="str">
            <v>รพท.ชุมพรเขตรอุดมศักดิ์</v>
          </cell>
          <cell r="G211" t="str">
            <v>โรงพยาบาลทั่วไปชุมพรเขตรอุดมศักดิ์</v>
          </cell>
          <cell r="H211" t="str">
            <v>86010100</v>
          </cell>
          <cell r="I211">
            <v>86</v>
          </cell>
          <cell r="J211" t="str">
            <v>จังหวัดชุมพร</v>
          </cell>
          <cell r="K211">
            <v>8601</v>
          </cell>
          <cell r="L211" t="str">
            <v>เมืองชุมพร</v>
          </cell>
          <cell r="M211">
            <v>860101</v>
          </cell>
          <cell r="N211" t="str">
            <v>ท่าตะเภา</v>
          </cell>
          <cell r="O211" t="str">
            <v>ใต้</v>
          </cell>
          <cell r="P211" t="str">
            <v>06</v>
          </cell>
          <cell r="Q211" t="str">
            <v>โรงพยาบาลทั่วไป</v>
          </cell>
          <cell r="R211">
            <v>2</v>
          </cell>
          <cell r="S211">
            <v>509</v>
          </cell>
          <cell r="T211" t="str">
            <v>509</v>
          </cell>
          <cell r="U211" t="str">
            <v>31</v>
          </cell>
          <cell r="V211" t="str">
            <v>3.1 ตติยภูมิ</v>
          </cell>
        </row>
        <row r="212">
          <cell r="A212" t="str">
            <v>06</v>
          </cell>
          <cell r="B212" t="str">
            <v>21002</v>
          </cell>
          <cell r="C212" t="str">
            <v>กระทรวงสาธารณสุข สำนักงานปลัดกระทรวงสาธารณสุข</v>
          </cell>
          <cell r="D212" t="str">
            <v>001137500</v>
          </cell>
          <cell r="E212" t="str">
            <v>11375</v>
          </cell>
          <cell r="F212" t="str">
            <v>รพช.ปากน้ำชุมพร</v>
          </cell>
          <cell r="G212" t="str">
            <v>โรงพยาบาลชุมชนปากน้ำชุมพร</v>
          </cell>
          <cell r="H212" t="str">
            <v>86010203</v>
          </cell>
          <cell r="I212">
            <v>86</v>
          </cell>
          <cell r="J212" t="str">
            <v>จังหวัดชุมพร</v>
          </cell>
          <cell r="K212">
            <v>8601</v>
          </cell>
          <cell r="L212" t="str">
            <v>เมืองชุมพร</v>
          </cell>
          <cell r="M212">
            <v>860102</v>
          </cell>
          <cell r="N212" t="str">
            <v>ปากน้ำ</v>
          </cell>
          <cell r="O212" t="str">
            <v>ใต้</v>
          </cell>
          <cell r="P212" t="str">
            <v>07</v>
          </cell>
          <cell r="Q212" t="str">
            <v>โรงพยาบาลชุมชน</v>
          </cell>
          <cell r="R212">
            <v>5</v>
          </cell>
          <cell r="S212">
            <v>30</v>
          </cell>
          <cell r="T212" t="str">
            <v>10</v>
          </cell>
          <cell r="U212" t="str">
            <v>21</v>
          </cell>
          <cell r="V212" t="str">
            <v>2.1 ทุติยภูมิระดับต้น</v>
          </cell>
        </row>
        <row r="213">
          <cell r="A213" t="str">
            <v>06</v>
          </cell>
          <cell r="B213" t="str">
            <v>21002</v>
          </cell>
          <cell r="C213" t="str">
            <v>กระทรวงสาธารณสุข สำนักงานปลัดกระทรวงสาธารณสุข</v>
          </cell>
          <cell r="D213" t="str">
            <v>001137600</v>
          </cell>
          <cell r="E213" t="str">
            <v>11376</v>
          </cell>
          <cell r="F213" t="str">
            <v>รพช.ท่าแซะ</v>
          </cell>
          <cell r="G213" t="str">
            <v>โรงพยาบาลชุมชนท่าแซะ</v>
          </cell>
          <cell r="H213" t="str">
            <v>86020902</v>
          </cell>
          <cell r="I213">
            <v>86</v>
          </cell>
          <cell r="J213" t="str">
            <v>จังหวัดชุมพร</v>
          </cell>
          <cell r="K213">
            <v>8602</v>
          </cell>
          <cell r="L213" t="str">
            <v>ท่าแซะ</v>
          </cell>
          <cell r="M213">
            <v>860209</v>
          </cell>
          <cell r="N213" t="str">
            <v>ทรัพย์อนันต์</v>
          </cell>
          <cell r="O213" t="str">
            <v>ใต้</v>
          </cell>
          <cell r="P213" t="str">
            <v>07</v>
          </cell>
          <cell r="Q213" t="str">
            <v>โรงพยาบาลชุมชน</v>
          </cell>
          <cell r="R213">
            <v>4</v>
          </cell>
          <cell r="S213">
            <v>30</v>
          </cell>
          <cell r="T213" t="str">
            <v>60</v>
          </cell>
          <cell r="U213" t="str">
            <v>21</v>
          </cell>
          <cell r="V213" t="str">
            <v>2.1 ทุติยภูมิระดับต้น</v>
          </cell>
        </row>
        <row r="214">
          <cell r="A214" t="str">
            <v>06</v>
          </cell>
          <cell r="B214" t="str">
            <v>21002</v>
          </cell>
          <cell r="C214" t="str">
            <v>กระทรวงสาธารณสุข สำนักงานปลัดกระทรวงสาธารณสุข</v>
          </cell>
          <cell r="D214" t="str">
            <v>001137700</v>
          </cell>
          <cell r="E214" t="str">
            <v>11377</v>
          </cell>
          <cell r="F214" t="str">
            <v>รพช.ปะทิว</v>
          </cell>
          <cell r="G214" t="str">
            <v>โรงพยาบาลชุมชนปะทิว</v>
          </cell>
          <cell r="H214" t="str">
            <v>86030107</v>
          </cell>
          <cell r="I214">
            <v>86</v>
          </cell>
          <cell r="J214" t="str">
            <v>จังหวัดชุมพร</v>
          </cell>
          <cell r="K214">
            <v>8603</v>
          </cell>
          <cell r="L214" t="str">
            <v>ปะทิว</v>
          </cell>
          <cell r="M214">
            <v>860301</v>
          </cell>
          <cell r="N214" t="str">
            <v>บางสน</v>
          </cell>
          <cell r="O214" t="str">
            <v>ใต้</v>
          </cell>
          <cell r="P214" t="str">
            <v>07</v>
          </cell>
          <cell r="Q214" t="str">
            <v>โรงพยาบาลชุมชน</v>
          </cell>
          <cell r="R214">
            <v>4</v>
          </cell>
          <cell r="S214">
            <v>53</v>
          </cell>
          <cell r="T214" t="str">
            <v>60</v>
          </cell>
          <cell r="U214" t="str">
            <v>21</v>
          </cell>
          <cell r="V214" t="str">
            <v>2.1 ทุติยภูมิระดับต้น</v>
          </cell>
        </row>
        <row r="215">
          <cell r="A215" t="str">
            <v>06</v>
          </cell>
          <cell r="B215" t="str">
            <v>21002</v>
          </cell>
          <cell r="C215" t="str">
            <v>กระทรวงสาธารณสุข สำนักงานปลัดกระทรวงสาธารณสุข</v>
          </cell>
          <cell r="D215" t="str">
            <v>001137800</v>
          </cell>
          <cell r="E215" t="str">
            <v>11378</v>
          </cell>
          <cell r="F215" t="str">
            <v>รพช.มาบอำมฤต</v>
          </cell>
          <cell r="G215" t="str">
            <v>โรงพยาบาลชุมชนมาบอำมฤต</v>
          </cell>
          <cell r="H215" t="str">
            <v>86030512</v>
          </cell>
          <cell r="I215">
            <v>86</v>
          </cell>
          <cell r="J215" t="str">
            <v>จังหวัดชุมพร</v>
          </cell>
          <cell r="K215">
            <v>8603</v>
          </cell>
          <cell r="L215" t="str">
            <v>ปะทิว</v>
          </cell>
          <cell r="M215">
            <v>860305</v>
          </cell>
          <cell r="N215" t="str">
            <v>ดอนยาง</v>
          </cell>
          <cell r="O215" t="str">
            <v>ใต้</v>
          </cell>
          <cell r="P215" t="str">
            <v>07</v>
          </cell>
          <cell r="Q215" t="str">
            <v>โรงพยาบาลชุมชน</v>
          </cell>
          <cell r="R215">
            <v>5</v>
          </cell>
          <cell r="S215">
            <v>30</v>
          </cell>
          <cell r="T215" t="str">
            <v>10</v>
          </cell>
          <cell r="U215" t="str">
            <v>21</v>
          </cell>
          <cell r="V215" t="str">
            <v>2.1 ทุติยภูมิระดับต้น</v>
          </cell>
        </row>
        <row r="216">
          <cell r="A216" t="str">
            <v>06</v>
          </cell>
          <cell r="B216" t="str">
            <v>21002</v>
          </cell>
          <cell r="C216" t="str">
            <v>กระทรวงสาธารณสุข สำนักงานปลัดกระทรวงสาธารณสุข</v>
          </cell>
          <cell r="D216" t="str">
            <v>001137900</v>
          </cell>
          <cell r="E216" t="str">
            <v>11379</v>
          </cell>
          <cell r="F216" t="str">
            <v>รพช.หลังสวน</v>
          </cell>
          <cell r="G216" t="str">
            <v>โรงพยาบาลชุมชนหลังสวน</v>
          </cell>
          <cell r="H216" t="str">
            <v>86041205</v>
          </cell>
          <cell r="I216">
            <v>86</v>
          </cell>
          <cell r="J216" t="str">
            <v>จังหวัดชุมพร</v>
          </cell>
          <cell r="K216">
            <v>8604</v>
          </cell>
          <cell r="L216" t="str">
            <v>หลังสวน</v>
          </cell>
          <cell r="M216">
            <v>860412</v>
          </cell>
          <cell r="N216" t="str">
            <v>วังตะกอ</v>
          </cell>
          <cell r="O216" t="str">
            <v>ใต้</v>
          </cell>
          <cell r="P216" t="str">
            <v>07</v>
          </cell>
          <cell r="Q216" t="str">
            <v>โรงพยาบาลชุมชน</v>
          </cell>
          <cell r="R216">
            <v>4</v>
          </cell>
          <cell r="S216">
            <v>90</v>
          </cell>
          <cell r="T216" t="str">
            <v>120</v>
          </cell>
          <cell r="U216" t="str">
            <v>22</v>
          </cell>
          <cell r="V216" t="str">
            <v>2.2 ทุติยภูมิระดับกลาง</v>
          </cell>
        </row>
        <row r="217">
          <cell r="A217" t="str">
            <v>06</v>
          </cell>
          <cell r="B217" t="str">
            <v>21002</v>
          </cell>
          <cell r="C217" t="str">
            <v>กระทรวงสาธารณสุข สำนักงานปลัดกระทรวงสาธารณสุข</v>
          </cell>
          <cell r="D217" t="str">
            <v>001138000</v>
          </cell>
          <cell r="E217" t="str">
            <v>11380</v>
          </cell>
          <cell r="F217" t="str">
            <v>รพช.ปากน้ำหลังสวน</v>
          </cell>
          <cell r="G217" t="str">
            <v>โรงพยาบาลชุมชนปากน้ำหลังสวน</v>
          </cell>
          <cell r="H217" t="str">
            <v>86040904</v>
          </cell>
          <cell r="I217">
            <v>86</v>
          </cell>
          <cell r="J217" t="str">
            <v>จังหวัดชุมพร</v>
          </cell>
          <cell r="K217">
            <v>8604</v>
          </cell>
          <cell r="L217" t="str">
            <v>หลังสวน</v>
          </cell>
          <cell r="M217">
            <v>860409</v>
          </cell>
          <cell r="N217" t="str">
            <v>ปากน้ำ</v>
          </cell>
          <cell r="O217" t="str">
            <v>ใต้</v>
          </cell>
          <cell r="P217" t="str">
            <v>07</v>
          </cell>
          <cell r="Q217" t="str">
            <v>โรงพยาบาลชุมชน</v>
          </cell>
          <cell r="R217">
            <v>5</v>
          </cell>
          <cell r="S217">
            <v>10</v>
          </cell>
          <cell r="T217" t="str">
            <v>10</v>
          </cell>
          <cell r="U217" t="str">
            <v>21</v>
          </cell>
          <cell r="V217" t="str">
            <v>2.1 ทุติยภูมิระดับต้น</v>
          </cell>
        </row>
        <row r="218">
          <cell r="A218" t="str">
            <v>06</v>
          </cell>
          <cell r="B218" t="str">
            <v>21002</v>
          </cell>
          <cell r="C218" t="str">
            <v>กระทรวงสาธารณสุข สำนักงานปลัดกระทรวงสาธารณสุข</v>
          </cell>
          <cell r="D218" t="str">
            <v>001138100</v>
          </cell>
          <cell r="E218" t="str">
            <v>11381</v>
          </cell>
          <cell r="F218" t="str">
            <v>รพช.ละแม</v>
          </cell>
          <cell r="G218" t="str">
            <v>โรงพยาบาลชุมชนละแม</v>
          </cell>
          <cell r="H218" t="str">
            <v>86050107</v>
          </cell>
          <cell r="I218">
            <v>86</v>
          </cell>
          <cell r="J218" t="str">
            <v>จังหวัดชุมพร</v>
          </cell>
          <cell r="K218">
            <v>8605</v>
          </cell>
          <cell r="L218" t="str">
            <v>ละแม</v>
          </cell>
          <cell r="M218">
            <v>860501</v>
          </cell>
          <cell r="N218" t="str">
            <v>ละแม</v>
          </cell>
          <cell r="O218" t="str">
            <v>ใต้</v>
          </cell>
          <cell r="P218" t="str">
            <v>07</v>
          </cell>
          <cell r="Q218" t="str">
            <v>โรงพยาบาลชุมชน</v>
          </cell>
          <cell r="R218">
            <v>4</v>
          </cell>
          <cell r="S218">
            <v>46</v>
          </cell>
          <cell r="T218" t="str">
            <v>30</v>
          </cell>
          <cell r="U218" t="str">
            <v>21</v>
          </cell>
          <cell r="V218" t="str">
            <v>2.1 ทุติยภูมิระดับต้น</v>
          </cell>
        </row>
        <row r="219">
          <cell r="A219" t="str">
            <v>06</v>
          </cell>
          <cell r="B219" t="str">
            <v>21002</v>
          </cell>
          <cell r="C219" t="str">
            <v>กระทรวงสาธารณสุข สำนักงานปลัดกระทรวงสาธารณสุข</v>
          </cell>
          <cell r="D219" t="str">
            <v>001138200</v>
          </cell>
          <cell r="E219" t="str">
            <v>11382</v>
          </cell>
          <cell r="F219" t="str">
            <v>รพช.พะโต๊ะ</v>
          </cell>
          <cell r="G219" t="str">
            <v>โรงพยาบาลชุมชนพะโต๊ะ</v>
          </cell>
          <cell r="H219" t="str">
            <v>86060108</v>
          </cell>
          <cell r="I219">
            <v>86</v>
          </cell>
          <cell r="J219" t="str">
            <v>จังหวัดชุมพร</v>
          </cell>
          <cell r="K219">
            <v>8606</v>
          </cell>
          <cell r="L219" t="str">
            <v>พะโต๊ะ</v>
          </cell>
          <cell r="M219">
            <v>860601</v>
          </cell>
          <cell r="N219" t="str">
            <v>พะโต๊ะ</v>
          </cell>
          <cell r="O219" t="str">
            <v>ใต้</v>
          </cell>
          <cell r="P219" t="str">
            <v>07</v>
          </cell>
          <cell r="Q219" t="str">
            <v>โรงพยาบาลชุมชน</v>
          </cell>
          <cell r="R219">
            <v>5</v>
          </cell>
          <cell r="S219">
            <v>30</v>
          </cell>
          <cell r="T219" t="str">
            <v>30</v>
          </cell>
          <cell r="U219" t="str">
            <v>21</v>
          </cell>
          <cell r="V219" t="str">
            <v>2.1 ทุติยภูมิระดับต้น</v>
          </cell>
        </row>
        <row r="220">
          <cell r="A220" t="str">
            <v>06</v>
          </cell>
          <cell r="B220" t="str">
            <v>21002</v>
          </cell>
          <cell r="C220" t="str">
            <v>กระทรวงสาธารณสุข สำนักงานปลัดกระทรวงสาธารณสุข</v>
          </cell>
          <cell r="D220" t="str">
            <v>001138300</v>
          </cell>
          <cell r="E220" t="str">
            <v>11383</v>
          </cell>
          <cell r="F220" t="str">
            <v>รพช.สวี</v>
          </cell>
          <cell r="G220" t="str">
            <v>โรงพยาบาลชุมชนสวี</v>
          </cell>
          <cell r="H220" t="str">
            <v>86070107</v>
          </cell>
          <cell r="I220">
            <v>86</v>
          </cell>
          <cell r="J220" t="str">
            <v>จังหวัดชุมพร</v>
          </cell>
          <cell r="K220">
            <v>8607</v>
          </cell>
          <cell r="L220" t="str">
            <v>สวี</v>
          </cell>
          <cell r="M220">
            <v>860701</v>
          </cell>
          <cell r="N220" t="str">
            <v>นาโพธิ์</v>
          </cell>
          <cell r="O220" t="str">
            <v>ใต้</v>
          </cell>
          <cell r="P220" t="str">
            <v>07</v>
          </cell>
          <cell r="Q220" t="str">
            <v>โรงพยาบาลชุมชน</v>
          </cell>
          <cell r="R220">
            <v>4</v>
          </cell>
          <cell r="S220">
            <v>60</v>
          </cell>
          <cell r="T220" t="str">
            <v>60</v>
          </cell>
          <cell r="U220" t="str">
            <v>21</v>
          </cell>
          <cell r="V220" t="str">
            <v>2.1 ทุติยภูมิระดับต้น</v>
          </cell>
        </row>
        <row r="221">
          <cell r="A221" t="str">
            <v>06</v>
          </cell>
          <cell r="B221" t="str">
            <v>21002</v>
          </cell>
          <cell r="C221" t="str">
            <v>กระทรวงสาธารณสุข สำนักงานปลัดกระทรวงสาธารณสุข</v>
          </cell>
          <cell r="D221" t="str">
            <v>001138500</v>
          </cell>
          <cell r="E221" t="str">
            <v>11385</v>
          </cell>
          <cell r="F221" t="str">
            <v>รพช.ทุ่งตะโก</v>
          </cell>
          <cell r="G221" t="str">
            <v>โรงพยาบาลชุมชนทุ่งตะโก</v>
          </cell>
          <cell r="H221" t="str">
            <v>86080201</v>
          </cell>
          <cell r="I221">
            <v>86</v>
          </cell>
          <cell r="J221" t="str">
            <v>จังหวัดชุมพร</v>
          </cell>
          <cell r="K221">
            <v>8608</v>
          </cell>
          <cell r="L221" t="str">
            <v>ทุ่งตะโก</v>
          </cell>
          <cell r="M221">
            <v>860802</v>
          </cell>
          <cell r="N221" t="str">
            <v>ทุ่งตะไคร</v>
          </cell>
          <cell r="O221" t="str">
            <v>ใต้</v>
          </cell>
          <cell r="P221" t="str">
            <v>07</v>
          </cell>
          <cell r="Q221" t="str">
            <v>โรงพยาบาลชุมชน</v>
          </cell>
          <cell r="R221">
            <v>5</v>
          </cell>
          <cell r="S221">
            <v>10</v>
          </cell>
          <cell r="T221" t="str">
            <v>10</v>
          </cell>
          <cell r="U221" t="str">
            <v>22</v>
          </cell>
          <cell r="V221" t="str">
            <v>2.2 ทุติยภูมิระดับกลาง</v>
          </cell>
        </row>
        <row r="222">
          <cell r="A222" t="str">
            <v>06</v>
          </cell>
          <cell r="B222" t="str">
            <v>21002</v>
          </cell>
          <cell r="C222" t="str">
            <v>กระทรวงสาธารณสุข สำนักงานปลัดกระทรวงสาธารณสุข</v>
          </cell>
          <cell r="D222" t="str">
            <v>001074700</v>
          </cell>
          <cell r="E222" t="str">
            <v>10747</v>
          </cell>
          <cell r="F222" t="str">
            <v>รพท.พัทลุง</v>
          </cell>
          <cell r="G222" t="str">
            <v>โรงพยาบาลทั่วไปพัทลุง</v>
          </cell>
          <cell r="H222" t="str">
            <v>93010100</v>
          </cell>
          <cell r="I222">
            <v>93</v>
          </cell>
          <cell r="J222" t="str">
            <v>จังหวัดพัทลุง</v>
          </cell>
          <cell r="K222">
            <v>9301</v>
          </cell>
          <cell r="L222" t="str">
            <v>เมืองพัทลุง</v>
          </cell>
          <cell r="M222">
            <v>930101</v>
          </cell>
          <cell r="N222" t="str">
            <v>คูหาสวรรค์</v>
          </cell>
          <cell r="O222" t="str">
            <v>ใต้</v>
          </cell>
          <cell r="P222" t="str">
            <v>06</v>
          </cell>
          <cell r="Q222" t="str">
            <v>โรงพยาบาลทั่วไป</v>
          </cell>
          <cell r="R222">
            <v>2</v>
          </cell>
          <cell r="S222">
            <v>385</v>
          </cell>
          <cell r="T222" t="str">
            <v>347</v>
          </cell>
          <cell r="U222" t="str">
            <v>23</v>
          </cell>
          <cell r="V222" t="str">
            <v>2.3 ทุติยภูมิระดับสูง</v>
          </cell>
        </row>
        <row r="223">
          <cell r="A223" t="str">
            <v>06</v>
          </cell>
          <cell r="B223" t="str">
            <v>21002</v>
          </cell>
          <cell r="C223" t="str">
            <v>กระทรวงสาธารณสุข สำนักงานปลัดกระทรวงสาธารณสุข</v>
          </cell>
          <cell r="D223" t="str">
            <v>001141400</v>
          </cell>
          <cell r="E223" t="str">
            <v>11414</v>
          </cell>
          <cell r="F223" t="str">
            <v>รพช.กงหรา</v>
          </cell>
          <cell r="G223" t="str">
            <v>โรงพยาบาลชุมชนกงหรา</v>
          </cell>
          <cell r="H223" t="str">
            <v>93020401</v>
          </cell>
          <cell r="I223">
            <v>93</v>
          </cell>
          <cell r="J223" t="str">
            <v>จังหวัดพัทลุง</v>
          </cell>
          <cell r="K223">
            <v>9302</v>
          </cell>
          <cell r="L223" t="str">
            <v>กงหรา</v>
          </cell>
          <cell r="M223">
            <v>930204</v>
          </cell>
          <cell r="N223" t="str">
            <v>คลองทรายขาว</v>
          </cell>
          <cell r="O223" t="str">
            <v>ใต้</v>
          </cell>
          <cell r="P223" t="str">
            <v>07</v>
          </cell>
          <cell r="Q223" t="str">
            <v>โรงพยาบาลชุมชน</v>
          </cell>
          <cell r="R223">
            <v>5</v>
          </cell>
          <cell r="S223">
            <v>30</v>
          </cell>
          <cell r="T223" t="str">
            <v>30</v>
          </cell>
          <cell r="U223" t="str">
            <v>21</v>
          </cell>
          <cell r="V223" t="str">
            <v>2.1 ทุติยภูมิระดับต้น</v>
          </cell>
        </row>
        <row r="224">
          <cell r="A224" t="str">
            <v>06</v>
          </cell>
          <cell r="B224" t="str">
            <v>21002</v>
          </cell>
          <cell r="C224" t="str">
            <v>กระทรวงสาธารณสุข สำนักงานปลัดกระทรวงสาธารณสุข</v>
          </cell>
          <cell r="D224" t="str">
            <v>001141500</v>
          </cell>
          <cell r="E224" t="str">
            <v>11415</v>
          </cell>
          <cell r="F224" t="str">
            <v>รพช.เขาชัยสน</v>
          </cell>
          <cell r="G224" t="str">
            <v>โรงพยาบาลชุมชนเขาชัยสน</v>
          </cell>
          <cell r="H224" t="str">
            <v>93030103</v>
          </cell>
          <cell r="I224">
            <v>93</v>
          </cell>
          <cell r="J224" t="str">
            <v>จังหวัดพัทลุง</v>
          </cell>
          <cell r="K224">
            <v>9303</v>
          </cell>
          <cell r="L224" t="str">
            <v>เขาชัยสน</v>
          </cell>
          <cell r="M224">
            <v>930301</v>
          </cell>
          <cell r="N224" t="str">
            <v>เขาชัยสน</v>
          </cell>
          <cell r="O224" t="str">
            <v>ใต้</v>
          </cell>
          <cell r="P224" t="str">
            <v>07</v>
          </cell>
          <cell r="Q224" t="str">
            <v>โรงพยาบาลชุมชน</v>
          </cell>
          <cell r="R224">
            <v>5</v>
          </cell>
          <cell r="S224">
            <v>42</v>
          </cell>
          <cell r="T224" t="str">
            <v>30</v>
          </cell>
          <cell r="U224" t="str">
            <v>21</v>
          </cell>
          <cell r="V224" t="str">
            <v>2.1 ทุติยภูมิระดับต้น</v>
          </cell>
        </row>
        <row r="225">
          <cell r="A225" t="str">
            <v>06</v>
          </cell>
          <cell r="B225" t="str">
            <v>21002</v>
          </cell>
          <cell r="C225" t="str">
            <v>กระทรวงสาธารณสุข สำนักงานปลัดกระทรวงสาธารณสุข</v>
          </cell>
          <cell r="D225" t="str">
            <v>001141600</v>
          </cell>
          <cell r="E225" t="str">
            <v>11416</v>
          </cell>
          <cell r="F225" t="str">
            <v>รพช.ตะโหมด</v>
          </cell>
          <cell r="G225" t="str">
            <v>โรงพยาบาลชุมชนตะโหมด</v>
          </cell>
          <cell r="H225" t="str">
            <v>93040101</v>
          </cell>
          <cell r="I225">
            <v>93</v>
          </cell>
          <cell r="J225" t="str">
            <v>จังหวัดพัทลุง</v>
          </cell>
          <cell r="K225">
            <v>9304</v>
          </cell>
          <cell r="L225" t="str">
            <v>ตะโหมด</v>
          </cell>
          <cell r="M225">
            <v>930401</v>
          </cell>
          <cell r="N225" t="str">
            <v>แม่ขรี</v>
          </cell>
          <cell r="O225" t="str">
            <v>ใต้</v>
          </cell>
          <cell r="P225" t="str">
            <v>07</v>
          </cell>
          <cell r="Q225" t="str">
            <v>โรงพยาบาลชุมชน</v>
          </cell>
          <cell r="R225">
            <v>5</v>
          </cell>
          <cell r="S225">
            <v>32</v>
          </cell>
          <cell r="T225" t="str">
            <v>30</v>
          </cell>
          <cell r="U225" t="str">
            <v>21</v>
          </cell>
          <cell r="V225" t="str">
            <v>2.1 ทุติยภูมิระดับต้น</v>
          </cell>
        </row>
        <row r="226">
          <cell r="A226" t="str">
            <v>06</v>
          </cell>
          <cell r="B226" t="str">
            <v>21002</v>
          </cell>
          <cell r="C226" t="str">
            <v>กระทรวงสาธารณสุข สำนักงานปลัดกระทรวงสาธารณสุข</v>
          </cell>
          <cell r="D226" t="str">
            <v>001141700</v>
          </cell>
          <cell r="E226" t="str">
            <v>11417</v>
          </cell>
          <cell r="F226" t="str">
            <v>รพช.ควนขนุน</v>
          </cell>
          <cell r="G226" t="str">
            <v>โรงพยาบาลชุมชนควนขนุน</v>
          </cell>
          <cell r="H226" t="str">
            <v>93050109</v>
          </cell>
          <cell r="I226">
            <v>93</v>
          </cell>
          <cell r="J226" t="str">
            <v>จังหวัดพัทลุง</v>
          </cell>
          <cell r="K226">
            <v>9305</v>
          </cell>
          <cell r="L226" t="str">
            <v>ควนขนุน</v>
          </cell>
          <cell r="M226">
            <v>930501</v>
          </cell>
          <cell r="N226" t="str">
            <v>ควนขนุน</v>
          </cell>
          <cell r="O226" t="str">
            <v>ใต้</v>
          </cell>
          <cell r="P226" t="str">
            <v>07</v>
          </cell>
          <cell r="Q226" t="str">
            <v>โรงพยาบาลชุมชน</v>
          </cell>
          <cell r="R226">
            <v>4</v>
          </cell>
          <cell r="S226">
            <v>93</v>
          </cell>
          <cell r="T226" t="str">
            <v>90</v>
          </cell>
          <cell r="U226" t="str">
            <v>21</v>
          </cell>
          <cell r="V226" t="str">
            <v>2.1 ทุติยภูมิระดับต้น</v>
          </cell>
        </row>
        <row r="227">
          <cell r="A227" t="str">
            <v>06</v>
          </cell>
          <cell r="B227" t="str">
            <v>21002</v>
          </cell>
          <cell r="C227" t="str">
            <v>กระทรวงสาธารณสุข สำนักงานปลัดกระทรวงสาธารณสุข</v>
          </cell>
          <cell r="D227" t="str">
            <v>001141800</v>
          </cell>
          <cell r="E227" t="str">
            <v>11418</v>
          </cell>
          <cell r="F227" t="str">
            <v>รพช.ปากพะยูน</v>
          </cell>
          <cell r="G227" t="str">
            <v>โรงพยาบาลชุมชนปากพะยูน</v>
          </cell>
          <cell r="H227" t="str">
            <v>93060101</v>
          </cell>
          <cell r="I227">
            <v>93</v>
          </cell>
          <cell r="J227" t="str">
            <v>จังหวัดพัทลุง</v>
          </cell>
          <cell r="K227">
            <v>9306</v>
          </cell>
          <cell r="L227" t="str">
            <v>ปากพะยูน</v>
          </cell>
          <cell r="M227">
            <v>930601</v>
          </cell>
          <cell r="N227" t="str">
            <v>ปากพะยูน</v>
          </cell>
          <cell r="O227" t="str">
            <v>ใต้</v>
          </cell>
          <cell r="P227" t="str">
            <v>07</v>
          </cell>
          <cell r="Q227" t="str">
            <v>โรงพยาบาลชุมชน</v>
          </cell>
          <cell r="R227">
            <v>5</v>
          </cell>
          <cell r="S227">
            <v>40</v>
          </cell>
          <cell r="T227" t="str">
            <v>30</v>
          </cell>
          <cell r="U227" t="str">
            <v>21</v>
          </cell>
          <cell r="V227" t="str">
            <v>2.1 ทุติยภูมิระดับต้น</v>
          </cell>
        </row>
        <row r="228">
          <cell r="A228" t="str">
            <v>06</v>
          </cell>
          <cell r="B228" t="str">
            <v>21002</v>
          </cell>
          <cell r="C228" t="str">
            <v>กระทรวงสาธารณสุข สำนักงานปลัดกระทรวงสาธารณสุข</v>
          </cell>
          <cell r="D228" t="str">
            <v>001141900</v>
          </cell>
          <cell r="E228" t="str">
            <v>11419</v>
          </cell>
          <cell r="F228" t="str">
            <v>รพช.ศรีบรรพต</v>
          </cell>
          <cell r="G228" t="str">
            <v>โรงพยาบาลชุมชนศรีบรรพต</v>
          </cell>
          <cell r="H228" t="str">
            <v>93070109</v>
          </cell>
          <cell r="I228">
            <v>93</v>
          </cell>
          <cell r="J228" t="str">
            <v>จังหวัดพัทลุง</v>
          </cell>
          <cell r="K228">
            <v>9307</v>
          </cell>
          <cell r="L228" t="str">
            <v>ศรีบรรพต</v>
          </cell>
          <cell r="M228">
            <v>930701</v>
          </cell>
          <cell r="N228" t="str">
            <v>เขาย่า</v>
          </cell>
          <cell r="O228" t="str">
            <v>ใต้</v>
          </cell>
          <cell r="P228" t="str">
            <v>07</v>
          </cell>
          <cell r="Q228" t="str">
            <v>โรงพยาบาลชุมชน</v>
          </cell>
          <cell r="R228">
            <v>5</v>
          </cell>
          <cell r="S228">
            <v>30</v>
          </cell>
          <cell r="T228" t="str">
            <v>30</v>
          </cell>
          <cell r="U228" t="str">
            <v>21</v>
          </cell>
          <cell r="V228" t="str">
            <v>2.1 ทุติยภูมิระดับต้น</v>
          </cell>
        </row>
        <row r="229">
          <cell r="A229" t="str">
            <v>06</v>
          </cell>
          <cell r="B229" t="str">
            <v>21002</v>
          </cell>
          <cell r="C229" t="str">
            <v>กระทรวงสาธารณสุข สำนักงานปลัดกระทรวงสาธารณสุข</v>
          </cell>
          <cell r="D229" t="str">
            <v>001142000</v>
          </cell>
          <cell r="E229" t="str">
            <v>11420</v>
          </cell>
          <cell r="F229" t="str">
            <v>รพช.ป่าบอน</v>
          </cell>
          <cell r="G229" t="str">
            <v>โรงพยาบาลชุมชนป่าบอน</v>
          </cell>
          <cell r="H229" t="str">
            <v>93080608</v>
          </cell>
          <cell r="I229">
            <v>93</v>
          </cell>
          <cell r="J229" t="str">
            <v>จังหวัดพัทลุง</v>
          </cell>
          <cell r="K229">
            <v>9308</v>
          </cell>
          <cell r="L229" t="str">
            <v>ป่าบอน</v>
          </cell>
          <cell r="M229">
            <v>930806</v>
          </cell>
          <cell r="N229" t="str">
            <v>วังใหม่</v>
          </cell>
          <cell r="O229" t="str">
            <v>ใต้</v>
          </cell>
          <cell r="P229" t="str">
            <v>07</v>
          </cell>
          <cell r="Q229" t="str">
            <v>โรงพยาบาลชุมชน</v>
          </cell>
          <cell r="R229">
            <v>5</v>
          </cell>
          <cell r="S229">
            <v>30</v>
          </cell>
          <cell r="T229" t="str">
            <v>30</v>
          </cell>
          <cell r="U229" t="str">
            <v>21</v>
          </cell>
          <cell r="V229" t="str">
            <v>2.1 ทุติยภูมิระดับต้น</v>
          </cell>
        </row>
        <row r="230">
          <cell r="A230" t="str">
            <v>06</v>
          </cell>
          <cell r="B230" t="str">
            <v>21002</v>
          </cell>
          <cell r="C230" t="str">
            <v>กระทรวงสาธารณสุข สำนักงานปลัดกระทรวงสาธารณสุข</v>
          </cell>
          <cell r="D230" t="str">
            <v>001142100</v>
          </cell>
          <cell r="E230" t="str">
            <v>11421</v>
          </cell>
          <cell r="F230" t="str">
            <v>รพช.บางแก้ว</v>
          </cell>
          <cell r="G230" t="str">
            <v>โรงพยาบาลชุมชนบางแก้ว</v>
          </cell>
          <cell r="H230" t="str">
            <v>93090101</v>
          </cell>
          <cell r="I230">
            <v>93</v>
          </cell>
          <cell r="J230" t="str">
            <v>จังหวัดพัทลุง</v>
          </cell>
          <cell r="K230">
            <v>9309</v>
          </cell>
          <cell r="L230" t="str">
            <v>บางแก้ว</v>
          </cell>
          <cell r="M230">
            <v>930901</v>
          </cell>
          <cell r="N230" t="str">
            <v>ท่ามะเดื่อ</v>
          </cell>
          <cell r="O230" t="str">
            <v>ใต้</v>
          </cell>
          <cell r="P230" t="str">
            <v>07</v>
          </cell>
          <cell r="Q230" t="str">
            <v>โรงพยาบาลชุมชน</v>
          </cell>
          <cell r="R230">
            <v>5</v>
          </cell>
          <cell r="S230">
            <v>30</v>
          </cell>
          <cell r="T230" t="str">
            <v>30</v>
          </cell>
          <cell r="U230" t="str">
            <v>21</v>
          </cell>
          <cell r="V230" t="str">
            <v>2.1 ทุติยภูมิระดับต้น</v>
          </cell>
        </row>
        <row r="231">
          <cell r="A231" t="str">
            <v>06</v>
          </cell>
          <cell r="B231" t="str">
            <v>21002</v>
          </cell>
          <cell r="C231" t="str">
            <v>กระทรวงสาธารณสุข สำนักงานปลัดกระทรวงสาธารณสุข</v>
          </cell>
          <cell r="D231" t="str">
            <v>001142200</v>
          </cell>
          <cell r="E231" t="str">
            <v>11422</v>
          </cell>
          <cell r="F231" t="str">
            <v>รพช.ป่าพะยอม</v>
          </cell>
          <cell r="G231" t="str">
            <v>โรงพยาบาลชุมชนป่าพะยอม</v>
          </cell>
          <cell r="H231" t="str">
            <v>93100101</v>
          </cell>
          <cell r="I231">
            <v>93</v>
          </cell>
          <cell r="J231" t="str">
            <v>จังหวัดพัทลุง</v>
          </cell>
          <cell r="K231">
            <v>9310</v>
          </cell>
          <cell r="L231" t="str">
            <v>ป่าพะยอม</v>
          </cell>
          <cell r="M231">
            <v>931001</v>
          </cell>
          <cell r="N231" t="str">
            <v>ป่าพะยอม</v>
          </cell>
          <cell r="O231" t="str">
            <v>ใต้</v>
          </cell>
          <cell r="P231" t="str">
            <v>07</v>
          </cell>
          <cell r="Q231" t="str">
            <v>โรงพยาบาลชุมชน</v>
          </cell>
          <cell r="R231">
            <v>5</v>
          </cell>
          <cell r="S231">
            <v>37</v>
          </cell>
          <cell r="T231" t="str">
            <v>30</v>
          </cell>
          <cell r="U231" t="str">
            <v>21</v>
          </cell>
          <cell r="V231" t="str">
            <v>2.1 ทุติยภูมิระดับต้น</v>
          </cell>
        </row>
        <row r="232">
          <cell r="A232" t="str">
            <v>06</v>
          </cell>
          <cell r="B232" t="str">
            <v>21002</v>
          </cell>
          <cell r="C232" t="str">
            <v>กระทรวงสาธารณสุข สำนักงานปลัดกระทรวงสาธารณสุข</v>
          </cell>
          <cell r="D232" t="str">
            <v>002467300</v>
          </cell>
          <cell r="E232" t="str">
            <v>24673</v>
          </cell>
          <cell r="F232" t="str">
            <v>รพช.ศรีนครินทร์(ปัญญานันทภิขุ)</v>
          </cell>
          <cell r="G232" t="str">
            <v>โรงพยาบาลชุมชนศรีนครินทร์(ปัญญานันทภิขุ)</v>
          </cell>
          <cell r="H232" t="str">
            <v>93110203</v>
          </cell>
          <cell r="I232">
            <v>93</v>
          </cell>
          <cell r="J232" t="str">
            <v>จังหวัดพัทลุง</v>
          </cell>
          <cell r="K232">
            <v>9311</v>
          </cell>
          <cell r="L232" t="str">
            <v>ศรีนครินทร์</v>
          </cell>
          <cell r="M232">
            <v>931102</v>
          </cell>
          <cell r="N232" t="str">
            <v>บ้านนา</v>
          </cell>
          <cell r="O232" t="str">
            <v>ใต้</v>
          </cell>
          <cell r="P232" t="str">
            <v>07</v>
          </cell>
          <cell r="Q232" t="str">
            <v>โรงพยาบาลชุมชน</v>
          </cell>
          <cell r="R232">
            <v>5</v>
          </cell>
          <cell r="S232">
            <v>30</v>
          </cell>
          <cell r="T232" t="str">
            <v>30</v>
          </cell>
          <cell r="U232" t="str">
            <v>21</v>
          </cell>
          <cell r="V232" t="str">
            <v>2.1 ทุติยภูมิระดับต้น</v>
          </cell>
        </row>
        <row r="233">
          <cell r="A233" t="str">
            <v>07</v>
          </cell>
          <cell r="B233" t="str">
            <v>21002</v>
          </cell>
          <cell r="C233" t="str">
            <v>กระทรวงสาธารณสุข สำนักงานปลัดกระทรวงสาธารณสุข</v>
          </cell>
          <cell r="D233" t="str">
            <v>001073800</v>
          </cell>
          <cell r="E233" t="str">
            <v>10738</v>
          </cell>
          <cell r="F233" t="str">
            <v>รพท.กระบี่</v>
          </cell>
          <cell r="G233" t="str">
            <v>โรงพยาบาลทั่วไปกระบี่</v>
          </cell>
          <cell r="H233" t="str">
            <v>81010100</v>
          </cell>
          <cell r="I233">
            <v>81</v>
          </cell>
          <cell r="J233" t="str">
            <v>จังหวัดกระบี่</v>
          </cell>
          <cell r="K233">
            <v>8101</v>
          </cell>
          <cell r="L233" t="str">
            <v>เมืองกระบี่</v>
          </cell>
          <cell r="M233">
            <v>810101</v>
          </cell>
          <cell r="N233" t="str">
            <v>ปากน้ำ</v>
          </cell>
          <cell r="O233" t="str">
            <v>ใต้</v>
          </cell>
          <cell r="P233" t="str">
            <v>06</v>
          </cell>
          <cell r="Q233" t="str">
            <v>โรงพยาบาลทั่วไป</v>
          </cell>
          <cell r="R233">
            <v>2</v>
          </cell>
          <cell r="S233">
            <v>340</v>
          </cell>
          <cell r="T233" t="str">
            <v>340</v>
          </cell>
          <cell r="U233" t="str">
            <v>23</v>
          </cell>
          <cell r="V233" t="str">
            <v>2.3 ทุติยภูมิระดับสูง</v>
          </cell>
        </row>
        <row r="234">
          <cell r="A234" t="str">
            <v>07</v>
          </cell>
          <cell r="B234" t="str">
            <v>21002</v>
          </cell>
          <cell r="C234" t="str">
            <v>กระทรวงสาธารณสุข สำนักงานปลัดกระทรวงสาธารณสุข</v>
          </cell>
          <cell r="D234" t="str">
            <v>001134000</v>
          </cell>
          <cell r="E234" t="str">
            <v>11340</v>
          </cell>
          <cell r="F234" t="str">
            <v>รพช.เขาพนม</v>
          </cell>
          <cell r="G234" t="str">
            <v>โรงพยาบาลชุมชนเขาพนม</v>
          </cell>
          <cell r="H234" t="str">
            <v>81020109</v>
          </cell>
          <cell r="I234">
            <v>81</v>
          </cell>
          <cell r="J234" t="str">
            <v>จังหวัดกระบี่</v>
          </cell>
          <cell r="K234">
            <v>8102</v>
          </cell>
          <cell r="L234" t="str">
            <v>เขาพนม</v>
          </cell>
          <cell r="M234">
            <v>810201</v>
          </cell>
          <cell r="N234" t="str">
            <v>เขาพนม</v>
          </cell>
          <cell r="O234" t="str">
            <v>ใต้</v>
          </cell>
          <cell r="P234" t="str">
            <v>07</v>
          </cell>
          <cell r="Q234" t="str">
            <v>โรงพยาบาลชุมชน</v>
          </cell>
          <cell r="R234">
            <v>5</v>
          </cell>
          <cell r="S234">
            <v>30</v>
          </cell>
          <cell r="T234" t="str">
            <v>45</v>
          </cell>
          <cell r="U234" t="str">
            <v>21</v>
          </cell>
          <cell r="V234" t="str">
            <v>2.1 ทุติยภูมิระดับต้น</v>
          </cell>
        </row>
        <row r="235">
          <cell r="A235" t="str">
            <v>07</v>
          </cell>
          <cell r="B235" t="str">
            <v>21002</v>
          </cell>
          <cell r="C235" t="str">
            <v>กระทรวงสาธารณสุข สำนักงานปลัดกระทรวงสาธารณสุข</v>
          </cell>
          <cell r="D235" t="str">
            <v>001134100</v>
          </cell>
          <cell r="E235" t="str">
            <v>11341</v>
          </cell>
          <cell r="F235" t="str">
            <v>รพช.เกาะลันตา</v>
          </cell>
          <cell r="G235" t="str">
            <v>โรงพยาบาลชุมชนเกาะลันตา</v>
          </cell>
          <cell r="H235" t="str">
            <v>81030101</v>
          </cell>
          <cell r="I235">
            <v>81</v>
          </cell>
          <cell r="J235" t="str">
            <v>จังหวัดกระบี่</v>
          </cell>
          <cell r="K235">
            <v>8103</v>
          </cell>
          <cell r="L235" t="str">
            <v>เกาะลันตา</v>
          </cell>
          <cell r="M235">
            <v>810301</v>
          </cell>
          <cell r="N235" t="str">
            <v>เกาะลันตาใหญ่</v>
          </cell>
          <cell r="O235" t="str">
            <v>ใต้</v>
          </cell>
          <cell r="P235" t="str">
            <v>07</v>
          </cell>
          <cell r="Q235" t="str">
            <v>โรงพยาบาลชุมชน</v>
          </cell>
          <cell r="R235">
            <v>5</v>
          </cell>
          <cell r="S235">
            <v>10</v>
          </cell>
          <cell r="T235" t="str">
            <v>10</v>
          </cell>
          <cell r="U235" t="str">
            <v>21</v>
          </cell>
          <cell r="V235" t="str">
            <v>2.1 ทุติยภูมิระดับต้น</v>
          </cell>
        </row>
        <row r="236">
          <cell r="A236" t="str">
            <v>07</v>
          </cell>
          <cell r="B236" t="str">
            <v>21002</v>
          </cell>
          <cell r="C236" t="str">
            <v>กระทรวงสาธารณสุข สำนักงานปลัดกระทรวงสาธารณสุข</v>
          </cell>
          <cell r="D236" t="str">
            <v>001134200</v>
          </cell>
          <cell r="E236" t="str">
            <v>11342</v>
          </cell>
          <cell r="F236" t="str">
            <v>รพช.คลองท่อม</v>
          </cell>
          <cell r="G236" t="str">
            <v>โรงพยาบาลชุมชนคลองท่อม</v>
          </cell>
          <cell r="H236" t="str">
            <v>81040109</v>
          </cell>
          <cell r="I236">
            <v>81</v>
          </cell>
          <cell r="J236" t="str">
            <v>จังหวัดกระบี่</v>
          </cell>
          <cell r="K236">
            <v>8104</v>
          </cell>
          <cell r="L236" t="str">
            <v>คลองท่อม</v>
          </cell>
          <cell r="M236">
            <v>810401</v>
          </cell>
          <cell r="N236" t="str">
            <v>คลองท่อมใต้</v>
          </cell>
          <cell r="O236" t="str">
            <v>ใต้</v>
          </cell>
          <cell r="P236" t="str">
            <v>07</v>
          </cell>
          <cell r="Q236" t="str">
            <v>โรงพยาบาลชุมชน</v>
          </cell>
          <cell r="R236">
            <v>5</v>
          </cell>
          <cell r="S236">
            <v>30</v>
          </cell>
          <cell r="T236" t="str">
            <v>30</v>
          </cell>
          <cell r="U236" t="str">
            <v>21</v>
          </cell>
          <cell r="V236" t="str">
            <v>2.1 ทุติยภูมิระดับต้น</v>
          </cell>
        </row>
        <row r="237">
          <cell r="A237" t="str">
            <v>07</v>
          </cell>
          <cell r="B237" t="str">
            <v>21002</v>
          </cell>
          <cell r="C237" t="str">
            <v>กระทรวงสาธารณสุข สำนักงานปลัดกระทรวงสาธารณสุข</v>
          </cell>
          <cell r="D237" t="str">
            <v>001134300</v>
          </cell>
          <cell r="E237" t="str">
            <v>11343</v>
          </cell>
          <cell r="F237" t="str">
            <v>รพช.อ่าวลึก</v>
          </cell>
          <cell r="G237" t="str">
            <v>โรงพยาบาลชุมชนอ่าวลึก</v>
          </cell>
          <cell r="H237" t="str">
            <v>81050107</v>
          </cell>
          <cell r="I237">
            <v>81</v>
          </cell>
          <cell r="J237" t="str">
            <v>จังหวัดกระบี่</v>
          </cell>
          <cell r="K237">
            <v>8105</v>
          </cell>
          <cell r="L237" t="str">
            <v>อ่าวลึก</v>
          </cell>
          <cell r="M237">
            <v>810501</v>
          </cell>
          <cell r="N237" t="str">
            <v>อ่าวลึกใต้</v>
          </cell>
          <cell r="O237" t="str">
            <v>ใต้</v>
          </cell>
          <cell r="P237" t="str">
            <v>07</v>
          </cell>
          <cell r="Q237" t="str">
            <v>โรงพยาบาลชุมชน</v>
          </cell>
          <cell r="R237">
            <v>4</v>
          </cell>
          <cell r="S237">
            <v>60</v>
          </cell>
          <cell r="T237" t="str">
            <v>60</v>
          </cell>
          <cell r="U237" t="str">
            <v>21</v>
          </cell>
          <cell r="V237" t="str">
            <v>2.1 ทุติยภูมิระดับต้น</v>
          </cell>
        </row>
        <row r="238">
          <cell r="A238" t="str">
            <v>07</v>
          </cell>
          <cell r="B238" t="str">
            <v>21002</v>
          </cell>
          <cell r="C238" t="str">
            <v>กระทรวงสาธารณสุข สำนักงานปลัดกระทรวงสาธารณสุข</v>
          </cell>
          <cell r="D238" t="str">
            <v>001134400</v>
          </cell>
          <cell r="E238" t="str">
            <v>11344</v>
          </cell>
          <cell r="F238" t="str">
            <v>รพช.ปลายพระยา</v>
          </cell>
          <cell r="G238" t="str">
            <v>โรงพยาบาลชุมชนปลายพระยา</v>
          </cell>
          <cell r="H238" t="str">
            <v>81060105</v>
          </cell>
          <cell r="I238">
            <v>81</v>
          </cell>
          <cell r="J238" t="str">
            <v>จังหวัดกระบี่</v>
          </cell>
          <cell r="K238">
            <v>8106</v>
          </cell>
          <cell r="L238" t="str">
            <v>ปลายพระยา</v>
          </cell>
          <cell r="M238">
            <v>810601</v>
          </cell>
          <cell r="N238" t="str">
            <v>ปลายพระยา</v>
          </cell>
          <cell r="O238" t="str">
            <v>ใต้</v>
          </cell>
          <cell r="P238" t="str">
            <v>07</v>
          </cell>
          <cell r="Q238" t="str">
            <v>โรงพยาบาลชุมชน</v>
          </cell>
          <cell r="R238">
            <v>5</v>
          </cell>
          <cell r="S238">
            <v>30</v>
          </cell>
          <cell r="T238" t="str">
            <v>30</v>
          </cell>
          <cell r="U238" t="str">
            <v>21</v>
          </cell>
          <cell r="V238" t="str">
            <v>2.1 ทุติยภูมิระดับต้น</v>
          </cell>
        </row>
        <row r="239">
          <cell r="A239" t="str">
            <v>07</v>
          </cell>
          <cell r="B239" t="str">
            <v>21002</v>
          </cell>
          <cell r="C239" t="str">
            <v>กระทรวงสาธารณสุข สำนักงานปลัดกระทรวงสาธารณสุข</v>
          </cell>
          <cell r="D239" t="str">
            <v>001134500</v>
          </cell>
          <cell r="E239" t="str">
            <v>11345</v>
          </cell>
          <cell r="F239" t="str">
            <v>รพช.ลำทับ</v>
          </cell>
          <cell r="G239" t="str">
            <v>โรงพยาบาลชุมชนลำทับ</v>
          </cell>
          <cell r="H239" t="str">
            <v>81070105</v>
          </cell>
          <cell r="I239">
            <v>81</v>
          </cell>
          <cell r="J239" t="str">
            <v>จังหวัดกระบี่</v>
          </cell>
          <cell r="K239">
            <v>8107</v>
          </cell>
          <cell r="L239" t="str">
            <v>ลำทับ</v>
          </cell>
          <cell r="M239">
            <v>810701</v>
          </cell>
          <cell r="N239" t="str">
            <v>ลำทับ</v>
          </cell>
          <cell r="O239" t="str">
            <v>ใต้</v>
          </cell>
          <cell r="P239" t="str">
            <v>07</v>
          </cell>
          <cell r="Q239" t="str">
            <v>โรงพยาบาลชุมชน</v>
          </cell>
          <cell r="R239">
            <v>5</v>
          </cell>
          <cell r="S239">
            <v>30</v>
          </cell>
          <cell r="T239" t="str">
            <v>30</v>
          </cell>
          <cell r="U239" t="str">
            <v>21</v>
          </cell>
          <cell r="V239" t="str">
            <v>2.1 ทุติยภูมิระดับต้น</v>
          </cell>
        </row>
        <row r="240">
          <cell r="A240" t="str">
            <v>07</v>
          </cell>
          <cell r="B240" t="str">
            <v>21002</v>
          </cell>
          <cell r="C240" t="str">
            <v>กระทรวงสาธารณสุข สำนักงานปลัดกระทรวงสาธารณสุข</v>
          </cell>
          <cell r="D240" t="str">
            <v>001134600</v>
          </cell>
          <cell r="E240" t="str">
            <v>11346</v>
          </cell>
          <cell r="F240" t="str">
            <v>รพช.เหนือคลอง</v>
          </cell>
          <cell r="G240" t="str">
            <v>โรงพยาบาลชุมชนเหนือคลอง</v>
          </cell>
          <cell r="H240" t="str">
            <v>81080101</v>
          </cell>
          <cell r="I240">
            <v>81</v>
          </cell>
          <cell r="J240" t="str">
            <v>จังหวัดกระบี่</v>
          </cell>
          <cell r="K240">
            <v>8108</v>
          </cell>
          <cell r="L240" t="str">
            <v>เหนือคลอง</v>
          </cell>
          <cell r="M240">
            <v>810801</v>
          </cell>
          <cell r="N240" t="str">
            <v>เหนือคลอง</v>
          </cell>
          <cell r="O240" t="str">
            <v>ใต้</v>
          </cell>
          <cell r="P240" t="str">
            <v>07</v>
          </cell>
          <cell r="Q240" t="str">
            <v>โรงพยาบาลชุมชน</v>
          </cell>
          <cell r="R240">
            <v>5</v>
          </cell>
          <cell r="S240">
            <v>30</v>
          </cell>
          <cell r="T240" t="str">
            <v>30</v>
          </cell>
          <cell r="U240" t="str">
            <v>21</v>
          </cell>
          <cell r="V240" t="str">
            <v>2.1 ทุติยภูมิระดับต้น</v>
          </cell>
        </row>
        <row r="241">
          <cell r="A241" t="str">
            <v>07</v>
          </cell>
          <cell r="B241" t="str">
            <v>21002</v>
          </cell>
          <cell r="C241" t="str">
            <v>กระทรวงสาธารณสุข สำนักงานปลัดกระทรวงสาธารณสุข</v>
          </cell>
          <cell r="D241" t="str">
            <v>001073900</v>
          </cell>
          <cell r="E241" t="str">
            <v>10739</v>
          </cell>
          <cell r="F241" t="str">
            <v>รพท.พังงา</v>
          </cell>
          <cell r="G241" t="str">
            <v>โรงพยาบาลทั่วไปพังงา</v>
          </cell>
          <cell r="H241" t="str">
            <v>82010100</v>
          </cell>
          <cell r="I241">
            <v>82</v>
          </cell>
          <cell r="J241" t="str">
            <v>จังหวัดพังงา</v>
          </cell>
          <cell r="K241">
            <v>8201</v>
          </cell>
          <cell r="L241" t="str">
            <v>เมืองพังงา</v>
          </cell>
          <cell r="M241">
            <v>820101</v>
          </cell>
          <cell r="N241" t="str">
            <v>ท้ายช้าง</v>
          </cell>
          <cell r="O241" t="str">
            <v>ใต้</v>
          </cell>
          <cell r="P241" t="str">
            <v>06</v>
          </cell>
          <cell r="Q241" t="str">
            <v>โรงพยาบาลทั่วไป</v>
          </cell>
          <cell r="R241">
            <v>3</v>
          </cell>
          <cell r="S241">
            <v>215</v>
          </cell>
          <cell r="T241" t="str">
            <v>215</v>
          </cell>
          <cell r="U241" t="str">
            <v>23</v>
          </cell>
          <cell r="V241" t="str">
            <v>2.3 ทุติยภูมิระดับสูง</v>
          </cell>
        </row>
        <row r="242">
          <cell r="A242" t="str">
            <v>07</v>
          </cell>
          <cell r="B242" t="str">
            <v>21002</v>
          </cell>
          <cell r="C242" t="str">
            <v>กระทรวงสาธารณสุข สำนักงานปลัดกระทรวงสาธารณสุข</v>
          </cell>
          <cell r="D242" t="str">
            <v>001074000</v>
          </cell>
          <cell r="E242" t="str">
            <v>10740</v>
          </cell>
          <cell r="F242" t="str">
            <v>รพท.ตะกั่วป่า</v>
          </cell>
          <cell r="G242" t="str">
            <v>โรงพยาบาลทั่วไปตะกั่วป่า</v>
          </cell>
          <cell r="H242" t="str">
            <v>82050200</v>
          </cell>
          <cell r="I242">
            <v>82</v>
          </cell>
          <cell r="J242" t="str">
            <v>จังหวัดพังงา</v>
          </cell>
          <cell r="K242">
            <v>8205</v>
          </cell>
          <cell r="L242" t="str">
            <v>ตะกั่วป่า</v>
          </cell>
          <cell r="M242">
            <v>820502</v>
          </cell>
          <cell r="N242" t="str">
            <v>บางนายสี</v>
          </cell>
          <cell r="O242" t="str">
            <v>ใต้</v>
          </cell>
          <cell r="P242" t="str">
            <v>06</v>
          </cell>
          <cell r="Q242" t="str">
            <v>โรงพยาบาลทั่วไป</v>
          </cell>
          <cell r="R242">
            <v>3</v>
          </cell>
          <cell r="S242">
            <v>209</v>
          </cell>
          <cell r="T242" t="str">
            <v>209</v>
          </cell>
          <cell r="U242" t="str">
            <v>23</v>
          </cell>
          <cell r="V242" t="str">
            <v>2.3 ทุติยภูมิระดับสูง</v>
          </cell>
        </row>
        <row r="243">
          <cell r="A243" t="str">
            <v>07</v>
          </cell>
          <cell r="B243" t="str">
            <v>21002</v>
          </cell>
          <cell r="C243" t="str">
            <v>กระทรวงสาธารณสุข สำนักงานปลัดกระทรวงสาธารณสุข</v>
          </cell>
          <cell r="D243" t="str">
            <v>001134700</v>
          </cell>
          <cell r="E243" t="str">
            <v>11347</v>
          </cell>
          <cell r="F243" t="str">
            <v>รพช.เกาะยาวชัยพัฒน์</v>
          </cell>
          <cell r="G243" t="str">
            <v>โรงพยาบาลชุมชนเกาะยาวชัยพัฒน์</v>
          </cell>
          <cell r="H243" t="str">
            <v>82020102</v>
          </cell>
          <cell r="I243">
            <v>82</v>
          </cell>
          <cell r="J243" t="str">
            <v>จังหวัดพังงา</v>
          </cell>
          <cell r="K243">
            <v>8202</v>
          </cell>
          <cell r="L243" t="str">
            <v>เกาะยาว</v>
          </cell>
          <cell r="M243">
            <v>820201</v>
          </cell>
          <cell r="N243" t="str">
            <v>เกาะยาวน้อย</v>
          </cell>
          <cell r="O243" t="str">
            <v>ใต้</v>
          </cell>
          <cell r="P243" t="str">
            <v>07</v>
          </cell>
          <cell r="Q243" t="str">
            <v>โรงพยาบาลชุมชน</v>
          </cell>
          <cell r="R243">
            <v>5</v>
          </cell>
          <cell r="S243">
            <v>30</v>
          </cell>
          <cell r="T243" t="str">
            <v>30</v>
          </cell>
          <cell r="U243" t="str">
            <v>21</v>
          </cell>
          <cell r="V243" t="str">
            <v>2.1 ทุติยภูมิระดับต้น</v>
          </cell>
        </row>
        <row r="244">
          <cell r="A244" t="str">
            <v>07</v>
          </cell>
          <cell r="B244" t="str">
            <v>21002</v>
          </cell>
          <cell r="C244" t="str">
            <v>กระทรวงสาธารณสุข สำนักงานปลัดกระทรวงสาธารณสุข</v>
          </cell>
          <cell r="D244" t="str">
            <v>001134800</v>
          </cell>
          <cell r="E244" t="str">
            <v>11348</v>
          </cell>
          <cell r="F244" t="str">
            <v>รพช.กะปงชัยพัฒน์</v>
          </cell>
          <cell r="G244" t="str">
            <v>โรงพยาบาลชุมชนกะปงชัยพัฒน์</v>
          </cell>
          <cell r="H244" t="str">
            <v>82030201</v>
          </cell>
          <cell r="I244">
            <v>82</v>
          </cell>
          <cell r="J244" t="str">
            <v>จังหวัดพังงา</v>
          </cell>
          <cell r="K244">
            <v>8203</v>
          </cell>
          <cell r="L244" t="str">
            <v>กะปง</v>
          </cell>
          <cell r="M244">
            <v>820303</v>
          </cell>
          <cell r="N244" t="str">
            <v>เหมาะ</v>
          </cell>
          <cell r="O244" t="str">
            <v>ใต้</v>
          </cell>
          <cell r="P244" t="str">
            <v>07</v>
          </cell>
          <cell r="Q244" t="str">
            <v>โรงพยาบาลชุมชน</v>
          </cell>
          <cell r="R244">
            <v>5</v>
          </cell>
          <cell r="S244">
            <v>30</v>
          </cell>
          <cell r="T244" t="str">
            <v>30</v>
          </cell>
          <cell r="U244" t="str">
            <v>21</v>
          </cell>
          <cell r="V244" t="str">
            <v>2.1 ทุติยภูมิระดับต้น</v>
          </cell>
        </row>
        <row r="245">
          <cell r="A245" t="str">
            <v>07</v>
          </cell>
          <cell r="B245" t="str">
            <v>21002</v>
          </cell>
          <cell r="C245" t="str">
            <v>กระทรวงสาธารณสุข สำนักงานปลัดกระทรวงสาธารณสุข</v>
          </cell>
          <cell r="D245" t="str">
            <v>001134900</v>
          </cell>
          <cell r="E245" t="str">
            <v>11349</v>
          </cell>
          <cell r="F245" t="str">
            <v>รพช.ตะกั่วทุ่ง</v>
          </cell>
          <cell r="G245" t="str">
            <v>โรงพยาบาลชุมชนตะกั่วทุ่ง</v>
          </cell>
          <cell r="H245" t="str">
            <v>82040602</v>
          </cell>
          <cell r="I245">
            <v>82</v>
          </cell>
          <cell r="J245" t="str">
            <v>จังหวัดพังงา</v>
          </cell>
          <cell r="K245">
            <v>8204</v>
          </cell>
          <cell r="L245" t="str">
            <v>ตะกั่วทุ่ง</v>
          </cell>
          <cell r="M245">
            <v>820406</v>
          </cell>
          <cell r="N245" t="str">
            <v>โคกกลอย</v>
          </cell>
          <cell r="O245" t="str">
            <v>ใต้</v>
          </cell>
          <cell r="P245" t="str">
            <v>07</v>
          </cell>
          <cell r="Q245" t="str">
            <v>โรงพยาบาลชุมชน</v>
          </cell>
          <cell r="R245">
            <v>5</v>
          </cell>
          <cell r="S245">
            <v>30</v>
          </cell>
          <cell r="T245" t="str">
            <v>30</v>
          </cell>
          <cell r="U245" t="str">
            <v>21</v>
          </cell>
          <cell r="V245" t="str">
            <v>2.1 ทุติยภูมิระดับต้น</v>
          </cell>
        </row>
        <row r="246">
          <cell r="A246" t="str">
            <v>07</v>
          </cell>
          <cell r="B246" t="str">
            <v>21002</v>
          </cell>
          <cell r="C246" t="str">
            <v>กระทรวงสาธารณสุข สำนักงานปลัดกระทรวงสาธารณสุข</v>
          </cell>
          <cell r="D246" t="str">
            <v>001135000</v>
          </cell>
          <cell r="E246" t="str">
            <v>11350</v>
          </cell>
          <cell r="F246" t="str">
            <v>รพช.บางไทร</v>
          </cell>
          <cell r="G246" t="str">
            <v>โรงพยาบาลชุมชนบางไทร</v>
          </cell>
          <cell r="H246" t="str">
            <v>82050304</v>
          </cell>
          <cell r="I246">
            <v>82</v>
          </cell>
          <cell r="J246" t="str">
            <v>จังหวัดพังงา</v>
          </cell>
          <cell r="K246">
            <v>8205</v>
          </cell>
          <cell r="L246" t="str">
            <v>ตะกั่วป่า</v>
          </cell>
          <cell r="M246">
            <v>820503</v>
          </cell>
          <cell r="N246" t="str">
            <v>บางไทร</v>
          </cell>
          <cell r="O246" t="str">
            <v>ใต้</v>
          </cell>
          <cell r="P246" t="str">
            <v>07</v>
          </cell>
          <cell r="Q246" t="str">
            <v>โรงพยาบาลชุมชน</v>
          </cell>
          <cell r="R246">
            <v>5</v>
          </cell>
          <cell r="S246">
            <v>10</v>
          </cell>
          <cell r="T246" t="str">
            <v>10</v>
          </cell>
          <cell r="U246" t="str">
            <v>21</v>
          </cell>
          <cell r="V246" t="str">
            <v>2.1 ทุติยภูมิระดับต้น</v>
          </cell>
        </row>
        <row r="247">
          <cell r="A247" t="str">
            <v>07</v>
          </cell>
          <cell r="B247" t="str">
            <v>21002</v>
          </cell>
          <cell r="C247" t="str">
            <v>กระทรวงสาธารณสุข สำนักงานปลัดกระทรวงสาธารณสุข</v>
          </cell>
          <cell r="D247" t="str">
            <v>001135200</v>
          </cell>
          <cell r="E247" t="str">
            <v>11352</v>
          </cell>
          <cell r="F247" t="str">
            <v>รพช.คุระบุรีชัยพัฒน์</v>
          </cell>
          <cell r="G247" t="str">
            <v>โรงพยาบาลชุมชนคุระบุรีชัยพัฒน์</v>
          </cell>
          <cell r="H247" t="str">
            <v>82060101</v>
          </cell>
          <cell r="I247">
            <v>82</v>
          </cell>
          <cell r="J247" t="str">
            <v>จังหวัดพังงา</v>
          </cell>
          <cell r="K247">
            <v>8206</v>
          </cell>
          <cell r="L247" t="str">
            <v>คุระบุรี</v>
          </cell>
          <cell r="M247">
            <v>820601</v>
          </cell>
          <cell r="N247" t="str">
            <v>คุระ</v>
          </cell>
          <cell r="O247" t="str">
            <v>ใต้</v>
          </cell>
          <cell r="P247" t="str">
            <v>07</v>
          </cell>
          <cell r="Q247" t="str">
            <v>โรงพยาบาลชุมชน</v>
          </cell>
          <cell r="R247">
            <v>5</v>
          </cell>
          <cell r="S247">
            <v>30</v>
          </cell>
          <cell r="T247" t="str">
            <v>30</v>
          </cell>
          <cell r="U247" t="str">
            <v>21</v>
          </cell>
          <cell r="V247" t="str">
            <v>2.1 ทุติยภูมิระดับต้น</v>
          </cell>
        </row>
        <row r="248">
          <cell r="A248" t="str">
            <v>07</v>
          </cell>
          <cell r="B248" t="str">
            <v>21002</v>
          </cell>
          <cell r="C248" t="str">
            <v>กระทรวงสาธารณสุข สำนักงานปลัดกระทรวงสาธารณสุข</v>
          </cell>
          <cell r="D248" t="str">
            <v>001135300</v>
          </cell>
          <cell r="E248" t="str">
            <v>11353</v>
          </cell>
          <cell r="F248" t="str">
            <v>รพช.ทับปุด</v>
          </cell>
          <cell r="G248" t="str">
            <v>โรงพยาบาลชุมชนทับปุด</v>
          </cell>
          <cell r="H248" t="str">
            <v>82070101</v>
          </cell>
          <cell r="I248">
            <v>82</v>
          </cell>
          <cell r="J248" t="str">
            <v>จังหวัดพังงา</v>
          </cell>
          <cell r="K248">
            <v>8207</v>
          </cell>
          <cell r="L248" t="str">
            <v>ทับปุด</v>
          </cell>
          <cell r="M248">
            <v>820701</v>
          </cell>
          <cell r="N248" t="str">
            <v>ทับปุด</v>
          </cell>
          <cell r="O248" t="str">
            <v>ใต้</v>
          </cell>
          <cell r="P248" t="str">
            <v>07</v>
          </cell>
          <cell r="Q248" t="str">
            <v>โรงพยาบาลชุมชน</v>
          </cell>
          <cell r="R248">
            <v>5</v>
          </cell>
          <cell r="S248">
            <v>30</v>
          </cell>
          <cell r="T248" t="str">
            <v>30</v>
          </cell>
          <cell r="U248" t="str">
            <v>21</v>
          </cell>
          <cell r="V248" t="str">
            <v>2.1 ทุติยภูมิระดับต้น</v>
          </cell>
        </row>
        <row r="249">
          <cell r="A249" t="str">
            <v>07</v>
          </cell>
          <cell r="B249" t="str">
            <v>21002</v>
          </cell>
          <cell r="C249" t="str">
            <v>กระทรวงสาธารณสุข สำนักงานปลัดกระทรวงสาธารณสุข</v>
          </cell>
          <cell r="D249" t="str">
            <v>001135400</v>
          </cell>
          <cell r="E249" t="str">
            <v>11354</v>
          </cell>
          <cell r="F249" t="str">
            <v>รพช.ท้ายเหมือง</v>
          </cell>
          <cell r="G249" t="str">
            <v>โรงพยาบาลชุมชนท้ายเหมือง</v>
          </cell>
          <cell r="H249" t="str">
            <v>82080109</v>
          </cell>
          <cell r="I249">
            <v>82</v>
          </cell>
          <cell r="J249" t="str">
            <v>จังหวัดพังงา</v>
          </cell>
          <cell r="K249">
            <v>8208</v>
          </cell>
          <cell r="L249" t="str">
            <v>ท้ายเหมือง</v>
          </cell>
          <cell r="M249">
            <v>820801</v>
          </cell>
          <cell r="N249" t="str">
            <v>ท้ายเหมือง</v>
          </cell>
          <cell r="O249" t="str">
            <v>ใต้</v>
          </cell>
          <cell r="P249" t="str">
            <v>07</v>
          </cell>
          <cell r="Q249" t="str">
            <v>โรงพยาบาลชุมชน</v>
          </cell>
          <cell r="R249">
            <v>5</v>
          </cell>
          <cell r="S249">
            <v>30</v>
          </cell>
          <cell r="T249" t="str">
            <v>30</v>
          </cell>
          <cell r="U249" t="str">
            <v>21</v>
          </cell>
          <cell r="V249" t="str">
            <v>2.1 ทุติยภูมิระดับต้น</v>
          </cell>
        </row>
        <row r="250">
          <cell r="A250" t="str">
            <v>07</v>
          </cell>
          <cell r="B250" t="str">
            <v>21002</v>
          </cell>
          <cell r="C250" t="str">
            <v>กระทรวงสาธารณสุข สำนักงานปลัดกระทรวงสาธารณสุข</v>
          </cell>
          <cell r="D250" t="str">
            <v>001074100</v>
          </cell>
          <cell r="E250" t="str">
            <v>10741</v>
          </cell>
          <cell r="F250" t="str">
            <v>รพท.วชิระภูเก็ต</v>
          </cell>
          <cell r="G250" t="str">
            <v>โรงพยาบาลทั่วไปวชิระภูเก็ต</v>
          </cell>
          <cell r="H250" t="str">
            <v>83010100</v>
          </cell>
          <cell r="I250">
            <v>83</v>
          </cell>
          <cell r="J250" t="str">
            <v>จังหวัดภูเก็ต</v>
          </cell>
          <cell r="K250">
            <v>8301</v>
          </cell>
          <cell r="L250" t="str">
            <v>เมืองภูเก็ต</v>
          </cell>
          <cell r="M250">
            <v>830101</v>
          </cell>
          <cell r="N250" t="str">
            <v>ตลาดใหญ่</v>
          </cell>
          <cell r="O250" t="str">
            <v>ใต้</v>
          </cell>
          <cell r="P250" t="str">
            <v>06</v>
          </cell>
          <cell r="Q250" t="str">
            <v>โรงพยาบาลทั่วไป</v>
          </cell>
          <cell r="R250">
            <v>2</v>
          </cell>
          <cell r="S250">
            <v>503</v>
          </cell>
          <cell r="T250" t="str">
            <v>503</v>
          </cell>
          <cell r="U250" t="str">
            <v>31</v>
          </cell>
          <cell r="V250" t="str">
            <v>3.1 ตติยภูมิ</v>
          </cell>
        </row>
        <row r="251">
          <cell r="A251" t="str">
            <v>07</v>
          </cell>
          <cell r="B251" t="str">
            <v>21002</v>
          </cell>
          <cell r="C251" t="str">
            <v>กระทรวงสาธารณสุข สำนักงานปลัดกระทรวงสาธารณสุข</v>
          </cell>
          <cell r="D251" t="str">
            <v>001135500</v>
          </cell>
          <cell r="E251" t="str">
            <v>11355</v>
          </cell>
          <cell r="F251" t="str">
            <v>รพช.ป่าตอง</v>
          </cell>
          <cell r="G251" t="str">
            <v>โรงพยาบาลชุมชนป่าตอง</v>
          </cell>
          <cell r="H251" t="str">
            <v>83020203</v>
          </cell>
          <cell r="I251">
            <v>83</v>
          </cell>
          <cell r="J251" t="str">
            <v>จังหวัดภูเก็ต</v>
          </cell>
          <cell r="K251">
            <v>8302</v>
          </cell>
          <cell r="L251" t="str">
            <v>กะทู้</v>
          </cell>
          <cell r="M251">
            <v>830202</v>
          </cell>
          <cell r="N251" t="str">
            <v>ป่าตอง</v>
          </cell>
          <cell r="O251" t="str">
            <v>ใต้</v>
          </cell>
          <cell r="P251" t="str">
            <v>07</v>
          </cell>
          <cell r="Q251" t="str">
            <v>โรงพยาบาลชุมชน</v>
          </cell>
          <cell r="R251">
            <v>4</v>
          </cell>
          <cell r="S251">
            <v>60</v>
          </cell>
          <cell r="T251" t="str">
            <v>60</v>
          </cell>
          <cell r="U251" t="str">
            <v>22</v>
          </cell>
          <cell r="V251" t="str">
            <v>2.2 ทุติยภูมิระดับกลาง</v>
          </cell>
        </row>
        <row r="252">
          <cell r="A252" t="str">
            <v>07</v>
          </cell>
          <cell r="B252" t="str">
            <v>21002</v>
          </cell>
          <cell r="C252" t="str">
            <v>กระทรวงสาธารณสุข สำนักงานปลัดกระทรวงสาธารณสุข</v>
          </cell>
          <cell r="D252" t="str">
            <v>001135600</v>
          </cell>
          <cell r="E252" t="str">
            <v>11356</v>
          </cell>
          <cell r="F252" t="str">
            <v>รพช.ถลาง</v>
          </cell>
          <cell r="G252" t="str">
            <v>โรงพยาบาลชุมชนถลาง</v>
          </cell>
          <cell r="H252" t="str">
            <v>83030101</v>
          </cell>
          <cell r="I252">
            <v>83</v>
          </cell>
          <cell r="J252" t="str">
            <v>จังหวัดภูเก็ต</v>
          </cell>
          <cell r="K252">
            <v>8303</v>
          </cell>
          <cell r="L252" t="str">
            <v>ถลาง</v>
          </cell>
          <cell r="M252">
            <v>830301</v>
          </cell>
          <cell r="N252" t="str">
            <v>เทพกระษัตรี</v>
          </cell>
          <cell r="O252" t="str">
            <v>ใต้</v>
          </cell>
          <cell r="P252" t="str">
            <v>07</v>
          </cell>
          <cell r="Q252" t="str">
            <v>โรงพยาบาลชุมชน</v>
          </cell>
          <cell r="R252">
            <v>4</v>
          </cell>
          <cell r="S252">
            <v>60</v>
          </cell>
          <cell r="T252" t="str">
            <v>66</v>
          </cell>
          <cell r="U252" t="str">
            <v>22</v>
          </cell>
          <cell r="V252" t="str">
            <v>2.2 ทุติยภูมิระดับกลาง</v>
          </cell>
        </row>
        <row r="253">
          <cell r="A253" t="str">
            <v>07</v>
          </cell>
          <cell r="B253" t="str">
            <v>21002</v>
          </cell>
          <cell r="C253" t="str">
            <v>กระทรวงสาธารณสุข สำนักงานปลัดกระทรวงสาธารณสุข</v>
          </cell>
          <cell r="D253" t="str">
            <v>001074300</v>
          </cell>
          <cell r="E253" t="str">
            <v>10743</v>
          </cell>
          <cell r="F253" t="str">
            <v>รพท.ระนอง</v>
          </cell>
          <cell r="G253" t="str">
            <v>โรงพยาบาลทั่วไประนอง</v>
          </cell>
          <cell r="H253" t="str">
            <v>85010100</v>
          </cell>
          <cell r="I253">
            <v>85</v>
          </cell>
          <cell r="J253" t="str">
            <v>จังหวัดระนอง</v>
          </cell>
          <cell r="K253">
            <v>8501</v>
          </cell>
          <cell r="L253" t="str">
            <v>เมืองระนอง</v>
          </cell>
          <cell r="M253">
            <v>850101</v>
          </cell>
          <cell r="N253" t="str">
            <v>เขานิเวศน์</v>
          </cell>
          <cell r="O253" t="str">
            <v>ใต้</v>
          </cell>
          <cell r="P253" t="str">
            <v>06</v>
          </cell>
          <cell r="Q253" t="str">
            <v>โรงพยาบาลทั่วไป</v>
          </cell>
          <cell r="R253">
            <v>2</v>
          </cell>
          <cell r="S253">
            <v>555</v>
          </cell>
          <cell r="T253" t="str">
            <v>324</v>
          </cell>
          <cell r="U253" t="str">
            <v>23</v>
          </cell>
          <cell r="V253" t="str">
            <v>2.3 ทุติยภูมิระดับสูง</v>
          </cell>
        </row>
        <row r="254">
          <cell r="A254" t="str">
            <v>07</v>
          </cell>
          <cell r="B254" t="str">
            <v>21002</v>
          </cell>
          <cell r="C254" t="str">
            <v>กระทรวงสาธารณสุข สำนักงานปลัดกระทรวงสาธารณสุข</v>
          </cell>
          <cell r="D254" t="str">
            <v>001132300</v>
          </cell>
          <cell r="E254" t="str">
            <v>11323</v>
          </cell>
          <cell r="F254" t="str">
            <v>รพช.ละอุ่น</v>
          </cell>
          <cell r="G254" t="str">
            <v>โรงพยาบาลชุมชนละอุ่น</v>
          </cell>
          <cell r="H254" t="str">
            <v>85020303</v>
          </cell>
          <cell r="I254">
            <v>85</v>
          </cell>
          <cell r="J254" t="str">
            <v>จังหวัดระนอง</v>
          </cell>
          <cell r="K254">
            <v>8502</v>
          </cell>
          <cell r="L254" t="str">
            <v>ละอุ่น</v>
          </cell>
          <cell r="M254">
            <v>850203</v>
          </cell>
          <cell r="N254" t="str">
            <v>บางพระใต้</v>
          </cell>
          <cell r="O254" t="str">
            <v>ใต้</v>
          </cell>
          <cell r="P254" t="str">
            <v>07</v>
          </cell>
          <cell r="Q254" t="str">
            <v>โรงพยาบาลชุมชน</v>
          </cell>
          <cell r="R254">
            <v>5</v>
          </cell>
          <cell r="S254">
            <v>30</v>
          </cell>
          <cell r="T254" t="str">
            <v>10</v>
          </cell>
          <cell r="U254" t="str">
            <v>21</v>
          </cell>
          <cell r="V254" t="str">
            <v>2.1 ทุติยภูมิระดับต้น</v>
          </cell>
        </row>
        <row r="255">
          <cell r="A255" t="str">
            <v>07</v>
          </cell>
          <cell r="B255" t="str">
            <v>21002</v>
          </cell>
          <cell r="C255" t="str">
            <v>กระทรวงสาธารณสุข สำนักงานปลัดกระทรวงสาธารณสุข</v>
          </cell>
          <cell r="D255" t="str">
            <v>001137200</v>
          </cell>
          <cell r="E255" t="str">
            <v>11372</v>
          </cell>
          <cell r="F255" t="str">
            <v>รพช.กะเปอร์</v>
          </cell>
          <cell r="G255" t="str">
            <v>โรงพยาบาลชุมชนกะเปอร์</v>
          </cell>
          <cell r="H255" t="str">
            <v>85030201</v>
          </cell>
          <cell r="I255">
            <v>85</v>
          </cell>
          <cell r="J255" t="str">
            <v>จังหวัดระนอง</v>
          </cell>
          <cell r="K255">
            <v>8503</v>
          </cell>
          <cell r="L255" t="str">
            <v>กะเปอร์</v>
          </cell>
          <cell r="M255">
            <v>850302</v>
          </cell>
          <cell r="N255" t="str">
            <v>กะเปอร์</v>
          </cell>
          <cell r="O255" t="str">
            <v>ใต้</v>
          </cell>
          <cell r="P255" t="str">
            <v>07</v>
          </cell>
          <cell r="Q255" t="str">
            <v>โรงพยาบาลชุมชน</v>
          </cell>
          <cell r="R255">
            <v>5</v>
          </cell>
          <cell r="S255">
            <v>120</v>
          </cell>
          <cell r="T255" t="str">
            <v>30</v>
          </cell>
          <cell r="U255" t="str">
            <v>21</v>
          </cell>
          <cell r="V255" t="str">
            <v>2.1 ทุติยภูมิระดับต้น</v>
          </cell>
        </row>
        <row r="256">
          <cell r="A256" t="str">
            <v>07</v>
          </cell>
          <cell r="B256" t="str">
            <v>21002</v>
          </cell>
          <cell r="C256" t="str">
            <v>กระทรวงสาธารณสุข สำนักงานปลัดกระทรวงสาธารณสุข</v>
          </cell>
          <cell r="D256" t="str">
            <v>001137300</v>
          </cell>
          <cell r="E256" t="str">
            <v>11373</v>
          </cell>
          <cell r="F256" t="str">
            <v>รพช.กระบุรี</v>
          </cell>
          <cell r="G256" t="str">
            <v>โรงพยาบาลชุมชนกระบุรี</v>
          </cell>
          <cell r="H256" t="str">
            <v>85040103</v>
          </cell>
          <cell r="I256">
            <v>85</v>
          </cell>
          <cell r="J256" t="str">
            <v>จังหวัดระนอง</v>
          </cell>
          <cell r="K256">
            <v>8504</v>
          </cell>
          <cell r="L256" t="str">
            <v>กระบุรี</v>
          </cell>
          <cell r="M256">
            <v>850401</v>
          </cell>
          <cell r="N256" t="str">
            <v>น้ำจืด</v>
          </cell>
          <cell r="O256" t="str">
            <v>ใต้</v>
          </cell>
          <cell r="P256" t="str">
            <v>07</v>
          </cell>
          <cell r="Q256" t="str">
            <v>โรงพยาบาลชุมชน</v>
          </cell>
          <cell r="R256">
            <v>5</v>
          </cell>
          <cell r="S256">
            <v>167</v>
          </cell>
          <cell r="T256" t="str">
            <v>30</v>
          </cell>
          <cell r="U256" t="str">
            <v>21</v>
          </cell>
          <cell r="V256" t="str">
            <v>2.1 ทุติยภูมิระดับต้น</v>
          </cell>
        </row>
        <row r="257">
          <cell r="A257" t="str">
            <v>07</v>
          </cell>
          <cell r="B257" t="str">
            <v>21002</v>
          </cell>
          <cell r="C257" t="str">
            <v>กระทรวงสาธารณสุข สำนักงานปลัดกระทรวงสาธารณสุข</v>
          </cell>
          <cell r="D257" t="str">
            <v>001137400</v>
          </cell>
          <cell r="E257" t="str">
            <v>11374</v>
          </cell>
          <cell r="F257" t="str">
            <v>รพช.สุขสำราญ</v>
          </cell>
          <cell r="G257" t="str">
            <v>โรงพยาบาลชุมชนสุขสำราญ</v>
          </cell>
          <cell r="H257" t="str">
            <v>85050205</v>
          </cell>
          <cell r="I257">
            <v>85</v>
          </cell>
          <cell r="J257" t="str">
            <v>จังหวัดระนอง</v>
          </cell>
          <cell r="K257">
            <v>8505</v>
          </cell>
          <cell r="L257" t="str">
            <v>สุขสำราญ</v>
          </cell>
          <cell r="M257">
            <v>850502</v>
          </cell>
          <cell r="N257" t="str">
            <v>กำพวน</v>
          </cell>
          <cell r="O257" t="str">
            <v>ใต้</v>
          </cell>
          <cell r="P257" t="str">
            <v>07</v>
          </cell>
          <cell r="Q257" t="str">
            <v>โรงพยาบาลชุมชน</v>
          </cell>
          <cell r="R257">
            <v>5</v>
          </cell>
          <cell r="S257">
            <v>30</v>
          </cell>
          <cell r="T257" t="str">
            <v>10</v>
          </cell>
          <cell r="U257" t="str">
            <v>22</v>
          </cell>
          <cell r="V257" t="str">
            <v>2.2 ทุติยภูมิระดับกลาง</v>
          </cell>
        </row>
        <row r="258">
          <cell r="A258" t="str">
            <v>07</v>
          </cell>
          <cell r="B258" t="str">
            <v>21002</v>
          </cell>
          <cell r="C258" t="str">
            <v>กระทรวงสาธารณสุข สำนักงานปลัดกระทรวงสาธารณสุข</v>
          </cell>
          <cell r="D258" t="str">
            <v>001068300</v>
          </cell>
          <cell r="E258" t="str">
            <v>10683</v>
          </cell>
          <cell r="F258" t="str">
            <v>รพศ.ตรัง</v>
          </cell>
          <cell r="G258" t="str">
            <v>โรงพยาบาลศูนย์ตรัง</v>
          </cell>
          <cell r="H258" t="str">
            <v>92010100</v>
          </cell>
          <cell r="I258">
            <v>92</v>
          </cell>
          <cell r="J258" t="str">
            <v>จังหวัดตรัง</v>
          </cell>
          <cell r="K258">
            <v>9201</v>
          </cell>
          <cell r="L258" t="str">
            <v>เมืองตรัง</v>
          </cell>
          <cell r="M258">
            <v>920101</v>
          </cell>
          <cell r="N258" t="str">
            <v>ทับเที่ยง</v>
          </cell>
          <cell r="O258" t="str">
            <v>ใต้</v>
          </cell>
          <cell r="P258" t="str">
            <v>05</v>
          </cell>
          <cell r="Q258" t="str">
            <v>โรงพยาบาลศูนย์</v>
          </cell>
          <cell r="R258">
            <v>1</v>
          </cell>
          <cell r="S258">
            <v>474</v>
          </cell>
          <cell r="T258" t="str">
            <v>370</v>
          </cell>
          <cell r="U258" t="str">
            <v>31</v>
          </cell>
          <cell r="V258" t="str">
            <v>3.1 ตติยภูมิ</v>
          </cell>
        </row>
        <row r="259">
          <cell r="A259" t="str">
            <v>07</v>
          </cell>
          <cell r="B259" t="str">
            <v>21002</v>
          </cell>
          <cell r="C259" t="str">
            <v>กระทรวงสาธารณสุข สำนักงานปลัดกระทรวงสาธารณสุข</v>
          </cell>
          <cell r="D259" t="str">
            <v>001140700</v>
          </cell>
          <cell r="E259" t="str">
            <v>11407</v>
          </cell>
          <cell r="F259" t="str">
            <v>รพช.กันตัง</v>
          </cell>
          <cell r="G259" t="str">
            <v>โรงพยาบาลชุมชนกันตัง</v>
          </cell>
          <cell r="H259" t="str">
            <v>92020402</v>
          </cell>
          <cell r="I259">
            <v>92</v>
          </cell>
          <cell r="J259" t="str">
            <v>จังหวัดตรัง</v>
          </cell>
          <cell r="K259">
            <v>9202</v>
          </cell>
          <cell r="L259" t="str">
            <v>กันตัง</v>
          </cell>
          <cell r="M259">
            <v>920204</v>
          </cell>
          <cell r="N259" t="str">
            <v>บางเป้า</v>
          </cell>
          <cell r="O259" t="str">
            <v>ใต้</v>
          </cell>
          <cell r="P259" t="str">
            <v>07</v>
          </cell>
          <cell r="Q259" t="str">
            <v>โรงพยาบาลชุมชน</v>
          </cell>
          <cell r="R259">
            <v>4</v>
          </cell>
          <cell r="S259">
            <v>60</v>
          </cell>
          <cell r="T259" t="str">
            <v>60</v>
          </cell>
          <cell r="U259" t="str">
            <v>21</v>
          </cell>
          <cell r="V259" t="str">
            <v>2.1 ทุติยภูมิระดับต้น</v>
          </cell>
        </row>
        <row r="260">
          <cell r="A260" t="str">
            <v>07</v>
          </cell>
          <cell r="B260" t="str">
            <v>21002</v>
          </cell>
          <cell r="C260" t="str">
            <v>กระทรวงสาธารณสุข สำนักงานปลัดกระทรวงสาธารณสุข</v>
          </cell>
          <cell r="D260" t="str">
            <v>001140800</v>
          </cell>
          <cell r="E260" t="str">
            <v>11408</v>
          </cell>
          <cell r="F260" t="str">
            <v>รพช.ย่านตาขาว</v>
          </cell>
          <cell r="G260" t="str">
            <v>โรงพยาบาลชุมชนย่านตาขาว</v>
          </cell>
          <cell r="H260" t="str">
            <v>92030106</v>
          </cell>
          <cell r="I260">
            <v>92</v>
          </cell>
          <cell r="J260" t="str">
            <v>จังหวัดตรัง</v>
          </cell>
          <cell r="K260">
            <v>9203</v>
          </cell>
          <cell r="L260" t="str">
            <v>ย่านตาขาว</v>
          </cell>
          <cell r="M260">
            <v>920301</v>
          </cell>
          <cell r="N260" t="str">
            <v>ย่านตาขาว</v>
          </cell>
          <cell r="O260" t="str">
            <v>ใต้</v>
          </cell>
          <cell r="P260" t="str">
            <v>07</v>
          </cell>
          <cell r="Q260" t="str">
            <v>โรงพยาบาลชุมชน</v>
          </cell>
          <cell r="R260">
            <v>4</v>
          </cell>
          <cell r="S260">
            <v>60</v>
          </cell>
          <cell r="T260" t="str">
            <v>60</v>
          </cell>
          <cell r="U260" t="str">
            <v>21</v>
          </cell>
          <cell r="V260" t="str">
            <v>2.1 ทุติยภูมิระดับต้น</v>
          </cell>
        </row>
        <row r="261">
          <cell r="A261" t="str">
            <v>07</v>
          </cell>
          <cell r="B261" t="str">
            <v>21002</v>
          </cell>
          <cell r="C261" t="str">
            <v>กระทรวงสาธารณสุข สำนักงานปลัดกระทรวงสาธารณสุข</v>
          </cell>
          <cell r="D261" t="str">
            <v>001140900</v>
          </cell>
          <cell r="E261" t="str">
            <v>11409</v>
          </cell>
          <cell r="F261" t="str">
            <v>รพช.ปะเหลียน</v>
          </cell>
          <cell r="G261" t="str">
            <v>โรงพยาบาลชุมชนปะเหลียน</v>
          </cell>
          <cell r="H261" t="str">
            <v>92040101</v>
          </cell>
          <cell r="I261">
            <v>92</v>
          </cell>
          <cell r="J261" t="str">
            <v>จังหวัดตรัง</v>
          </cell>
          <cell r="K261">
            <v>9204</v>
          </cell>
          <cell r="L261" t="str">
            <v>ปะเหลียน</v>
          </cell>
          <cell r="M261">
            <v>920401</v>
          </cell>
          <cell r="N261" t="str">
            <v>ท่าข้าม</v>
          </cell>
          <cell r="O261" t="str">
            <v>ใต้</v>
          </cell>
          <cell r="P261" t="str">
            <v>07</v>
          </cell>
          <cell r="Q261" t="str">
            <v>โรงพยาบาลชุมชน</v>
          </cell>
          <cell r="R261">
            <v>5</v>
          </cell>
          <cell r="S261">
            <v>30</v>
          </cell>
          <cell r="T261" t="str">
            <v>30</v>
          </cell>
          <cell r="U261" t="str">
            <v>21</v>
          </cell>
          <cell r="V261" t="str">
            <v>2.1 ทุติยภูมิระดับต้น</v>
          </cell>
        </row>
        <row r="262">
          <cell r="A262" t="str">
            <v>07</v>
          </cell>
          <cell r="B262" t="str">
            <v>21002</v>
          </cell>
          <cell r="C262" t="str">
            <v>กระทรวงสาธารณสุข สำนักงานปลัดกระทรวงสาธารณสุข</v>
          </cell>
          <cell r="D262" t="str">
            <v>001141000</v>
          </cell>
          <cell r="E262" t="str">
            <v>11410</v>
          </cell>
          <cell r="F262" t="str">
            <v>รพช.สิเกา</v>
          </cell>
          <cell r="G262" t="str">
            <v>โรงพยาบาลชุมชนสิเกา</v>
          </cell>
          <cell r="H262" t="str">
            <v>92050106</v>
          </cell>
          <cell r="I262">
            <v>92</v>
          </cell>
          <cell r="J262" t="str">
            <v>จังหวัดตรัง</v>
          </cell>
          <cell r="K262">
            <v>9205</v>
          </cell>
          <cell r="L262" t="str">
            <v>สิเกา</v>
          </cell>
          <cell r="M262">
            <v>920501</v>
          </cell>
          <cell r="N262" t="str">
            <v>บ่อหิน</v>
          </cell>
          <cell r="O262" t="str">
            <v>ใต้</v>
          </cell>
          <cell r="P262" t="str">
            <v>07</v>
          </cell>
          <cell r="Q262" t="str">
            <v>โรงพยาบาลชุมชน</v>
          </cell>
          <cell r="R262">
            <v>5</v>
          </cell>
          <cell r="S262">
            <v>30</v>
          </cell>
          <cell r="T262" t="str">
            <v>60</v>
          </cell>
          <cell r="U262" t="str">
            <v>21</v>
          </cell>
          <cell r="V262" t="str">
            <v>2.1 ทุติยภูมิระดับต้น</v>
          </cell>
        </row>
        <row r="263">
          <cell r="A263" t="str">
            <v>07</v>
          </cell>
          <cell r="B263" t="str">
            <v>21002</v>
          </cell>
          <cell r="C263" t="str">
            <v>กระทรวงสาธารณสุข สำนักงานปลัดกระทรวงสาธารณสุข</v>
          </cell>
          <cell r="D263" t="str">
            <v>001141100</v>
          </cell>
          <cell r="E263" t="str">
            <v>11411</v>
          </cell>
          <cell r="F263" t="str">
            <v>รพช.ห้วยยอด</v>
          </cell>
          <cell r="G263" t="str">
            <v>โรงพยาบาลชุมชนห้วยยอด</v>
          </cell>
          <cell r="H263" t="str">
            <v>92060102</v>
          </cell>
          <cell r="I263">
            <v>92</v>
          </cell>
          <cell r="J263" t="str">
            <v>จังหวัดตรัง</v>
          </cell>
          <cell r="K263">
            <v>9206</v>
          </cell>
          <cell r="L263" t="str">
            <v>ห้วยยอด</v>
          </cell>
          <cell r="M263">
            <v>920608</v>
          </cell>
          <cell r="N263" t="str">
            <v>เขาขาว</v>
          </cell>
          <cell r="O263" t="str">
            <v>ใต้</v>
          </cell>
          <cell r="P263" t="str">
            <v>07</v>
          </cell>
          <cell r="Q263" t="str">
            <v>โรงพยาบาลชุมชน</v>
          </cell>
          <cell r="R263">
            <v>4</v>
          </cell>
          <cell r="S263">
            <v>90</v>
          </cell>
          <cell r="T263" t="str">
            <v>90</v>
          </cell>
          <cell r="U263" t="str">
            <v>22</v>
          </cell>
          <cell r="V263" t="str">
            <v>2.2 ทุติยภูมิระดับกลาง</v>
          </cell>
        </row>
        <row r="264">
          <cell r="A264" t="str">
            <v>07</v>
          </cell>
          <cell r="B264" t="str">
            <v>21002</v>
          </cell>
          <cell r="C264" t="str">
            <v>กระทรวงสาธารณสุข สำนักงานปลัดกระทรวงสาธารณสุข</v>
          </cell>
          <cell r="D264" t="str">
            <v>001141200</v>
          </cell>
          <cell r="E264" t="str">
            <v>11412</v>
          </cell>
          <cell r="F264" t="str">
            <v>รพช.วังวิเศษ</v>
          </cell>
          <cell r="G264" t="str">
            <v>โรงพยาบาลชุมชนวังวิเศษ</v>
          </cell>
          <cell r="H264" t="str">
            <v>92070507</v>
          </cell>
          <cell r="I264">
            <v>92</v>
          </cell>
          <cell r="J264" t="str">
            <v>จังหวัดตรัง</v>
          </cell>
          <cell r="K264">
            <v>9207</v>
          </cell>
          <cell r="L264" t="str">
            <v>วังวิเศษ</v>
          </cell>
          <cell r="M264">
            <v>920705</v>
          </cell>
          <cell r="N264" t="str">
            <v>วังมะปรางเหนือ</v>
          </cell>
          <cell r="O264" t="str">
            <v>ใต้</v>
          </cell>
          <cell r="P264" t="str">
            <v>07</v>
          </cell>
          <cell r="Q264" t="str">
            <v>โรงพยาบาลชุมชน</v>
          </cell>
          <cell r="R264">
            <v>5</v>
          </cell>
          <cell r="S264">
            <v>30</v>
          </cell>
          <cell r="T264" t="str">
            <v>30</v>
          </cell>
          <cell r="U264" t="str">
            <v>21</v>
          </cell>
          <cell r="V264" t="str">
            <v>2.1 ทุติยภูมิระดับต้น</v>
          </cell>
        </row>
        <row r="265">
          <cell r="A265" t="str">
            <v>07</v>
          </cell>
          <cell r="B265" t="str">
            <v>21002</v>
          </cell>
          <cell r="C265" t="str">
            <v>กระทรวงสาธารณสุข สำนักงานปลัดกระทรวงสาธารณสุข</v>
          </cell>
          <cell r="D265" t="str">
            <v>001141300</v>
          </cell>
          <cell r="E265" t="str">
            <v>11413</v>
          </cell>
          <cell r="F265" t="str">
            <v>รพช.นาโยง</v>
          </cell>
          <cell r="G265" t="str">
            <v>โรงพยาบาลชุมชนนาโยง</v>
          </cell>
          <cell r="H265" t="str">
            <v>92080102</v>
          </cell>
          <cell r="I265">
            <v>92</v>
          </cell>
          <cell r="J265" t="str">
            <v>จังหวัดตรัง</v>
          </cell>
          <cell r="K265">
            <v>9208</v>
          </cell>
          <cell r="L265" t="str">
            <v>นาโยง</v>
          </cell>
          <cell r="M265">
            <v>920801</v>
          </cell>
          <cell r="N265" t="str">
            <v>นาโยงเหนือ</v>
          </cell>
          <cell r="O265" t="str">
            <v>ใต้</v>
          </cell>
          <cell r="P265" t="str">
            <v>07</v>
          </cell>
          <cell r="Q265" t="str">
            <v>โรงพยาบาลชุมชน</v>
          </cell>
          <cell r="R265">
            <v>4</v>
          </cell>
          <cell r="S265">
            <v>60</v>
          </cell>
          <cell r="T265" t="str">
            <v>30</v>
          </cell>
          <cell r="U265" t="str">
            <v>21</v>
          </cell>
          <cell r="V265" t="str">
            <v>2.1 ทุติยภูมิระดับต้น</v>
          </cell>
        </row>
        <row r="266">
          <cell r="A266" t="str">
            <v>07</v>
          </cell>
          <cell r="B266" t="str">
            <v>21002</v>
          </cell>
          <cell r="C266" t="str">
            <v>กระทรวงสาธารณสุข สำนักงานปลัดกระทรวงสาธารณสุข</v>
          </cell>
          <cell r="D266" t="str">
            <v>001413900</v>
          </cell>
          <cell r="E266" t="str">
            <v>14139</v>
          </cell>
          <cell r="F266" t="str">
            <v>รพช.รัษฎา</v>
          </cell>
          <cell r="G266" t="str">
            <v>โรงพยาบาลชุมชนรัษฎา</v>
          </cell>
          <cell r="H266" t="str">
            <v>92090100</v>
          </cell>
          <cell r="I266">
            <v>92</v>
          </cell>
          <cell r="J266" t="str">
            <v>จังหวัดตรัง</v>
          </cell>
          <cell r="K266">
            <v>9209</v>
          </cell>
          <cell r="L266" t="str">
            <v>รัษฎา</v>
          </cell>
          <cell r="M266">
            <v>920901</v>
          </cell>
          <cell r="N266" t="str">
            <v>ควนเมา</v>
          </cell>
          <cell r="O266" t="str">
            <v>ใต้</v>
          </cell>
          <cell r="P266" t="str">
            <v>07</v>
          </cell>
          <cell r="Q266" t="str">
            <v>โรงพยาบาลชุมชน</v>
          </cell>
          <cell r="R266">
            <v>5</v>
          </cell>
          <cell r="S266">
            <v>30</v>
          </cell>
          <cell r="T266" t="str">
            <v>30</v>
          </cell>
          <cell r="U266" t="str">
            <v>21</v>
          </cell>
          <cell r="V266" t="str">
            <v>2.1 ทุติยภูมิระดับต้น</v>
          </cell>
        </row>
        <row r="267">
          <cell r="A267" t="str">
            <v>08</v>
          </cell>
          <cell r="B267" t="str">
            <v>21002</v>
          </cell>
          <cell r="C267" t="str">
            <v>กระทรวงสาธารณสุข สำนักงานปลัดกระทรวงสาธารณสุข</v>
          </cell>
          <cell r="D267" t="str">
            <v>001068200</v>
          </cell>
          <cell r="E267" t="str">
            <v>10682</v>
          </cell>
          <cell r="F267" t="str">
            <v>รพศ.หาดใหญ่</v>
          </cell>
          <cell r="G267" t="str">
            <v>โรงพยาบาลศูนย์หาดใหญ่</v>
          </cell>
          <cell r="H267" t="str">
            <v>90110100</v>
          </cell>
          <cell r="I267">
            <v>90</v>
          </cell>
          <cell r="J267" t="str">
            <v>จังหวัดสงขลา</v>
          </cell>
          <cell r="K267">
            <v>9011</v>
          </cell>
          <cell r="L267" t="str">
            <v>หาดใหญ่</v>
          </cell>
          <cell r="M267">
            <v>901101</v>
          </cell>
          <cell r="N267" t="str">
            <v>หาดใหญ่</v>
          </cell>
          <cell r="O267" t="str">
            <v>ใต้</v>
          </cell>
          <cell r="P267" t="str">
            <v>05</v>
          </cell>
          <cell r="Q267" t="str">
            <v>โรงพยาบาลศูนย์</v>
          </cell>
          <cell r="R267">
            <v>1</v>
          </cell>
          <cell r="S267">
            <v>596</v>
          </cell>
          <cell r="T267" t="str">
            <v>591</v>
          </cell>
          <cell r="U267" t="str">
            <v>31</v>
          </cell>
          <cell r="V267" t="str">
            <v>3.1 ตติยภูมิ</v>
          </cell>
        </row>
        <row r="268">
          <cell r="A268" t="str">
            <v>08</v>
          </cell>
          <cell r="B268" t="str">
            <v>21002</v>
          </cell>
          <cell r="C268" t="str">
            <v>กระทรวงสาธารณสุข สำนักงานปลัดกระทรวงสาธารณสุข</v>
          </cell>
          <cell r="D268" t="str">
            <v>001074500</v>
          </cell>
          <cell r="E268" t="str">
            <v>10745</v>
          </cell>
          <cell r="F268" t="str">
            <v>รพท.สงขลา</v>
          </cell>
          <cell r="G268" t="str">
            <v>โรงพยาบาลทั่วไปสงขลา</v>
          </cell>
          <cell r="H268" t="str">
            <v>90010400</v>
          </cell>
          <cell r="I268">
            <v>90</v>
          </cell>
          <cell r="J268" t="str">
            <v>จังหวัดสงขลา</v>
          </cell>
          <cell r="K268">
            <v>9001</v>
          </cell>
          <cell r="L268" t="str">
            <v>เมืองสงขลา</v>
          </cell>
          <cell r="M268">
            <v>900104</v>
          </cell>
          <cell r="N268" t="str">
            <v>พะวง</v>
          </cell>
          <cell r="O268" t="str">
            <v>ใต้</v>
          </cell>
          <cell r="P268" t="str">
            <v>06</v>
          </cell>
          <cell r="Q268" t="str">
            <v>โรงพยาบาลทั่วไป</v>
          </cell>
          <cell r="R268">
            <v>2</v>
          </cell>
          <cell r="S268">
            <v>480</v>
          </cell>
          <cell r="T268" t="str">
            <v>480</v>
          </cell>
          <cell r="U268" t="str">
            <v>23</v>
          </cell>
          <cell r="V268" t="str">
            <v>2.3 ทุติยภูมิระดับสูง</v>
          </cell>
        </row>
        <row r="269">
          <cell r="A269" t="str">
            <v>08</v>
          </cell>
          <cell r="B269" t="str">
            <v>21002</v>
          </cell>
          <cell r="C269" t="str">
            <v>กระทรวงสาธารณสุข สำนักงานปลัดกระทรวงสาธารณสุข</v>
          </cell>
          <cell r="D269" t="str">
            <v>001138600</v>
          </cell>
          <cell r="E269" t="str">
            <v>11386</v>
          </cell>
          <cell r="F269" t="str">
            <v>รพช.สทิงพระ</v>
          </cell>
          <cell r="G269" t="str">
            <v>โรงพยาบาลชุมชนสทิงพระ</v>
          </cell>
          <cell r="H269" t="str">
            <v>90020101</v>
          </cell>
          <cell r="I269">
            <v>90</v>
          </cell>
          <cell r="J269" t="str">
            <v>จังหวัดสงขลา</v>
          </cell>
          <cell r="K269">
            <v>9002</v>
          </cell>
          <cell r="L269" t="str">
            <v>สทิงพระ</v>
          </cell>
          <cell r="M269">
            <v>900201</v>
          </cell>
          <cell r="N269" t="str">
            <v>จะทิ้งพระ</v>
          </cell>
          <cell r="O269" t="str">
            <v>ใต้</v>
          </cell>
          <cell r="P269" t="str">
            <v>07</v>
          </cell>
          <cell r="Q269" t="str">
            <v>โรงพยาบาลชุมชน</v>
          </cell>
          <cell r="R269">
            <v>5</v>
          </cell>
          <cell r="S269">
            <v>30</v>
          </cell>
          <cell r="T269" t="str">
            <v>30</v>
          </cell>
          <cell r="U269" t="str">
            <v>21</v>
          </cell>
          <cell r="V269" t="str">
            <v>2.1 ทุติยภูมิระดับต้น</v>
          </cell>
        </row>
        <row r="270">
          <cell r="A270" t="str">
            <v>08</v>
          </cell>
          <cell r="B270" t="str">
            <v>21002</v>
          </cell>
          <cell r="C270" t="str">
            <v>กระทรวงสาธารณสุข สำนักงานปลัดกระทรวงสาธารณสุข</v>
          </cell>
          <cell r="D270" t="str">
            <v>001138700</v>
          </cell>
          <cell r="E270" t="str">
            <v>11387</v>
          </cell>
          <cell r="F270" t="str">
            <v>รพช.จะนะ</v>
          </cell>
          <cell r="G270" t="str">
            <v>โรงพยาบาลชุมชนจะนะ</v>
          </cell>
          <cell r="H270" t="str">
            <v>90030102</v>
          </cell>
          <cell r="I270">
            <v>90</v>
          </cell>
          <cell r="J270" t="str">
            <v>จังหวัดสงขลา</v>
          </cell>
          <cell r="K270">
            <v>9003</v>
          </cell>
          <cell r="L270" t="str">
            <v>จะนะ</v>
          </cell>
          <cell r="M270">
            <v>900301</v>
          </cell>
          <cell r="N270" t="str">
            <v>บ้านนา</v>
          </cell>
          <cell r="O270" t="str">
            <v>ใต้</v>
          </cell>
          <cell r="P270" t="str">
            <v>07</v>
          </cell>
          <cell r="Q270" t="str">
            <v>โรงพยาบาลชุมชน</v>
          </cell>
          <cell r="R270">
            <v>4</v>
          </cell>
          <cell r="S270">
            <v>60</v>
          </cell>
          <cell r="T270" t="str">
            <v>30</v>
          </cell>
          <cell r="U270" t="str">
            <v>21</v>
          </cell>
          <cell r="V270" t="str">
            <v>2.1 ทุติยภูมิระดับต้น</v>
          </cell>
        </row>
        <row r="271">
          <cell r="A271" t="str">
            <v>08</v>
          </cell>
          <cell r="B271" t="str">
            <v>21002</v>
          </cell>
          <cell r="C271" t="str">
            <v>กระทรวงสาธารณสุข สำนักงานปลัดกระทรวงสาธารณสุข</v>
          </cell>
          <cell r="D271" t="str">
            <v>001138800</v>
          </cell>
          <cell r="E271" t="str">
            <v>11388</v>
          </cell>
          <cell r="F271" t="str">
            <v>รพช.สมเด็จพระบรมราชินีนาถ</v>
          </cell>
          <cell r="G271" t="str">
            <v>โรงพยาบาลชุมชนสมเด็จพระบรมราชินีนาถ</v>
          </cell>
          <cell r="H271" t="str">
            <v>90040100</v>
          </cell>
          <cell r="I271">
            <v>90</v>
          </cell>
          <cell r="J271" t="str">
            <v>จังหวัดสงขลา</v>
          </cell>
          <cell r="K271">
            <v>9004</v>
          </cell>
          <cell r="L271" t="str">
            <v>นาทวี</v>
          </cell>
          <cell r="M271">
            <v>900401</v>
          </cell>
          <cell r="N271" t="str">
            <v>นาทวี</v>
          </cell>
          <cell r="O271" t="str">
            <v>ใต้</v>
          </cell>
          <cell r="P271" t="str">
            <v>07</v>
          </cell>
          <cell r="Q271" t="str">
            <v>โรงพยาบาลชุมชน</v>
          </cell>
          <cell r="R271">
            <v>4</v>
          </cell>
          <cell r="S271">
            <v>60</v>
          </cell>
          <cell r="T271" t="str">
            <v>60</v>
          </cell>
          <cell r="U271" t="str">
            <v>22</v>
          </cell>
          <cell r="V271" t="str">
            <v>2.2 ทุติยภูมิระดับกลาง</v>
          </cell>
        </row>
        <row r="272">
          <cell r="A272" t="str">
            <v>08</v>
          </cell>
          <cell r="B272" t="str">
            <v>21002</v>
          </cell>
          <cell r="C272" t="str">
            <v>กระทรวงสาธารณสุข สำนักงานปลัดกระทรวงสาธารณสุข</v>
          </cell>
          <cell r="D272" t="str">
            <v>001139000</v>
          </cell>
          <cell r="E272" t="str">
            <v>11390</v>
          </cell>
          <cell r="F272" t="str">
            <v>รพช.เทพา</v>
          </cell>
          <cell r="G272" t="str">
            <v>โรงพยาบาลชุมชนเทพา</v>
          </cell>
          <cell r="H272" t="str">
            <v>90050105</v>
          </cell>
          <cell r="I272">
            <v>90</v>
          </cell>
          <cell r="J272" t="str">
            <v>จังหวัดสงขลา</v>
          </cell>
          <cell r="K272">
            <v>9005</v>
          </cell>
          <cell r="L272" t="str">
            <v>เทพา</v>
          </cell>
          <cell r="M272">
            <v>900501</v>
          </cell>
          <cell r="N272" t="str">
            <v>เทพา</v>
          </cell>
          <cell r="O272" t="str">
            <v>ใต้</v>
          </cell>
          <cell r="P272" t="str">
            <v>07</v>
          </cell>
          <cell r="Q272" t="str">
            <v>โรงพยาบาลชุมชน</v>
          </cell>
          <cell r="R272">
            <v>5</v>
          </cell>
          <cell r="S272">
            <v>30</v>
          </cell>
          <cell r="T272" t="str">
            <v>30</v>
          </cell>
          <cell r="U272" t="str">
            <v>21</v>
          </cell>
          <cell r="V272" t="str">
            <v>2.1 ทุติยภูมิระดับต้น</v>
          </cell>
        </row>
        <row r="273">
          <cell r="A273" t="str">
            <v>08</v>
          </cell>
          <cell r="B273" t="str">
            <v>21002</v>
          </cell>
          <cell r="C273" t="str">
            <v>กระทรวงสาธารณสุข สำนักงานปลัดกระทรวงสาธารณสุข</v>
          </cell>
          <cell r="D273" t="str">
            <v>001139100</v>
          </cell>
          <cell r="E273" t="str">
            <v>11391</v>
          </cell>
          <cell r="F273" t="str">
            <v>รพช.สะบ้าย้อย</v>
          </cell>
          <cell r="G273" t="str">
            <v>โรงพยาบาลชุมชนสะบ้าย้อย</v>
          </cell>
          <cell r="H273" t="str">
            <v>90060101</v>
          </cell>
          <cell r="I273">
            <v>90</v>
          </cell>
          <cell r="J273" t="str">
            <v>จังหวัดสงขลา</v>
          </cell>
          <cell r="K273">
            <v>9006</v>
          </cell>
          <cell r="L273" t="str">
            <v>สะบ้าย้อย</v>
          </cell>
          <cell r="M273">
            <v>900601</v>
          </cell>
          <cell r="N273" t="str">
            <v>สะบ้าย้อย</v>
          </cell>
          <cell r="O273" t="str">
            <v>ใต้</v>
          </cell>
          <cell r="P273" t="str">
            <v>07</v>
          </cell>
          <cell r="Q273" t="str">
            <v>โรงพยาบาลชุมชน</v>
          </cell>
          <cell r="R273">
            <v>5</v>
          </cell>
          <cell r="S273">
            <v>30</v>
          </cell>
          <cell r="T273" t="str">
            <v>30</v>
          </cell>
          <cell r="U273" t="str">
            <v>21</v>
          </cell>
          <cell r="V273" t="str">
            <v>2.1 ทุติยภูมิระดับต้น</v>
          </cell>
        </row>
        <row r="274">
          <cell r="A274" t="str">
            <v>08</v>
          </cell>
          <cell r="B274" t="str">
            <v>21002</v>
          </cell>
          <cell r="C274" t="str">
            <v>กระทรวงสาธารณสุข สำนักงานปลัดกระทรวงสาธารณสุข</v>
          </cell>
          <cell r="D274" t="str">
            <v>001139200</v>
          </cell>
          <cell r="E274" t="str">
            <v>11392</v>
          </cell>
          <cell r="F274" t="str">
            <v>รพช.ระโนด</v>
          </cell>
          <cell r="G274" t="str">
            <v>โรงพยาบาลชุมชนระโนด</v>
          </cell>
          <cell r="H274" t="str">
            <v>90070105</v>
          </cell>
          <cell r="I274">
            <v>90</v>
          </cell>
          <cell r="J274" t="str">
            <v>จังหวัดสงขลา</v>
          </cell>
          <cell r="K274">
            <v>9007</v>
          </cell>
          <cell r="L274" t="str">
            <v>ระโนด</v>
          </cell>
          <cell r="M274">
            <v>900701</v>
          </cell>
          <cell r="N274" t="str">
            <v>ระโนด</v>
          </cell>
          <cell r="O274" t="str">
            <v>ใต้</v>
          </cell>
          <cell r="P274" t="str">
            <v>07</v>
          </cell>
          <cell r="Q274" t="str">
            <v>โรงพยาบาลชุมชน</v>
          </cell>
          <cell r="R274">
            <v>4</v>
          </cell>
          <cell r="S274">
            <v>60</v>
          </cell>
          <cell r="T274" t="str">
            <v>60</v>
          </cell>
          <cell r="U274" t="str">
            <v>22</v>
          </cell>
          <cell r="V274" t="str">
            <v>2.2 ทุติยภูมิระดับกลาง</v>
          </cell>
        </row>
        <row r="275">
          <cell r="A275" t="str">
            <v>08</v>
          </cell>
          <cell r="B275" t="str">
            <v>21002</v>
          </cell>
          <cell r="C275" t="str">
            <v>กระทรวงสาธารณสุข สำนักงานปลัดกระทรวงสาธารณสุข</v>
          </cell>
          <cell r="D275" t="str">
            <v>001139300</v>
          </cell>
          <cell r="E275" t="str">
            <v>11393</v>
          </cell>
          <cell r="F275" t="str">
            <v>รพช.กระแสสินธุ์</v>
          </cell>
          <cell r="G275" t="str">
            <v>โรงพยาบาลชุมชนกระแสสินธุ์</v>
          </cell>
          <cell r="H275" t="str">
            <v>90080303</v>
          </cell>
          <cell r="I275">
            <v>90</v>
          </cell>
          <cell r="J275" t="str">
            <v>จังหวัดสงขลา</v>
          </cell>
          <cell r="K275">
            <v>9008</v>
          </cell>
          <cell r="L275" t="str">
            <v>กระแสสินธุ์</v>
          </cell>
          <cell r="M275">
            <v>900803</v>
          </cell>
          <cell r="N275" t="str">
            <v>เชิงแส</v>
          </cell>
          <cell r="O275" t="str">
            <v>ใต้</v>
          </cell>
          <cell r="P275" t="str">
            <v>07</v>
          </cell>
          <cell r="Q275" t="str">
            <v>โรงพยาบาลชุมชน</v>
          </cell>
          <cell r="R275">
            <v>5</v>
          </cell>
          <cell r="S275">
            <v>30</v>
          </cell>
          <cell r="T275" t="str">
            <v>30</v>
          </cell>
          <cell r="U275" t="str">
            <v>21</v>
          </cell>
          <cell r="V275" t="str">
            <v>2.1 ทุติยภูมิระดับต้น</v>
          </cell>
        </row>
        <row r="276">
          <cell r="A276" t="str">
            <v>08</v>
          </cell>
          <cell r="B276" t="str">
            <v>21002</v>
          </cell>
          <cell r="C276" t="str">
            <v>กระทรวงสาธารณสุข สำนักงานปลัดกระทรวงสาธารณสุข</v>
          </cell>
          <cell r="D276" t="str">
            <v>001139400</v>
          </cell>
          <cell r="E276" t="str">
            <v>11394</v>
          </cell>
          <cell r="F276" t="str">
            <v>รพช.รัตภูมิ</v>
          </cell>
          <cell r="G276" t="str">
            <v>โรงพยาบาลชุมชนรัตภูมิ</v>
          </cell>
          <cell r="H276" t="str">
            <v>90090101</v>
          </cell>
          <cell r="I276">
            <v>90</v>
          </cell>
          <cell r="J276" t="str">
            <v>จังหวัดสงขลา</v>
          </cell>
          <cell r="K276">
            <v>9009</v>
          </cell>
          <cell r="L276" t="str">
            <v>รัตภูมิ</v>
          </cell>
          <cell r="M276">
            <v>900901</v>
          </cell>
          <cell r="N276" t="str">
            <v>กำแพงเพชร</v>
          </cell>
          <cell r="O276" t="str">
            <v>ใต้</v>
          </cell>
          <cell r="P276" t="str">
            <v>07</v>
          </cell>
          <cell r="Q276" t="str">
            <v>โรงพยาบาลชุมชน</v>
          </cell>
          <cell r="R276">
            <v>5</v>
          </cell>
          <cell r="S276">
            <v>30</v>
          </cell>
          <cell r="T276" t="str">
            <v>30</v>
          </cell>
          <cell r="U276" t="str">
            <v>21</v>
          </cell>
          <cell r="V276" t="str">
            <v>2.1 ทุติยภูมิระดับต้น</v>
          </cell>
        </row>
        <row r="277">
          <cell r="A277" t="str">
            <v>08</v>
          </cell>
          <cell r="B277" t="str">
            <v>21002</v>
          </cell>
          <cell r="C277" t="str">
            <v>กระทรวงสาธารณสุข สำนักงานปลัดกระทรวงสาธารณสุข</v>
          </cell>
          <cell r="D277" t="str">
            <v>001139500</v>
          </cell>
          <cell r="E277" t="str">
            <v>11395</v>
          </cell>
          <cell r="F277" t="str">
            <v>รพช.สะเดา</v>
          </cell>
          <cell r="G277" t="str">
            <v>โรงพยาบาลชุมชนสะเดา</v>
          </cell>
          <cell r="H277" t="str">
            <v>90100100</v>
          </cell>
          <cell r="I277">
            <v>90</v>
          </cell>
          <cell r="J277" t="str">
            <v>จังหวัดสงขลา</v>
          </cell>
          <cell r="K277">
            <v>9010</v>
          </cell>
          <cell r="L277" t="str">
            <v>สะเดา</v>
          </cell>
          <cell r="M277">
            <v>901001</v>
          </cell>
          <cell r="N277" t="str">
            <v>สะเดา</v>
          </cell>
          <cell r="O277" t="str">
            <v>ใต้</v>
          </cell>
          <cell r="P277" t="str">
            <v>07</v>
          </cell>
          <cell r="Q277" t="str">
            <v>โรงพยาบาลชุมชน</v>
          </cell>
          <cell r="R277">
            <v>5</v>
          </cell>
          <cell r="S277">
            <v>30</v>
          </cell>
          <cell r="T277" t="str">
            <v>30</v>
          </cell>
          <cell r="U277" t="str">
            <v>21</v>
          </cell>
          <cell r="V277" t="str">
            <v>2.1 ทุติยภูมิระดับต้น</v>
          </cell>
        </row>
        <row r="278">
          <cell r="A278" t="str">
            <v>08</v>
          </cell>
          <cell r="B278" t="str">
            <v>21002</v>
          </cell>
          <cell r="C278" t="str">
            <v>กระทรวงสาธารณสุข สำนักงานปลัดกระทรวงสาธารณสุข</v>
          </cell>
          <cell r="D278" t="str">
            <v>001139600</v>
          </cell>
          <cell r="E278" t="str">
            <v>11396</v>
          </cell>
          <cell r="F278" t="str">
            <v>รพช.นาหม่อม</v>
          </cell>
          <cell r="G278" t="str">
            <v>โรงพยาบาลชุมชนนาหม่อม</v>
          </cell>
          <cell r="H278" t="str">
            <v>90120203</v>
          </cell>
          <cell r="I278">
            <v>90</v>
          </cell>
          <cell r="J278" t="str">
            <v>จังหวัดสงขลา</v>
          </cell>
          <cell r="K278">
            <v>9012</v>
          </cell>
          <cell r="L278" t="str">
            <v>นาหม่อม</v>
          </cell>
          <cell r="M278">
            <v>901202</v>
          </cell>
          <cell r="N278" t="str">
            <v>พิจิตร</v>
          </cell>
          <cell r="O278" t="str">
            <v>ใต้</v>
          </cell>
          <cell r="P278" t="str">
            <v>07</v>
          </cell>
          <cell r="Q278" t="str">
            <v>โรงพยาบาลชุมชน</v>
          </cell>
          <cell r="R278">
            <v>5</v>
          </cell>
          <cell r="S278">
            <v>30</v>
          </cell>
          <cell r="T278" t="str">
            <v>30</v>
          </cell>
          <cell r="U278" t="str">
            <v>21</v>
          </cell>
          <cell r="V278" t="str">
            <v>2.1 ทุติยภูมิระดับต้น</v>
          </cell>
        </row>
        <row r="279">
          <cell r="A279" t="str">
            <v>08</v>
          </cell>
          <cell r="B279" t="str">
            <v>21002</v>
          </cell>
          <cell r="C279" t="str">
            <v>กระทรวงสาธารณสุข สำนักงานปลัดกระทรวงสาธารณสุข</v>
          </cell>
          <cell r="D279" t="str">
            <v>001139700</v>
          </cell>
          <cell r="E279" t="str">
            <v>11397</v>
          </cell>
          <cell r="F279" t="str">
            <v>รพช.ควนเนียง</v>
          </cell>
          <cell r="G279" t="str">
            <v>โรงพยาบาลชุมชนควนเนียง</v>
          </cell>
          <cell r="H279" t="str">
            <v>90130110</v>
          </cell>
          <cell r="I279">
            <v>90</v>
          </cell>
          <cell r="J279" t="str">
            <v>จังหวัดสงขลา</v>
          </cell>
          <cell r="K279">
            <v>9013</v>
          </cell>
          <cell r="L279" t="str">
            <v>ควนเนียง</v>
          </cell>
          <cell r="M279">
            <v>901301</v>
          </cell>
          <cell r="N279" t="str">
            <v>รัตภูมิ</v>
          </cell>
          <cell r="O279" t="str">
            <v>ใต้</v>
          </cell>
          <cell r="P279" t="str">
            <v>07</v>
          </cell>
          <cell r="Q279" t="str">
            <v>โรงพยาบาลชุมชน</v>
          </cell>
          <cell r="R279">
            <v>5</v>
          </cell>
          <cell r="S279">
            <v>30</v>
          </cell>
          <cell r="T279" t="str">
            <v>30</v>
          </cell>
          <cell r="U279" t="str">
            <v>21</v>
          </cell>
          <cell r="V279" t="str">
            <v>2.1 ทุติยภูมิระดับต้น</v>
          </cell>
        </row>
        <row r="280">
          <cell r="A280" t="str">
            <v>08</v>
          </cell>
          <cell r="B280" t="str">
            <v>21002</v>
          </cell>
          <cell r="C280" t="str">
            <v>กระทรวงสาธารณสุข สำนักงานปลัดกระทรวงสาธารณสุข</v>
          </cell>
          <cell r="D280" t="str">
            <v>001139800</v>
          </cell>
          <cell r="E280" t="str">
            <v>11398</v>
          </cell>
          <cell r="F280" t="str">
            <v>รพช.ปาดังเบซาร์</v>
          </cell>
          <cell r="G280" t="str">
            <v>โรงพยาบาลชุมชนปาดังเบซาร์</v>
          </cell>
          <cell r="H280" t="str">
            <v>90100709</v>
          </cell>
          <cell r="I280">
            <v>90</v>
          </cell>
          <cell r="J280" t="str">
            <v>จังหวัดสงขลา</v>
          </cell>
          <cell r="K280">
            <v>9010</v>
          </cell>
          <cell r="L280" t="str">
            <v>สะเดา</v>
          </cell>
          <cell r="M280">
            <v>901007</v>
          </cell>
          <cell r="N280" t="str">
            <v>ปาดังเบซาร์</v>
          </cell>
          <cell r="O280" t="str">
            <v>ใต้</v>
          </cell>
          <cell r="P280" t="str">
            <v>07</v>
          </cell>
          <cell r="Q280" t="str">
            <v>โรงพยาบาลชุมชน</v>
          </cell>
          <cell r="R280">
            <v>5</v>
          </cell>
          <cell r="S280">
            <v>30</v>
          </cell>
          <cell r="T280" t="str">
            <v>30</v>
          </cell>
          <cell r="U280" t="str">
            <v>21</v>
          </cell>
          <cell r="V280" t="str">
            <v>2.1 ทุติยภูมิระดับต้น</v>
          </cell>
        </row>
        <row r="281">
          <cell r="A281" t="str">
            <v>08</v>
          </cell>
          <cell r="B281" t="str">
            <v>21002</v>
          </cell>
          <cell r="C281" t="str">
            <v>กระทรวงสาธารณสุข สำนักงานปลัดกระทรวงสาธารณสุข</v>
          </cell>
          <cell r="D281" t="str">
            <v>001139900</v>
          </cell>
          <cell r="E281" t="str">
            <v>11399</v>
          </cell>
          <cell r="F281" t="str">
            <v>รพช.บางกล่ำ</v>
          </cell>
          <cell r="G281" t="str">
            <v>โรงพยาบาลชุมชนบางกล่ำ</v>
          </cell>
          <cell r="H281" t="str">
            <v>90140101</v>
          </cell>
          <cell r="I281">
            <v>90</v>
          </cell>
          <cell r="J281" t="str">
            <v>จังหวัดสงขลา</v>
          </cell>
          <cell r="K281">
            <v>9014</v>
          </cell>
          <cell r="L281" t="str">
            <v>บางกล่ำ</v>
          </cell>
          <cell r="M281">
            <v>901401</v>
          </cell>
          <cell r="N281" t="str">
            <v>บางกล่ำ</v>
          </cell>
          <cell r="O281" t="str">
            <v>ใต้</v>
          </cell>
          <cell r="P281" t="str">
            <v>07</v>
          </cell>
          <cell r="Q281" t="str">
            <v>โรงพยาบาลชุมชน</v>
          </cell>
          <cell r="R281">
            <v>5</v>
          </cell>
          <cell r="S281">
            <v>30</v>
          </cell>
          <cell r="T281" t="str">
            <v>30</v>
          </cell>
          <cell r="U281" t="str">
            <v>21</v>
          </cell>
          <cell r="V281" t="str">
            <v>2.1 ทุติยภูมิระดับต้น</v>
          </cell>
        </row>
        <row r="282">
          <cell r="A282" t="str">
            <v>08</v>
          </cell>
          <cell r="B282" t="str">
            <v>21002</v>
          </cell>
          <cell r="C282" t="str">
            <v>กระทรวงสาธารณสุข สำนักงานปลัดกระทรวงสาธารณสุข</v>
          </cell>
          <cell r="D282" t="str">
            <v>001140000</v>
          </cell>
          <cell r="E282" t="str">
            <v>11400</v>
          </cell>
          <cell r="F282" t="str">
            <v>รพช.สิงหนคร</v>
          </cell>
          <cell r="G282" t="str">
            <v>โรงพยาบาลชุมชนสิงหนคร</v>
          </cell>
          <cell r="H282" t="str">
            <v>90150205</v>
          </cell>
          <cell r="I282">
            <v>90</v>
          </cell>
          <cell r="J282" t="str">
            <v>จังหวัดสงขลา</v>
          </cell>
          <cell r="K282">
            <v>9015</v>
          </cell>
          <cell r="L282" t="str">
            <v>สิงหนคร</v>
          </cell>
          <cell r="M282">
            <v>901502</v>
          </cell>
          <cell r="N282" t="str">
            <v>สทิงหม้อ</v>
          </cell>
          <cell r="O282" t="str">
            <v>ใต้</v>
          </cell>
          <cell r="P282" t="str">
            <v>07</v>
          </cell>
          <cell r="Q282" t="str">
            <v>โรงพยาบาลชุมชน</v>
          </cell>
          <cell r="R282">
            <v>5</v>
          </cell>
          <cell r="S282">
            <v>30</v>
          </cell>
          <cell r="T282" t="str">
            <v>30</v>
          </cell>
          <cell r="U282" t="str">
            <v>21</v>
          </cell>
          <cell r="V282" t="str">
            <v>2.1 ทุติยภูมิระดับต้น</v>
          </cell>
        </row>
        <row r="283">
          <cell r="A283" t="str">
            <v>08</v>
          </cell>
          <cell r="B283" t="str">
            <v>21002</v>
          </cell>
          <cell r="C283" t="str">
            <v>กระทรวงสาธารณสุข สำนักงานปลัดกระทรวงสาธารณสุข</v>
          </cell>
          <cell r="D283" t="str">
            <v>001140100</v>
          </cell>
          <cell r="E283" t="str">
            <v>11401</v>
          </cell>
          <cell r="F283" t="str">
            <v>รพช.คลองหอยโข่ง</v>
          </cell>
          <cell r="G283" t="str">
            <v>โรงพยาบาลชุมชนคลองหอยโข่ง</v>
          </cell>
          <cell r="H283" t="str">
            <v>90160101</v>
          </cell>
          <cell r="I283">
            <v>90</v>
          </cell>
          <cell r="J283" t="str">
            <v>จังหวัดสงขลา</v>
          </cell>
          <cell r="K283">
            <v>9016</v>
          </cell>
          <cell r="L283" t="str">
            <v>คลองหอยโข่ง</v>
          </cell>
          <cell r="M283">
            <v>901601</v>
          </cell>
          <cell r="N283" t="str">
            <v>คลองหอยโข่ง</v>
          </cell>
          <cell r="O283" t="str">
            <v>ใต้</v>
          </cell>
          <cell r="P283" t="str">
            <v>07</v>
          </cell>
          <cell r="Q283" t="str">
            <v>โรงพยาบาลชุมชน</v>
          </cell>
          <cell r="R283">
            <v>5</v>
          </cell>
          <cell r="S283">
            <v>30</v>
          </cell>
          <cell r="T283" t="str">
            <v>30</v>
          </cell>
          <cell r="U283" t="str">
            <v>21</v>
          </cell>
          <cell r="V283" t="str">
            <v>2.1 ทุติยภูมิระดับต้น</v>
          </cell>
        </row>
        <row r="284">
          <cell r="A284" t="str">
            <v>08</v>
          </cell>
          <cell r="B284" t="str">
            <v>21002</v>
          </cell>
          <cell r="C284" t="str">
            <v>กระทรวงสาธารณสุข สำนักงานปลัดกระทรวงสาธารณสุข</v>
          </cell>
          <cell r="D284" t="str">
            <v>001074600</v>
          </cell>
          <cell r="E284" t="str">
            <v>10746</v>
          </cell>
          <cell r="F284" t="str">
            <v>รพท.สตูล</v>
          </cell>
          <cell r="G284" t="str">
            <v>โรงพยาบาลทั่วไปสตูล</v>
          </cell>
          <cell r="H284" t="str">
            <v>91010100</v>
          </cell>
          <cell r="I284">
            <v>91</v>
          </cell>
          <cell r="J284" t="str">
            <v>จังหวัดสตูล</v>
          </cell>
          <cell r="K284">
            <v>9101</v>
          </cell>
          <cell r="L284" t="str">
            <v>เมืองสตูล</v>
          </cell>
          <cell r="M284">
            <v>910101</v>
          </cell>
          <cell r="N284" t="str">
            <v>พิมาน</v>
          </cell>
          <cell r="O284" t="str">
            <v>ใต้</v>
          </cell>
          <cell r="P284" t="str">
            <v>06</v>
          </cell>
          <cell r="Q284" t="str">
            <v>โรงพยาบาลทั่วไป</v>
          </cell>
          <cell r="R284">
            <v>3</v>
          </cell>
          <cell r="S284">
            <v>186</v>
          </cell>
          <cell r="T284" t="str">
            <v>164</v>
          </cell>
          <cell r="U284" t="str">
            <v>23</v>
          </cell>
          <cell r="V284" t="str">
            <v>2.3 ทุติยภูมิระดับสูง</v>
          </cell>
        </row>
        <row r="285">
          <cell r="A285" t="str">
            <v>08</v>
          </cell>
          <cell r="B285" t="str">
            <v>21002</v>
          </cell>
          <cell r="C285" t="str">
            <v>กระทรวงสาธารณสุข สำนักงานปลัดกระทรวงสาธารณสุข</v>
          </cell>
          <cell r="D285" t="str">
            <v>001140200</v>
          </cell>
          <cell r="E285" t="str">
            <v>11402</v>
          </cell>
          <cell r="F285" t="str">
            <v>รพช.ควนโดน</v>
          </cell>
          <cell r="G285" t="str">
            <v>โรงพยาบาลชุมชนควนโดน</v>
          </cell>
          <cell r="H285" t="str">
            <v>91020206</v>
          </cell>
          <cell r="I285">
            <v>91</v>
          </cell>
          <cell r="J285" t="str">
            <v>จังหวัดสตูล</v>
          </cell>
          <cell r="K285">
            <v>9102</v>
          </cell>
          <cell r="L285" t="str">
            <v>ควนโดน</v>
          </cell>
          <cell r="M285">
            <v>910202</v>
          </cell>
          <cell r="N285" t="str">
            <v>ควนสตอ</v>
          </cell>
          <cell r="O285" t="str">
            <v>ใต้</v>
          </cell>
          <cell r="P285" t="str">
            <v>07</v>
          </cell>
          <cell r="Q285" t="str">
            <v>โรงพยาบาลชุมชน</v>
          </cell>
          <cell r="R285">
            <v>5</v>
          </cell>
          <cell r="S285">
            <v>30</v>
          </cell>
          <cell r="T285" t="str">
            <v>10</v>
          </cell>
          <cell r="U285" t="str">
            <v>21</v>
          </cell>
          <cell r="V285" t="str">
            <v>2.1 ทุติยภูมิระดับต้น</v>
          </cell>
        </row>
        <row r="286">
          <cell r="A286" t="str">
            <v>08</v>
          </cell>
          <cell r="B286" t="str">
            <v>21002</v>
          </cell>
          <cell r="C286" t="str">
            <v>กระทรวงสาธารณสุข สำนักงานปลัดกระทรวงสาธารณสุข</v>
          </cell>
          <cell r="D286" t="str">
            <v>001140300</v>
          </cell>
          <cell r="E286" t="str">
            <v>11403</v>
          </cell>
          <cell r="F286" t="str">
            <v>รพช.ควนกาหลง</v>
          </cell>
          <cell r="G286" t="str">
            <v>โรงพยาบาลชุมชนควนกาหลง</v>
          </cell>
          <cell r="H286" t="str">
            <v>91030207</v>
          </cell>
          <cell r="I286">
            <v>91</v>
          </cell>
          <cell r="J286" t="str">
            <v>จังหวัดสตูล</v>
          </cell>
          <cell r="K286">
            <v>9103</v>
          </cell>
          <cell r="L286" t="str">
            <v>ควนกาหลง</v>
          </cell>
          <cell r="M286">
            <v>910302</v>
          </cell>
          <cell r="N286" t="str">
            <v>ควนกาหลง</v>
          </cell>
          <cell r="O286" t="str">
            <v>ใต้</v>
          </cell>
          <cell r="P286" t="str">
            <v>07</v>
          </cell>
          <cell r="Q286" t="str">
            <v>โรงพยาบาลชุมชน</v>
          </cell>
          <cell r="R286">
            <v>5</v>
          </cell>
          <cell r="S286">
            <v>30</v>
          </cell>
          <cell r="T286" t="str">
            <v>30</v>
          </cell>
          <cell r="U286" t="str">
            <v>21</v>
          </cell>
          <cell r="V286" t="str">
            <v>2.1 ทุติยภูมิระดับต้น</v>
          </cell>
        </row>
        <row r="287">
          <cell r="A287" t="str">
            <v>08</v>
          </cell>
          <cell r="B287" t="str">
            <v>21002</v>
          </cell>
          <cell r="C287" t="str">
            <v>กระทรวงสาธารณสุข สำนักงานปลัดกระทรวงสาธารณสุข</v>
          </cell>
          <cell r="D287" t="str">
            <v>001140400</v>
          </cell>
          <cell r="E287" t="str">
            <v>11404</v>
          </cell>
          <cell r="F287" t="str">
            <v>รพช.ท่าแพ</v>
          </cell>
          <cell r="G287" t="str">
            <v>โรงพยาบาลชุมชนท่าแพ</v>
          </cell>
          <cell r="H287" t="str">
            <v>91040102</v>
          </cell>
          <cell r="I287">
            <v>91</v>
          </cell>
          <cell r="J287" t="str">
            <v>จังหวัดสตูล</v>
          </cell>
          <cell r="K287">
            <v>9104</v>
          </cell>
          <cell r="L287" t="str">
            <v>ท่าแพ</v>
          </cell>
          <cell r="M287">
            <v>910401</v>
          </cell>
          <cell r="N287" t="str">
            <v>ท่าแพ</v>
          </cell>
          <cell r="O287" t="str">
            <v>ใต้</v>
          </cell>
          <cell r="P287" t="str">
            <v>07</v>
          </cell>
          <cell r="Q287" t="str">
            <v>โรงพยาบาลชุมชน</v>
          </cell>
          <cell r="R287">
            <v>5</v>
          </cell>
          <cell r="S287">
            <v>30</v>
          </cell>
          <cell r="T287" t="str">
            <v>10</v>
          </cell>
          <cell r="U287" t="str">
            <v>21</v>
          </cell>
          <cell r="V287" t="str">
            <v>2.1 ทุติยภูมิระดับต้น</v>
          </cell>
        </row>
        <row r="288">
          <cell r="A288" t="str">
            <v>08</v>
          </cell>
          <cell r="B288" t="str">
            <v>21002</v>
          </cell>
          <cell r="C288" t="str">
            <v>กระทรวงสาธารณสุข สำนักงานปลัดกระทรวงสาธารณสุข</v>
          </cell>
          <cell r="D288" t="str">
            <v>001140500</v>
          </cell>
          <cell r="E288" t="str">
            <v>11405</v>
          </cell>
          <cell r="F288" t="str">
            <v>รพช.ละงู</v>
          </cell>
          <cell r="G288" t="str">
            <v>โรงพยาบาลชุมชนละงู</v>
          </cell>
          <cell r="H288" t="str">
            <v>91050106</v>
          </cell>
          <cell r="I288">
            <v>91</v>
          </cell>
          <cell r="J288" t="str">
            <v>จังหวัดสตูล</v>
          </cell>
          <cell r="K288">
            <v>9105</v>
          </cell>
          <cell r="L288" t="str">
            <v>ละงู</v>
          </cell>
          <cell r="M288">
            <v>910501</v>
          </cell>
          <cell r="N288" t="str">
            <v>กำแพง</v>
          </cell>
          <cell r="O288" t="str">
            <v>ใต้</v>
          </cell>
          <cell r="P288" t="str">
            <v>07</v>
          </cell>
          <cell r="Q288" t="str">
            <v>โรงพยาบาลชุมชน</v>
          </cell>
          <cell r="R288">
            <v>4</v>
          </cell>
          <cell r="S288">
            <v>60</v>
          </cell>
          <cell r="T288" t="str">
            <v>30</v>
          </cell>
          <cell r="U288" t="str">
            <v>22</v>
          </cell>
          <cell r="V288" t="str">
            <v>2.2 ทุติยภูมิระดับกลาง</v>
          </cell>
        </row>
        <row r="289">
          <cell r="A289" t="str">
            <v>08</v>
          </cell>
          <cell r="B289" t="str">
            <v>21002</v>
          </cell>
          <cell r="C289" t="str">
            <v>กระทรวงสาธารณสุข สำนักงานปลัดกระทรวงสาธารณสุข</v>
          </cell>
          <cell r="D289" t="str">
            <v>001140600</v>
          </cell>
          <cell r="E289" t="str">
            <v>11406</v>
          </cell>
          <cell r="F289" t="str">
            <v>รพช.ทุ่งหว้า</v>
          </cell>
          <cell r="G289" t="str">
            <v>โรงพยาบาลชุมชนทุ่งหว้า</v>
          </cell>
          <cell r="H289" t="str">
            <v>91060108</v>
          </cell>
          <cell r="I289">
            <v>91</v>
          </cell>
          <cell r="J289" t="str">
            <v>จังหวัดสตูล</v>
          </cell>
          <cell r="K289">
            <v>9106</v>
          </cell>
          <cell r="L289" t="str">
            <v>ทุ่งหว้า</v>
          </cell>
          <cell r="M289">
            <v>910601</v>
          </cell>
          <cell r="N289" t="str">
            <v>ทุ่งหว้า</v>
          </cell>
          <cell r="O289" t="str">
            <v>ใต้</v>
          </cell>
          <cell r="P289" t="str">
            <v>07</v>
          </cell>
          <cell r="Q289" t="str">
            <v>โรงพยาบาลชุมชน</v>
          </cell>
          <cell r="R289">
            <v>5</v>
          </cell>
          <cell r="S289">
            <v>30</v>
          </cell>
          <cell r="T289" t="str">
            <v>10</v>
          </cell>
          <cell r="U289" t="str">
            <v>21</v>
          </cell>
          <cell r="V289" t="str">
            <v>2.1 ทุติยภูมิระดับต้น</v>
          </cell>
        </row>
        <row r="290">
          <cell r="A290" t="str">
            <v>08</v>
          </cell>
          <cell r="B290" t="str">
            <v>21002</v>
          </cell>
          <cell r="C290" t="str">
            <v>กระทรวงสาธารณสุข สำนักงานปลัดกระทรวงสาธารณสุข</v>
          </cell>
          <cell r="D290" t="str">
            <v>001074800</v>
          </cell>
          <cell r="E290" t="str">
            <v>10748</v>
          </cell>
          <cell r="F290" t="str">
            <v>รพท.ปัตตานี</v>
          </cell>
          <cell r="G290" t="str">
            <v>โรงพยาบาลทั่วไปปัตตานี</v>
          </cell>
          <cell r="H290" t="str">
            <v>94010100</v>
          </cell>
          <cell r="I290">
            <v>94</v>
          </cell>
          <cell r="J290" t="str">
            <v>จังหวัดปัตตานี</v>
          </cell>
          <cell r="K290">
            <v>9401</v>
          </cell>
          <cell r="L290" t="str">
            <v>เมืองปัตตานี</v>
          </cell>
          <cell r="M290">
            <v>940101</v>
          </cell>
          <cell r="N290" t="str">
            <v>สะบารัง</v>
          </cell>
          <cell r="O290" t="str">
            <v>ใต้</v>
          </cell>
          <cell r="P290" t="str">
            <v>06</v>
          </cell>
          <cell r="Q290" t="str">
            <v>โรงพยาบาลทั่วไป</v>
          </cell>
          <cell r="R290">
            <v>2</v>
          </cell>
          <cell r="S290">
            <v>335</v>
          </cell>
          <cell r="T290" t="str">
            <v>335</v>
          </cell>
          <cell r="U290" t="str">
            <v>23</v>
          </cell>
          <cell r="V290" t="str">
            <v>2.3 ทุติยภูมิระดับสูง</v>
          </cell>
        </row>
        <row r="291">
          <cell r="A291" t="str">
            <v>08</v>
          </cell>
          <cell r="B291" t="str">
            <v>21002</v>
          </cell>
          <cell r="C291" t="str">
            <v>กระทรวงสาธารณสุข สำนักงานปลัดกระทรวงสาธารณสุข</v>
          </cell>
          <cell r="D291" t="str">
            <v>001142300</v>
          </cell>
          <cell r="E291" t="str">
            <v>11423</v>
          </cell>
          <cell r="F291" t="str">
            <v>รพช.โคกโพธิ์</v>
          </cell>
          <cell r="G291" t="str">
            <v>โรงพยาบาลชุมชนโคกโพธิ์</v>
          </cell>
          <cell r="H291" t="str">
            <v>94020203</v>
          </cell>
          <cell r="I291">
            <v>94</v>
          </cell>
          <cell r="J291" t="str">
            <v>จังหวัดปัตตานี</v>
          </cell>
          <cell r="K291">
            <v>9402</v>
          </cell>
          <cell r="L291" t="str">
            <v>โคกโพธิ์</v>
          </cell>
          <cell r="M291">
            <v>940202</v>
          </cell>
          <cell r="N291" t="str">
            <v>มะกรูด</v>
          </cell>
          <cell r="O291" t="str">
            <v>ใต้</v>
          </cell>
          <cell r="P291" t="str">
            <v>07</v>
          </cell>
          <cell r="Q291" t="str">
            <v>โรงพยาบาลชุมชน</v>
          </cell>
          <cell r="R291">
            <v>4</v>
          </cell>
          <cell r="S291">
            <v>104</v>
          </cell>
          <cell r="T291" t="str">
            <v>60</v>
          </cell>
          <cell r="U291" t="str">
            <v>22</v>
          </cell>
          <cell r="V291" t="str">
            <v>2.2 ทุติยภูมิระดับกลาง</v>
          </cell>
        </row>
        <row r="292">
          <cell r="A292" t="str">
            <v>08</v>
          </cell>
          <cell r="B292" t="str">
            <v>21002</v>
          </cell>
          <cell r="C292" t="str">
            <v>กระทรวงสาธารณสุข สำนักงานปลัดกระทรวงสาธารณสุข</v>
          </cell>
          <cell r="D292" t="str">
            <v>001142400</v>
          </cell>
          <cell r="E292" t="str">
            <v>11424</v>
          </cell>
          <cell r="F292" t="str">
            <v>รพช.หนองจิก</v>
          </cell>
          <cell r="G292" t="str">
            <v>โรงพยาบาลชุมชนหนองจิก</v>
          </cell>
          <cell r="H292" t="str">
            <v>94030502</v>
          </cell>
          <cell r="I292">
            <v>94</v>
          </cell>
          <cell r="J292" t="str">
            <v>จังหวัดปัตตานี</v>
          </cell>
          <cell r="K292">
            <v>9403</v>
          </cell>
          <cell r="L292" t="str">
            <v>หนองจิก</v>
          </cell>
          <cell r="M292">
            <v>940305</v>
          </cell>
          <cell r="N292" t="str">
            <v>ตุยง</v>
          </cell>
          <cell r="O292" t="str">
            <v>ใต้</v>
          </cell>
          <cell r="P292" t="str">
            <v>07</v>
          </cell>
          <cell r="Q292" t="str">
            <v>โรงพยาบาลชุมชน</v>
          </cell>
          <cell r="R292">
            <v>5</v>
          </cell>
          <cell r="S292">
            <v>10</v>
          </cell>
          <cell r="T292" t="str">
            <v>48</v>
          </cell>
          <cell r="U292" t="str">
            <v>21</v>
          </cell>
          <cell r="V292" t="str">
            <v>2.1 ทุติยภูมิระดับต้น</v>
          </cell>
        </row>
        <row r="293">
          <cell r="A293" t="str">
            <v>08</v>
          </cell>
          <cell r="B293" t="str">
            <v>21002</v>
          </cell>
          <cell r="C293" t="str">
            <v>กระทรวงสาธารณสุข สำนักงานปลัดกระทรวงสาธารณสุข</v>
          </cell>
          <cell r="D293" t="str">
            <v>001142500</v>
          </cell>
          <cell r="E293" t="str">
            <v>11425</v>
          </cell>
          <cell r="F293" t="str">
            <v>รพช.ปะนาเระ</v>
          </cell>
          <cell r="G293" t="str">
            <v>โรงพยาบาลชุมชนปะนาเระ</v>
          </cell>
          <cell r="H293" t="str">
            <v>94040201</v>
          </cell>
          <cell r="I293">
            <v>94</v>
          </cell>
          <cell r="J293" t="str">
            <v>จังหวัดปัตตานี</v>
          </cell>
          <cell r="K293">
            <v>9404</v>
          </cell>
          <cell r="L293" t="str">
            <v>ปะนาเระ</v>
          </cell>
          <cell r="M293">
            <v>940402</v>
          </cell>
          <cell r="N293" t="str">
            <v>ท่าข้าม</v>
          </cell>
          <cell r="O293" t="str">
            <v>ใต้</v>
          </cell>
          <cell r="P293" t="str">
            <v>07</v>
          </cell>
          <cell r="Q293" t="str">
            <v>โรงพยาบาลชุมชน</v>
          </cell>
          <cell r="R293">
            <v>5</v>
          </cell>
          <cell r="S293">
            <v>30</v>
          </cell>
          <cell r="T293" t="str">
            <v>30</v>
          </cell>
          <cell r="U293" t="str">
            <v>21</v>
          </cell>
          <cell r="V293" t="str">
            <v>2.1 ทุติยภูมิระดับต้น</v>
          </cell>
        </row>
        <row r="294">
          <cell r="A294" t="str">
            <v>08</v>
          </cell>
          <cell r="B294" t="str">
            <v>21002</v>
          </cell>
          <cell r="C294" t="str">
            <v>กระทรวงสาธารณสุข สำนักงานปลัดกระทรวงสาธารณสุข</v>
          </cell>
          <cell r="D294" t="str">
            <v>001142600</v>
          </cell>
          <cell r="E294" t="str">
            <v>11426</v>
          </cell>
          <cell r="F294" t="str">
            <v>รพช.มายอ</v>
          </cell>
          <cell r="G294" t="str">
            <v>โรงพยาบาลชุมชนมายอ</v>
          </cell>
          <cell r="H294" t="str">
            <v>94050101</v>
          </cell>
          <cell r="I294">
            <v>94</v>
          </cell>
          <cell r="J294" t="str">
            <v>จังหวัดปัตตานี</v>
          </cell>
          <cell r="K294">
            <v>9405</v>
          </cell>
          <cell r="L294" t="str">
            <v>มายอ</v>
          </cell>
          <cell r="M294">
            <v>940501</v>
          </cell>
          <cell r="N294" t="str">
            <v>มายอ</v>
          </cell>
          <cell r="O294" t="str">
            <v>ใต้</v>
          </cell>
          <cell r="P294" t="str">
            <v>07</v>
          </cell>
          <cell r="Q294" t="str">
            <v>โรงพยาบาลชุมชน</v>
          </cell>
          <cell r="R294">
            <v>4</v>
          </cell>
          <cell r="S294">
            <v>34</v>
          </cell>
          <cell r="T294" t="str">
            <v>30</v>
          </cell>
          <cell r="U294" t="str">
            <v>21</v>
          </cell>
          <cell r="V294" t="str">
            <v>2.1 ทุติยภูมิระดับต้น</v>
          </cell>
        </row>
        <row r="295">
          <cell r="A295" t="str">
            <v>08</v>
          </cell>
          <cell r="B295" t="str">
            <v>21002</v>
          </cell>
          <cell r="C295" t="str">
            <v>กระทรวงสาธารณสุข สำนักงานปลัดกระทรวงสาธารณสุข</v>
          </cell>
          <cell r="D295" t="str">
            <v>001142700</v>
          </cell>
          <cell r="E295" t="str">
            <v>11427</v>
          </cell>
          <cell r="F295" t="str">
            <v>รพช.ทุ่งยางแดง</v>
          </cell>
          <cell r="G295" t="str">
            <v>โรงพยาบาลชุมชนทุ่งยางแดง</v>
          </cell>
          <cell r="H295" t="str">
            <v>94060101</v>
          </cell>
          <cell r="I295">
            <v>94</v>
          </cell>
          <cell r="J295" t="str">
            <v>จังหวัดปัตตานี</v>
          </cell>
          <cell r="K295">
            <v>9406</v>
          </cell>
          <cell r="L295" t="str">
            <v>ทุ่งยางแดง</v>
          </cell>
          <cell r="M295">
            <v>940601</v>
          </cell>
          <cell r="N295" t="str">
            <v>ตะโละแมะนา</v>
          </cell>
          <cell r="O295" t="str">
            <v>ใต้</v>
          </cell>
          <cell r="P295" t="str">
            <v>07</v>
          </cell>
          <cell r="Q295" t="str">
            <v>โรงพยาบาลชุมชน</v>
          </cell>
          <cell r="R295">
            <v>5</v>
          </cell>
          <cell r="S295">
            <v>30</v>
          </cell>
          <cell r="T295" t="str">
            <v>30</v>
          </cell>
          <cell r="U295" t="str">
            <v>21</v>
          </cell>
          <cell r="V295" t="str">
            <v>2.1 ทุติยภูมิระดับต้น</v>
          </cell>
        </row>
        <row r="296">
          <cell r="A296" t="str">
            <v>08</v>
          </cell>
          <cell r="B296" t="str">
            <v>21002</v>
          </cell>
          <cell r="C296" t="str">
            <v>กระทรวงสาธารณสุข สำนักงานปลัดกระทรวงสาธารณสุข</v>
          </cell>
          <cell r="D296" t="str">
            <v>001142800</v>
          </cell>
          <cell r="E296" t="str">
            <v>11428</v>
          </cell>
          <cell r="F296" t="str">
            <v>รพช.ไม้แก่น</v>
          </cell>
          <cell r="G296" t="str">
            <v>โรงพยาบาลชุมชนไม้แก่น</v>
          </cell>
          <cell r="H296" t="str">
            <v>94080104</v>
          </cell>
          <cell r="I296">
            <v>94</v>
          </cell>
          <cell r="J296" t="str">
            <v>จังหวัดปัตตานี</v>
          </cell>
          <cell r="K296">
            <v>9408</v>
          </cell>
          <cell r="L296" t="str">
            <v>ไม้แก่น</v>
          </cell>
          <cell r="M296">
            <v>940801</v>
          </cell>
          <cell r="N296" t="str">
            <v>ไทรทอง</v>
          </cell>
          <cell r="O296" t="str">
            <v>ใต้</v>
          </cell>
          <cell r="P296" t="str">
            <v>07</v>
          </cell>
          <cell r="Q296" t="str">
            <v>โรงพยาบาลชุมชน</v>
          </cell>
          <cell r="R296">
            <v>5</v>
          </cell>
          <cell r="S296">
            <v>30</v>
          </cell>
          <cell r="T296" t="str">
            <v>30</v>
          </cell>
          <cell r="U296" t="str">
            <v>21</v>
          </cell>
          <cell r="V296" t="str">
            <v>2.1 ทุติยภูมิระดับต้น</v>
          </cell>
        </row>
        <row r="297">
          <cell r="A297" t="str">
            <v>08</v>
          </cell>
          <cell r="B297" t="str">
            <v>21002</v>
          </cell>
          <cell r="C297" t="str">
            <v>กระทรวงสาธารณสุข สำนักงานปลัดกระทรวงสาธารณสุข</v>
          </cell>
          <cell r="D297" t="str">
            <v>001142900</v>
          </cell>
          <cell r="E297" t="str">
            <v>11429</v>
          </cell>
          <cell r="F297" t="str">
            <v>รพช.ยะหริ่ง</v>
          </cell>
          <cell r="G297" t="str">
            <v>โรงพยาบาลชุมชนยะหริ่ง</v>
          </cell>
          <cell r="H297" t="str">
            <v>94090802</v>
          </cell>
          <cell r="I297">
            <v>94</v>
          </cell>
          <cell r="J297" t="str">
            <v>จังหวัดปัตตานี</v>
          </cell>
          <cell r="K297">
            <v>9409</v>
          </cell>
          <cell r="L297" t="str">
            <v>ยะหริ่ง</v>
          </cell>
          <cell r="M297">
            <v>940908</v>
          </cell>
          <cell r="N297" t="str">
            <v>ยามู</v>
          </cell>
          <cell r="O297" t="str">
            <v>ใต้</v>
          </cell>
          <cell r="P297" t="str">
            <v>07</v>
          </cell>
          <cell r="Q297" t="str">
            <v>โรงพยาบาลชุมชน</v>
          </cell>
          <cell r="R297">
            <v>5</v>
          </cell>
          <cell r="S297">
            <v>30</v>
          </cell>
          <cell r="T297" t="str">
            <v>30</v>
          </cell>
          <cell r="U297" t="str">
            <v>21</v>
          </cell>
          <cell r="V297" t="str">
            <v>2.1 ทุติยภูมิระดับต้น</v>
          </cell>
        </row>
        <row r="298">
          <cell r="A298" t="str">
            <v>08</v>
          </cell>
          <cell r="B298" t="str">
            <v>21002</v>
          </cell>
          <cell r="C298" t="str">
            <v>กระทรวงสาธารณสุข สำนักงานปลัดกระทรวงสาธารณสุข</v>
          </cell>
          <cell r="D298" t="str">
            <v>001143000</v>
          </cell>
          <cell r="E298" t="str">
            <v>11430</v>
          </cell>
          <cell r="F298" t="str">
            <v>รพช.ยะรัง</v>
          </cell>
          <cell r="G298" t="str">
            <v>โรงพยาบาลชุมชนยะรัง</v>
          </cell>
          <cell r="H298" t="str">
            <v>94100601</v>
          </cell>
          <cell r="I298">
            <v>94</v>
          </cell>
          <cell r="J298" t="str">
            <v>จังหวัดปัตตานี</v>
          </cell>
          <cell r="K298">
            <v>9410</v>
          </cell>
          <cell r="L298" t="str">
            <v>ยะรัง</v>
          </cell>
          <cell r="M298">
            <v>941006</v>
          </cell>
          <cell r="N298" t="str">
            <v>ปิตูมุดี</v>
          </cell>
          <cell r="O298" t="str">
            <v>ใต้</v>
          </cell>
          <cell r="P298" t="str">
            <v>07</v>
          </cell>
          <cell r="Q298" t="str">
            <v>โรงพยาบาลชุมชน</v>
          </cell>
          <cell r="R298">
            <v>5</v>
          </cell>
          <cell r="S298">
            <v>30</v>
          </cell>
          <cell r="T298" t="str">
            <v>30</v>
          </cell>
          <cell r="U298" t="str">
            <v>21</v>
          </cell>
          <cell r="V298" t="str">
            <v>2.1 ทุติยภูมิระดับต้น</v>
          </cell>
        </row>
        <row r="299">
          <cell r="A299" t="str">
            <v>08</v>
          </cell>
          <cell r="B299" t="str">
            <v>21002</v>
          </cell>
          <cell r="C299" t="str">
            <v>กระทรวงสาธารณสุข สำนักงานปลัดกระทรวงสาธารณสุข</v>
          </cell>
          <cell r="D299" t="str">
            <v>001143100</v>
          </cell>
          <cell r="E299" t="str">
            <v>11431</v>
          </cell>
          <cell r="F299" t="str">
            <v>รพช.แม่ลาน</v>
          </cell>
          <cell r="G299" t="str">
            <v>โรงพยาบาลชุมชนแม่ลาน</v>
          </cell>
          <cell r="H299" t="str">
            <v>94120106</v>
          </cell>
          <cell r="I299">
            <v>94</v>
          </cell>
          <cell r="J299" t="str">
            <v>จังหวัดปัตตานี</v>
          </cell>
          <cell r="K299">
            <v>9412</v>
          </cell>
          <cell r="L299" t="str">
            <v>แม่ลาน</v>
          </cell>
          <cell r="M299">
            <v>941201</v>
          </cell>
          <cell r="N299" t="str">
            <v>แม่ลาน</v>
          </cell>
          <cell r="O299" t="str">
            <v>ใต้</v>
          </cell>
          <cell r="P299" t="str">
            <v>07</v>
          </cell>
          <cell r="Q299" t="str">
            <v>โรงพยาบาลชุมชน</v>
          </cell>
          <cell r="R299">
            <v>5</v>
          </cell>
          <cell r="S299">
            <v>10</v>
          </cell>
          <cell r="T299" t="str">
            <v>10</v>
          </cell>
          <cell r="U299" t="str">
            <v>21</v>
          </cell>
          <cell r="V299" t="str">
            <v>2.1 ทุติยภูมิระดับต้น</v>
          </cell>
        </row>
        <row r="300">
          <cell r="A300" t="str">
            <v>08</v>
          </cell>
          <cell r="B300" t="str">
            <v>21002</v>
          </cell>
          <cell r="C300" t="str">
            <v>กระทรวงสาธารณสุข สำนักงานปลัดกระทรวงสาธารณสุข</v>
          </cell>
          <cell r="D300" t="str">
            <v>001146000</v>
          </cell>
          <cell r="E300" t="str">
            <v>11460</v>
          </cell>
          <cell r="F300" t="str">
            <v>รพร.สายบุรี</v>
          </cell>
          <cell r="G300" t="str">
            <v>โรงพยาบาลสมเด็จพระยุพราชสายบุรี</v>
          </cell>
          <cell r="H300" t="str">
            <v>94070100</v>
          </cell>
          <cell r="I300">
            <v>94</v>
          </cell>
          <cell r="J300" t="str">
            <v>จังหวัดปัตตานี</v>
          </cell>
          <cell r="K300">
            <v>9407</v>
          </cell>
          <cell r="L300" t="str">
            <v>สายบุรี</v>
          </cell>
          <cell r="M300">
            <v>940701</v>
          </cell>
          <cell r="N300" t="str">
            <v>ตะลุบัน</v>
          </cell>
          <cell r="O300" t="str">
            <v>ใต้</v>
          </cell>
          <cell r="P300" t="str">
            <v>07</v>
          </cell>
          <cell r="Q300" t="str">
            <v>โรงพยาบาลชุมชน</v>
          </cell>
          <cell r="R300">
            <v>4</v>
          </cell>
          <cell r="S300">
            <v>60</v>
          </cell>
          <cell r="T300" t="str">
            <v>60</v>
          </cell>
          <cell r="U300" t="str">
            <v>22</v>
          </cell>
          <cell r="V300" t="str">
            <v>2.2 ทุติยภูมิระดับกลาง</v>
          </cell>
        </row>
        <row r="301">
          <cell r="A301" t="str">
            <v>08</v>
          </cell>
          <cell r="B301" t="str">
            <v>21002</v>
          </cell>
          <cell r="C301" t="str">
            <v>กระทรวงสาธารณสุข สำนักงานปลัดกระทรวงสาธารณสุข</v>
          </cell>
          <cell r="D301" t="str">
            <v>001146400</v>
          </cell>
          <cell r="E301" t="str">
            <v>11464</v>
          </cell>
          <cell r="F301" t="str">
            <v>รพช.กะพ้อ</v>
          </cell>
          <cell r="G301" t="str">
            <v>โรงพยาบาลชุมชนกะพ้อ</v>
          </cell>
          <cell r="H301" t="str">
            <v>94110101</v>
          </cell>
          <cell r="I301">
            <v>94</v>
          </cell>
          <cell r="J301" t="str">
            <v>จังหวัดปัตตานี</v>
          </cell>
          <cell r="K301">
            <v>9411</v>
          </cell>
          <cell r="L301" t="str">
            <v>กะพ้อ</v>
          </cell>
          <cell r="M301">
            <v>941101</v>
          </cell>
          <cell r="N301" t="str">
            <v>กะรุบี</v>
          </cell>
          <cell r="O301" t="str">
            <v>ใต้</v>
          </cell>
          <cell r="P301" t="str">
            <v>07</v>
          </cell>
          <cell r="Q301" t="str">
            <v>โรงพยาบาลชุมชน</v>
          </cell>
          <cell r="R301">
            <v>5</v>
          </cell>
          <cell r="S301">
            <v>10</v>
          </cell>
          <cell r="T301" t="str">
            <v>10</v>
          </cell>
          <cell r="U301" t="str">
            <v>21</v>
          </cell>
          <cell r="V301" t="str">
            <v>2.1 ทุติยภูมิระดับต้น</v>
          </cell>
        </row>
        <row r="302">
          <cell r="A302" t="str">
            <v>08</v>
          </cell>
          <cell r="B302" t="str">
            <v>21002</v>
          </cell>
          <cell r="C302" t="str">
            <v>กระทรวงสาธารณสุข สำนักงานปลัดกระทรวงสาธารณสุข</v>
          </cell>
          <cell r="D302" t="str">
            <v>001068400</v>
          </cell>
          <cell r="E302" t="str">
            <v>10684</v>
          </cell>
          <cell r="F302" t="str">
            <v>รพศ.ยะลา</v>
          </cell>
          <cell r="G302" t="str">
            <v>โรงพยาบาลศูนย์ยะลา</v>
          </cell>
          <cell r="H302" t="str">
            <v>95010100</v>
          </cell>
          <cell r="I302">
            <v>95</v>
          </cell>
          <cell r="J302" t="str">
            <v>จังหวัดยะลา</v>
          </cell>
          <cell r="K302">
            <v>9501</v>
          </cell>
          <cell r="L302" t="str">
            <v>เมืองยะลา</v>
          </cell>
          <cell r="M302">
            <v>950101</v>
          </cell>
          <cell r="N302" t="str">
            <v>สะเตง</v>
          </cell>
          <cell r="O302" t="str">
            <v>ใต้</v>
          </cell>
          <cell r="P302" t="str">
            <v>05</v>
          </cell>
          <cell r="Q302" t="str">
            <v>โรงพยาบาลศูนย์</v>
          </cell>
          <cell r="R302">
            <v>1</v>
          </cell>
          <cell r="S302">
            <v>602</v>
          </cell>
          <cell r="T302" t="str">
            <v>527</v>
          </cell>
          <cell r="U302" t="str">
            <v>31</v>
          </cell>
          <cell r="V302" t="str">
            <v>3.1 ตติยภูมิ</v>
          </cell>
        </row>
        <row r="303">
          <cell r="A303" t="str">
            <v>08</v>
          </cell>
          <cell r="B303" t="str">
            <v>21002</v>
          </cell>
          <cell r="C303" t="str">
            <v>กระทรวงสาธารณสุข สำนักงานปลัดกระทรวงสาธารณสุข</v>
          </cell>
          <cell r="D303" t="str">
            <v>001074900</v>
          </cell>
          <cell r="E303" t="str">
            <v>10749</v>
          </cell>
          <cell r="F303" t="str">
            <v>รพท.เบตง</v>
          </cell>
          <cell r="G303" t="str">
            <v>โรงพยาบาลทั่วไปเบตง</v>
          </cell>
          <cell r="H303" t="str">
            <v>95020100</v>
          </cell>
          <cell r="I303">
            <v>95</v>
          </cell>
          <cell r="J303" t="str">
            <v>จังหวัดยะลา</v>
          </cell>
          <cell r="K303">
            <v>9502</v>
          </cell>
          <cell r="L303" t="str">
            <v>เบตง</v>
          </cell>
          <cell r="M303">
            <v>950201</v>
          </cell>
          <cell r="N303" t="str">
            <v>เบตง</v>
          </cell>
          <cell r="O303" t="str">
            <v>ใต้</v>
          </cell>
          <cell r="P303" t="str">
            <v>06</v>
          </cell>
          <cell r="Q303" t="str">
            <v>โรงพยาบาลทั่วไป</v>
          </cell>
          <cell r="R303">
            <v>3</v>
          </cell>
          <cell r="S303">
            <v>170</v>
          </cell>
          <cell r="T303" t="str">
            <v>160</v>
          </cell>
          <cell r="U303" t="str">
            <v>23</v>
          </cell>
          <cell r="V303" t="str">
            <v>2.3 ทุติยภูมิระดับสูง</v>
          </cell>
        </row>
        <row r="304">
          <cell r="A304" t="str">
            <v>08</v>
          </cell>
          <cell r="B304" t="str">
            <v>21002</v>
          </cell>
          <cell r="C304" t="str">
            <v>กระทรวงสาธารณสุข สำนักงานปลัดกระทรวงสาธารณสุข</v>
          </cell>
          <cell r="D304" t="str">
            <v>001143200</v>
          </cell>
          <cell r="E304" t="str">
            <v>11432</v>
          </cell>
          <cell r="F304" t="str">
            <v>รพช.บันนังสตา</v>
          </cell>
          <cell r="G304" t="str">
            <v>โรงพยาบาลชุมชนบันนังสตา</v>
          </cell>
          <cell r="H304" t="str">
            <v>95030107</v>
          </cell>
          <cell r="I304">
            <v>95</v>
          </cell>
          <cell r="J304" t="str">
            <v>จังหวัดยะลา</v>
          </cell>
          <cell r="K304">
            <v>9503</v>
          </cell>
          <cell r="L304" t="str">
            <v>บันนังสตา</v>
          </cell>
          <cell r="M304">
            <v>950301</v>
          </cell>
          <cell r="N304" t="str">
            <v>บันนังสตา</v>
          </cell>
          <cell r="O304" t="str">
            <v>ใต้</v>
          </cell>
          <cell r="P304" t="str">
            <v>07</v>
          </cell>
          <cell r="Q304" t="str">
            <v>โรงพยาบาลชุมชน</v>
          </cell>
          <cell r="R304">
            <v>5</v>
          </cell>
          <cell r="S304">
            <v>34</v>
          </cell>
          <cell r="T304" t="str">
            <v>34</v>
          </cell>
          <cell r="U304" t="str">
            <v>22</v>
          </cell>
          <cell r="V304" t="str">
            <v>2.2 ทุติยภูมิระดับกลาง</v>
          </cell>
        </row>
        <row r="305">
          <cell r="A305" t="str">
            <v>08</v>
          </cell>
          <cell r="B305" t="str">
            <v>21002</v>
          </cell>
          <cell r="C305" t="str">
            <v>กระทรวงสาธารณสุข สำนักงานปลัดกระทรวงสาธารณสุข</v>
          </cell>
          <cell r="D305" t="str">
            <v>001143300</v>
          </cell>
          <cell r="E305" t="str">
            <v>11433</v>
          </cell>
          <cell r="F305" t="str">
            <v>รพช.ธารโต</v>
          </cell>
          <cell r="G305" t="str">
            <v>โรงพยาบาลชุมชนธารโต</v>
          </cell>
          <cell r="H305" t="str">
            <v>95040101</v>
          </cell>
          <cell r="I305">
            <v>95</v>
          </cell>
          <cell r="J305" t="str">
            <v>จังหวัดยะลา</v>
          </cell>
          <cell r="K305">
            <v>9504</v>
          </cell>
          <cell r="L305" t="str">
            <v>ธารโต</v>
          </cell>
          <cell r="M305">
            <v>950401</v>
          </cell>
          <cell r="N305" t="str">
            <v>ธารโต</v>
          </cell>
          <cell r="O305" t="str">
            <v>ใต้</v>
          </cell>
          <cell r="P305" t="str">
            <v>07</v>
          </cell>
          <cell r="Q305" t="str">
            <v>โรงพยาบาลชุมชน</v>
          </cell>
          <cell r="R305">
            <v>5</v>
          </cell>
          <cell r="S305">
            <v>30</v>
          </cell>
          <cell r="T305" t="str">
            <v>30</v>
          </cell>
          <cell r="U305" t="str">
            <v>21</v>
          </cell>
          <cell r="V305" t="str">
            <v>2.1 ทุติยภูมิระดับต้น</v>
          </cell>
        </row>
        <row r="306">
          <cell r="A306" t="str">
            <v>08</v>
          </cell>
          <cell r="B306" t="str">
            <v>21002</v>
          </cell>
          <cell r="C306" t="str">
            <v>กระทรวงสาธารณสุข สำนักงานปลัดกระทรวงสาธารณสุข</v>
          </cell>
          <cell r="D306" t="str">
            <v>001143400</v>
          </cell>
          <cell r="E306" t="str">
            <v>11434</v>
          </cell>
          <cell r="F306" t="str">
            <v>รพช.รามัน</v>
          </cell>
          <cell r="G306" t="str">
            <v>โรงพยาบาลชุมชนรามัน</v>
          </cell>
          <cell r="H306" t="str">
            <v>95060101</v>
          </cell>
          <cell r="I306">
            <v>95</v>
          </cell>
          <cell r="J306" t="str">
            <v>จังหวัดยะลา</v>
          </cell>
          <cell r="K306">
            <v>9506</v>
          </cell>
          <cell r="L306" t="str">
            <v>รามัน</v>
          </cell>
          <cell r="M306">
            <v>950601</v>
          </cell>
          <cell r="N306" t="str">
            <v>กายูบอเกาะ</v>
          </cell>
          <cell r="O306" t="str">
            <v>ใต้</v>
          </cell>
          <cell r="P306" t="str">
            <v>07</v>
          </cell>
          <cell r="Q306" t="str">
            <v>โรงพยาบาลชุมชน</v>
          </cell>
          <cell r="R306">
            <v>4</v>
          </cell>
          <cell r="S306">
            <v>81</v>
          </cell>
          <cell r="T306" t="str">
            <v>60</v>
          </cell>
          <cell r="U306" t="str">
            <v>22</v>
          </cell>
          <cell r="V306" t="str">
            <v>2.2 ทุติยภูมิระดับกลาง</v>
          </cell>
        </row>
        <row r="307">
          <cell r="A307" t="str">
            <v>08</v>
          </cell>
          <cell r="B307" t="str">
            <v>21002</v>
          </cell>
          <cell r="C307" t="str">
            <v>กระทรวงสาธารณสุข สำนักงานปลัดกระทรวงสาธารณสุข</v>
          </cell>
          <cell r="D307" t="str">
            <v>001146100</v>
          </cell>
          <cell r="E307" t="str">
            <v>11461</v>
          </cell>
          <cell r="F307" t="str">
            <v>รพร.ยะหา</v>
          </cell>
          <cell r="G307" t="str">
            <v>โรงพยาบาลสมเด็จพระยุพราชยะหา</v>
          </cell>
          <cell r="H307" t="str">
            <v>95050106</v>
          </cell>
          <cell r="I307">
            <v>95</v>
          </cell>
          <cell r="J307" t="str">
            <v>จังหวัดยะลา</v>
          </cell>
          <cell r="K307">
            <v>9505</v>
          </cell>
          <cell r="L307" t="str">
            <v>ยะหา</v>
          </cell>
          <cell r="M307">
            <v>950501</v>
          </cell>
          <cell r="N307" t="str">
            <v>ยะหา</v>
          </cell>
          <cell r="O307" t="str">
            <v>ใต้</v>
          </cell>
          <cell r="P307" t="str">
            <v>07</v>
          </cell>
          <cell r="Q307" t="str">
            <v>โรงพยาบาลชุมชน</v>
          </cell>
          <cell r="R307">
            <v>5</v>
          </cell>
          <cell r="S307">
            <v>72</v>
          </cell>
          <cell r="T307" t="str">
            <v>77</v>
          </cell>
          <cell r="U307" t="str">
            <v>22</v>
          </cell>
          <cell r="V307" t="str">
            <v>2.2 ทุติยภูมิระดับกลาง</v>
          </cell>
        </row>
        <row r="308">
          <cell r="A308" t="str">
            <v>08</v>
          </cell>
          <cell r="B308" t="str">
            <v>21002</v>
          </cell>
          <cell r="C308" t="str">
            <v>กระทรวงสาธารณสุข สำนักงานปลัดกระทรวงสาธารณสุข</v>
          </cell>
          <cell r="D308" t="str">
            <v>001380600</v>
          </cell>
          <cell r="E308" t="str">
            <v>13806</v>
          </cell>
          <cell r="F308" t="str">
            <v>รพช.กาบัง</v>
          </cell>
          <cell r="G308" t="str">
            <v>โรงพยาบาลชุมชนกาบัง</v>
          </cell>
          <cell r="H308" t="str">
            <v>95070105</v>
          </cell>
          <cell r="I308">
            <v>95</v>
          </cell>
          <cell r="J308" t="str">
            <v>จังหวัดยะลา</v>
          </cell>
          <cell r="K308">
            <v>9507</v>
          </cell>
          <cell r="L308" t="str">
            <v>กาบัง</v>
          </cell>
          <cell r="M308">
            <v>950701</v>
          </cell>
          <cell r="N308" t="str">
            <v>กาบัง</v>
          </cell>
          <cell r="O308" t="str">
            <v>ใต้</v>
          </cell>
          <cell r="P308" t="str">
            <v>07</v>
          </cell>
          <cell r="Q308" t="str">
            <v>โรงพยาบาลชุมชน</v>
          </cell>
          <cell r="R308">
            <v>5</v>
          </cell>
          <cell r="S308">
            <v>30</v>
          </cell>
          <cell r="T308" t="str">
            <v>30</v>
          </cell>
          <cell r="U308" t="str">
            <v>21</v>
          </cell>
          <cell r="V308" t="str">
            <v>2.1 ทุติยภูมิระดับต้น</v>
          </cell>
        </row>
        <row r="309">
          <cell r="A309" t="str">
            <v>08</v>
          </cell>
          <cell r="B309" t="str">
            <v>21002</v>
          </cell>
          <cell r="C309" t="str">
            <v>กระทรวงสาธารณสุข สำนักงานปลัดกระทรวงสาธารณสุข</v>
          </cell>
          <cell r="D309" t="str">
            <v>002468900</v>
          </cell>
          <cell r="E309" t="str">
            <v>24689</v>
          </cell>
          <cell r="F309" t="str">
            <v>รพช.กรงปีนัง</v>
          </cell>
          <cell r="G309" t="str">
            <v>โรงพยาบาลชุมชนกรงปีนัง</v>
          </cell>
          <cell r="H309" t="str">
            <v>95080203</v>
          </cell>
          <cell r="I309">
            <v>95</v>
          </cell>
          <cell r="J309" t="str">
            <v>จังหวัดยะลา</v>
          </cell>
          <cell r="K309">
            <v>9508</v>
          </cell>
          <cell r="L309" t="str">
            <v>กรงปินัง</v>
          </cell>
          <cell r="M309">
            <v>950802</v>
          </cell>
          <cell r="N309" t="str">
            <v>สะเอะ</v>
          </cell>
          <cell r="O309" t="str">
            <v>ใต้</v>
          </cell>
          <cell r="P309" t="str">
            <v>07</v>
          </cell>
          <cell r="Q309" t="str">
            <v>โรงพยาบาลชุมชน</v>
          </cell>
          <cell r="R309">
            <v>5</v>
          </cell>
          <cell r="S309">
            <v>30</v>
          </cell>
          <cell r="T309" t="str">
            <v>30</v>
          </cell>
        </row>
        <row r="310">
          <cell r="A310" t="str">
            <v>08</v>
          </cell>
          <cell r="B310" t="str">
            <v>21002</v>
          </cell>
          <cell r="C310" t="str">
            <v>กระทรวงสาธารณสุข สำนักงานปลัดกระทรวงสาธารณสุข</v>
          </cell>
          <cell r="D310" t="str">
            <v>001075000</v>
          </cell>
          <cell r="E310" t="str">
            <v>10750</v>
          </cell>
          <cell r="F310" t="str">
            <v>รพท.นราธิวาสราชนครินทร์</v>
          </cell>
          <cell r="G310" t="str">
            <v>โรงพยาบาลทั่วไปนราธิวาสราชนครินทร์</v>
          </cell>
          <cell r="H310" t="str">
            <v>96010100</v>
          </cell>
          <cell r="I310">
            <v>96</v>
          </cell>
          <cell r="J310" t="str">
            <v>จังหวัดนราธิวาส</v>
          </cell>
          <cell r="K310">
            <v>9601</v>
          </cell>
          <cell r="L310" t="str">
            <v>เมืองนราธิวาส</v>
          </cell>
          <cell r="M310">
            <v>960101</v>
          </cell>
          <cell r="N310" t="str">
            <v>บางนาค</v>
          </cell>
          <cell r="O310" t="str">
            <v>ใต้</v>
          </cell>
          <cell r="P310" t="str">
            <v>06</v>
          </cell>
          <cell r="Q310" t="str">
            <v>โรงพยาบาลทั่วไป</v>
          </cell>
          <cell r="R310">
            <v>2</v>
          </cell>
          <cell r="S310">
            <v>360</v>
          </cell>
          <cell r="T310" t="str">
            <v>360</v>
          </cell>
          <cell r="U310" t="str">
            <v>31</v>
          </cell>
          <cell r="V310" t="str">
            <v>3.1 ตติยภูมิ</v>
          </cell>
        </row>
        <row r="311">
          <cell r="A311" t="str">
            <v>08</v>
          </cell>
          <cell r="B311" t="str">
            <v>21002</v>
          </cell>
          <cell r="C311" t="str">
            <v>กระทรวงสาธารณสุข สำนักงานปลัดกระทรวงสาธารณสุข</v>
          </cell>
          <cell r="D311" t="str">
            <v>001075100</v>
          </cell>
          <cell r="E311" t="str">
            <v>10751</v>
          </cell>
          <cell r="F311" t="str">
            <v>รพท.สุไหงโก-ลก</v>
          </cell>
          <cell r="G311" t="str">
            <v>โรงพยาบาลทั่วไปสุไหงโก-ลก</v>
          </cell>
          <cell r="H311" t="str">
            <v>96100100</v>
          </cell>
          <cell r="I311">
            <v>96</v>
          </cell>
          <cell r="J311" t="str">
            <v>จังหวัดนราธิวาส</v>
          </cell>
          <cell r="K311">
            <v>9610</v>
          </cell>
          <cell r="L311" t="str">
            <v>สุไหงโก-ลก</v>
          </cell>
          <cell r="M311">
            <v>961001</v>
          </cell>
          <cell r="N311" t="str">
            <v>สุไหงโก-ลก</v>
          </cell>
          <cell r="O311" t="str">
            <v>ใต้</v>
          </cell>
          <cell r="P311" t="str">
            <v>06</v>
          </cell>
          <cell r="Q311" t="str">
            <v>โรงพยาบาลทั่วไป</v>
          </cell>
          <cell r="R311">
            <v>3</v>
          </cell>
          <cell r="S311">
            <v>212</v>
          </cell>
          <cell r="T311" t="str">
            <v>160</v>
          </cell>
          <cell r="U311" t="str">
            <v>23</v>
          </cell>
          <cell r="V311" t="str">
            <v>2.3 ทุติยภูมิระดับสูง</v>
          </cell>
        </row>
        <row r="312">
          <cell r="A312" t="str">
            <v>08</v>
          </cell>
          <cell r="B312" t="str">
            <v>21002</v>
          </cell>
          <cell r="C312" t="str">
            <v>กระทรวงสาธารณสุข สำนักงานปลัดกระทรวงสาธารณสุข</v>
          </cell>
          <cell r="D312" t="str">
            <v>001143500</v>
          </cell>
          <cell r="E312" t="str">
            <v>11435</v>
          </cell>
          <cell r="F312" t="str">
            <v>รพช.ตากใบ</v>
          </cell>
          <cell r="G312" t="str">
            <v>โรงพยาบาลชุมชนตากใบ</v>
          </cell>
          <cell r="H312" t="str">
            <v>96020104</v>
          </cell>
          <cell r="I312">
            <v>96</v>
          </cell>
          <cell r="J312" t="str">
            <v>จังหวัดนราธิวาส</v>
          </cell>
          <cell r="K312">
            <v>9602</v>
          </cell>
          <cell r="L312" t="str">
            <v>ตากใบ</v>
          </cell>
          <cell r="M312">
            <v>960201</v>
          </cell>
          <cell r="N312" t="str">
            <v>เจ๊ะเห</v>
          </cell>
          <cell r="O312" t="str">
            <v>ใต้</v>
          </cell>
          <cell r="P312" t="str">
            <v>07</v>
          </cell>
          <cell r="Q312" t="str">
            <v>โรงพยาบาลชุมชน</v>
          </cell>
          <cell r="R312">
            <v>4</v>
          </cell>
          <cell r="S312">
            <v>60</v>
          </cell>
          <cell r="T312" t="str">
            <v>30</v>
          </cell>
          <cell r="U312" t="str">
            <v>21</v>
          </cell>
          <cell r="V312" t="str">
            <v>2.1 ทุติยภูมิระดับต้น</v>
          </cell>
        </row>
        <row r="313">
          <cell r="A313" t="str">
            <v>08</v>
          </cell>
          <cell r="B313" t="str">
            <v>21002</v>
          </cell>
          <cell r="C313" t="str">
            <v>กระทรวงสาธารณสุข สำนักงานปลัดกระทรวงสาธารณสุข</v>
          </cell>
          <cell r="D313" t="str">
            <v>001143600</v>
          </cell>
          <cell r="E313" t="str">
            <v>11436</v>
          </cell>
          <cell r="F313" t="str">
            <v>รพช.บาเจาะ</v>
          </cell>
          <cell r="G313" t="str">
            <v>โรงพยาบาลชุมชนบาเจาะ</v>
          </cell>
          <cell r="H313" t="str">
            <v>96030101</v>
          </cell>
          <cell r="I313">
            <v>96</v>
          </cell>
          <cell r="J313" t="str">
            <v>จังหวัดนราธิวาส</v>
          </cell>
          <cell r="K313">
            <v>9603</v>
          </cell>
          <cell r="L313" t="str">
            <v>บาเจาะ</v>
          </cell>
          <cell r="M313">
            <v>960301</v>
          </cell>
          <cell r="N313" t="str">
            <v>บาเจาะ</v>
          </cell>
          <cell r="O313" t="str">
            <v>ใต้</v>
          </cell>
          <cell r="P313" t="str">
            <v>07</v>
          </cell>
          <cell r="Q313" t="str">
            <v>โรงพยาบาลชุมชน</v>
          </cell>
          <cell r="R313">
            <v>5</v>
          </cell>
          <cell r="S313">
            <v>39</v>
          </cell>
          <cell r="T313" t="str">
            <v>10</v>
          </cell>
          <cell r="U313" t="str">
            <v>21</v>
          </cell>
          <cell r="V313" t="str">
            <v>2.1 ทุติยภูมิระดับต้น</v>
          </cell>
        </row>
        <row r="314">
          <cell r="A314" t="str">
            <v>08</v>
          </cell>
          <cell r="B314" t="str">
            <v>21002</v>
          </cell>
          <cell r="C314" t="str">
            <v>กระทรวงสาธารณสุข สำนักงานปลัดกระทรวงสาธารณสุข</v>
          </cell>
          <cell r="D314" t="str">
            <v>001143700</v>
          </cell>
          <cell r="E314" t="str">
            <v>11437</v>
          </cell>
          <cell r="F314" t="str">
            <v>รพช.ระแงะ</v>
          </cell>
          <cell r="G314" t="str">
            <v>โรงพยาบาลชุมชนระแงะ</v>
          </cell>
          <cell r="H314" t="str">
            <v>96050101</v>
          </cell>
          <cell r="I314">
            <v>96</v>
          </cell>
          <cell r="J314" t="str">
            <v>จังหวัดนราธิวาส</v>
          </cell>
          <cell r="K314">
            <v>9605</v>
          </cell>
          <cell r="L314" t="str">
            <v>ระแงะ</v>
          </cell>
          <cell r="M314">
            <v>960501</v>
          </cell>
          <cell r="N314" t="str">
            <v>ตันหยงมัส</v>
          </cell>
          <cell r="O314" t="str">
            <v>ใต้</v>
          </cell>
          <cell r="P314" t="str">
            <v>07</v>
          </cell>
          <cell r="Q314" t="str">
            <v>โรงพยาบาลชุมชน</v>
          </cell>
          <cell r="R314">
            <v>4</v>
          </cell>
          <cell r="S314">
            <v>60</v>
          </cell>
          <cell r="T314" t="str">
            <v>30</v>
          </cell>
          <cell r="U314" t="str">
            <v>22</v>
          </cell>
          <cell r="V314" t="str">
            <v>2.2 ทุติยภูมิระดับกลาง</v>
          </cell>
        </row>
        <row r="315">
          <cell r="A315" t="str">
            <v>08</v>
          </cell>
          <cell r="B315" t="str">
            <v>21002</v>
          </cell>
          <cell r="C315" t="str">
            <v>กระทรวงสาธารณสุข สำนักงานปลัดกระทรวงสาธารณสุข</v>
          </cell>
          <cell r="D315" t="str">
            <v>001143800</v>
          </cell>
          <cell r="E315" t="str">
            <v>11438</v>
          </cell>
          <cell r="F315" t="str">
            <v>รพช.รือเสาะ</v>
          </cell>
          <cell r="G315" t="str">
            <v>โรงพยาบาลชุมชนรือเสาะ</v>
          </cell>
          <cell r="H315" t="str">
            <v>96060102</v>
          </cell>
          <cell r="I315">
            <v>96</v>
          </cell>
          <cell r="J315" t="str">
            <v>จังหวัดนราธิวาส</v>
          </cell>
          <cell r="K315">
            <v>9606</v>
          </cell>
          <cell r="L315" t="str">
            <v>รือเสาะ</v>
          </cell>
          <cell r="M315">
            <v>960601</v>
          </cell>
          <cell r="N315" t="str">
            <v>รือเสาะ</v>
          </cell>
          <cell r="O315" t="str">
            <v>ใต้</v>
          </cell>
          <cell r="P315" t="str">
            <v>07</v>
          </cell>
          <cell r="Q315" t="str">
            <v>โรงพยาบาลชุมชน</v>
          </cell>
          <cell r="R315">
            <v>4</v>
          </cell>
          <cell r="S315">
            <v>74</v>
          </cell>
          <cell r="T315" t="str">
            <v>30</v>
          </cell>
          <cell r="U315" t="str">
            <v>22</v>
          </cell>
          <cell r="V315" t="str">
            <v>2.2 ทุติยภูมิระดับกลาง</v>
          </cell>
        </row>
        <row r="316">
          <cell r="A316" t="str">
            <v>08</v>
          </cell>
          <cell r="B316" t="str">
            <v>21002</v>
          </cell>
          <cell r="C316" t="str">
            <v>กระทรวงสาธารณสุข สำนักงานปลัดกระทรวงสาธารณสุข</v>
          </cell>
          <cell r="D316" t="str">
            <v>001143900</v>
          </cell>
          <cell r="E316" t="str">
            <v>11439</v>
          </cell>
          <cell r="F316" t="str">
            <v>รพช.ศรีสาคร</v>
          </cell>
          <cell r="G316" t="str">
            <v>โรงพยาบาลชุมชนศรีสาคร</v>
          </cell>
          <cell r="H316" t="str">
            <v>96070102</v>
          </cell>
          <cell r="I316">
            <v>96</v>
          </cell>
          <cell r="J316" t="str">
            <v>จังหวัดนราธิวาส</v>
          </cell>
          <cell r="K316">
            <v>9607</v>
          </cell>
          <cell r="L316" t="str">
            <v>ศรีสาคร</v>
          </cell>
          <cell r="M316">
            <v>960701</v>
          </cell>
          <cell r="N316" t="str">
            <v>ซากอ</v>
          </cell>
          <cell r="O316" t="str">
            <v>ใต้</v>
          </cell>
          <cell r="P316" t="str">
            <v>07</v>
          </cell>
          <cell r="Q316" t="str">
            <v>โรงพยาบาลชุมชน</v>
          </cell>
          <cell r="R316">
            <v>4</v>
          </cell>
          <cell r="S316">
            <v>37</v>
          </cell>
          <cell r="T316" t="str">
            <v>10</v>
          </cell>
          <cell r="U316" t="str">
            <v>21</v>
          </cell>
          <cell r="V316" t="str">
            <v>2.1 ทุติยภูมิระดับต้น</v>
          </cell>
        </row>
        <row r="317">
          <cell r="A317" t="str">
            <v>08</v>
          </cell>
          <cell r="B317" t="str">
            <v>21002</v>
          </cell>
          <cell r="C317" t="str">
            <v>กระทรวงสาธารณสุข สำนักงานปลัดกระทรวงสาธารณสุข</v>
          </cell>
          <cell r="D317" t="str">
            <v>001144000</v>
          </cell>
          <cell r="E317" t="str">
            <v>11440</v>
          </cell>
          <cell r="F317" t="str">
            <v>รพช.แว้ง</v>
          </cell>
          <cell r="G317" t="str">
            <v>โรงพยาบาลชุมชนแว้ง</v>
          </cell>
          <cell r="H317" t="str">
            <v>96080107</v>
          </cell>
          <cell r="I317">
            <v>96</v>
          </cell>
          <cell r="J317" t="str">
            <v>จังหวัดนราธิวาส</v>
          </cell>
          <cell r="K317">
            <v>9608</v>
          </cell>
          <cell r="L317" t="str">
            <v>แว้ง</v>
          </cell>
          <cell r="M317">
            <v>960801</v>
          </cell>
          <cell r="N317" t="str">
            <v>แว้ง</v>
          </cell>
          <cell r="O317" t="str">
            <v>ใต้</v>
          </cell>
          <cell r="P317" t="str">
            <v>07</v>
          </cell>
          <cell r="Q317" t="str">
            <v>โรงพยาบาลชุมชน</v>
          </cell>
          <cell r="R317">
            <v>4</v>
          </cell>
          <cell r="S317">
            <v>30</v>
          </cell>
          <cell r="T317" t="str">
            <v>30</v>
          </cell>
          <cell r="U317" t="str">
            <v>21</v>
          </cell>
          <cell r="V317" t="str">
            <v>2.1 ทุติยภูมิระดับต้น</v>
          </cell>
        </row>
        <row r="318">
          <cell r="A318" t="str">
            <v>08</v>
          </cell>
          <cell r="B318" t="str">
            <v>21002</v>
          </cell>
          <cell r="C318" t="str">
            <v>กระทรวงสาธารณสุข สำนักงานปลัดกระทรวงสาธารณสุข</v>
          </cell>
          <cell r="D318" t="str">
            <v>001144100</v>
          </cell>
          <cell r="E318" t="str">
            <v>11441</v>
          </cell>
          <cell r="F318" t="str">
            <v>รพช.สุคิริน</v>
          </cell>
          <cell r="G318" t="str">
            <v>โรงพยาบาลชุมชนสุคิริน</v>
          </cell>
          <cell r="H318" t="str">
            <v>96090106</v>
          </cell>
          <cell r="I318">
            <v>96</v>
          </cell>
          <cell r="J318" t="str">
            <v>จังหวัดนราธิวาส</v>
          </cell>
          <cell r="K318">
            <v>9609</v>
          </cell>
          <cell r="L318" t="str">
            <v>สุคิริน</v>
          </cell>
          <cell r="M318">
            <v>960901</v>
          </cell>
          <cell r="N318" t="str">
            <v>มาโมง</v>
          </cell>
          <cell r="O318" t="str">
            <v>ใต้</v>
          </cell>
          <cell r="P318" t="str">
            <v>07</v>
          </cell>
          <cell r="Q318" t="str">
            <v>โรงพยาบาลชุมชน</v>
          </cell>
          <cell r="R318">
            <v>5</v>
          </cell>
          <cell r="S318">
            <v>38</v>
          </cell>
          <cell r="T318" t="str">
            <v>10</v>
          </cell>
          <cell r="U318" t="str">
            <v>21</v>
          </cell>
          <cell r="V318" t="str">
            <v>2.1 ทุติยภูมิระดับต้น</v>
          </cell>
        </row>
        <row r="319">
          <cell r="A319" t="str">
            <v>08</v>
          </cell>
          <cell r="B319" t="str">
            <v>21002</v>
          </cell>
          <cell r="C319" t="str">
            <v>กระทรวงสาธารณสุข สำนักงานปลัดกระทรวงสาธารณสุข</v>
          </cell>
          <cell r="D319" t="str">
            <v>001144200</v>
          </cell>
          <cell r="E319" t="str">
            <v>11442</v>
          </cell>
          <cell r="F319" t="str">
            <v>รพช.สุไหงปาดี</v>
          </cell>
          <cell r="G319" t="str">
            <v>โรงพยาบาลชุมชนสุไหงปาดี</v>
          </cell>
          <cell r="H319" t="str">
            <v>96110101</v>
          </cell>
          <cell r="I319">
            <v>96</v>
          </cell>
          <cell r="J319" t="str">
            <v>จังหวัดนราธิวาส</v>
          </cell>
          <cell r="K319">
            <v>9611</v>
          </cell>
          <cell r="L319" t="str">
            <v>สุไหงปาดี</v>
          </cell>
          <cell r="M319">
            <v>961101</v>
          </cell>
          <cell r="N319" t="str">
            <v>ปะลุรู</v>
          </cell>
          <cell r="O319" t="str">
            <v>ใต้</v>
          </cell>
          <cell r="P319" t="str">
            <v>07</v>
          </cell>
          <cell r="Q319" t="str">
            <v>โรงพยาบาลชุมชน</v>
          </cell>
          <cell r="R319">
            <v>4</v>
          </cell>
          <cell r="S319">
            <v>42</v>
          </cell>
          <cell r="T319" t="str">
            <v>30</v>
          </cell>
          <cell r="U319" t="str">
            <v>21</v>
          </cell>
          <cell r="V319" t="str">
            <v>2.1 ทุติยภูมิระดับต้น</v>
          </cell>
        </row>
        <row r="320">
          <cell r="A320" t="str">
            <v>08</v>
          </cell>
          <cell r="B320" t="str">
            <v>21002</v>
          </cell>
          <cell r="C320" t="str">
            <v>กระทรวงสาธารณสุข สำนักงานปลัดกระทรวงสาธารณสุข</v>
          </cell>
          <cell r="D320" t="str">
            <v>001381800</v>
          </cell>
          <cell r="E320" t="str">
            <v>13818</v>
          </cell>
          <cell r="F320" t="str">
            <v>รพช.จะแนะ</v>
          </cell>
          <cell r="G320" t="str">
            <v>โรงพยาบาลชุมชนจะแนะ</v>
          </cell>
          <cell r="H320" t="str">
            <v>96120102</v>
          </cell>
          <cell r="I320">
            <v>96</v>
          </cell>
          <cell r="J320" t="str">
            <v>จังหวัดนราธิวาส</v>
          </cell>
          <cell r="K320">
            <v>9612</v>
          </cell>
          <cell r="L320" t="str">
            <v>จะแนะ</v>
          </cell>
          <cell r="M320">
            <v>961201</v>
          </cell>
          <cell r="N320" t="str">
            <v>จะแนะ</v>
          </cell>
          <cell r="O320" t="str">
            <v>ใต้</v>
          </cell>
          <cell r="P320" t="str">
            <v>07</v>
          </cell>
          <cell r="Q320" t="str">
            <v>โรงพยาบาลชุมชน</v>
          </cell>
          <cell r="R320">
            <v>4</v>
          </cell>
          <cell r="S320">
            <v>39</v>
          </cell>
          <cell r="T320" t="str">
            <v>10</v>
          </cell>
          <cell r="U320" t="str">
            <v>21</v>
          </cell>
          <cell r="V320" t="str">
            <v>2.1 ทุติยภูมิระดับต้น</v>
          </cell>
        </row>
        <row r="321">
          <cell r="A321" t="str">
            <v>08</v>
          </cell>
          <cell r="B321" t="str">
            <v>21002</v>
          </cell>
          <cell r="C321" t="str">
            <v>กระทรวงสาธารณสุข สำนักงานปลัดกระทรวงสาธารณสุข</v>
          </cell>
          <cell r="D321" t="str">
            <v>001501000</v>
          </cell>
          <cell r="E321" t="str">
            <v>15010</v>
          </cell>
          <cell r="F321" t="str">
            <v>รพช.เจาะไอร้อง</v>
          </cell>
          <cell r="G321" t="str">
            <v>โรงพยาบาลชุมชนเจาะไอร้อง</v>
          </cell>
          <cell r="H321" t="str">
            <v>96130101</v>
          </cell>
          <cell r="I321">
            <v>96</v>
          </cell>
          <cell r="J321" t="str">
            <v>จังหวัดนราธิวาส</v>
          </cell>
          <cell r="K321">
            <v>9613</v>
          </cell>
          <cell r="L321" t="str">
            <v>เจาะไอร้อง</v>
          </cell>
          <cell r="M321">
            <v>961301</v>
          </cell>
          <cell r="N321" t="str">
            <v>จวบ</v>
          </cell>
          <cell r="O321" t="str">
            <v>ใต้</v>
          </cell>
          <cell r="P321" t="str">
            <v>07</v>
          </cell>
          <cell r="Q321" t="str">
            <v>โรงพยาบาลชุมชน</v>
          </cell>
          <cell r="R321">
            <v>4</v>
          </cell>
          <cell r="S321">
            <v>34</v>
          </cell>
          <cell r="T321" t="str">
            <v>10</v>
          </cell>
          <cell r="U321" t="str">
            <v>21</v>
          </cell>
          <cell r="V321" t="str">
            <v>2.1 ทุติยภูมิระดับต้น</v>
          </cell>
        </row>
        <row r="322">
          <cell r="A322" t="str">
            <v>08</v>
          </cell>
          <cell r="B322" t="str">
            <v>21002</v>
          </cell>
          <cell r="C322" t="str">
            <v>กระทรวงสาธารณสุข สำนักงานปลัดกระทรวงสาธารณสุข</v>
          </cell>
          <cell r="D322" t="str">
            <v>002377100</v>
          </cell>
          <cell r="E322" t="str">
            <v>23771</v>
          </cell>
          <cell r="F322" t="str">
            <v>รพช.ยี่งอเฉลิมพระเกียรติ 80 พรรษา</v>
          </cell>
          <cell r="G322" t="str">
            <v>โรงพยาบาลชุมชนยี่งอเฉลิมพระเกียรติ 80 พรรษา</v>
          </cell>
          <cell r="H322" t="str">
            <v>96040104</v>
          </cell>
          <cell r="I322">
            <v>96</v>
          </cell>
          <cell r="J322" t="str">
            <v>จังหวัดนราธิวาส</v>
          </cell>
          <cell r="K322">
            <v>9604</v>
          </cell>
          <cell r="L322" t="str">
            <v>ยี่งอ</v>
          </cell>
          <cell r="M322">
            <v>960401</v>
          </cell>
          <cell r="N322" t="str">
            <v>ยี่งอ</v>
          </cell>
          <cell r="O322" t="str">
            <v>ใต้</v>
          </cell>
          <cell r="P322" t="str">
            <v>07</v>
          </cell>
          <cell r="Q322" t="str">
            <v>โรงพยาบาลชุมชน</v>
          </cell>
          <cell r="R322">
            <v>5</v>
          </cell>
          <cell r="S322">
            <v>10</v>
          </cell>
          <cell r="T322" t="str">
            <v>30</v>
          </cell>
          <cell r="U322" t="str">
            <v>21</v>
          </cell>
          <cell r="V322" t="str">
            <v>2.1 ทุติยภูมิระดับต้น</v>
          </cell>
        </row>
        <row r="323">
          <cell r="A323" t="str">
            <v>09</v>
          </cell>
          <cell r="B323" t="str">
            <v>21002</v>
          </cell>
          <cell r="C323" t="str">
            <v>กระทรวงสาธารณสุข สำนักงานปลัดกระทรวงสาธารณสุข</v>
          </cell>
          <cell r="D323" t="str">
            <v>001066200</v>
          </cell>
          <cell r="E323" t="str">
            <v>10662</v>
          </cell>
          <cell r="F323" t="str">
            <v>รพศ.ชลบุรี</v>
          </cell>
          <cell r="G323" t="str">
            <v>โรงพยาบาลศูนย์ชลบุรี</v>
          </cell>
          <cell r="H323" t="str">
            <v>20010502</v>
          </cell>
          <cell r="I323">
            <v>20</v>
          </cell>
          <cell r="J323" t="str">
            <v>จังหวัดชลบุรี</v>
          </cell>
          <cell r="K323">
            <v>2001</v>
          </cell>
          <cell r="L323" t="str">
            <v>เมืองชลบุรี</v>
          </cell>
          <cell r="M323">
            <v>200105</v>
          </cell>
          <cell r="N323" t="str">
            <v>บ้านสวน</v>
          </cell>
          <cell r="O323" t="str">
            <v>ตะวันออก</v>
          </cell>
          <cell r="P323" t="str">
            <v>05</v>
          </cell>
          <cell r="Q323" t="str">
            <v>โรงพยาบาลศูนย์</v>
          </cell>
          <cell r="R323">
            <v>1</v>
          </cell>
          <cell r="S323">
            <v>825</v>
          </cell>
          <cell r="T323" t="str">
            <v>832</v>
          </cell>
          <cell r="U323" t="str">
            <v>31</v>
          </cell>
          <cell r="V323" t="str">
            <v>3.1 ตติยภูมิ</v>
          </cell>
        </row>
        <row r="324">
          <cell r="A324" t="str">
            <v>09</v>
          </cell>
          <cell r="B324" t="str">
            <v>21002</v>
          </cell>
          <cell r="C324" t="str">
            <v>กระทรวงสาธารณสุข สำนักงานปลัดกระทรวงสาธารณสุข</v>
          </cell>
          <cell r="D324" t="str">
            <v>001081700</v>
          </cell>
          <cell r="E324" t="str">
            <v>10817</v>
          </cell>
          <cell r="F324" t="str">
            <v>รพช.บ้านบึง</v>
          </cell>
          <cell r="G324" t="str">
            <v>โรงพยาบาลชุมชนบ้านบึง</v>
          </cell>
          <cell r="H324" t="str">
            <v>20020101</v>
          </cell>
          <cell r="I324">
            <v>20</v>
          </cell>
          <cell r="J324" t="str">
            <v>จังหวัดชลบุรี</v>
          </cell>
          <cell r="K324">
            <v>2002</v>
          </cell>
          <cell r="L324" t="str">
            <v>บ้านบึง</v>
          </cell>
          <cell r="M324">
            <v>200201</v>
          </cell>
          <cell r="N324" t="str">
            <v>บ้านบึง</v>
          </cell>
          <cell r="O324" t="str">
            <v>ตะวันออก</v>
          </cell>
          <cell r="P324" t="str">
            <v>07</v>
          </cell>
          <cell r="Q324" t="str">
            <v>โรงพยาบาลชุมชน</v>
          </cell>
          <cell r="R324">
            <v>4</v>
          </cell>
          <cell r="S324">
            <v>90</v>
          </cell>
          <cell r="T324" t="str">
            <v>90</v>
          </cell>
          <cell r="U324" t="str">
            <v>22</v>
          </cell>
          <cell r="V324" t="str">
            <v>2.2 ทุติยภูมิระดับกลาง</v>
          </cell>
        </row>
        <row r="325">
          <cell r="A325" t="str">
            <v>09</v>
          </cell>
          <cell r="B325" t="str">
            <v>21002</v>
          </cell>
          <cell r="C325" t="str">
            <v>กระทรวงสาธารณสุข สำนักงานปลัดกระทรวงสาธารณสุข</v>
          </cell>
          <cell r="D325" t="str">
            <v>001081800</v>
          </cell>
          <cell r="E325" t="str">
            <v>10818</v>
          </cell>
          <cell r="F325" t="str">
            <v>รพช.หนองใหญ่</v>
          </cell>
          <cell r="G325" t="str">
            <v>โรงพยาบาลชุมชนหนองใหญ่</v>
          </cell>
          <cell r="H325" t="str">
            <v>20030101</v>
          </cell>
          <cell r="I325">
            <v>20</v>
          </cell>
          <cell r="J325" t="str">
            <v>จังหวัดชลบุรี</v>
          </cell>
          <cell r="K325">
            <v>2003</v>
          </cell>
          <cell r="L325" t="str">
            <v>หนองใหญ่</v>
          </cell>
          <cell r="M325">
            <v>200301</v>
          </cell>
          <cell r="N325" t="str">
            <v>หนองใหญ่</v>
          </cell>
          <cell r="O325" t="str">
            <v>ตะวันออก</v>
          </cell>
          <cell r="P325" t="str">
            <v>07</v>
          </cell>
          <cell r="Q325" t="str">
            <v>โรงพยาบาลชุมชน</v>
          </cell>
          <cell r="R325">
            <v>4</v>
          </cell>
          <cell r="S325">
            <v>32</v>
          </cell>
          <cell r="T325" t="str">
            <v>30</v>
          </cell>
          <cell r="U325" t="str">
            <v>21</v>
          </cell>
          <cell r="V325" t="str">
            <v>2.1 ทุติยภูมิระดับต้น</v>
          </cell>
        </row>
        <row r="326">
          <cell r="A326" t="str">
            <v>09</v>
          </cell>
          <cell r="B326" t="str">
            <v>21002</v>
          </cell>
          <cell r="C326" t="str">
            <v>กระทรวงสาธารณสุข สำนักงานปลัดกระทรวงสาธารณสุข</v>
          </cell>
          <cell r="D326" t="str">
            <v>001081900</v>
          </cell>
          <cell r="E326" t="str">
            <v>10819</v>
          </cell>
          <cell r="F326" t="str">
            <v>รพช.บางละมุง</v>
          </cell>
          <cell r="G326" t="str">
            <v>โรงพยาบาลชุมชนบางละมุง</v>
          </cell>
          <cell r="H326" t="str">
            <v>20040805</v>
          </cell>
          <cell r="I326">
            <v>20</v>
          </cell>
          <cell r="J326" t="str">
            <v>จังหวัดชลบุรี</v>
          </cell>
          <cell r="K326">
            <v>2004</v>
          </cell>
          <cell r="L326" t="str">
            <v>บางละมุง</v>
          </cell>
          <cell r="M326">
            <v>200408</v>
          </cell>
          <cell r="N326" t="str">
            <v>นาเกลือ</v>
          </cell>
          <cell r="O326" t="str">
            <v>ตะวันออก</v>
          </cell>
          <cell r="P326" t="str">
            <v>07</v>
          </cell>
          <cell r="Q326" t="str">
            <v>โรงพยาบาลชุมชน</v>
          </cell>
          <cell r="R326">
            <v>4</v>
          </cell>
          <cell r="S326">
            <v>120</v>
          </cell>
          <cell r="T326" t="str">
            <v>120</v>
          </cell>
          <cell r="U326" t="str">
            <v>23</v>
          </cell>
          <cell r="V326" t="str">
            <v>2.3 ทุติยภูมิระดับสูง</v>
          </cell>
        </row>
        <row r="327">
          <cell r="A327" t="str">
            <v>09</v>
          </cell>
          <cell r="B327" t="str">
            <v>21002</v>
          </cell>
          <cell r="C327" t="str">
            <v>กระทรวงสาธารณสุข สำนักงานปลัดกระทรวงสาธารณสุข</v>
          </cell>
          <cell r="D327" t="str">
            <v>001082000</v>
          </cell>
          <cell r="E327" t="str">
            <v>10820</v>
          </cell>
          <cell r="F327" t="str">
            <v>รพช.วัดญาณสังวราราม</v>
          </cell>
          <cell r="G327" t="str">
            <v>โรงพยาบาลชุมชนวัดญาณสังวราราม</v>
          </cell>
          <cell r="H327" t="str">
            <v>20040611</v>
          </cell>
          <cell r="I327">
            <v>20</v>
          </cell>
          <cell r="J327" t="str">
            <v>จังหวัดชลบุรี</v>
          </cell>
          <cell r="K327">
            <v>2004</v>
          </cell>
          <cell r="L327" t="str">
            <v>บางละมุง</v>
          </cell>
          <cell r="M327">
            <v>200406</v>
          </cell>
          <cell r="N327" t="str">
            <v>ห้วยใหญ่</v>
          </cell>
          <cell r="O327" t="str">
            <v>ตะวันออก</v>
          </cell>
          <cell r="P327" t="str">
            <v>07</v>
          </cell>
          <cell r="Q327" t="str">
            <v>โรงพยาบาลชุมชน</v>
          </cell>
          <cell r="R327">
            <v>5</v>
          </cell>
          <cell r="S327">
            <v>22</v>
          </cell>
          <cell r="T327" t="str">
            <v>30</v>
          </cell>
          <cell r="U327" t="str">
            <v>21</v>
          </cell>
          <cell r="V327" t="str">
            <v>2.1 ทุติยภูมิระดับต้น</v>
          </cell>
        </row>
        <row r="328">
          <cell r="A328" t="str">
            <v>09</v>
          </cell>
          <cell r="B328" t="str">
            <v>21002</v>
          </cell>
          <cell r="C328" t="str">
            <v>กระทรวงสาธารณสุข สำนักงานปลัดกระทรวงสาธารณสุข</v>
          </cell>
          <cell r="D328" t="str">
            <v>001082100</v>
          </cell>
          <cell r="E328" t="str">
            <v>10821</v>
          </cell>
          <cell r="F328" t="str">
            <v>รพช.พานทอง</v>
          </cell>
          <cell r="G328" t="str">
            <v>โรงพยาบาลชุมชนพานทอง</v>
          </cell>
          <cell r="H328" t="str">
            <v>20050108</v>
          </cell>
          <cell r="I328">
            <v>20</v>
          </cell>
          <cell r="J328" t="str">
            <v>จังหวัดชลบุรี</v>
          </cell>
          <cell r="K328">
            <v>2005</v>
          </cell>
          <cell r="L328" t="str">
            <v>พานทอง</v>
          </cell>
          <cell r="M328">
            <v>200501</v>
          </cell>
          <cell r="N328" t="str">
            <v>พานทอง</v>
          </cell>
          <cell r="O328" t="str">
            <v>ตะวันออก</v>
          </cell>
          <cell r="P328" t="str">
            <v>07</v>
          </cell>
          <cell r="Q328" t="str">
            <v>โรงพยาบาลชุมชน</v>
          </cell>
          <cell r="R328">
            <v>4</v>
          </cell>
          <cell r="S328">
            <v>101</v>
          </cell>
          <cell r="T328" t="str">
            <v>60</v>
          </cell>
          <cell r="U328" t="str">
            <v>21</v>
          </cell>
          <cell r="V328" t="str">
            <v>2.1 ทุติยภูมิระดับต้น</v>
          </cell>
        </row>
        <row r="329">
          <cell r="A329" t="str">
            <v>09</v>
          </cell>
          <cell r="B329" t="str">
            <v>21002</v>
          </cell>
          <cell r="C329" t="str">
            <v>กระทรวงสาธารณสุข สำนักงานปลัดกระทรวงสาธารณสุข</v>
          </cell>
          <cell r="D329" t="str">
            <v>001082200</v>
          </cell>
          <cell r="E329" t="str">
            <v>10822</v>
          </cell>
          <cell r="F329" t="str">
            <v>รพช.พนัสนิคม</v>
          </cell>
          <cell r="G329" t="str">
            <v>โรงพยาบาลชุมชนพนัสนิคม</v>
          </cell>
          <cell r="H329" t="str">
            <v>20060901</v>
          </cell>
          <cell r="I329">
            <v>20</v>
          </cell>
          <cell r="J329" t="str">
            <v>จังหวัดชลบุรี</v>
          </cell>
          <cell r="K329">
            <v>2006</v>
          </cell>
          <cell r="L329" t="str">
            <v>พนัสนิคม</v>
          </cell>
          <cell r="M329">
            <v>200609</v>
          </cell>
          <cell r="N329" t="str">
            <v>กุฎโง้ง</v>
          </cell>
          <cell r="O329" t="str">
            <v>ตะวันออก</v>
          </cell>
          <cell r="P329" t="str">
            <v>07</v>
          </cell>
          <cell r="Q329" t="str">
            <v>โรงพยาบาลชุมชน</v>
          </cell>
          <cell r="R329">
            <v>4</v>
          </cell>
          <cell r="S329">
            <v>127</v>
          </cell>
          <cell r="T329" t="str">
            <v>120</v>
          </cell>
          <cell r="U329" t="str">
            <v>22</v>
          </cell>
          <cell r="V329" t="str">
            <v>2.2 ทุติยภูมิระดับกลาง</v>
          </cell>
        </row>
        <row r="330">
          <cell r="A330" t="str">
            <v>09</v>
          </cell>
          <cell r="B330" t="str">
            <v>21002</v>
          </cell>
          <cell r="C330" t="str">
            <v>กระทรวงสาธารณสุข สำนักงานปลัดกระทรวงสาธารณสุข</v>
          </cell>
          <cell r="D330" t="str">
            <v>001082300</v>
          </cell>
          <cell r="E330" t="str">
            <v>10823</v>
          </cell>
          <cell r="F330" t="str">
            <v>รพช.อ่าวอุดม</v>
          </cell>
          <cell r="G330" t="str">
            <v>โรงพยาบาลชุมชนอ่าวอุดม</v>
          </cell>
          <cell r="H330" t="str">
            <v>20070307</v>
          </cell>
          <cell r="I330">
            <v>20</v>
          </cell>
          <cell r="J330" t="str">
            <v>จังหวัดชลบุรี</v>
          </cell>
          <cell r="K330">
            <v>2007</v>
          </cell>
          <cell r="L330" t="str">
            <v>ศรีราชา</v>
          </cell>
          <cell r="M330">
            <v>200703</v>
          </cell>
          <cell r="N330" t="str">
            <v>ทุ่งสุขลา</v>
          </cell>
          <cell r="O330" t="str">
            <v>ตะวันออก</v>
          </cell>
          <cell r="P330" t="str">
            <v>07</v>
          </cell>
          <cell r="Q330" t="str">
            <v>โรงพยาบาลชุมชน</v>
          </cell>
          <cell r="R330">
            <v>4</v>
          </cell>
          <cell r="S330">
            <v>90</v>
          </cell>
          <cell r="T330" t="str">
            <v>90</v>
          </cell>
          <cell r="U330" t="str">
            <v>22</v>
          </cell>
          <cell r="V330" t="str">
            <v>2.2 ทุติยภูมิระดับกลาง</v>
          </cell>
        </row>
        <row r="331">
          <cell r="A331" t="str">
            <v>09</v>
          </cell>
          <cell r="B331" t="str">
            <v>21002</v>
          </cell>
          <cell r="C331" t="str">
            <v>กระทรวงสาธารณสุข สำนักงานปลัดกระทรวงสาธารณสุข</v>
          </cell>
          <cell r="D331" t="str">
            <v>001082400</v>
          </cell>
          <cell r="E331" t="str">
            <v>10824</v>
          </cell>
          <cell r="F331" t="str">
            <v>รพช.เกาะสีชัง</v>
          </cell>
          <cell r="G331" t="str">
            <v>โรงพยาบาลชุมชนเกาะสีชัง</v>
          </cell>
          <cell r="H331" t="str">
            <v>20080101</v>
          </cell>
          <cell r="I331">
            <v>20</v>
          </cell>
          <cell r="J331" t="str">
            <v>จังหวัดชลบุรี</v>
          </cell>
          <cell r="K331">
            <v>2008</v>
          </cell>
          <cell r="L331" t="str">
            <v>เกาะสีชัง</v>
          </cell>
          <cell r="M331">
            <v>200801</v>
          </cell>
          <cell r="N331" t="str">
            <v>ท่าเทววงษ์</v>
          </cell>
          <cell r="O331" t="str">
            <v>ตะวันออก</v>
          </cell>
          <cell r="P331" t="str">
            <v>07</v>
          </cell>
          <cell r="Q331" t="str">
            <v>โรงพยาบาลชุมชน</v>
          </cell>
          <cell r="R331">
            <v>5</v>
          </cell>
          <cell r="S331">
            <v>30</v>
          </cell>
          <cell r="T331" t="str">
            <v>30</v>
          </cell>
          <cell r="U331" t="str">
            <v>21</v>
          </cell>
          <cell r="V331" t="str">
            <v>2.1 ทุติยภูมิระดับต้น</v>
          </cell>
        </row>
        <row r="332">
          <cell r="A332" t="str">
            <v>09</v>
          </cell>
          <cell r="B332" t="str">
            <v>21002</v>
          </cell>
          <cell r="C332" t="str">
            <v>กระทรวงสาธารณสุข สำนักงานปลัดกระทรวงสาธารณสุข</v>
          </cell>
          <cell r="D332" t="str">
            <v>001082500</v>
          </cell>
          <cell r="E332" t="str">
            <v>10825</v>
          </cell>
          <cell r="F332" t="str">
            <v>รพช.สัตหีบกม10</v>
          </cell>
          <cell r="G332" t="str">
            <v>โรงพยาบาลชุมชนสัตหีบกม10</v>
          </cell>
          <cell r="H332" t="str">
            <v>20090301</v>
          </cell>
          <cell r="I332">
            <v>20</v>
          </cell>
          <cell r="J332" t="str">
            <v>จังหวัดชลบุรี</v>
          </cell>
          <cell r="K332">
            <v>2009</v>
          </cell>
          <cell r="L332" t="str">
            <v>สัตหีบ</v>
          </cell>
          <cell r="M332">
            <v>200903</v>
          </cell>
          <cell r="N332" t="str">
            <v>พลูตาหลวง</v>
          </cell>
          <cell r="O332" t="str">
            <v>ตะวันออก</v>
          </cell>
          <cell r="P332" t="str">
            <v>07</v>
          </cell>
          <cell r="Q332" t="str">
            <v>โรงพยาบาลชุมชน</v>
          </cell>
          <cell r="R332">
            <v>4</v>
          </cell>
          <cell r="S332">
            <v>40</v>
          </cell>
          <cell r="T332" t="str">
            <v>60</v>
          </cell>
          <cell r="U332" t="str">
            <v>21</v>
          </cell>
          <cell r="V332" t="str">
            <v>2.1 ทุติยภูมิระดับต้น</v>
          </cell>
        </row>
        <row r="333">
          <cell r="A333" t="str">
            <v>09</v>
          </cell>
          <cell r="B333" t="str">
            <v>21002</v>
          </cell>
          <cell r="C333" t="str">
            <v>กระทรวงสาธารณสุข สำนักงานปลัดกระทรวงสาธารณสุข</v>
          </cell>
          <cell r="D333" t="str">
            <v>001082600</v>
          </cell>
          <cell r="E333" t="str">
            <v>10826</v>
          </cell>
          <cell r="F333" t="str">
            <v>รพช.บ่อทอง</v>
          </cell>
          <cell r="G333" t="str">
            <v>โรงพยาบาลชุมชนบ่อทอง</v>
          </cell>
          <cell r="H333" t="str">
            <v>20100101</v>
          </cell>
          <cell r="I333">
            <v>20</v>
          </cell>
          <cell r="J333" t="str">
            <v>จังหวัดชลบุรี</v>
          </cell>
          <cell r="K333">
            <v>2010</v>
          </cell>
          <cell r="L333" t="str">
            <v>บ่อทอง</v>
          </cell>
          <cell r="M333">
            <v>201001</v>
          </cell>
          <cell r="N333" t="str">
            <v>บ่อทอง</v>
          </cell>
          <cell r="O333" t="str">
            <v>ตะวันออก</v>
          </cell>
          <cell r="P333" t="str">
            <v>07</v>
          </cell>
          <cell r="Q333" t="str">
            <v>โรงพยาบาลชุมชน</v>
          </cell>
          <cell r="R333">
            <v>4</v>
          </cell>
          <cell r="S333">
            <v>60</v>
          </cell>
          <cell r="T333" t="str">
            <v>60</v>
          </cell>
          <cell r="U333" t="str">
            <v>21</v>
          </cell>
          <cell r="V333" t="str">
            <v>2.1 ทุติยภูมิระดับต้น</v>
          </cell>
        </row>
        <row r="334">
          <cell r="A334" t="str">
            <v>09</v>
          </cell>
          <cell r="B334" t="str">
            <v>21002</v>
          </cell>
          <cell r="C334" t="str">
            <v>กระทรวงสาธารณสุข สำนักงานปลัดกระทรวงสาธารณสุข</v>
          </cell>
          <cell r="D334" t="str">
            <v>001066300</v>
          </cell>
          <cell r="E334" t="str">
            <v>10663</v>
          </cell>
          <cell r="F334" t="str">
            <v>รพศ.ระยอง</v>
          </cell>
          <cell r="G334" t="str">
            <v>โรงพยาบาลศูนย์ระยอง</v>
          </cell>
          <cell r="H334" t="str">
            <v>21010100</v>
          </cell>
          <cell r="I334">
            <v>21</v>
          </cell>
          <cell r="J334" t="str">
            <v>จังหวัดระยอง</v>
          </cell>
          <cell r="K334">
            <v>2101</v>
          </cell>
          <cell r="L334" t="str">
            <v>เมืองระยอง</v>
          </cell>
          <cell r="M334">
            <v>210101</v>
          </cell>
          <cell r="N334" t="str">
            <v>ท่าประดู่</v>
          </cell>
          <cell r="O334" t="str">
            <v>ตะวันออก</v>
          </cell>
          <cell r="P334" t="str">
            <v>05</v>
          </cell>
          <cell r="Q334" t="str">
            <v>โรงพยาบาลศูนย์</v>
          </cell>
          <cell r="R334">
            <v>1</v>
          </cell>
          <cell r="S334">
            <v>555</v>
          </cell>
          <cell r="T334" t="str">
            <v>555</v>
          </cell>
          <cell r="U334" t="str">
            <v>31</v>
          </cell>
          <cell r="V334" t="str">
            <v>3.1 ตติยภูมิ</v>
          </cell>
        </row>
        <row r="335">
          <cell r="A335" t="str">
            <v>09</v>
          </cell>
          <cell r="B335" t="str">
            <v>21002</v>
          </cell>
          <cell r="C335" t="str">
            <v>กระทรวงสาธารณสุข สำนักงานปลัดกระทรวงสาธารณสุข</v>
          </cell>
          <cell r="D335" t="str">
            <v>001082700</v>
          </cell>
          <cell r="E335" t="str">
            <v>10827</v>
          </cell>
          <cell r="F335" t="str">
            <v>รพช.มาบตาพุด</v>
          </cell>
          <cell r="G335" t="str">
            <v>โรงพยาบาลชุมชนมาบตาพุด</v>
          </cell>
          <cell r="H335" t="str">
            <v>21011300</v>
          </cell>
          <cell r="I335">
            <v>21</v>
          </cell>
          <cell r="J335" t="str">
            <v>จังหวัดระยอง</v>
          </cell>
          <cell r="K335">
            <v>2101</v>
          </cell>
          <cell r="L335" t="str">
            <v>เมืองระยอง</v>
          </cell>
          <cell r="M335">
            <v>210113</v>
          </cell>
          <cell r="N335" t="str">
            <v>ห้วยโป่ง</v>
          </cell>
          <cell r="O335" t="str">
            <v>ตะวันออก</v>
          </cell>
          <cell r="P335" t="str">
            <v>07</v>
          </cell>
          <cell r="Q335" t="str">
            <v>โรงพยาบาลชุมชน</v>
          </cell>
          <cell r="R335">
            <v>5</v>
          </cell>
          <cell r="S335">
            <v>30</v>
          </cell>
          <cell r="T335" t="str">
            <v>38</v>
          </cell>
          <cell r="U335" t="str">
            <v>22</v>
          </cell>
          <cell r="V335" t="str">
            <v>2.2 ทุติยภูมิระดับกลาง</v>
          </cell>
        </row>
        <row r="336">
          <cell r="A336" t="str">
            <v>09</v>
          </cell>
          <cell r="B336" t="str">
            <v>21002</v>
          </cell>
          <cell r="C336" t="str">
            <v>กระทรวงสาธารณสุข สำนักงานปลัดกระทรวงสาธารณสุข</v>
          </cell>
          <cell r="D336" t="str">
            <v>001082800</v>
          </cell>
          <cell r="E336" t="str">
            <v>10828</v>
          </cell>
          <cell r="F336" t="str">
            <v>รพช.บ้านฉาง</v>
          </cell>
          <cell r="G336" t="str">
            <v>โรงพยาบาลชุมชนบ้านฉาง</v>
          </cell>
          <cell r="H336" t="str">
            <v>21020201</v>
          </cell>
          <cell r="I336">
            <v>21</v>
          </cell>
          <cell r="J336" t="str">
            <v>จังหวัดระยอง</v>
          </cell>
          <cell r="K336">
            <v>2102</v>
          </cell>
          <cell r="L336" t="str">
            <v>บ้านฉาง</v>
          </cell>
          <cell r="M336">
            <v>210202</v>
          </cell>
          <cell r="N336" t="str">
            <v>พลา</v>
          </cell>
          <cell r="O336" t="str">
            <v>ตะวันออก</v>
          </cell>
          <cell r="P336" t="str">
            <v>07</v>
          </cell>
          <cell r="Q336" t="str">
            <v>โรงพยาบาลชุมชน</v>
          </cell>
          <cell r="R336">
            <v>4</v>
          </cell>
          <cell r="S336">
            <v>120</v>
          </cell>
          <cell r="T336" t="str">
            <v>70</v>
          </cell>
          <cell r="U336" t="str">
            <v>22</v>
          </cell>
          <cell r="V336" t="str">
            <v>2.2 ทุติยภูมิระดับกลาง</v>
          </cell>
        </row>
        <row r="337">
          <cell r="A337" t="str">
            <v>09</v>
          </cell>
          <cell r="B337" t="str">
            <v>21002</v>
          </cell>
          <cell r="C337" t="str">
            <v>กระทรวงสาธารณสุข สำนักงานปลัดกระทรวงสาธารณสุข</v>
          </cell>
          <cell r="D337" t="str">
            <v>001082900</v>
          </cell>
          <cell r="E337" t="str">
            <v>10829</v>
          </cell>
          <cell r="F337" t="str">
            <v>รพช.แกลง</v>
          </cell>
          <cell r="G337" t="str">
            <v>โรงพยาบาลชุมชนแกลง</v>
          </cell>
          <cell r="H337" t="str">
            <v>21030100</v>
          </cell>
          <cell r="I337">
            <v>21</v>
          </cell>
          <cell r="J337" t="str">
            <v>จังหวัดระยอง</v>
          </cell>
          <cell r="K337">
            <v>2103</v>
          </cell>
          <cell r="L337" t="str">
            <v>แกลง</v>
          </cell>
          <cell r="M337">
            <v>210301</v>
          </cell>
          <cell r="N337" t="str">
            <v>ทางเกวียน</v>
          </cell>
          <cell r="O337" t="str">
            <v>ตะวันออก</v>
          </cell>
          <cell r="P337" t="str">
            <v>07</v>
          </cell>
          <cell r="Q337" t="str">
            <v>โรงพยาบาลชุมชน</v>
          </cell>
          <cell r="R337">
            <v>4</v>
          </cell>
          <cell r="S337">
            <v>167</v>
          </cell>
          <cell r="T337" t="str">
            <v>158</v>
          </cell>
          <cell r="U337" t="str">
            <v>23</v>
          </cell>
          <cell r="V337" t="str">
            <v>2.3 ทุติยภูมิระดับสูง</v>
          </cell>
        </row>
        <row r="338">
          <cell r="A338" t="str">
            <v>09</v>
          </cell>
          <cell r="B338" t="str">
            <v>21002</v>
          </cell>
          <cell r="C338" t="str">
            <v>กระทรวงสาธารณสุข สำนักงานปลัดกระทรวงสาธารณสุข</v>
          </cell>
          <cell r="D338" t="str">
            <v>001083000</v>
          </cell>
          <cell r="E338" t="str">
            <v>10830</v>
          </cell>
          <cell r="F338" t="str">
            <v>รพช.วังจันทร์</v>
          </cell>
          <cell r="G338" t="str">
            <v>โรงพยาบาลชุมชนวังจันทร์</v>
          </cell>
          <cell r="H338" t="str">
            <v>21040203</v>
          </cell>
          <cell r="I338">
            <v>21</v>
          </cell>
          <cell r="J338" t="str">
            <v>จังหวัดระยอง</v>
          </cell>
          <cell r="K338">
            <v>2104</v>
          </cell>
          <cell r="L338" t="str">
            <v>วังจันทร์</v>
          </cell>
          <cell r="M338">
            <v>210402</v>
          </cell>
          <cell r="N338" t="str">
            <v>ชุมแสง</v>
          </cell>
          <cell r="O338" t="str">
            <v>ตะวันออก</v>
          </cell>
          <cell r="P338" t="str">
            <v>07</v>
          </cell>
          <cell r="Q338" t="str">
            <v>โรงพยาบาลชุมชน</v>
          </cell>
          <cell r="R338">
            <v>5</v>
          </cell>
          <cell r="S338">
            <v>30</v>
          </cell>
          <cell r="T338" t="str">
            <v>45</v>
          </cell>
          <cell r="U338" t="str">
            <v>22</v>
          </cell>
          <cell r="V338" t="str">
            <v>2.2 ทุติยภูมิระดับกลาง</v>
          </cell>
        </row>
        <row r="339">
          <cell r="A339" t="str">
            <v>09</v>
          </cell>
          <cell r="B339" t="str">
            <v>21002</v>
          </cell>
          <cell r="C339" t="str">
            <v>กระทรวงสาธารณสุข สำนักงานปลัดกระทรวงสาธารณสุข</v>
          </cell>
          <cell r="D339" t="str">
            <v>001083100</v>
          </cell>
          <cell r="E339" t="str">
            <v>10831</v>
          </cell>
          <cell r="F339" t="str">
            <v>รพช.บ้านค่าย</v>
          </cell>
          <cell r="G339" t="str">
            <v>โรงพยาบาลชุมชนบ้านค่าย</v>
          </cell>
          <cell r="H339" t="str">
            <v>21050204</v>
          </cell>
          <cell r="I339">
            <v>21</v>
          </cell>
          <cell r="J339" t="str">
            <v>จังหวัดระยอง</v>
          </cell>
          <cell r="K339">
            <v>2105</v>
          </cell>
          <cell r="L339" t="str">
            <v>บ้านค่าย</v>
          </cell>
          <cell r="M339">
            <v>210502</v>
          </cell>
          <cell r="N339" t="str">
            <v>หนองละลอก</v>
          </cell>
          <cell r="O339" t="str">
            <v>ตะวันออก</v>
          </cell>
          <cell r="P339" t="str">
            <v>07</v>
          </cell>
          <cell r="Q339" t="str">
            <v>โรงพยาบาลชุมชน</v>
          </cell>
          <cell r="R339">
            <v>4</v>
          </cell>
          <cell r="S339">
            <v>38</v>
          </cell>
          <cell r="T339" t="str">
            <v>38</v>
          </cell>
          <cell r="U339" t="str">
            <v>22</v>
          </cell>
          <cell r="V339" t="str">
            <v>2.2 ทุติยภูมิระดับกลาง</v>
          </cell>
        </row>
        <row r="340">
          <cell r="A340" t="str">
            <v>09</v>
          </cell>
          <cell r="B340" t="str">
            <v>21002</v>
          </cell>
          <cell r="C340" t="str">
            <v>กระทรวงสาธารณสุข สำนักงานปลัดกระทรวงสาธารณสุข</v>
          </cell>
          <cell r="D340" t="str">
            <v>001083200</v>
          </cell>
          <cell r="E340" t="str">
            <v>10832</v>
          </cell>
          <cell r="F340" t="str">
            <v>รพช.ปลวกแดง</v>
          </cell>
          <cell r="G340" t="str">
            <v>โรงพยาบาลชุมชนปลวกแดง</v>
          </cell>
          <cell r="H340" t="str">
            <v>21060101</v>
          </cell>
          <cell r="I340">
            <v>21</v>
          </cell>
          <cell r="J340" t="str">
            <v>จังหวัดระยอง</v>
          </cell>
          <cell r="K340">
            <v>2106</v>
          </cell>
          <cell r="L340" t="str">
            <v>ปลวกแดง</v>
          </cell>
          <cell r="M340">
            <v>210601</v>
          </cell>
          <cell r="N340" t="str">
            <v>ปลวกแดง</v>
          </cell>
          <cell r="O340" t="str">
            <v>ตะวันออก</v>
          </cell>
          <cell r="P340" t="str">
            <v>07</v>
          </cell>
          <cell r="Q340" t="str">
            <v>โรงพยาบาลชุมชน</v>
          </cell>
          <cell r="R340">
            <v>5</v>
          </cell>
          <cell r="S340">
            <v>30</v>
          </cell>
          <cell r="T340" t="str">
            <v>36</v>
          </cell>
          <cell r="U340" t="str">
            <v>22</v>
          </cell>
          <cell r="V340" t="str">
            <v>2.2 ทุติยภูมิระดับกลาง</v>
          </cell>
        </row>
        <row r="341">
          <cell r="A341" t="str">
            <v>09</v>
          </cell>
          <cell r="B341" t="str">
            <v>21002</v>
          </cell>
          <cell r="C341" t="str">
            <v>กระทรวงสาธารณสุข สำนักงานปลัดกระทรวงสาธารณสุข</v>
          </cell>
          <cell r="D341" t="str">
            <v>002273400</v>
          </cell>
          <cell r="E341" t="str">
            <v>22734</v>
          </cell>
          <cell r="F341" t="str">
            <v>รพช.เขาชะเมาเฉลิมพระเกียรติ 80 พรรษา</v>
          </cell>
          <cell r="G341" t="str">
            <v>โรงพยาบาลชุมชนเขาชะเมาเฉลิมพระเกียรติ 80 พรรษา</v>
          </cell>
          <cell r="H341" t="str">
            <v>21070202</v>
          </cell>
          <cell r="I341">
            <v>21</v>
          </cell>
          <cell r="J341" t="str">
            <v>จังหวัดระยอง</v>
          </cell>
          <cell r="K341">
            <v>2107</v>
          </cell>
          <cell r="L341" t="str">
            <v>เขาชะเมา</v>
          </cell>
          <cell r="M341">
            <v>210702</v>
          </cell>
          <cell r="N341" t="str">
            <v>ห้วยทับมอญ</v>
          </cell>
          <cell r="O341" t="str">
            <v>ตะวันออก</v>
          </cell>
          <cell r="P341" t="str">
            <v>07</v>
          </cell>
          <cell r="Q341" t="str">
            <v>โรงพยาบาลชุมชน</v>
          </cell>
          <cell r="R341">
            <v>5</v>
          </cell>
          <cell r="S341">
            <v>30</v>
          </cell>
          <cell r="T341" t="str">
            <v>30</v>
          </cell>
          <cell r="U341" t="str">
            <v>21</v>
          </cell>
          <cell r="V341" t="str">
            <v>2.1 ทุติยภูมิระดับต้น</v>
          </cell>
        </row>
        <row r="342">
          <cell r="A342" t="str">
            <v>09</v>
          </cell>
          <cell r="B342" t="str">
            <v>21002</v>
          </cell>
          <cell r="C342" t="str">
            <v>กระทรวงสาธารณสุข สำนักงานปลัดกระทรวงสาธารณสุข</v>
          </cell>
          <cell r="D342" t="str">
            <v>002396200</v>
          </cell>
          <cell r="E342" t="str">
            <v>23962</v>
          </cell>
          <cell r="F342" t="str">
            <v>รพช.นิคมพัฒนา</v>
          </cell>
          <cell r="G342" t="str">
            <v>โรงพยาบาลชุมชนนิคมพัฒนา</v>
          </cell>
          <cell r="H342" t="str">
            <v>21080302</v>
          </cell>
          <cell r="I342">
            <v>21</v>
          </cell>
          <cell r="J342" t="str">
            <v>จังหวัดระยอง</v>
          </cell>
          <cell r="K342">
            <v>2108</v>
          </cell>
          <cell r="L342" t="str">
            <v>นิคมพัฒนา</v>
          </cell>
          <cell r="M342">
            <v>210803</v>
          </cell>
          <cell r="N342" t="str">
            <v>พนานิคม</v>
          </cell>
          <cell r="O342" t="str">
            <v>ตะวันออก</v>
          </cell>
          <cell r="P342" t="str">
            <v>07</v>
          </cell>
          <cell r="Q342" t="str">
            <v>โรงพยาบาลชุมชน</v>
          </cell>
          <cell r="R342">
            <v>5</v>
          </cell>
          <cell r="S342">
            <v>30</v>
          </cell>
          <cell r="T342" t="str">
            <v>30</v>
          </cell>
          <cell r="U342" t="str">
            <v>21</v>
          </cell>
          <cell r="V342" t="str">
            <v>2.1 ทุติยภูมิระดับต้น</v>
          </cell>
        </row>
        <row r="343">
          <cell r="A343" t="str">
            <v>09</v>
          </cell>
          <cell r="B343" t="str">
            <v>21002</v>
          </cell>
          <cell r="C343" t="str">
            <v>กระทรวงสาธารณสุข สำนักงานปลัดกระทรวงสาธารณสุข</v>
          </cell>
          <cell r="D343" t="str">
            <v>001066400</v>
          </cell>
          <cell r="E343" t="str">
            <v>10664</v>
          </cell>
          <cell r="F343" t="str">
            <v>รพศ.พระปกเกล้า</v>
          </cell>
          <cell r="G343" t="str">
            <v>โรงพยาบาลศูนย์พระปกเกล้า</v>
          </cell>
          <cell r="H343" t="str">
            <v>22010200</v>
          </cell>
          <cell r="I343">
            <v>22</v>
          </cell>
          <cell r="J343" t="str">
            <v>จังหวัดจันทบุรี</v>
          </cell>
          <cell r="K343">
            <v>2201</v>
          </cell>
          <cell r="L343" t="str">
            <v>เมืองจันทบุรี</v>
          </cell>
          <cell r="M343">
            <v>220102</v>
          </cell>
          <cell r="N343" t="str">
            <v>วัดใหม่</v>
          </cell>
          <cell r="O343" t="str">
            <v>ตะวันออก</v>
          </cell>
          <cell r="P343" t="str">
            <v>05</v>
          </cell>
          <cell r="Q343" t="str">
            <v>โรงพยาบาลศูนย์</v>
          </cell>
          <cell r="R343">
            <v>1</v>
          </cell>
          <cell r="S343">
            <v>733</v>
          </cell>
          <cell r="T343" t="str">
            <v>755</v>
          </cell>
          <cell r="U343" t="str">
            <v>31</v>
          </cell>
          <cell r="V343" t="str">
            <v>3.1 ตติยภูมิ</v>
          </cell>
        </row>
        <row r="344">
          <cell r="A344" t="str">
            <v>09</v>
          </cell>
          <cell r="B344" t="str">
            <v>21002</v>
          </cell>
          <cell r="C344" t="str">
            <v>กระทรวงสาธารณสุข สำนักงานปลัดกระทรวงสาธารณสุข</v>
          </cell>
          <cell r="D344" t="str">
            <v>001083400</v>
          </cell>
          <cell r="E344" t="str">
            <v>10834</v>
          </cell>
          <cell r="F344" t="str">
            <v>รพช.ขลุง</v>
          </cell>
          <cell r="G344" t="str">
            <v>โรงพยาบาลชุมชนขลุง</v>
          </cell>
          <cell r="H344" t="str">
            <v>22020100</v>
          </cell>
          <cell r="I344">
            <v>22</v>
          </cell>
          <cell r="J344" t="str">
            <v>จังหวัดจันทบุรี</v>
          </cell>
          <cell r="K344">
            <v>2202</v>
          </cell>
          <cell r="L344" t="str">
            <v>ขลุง</v>
          </cell>
          <cell r="M344">
            <v>220201</v>
          </cell>
          <cell r="N344" t="str">
            <v>ขลุง</v>
          </cell>
          <cell r="O344" t="str">
            <v>ตะวันออก</v>
          </cell>
          <cell r="P344" t="str">
            <v>07</v>
          </cell>
          <cell r="Q344" t="str">
            <v>โรงพยาบาลชุมชน</v>
          </cell>
          <cell r="R344">
            <v>5</v>
          </cell>
          <cell r="S344">
            <v>30</v>
          </cell>
          <cell r="T344" t="str">
            <v>30</v>
          </cell>
          <cell r="U344" t="str">
            <v>22</v>
          </cell>
          <cell r="V344" t="str">
            <v>2.2 ทุติยภูมิระดับกลาง</v>
          </cell>
        </row>
        <row r="345">
          <cell r="A345" t="str">
            <v>09</v>
          </cell>
          <cell r="B345" t="str">
            <v>21002</v>
          </cell>
          <cell r="C345" t="str">
            <v>กระทรวงสาธารณสุข สำนักงานปลัดกระทรวงสาธารณสุข</v>
          </cell>
          <cell r="D345" t="str">
            <v>001083500</v>
          </cell>
          <cell r="E345" t="str">
            <v>10835</v>
          </cell>
          <cell r="F345" t="str">
            <v>รพช.ท่าใหม่</v>
          </cell>
          <cell r="G345" t="str">
            <v>โรงพยาบาลชุมชนท่าใหม่</v>
          </cell>
          <cell r="H345" t="str">
            <v>22030100</v>
          </cell>
          <cell r="I345">
            <v>22</v>
          </cell>
          <cell r="J345" t="str">
            <v>จังหวัดจันทบุรี</v>
          </cell>
          <cell r="K345">
            <v>2203</v>
          </cell>
          <cell r="L345" t="str">
            <v>ท่าใหม่</v>
          </cell>
          <cell r="M345">
            <v>220301</v>
          </cell>
          <cell r="N345" t="str">
            <v>ท่าใหม่</v>
          </cell>
          <cell r="O345" t="str">
            <v>ตะวันออก</v>
          </cell>
          <cell r="P345" t="str">
            <v>07</v>
          </cell>
          <cell r="Q345" t="str">
            <v>โรงพยาบาลชุมชน</v>
          </cell>
          <cell r="R345">
            <v>4</v>
          </cell>
          <cell r="S345">
            <v>32</v>
          </cell>
          <cell r="T345" t="str">
            <v>30</v>
          </cell>
          <cell r="U345" t="str">
            <v>22</v>
          </cell>
          <cell r="V345" t="str">
            <v>2.2 ทุติยภูมิระดับกลาง</v>
          </cell>
        </row>
        <row r="346">
          <cell r="A346" t="str">
            <v>09</v>
          </cell>
          <cell r="B346" t="str">
            <v>21002</v>
          </cell>
          <cell r="C346" t="str">
            <v>กระทรวงสาธารณสุข สำนักงานปลัดกระทรวงสาธารณสุข</v>
          </cell>
          <cell r="D346" t="str">
            <v>001083600</v>
          </cell>
          <cell r="E346" t="str">
            <v>10836</v>
          </cell>
          <cell r="F346" t="str">
            <v>รพช.เขาสุกิม</v>
          </cell>
          <cell r="G346" t="str">
            <v>โรงพยาบาลชุมชนเขาสุกิม</v>
          </cell>
          <cell r="H346" t="str">
            <v>22030712</v>
          </cell>
          <cell r="I346">
            <v>22</v>
          </cell>
          <cell r="J346" t="str">
            <v>จังหวัดจันทบุรี</v>
          </cell>
          <cell r="K346">
            <v>2203</v>
          </cell>
          <cell r="L346" t="str">
            <v>ท่าใหม่</v>
          </cell>
          <cell r="M346">
            <v>220307</v>
          </cell>
          <cell r="N346" t="str">
            <v>เขาบายศรี</v>
          </cell>
          <cell r="O346" t="str">
            <v>ตะวันออก</v>
          </cell>
          <cell r="P346" t="str">
            <v>07</v>
          </cell>
          <cell r="Q346" t="str">
            <v>โรงพยาบาลชุมชน</v>
          </cell>
          <cell r="R346">
            <v>5</v>
          </cell>
          <cell r="S346">
            <v>28</v>
          </cell>
          <cell r="T346" t="str">
            <v>30</v>
          </cell>
          <cell r="U346" t="str">
            <v>22</v>
          </cell>
          <cell r="V346" t="str">
            <v>2.2 ทุติยภูมิระดับกลาง</v>
          </cell>
        </row>
        <row r="347">
          <cell r="A347" t="str">
            <v>09</v>
          </cell>
          <cell r="B347" t="str">
            <v>21002</v>
          </cell>
          <cell r="C347" t="str">
            <v>กระทรวงสาธารณสุข สำนักงานปลัดกระทรวงสาธารณสุข</v>
          </cell>
          <cell r="D347" t="str">
            <v>001083700</v>
          </cell>
          <cell r="E347" t="str">
            <v>10837</v>
          </cell>
          <cell r="F347" t="str">
            <v>รพช.สองพี่น้อง</v>
          </cell>
          <cell r="G347" t="str">
            <v>โรงพยาบาลชุมชนสองพี่น้อง</v>
          </cell>
          <cell r="H347" t="str">
            <v>22030805</v>
          </cell>
          <cell r="I347">
            <v>22</v>
          </cell>
          <cell r="J347" t="str">
            <v>จังหวัดจันทบุรี</v>
          </cell>
          <cell r="K347">
            <v>2203</v>
          </cell>
          <cell r="L347" t="str">
            <v>ท่าใหม่</v>
          </cell>
          <cell r="M347">
            <v>220308</v>
          </cell>
          <cell r="N347" t="str">
            <v>สองพี่น้อง</v>
          </cell>
          <cell r="O347" t="str">
            <v>ตะวันออก</v>
          </cell>
          <cell r="P347" t="str">
            <v>07</v>
          </cell>
          <cell r="Q347" t="str">
            <v>โรงพยาบาลชุมชน</v>
          </cell>
          <cell r="R347">
            <v>5</v>
          </cell>
          <cell r="S347">
            <v>24</v>
          </cell>
          <cell r="T347" t="str">
            <v>30</v>
          </cell>
          <cell r="U347" t="str">
            <v>22</v>
          </cell>
          <cell r="V347" t="str">
            <v>2.2 ทุติยภูมิระดับกลาง</v>
          </cell>
        </row>
        <row r="348">
          <cell r="A348" t="str">
            <v>09</v>
          </cell>
          <cell r="B348" t="str">
            <v>21002</v>
          </cell>
          <cell r="C348" t="str">
            <v>กระทรวงสาธารณสุข สำนักงานปลัดกระทรวงสาธารณสุข</v>
          </cell>
          <cell r="D348" t="str">
            <v>001083800</v>
          </cell>
          <cell r="E348" t="str">
            <v>10838</v>
          </cell>
          <cell r="F348" t="str">
            <v>รพช.โป่งน้ำร้อน</v>
          </cell>
          <cell r="G348" t="str">
            <v>โรงพยาบาลชุมชนโป่งน้ำร้อน</v>
          </cell>
          <cell r="H348" t="str">
            <v>22040101</v>
          </cell>
          <cell r="I348">
            <v>22</v>
          </cell>
          <cell r="J348" t="str">
            <v>จังหวัดจันทบุรี</v>
          </cell>
          <cell r="K348">
            <v>2204</v>
          </cell>
          <cell r="L348" t="str">
            <v>โป่งน้ำร้อน</v>
          </cell>
          <cell r="M348">
            <v>220401</v>
          </cell>
          <cell r="N348" t="str">
            <v>ทับไทร</v>
          </cell>
          <cell r="O348" t="str">
            <v>ตะวันออก</v>
          </cell>
          <cell r="P348" t="str">
            <v>07</v>
          </cell>
          <cell r="Q348" t="str">
            <v>โรงพยาบาลชุมชน</v>
          </cell>
          <cell r="R348">
            <v>4</v>
          </cell>
          <cell r="S348">
            <v>60</v>
          </cell>
          <cell r="T348" t="str">
            <v>60</v>
          </cell>
          <cell r="U348" t="str">
            <v>22</v>
          </cell>
          <cell r="V348" t="str">
            <v>2.2 ทุติยภูมิระดับกลาง</v>
          </cell>
        </row>
        <row r="349">
          <cell r="A349" t="str">
            <v>09</v>
          </cell>
          <cell r="B349" t="str">
            <v>21002</v>
          </cell>
          <cell r="C349" t="str">
            <v>กระทรวงสาธารณสุข สำนักงานปลัดกระทรวงสาธารณสุข</v>
          </cell>
          <cell r="D349" t="str">
            <v>001083900</v>
          </cell>
          <cell r="E349" t="str">
            <v>10839</v>
          </cell>
          <cell r="F349" t="str">
            <v>รพช.มะขาม</v>
          </cell>
          <cell r="G349" t="str">
            <v>โรงพยาบาลชุมชนมะขาม</v>
          </cell>
          <cell r="H349" t="str">
            <v>22050101</v>
          </cell>
          <cell r="I349">
            <v>22</v>
          </cell>
          <cell r="J349" t="str">
            <v>จังหวัดจันทบุรี</v>
          </cell>
          <cell r="K349">
            <v>2205</v>
          </cell>
          <cell r="L349" t="str">
            <v>มะขาม</v>
          </cell>
          <cell r="M349">
            <v>220501</v>
          </cell>
          <cell r="N349" t="str">
            <v>มะขาม</v>
          </cell>
          <cell r="O349" t="str">
            <v>ตะวันออก</v>
          </cell>
          <cell r="P349" t="str">
            <v>07</v>
          </cell>
          <cell r="Q349" t="str">
            <v>โรงพยาบาลชุมชน</v>
          </cell>
          <cell r="R349">
            <v>5</v>
          </cell>
          <cell r="S349">
            <v>30</v>
          </cell>
          <cell r="T349" t="str">
            <v>10</v>
          </cell>
          <cell r="U349" t="str">
            <v>22</v>
          </cell>
          <cell r="V349" t="str">
            <v>2.2 ทุติยภูมิระดับกลาง</v>
          </cell>
        </row>
        <row r="350">
          <cell r="A350" t="str">
            <v>09</v>
          </cell>
          <cell r="B350" t="str">
            <v>21002</v>
          </cell>
          <cell r="C350" t="str">
            <v>กระทรวงสาธารณสุข สำนักงานปลัดกระทรวงสาธารณสุข</v>
          </cell>
          <cell r="D350" t="str">
            <v>001084000</v>
          </cell>
          <cell r="E350" t="str">
            <v>10840</v>
          </cell>
          <cell r="F350" t="str">
            <v>รพช.แหลมสิงห์</v>
          </cell>
          <cell r="G350" t="str">
            <v>โรงพยาบาลชุมชนแหลมสิงห์</v>
          </cell>
          <cell r="H350" t="str">
            <v>22060101</v>
          </cell>
          <cell r="I350">
            <v>22</v>
          </cell>
          <cell r="J350" t="str">
            <v>จังหวัดจันทบุรี</v>
          </cell>
          <cell r="K350">
            <v>2206</v>
          </cell>
          <cell r="L350" t="str">
            <v>แหลมสิงห์</v>
          </cell>
          <cell r="M350">
            <v>220602</v>
          </cell>
          <cell r="N350" t="str">
            <v>เกาะเปริด</v>
          </cell>
          <cell r="O350" t="str">
            <v>ตะวันออก</v>
          </cell>
          <cell r="P350" t="str">
            <v>07</v>
          </cell>
          <cell r="Q350" t="str">
            <v>โรงพยาบาลชุมชน</v>
          </cell>
          <cell r="R350">
            <v>5</v>
          </cell>
          <cell r="S350">
            <v>30</v>
          </cell>
          <cell r="T350" t="str">
            <v>10</v>
          </cell>
          <cell r="U350" t="str">
            <v>22</v>
          </cell>
          <cell r="V350" t="str">
            <v>2.2 ทุติยภูมิระดับกลาง</v>
          </cell>
        </row>
        <row r="351">
          <cell r="A351" t="str">
            <v>09</v>
          </cell>
          <cell r="B351" t="str">
            <v>21002</v>
          </cell>
          <cell r="C351" t="str">
            <v>กระทรวงสาธารณสุข สำนักงานปลัดกระทรวงสาธารณสุข</v>
          </cell>
          <cell r="D351" t="str">
            <v>001084100</v>
          </cell>
          <cell r="E351" t="str">
            <v>10841</v>
          </cell>
          <cell r="F351" t="str">
            <v>รพช.สอยดาว</v>
          </cell>
          <cell r="G351" t="str">
            <v>โรงพยาบาลชุมชนสอยดาว</v>
          </cell>
          <cell r="H351" t="str">
            <v>22070101</v>
          </cell>
          <cell r="I351">
            <v>22</v>
          </cell>
          <cell r="J351" t="str">
            <v>จังหวัดจันทบุรี</v>
          </cell>
          <cell r="K351">
            <v>2207</v>
          </cell>
          <cell r="L351" t="str">
            <v>สอยดาว</v>
          </cell>
          <cell r="M351">
            <v>220701</v>
          </cell>
          <cell r="N351" t="str">
            <v>ปะตง</v>
          </cell>
          <cell r="O351" t="str">
            <v>ตะวันออก</v>
          </cell>
          <cell r="P351" t="str">
            <v>07</v>
          </cell>
          <cell r="Q351" t="str">
            <v>โรงพยาบาลชุมชน</v>
          </cell>
          <cell r="R351">
            <v>4</v>
          </cell>
          <cell r="S351">
            <v>60</v>
          </cell>
          <cell r="T351" t="str">
            <v>60</v>
          </cell>
          <cell r="U351" t="str">
            <v>22</v>
          </cell>
          <cell r="V351" t="str">
            <v>2.2 ทุติยภูมิระดับกลาง</v>
          </cell>
        </row>
        <row r="352">
          <cell r="A352" t="str">
            <v>09</v>
          </cell>
          <cell r="B352" t="str">
            <v>21002</v>
          </cell>
          <cell r="C352" t="str">
            <v>กระทรวงสาธารณสุข สำนักงานปลัดกระทรวงสาธารณสุข</v>
          </cell>
          <cell r="D352" t="str">
            <v>001084200</v>
          </cell>
          <cell r="E352" t="str">
            <v>10842</v>
          </cell>
          <cell r="F352" t="str">
            <v>รพช.แก่งหางแมว</v>
          </cell>
          <cell r="G352" t="str">
            <v>โรงพยาบาลชุมชนแก่งหางแมว</v>
          </cell>
          <cell r="H352" t="str">
            <v>22080103</v>
          </cell>
          <cell r="I352">
            <v>22</v>
          </cell>
          <cell r="J352" t="str">
            <v>จังหวัดจันทบุรี</v>
          </cell>
          <cell r="K352">
            <v>2208</v>
          </cell>
          <cell r="L352" t="str">
            <v>แก่งหางแมว</v>
          </cell>
          <cell r="M352">
            <v>220801</v>
          </cell>
          <cell r="N352" t="str">
            <v>แก่งหางแมว</v>
          </cell>
          <cell r="O352" t="str">
            <v>ตะวันออก</v>
          </cell>
          <cell r="P352" t="str">
            <v>07</v>
          </cell>
          <cell r="Q352" t="str">
            <v>โรงพยาบาลชุมชน</v>
          </cell>
          <cell r="R352">
            <v>5</v>
          </cell>
          <cell r="S352">
            <v>30</v>
          </cell>
          <cell r="T352" t="str">
            <v>10</v>
          </cell>
          <cell r="U352" t="str">
            <v>22</v>
          </cell>
          <cell r="V352" t="str">
            <v>2.2 ทุติยภูมิระดับกลาง</v>
          </cell>
        </row>
        <row r="353">
          <cell r="A353" t="str">
            <v>09</v>
          </cell>
          <cell r="B353" t="str">
            <v>21002</v>
          </cell>
          <cell r="C353" t="str">
            <v>กระทรวงสาธารณสุข สำนักงานปลัดกระทรวงสาธารณสุข</v>
          </cell>
          <cell r="D353" t="str">
            <v>001084300</v>
          </cell>
          <cell r="E353" t="str">
            <v>10843</v>
          </cell>
          <cell r="F353" t="str">
            <v>รพช.นายายอาม</v>
          </cell>
          <cell r="G353" t="str">
            <v>โรงพยาบาลชุมชนนายายอาม</v>
          </cell>
          <cell r="H353" t="str">
            <v>22090112</v>
          </cell>
          <cell r="I353">
            <v>22</v>
          </cell>
          <cell r="J353" t="str">
            <v>จังหวัดจันทบุรี</v>
          </cell>
          <cell r="K353">
            <v>2209</v>
          </cell>
          <cell r="L353" t="str">
            <v>นายายอาม</v>
          </cell>
          <cell r="M353">
            <v>220901</v>
          </cell>
          <cell r="N353" t="str">
            <v>นายายอาม</v>
          </cell>
          <cell r="O353" t="str">
            <v>ตะวันออก</v>
          </cell>
          <cell r="P353" t="str">
            <v>07</v>
          </cell>
          <cell r="Q353" t="str">
            <v>โรงพยาบาลชุมชน</v>
          </cell>
          <cell r="R353">
            <v>4</v>
          </cell>
          <cell r="S353">
            <v>37</v>
          </cell>
          <cell r="T353" t="str">
            <v>10</v>
          </cell>
          <cell r="U353" t="str">
            <v>22</v>
          </cell>
          <cell r="V353" t="str">
            <v>2.2 ทุติยภูมิระดับกลาง</v>
          </cell>
        </row>
        <row r="354">
          <cell r="A354" t="str">
            <v>09</v>
          </cell>
          <cell r="B354" t="str">
            <v>21002</v>
          </cell>
          <cell r="C354" t="str">
            <v>กระทรวงสาธารณสุข สำนักงานปลัดกระทรวงสาธารณสุข</v>
          </cell>
          <cell r="D354" t="str">
            <v>001084400</v>
          </cell>
          <cell r="E354" t="str">
            <v>10844</v>
          </cell>
          <cell r="F354" t="str">
            <v>รพช.เขาคิชฌกูฏ</v>
          </cell>
          <cell r="G354" t="str">
            <v>โรงพยาบาลชุมชนเขาคิชฌกูฏ</v>
          </cell>
          <cell r="H354" t="str">
            <v>22100110</v>
          </cell>
          <cell r="I354">
            <v>22</v>
          </cell>
          <cell r="J354" t="str">
            <v>จังหวัดจันทบุรี</v>
          </cell>
          <cell r="K354">
            <v>2210</v>
          </cell>
          <cell r="L354" t="str">
            <v>เขาคิชฌกูฏ</v>
          </cell>
          <cell r="M354">
            <v>221002</v>
          </cell>
          <cell r="N354" t="str">
            <v>พลวง</v>
          </cell>
          <cell r="O354" t="str">
            <v>ตะวันออก</v>
          </cell>
          <cell r="P354" t="str">
            <v>07</v>
          </cell>
          <cell r="Q354" t="str">
            <v>โรงพยาบาลชุมชน</v>
          </cell>
          <cell r="R354">
            <v>5</v>
          </cell>
          <cell r="S354">
            <v>30</v>
          </cell>
          <cell r="T354" t="str">
            <v>30</v>
          </cell>
          <cell r="U354" t="str">
            <v>22</v>
          </cell>
          <cell r="V354" t="str">
            <v>2.2 ทุติยภูมิระดับกลาง</v>
          </cell>
        </row>
        <row r="355">
          <cell r="A355" t="str">
            <v>09</v>
          </cell>
          <cell r="B355" t="str">
            <v>21002</v>
          </cell>
          <cell r="C355" t="str">
            <v>กระทรวงสาธารณสุข สำนักงานปลัดกระทรวงสาธารณสุข</v>
          </cell>
          <cell r="D355" t="str">
            <v>001069600</v>
          </cell>
          <cell r="E355" t="str">
            <v>10696</v>
          </cell>
          <cell r="F355" t="str">
            <v>รพท.ตราด</v>
          </cell>
          <cell r="G355" t="str">
            <v>โรงพยาบาลทั่วไปตราด</v>
          </cell>
          <cell r="H355" t="str">
            <v>23010700</v>
          </cell>
          <cell r="I355">
            <v>23</v>
          </cell>
          <cell r="J355" t="str">
            <v>จังหวัดตราด</v>
          </cell>
          <cell r="K355">
            <v>2301</v>
          </cell>
          <cell r="L355" t="str">
            <v>เมืองตราด</v>
          </cell>
          <cell r="M355">
            <v>230107</v>
          </cell>
          <cell r="N355" t="str">
            <v>วังกระแจะ</v>
          </cell>
          <cell r="O355" t="str">
            <v>ตะวันออก</v>
          </cell>
          <cell r="P355" t="str">
            <v>06</v>
          </cell>
          <cell r="Q355" t="str">
            <v>โรงพยาบาลทั่วไป</v>
          </cell>
          <cell r="R355">
            <v>2</v>
          </cell>
          <cell r="S355">
            <v>312</v>
          </cell>
          <cell r="T355" t="str">
            <v>314</v>
          </cell>
          <cell r="U355" t="str">
            <v>23</v>
          </cell>
          <cell r="V355" t="str">
            <v>2.3 ทุติยภูมิระดับสูง</v>
          </cell>
        </row>
        <row r="356">
          <cell r="A356" t="str">
            <v>09</v>
          </cell>
          <cell r="B356" t="str">
            <v>21002</v>
          </cell>
          <cell r="C356" t="str">
            <v>กระทรวงสาธารณสุข สำนักงานปลัดกระทรวงสาธารณสุข</v>
          </cell>
          <cell r="D356" t="str">
            <v>001084500</v>
          </cell>
          <cell r="E356" t="str">
            <v>10845</v>
          </cell>
          <cell r="F356" t="str">
            <v>รพช.คลองใหญ่</v>
          </cell>
          <cell r="G356" t="str">
            <v>โรงพยาบาลชุมชนคลองใหญ่</v>
          </cell>
          <cell r="H356" t="str">
            <v>23020109</v>
          </cell>
          <cell r="I356">
            <v>23</v>
          </cell>
          <cell r="J356" t="str">
            <v>จังหวัดตราด</v>
          </cell>
          <cell r="K356">
            <v>2302</v>
          </cell>
          <cell r="L356" t="str">
            <v>คลองใหญ่</v>
          </cell>
          <cell r="M356">
            <v>230201</v>
          </cell>
          <cell r="N356" t="str">
            <v>คลองใหญ่</v>
          </cell>
          <cell r="O356" t="str">
            <v>ตะวันออก</v>
          </cell>
          <cell r="P356" t="str">
            <v>07</v>
          </cell>
          <cell r="Q356" t="str">
            <v>โรงพยาบาลชุมชน</v>
          </cell>
          <cell r="R356">
            <v>5</v>
          </cell>
          <cell r="S356">
            <v>30</v>
          </cell>
          <cell r="T356" t="str">
            <v>36</v>
          </cell>
          <cell r="U356" t="str">
            <v>21</v>
          </cell>
          <cell r="V356" t="str">
            <v>2.1 ทุติยภูมิระดับต้น</v>
          </cell>
        </row>
        <row r="357">
          <cell r="A357" t="str">
            <v>09</v>
          </cell>
          <cell r="B357" t="str">
            <v>21002</v>
          </cell>
          <cell r="C357" t="str">
            <v>กระทรวงสาธารณสุข สำนักงานปลัดกระทรวงสาธารณสุข</v>
          </cell>
          <cell r="D357" t="str">
            <v>001084600</v>
          </cell>
          <cell r="E357" t="str">
            <v>10846</v>
          </cell>
          <cell r="F357" t="str">
            <v>รพช.เขาสมิง</v>
          </cell>
          <cell r="G357" t="str">
            <v>โรงพยาบาลชุมชนเขาสมิง</v>
          </cell>
          <cell r="H357" t="str">
            <v>23030201</v>
          </cell>
          <cell r="I357">
            <v>23</v>
          </cell>
          <cell r="J357" t="str">
            <v>จังหวัดตราด</v>
          </cell>
          <cell r="K357">
            <v>2303</v>
          </cell>
          <cell r="L357" t="str">
            <v>เขาสมิง</v>
          </cell>
          <cell r="M357">
            <v>230302</v>
          </cell>
          <cell r="N357" t="str">
            <v>แสนตุ้ง</v>
          </cell>
          <cell r="O357" t="str">
            <v>ตะวันออก</v>
          </cell>
          <cell r="P357" t="str">
            <v>07</v>
          </cell>
          <cell r="Q357" t="str">
            <v>โรงพยาบาลชุมชน</v>
          </cell>
          <cell r="R357">
            <v>5</v>
          </cell>
          <cell r="S357">
            <v>30</v>
          </cell>
          <cell r="T357" t="str">
            <v>38</v>
          </cell>
          <cell r="U357" t="str">
            <v>21</v>
          </cell>
          <cell r="V357" t="str">
            <v>2.1 ทุติยภูมิระดับต้น</v>
          </cell>
        </row>
        <row r="358">
          <cell r="A358" t="str">
            <v>09</v>
          </cell>
          <cell r="B358" t="str">
            <v>21002</v>
          </cell>
          <cell r="C358" t="str">
            <v>กระทรวงสาธารณสุข สำนักงานปลัดกระทรวงสาธารณสุข</v>
          </cell>
          <cell r="D358" t="str">
            <v>001084700</v>
          </cell>
          <cell r="E358" t="str">
            <v>10847</v>
          </cell>
          <cell r="F358" t="str">
            <v>รพช.บ่อไร่</v>
          </cell>
          <cell r="G358" t="str">
            <v>โรงพยาบาลชุมชนบ่อไร่</v>
          </cell>
          <cell r="H358" t="str">
            <v>23040104</v>
          </cell>
          <cell r="I358">
            <v>23</v>
          </cell>
          <cell r="J358" t="str">
            <v>จังหวัดตราด</v>
          </cell>
          <cell r="K358">
            <v>2304</v>
          </cell>
          <cell r="L358" t="str">
            <v>บ่อไร่</v>
          </cell>
          <cell r="M358">
            <v>230401</v>
          </cell>
          <cell r="N358" t="str">
            <v>บ่อพลอย</v>
          </cell>
          <cell r="O358" t="str">
            <v>ตะวันออก</v>
          </cell>
          <cell r="P358" t="str">
            <v>07</v>
          </cell>
          <cell r="Q358" t="str">
            <v>โรงพยาบาลชุมชน</v>
          </cell>
          <cell r="R358">
            <v>5</v>
          </cell>
          <cell r="S358">
            <v>30</v>
          </cell>
          <cell r="T358" t="str">
            <v>37</v>
          </cell>
          <cell r="U358" t="str">
            <v>21</v>
          </cell>
          <cell r="V358" t="str">
            <v>2.1 ทุติยภูมิระดับต้น</v>
          </cell>
        </row>
        <row r="359">
          <cell r="A359" t="str">
            <v>09</v>
          </cell>
          <cell r="B359" t="str">
            <v>21002</v>
          </cell>
          <cell r="C359" t="str">
            <v>กระทรวงสาธารณสุข สำนักงานปลัดกระทรวงสาธารณสุข</v>
          </cell>
          <cell r="D359" t="str">
            <v>001084800</v>
          </cell>
          <cell r="E359" t="str">
            <v>10848</v>
          </cell>
          <cell r="F359" t="str">
            <v>รพช.แหลมงอบ</v>
          </cell>
          <cell r="G359" t="str">
            <v>โรงพยาบาลชุมชนแหลมงอบ</v>
          </cell>
          <cell r="H359" t="str">
            <v>23050106</v>
          </cell>
          <cell r="I359">
            <v>23</v>
          </cell>
          <cell r="J359" t="str">
            <v>จังหวัดตราด</v>
          </cell>
          <cell r="K359">
            <v>2305</v>
          </cell>
          <cell r="L359" t="str">
            <v>แหลมงอบ</v>
          </cell>
          <cell r="M359">
            <v>230501</v>
          </cell>
          <cell r="N359" t="str">
            <v>แหลมงอบ</v>
          </cell>
          <cell r="O359" t="str">
            <v>ตะวันออก</v>
          </cell>
          <cell r="P359" t="str">
            <v>07</v>
          </cell>
          <cell r="Q359" t="str">
            <v>โรงพยาบาลชุมชน</v>
          </cell>
          <cell r="R359">
            <v>5</v>
          </cell>
          <cell r="S359">
            <v>30</v>
          </cell>
          <cell r="T359" t="str">
            <v>35</v>
          </cell>
          <cell r="U359" t="str">
            <v>21</v>
          </cell>
          <cell r="V359" t="str">
            <v>2.1 ทุติยภูมิระดับต้น</v>
          </cell>
        </row>
        <row r="360">
          <cell r="A360" t="str">
            <v>09</v>
          </cell>
          <cell r="B360" t="str">
            <v>21002</v>
          </cell>
          <cell r="C360" t="str">
            <v>กระทรวงสาธารณสุข สำนักงานปลัดกระทรวงสาธารณสุข</v>
          </cell>
          <cell r="D360" t="str">
            <v>001084900</v>
          </cell>
          <cell r="E360" t="str">
            <v>10849</v>
          </cell>
          <cell r="F360" t="str">
            <v>รพช.เกาะกูด</v>
          </cell>
          <cell r="G360" t="str">
            <v>โรงพยาบาลชุมชนเกาะกูด</v>
          </cell>
          <cell r="H360" t="str">
            <v>23060201</v>
          </cell>
          <cell r="I360">
            <v>23</v>
          </cell>
          <cell r="J360" t="str">
            <v>จังหวัดตราด</v>
          </cell>
          <cell r="K360">
            <v>2306</v>
          </cell>
          <cell r="L360" t="str">
            <v>เกาะกูด</v>
          </cell>
          <cell r="M360">
            <v>230602</v>
          </cell>
          <cell r="N360" t="str">
            <v>เกาะกูด</v>
          </cell>
          <cell r="O360" t="str">
            <v>ตะวันออก</v>
          </cell>
          <cell r="P360" t="str">
            <v>07</v>
          </cell>
          <cell r="Q360" t="str">
            <v>โรงพยาบาลชุมชน</v>
          </cell>
          <cell r="R360">
            <v>5</v>
          </cell>
          <cell r="S360">
            <v>10</v>
          </cell>
          <cell r="T360" t="str">
            <v>6</v>
          </cell>
          <cell r="U360" t="str">
            <v>21</v>
          </cell>
          <cell r="V360" t="str">
            <v>2.1 ทุติยภูมิระดับต้น</v>
          </cell>
        </row>
        <row r="361">
          <cell r="A361" t="str">
            <v>09</v>
          </cell>
          <cell r="B361" t="str">
            <v>21002</v>
          </cell>
          <cell r="C361" t="str">
            <v>กระทรวงสาธารณสุข สำนักงานปลัดกระทรวงสาธารณสุข</v>
          </cell>
          <cell r="D361" t="str">
            <v>001381600</v>
          </cell>
          <cell r="E361" t="str">
            <v>13816</v>
          </cell>
          <cell r="F361" t="str">
            <v>รพช.เกาะช้าง</v>
          </cell>
          <cell r="G361" t="str">
            <v>โรงพยาบาลชุมชนเกาะช้าง</v>
          </cell>
          <cell r="H361" t="str">
            <v>23070102</v>
          </cell>
          <cell r="I361">
            <v>23</v>
          </cell>
          <cell r="J361" t="str">
            <v>จังหวัดตราด</v>
          </cell>
          <cell r="K361">
            <v>2307</v>
          </cell>
          <cell r="L361" t="str">
            <v>เกาะช้าง</v>
          </cell>
          <cell r="M361">
            <v>230701</v>
          </cell>
          <cell r="N361" t="str">
            <v>เกาะช้าง</v>
          </cell>
          <cell r="O361" t="str">
            <v>ตะวันออก</v>
          </cell>
          <cell r="P361" t="str">
            <v>07</v>
          </cell>
          <cell r="Q361" t="str">
            <v>โรงพยาบาลชุมชน</v>
          </cell>
          <cell r="R361">
            <v>5</v>
          </cell>
          <cell r="S361">
            <v>30</v>
          </cell>
          <cell r="T361" t="str">
            <v>24</v>
          </cell>
          <cell r="U361" t="str">
            <v>21</v>
          </cell>
          <cell r="V361" t="str">
            <v>2.1 ทุติยภูมิระดับต้น</v>
          </cell>
        </row>
        <row r="362">
          <cell r="A362" t="str">
            <v>10</v>
          </cell>
          <cell r="B362" t="str">
            <v>21002</v>
          </cell>
          <cell r="C362" t="str">
            <v>กระทรวงสาธารณสุข สำนักงานปลัดกระทรวงสาธารณสุข</v>
          </cell>
          <cell r="D362" t="str">
            <v>001104000</v>
          </cell>
          <cell r="E362" t="str">
            <v>11040</v>
          </cell>
          <cell r="F362" t="str">
            <v>รพท.บึงกาฬ</v>
          </cell>
          <cell r="G362" t="str">
            <v>โรงพยาบาลทั่วไปบึงกาฬ</v>
          </cell>
          <cell r="H362" t="str">
            <v>38010101</v>
          </cell>
          <cell r="I362">
            <v>38</v>
          </cell>
          <cell r="J362" t="str">
            <v>จังหวัดบึงกาฬ</v>
          </cell>
          <cell r="K362">
            <v>3801</v>
          </cell>
          <cell r="L362" t="str">
            <v>เมืองบึงกาฬ</v>
          </cell>
          <cell r="M362">
            <v>380101</v>
          </cell>
          <cell r="N362" t="str">
            <v>บึงกาฬ</v>
          </cell>
          <cell r="O362" t="str">
            <v>ตะวันออกเฉียงเหนือ</v>
          </cell>
          <cell r="P362" t="str">
            <v>07</v>
          </cell>
          <cell r="Q362" t="str">
            <v>โรงพยาบาลทั่วไป</v>
          </cell>
          <cell r="R362">
            <v>3</v>
          </cell>
          <cell r="S362">
            <v>90</v>
          </cell>
          <cell r="T362" t="str">
            <v>90</v>
          </cell>
          <cell r="U362" t="str">
            <v>23</v>
          </cell>
          <cell r="V362" t="str">
            <v>2.3 ทุติยภูมิระดับสูง</v>
          </cell>
        </row>
        <row r="363">
          <cell r="A363" t="str">
            <v>10</v>
          </cell>
          <cell r="B363" t="str">
            <v>21002</v>
          </cell>
          <cell r="C363" t="str">
            <v>กระทรวงสาธารณสุข สำนักงานปลัดกระทรวงสาธารณสุข</v>
          </cell>
          <cell r="D363" t="str">
            <v>001104100</v>
          </cell>
          <cell r="E363" t="str">
            <v>11041</v>
          </cell>
          <cell r="F363" t="str">
            <v>รพช.พรเจริญ</v>
          </cell>
          <cell r="G363" t="str">
            <v>โรงพยาบาลชุมชนพรเจริญ</v>
          </cell>
          <cell r="H363" t="str">
            <v>38020308</v>
          </cell>
          <cell r="I363">
            <v>38</v>
          </cell>
          <cell r="J363" t="str">
            <v>จังหวัดบึงกาฬ</v>
          </cell>
          <cell r="K363">
            <v>3802</v>
          </cell>
          <cell r="L363" t="str">
            <v>พรเจริญ</v>
          </cell>
          <cell r="M363">
            <v>380203</v>
          </cell>
          <cell r="N363" t="str">
            <v>พรเจริญ</v>
          </cell>
          <cell r="O363" t="str">
            <v>ตะวันออกเฉียงเหนือ</v>
          </cell>
          <cell r="P363" t="str">
            <v>07</v>
          </cell>
          <cell r="Q363" t="str">
            <v>โรงพยาบาลชุมชน</v>
          </cell>
          <cell r="R363">
            <v>5</v>
          </cell>
          <cell r="S363">
            <v>30</v>
          </cell>
          <cell r="T363" t="str">
            <v>30</v>
          </cell>
          <cell r="U363" t="str">
            <v>21</v>
          </cell>
          <cell r="V363" t="str">
            <v>2.1 ทุติยภูมิระดับต้น</v>
          </cell>
        </row>
        <row r="364">
          <cell r="A364" t="str">
            <v>10</v>
          </cell>
          <cell r="B364" t="str">
            <v>21002</v>
          </cell>
          <cell r="C364" t="str">
            <v>กระทรวงสาธารณสุข สำนักงานปลัดกระทรวงสาธารณสุข</v>
          </cell>
          <cell r="D364" t="str">
            <v>001104300</v>
          </cell>
          <cell r="E364" t="str">
            <v>11043</v>
          </cell>
          <cell r="F364" t="str">
            <v>รพช.โซ่พิสัย</v>
          </cell>
          <cell r="G364" t="str">
            <v>โรงพยาบาลชุมชนโซ่พิสัย</v>
          </cell>
          <cell r="H364" t="str">
            <v>38030101</v>
          </cell>
          <cell r="I364">
            <v>38</v>
          </cell>
          <cell r="J364" t="str">
            <v>จังหวัดบึงกาฬ</v>
          </cell>
          <cell r="K364">
            <v>3803</v>
          </cell>
          <cell r="L364" t="str">
            <v>โซ่พิสัย</v>
          </cell>
          <cell r="M364">
            <v>380301</v>
          </cell>
          <cell r="N364" t="str">
            <v>โซ่</v>
          </cell>
          <cell r="O364" t="str">
            <v>ตะวันออกเฉียงเหนือ</v>
          </cell>
          <cell r="P364" t="str">
            <v>07</v>
          </cell>
          <cell r="Q364" t="str">
            <v>โรงพยาบาลชุมชน</v>
          </cell>
          <cell r="R364">
            <v>5</v>
          </cell>
          <cell r="S364">
            <v>30</v>
          </cell>
          <cell r="T364" t="str">
            <v>30</v>
          </cell>
          <cell r="U364" t="str">
            <v>21</v>
          </cell>
          <cell r="V364" t="str">
            <v>2.1 ทุติยภูมิระดับต้น</v>
          </cell>
        </row>
        <row r="365">
          <cell r="A365" t="str">
            <v>10</v>
          </cell>
          <cell r="B365" t="str">
            <v>21002</v>
          </cell>
          <cell r="C365" t="str">
            <v>กระทรวงสาธารณสุข สำนักงานปลัดกระทรวงสาธารณสุข</v>
          </cell>
          <cell r="D365" t="str">
            <v>001104600</v>
          </cell>
          <cell r="E365" t="str">
            <v>11046</v>
          </cell>
          <cell r="F365" t="str">
            <v>รพช.เซกา</v>
          </cell>
          <cell r="G365" t="str">
            <v>โรงพยาบาลชุมชนเซกา</v>
          </cell>
          <cell r="H365" t="str">
            <v>38040100</v>
          </cell>
          <cell r="I365">
            <v>38</v>
          </cell>
          <cell r="J365" t="str">
            <v>จังหวัดบึงกาฬ</v>
          </cell>
          <cell r="K365">
            <v>3804</v>
          </cell>
          <cell r="L365" t="str">
            <v>เซกา</v>
          </cell>
          <cell r="M365">
            <v>380401</v>
          </cell>
          <cell r="N365" t="str">
            <v>เซกา</v>
          </cell>
          <cell r="O365" t="str">
            <v>ตะวันออกเฉียงเหนือ</v>
          </cell>
          <cell r="P365" t="str">
            <v>07</v>
          </cell>
          <cell r="Q365" t="str">
            <v>โรงพยาบาลชุมชน</v>
          </cell>
          <cell r="R365">
            <v>4</v>
          </cell>
          <cell r="S365">
            <v>60</v>
          </cell>
          <cell r="T365" t="str">
            <v>30</v>
          </cell>
          <cell r="U365" t="str">
            <v>22</v>
          </cell>
          <cell r="V365" t="str">
            <v>2.2 ทุติยภูมิระดับกลาง</v>
          </cell>
        </row>
        <row r="366">
          <cell r="A366" t="str">
            <v>10</v>
          </cell>
          <cell r="B366" t="str">
            <v>21002</v>
          </cell>
          <cell r="C366" t="str">
            <v>กระทรวงสาธารณสุข สำนักงานปลัดกระทรวงสาธารณสุข</v>
          </cell>
          <cell r="D366" t="str">
            <v>001104700</v>
          </cell>
          <cell r="E366" t="str">
            <v>11047</v>
          </cell>
          <cell r="F366" t="str">
            <v>รพช.ปากคาด</v>
          </cell>
          <cell r="G366" t="str">
            <v>โรงพยาบาลชุมชนปากคาด</v>
          </cell>
          <cell r="H366" t="str">
            <v>38050404</v>
          </cell>
          <cell r="I366">
            <v>38</v>
          </cell>
          <cell r="J366" t="str">
            <v>จังหวัดบึงกาฬ</v>
          </cell>
          <cell r="K366">
            <v>3805</v>
          </cell>
          <cell r="L366" t="str">
            <v>ปากคาด</v>
          </cell>
          <cell r="M366">
            <v>380504</v>
          </cell>
          <cell r="N366" t="str">
            <v>โนนศิลา</v>
          </cell>
          <cell r="O366" t="str">
            <v>ตะวันออกเฉียงเหนือ</v>
          </cell>
          <cell r="P366" t="str">
            <v>07</v>
          </cell>
          <cell r="Q366" t="str">
            <v>โรงพยาบาลชุมชน</v>
          </cell>
          <cell r="R366">
            <v>5</v>
          </cell>
          <cell r="S366">
            <v>30</v>
          </cell>
          <cell r="T366" t="str">
            <v>30</v>
          </cell>
          <cell r="U366" t="str">
            <v>21</v>
          </cell>
          <cell r="V366" t="str">
            <v>2.1 ทุติยภูมิระดับต้น</v>
          </cell>
        </row>
        <row r="367">
          <cell r="A367" t="str">
            <v>10</v>
          </cell>
          <cell r="B367" t="str">
            <v>21002</v>
          </cell>
          <cell r="C367" t="str">
            <v>กระทรวงสาธารณสุข สำนักงานปลัดกระทรวงสาธารณสุข</v>
          </cell>
          <cell r="D367" t="str">
            <v>001104800</v>
          </cell>
          <cell r="E367" t="str">
            <v>11048</v>
          </cell>
          <cell r="F367" t="str">
            <v>รพช.บึงโขงหลง</v>
          </cell>
          <cell r="G367" t="str">
            <v>โรงพยาบาลชุมชนบึงโขงหลง</v>
          </cell>
          <cell r="H367" t="str">
            <v>38060111</v>
          </cell>
          <cell r="I367">
            <v>38</v>
          </cell>
          <cell r="J367" t="str">
            <v>จังหวัดบึงกาฬ</v>
          </cell>
          <cell r="K367">
            <v>3806</v>
          </cell>
          <cell r="L367" t="str">
            <v>บึงโขงหลง</v>
          </cell>
          <cell r="M367">
            <v>380601</v>
          </cell>
          <cell r="N367" t="str">
            <v>บึงโขงหลง</v>
          </cell>
          <cell r="O367" t="str">
            <v>ตะวันออกเฉียงเหนือ</v>
          </cell>
          <cell r="P367" t="str">
            <v>07</v>
          </cell>
          <cell r="Q367" t="str">
            <v>โรงพยาบาลชุมชน</v>
          </cell>
          <cell r="R367">
            <v>5</v>
          </cell>
          <cell r="S367">
            <v>30</v>
          </cell>
          <cell r="T367" t="str">
            <v>30</v>
          </cell>
          <cell r="U367" t="str">
            <v>21</v>
          </cell>
          <cell r="V367" t="str">
            <v>2.1 ทุติยภูมิระดับต้น</v>
          </cell>
        </row>
        <row r="368">
          <cell r="A368" t="str">
            <v>10</v>
          </cell>
          <cell r="B368" t="str">
            <v>21002</v>
          </cell>
          <cell r="C368" t="str">
            <v>กระทรวงสาธารณสุข สำนักงานปลัดกระทรวงสาธารณสุข</v>
          </cell>
          <cell r="D368" t="str">
            <v>001104900</v>
          </cell>
          <cell r="E368" t="str">
            <v>11049</v>
          </cell>
          <cell r="F368" t="str">
            <v>รพช.ศรีวิไล</v>
          </cell>
          <cell r="G368" t="str">
            <v>โรงพยาบาลชุมชนศรีวิไล</v>
          </cell>
          <cell r="H368" t="str">
            <v>38070111</v>
          </cell>
          <cell r="I368">
            <v>38</v>
          </cell>
          <cell r="J368" t="str">
            <v>จังหวัดบึงกาฬ</v>
          </cell>
          <cell r="K368">
            <v>3807</v>
          </cell>
          <cell r="L368" t="str">
            <v>ศรีวิไล</v>
          </cell>
          <cell r="M368">
            <v>380701</v>
          </cell>
          <cell r="N368" t="str">
            <v>ศรีวิไล</v>
          </cell>
          <cell r="O368" t="str">
            <v>ตะวันออกเฉียงเหนือ</v>
          </cell>
          <cell r="P368" t="str">
            <v>07</v>
          </cell>
          <cell r="Q368" t="str">
            <v>โรงพยาบาลชุมชน</v>
          </cell>
          <cell r="R368">
            <v>5</v>
          </cell>
          <cell r="S368">
            <v>30</v>
          </cell>
          <cell r="T368" t="str">
            <v>30</v>
          </cell>
          <cell r="U368" t="str">
            <v>21</v>
          </cell>
          <cell r="V368" t="str">
            <v>2.1 ทุติยภูมิระดับต้น</v>
          </cell>
        </row>
        <row r="369">
          <cell r="A369" t="str">
            <v>10</v>
          </cell>
          <cell r="B369" t="str">
            <v>21002</v>
          </cell>
          <cell r="C369" t="str">
            <v>กระทรวงสาธารณสุข สำนักงานปลัดกระทรวงสาธารณสุข</v>
          </cell>
          <cell r="D369" t="str">
            <v>001105000</v>
          </cell>
          <cell r="E369" t="str">
            <v>11050</v>
          </cell>
          <cell r="F369" t="str">
            <v>รพช.บุ่งคล้า</v>
          </cell>
          <cell r="G369" t="str">
            <v>โรงพยาบาลชุมชนบุ่งคล้า</v>
          </cell>
          <cell r="H369" t="str">
            <v>38080101</v>
          </cell>
          <cell r="I369">
            <v>38</v>
          </cell>
          <cell r="J369" t="str">
            <v>จังหวัดบึงกาฬ</v>
          </cell>
          <cell r="K369">
            <v>3808</v>
          </cell>
          <cell r="L369" t="str">
            <v>บุ่งคล้า</v>
          </cell>
          <cell r="M369">
            <v>380801</v>
          </cell>
          <cell r="N369" t="str">
            <v>บุ่งคล้า</v>
          </cell>
          <cell r="O369" t="str">
            <v>ตะวันออกเฉียงเหนือ</v>
          </cell>
          <cell r="P369" t="str">
            <v>07</v>
          </cell>
          <cell r="Q369" t="str">
            <v>โรงพยาบาลชุมชน</v>
          </cell>
          <cell r="R369">
            <v>5</v>
          </cell>
          <cell r="S369">
            <v>10</v>
          </cell>
          <cell r="T369" t="str">
            <v>10</v>
          </cell>
          <cell r="U369" t="str">
            <v>21</v>
          </cell>
          <cell r="V369" t="str">
            <v>2.1 ทุติยภูมิระดับต้น</v>
          </cell>
        </row>
        <row r="370">
          <cell r="A370" t="str">
            <v>10</v>
          </cell>
          <cell r="B370" t="str">
            <v>21002</v>
          </cell>
          <cell r="C370" t="str">
            <v>กระทรวงสาธารณสุข สำนักงานปลัดกระทรวงสาธารณสุข</v>
          </cell>
          <cell r="D370" t="str">
            <v>001070400</v>
          </cell>
          <cell r="E370" t="str">
            <v>10704</v>
          </cell>
          <cell r="F370" t="str">
            <v>รพท.หนองบัวลำภู</v>
          </cell>
          <cell r="G370" t="str">
            <v>โรงพยาบาลทั่วไปหนองบัวลำภู</v>
          </cell>
          <cell r="H370" t="str">
            <v>39010101</v>
          </cell>
          <cell r="I370">
            <v>39</v>
          </cell>
          <cell r="J370" t="str">
            <v>จังหวัดหนองบัวลำภู</v>
          </cell>
          <cell r="K370">
            <v>3901</v>
          </cell>
          <cell r="L370" t="str">
            <v>เมืองหนองบัวลำภู</v>
          </cell>
          <cell r="M370">
            <v>390101</v>
          </cell>
          <cell r="N370" t="str">
            <v>หนองบัว</v>
          </cell>
          <cell r="O370" t="str">
            <v>ตะวันออกเฉียงเหนือ</v>
          </cell>
          <cell r="P370" t="str">
            <v>06</v>
          </cell>
          <cell r="Q370" t="str">
            <v>โรงพยาบาลทั่วไป</v>
          </cell>
          <cell r="R370">
            <v>3</v>
          </cell>
          <cell r="S370">
            <v>228</v>
          </cell>
          <cell r="T370" t="str">
            <v>228</v>
          </cell>
          <cell r="U370" t="str">
            <v>23</v>
          </cell>
          <cell r="V370" t="str">
            <v>2.3 ทุติยภูมิระดับสูง</v>
          </cell>
        </row>
        <row r="371">
          <cell r="A371" t="str">
            <v>10</v>
          </cell>
          <cell r="B371" t="str">
            <v>21002</v>
          </cell>
          <cell r="C371" t="str">
            <v>กระทรวงสาธารณสุข สำนักงานปลัดกระทรวงสาธารณสุข</v>
          </cell>
          <cell r="D371" t="str">
            <v>001099100</v>
          </cell>
          <cell r="E371" t="str">
            <v>10991</v>
          </cell>
          <cell r="F371" t="str">
            <v>รพช.นากลาง</v>
          </cell>
          <cell r="G371" t="str">
            <v>โรงพยาบาลชุมชนนากลาง</v>
          </cell>
          <cell r="H371" t="str">
            <v>39020106</v>
          </cell>
          <cell r="I371">
            <v>39</v>
          </cell>
          <cell r="J371" t="str">
            <v>จังหวัดหนองบัวลำภู</v>
          </cell>
          <cell r="K371">
            <v>3902</v>
          </cell>
          <cell r="L371" t="str">
            <v>นากลาง</v>
          </cell>
          <cell r="M371">
            <v>390201</v>
          </cell>
          <cell r="N371" t="str">
            <v>นากลาง</v>
          </cell>
          <cell r="O371" t="str">
            <v>ตะวันออกเฉียงเหนือ</v>
          </cell>
          <cell r="P371" t="str">
            <v>07</v>
          </cell>
          <cell r="Q371" t="str">
            <v>โรงพยาบาลชุมชน</v>
          </cell>
          <cell r="R371">
            <v>4</v>
          </cell>
          <cell r="S371">
            <v>60</v>
          </cell>
          <cell r="T371" t="str">
            <v>60</v>
          </cell>
          <cell r="U371" t="str">
            <v>21</v>
          </cell>
          <cell r="V371" t="str">
            <v>2.1 ทุติยภูมิระดับต้น</v>
          </cell>
        </row>
        <row r="372">
          <cell r="A372" t="str">
            <v>10</v>
          </cell>
          <cell r="B372" t="str">
            <v>21002</v>
          </cell>
          <cell r="C372" t="str">
            <v>กระทรวงสาธารณสุข สำนักงานปลัดกระทรวงสาธารณสุข</v>
          </cell>
          <cell r="D372" t="str">
            <v>001099200</v>
          </cell>
          <cell r="E372" t="str">
            <v>10992</v>
          </cell>
          <cell r="F372" t="str">
            <v>รพช.โนนสัง</v>
          </cell>
          <cell r="G372" t="str">
            <v>โรงพยาบาลชุมชนโนนสัง</v>
          </cell>
          <cell r="H372" t="str">
            <v>39030115</v>
          </cell>
          <cell r="I372">
            <v>39</v>
          </cell>
          <cell r="J372" t="str">
            <v>จังหวัดหนองบัวลำภู</v>
          </cell>
          <cell r="K372">
            <v>3903</v>
          </cell>
          <cell r="L372" t="str">
            <v>โนนสัง</v>
          </cell>
          <cell r="M372">
            <v>390301</v>
          </cell>
          <cell r="N372" t="str">
            <v>โนนสัง</v>
          </cell>
          <cell r="O372" t="str">
            <v>ตะวันออกเฉียงเหนือ</v>
          </cell>
          <cell r="P372" t="str">
            <v>07</v>
          </cell>
          <cell r="Q372" t="str">
            <v>โรงพยาบาลชุมชน</v>
          </cell>
          <cell r="R372">
            <v>5</v>
          </cell>
          <cell r="S372">
            <v>30</v>
          </cell>
          <cell r="T372" t="str">
            <v>30</v>
          </cell>
          <cell r="U372" t="str">
            <v>21</v>
          </cell>
          <cell r="V372" t="str">
            <v>2.1 ทุติยภูมิระดับต้น</v>
          </cell>
        </row>
        <row r="373">
          <cell r="A373" t="str">
            <v>10</v>
          </cell>
          <cell r="B373" t="str">
            <v>21002</v>
          </cell>
          <cell r="C373" t="str">
            <v>กระทรวงสาธารณสุข สำนักงานปลัดกระทรวงสาธารณสุข</v>
          </cell>
          <cell r="D373" t="str">
            <v>001099300</v>
          </cell>
          <cell r="E373" t="str">
            <v>10993</v>
          </cell>
          <cell r="F373" t="str">
            <v>รพช.ศรีบุญเรือง</v>
          </cell>
          <cell r="G373" t="str">
            <v>โรงพยาบาลชุมชนศรีบุญเรือง</v>
          </cell>
          <cell r="H373" t="str">
            <v>39040107</v>
          </cell>
          <cell r="I373">
            <v>39</v>
          </cell>
          <cell r="J373" t="str">
            <v>จังหวัดหนองบัวลำภู</v>
          </cell>
          <cell r="K373">
            <v>3904</v>
          </cell>
          <cell r="L373" t="str">
            <v>ศรีบุญเรือง</v>
          </cell>
          <cell r="M373">
            <v>390401</v>
          </cell>
          <cell r="N373" t="str">
            <v>เมืองใหม่</v>
          </cell>
          <cell r="O373" t="str">
            <v>ตะวันออกเฉียงเหนือ</v>
          </cell>
          <cell r="P373" t="str">
            <v>07</v>
          </cell>
          <cell r="Q373" t="str">
            <v>โรงพยาบาลชุมชน</v>
          </cell>
          <cell r="R373">
            <v>4</v>
          </cell>
          <cell r="S373">
            <v>60</v>
          </cell>
          <cell r="T373" t="str">
            <v>60</v>
          </cell>
          <cell r="U373" t="str">
            <v>21</v>
          </cell>
          <cell r="V373" t="str">
            <v>2.1 ทุติยภูมิระดับต้น</v>
          </cell>
        </row>
        <row r="374">
          <cell r="A374" t="str">
            <v>10</v>
          </cell>
          <cell r="B374" t="str">
            <v>21002</v>
          </cell>
          <cell r="C374" t="str">
            <v>กระทรวงสาธารณสุข สำนักงานปลัดกระทรวงสาธารณสุข</v>
          </cell>
          <cell r="D374" t="str">
            <v>001099400</v>
          </cell>
          <cell r="E374" t="str">
            <v>10994</v>
          </cell>
          <cell r="F374" t="str">
            <v>รพช.สุวรรณคูหา</v>
          </cell>
          <cell r="G374" t="str">
            <v>โรงพยาบาลชุมชนสุวรรณคูหา</v>
          </cell>
          <cell r="H374" t="str">
            <v>39050606</v>
          </cell>
          <cell r="I374">
            <v>39</v>
          </cell>
          <cell r="J374" t="str">
            <v>จังหวัดหนองบัวลำภู</v>
          </cell>
          <cell r="K374">
            <v>3905</v>
          </cell>
          <cell r="L374" t="str">
            <v>สุวรรณคูหา</v>
          </cell>
          <cell r="M374">
            <v>390506</v>
          </cell>
          <cell r="N374" t="str">
            <v>สุวรรณคูหา</v>
          </cell>
          <cell r="O374" t="str">
            <v>ตะวันออกเฉียงเหนือ</v>
          </cell>
          <cell r="P374" t="str">
            <v>07</v>
          </cell>
          <cell r="Q374" t="str">
            <v>โรงพยาบาลชุมชน</v>
          </cell>
          <cell r="R374">
            <v>5</v>
          </cell>
          <cell r="S374">
            <v>30</v>
          </cell>
          <cell r="T374" t="str">
            <v>30</v>
          </cell>
          <cell r="U374" t="str">
            <v>21</v>
          </cell>
          <cell r="V374" t="str">
            <v>2.1 ทุติยภูมิระดับต้น</v>
          </cell>
        </row>
        <row r="375">
          <cell r="A375" t="str">
            <v>10</v>
          </cell>
          <cell r="B375" t="str">
            <v>21002</v>
          </cell>
          <cell r="C375" t="str">
            <v>กระทรวงสาธารณสุข สำนักงานปลัดกระทรวงสาธารณสุข</v>
          </cell>
          <cell r="D375" t="str">
            <v>002336700</v>
          </cell>
          <cell r="E375" t="str">
            <v>23367</v>
          </cell>
          <cell r="F375" t="str">
            <v>รพช.นาวังเฉลิมพระเกียรติ 80 พรรษา</v>
          </cell>
          <cell r="G375" t="str">
            <v>โรงพยาบาลชุมชนนาวังเฉลิมพระเกียรติ 80 พรรษา</v>
          </cell>
          <cell r="H375" t="str">
            <v>39060100</v>
          </cell>
          <cell r="I375">
            <v>39</v>
          </cell>
          <cell r="J375" t="str">
            <v>จังหวัดหนองบัวลำภู</v>
          </cell>
          <cell r="K375">
            <v>3906</v>
          </cell>
          <cell r="L375" t="str">
            <v>นาวัง</v>
          </cell>
          <cell r="M375">
            <v>390601</v>
          </cell>
          <cell r="N375" t="str">
            <v>นาเหล่า</v>
          </cell>
          <cell r="O375" t="str">
            <v>ตะวันออกเฉียงเหนือ</v>
          </cell>
          <cell r="P375" t="str">
            <v>07</v>
          </cell>
          <cell r="Q375" t="str">
            <v>โรงพยาบาลชุมชน</v>
          </cell>
          <cell r="R375">
            <v>5</v>
          </cell>
          <cell r="S375">
            <v>30</v>
          </cell>
          <cell r="T375" t="str">
            <v>30</v>
          </cell>
          <cell r="U375" t="str">
            <v>21</v>
          </cell>
          <cell r="V375" t="str">
            <v>2.1 ทุติยภูมิระดับต้น</v>
          </cell>
        </row>
        <row r="376">
          <cell r="A376" t="str">
            <v>10</v>
          </cell>
          <cell r="B376" t="str">
            <v>21002</v>
          </cell>
          <cell r="C376" t="str">
            <v>กระทรวงสาธารณสุข สำนักงานปลัดกระทรวงสาธารณสุข</v>
          </cell>
          <cell r="D376" t="str">
            <v>001067100</v>
          </cell>
          <cell r="E376" t="str">
            <v>10671</v>
          </cell>
          <cell r="F376" t="str">
            <v>รพศ.อุดรธานี</v>
          </cell>
          <cell r="G376" t="str">
            <v>โรงพยาบาลศูนย์อุดรธานี</v>
          </cell>
          <cell r="H376" t="str">
            <v>41010100</v>
          </cell>
          <cell r="I376">
            <v>41</v>
          </cell>
          <cell r="J376" t="str">
            <v>จังหวัดอุดรธานี</v>
          </cell>
          <cell r="K376">
            <v>4101</v>
          </cell>
          <cell r="L376" t="str">
            <v>เมืองอุดรธานี</v>
          </cell>
          <cell r="M376">
            <v>410101</v>
          </cell>
          <cell r="N376" t="str">
            <v>หมากแข้ง</v>
          </cell>
          <cell r="O376" t="str">
            <v>ตะวันออกเฉียงเหนือ</v>
          </cell>
          <cell r="P376" t="str">
            <v>05</v>
          </cell>
          <cell r="Q376" t="str">
            <v>โรงพยาบาลศูนย์</v>
          </cell>
          <cell r="R376">
            <v>1</v>
          </cell>
          <cell r="S376">
            <v>806</v>
          </cell>
          <cell r="T376" t="str">
            <v>806</v>
          </cell>
          <cell r="U376" t="str">
            <v>31</v>
          </cell>
          <cell r="V376" t="str">
            <v>3.1 ตติยภูมิ</v>
          </cell>
        </row>
        <row r="377">
          <cell r="A377" t="str">
            <v>10</v>
          </cell>
          <cell r="B377" t="str">
            <v>21002</v>
          </cell>
          <cell r="C377" t="str">
            <v>กระทรวงสาธารณสุข สำนักงานปลัดกระทรวงสาธารณสุข</v>
          </cell>
          <cell r="D377" t="str">
            <v>001101300</v>
          </cell>
          <cell r="E377" t="str">
            <v>11013</v>
          </cell>
          <cell r="F377" t="str">
            <v>รพช.กุดจับ</v>
          </cell>
          <cell r="G377" t="str">
            <v>โรงพยาบาลชุมชนกุดจับ</v>
          </cell>
          <cell r="H377" t="str">
            <v>41020603</v>
          </cell>
          <cell r="I377">
            <v>41</v>
          </cell>
          <cell r="J377" t="str">
            <v>จังหวัดอุดรธานี</v>
          </cell>
          <cell r="K377">
            <v>4102</v>
          </cell>
          <cell r="L377" t="str">
            <v>กุดจับ</v>
          </cell>
          <cell r="M377">
            <v>410206</v>
          </cell>
          <cell r="N377" t="str">
            <v>เมืองเพีย</v>
          </cell>
          <cell r="O377" t="str">
            <v>ตะวันออกเฉียงเหนือ</v>
          </cell>
          <cell r="P377" t="str">
            <v>07</v>
          </cell>
          <cell r="Q377" t="str">
            <v>โรงพยาบาลชุมชน</v>
          </cell>
          <cell r="R377">
            <v>5</v>
          </cell>
          <cell r="S377">
            <v>30</v>
          </cell>
          <cell r="T377" t="str">
            <v>30</v>
          </cell>
          <cell r="U377" t="str">
            <v>21</v>
          </cell>
          <cell r="V377" t="str">
            <v>2.1 ทุติยภูมิระดับต้น</v>
          </cell>
        </row>
        <row r="378">
          <cell r="A378" t="str">
            <v>10</v>
          </cell>
          <cell r="B378" t="str">
            <v>21002</v>
          </cell>
          <cell r="C378" t="str">
            <v>กระทรวงสาธารณสุข สำนักงานปลัดกระทรวงสาธารณสุข</v>
          </cell>
          <cell r="D378" t="str">
            <v>001101400</v>
          </cell>
          <cell r="E378" t="str">
            <v>11014</v>
          </cell>
          <cell r="F378" t="str">
            <v>รพช.หนองวัวซอ</v>
          </cell>
          <cell r="G378" t="str">
            <v>โรงพยาบาลชุมชนหนองวัวซอ</v>
          </cell>
          <cell r="H378" t="str">
            <v>41030105</v>
          </cell>
          <cell r="I378">
            <v>41</v>
          </cell>
          <cell r="J378" t="str">
            <v>จังหวัดอุดรธานี</v>
          </cell>
          <cell r="K378">
            <v>4103</v>
          </cell>
          <cell r="L378" t="str">
            <v>หนองวัวซอ</v>
          </cell>
          <cell r="M378">
            <v>410301</v>
          </cell>
          <cell r="N378" t="str">
            <v>หมากหญ้า</v>
          </cell>
          <cell r="O378" t="str">
            <v>ตะวันออกเฉียงเหนือ</v>
          </cell>
          <cell r="P378" t="str">
            <v>07</v>
          </cell>
          <cell r="Q378" t="str">
            <v>โรงพยาบาลชุมชน</v>
          </cell>
          <cell r="R378">
            <v>5</v>
          </cell>
          <cell r="S378">
            <v>30</v>
          </cell>
          <cell r="T378" t="str">
            <v>30</v>
          </cell>
          <cell r="U378" t="str">
            <v>21</v>
          </cell>
          <cell r="V378" t="str">
            <v>2.1 ทุติยภูมิระดับต้น</v>
          </cell>
        </row>
        <row r="379">
          <cell r="A379" t="str">
            <v>10</v>
          </cell>
          <cell r="B379" t="str">
            <v>21002</v>
          </cell>
          <cell r="C379" t="str">
            <v>กระทรวงสาธารณสุข สำนักงานปลัดกระทรวงสาธารณสุข</v>
          </cell>
          <cell r="D379" t="str">
            <v>001101500</v>
          </cell>
          <cell r="E379" t="str">
            <v>11015</v>
          </cell>
          <cell r="F379" t="str">
            <v>รพช.กุมภวาปี</v>
          </cell>
          <cell r="G379" t="str">
            <v>โรงพยาบาลชุมชนกุมภวาปี</v>
          </cell>
          <cell r="H379" t="str">
            <v>41041505</v>
          </cell>
          <cell r="I379">
            <v>41</v>
          </cell>
          <cell r="J379" t="str">
            <v>จังหวัดอุดรธานี</v>
          </cell>
          <cell r="K379">
            <v>4104</v>
          </cell>
          <cell r="L379" t="str">
            <v>กุมภวาปี</v>
          </cell>
          <cell r="M379">
            <v>410415</v>
          </cell>
          <cell r="N379" t="str">
            <v>กุมภวาปี</v>
          </cell>
          <cell r="O379" t="str">
            <v>ตะวันออกเฉียงเหนือ</v>
          </cell>
          <cell r="P379" t="str">
            <v>07</v>
          </cell>
          <cell r="Q379" t="str">
            <v>โรงพยาบาลชุมชน</v>
          </cell>
          <cell r="R379">
            <v>4</v>
          </cell>
          <cell r="S379">
            <v>120</v>
          </cell>
          <cell r="T379" t="str">
            <v>90</v>
          </cell>
          <cell r="U379" t="str">
            <v>21</v>
          </cell>
          <cell r="V379" t="str">
            <v>2.1 ทุติยภูมิระดับต้น</v>
          </cell>
        </row>
        <row r="380">
          <cell r="A380" t="str">
            <v>10</v>
          </cell>
          <cell r="B380" t="str">
            <v>21002</v>
          </cell>
          <cell r="C380" t="str">
            <v>กระทรวงสาธารณสุข สำนักงานปลัดกระทรวงสาธารณสุข</v>
          </cell>
          <cell r="D380" t="str">
            <v>001101600</v>
          </cell>
          <cell r="E380" t="str">
            <v>11016</v>
          </cell>
          <cell r="F380" t="str">
            <v>รพช.ห้วยเกิ้ง</v>
          </cell>
          <cell r="G380" t="str">
            <v>โรงพยาบาลชุมชนห้วยเกิ้ง</v>
          </cell>
          <cell r="H380" t="str">
            <v>41040704</v>
          </cell>
          <cell r="I380">
            <v>41</v>
          </cell>
          <cell r="J380" t="str">
            <v>จังหวัดอุดรธานี</v>
          </cell>
          <cell r="K380">
            <v>4104</v>
          </cell>
          <cell r="L380" t="str">
            <v>กุมภวาปี</v>
          </cell>
          <cell r="M380">
            <v>410407</v>
          </cell>
          <cell r="N380" t="str">
            <v>ห้วยเกิ้ง</v>
          </cell>
          <cell r="O380" t="str">
            <v>ตะวันออกเฉียงเหนือ</v>
          </cell>
          <cell r="P380" t="str">
            <v>07</v>
          </cell>
          <cell r="Q380" t="str">
            <v>โรงพยาบาลชุมชน</v>
          </cell>
          <cell r="R380">
            <v>5</v>
          </cell>
          <cell r="S380">
            <v>10</v>
          </cell>
          <cell r="T380" t="str">
            <v>10</v>
          </cell>
          <cell r="U380" t="str">
            <v>21</v>
          </cell>
          <cell r="V380" t="str">
            <v>2.1 ทุติยภูมิระดับต้น</v>
          </cell>
        </row>
        <row r="381">
          <cell r="A381" t="str">
            <v>10</v>
          </cell>
          <cell r="B381" t="str">
            <v>21002</v>
          </cell>
          <cell r="C381" t="str">
            <v>กระทรวงสาธารณสุข สำนักงานปลัดกระทรวงสาธารณสุข</v>
          </cell>
          <cell r="D381" t="str">
            <v>001101700</v>
          </cell>
          <cell r="E381" t="str">
            <v>11017</v>
          </cell>
          <cell r="F381" t="str">
            <v>รพช.โนนสะอาด</v>
          </cell>
          <cell r="G381" t="str">
            <v>โรงพยาบาลชุมชนโนนสะอาด</v>
          </cell>
          <cell r="H381" t="str">
            <v>41050102</v>
          </cell>
          <cell r="I381">
            <v>41</v>
          </cell>
          <cell r="J381" t="str">
            <v>จังหวัดอุดรธานี</v>
          </cell>
          <cell r="K381">
            <v>4105</v>
          </cell>
          <cell r="L381" t="str">
            <v>โนนสะอาด</v>
          </cell>
          <cell r="M381">
            <v>410501</v>
          </cell>
          <cell r="N381" t="str">
            <v>โนนสะอาด</v>
          </cell>
          <cell r="O381" t="str">
            <v>ตะวันออกเฉียงเหนือ</v>
          </cell>
          <cell r="P381" t="str">
            <v>07</v>
          </cell>
          <cell r="Q381" t="str">
            <v>โรงพยาบาลชุมชน</v>
          </cell>
          <cell r="R381">
            <v>5</v>
          </cell>
          <cell r="S381">
            <v>30</v>
          </cell>
          <cell r="T381" t="str">
            <v>30</v>
          </cell>
          <cell r="U381" t="str">
            <v>21</v>
          </cell>
          <cell r="V381" t="str">
            <v>2.1 ทุติยภูมิระดับต้น</v>
          </cell>
        </row>
        <row r="382">
          <cell r="A382" t="str">
            <v>10</v>
          </cell>
          <cell r="B382" t="str">
            <v>21002</v>
          </cell>
          <cell r="C382" t="str">
            <v>กระทรวงสาธารณสุข สำนักงานปลัดกระทรวงสาธารณสุข</v>
          </cell>
          <cell r="D382" t="str">
            <v>001101800</v>
          </cell>
          <cell r="E382" t="str">
            <v>11018</v>
          </cell>
          <cell r="F382" t="str">
            <v>รพช.หนองหาน</v>
          </cell>
          <cell r="G382" t="str">
            <v>โรงพยาบาลชุมชนหนองหาน</v>
          </cell>
          <cell r="H382" t="str">
            <v>41060106</v>
          </cell>
          <cell r="I382">
            <v>41</v>
          </cell>
          <cell r="J382" t="str">
            <v>จังหวัดอุดรธานี</v>
          </cell>
          <cell r="K382">
            <v>4106</v>
          </cell>
          <cell r="L382" t="str">
            <v>หนองหาน</v>
          </cell>
          <cell r="M382">
            <v>410601</v>
          </cell>
          <cell r="N382" t="str">
            <v>หนองหาน</v>
          </cell>
          <cell r="O382" t="str">
            <v>ตะวันออกเฉียงเหนือ</v>
          </cell>
          <cell r="P382" t="str">
            <v>07</v>
          </cell>
          <cell r="Q382" t="str">
            <v>โรงพยาบาลชุมชน</v>
          </cell>
          <cell r="R382">
            <v>4</v>
          </cell>
          <cell r="S382">
            <v>90</v>
          </cell>
          <cell r="T382" t="str">
            <v>90</v>
          </cell>
          <cell r="U382" t="str">
            <v>22</v>
          </cell>
          <cell r="V382" t="str">
            <v>2.2 ทุติยภูมิระดับกลาง</v>
          </cell>
        </row>
        <row r="383">
          <cell r="A383" t="str">
            <v>10</v>
          </cell>
          <cell r="B383" t="str">
            <v>21002</v>
          </cell>
          <cell r="C383" t="str">
            <v>กระทรวงสาธารณสุข สำนักงานปลัดกระทรวงสาธารณสุข</v>
          </cell>
          <cell r="D383" t="str">
            <v>001101900</v>
          </cell>
          <cell r="E383" t="str">
            <v>11019</v>
          </cell>
          <cell r="F383" t="str">
            <v>รพช.ทุ่งฝน</v>
          </cell>
          <cell r="G383" t="str">
            <v>โรงพยาบาลชุมชนทุ่งฝน</v>
          </cell>
          <cell r="H383" t="str">
            <v>41070111</v>
          </cell>
          <cell r="I383">
            <v>41</v>
          </cell>
          <cell r="J383" t="str">
            <v>จังหวัดอุดรธานี</v>
          </cell>
          <cell r="K383">
            <v>4107</v>
          </cell>
          <cell r="L383" t="str">
            <v>ทุ่งฝน</v>
          </cell>
          <cell r="M383">
            <v>410701</v>
          </cell>
          <cell r="N383" t="str">
            <v>ทุ่งฝน</v>
          </cell>
          <cell r="O383" t="str">
            <v>ตะวันออกเฉียงเหนือ</v>
          </cell>
          <cell r="P383" t="str">
            <v>07</v>
          </cell>
          <cell r="Q383" t="str">
            <v>โรงพยาบาลชุมชน</v>
          </cell>
          <cell r="R383">
            <v>5</v>
          </cell>
          <cell r="S383">
            <v>30</v>
          </cell>
          <cell r="T383" t="str">
            <v>30</v>
          </cell>
          <cell r="U383" t="str">
            <v>21</v>
          </cell>
          <cell r="V383" t="str">
            <v>2.1 ทุติยภูมิระดับต้น</v>
          </cell>
        </row>
        <row r="384">
          <cell r="A384" t="str">
            <v>10</v>
          </cell>
          <cell r="B384" t="str">
            <v>21002</v>
          </cell>
          <cell r="C384" t="str">
            <v>กระทรวงสาธารณสุข สำนักงานปลัดกระทรวงสาธารณสุข</v>
          </cell>
          <cell r="D384" t="str">
            <v>001102000</v>
          </cell>
          <cell r="E384" t="str">
            <v>11020</v>
          </cell>
          <cell r="F384" t="str">
            <v>รพช.ไชยวาน</v>
          </cell>
          <cell r="G384" t="str">
            <v>โรงพยาบาลชุมชนไชยวาน</v>
          </cell>
          <cell r="H384" t="str">
            <v>41080105</v>
          </cell>
          <cell r="I384">
            <v>41</v>
          </cell>
          <cell r="J384" t="str">
            <v>จังหวัดอุดรธานี</v>
          </cell>
          <cell r="K384">
            <v>4108</v>
          </cell>
          <cell r="L384" t="str">
            <v>ไชยวาน</v>
          </cell>
          <cell r="M384">
            <v>410801</v>
          </cell>
          <cell r="N384" t="str">
            <v>ไชยวาน</v>
          </cell>
          <cell r="O384" t="str">
            <v>ตะวันออกเฉียงเหนือ</v>
          </cell>
          <cell r="P384" t="str">
            <v>07</v>
          </cell>
          <cell r="Q384" t="str">
            <v>โรงพยาบาลชุมชน</v>
          </cell>
          <cell r="R384">
            <v>5</v>
          </cell>
          <cell r="S384">
            <v>30</v>
          </cell>
          <cell r="T384" t="str">
            <v>30</v>
          </cell>
          <cell r="U384" t="str">
            <v>21</v>
          </cell>
          <cell r="V384" t="str">
            <v>2.1 ทุติยภูมิระดับต้น</v>
          </cell>
        </row>
        <row r="385">
          <cell r="A385" t="str">
            <v>10</v>
          </cell>
          <cell r="B385" t="str">
            <v>21002</v>
          </cell>
          <cell r="C385" t="str">
            <v>กระทรวงสาธารณสุข สำนักงานปลัดกระทรวงสาธารณสุข</v>
          </cell>
          <cell r="D385" t="str">
            <v>001102100</v>
          </cell>
          <cell r="E385" t="str">
            <v>11021</v>
          </cell>
          <cell r="F385" t="str">
            <v>รพช.ศรีธาตุ</v>
          </cell>
          <cell r="G385" t="str">
            <v>โรงพยาบาลชุมชนศรีธาตุ</v>
          </cell>
          <cell r="H385" t="str">
            <v>41090208</v>
          </cell>
          <cell r="I385">
            <v>41</v>
          </cell>
          <cell r="J385" t="str">
            <v>จังหวัดอุดรธานี</v>
          </cell>
          <cell r="K385">
            <v>4109</v>
          </cell>
          <cell r="L385" t="str">
            <v>ศรีธาตุ</v>
          </cell>
          <cell r="M385">
            <v>410902</v>
          </cell>
          <cell r="N385" t="str">
            <v>จำปี</v>
          </cell>
          <cell r="O385" t="str">
            <v>ตะวันออกเฉียงเหนือ</v>
          </cell>
          <cell r="P385" t="str">
            <v>07</v>
          </cell>
          <cell r="Q385" t="str">
            <v>โรงพยาบาลชุมชน</v>
          </cell>
          <cell r="R385">
            <v>5</v>
          </cell>
          <cell r="S385">
            <v>30</v>
          </cell>
          <cell r="T385" t="str">
            <v>30</v>
          </cell>
          <cell r="U385" t="str">
            <v>22</v>
          </cell>
          <cell r="V385" t="str">
            <v>2.2 ทุติยภูมิระดับกลาง</v>
          </cell>
        </row>
        <row r="386">
          <cell r="A386" t="str">
            <v>10</v>
          </cell>
          <cell r="B386" t="str">
            <v>21002</v>
          </cell>
          <cell r="C386" t="str">
            <v>กระทรวงสาธารณสุข สำนักงานปลัดกระทรวงสาธารณสุข</v>
          </cell>
          <cell r="D386" t="str">
            <v>001102200</v>
          </cell>
          <cell r="E386" t="str">
            <v>11022</v>
          </cell>
          <cell r="F386" t="str">
            <v>รพช.วังสามหมอ</v>
          </cell>
          <cell r="G386" t="str">
            <v>โรงพยาบาลชุมชนวังสามหมอ</v>
          </cell>
          <cell r="H386" t="str">
            <v>41100611</v>
          </cell>
          <cell r="I386">
            <v>41</v>
          </cell>
          <cell r="J386" t="str">
            <v>จังหวัดอุดรธานี</v>
          </cell>
          <cell r="K386">
            <v>4110</v>
          </cell>
          <cell r="L386" t="str">
            <v>วังสามหมอ</v>
          </cell>
          <cell r="M386">
            <v>411006</v>
          </cell>
          <cell r="N386" t="str">
            <v>วังสามหมอ</v>
          </cell>
          <cell r="O386" t="str">
            <v>ตะวันออกเฉียงเหนือ</v>
          </cell>
          <cell r="P386" t="str">
            <v>07</v>
          </cell>
          <cell r="Q386" t="str">
            <v>โรงพยาบาลชุมชน</v>
          </cell>
          <cell r="R386">
            <v>5</v>
          </cell>
          <cell r="S386">
            <v>30</v>
          </cell>
          <cell r="T386" t="str">
            <v>30</v>
          </cell>
          <cell r="U386" t="str">
            <v>21</v>
          </cell>
          <cell r="V386" t="str">
            <v>2.1 ทุติยภูมิระดับต้น</v>
          </cell>
        </row>
        <row r="387">
          <cell r="A387" t="str">
            <v>10</v>
          </cell>
          <cell r="B387" t="str">
            <v>21002</v>
          </cell>
          <cell r="C387" t="str">
            <v>กระทรวงสาธารณสุข สำนักงานปลัดกระทรวงสาธารณสุข</v>
          </cell>
          <cell r="D387" t="str">
            <v>001102300</v>
          </cell>
          <cell r="E387" t="str">
            <v>11023</v>
          </cell>
          <cell r="F387" t="str">
            <v>รพช.บ้านผือ</v>
          </cell>
          <cell r="G387" t="str">
            <v>โรงพยาบาลชุมชนบ้านผือ</v>
          </cell>
          <cell r="H387" t="str">
            <v>41170102</v>
          </cell>
          <cell r="I387">
            <v>41</v>
          </cell>
          <cell r="J387" t="str">
            <v>จังหวัดอุดรธานี</v>
          </cell>
          <cell r="K387">
            <v>4117</v>
          </cell>
          <cell r="L387" t="str">
            <v>บ้านผือ</v>
          </cell>
          <cell r="M387">
            <v>411701</v>
          </cell>
          <cell r="N387" t="str">
            <v>บ้านผือ</v>
          </cell>
          <cell r="O387" t="str">
            <v>ตะวันออกเฉียงเหนือ</v>
          </cell>
          <cell r="P387" t="str">
            <v>07</v>
          </cell>
          <cell r="Q387" t="str">
            <v>โรงพยาบาลชุมชน</v>
          </cell>
          <cell r="R387">
            <v>4</v>
          </cell>
          <cell r="S387">
            <v>90</v>
          </cell>
          <cell r="T387" t="str">
            <v>90</v>
          </cell>
          <cell r="U387" t="str">
            <v>22</v>
          </cell>
          <cell r="V387" t="str">
            <v>2.2 ทุติยภูมิระดับกลาง</v>
          </cell>
        </row>
        <row r="388">
          <cell r="A388" t="str">
            <v>10</v>
          </cell>
          <cell r="B388" t="str">
            <v>21002</v>
          </cell>
          <cell r="C388" t="str">
            <v>กระทรวงสาธารณสุข สำนักงานปลัดกระทรวงสาธารณสุข</v>
          </cell>
          <cell r="D388" t="str">
            <v>001102400</v>
          </cell>
          <cell r="E388" t="str">
            <v>11024</v>
          </cell>
          <cell r="F388" t="str">
            <v>รพช.น้ำโสม</v>
          </cell>
          <cell r="G388" t="str">
            <v>โรงพยาบาลชุมชนน้ำโสม</v>
          </cell>
          <cell r="H388" t="str">
            <v>41181001</v>
          </cell>
          <cell r="I388">
            <v>41</v>
          </cell>
          <cell r="J388" t="str">
            <v>จังหวัดอุดรธานี</v>
          </cell>
          <cell r="K388">
            <v>4118</v>
          </cell>
          <cell r="L388" t="str">
            <v>น้ำโสม</v>
          </cell>
          <cell r="M388">
            <v>411810</v>
          </cell>
          <cell r="N388" t="str">
            <v>ศรีสำราญ</v>
          </cell>
          <cell r="O388" t="str">
            <v>ตะวันออกเฉียงเหนือ</v>
          </cell>
          <cell r="P388" t="str">
            <v>07</v>
          </cell>
          <cell r="Q388" t="str">
            <v>โรงพยาบาลชุมชน</v>
          </cell>
          <cell r="R388">
            <v>4</v>
          </cell>
          <cell r="S388">
            <v>60</v>
          </cell>
          <cell r="T388" t="str">
            <v>60</v>
          </cell>
          <cell r="U388" t="str">
            <v>21</v>
          </cell>
          <cell r="V388" t="str">
            <v>2.1 ทุติยภูมิระดับต้น</v>
          </cell>
        </row>
        <row r="389">
          <cell r="A389" t="str">
            <v>10</v>
          </cell>
          <cell r="B389" t="str">
            <v>21002</v>
          </cell>
          <cell r="C389" t="str">
            <v>กระทรวงสาธารณสุข สำนักงานปลัดกระทรวงสาธารณสุข</v>
          </cell>
          <cell r="D389" t="str">
            <v>001102500</v>
          </cell>
          <cell r="E389" t="str">
            <v>11025</v>
          </cell>
          <cell r="F389" t="str">
            <v>รพช.เพ็ญ</v>
          </cell>
          <cell r="G389" t="str">
            <v>โรงพยาบาลชุมชนเพ็ญ</v>
          </cell>
          <cell r="H389" t="str">
            <v>41190101</v>
          </cell>
          <cell r="I389">
            <v>41</v>
          </cell>
          <cell r="J389" t="str">
            <v>จังหวัดอุดรธานี</v>
          </cell>
          <cell r="K389">
            <v>4119</v>
          </cell>
          <cell r="L389" t="str">
            <v>เพ็ญ</v>
          </cell>
          <cell r="M389">
            <v>411901</v>
          </cell>
          <cell r="N389" t="str">
            <v>เพ็ญ</v>
          </cell>
          <cell r="O389" t="str">
            <v>ตะวันออกเฉียงเหนือ</v>
          </cell>
          <cell r="P389" t="str">
            <v>07</v>
          </cell>
          <cell r="Q389" t="str">
            <v>โรงพยาบาลชุมชน</v>
          </cell>
          <cell r="R389">
            <v>4</v>
          </cell>
          <cell r="S389">
            <v>75</v>
          </cell>
          <cell r="T389" t="str">
            <v>60</v>
          </cell>
          <cell r="U389" t="str">
            <v>22</v>
          </cell>
          <cell r="V389" t="str">
            <v>2.2 ทุติยภูมิระดับกลาง</v>
          </cell>
        </row>
        <row r="390">
          <cell r="A390" t="str">
            <v>10</v>
          </cell>
          <cell r="B390" t="str">
            <v>21002</v>
          </cell>
          <cell r="C390" t="str">
            <v>กระทรวงสาธารณสุข สำนักงานปลัดกระทรวงสาธารณสุข</v>
          </cell>
          <cell r="D390" t="str">
            <v>001102600</v>
          </cell>
          <cell r="E390" t="str">
            <v>11026</v>
          </cell>
          <cell r="F390" t="str">
            <v>รพช.สร้างคอม</v>
          </cell>
          <cell r="G390" t="str">
            <v>โรงพยาบาลชุมชนสร้างคอม</v>
          </cell>
          <cell r="H390" t="str">
            <v>41200104</v>
          </cell>
          <cell r="I390">
            <v>41</v>
          </cell>
          <cell r="J390" t="str">
            <v>จังหวัดอุดรธานี</v>
          </cell>
          <cell r="K390">
            <v>4120</v>
          </cell>
          <cell r="L390" t="str">
            <v>สร้างคอม</v>
          </cell>
          <cell r="M390">
            <v>412001</v>
          </cell>
          <cell r="N390" t="str">
            <v>สร้างคอม</v>
          </cell>
          <cell r="O390" t="str">
            <v>ตะวันออกเฉียงเหนือ</v>
          </cell>
          <cell r="P390" t="str">
            <v>07</v>
          </cell>
          <cell r="Q390" t="str">
            <v>โรงพยาบาลชุมชน</v>
          </cell>
          <cell r="R390">
            <v>5</v>
          </cell>
          <cell r="S390">
            <v>30</v>
          </cell>
          <cell r="T390" t="str">
            <v>30</v>
          </cell>
          <cell r="U390" t="str">
            <v>21</v>
          </cell>
          <cell r="V390" t="str">
            <v>2.1 ทุติยภูมิระดับต้น</v>
          </cell>
        </row>
        <row r="391">
          <cell r="A391" t="str">
            <v>10</v>
          </cell>
          <cell r="B391" t="str">
            <v>21002</v>
          </cell>
          <cell r="C391" t="str">
            <v>กระทรวงสาธารณสุข สำนักงานปลัดกระทรวงสาธารณสุข</v>
          </cell>
          <cell r="D391" t="str">
            <v>001102700</v>
          </cell>
          <cell r="E391" t="str">
            <v>11027</v>
          </cell>
          <cell r="F391" t="str">
            <v>รพช.หนองแสง</v>
          </cell>
          <cell r="G391" t="str">
            <v>โรงพยาบาลชุมชนหนองแสง</v>
          </cell>
          <cell r="H391" t="str">
            <v>41210407</v>
          </cell>
          <cell r="I391">
            <v>41</v>
          </cell>
          <cell r="J391" t="str">
            <v>จังหวัดอุดรธานี</v>
          </cell>
          <cell r="K391">
            <v>4121</v>
          </cell>
          <cell r="L391" t="str">
            <v>หนองแสง</v>
          </cell>
          <cell r="M391">
            <v>412104</v>
          </cell>
          <cell r="N391" t="str">
            <v>ทับกุง</v>
          </cell>
          <cell r="O391" t="str">
            <v>ตะวันออกเฉียงเหนือ</v>
          </cell>
          <cell r="P391" t="str">
            <v>07</v>
          </cell>
          <cell r="Q391" t="str">
            <v>โรงพยาบาลชุมชน</v>
          </cell>
          <cell r="R391">
            <v>5</v>
          </cell>
          <cell r="S391">
            <v>30</v>
          </cell>
          <cell r="T391" t="str">
            <v>30</v>
          </cell>
          <cell r="U391" t="str">
            <v>21</v>
          </cell>
          <cell r="V391" t="str">
            <v>2.1 ทุติยภูมิระดับต้น</v>
          </cell>
        </row>
        <row r="392">
          <cell r="A392" t="str">
            <v>10</v>
          </cell>
          <cell r="B392" t="str">
            <v>21002</v>
          </cell>
          <cell r="C392" t="str">
            <v>กระทรวงสาธารณสุข สำนักงานปลัดกระทรวงสาธารณสุข</v>
          </cell>
          <cell r="D392" t="str">
            <v>001102800</v>
          </cell>
          <cell r="E392" t="str">
            <v>11028</v>
          </cell>
          <cell r="F392" t="str">
            <v>รพช.นายูง</v>
          </cell>
          <cell r="G392" t="str">
            <v>โรงพยาบาลชุมชนนายูง</v>
          </cell>
          <cell r="H392" t="str">
            <v>41220107</v>
          </cell>
          <cell r="I392">
            <v>41</v>
          </cell>
          <cell r="J392" t="str">
            <v>จังหวัดอุดรธานี</v>
          </cell>
          <cell r="K392">
            <v>4122</v>
          </cell>
          <cell r="L392" t="str">
            <v>นายูง</v>
          </cell>
          <cell r="M392">
            <v>412201</v>
          </cell>
          <cell r="N392" t="str">
            <v>นายูง</v>
          </cell>
          <cell r="O392" t="str">
            <v>ตะวันออกเฉียงเหนือ</v>
          </cell>
          <cell r="P392" t="str">
            <v>07</v>
          </cell>
          <cell r="Q392" t="str">
            <v>โรงพยาบาลชุมชน</v>
          </cell>
          <cell r="R392">
            <v>5</v>
          </cell>
          <cell r="S392">
            <v>30</v>
          </cell>
          <cell r="T392" t="str">
            <v>30</v>
          </cell>
          <cell r="U392" t="str">
            <v>21</v>
          </cell>
          <cell r="V392" t="str">
            <v>2.1 ทุติยภูมิระดับต้น</v>
          </cell>
        </row>
        <row r="393">
          <cell r="A393" t="str">
            <v>10</v>
          </cell>
          <cell r="B393" t="str">
            <v>21002</v>
          </cell>
          <cell r="C393" t="str">
            <v>กระทรวงสาธารณสุข สำนักงานปลัดกระทรวงสาธารณสุข</v>
          </cell>
          <cell r="D393" t="str">
            <v>001102900</v>
          </cell>
          <cell r="E393" t="str">
            <v>11029</v>
          </cell>
          <cell r="F393" t="str">
            <v>รพช.พิบูลย์รักษ์</v>
          </cell>
          <cell r="G393" t="str">
            <v>โรงพยาบาลชุมชนพิบูลย์รักษ์</v>
          </cell>
          <cell r="H393" t="str">
            <v>41230111</v>
          </cell>
          <cell r="I393">
            <v>41</v>
          </cell>
          <cell r="J393" t="str">
            <v>จังหวัดอุดรธานี</v>
          </cell>
          <cell r="K393">
            <v>4123</v>
          </cell>
          <cell r="L393" t="str">
            <v>พิบูลย์รักษ์</v>
          </cell>
          <cell r="M393">
            <v>412301</v>
          </cell>
          <cell r="N393" t="str">
            <v>บ้านแดง</v>
          </cell>
          <cell r="O393" t="str">
            <v>ตะวันออกเฉียงเหนือ</v>
          </cell>
          <cell r="P393" t="str">
            <v>07</v>
          </cell>
          <cell r="Q393" t="str">
            <v>โรงพยาบาลชุมชน</v>
          </cell>
          <cell r="R393">
            <v>5</v>
          </cell>
          <cell r="S393">
            <v>30</v>
          </cell>
          <cell r="T393" t="str">
            <v>30</v>
          </cell>
          <cell r="U393" t="str">
            <v>21</v>
          </cell>
          <cell r="V393" t="str">
            <v>2.1 ทุติยภูมิระดับต้น</v>
          </cell>
        </row>
        <row r="394">
          <cell r="A394" t="str">
            <v>10</v>
          </cell>
          <cell r="B394" t="str">
            <v>21002</v>
          </cell>
          <cell r="C394" t="str">
            <v>กระทรวงสาธารณสุข สำนักงานปลัดกระทรวงสาธารณสุข</v>
          </cell>
          <cell r="D394" t="str">
            <v>001144600</v>
          </cell>
          <cell r="E394" t="str">
            <v>11446</v>
          </cell>
          <cell r="F394" t="str">
            <v>รพร.บ้านดุง</v>
          </cell>
          <cell r="G394" t="str">
            <v>โรงพยาบาลสมเด็จพระยุพราชบ้านดุง</v>
          </cell>
          <cell r="H394" t="str">
            <v>41110107</v>
          </cell>
          <cell r="I394">
            <v>41</v>
          </cell>
          <cell r="J394" t="str">
            <v>จังหวัดอุดรธานี</v>
          </cell>
          <cell r="K394">
            <v>4111</v>
          </cell>
          <cell r="L394" t="str">
            <v>บ้านดุง</v>
          </cell>
          <cell r="M394">
            <v>411101</v>
          </cell>
          <cell r="N394" t="str">
            <v>ศรีสุทโธ</v>
          </cell>
          <cell r="O394" t="str">
            <v>ตะวันออกเฉียงเหนือ</v>
          </cell>
          <cell r="P394" t="str">
            <v>07</v>
          </cell>
          <cell r="Q394" t="str">
            <v>โรงพยาบาลชุมชน</v>
          </cell>
          <cell r="R394">
            <v>4</v>
          </cell>
          <cell r="S394">
            <v>90</v>
          </cell>
          <cell r="T394" t="str">
            <v>90</v>
          </cell>
          <cell r="U394" t="str">
            <v>21</v>
          </cell>
          <cell r="V394" t="str">
            <v>2.1 ทุติยภูมิระดับต้น</v>
          </cell>
        </row>
        <row r="395">
          <cell r="A395" t="str">
            <v>10</v>
          </cell>
          <cell r="B395" t="str">
            <v>21002</v>
          </cell>
          <cell r="C395" t="str">
            <v>กระทรวงสาธารณสุข สำนักงานปลัดกระทรวงสาธารณสุข</v>
          </cell>
          <cell r="D395" t="str">
            <v>001070500</v>
          </cell>
          <cell r="E395" t="str">
            <v>10705</v>
          </cell>
          <cell r="F395" t="str">
            <v>รพท.เลย</v>
          </cell>
          <cell r="G395" t="str">
            <v>โรงพยาบาลทั่วไปเลย</v>
          </cell>
          <cell r="H395" t="str">
            <v>42010101</v>
          </cell>
          <cell r="I395">
            <v>42</v>
          </cell>
          <cell r="J395" t="str">
            <v>จังหวัดเลย</v>
          </cell>
          <cell r="K395">
            <v>4201</v>
          </cell>
          <cell r="L395" t="str">
            <v>เมืองเลย</v>
          </cell>
          <cell r="M395">
            <v>420101</v>
          </cell>
          <cell r="N395" t="str">
            <v>กุดป่อง</v>
          </cell>
          <cell r="O395" t="str">
            <v>ตะวันออกเฉียงเหนือ</v>
          </cell>
          <cell r="P395" t="str">
            <v>06</v>
          </cell>
          <cell r="Q395" t="str">
            <v>โรงพยาบาลทั่วไป</v>
          </cell>
          <cell r="R395">
            <v>2</v>
          </cell>
          <cell r="S395">
            <v>324</v>
          </cell>
          <cell r="T395" t="str">
            <v>324</v>
          </cell>
          <cell r="U395" t="str">
            <v>23</v>
          </cell>
          <cell r="V395" t="str">
            <v>2.3 ทุติยภูมิระดับสูง</v>
          </cell>
        </row>
        <row r="396">
          <cell r="A396" t="str">
            <v>10</v>
          </cell>
          <cell r="B396" t="str">
            <v>21002</v>
          </cell>
          <cell r="C396" t="str">
            <v>กระทรวงสาธารณสุข สำนักงานปลัดกระทรวงสาธารณสุข</v>
          </cell>
          <cell r="D396" t="str">
            <v>001103000</v>
          </cell>
          <cell r="E396" t="str">
            <v>11030</v>
          </cell>
          <cell r="F396" t="str">
            <v>รพช.นาด้วง</v>
          </cell>
          <cell r="G396" t="str">
            <v>โรงพยาบาลชุมชนนาด้วง</v>
          </cell>
          <cell r="H396" t="str">
            <v>42020106</v>
          </cell>
          <cell r="I396">
            <v>42</v>
          </cell>
          <cell r="J396" t="str">
            <v>จังหวัดเลย</v>
          </cell>
          <cell r="K396">
            <v>4202</v>
          </cell>
          <cell r="L396" t="str">
            <v>นาด้วง</v>
          </cell>
          <cell r="M396">
            <v>420201</v>
          </cell>
          <cell r="N396" t="str">
            <v>นาด้วง</v>
          </cell>
          <cell r="O396" t="str">
            <v>ตะวันออกเฉียงเหนือ</v>
          </cell>
          <cell r="P396" t="str">
            <v>07</v>
          </cell>
          <cell r="Q396" t="str">
            <v>โรงพยาบาลชุมชน</v>
          </cell>
          <cell r="R396">
            <v>5</v>
          </cell>
          <cell r="S396">
            <v>30</v>
          </cell>
          <cell r="T396" t="str">
            <v>30</v>
          </cell>
          <cell r="U396" t="str">
            <v>21</v>
          </cell>
          <cell r="V396" t="str">
            <v>2.1 ทุติยภูมิระดับต้น</v>
          </cell>
        </row>
        <row r="397">
          <cell r="A397" t="str">
            <v>10</v>
          </cell>
          <cell r="B397" t="str">
            <v>21002</v>
          </cell>
          <cell r="C397" t="str">
            <v>กระทรวงสาธารณสุข สำนักงานปลัดกระทรวงสาธารณสุข</v>
          </cell>
          <cell r="D397" t="str">
            <v>001103100</v>
          </cell>
          <cell r="E397" t="str">
            <v>11031</v>
          </cell>
          <cell r="F397" t="str">
            <v>รพช.เชียงคาน</v>
          </cell>
          <cell r="G397" t="str">
            <v>โรงพยาบาลชุมชนเชียงคาน</v>
          </cell>
          <cell r="H397" t="str">
            <v>42030102</v>
          </cell>
          <cell r="I397">
            <v>42</v>
          </cell>
          <cell r="J397" t="str">
            <v>จังหวัดเลย</v>
          </cell>
          <cell r="K397">
            <v>4203</v>
          </cell>
          <cell r="L397" t="str">
            <v>เชียงคาน</v>
          </cell>
          <cell r="M397">
            <v>420301</v>
          </cell>
          <cell r="N397" t="str">
            <v>เชียงคาน</v>
          </cell>
          <cell r="O397" t="str">
            <v>ตะวันออกเฉียงเหนือ</v>
          </cell>
          <cell r="P397" t="str">
            <v>07</v>
          </cell>
          <cell r="Q397" t="str">
            <v>โรงพยาบาลชุมชน</v>
          </cell>
          <cell r="R397">
            <v>5</v>
          </cell>
          <cell r="S397">
            <v>30</v>
          </cell>
          <cell r="T397" t="str">
            <v>30</v>
          </cell>
          <cell r="U397" t="str">
            <v>21</v>
          </cell>
          <cell r="V397" t="str">
            <v>2.1 ทุติยภูมิระดับต้น</v>
          </cell>
        </row>
        <row r="398">
          <cell r="A398" t="str">
            <v>10</v>
          </cell>
          <cell r="B398" t="str">
            <v>21002</v>
          </cell>
          <cell r="C398" t="str">
            <v>กระทรวงสาธารณสุข สำนักงานปลัดกระทรวงสาธารณสุข</v>
          </cell>
          <cell r="D398" t="str">
            <v>001103200</v>
          </cell>
          <cell r="E398" t="str">
            <v>11032</v>
          </cell>
          <cell r="F398" t="str">
            <v>รพช.ปากชม</v>
          </cell>
          <cell r="G398" t="str">
            <v>โรงพยาบาลชุมชนปากชม</v>
          </cell>
          <cell r="H398" t="str">
            <v>42040101</v>
          </cell>
          <cell r="I398">
            <v>42</v>
          </cell>
          <cell r="J398" t="str">
            <v>จังหวัดเลย</v>
          </cell>
          <cell r="K398">
            <v>4204</v>
          </cell>
          <cell r="L398" t="str">
            <v>ปากชม</v>
          </cell>
          <cell r="M398">
            <v>420401</v>
          </cell>
          <cell r="N398" t="str">
            <v>ปากชม</v>
          </cell>
          <cell r="O398" t="str">
            <v>ตะวันออกเฉียงเหนือ</v>
          </cell>
          <cell r="P398" t="str">
            <v>07</v>
          </cell>
          <cell r="Q398" t="str">
            <v>โรงพยาบาลชุมชน</v>
          </cell>
          <cell r="R398">
            <v>5</v>
          </cell>
          <cell r="S398">
            <v>30</v>
          </cell>
          <cell r="T398" t="str">
            <v>30</v>
          </cell>
          <cell r="U398" t="str">
            <v>21</v>
          </cell>
          <cell r="V398" t="str">
            <v>2.1 ทุติยภูมิระดับต้น</v>
          </cell>
        </row>
        <row r="399">
          <cell r="A399" t="str">
            <v>10</v>
          </cell>
          <cell r="B399" t="str">
            <v>21002</v>
          </cell>
          <cell r="C399" t="str">
            <v>กระทรวงสาธารณสุข สำนักงานปลัดกระทรวงสาธารณสุข</v>
          </cell>
          <cell r="D399" t="str">
            <v>001103300</v>
          </cell>
          <cell r="E399" t="str">
            <v>11033</v>
          </cell>
          <cell r="F399" t="str">
            <v>รพช.นาแห้ว</v>
          </cell>
          <cell r="G399" t="str">
            <v>โรงพยาบาลชุมชนนาแห้ว</v>
          </cell>
          <cell r="H399" t="str">
            <v>42060105</v>
          </cell>
          <cell r="I399">
            <v>42</v>
          </cell>
          <cell r="J399" t="str">
            <v>จังหวัดเลย</v>
          </cell>
          <cell r="K399">
            <v>4206</v>
          </cell>
          <cell r="L399" t="str">
            <v>นาแห้ว</v>
          </cell>
          <cell r="M399">
            <v>420601</v>
          </cell>
          <cell r="N399" t="str">
            <v>นาแห้ว</v>
          </cell>
          <cell r="O399" t="str">
            <v>ตะวันออกเฉียงเหนือ</v>
          </cell>
          <cell r="P399" t="str">
            <v>07</v>
          </cell>
          <cell r="Q399" t="str">
            <v>โรงพยาบาลชุมชน</v>
          </cell>
          <cell r="R399">
            <v>5</v>
          </cell>
          <cell r="S399">
            <v>30</v>
          </cell>
          <cell r="T399" t="str">
            <v>30</v>
          </cell>
          <cell r="U399" t="str">
            <v>21</v>
          </cell>
          <cell r="V399" t="str">
            <v>2.1 ทุติยภูมิระดับต้น</v>
          </cell>
        </row>
        <row r="400">
          <cell r="A400" t="str">
            <v>10</v>
          </cell>
          <cell r="B400" t="str">
            <v>21002</v>
          </cell>
          <cell r="C400" t="str">
            <v>กระทรวงสาธารณสุข สำนักงานปลัดกระทรวงสาธารณสุข</v>
          </cell>
          <cell r="D400" t="str">
            <v>001103400</v>
          </cell>
          <cell r="E400" t="str">
            <v>11034</v>
          </cell>
          <cell r="F400" t="str">
            <v>รพช.ภูเรือ</v>
          </cell>
          <cell r="G400" t="str">
            <v>โรงพยาบาลชุมชนภูเรือ</v>
          </cell>
          <cell r="H400" t="str">
            <v>42070106</v>
          </cell>
          <cell r="I400">
            <v>42</v>
          </cell>
          <cell r="J400" t="str">
            <v>จังหวัดเลย</v>
          </cell>
          <cell r="K400">
            <v>4207</v>
          </cell>
          <cell r="L400" t="str">
            <v>ภูเรือ</v>
          </cell>
          <cell r="M400">
            <v>420701</v>
          </cell>
          <cell r="N400" t="str">
            <v>หนองบัว</v>
          </cell>
          <cell r="O400" t="str">
            <v>ตะวันออกเฉียงเหนือ</v>
          </cell>
          <cell r="P400" t="str">
            <v>07</v>
          </cell>
          <cell r="Q400" t="str">
            <v>โรงพยาบาลชุมชน</v>
          </cell>
          <cell r="R400">
            <v>5</v>
          </cell>
          <cell r="S400">
            <v>30</v>
          </cell>
          <cell r="T400" t="str">
            <v>30</v>
          </cell>
          <cell r="U400" t="str">
            <v>21</v>
          </cell>
          <cell r="V400" t="str">
            <v>2.1 ทุติยภูมิระดับต้น</v>
          </cell>
        </row>
        <row r="401">
          <cell r="A401" t="str">
            <v>10</v>
          </cell>
          <cell r="B401" t="str">
            <v>21002</v>
          </cell>
          <cell r="C401" t="str">
            <v>กระทรวงสาธารณสุข สำนักงานปลัดกระทรวงสาธารณสุข</v>
          </cell>
          <cell r="D401" t="str">
            <v>001103500</v>
          </cell>
          <cell r="E401" t="str">
            <v>11035</v>
          </cell>
          <cell r="F401" t="str">
            <v>รพช.ท่าลี่</v>
          </cell>
          <cell r="G401" t="str">
            <v>โรงพยาบาลชุมชนท่าลี่</v>
          </cell>
          <cell r="H401" t="str">
            <v>42080101</v>
          </cell>
          <cell r="I401">
            <v>42</v>
          </cell>
          <cell r="J401" t="str">
            <v>จังหวัดเลย</v>
          </cell>
          <cell r="K401">
            <v>4208</v>
          </cell>
          <cell r="L401" t="str">
            <v>ท่าลี่</v>
          </cell>
          <cell r="M401">
            <v>420801</v>
          </cell>
          <cell r="N401" t="str">
            <v>ท่าลี่</v>
          </cell>
          <cell r="O401" t="str">
            <v>ตะวันออกเฉียงเหนือ</v>
          </cell>
          <cell r="P401" t="str">
            <v>07</v>
          </cell>
          <cell r="Q401" t="str">
            <v>โรงพยาบาลชุมชน</v>
          </cell>
          <cell r="R401">
            <v>5</v>
          </cell>
          <cell r="S401">
            <v>30</v>
          </cell>
          <cell r="T401" t="str">
            <v>30</v>
          </cell>
          <cell r="U401" t="str">
            <v>21</v>
          </cell>
          <cell r="V401" t="str">
            <v>2.1 ทุติยภูมิระดับต้น</v>
          </cell>
        </row>
        <row r="402">
          <cell r="A402" t="str">
            <v>10</v>
          </cell>
          <cell r="B402" t="str">
            <v>21002</v>
          </cell>
          <cell r="C402" t="str">
            <v>กระทรวงสาธารณสุข สำนักงานปลัดกระทรวงสาธารณสุข</v>
          </cell>
          <cell r="D402" t="str">
            <v>001103600</v>
          </cell>
          <cell r="E402" t="str">
            <v>11036</v>
          </cell>
          <cell r="F402" t="str">
            <v>รพช.วังสะพุง</v>
          </cell>
          <cell r="G402" t="str">
            <v>โรงพยาบาลชุมชนวังสะพุง</v>
          </cell>
          <cell r="H402" t="str">
            <v>42090103</v>
          </cell>
          <cell r="I402">
            <v>42</v>
          </cell>
          <cell r="J402" t="str">
            <v>จังหวัดเลย</v>
          </cell>
          <cell r="K402">
            <v>4209</v>
          </cell>
          <cell r="L402" t="str">
            <v>วังสะพุง</v>
          </cell>
          <cell r="M402">
            <v>420901</v>
          </cell>
          <cell r="N402" t="str">
            <v>วังสะพุง</v>
          </cell>
          <cell r="O402" t="str">
            <v>ตะวันออกเฉียงเหนือ</v>
          </cell>
          <cell r="P402" t="str">
            <v>07</v>
          </cell>
          <cell r="Q402" t="str">
            <v>โรงพยาบาลชุมชน</v>
          </cell>
          <cell r="R402">
            <v>4</v>
          </cell>
          <cell r="S402">
            <v>60</v>
          </cell>
          <cell r="T402" t="str">
            <v>60</v>
          </cell>
          <cell r="U402" t="str">
            <v>21</v>
          </cell>
          <cell r="V402" t="str">
            <v>2.1 ทุติยภูมิระดับต้น</v>
          </cell>
        </row>
        <row r="403">
          <cell r="A403" t="str">
            <v>10</v>
          </cell>
          <cell r="B403" t="str">
            <v>21002</v>
          </cell>
          <cell r="C403" t="str">
            <v>กระทรวงสาธารณสุข สำนักงานปลัดกระทรวงสาธารณสุข</v>
          </cell>
          <cell r="D403" t="str">
            <v>001103700</v>
          </cell>
          <cell r="E403" t="str">
            <v>11037</v>
          </cell>
          <cell r="F403" t="str">
            <v>รพช.ภูกระดึง</v>
          </cell>
          <cell r="G403" t="str">
            <v>โรงพยาบาลชุมชนภูกระดึง</v>
          </cell>
          <cell r="H403" t="str">
            <v>42100708</v>
          </cell>
          <cell r="I403">
            <v>42</v>
          </cell>
          <cell r="J403" t="str">
            <v>จังหวัดเลย</v>
          </cell>
          <cell r="K403">
            <v>4210</v>
          </cell>
          <cell r="L403" t="str">
            <v>ภูกระดึง</v>
          </cell>
          <cell r="M403">
            <v>421007</v>
          </cell>
          <cell r="N403" t="str">
            <v>ภูกระดึง</v>
          </cell>
          <cell r="O403" t="str">
            <v>ตะวันออกเฉียงเหนือ</v>
          </cell>
          <cell r="P403" t="str">
            <v>07</v>
          </cell>
          <cell r="Q403" t="str">
            <v>โรงพยาบาลชุมชน</v>
          </cell>
          <cell r="R403">
            <v>5</v>
          </cell>
          <cell r="S403">
            <v>30</v>
          </cell>
          <cell r="T403" t="str">
            <v>60</v>
          </cell>
          <cell r="U403" t="str">
            <v>21</v>
          </cell>
          <cell r="V403" t="str">
            <v>2.1 ทุติยภูมิระดับต้น</v>
          </cell>
        </row>
        <row r="404">
          <cell r="A404" t="str">
            <v>10</v>
          </cell>
          <cell r="B404" t="str">
            <v>21002</v>
          </cell>
          <cell r="C404" t="str">
            <v>กระทรวงสาธารณสุข สำนักงานปลัดกระทรวงสาธารณสุข</v>
          </cell>
          <cell r="D404" t="str">
            <v>001103800</v>
          </cell>
          <cell r="E404" t="str">
            <v>11038</v>
          </cell>
          <cell r="F404" t="str">
            <v>รพช.ภูหลวง</v>
          </cell>
          <cell r="G404" t="str">
            <v>โรงพยาบาลชุมชนภูหลวง</v>
          </cell>
          <cell r="H404" t="str">
            <v>42110203</v>
          </cell>
          <cell r="I404">
            <v>42</v>
          </cell>
          <cell r="J404" t="str">
            <v>จังหวัดเลย</v>
          </cell>
          <cell r="K404">
            <v>4211</v>
          </cell>
          <cell r="L404" t="str">
            <v>ภูหลวง</v>
          </cell>
          <cell r="M404">
            <v>421102</v>
          </cell>
          <cell r="N404" t="str">
            <v>หนองคัน</v>
          </cell>
          <cell r="O404" t="str">
            <v>ตะวันออกเฉียงเหนือ</v>
          </cell>
          <cell r="P404" t="str">
            <v>07</v>
          </cell>
          <cell r="Q404" t="str">
            <v>โรงพยาบาลชุมชน</v>
          </cell>
          <cell r="R404">
            <v>5</v>
          </cell>
          <cell r="S404">
            <v>30</v>
          </cell>
          <cell r="T404" t="str">
            <v>30</v>
          </cell>
          <cell r="U404" t="str">
            <v>21</v>
          </cell>
          <cell r="V404" t="str">
            <v>2.1 ทุติยภูมิระดับต้น</v>
          </cell>
        </row>
        <row r="405">
          <cell r="A405" t="str">
            <v>10</v>
          </cell>
          <cell r="B405" t="str">
            <v>21002</v>
          </cell>
          <cell r="C405" t="str">
            <v>กระทรวงสาธารณสุข สำนักงานปลัดกระทรวงสาธารณสุข</v>
          </cell>
          <cell r="D405" t="str">
            <v>001103900</v>
          </cell>
          <cell r="E405" t="str">
            <v>11039</v>
          </cell>
          <cell r="F405" t="str">
            <v>รพช.ผาขาว</v>
          </cell>
          <cell r="G405" t="str">
            <v>โรงพยาบาลชุมชนผาขาว</v>
          </cell>
          <cell r="H405" t="str">
            <v>42120308</v>
          </cell>
          <cell r="I405">
            <v>42</v>
          </cell>
          <cell r="J405" t="str">
            <v>จังหวัดเลย</v>
          </cell>
          <cell r="K405">
            <v>4212</v>
          </cell>
          <cell r="L405" t="str">
            <v>ผาขาว</v>
          </cell>
          <cell r="M405">
            <v>421203</v>
          </cell>
          <cell r="N405" t="str">
            <v>โนนปอแดง</v>
          </cell>
          <cell r="O405" t="str">
            <v>ตะวันออกเฉียงเหนือ</v>
          </cell>
          <cell r="P405" t="str">
            <v>07</v>
          </cell>
          <cell r="Q405" t="str">
            <v>โรงพยาบาลชุมชน</v>
          </cell>
          <cell r="R405">
            <v>5</v>
          </cell>
          <cell r="S405">
            <v>30</v>
          </cell>
          <cell r="T405" t="str">
            <v>30</v>
          </cell>
          <cell r="U405" t="str">
            <v>21</v>
          </cell>
          <cell r="V405" t="str">
            <v>2.1 ทุติยภูมิระดับต้น</v>
          </cell>
        </row>
        <row r="406">
          <cell r="A406" t="str">
            <v>10</v>
          </cell>
          <cell r="B406" t="str">
            <v>21002</v>
          </cell>
          <cell r="C406" t="str">
            <v>กระทรวงสาธารณสุข สำนักงานปลัดกระทรวงสาธารณสุข</v>
          </cell>
          <cell r="D406" t="str">
            <v>001144700</v>
          </cell>
          <cell r="E406" t="str">
            <v>11447</v>
          </cell>
          <cell r="F406" t="str">
            <v>รพร.ด่านซ้าย</v>
          </cell>
          <cell r="G406" t="str">
            <v>โรงพยาบาลสมเด็จพระยุพราชด่านซ้าย</v>
          </cell>
          <cell r="H406" t="str">
            <v>42050103</v>
          </cell>
          <cell r="I406">
            <v>42</v>
          </cell>
          <cell r="J406" t="str">
            <v>จังหวัดเลย</v>
          </cell>
          <cell r="K406">
            <v>4205</v>
          </cell>
          <cell r="L406" t="str">
            <v>ด่านซ้าย</v>
          </cell>
          <cell r="M406">
            <v>420501</v>
          </cell>
          <cell r="N406" t="str">
            <v>ด่านซ้าย</v>
          </cell>
          <cell r="O406" t="str">
            <v>ตะวันออกเฉียงเหนือ</v>
          </cell>
          <cell r="P406" t="str">
            <v>07</v>
          </cell>
          <cell r="Q406" t="str">
            <v>โรงพยาบาลชุมชน</v>
          </cell>
          <cell r="R406">
            <v>4</v>
          </cell>
          <cell r="S406">
            <v>60</v>
          </cell>
          <cell r="T406" t="str">
            <v>60</v>
          </cell>
          <cell r="U406" t="str">
            <v>22</v>
          </cell>
          <cell r="V406" t="str">
            <v>2.2 ทุติยภูมิระดับกลาง</v>
          </cell>
        </row>
        <row r="407">
          <cell r="A407" t="str">
            <v>10</v>
          </cell>
          <cell r="B407" t="str">
            <v>21002</v>
          </cell>
          <cell r="C407" t="str">
            <v>กระทรวงสาธารณสุข สำนักงานปลัดกระทรวงสาธารณสุข</v>
          </cell>
          <cell r="D407" t="str">
            <v>001413300</v>
          </cell>
          <cell r="E407" t="str">
            <v>14133</v>
          </cell>
          <cell r="F407" t="str">
            <v>รพช.เอราวัณ</v>
          </cell>
          <cell r="G407" t="str">
            <v>โรงพยาบาลชุมชนเอราวัณ</v>
          </cell>
          <cell r="H407" t="str">
            <v>42130203</v>
          </cell>
          <cell r="I407">
            <v>42</v>
          </cell>
          <cell r="J407" t="str">
            <v>จังหวัดเลย</v>
          </cell>
          <cell r="K407">
            <v>4213</v>
          </cell>
          <cell r="L407" t="str">
            <v>เอราวัณ</v>
          </cell>
          <cell r="M407">
            <v>421302</v>
          </cell>
          <cell r="N407" t="str">
            <v>ผาอินทร์แปลง</v>
          </cell>
          <cell r="O407" t="str">
            <v>ตะวันออกเฉียงเหนือ</v>
          </cell>
          <cell r="P407" t="str">
            <v>07</v>
          </cell>
          <cell r="Q407" t="str">
            <v>โรงพยาบาลชุมชน</v>
          </cell>
          <cell r="R407">
            <v>5</v>
          </cell>
          <cell r="S407">
            <v>30</v>
          </cell>
          <cell r="T407" t="str">
            <v>60</v>
          </cell>
          <cell r="U407" t="str">
            <v>21</v>
          </cell>
          <cell r="V407" t="str">
            <v>2.1 ทุติยภูมิระดับต้น</v>
          </cell>
        </row>
        <row r="408">
          <cell r="A408" t="str">
            <v>10</v>
          </cell>
          <cell r="B408" t="str">
            <v>21002</v>
          </cell>
          <cell r="C408" t="str">
            <v>กระทรวงสาธารณสุข สำนักงานปลัดกระทรวงสาธารณสุข</v>
          </cell>
          <cell r="D408" t="str">
            <v>001070600</v>
          </cell>
          <cell r="E408" t="str">
            <v>10706</v>
          </cell>
          <cell r="F408" t="str">
            <v>รพท.หนองคาย</v>
          </cell>
          <cell r="G408" t="str">
            <v>โรงพยาบาลทั่วไปหนองคาย</v>
          </cell>
          <cell r="H408" t="str">
            <v>43010103</v>
          </cell>
          <cell r="I408">
            <v>43</v>
          </cell>
          <cell r="J408" t="str">
            <v>จังหวัดหนองคาย</v>
          </cell>
          <cell r="K408">
            <v>4301</v>
          </cell>
          <cell r="L408" t="str">
            <v>เมืองหนองคาย</v>
          </cell>
          <cell r="M408">
            <v>430101</v>
          </cell>
          <cell r="N408" t="str">
            <v>ในเมือง</v>
          </cell>
          <cell r="O408" t="str">
            <v>ตะวันออกเฉียงเหนือ</v>
          </cell>
          <cell r="P408" t="str">
            <v>06</v>
          </cell>
          <cell r="Q408" t="str">
            <v>โรงพยาบาลทั่วไป</v>
          </cell>
          <cell r="R408">
            <v>2</v>
          </cell>
          <cell r="S408">
            <v>349</v>
          </cell>
          <cell r="T408" t="str">
            <v>349</v>
          </cell>
          <cell r="U408" t="str">
            <v>23</v>
          </cell>
          <cell r="V408" t="str">
            <v>2.3 ทุติยภูมิระดับสูง</v>
          </cell>
        </row>
        <row r="409">
          <cell r="A409" t="str">
            <v>10</v>
          </cell>
          <cell r="B409" t="str">
            <v>21002</v>
          </cell>
          <cell r="C409" t="str">
            <v>กระทรวงสาธารณสุข สำนักงานปลัดกระทรวงสาธารณสุข</v>
          </cell>
          <cell r="D409" t="str">
            <v>001104200</v>
          </cell>
          <cell r="E409" t="str">
            <v>11042</v>
          </cell>
          <cell r="F409" t="str">
            <v>รพช.โพนพิสัย</v>
          </cell>
          <cell r="G409" t="str">
            <v>โรงพยาบาลชุมชนโพนพิสัย</v>
          </cell>
          <cell r="H409" t="str">
            <v>43050103</v>
          </cell>
          <cell r="I409">
            <v>43</v>
          </cell>
          <cell r="J409" t="str">
            <v>จังหวัดหนองคาย</v>
          </cell>
          <cell r="K409">
            <v>4305</v>
          </cell>
          <cell r="L409" t="str">
            <v>โพนพิสัย</v>
          </cell>
          <cell r="M409">
            <v>430501</v>
          </cell>
          <cell r="N409" t="str">
            <v>จุมพล</v>
          </cell>
          <cell r="O409" t="str">
            <v>ตะวันออกเฉียงเหนือ</v>
          </cell>
          <cell r="P409" t="str">
            <v>07</v>
          </cell>
          <cell r="Q409" t="str">
            <v>โรงพยาบาลชุมชน</v>
          </cell>
          <cell r="R409">
            <v>4</v>
          </cell>
          <cell r="S409">
            <v>60</v>
          </cell>
          <cell r="T409" t="str">
            <v>60</v>
          </cell>
          <cell r="U409" t="str">
            <v>22</v>
          </cell>
          <cell r="V409" t="str">
            <v>2.2 ทุติยภูมิระดับกลาง</v>
          </cell>
        </row>
        <row r="410">
          <cell r="A410" t="str">
            <v>10</v>
          </cell>
          <cell r="B410" t="str">
            <v>21002</v>
          </cell>
          <cell r="C410" t="str">
            <v>กระทรวงสาธารณสุข สำนักงานปลัดกระทรวงสาธารณสุข</v>
          </cell>
          <cell r="D410" t="str">
            <v>001104400</v>
          </cell>
          <cell r="E410" t="str">
            <v>11044</v>
          </cell>
          <cell r="F410" t="str">
            <v>รพช.ศรีเชียงใหม่</v>
          </cell>
          <cell r="G410" t="str">
            <v>โรงพยาบาลชุมชนศรีเชียงใหม่</v>
          </cell>
          <cell r="H410" t="str">
            <v>43070101</v>
          </cell>
          <cell r="I410">
            <v>43</v>
          </cell>
          <cell r="J410" t="str">
            <v>จังหวัดหนองคาย</v>
          </cell>
          <cell r="K410">
            <v>4307</v>
          </cell>
          <cell r="L410" t="str">
            <v>ศรีเชียงใหม่</v>
          </cell>
          <cell r="M410">
            <v>430701</v>
          </cell>
          <cell r="N410" t="str">
            <v>พานพร้าว</v>
          </cell>
          <cell r="O410" t="str">
            <v>ตะวันออกเฉียงเหนือ</v>
          </cell>
          <cell r="P410" t="str">
            <v>07</v>
          </cell>
          <cell r="Q410" t="str">
            <v>โรงพยาบาลชุมชน</v>
          </cell>
          <cell r="R410">
            <v>5</v>
          </cell>
          <cell r="S410">
            <v>30</v>
          </cell>
          <cell r="T410" t="str">
            <v>30</v>
          </cell>
          <cell r="U410" t="str">
            <v>21</v>
          </cell>
          <cell r="V410" t="str">
            <v>2.1 ทุติยภูมิระดับต้น</v>
          </cell>
        </row>
        <row r="411">
          <cell r="A411" t="str">
            <v>10</v>
          </cell>
          <cell r="B411" t="str">
            <v>21002</v>
          </cell>
          <cell r="C411" t="str">
            <v>กระทรวงสาธารณสุข สำนักงานปลัดกระทรวงสาธารณสุข</v>
          </cell>
          <cell r="D411" t="str">
            <v>001104500</v>
          </cell>
          <cell r="E411" t="str">
            <v>11045</v>
          </cell>
          <cell r="F411" t="str">
            <v>รพช.สังคม</v>
          </cell>
          <cell r="G411" t="str">
            <v>โรงพยาบาลชุมชนสังคม</v>
          </cell>
          <cell r="H411" t="str">
            <v>43080203</v>
          </cell>
          <cell r="I411">
            <v>43</v>
          </cell>
          <cell r="J411" t="str">
            <v>จังหวัดหนองคาย</v>
          </cell>
          <cell r="K411">
            <v>4308</v>
          </cell>
          <cell r="L411" t="str">
            <v>สังคม</v>
          </cell>
          <cell r="M411">
            <v>430802</v>
          </cell>
          <cell r="N411" t="str">
            <v>ผาตั้ง</v>
          </cell>
          <cell r="O411" t="str">
            <v>ตะวันออกเฉียงเหนือ</v>
          </cell>
          <cell r="P411" t="str">
            <v>07</v>
          </cell>
          <cell r="Q411" t="str">
            <v>โรงพยาบาลชุมชน</v>
          </cell>
          <cell r="R411">
            <v>5</v>
          </cell>
          <cell r="S411">
            <v>30</v>
          </cell>
          <cell r="T411" t="str">
            <v>30</v>
          </cell>
          <cell r="U411" t="str">
            <v>21</v>
          </cell>
          <cell r="V411" t="str">
            <v>2.1 ทุติยภูมิระดับต้น</v>
          </cell>
        </row>
        <row r="412">
          <cell r="A412" t="str">
            <v>10</v>
          </cell>
          <cell r="B412" t="str">
            <v>21002</v>
          </cell>
          <cell r="C412" t="str">
            <v>กระทรวงสาธารณสุข สำนักงานปลัดกระทรวงสาธารณสุข</v>
          </cell>
          <cell r="D412" t="str">
            <v>001144800</v>
          </cell>
          <cell r="E412" t="str">
            <v>11448</v>
          </cell>
          <cell r="F412" t="str">
            <v>รพร.ท่าบ่อ</v>
          </cell>
          <cell r="G412" t="str">
            <v>โรงพยาบาลสมเด็จพระยุพราชท่าบ่อ</v>
          </cell>
          <cell r="H412" t="str">
            <v>43020113</v>
          </cell>
          <cell r="I412">
            <v>43</v>
          </cell>
          <cell r="J412" t="str">
            <v>จังหวัดหนองคาย</v>
          </cell>
          <cell r="K412">
            <v>4302</v>
          </cell>
          <cell r="L412" t="str">
            <v>ท่าบ่อ</v>
          </cell>
          <cell r="M412">
            <v>430201</v>
          </cell>
          <cell r="N412" t="str">
            <v>ท่าบ่อ</v>
          </cell>
          <cell r="O412" t="str">
            <v>ตะวันออกเฉียงเหนือ</v>
          </cell>
          <cell r="P412" t="str">
            <v>07</v>
          </cell>
          <cell r="Q412" t="str">
            <v>โรงพยาบาลชุมชน</v>
          </cell>
          <cell r="R412">
            <v>4</v>
          </cell>
          <cell r="S412">
            <v>90</v>
          </cell>
          <cell r="T412" t="str">
            <v>150</v>
          </cell>
          <cell r="U412" t="str">
            <v>22</v>
          </cell>
          <cell r="V412" t="str">
            <v>2.2 ทุติยภูมิระดับกลาง</v>
          </cell>
        </row>
        <row r="413">
          <cell r="A413" t="str">
            <v>10</v>
          </cell>
          <cell r="B413" t="str">
            <v>21002</v>
          </cell>
          <cell r="C413" t="str">
            <v>กระทรวงสาธารณสุข สำนักงานปลัดกระทรวงสาธารณสุข</v>
          </cell>
          <cell r="D413" t="str">
            <v>002135600</v>
          </cell>
          <cell r="E413" t="str">
            <v>21356</v>
          </cell>
          <cell r="F413" t="str">
            <v>รพช.สระใคร</v>
          </cell>
          <cell r="G413" t="str">
            <v>โรงพยาบาลชุมชนสระใคร</v>
          </cell>
          <cell r="H413" t="str">
            <v>43140103</v>
          </cell>
          <cell r="I413">
            <v>43</v>
          </cell>
          <cell r="J413" t="str">
            <v>จังหวัดหนองคาย</v>
          </cell>
          <cell r="K413">
            <v>4314</v>
          </cell>
          <cell r="L413" t="str">
            <v>สระใคร</v>
          </cell>
          <cell r="M413">
            <v>431401</v>
          </cell>
          <cell r="N413" t="str">
            <v>สระใคร</v>
          </cell>
          <cell r="O413" t="str">
            <v>ตะวันออกเฉียงเหนือ</v>
          </cell>
          <cell r="P413" t="str">
            <v>07</v>
          </cell>
          <cell r="Q413" t="str">
            <v>โรงพยาบาลชุมชน</v>
          </cell>
          <cell r="R413">
            <v>5</v>
          </cell>
          <cell r="S413">
            <v>10</v>
          </cell>
          <cell r="T413" t="str">
            <v>10</v>
          </cell>
          <cell r="U413" t="str">
            <v>21</v>
          </cell>
          <cell r="V413" t="str">
            <v>2.1 ทุติยภูมิระดับต้น</v>
          </cell>
        </row>
        <row r="414">
          <cell r="A414" t="str">
            <v>11</v>
          </cell>
          <cell r="B414" t="str">
            <v>21002</v>
          </cell>
          <cell r="C414" t="str">
            <v>กระทรวงสาธารณสุข สำนักงานปลัดกระทรวงสาธารณสุข</v>
          </cell>
          <cell r="D414" t="str">
            <v>001071000</v>
          </cell>
          <cell r="E414" t="str">
            <v>10710</v>
          </cell>
          <cell r="F414" t="str">
            <v>รพท.สกลนคร</v>
          </cell>
          <cell r="G414" t="str">
            <v>โรงพยาบาลทั่วไปสกลนคร</v>
          </cell>
          <cell r="H414" t="str">
            <v>47010100</v>
          </cell>
          <cell r="I414">
            <v>47</v>
          </cell>
          <cell r="J414" t="str">
            <v>จังหวัดสกลนคร</v>
          </cell>
          <cell r="K414">
            <v>4701</v>
          </cell>
          <cell r="L414" t="str">
            <v>เมืองสกลนคร</v>
          </cell>
          <cell r="M414">
            <v>470101</v>
          </cell>
          <cell r="N414" t="str">
            <v>ธาตุเชิงชุม</v>
          </cell>
          <cell r="O414" t="str">
            <v>ตะวันออกเฉียงเหนือ</v>
          </cell>
          <cell r="P414" t="str">
            <v>06</v>
          </cell>
          <cell r="Q414" t="str">
            <v>โรงพยาบาลทั่วไป</v>
          </cell>
          <cell r="R414">
            <v>2</v>
          </cell>
          <cell r="S414">
            <v>564</v>
          </cell>
          <cell r="T414" t="str">
            <v>600</v>
          </cell>
          <cell r="U414" t="str">
            <v>31</v>
          </cell>
          <cell r="V414" t="str">
            <v>3.1 ตติยภูมิ</v>
          </cell>
        </row>
        <row r="415">
          <cell r="A415" t="str">
            <v>11</v>
          </cell>
          <cell r="B415" t="str">
            <v>21002</v>
          </cell>
          <cell r="C415" t="str">
            <v>กระทรวงสาธารณสุข สำนักงานปลัดกระทรวงสาธารณสุข</v>
          </cell>
          <cell r="D415" t="str">
            <v>001108900</v>
          </cell>
          <cell r="E415" t="str">
            <v>11089</v>
          </cell>
          <cell r="F415" t="str">
            <v>รพช.กุสุมาลย์</v>
          </cell>
          <cell r="G415" t="str">
            <v>โรงพยาบาลชุมชนกุสุมาลย์</v>
          </cell>
          <cell r="H415" t="str">
            <v>47020211</v>
          </cell>
          <cell r="I415">
            <v>47</v>
          </cell>
          <cell r="J415" t="str">
            <v>จังหวัดสกลนคร</v>
          </cell>
          <cell r="K415">
            <v>4702</v>
          </cell>
          <cell r="L415" t="str">
            <v>กุสุมาลย์</v>
          </cell>
          <cell r="M415">
            <v>470202</v>
          </cell>
          <cell r="N415" t="str">
            <v>นาโพธิ์</v>
          </cell>
          <cell r="O415" t="str">
            <v>ตะวันออกเฉียงเหนือ</v>
          </cell>
          <cell r="P415" t="str">
            <v>07</v>
          </cell>
          <cell r="Q415" t="str">
            <v>โรงพยาบาลชุมชน</v>
          </cell>
          <cell r="R415">
            <v>4</v>
          </cell>
          <cell r="S415">
            <v>35</v>
          </cell>
          <cell r="T415" t="str">
            <v>35</v>
          </cell>
          <cell r="U415" t="str">
            <v>21</v>
          </cell>
          <cell r="V415" t="str">
            <v>2.1 ทุติยภูมิระดับต้น</v>
          </cell>
        </row>
        <row r="416">
          <cell r="A416" t="str">
            <v>11</v>
          </cell>
          <cell r="B416" t="str">
            <v>21002</v>
          </cell>
          <cell r="C416" t="str">
            <v>กระทรวงสาธารณสุข สำนักงานปลัดกระทรวงสาธารณสุข</v>
          </cell>
          <cell r="D416" t="str">
            <v>001109000</v>
          </cell>
          <cell r="E416" t="str">
            <v>11090</v>
          </cell>
          <cell r="F416" t="str">
            <v>รพช.กุดบาก</v>
          </cell>
          <cell r="G416" t="str">
            <v>โรงพยาบาลชุมชนกุดบาก</v>
          </cell>
          <cell r="H416" t="str">
            <v>47030101</v>
          </cell>
          <cell r="I416">
            <v>47</v>
          </cell>
          <cell r="J416" t="str">
            <v>จังหวัดสกลนคร</v>
          </cell>
          <cell r="K416">
            <v>4703</v>
          </cell>
          <cell r="L416" t="str">
            <v>กุดบาก</v>
          </cell>
          <cell r="M416">
            <v>470301</v>
          </cell>
          <cell r="N416" t="str">
            <v>กุดบาก</v>
          </cell>
          <cell r="O416" t="str">
            <v>ตะวันออกเฉียงเหนือ</v>
          </cell>
          <cell r="P416" t="str">
            <v>07</v>
          </cell>
          <cell r="Q416" t="str">
            <v>โรงพยาบาลชุมชน</v>
          </cell>
          <cell r="R416">
            <v>5</v>
          </cell>
          <cell r="S416">
            <v>30</v>
          </cell>
          <cell r="T416" t="str">
            <v>38</v>
          </cell>
          <cell r="U416" t="str">
            <v>21</v>
          </cell>
          <cell r="V416" t="str">
            <v>2.1 ทุติยภูมิระดับต้น</v>
          </cell>
        </row>
        <row r="417">
          <cell r="A417" t="str">
            <v>11</v>
          </cell>
          <cell r="B417" t="str">
            <v>21002</v>
          </cell>
          <cell r="C417" t="str">
            <v>กระทรวงสาธารณสุข สำนักงานปลัดกระทรวงสาธารณสุข</v>
          </cell>
          <cell r="D417" t="str">
            <v>001109100</v>
          </cell>
          <cell r="E417" t="str">
            <v>11091</v>
          </cell>
          <cell r="F417" t="str">
            <v>รพช.พระอาจารย์ฝั้นอาจาโร</v>
          </cell>
          <cell r="G417" t="str">
            <v>โรงพยาบาลชุมชนพระอาจารย์ฝั้นอาจาโร</v>
          </cell>
          <cell r="H417" t="str">
            <v>47040110</v>
          </cell>
          <cell r="I417">
            <v>47</v>
          </cell>
          <cell r="J417" t="str">
            <v>จังหวัดสกลนคร</v>
          </cell>
          <cell r="K417">
            <v>4704</v>
          </cell>
          <cell r="L417" t="str">
            <v>พรรณานิคม</v>
          </cell>
          <cell r="M417">
            <v>470401</v>
          </cell>
          <cell r="N417" t="str">
            <v>พรรณา</v>
          </cell>
          <cell r="O417" t="str">
            <v>ตะวันออกเฉียงเหนือ</v>
          </cell>
          <cell r="P417" t="str">
            <v>07</v>
          </cell>
          <cell r="Q417" t="str">
            <v>โรงพยาบาลชุมชน</v>
          </cell>
          <cell r="R417">
            <v>4</v>
          </cell>
          <cell r="S417">
            <v>90</v>
          </cell>
          <cell r="T417" t="str">
            <v>90</v>
          </cell>
          <cell r="U417" t="str">
            <v>21</v>
          </cell>
          <cell r="V417" t="str">
            <v>2.1 ทุติยภูมิระดับต้น</v>
          </cell>
        </row>
        <row r="418">
          <cell r="A418" t="str">
            <v>11</v>
          </cell>
          <cell r="B418" t="str">
            <v>21002</v>
          </cell>
          <cell r="C418" t="str">
            <v>กระทรวงสาธารณสุข สำนักงานปลัดกระทรวงสาธารณสุข</v>
          </cell>
          <cell r="D418" t="str">
            <v>001109200</v>
          </cell>
          <cell r="E418" t="str">
            <v>11092</v>
          </cell>
          <cell r="F418" t="str">
            <v>รพช.พังโคน</v>
          </cell>
          <cell r="G418" t="str">
            <v>โรงพยาบาลชุมชนพังโคน</v>
          </cell>
          <cell r="H418" t="str">
            <v>47050109</v>
          </cell>
          <cell r="I418">
            <v>47</v>
          </cell>
          <cell r="J418" t="str">
            <v>จังหวัดสกลนคร</v>
          </cell>
          <cell r="K418">
            <v>4705</v>
          </cell>
          <cell r="L418" t="str">
            <v>พังโคน</v>
          </cell>
          <cell r="M418">
            <v>470501</v>
          </cell>
          <cell r="N418" t="str">
            <v>พังโคน</v>
          </cell>
          <cell r="O418" t="str">
            <v>ตะวันออกเฉียงเหนือ</v>
          </cell>
          <cell r="P418" t="str">
            <v>07</v>
          </cell>
          <cell r="Q418" t="str">
            <v>โรงพยาบาลชุมชน</v>
          </cell>
          <cell r="R418">
            <v>4</v>
          </cell>
          <cell r="S418">
            <v>60</v>
          </cell>
          <cell r="T418" t="str">
            <v>79</v>
          </cell>
          <cell r="U418" t="str">
            <v>21</v>
          </cell>
          <cell r="V418" t="str">
            <v>2.1 ทุติยภูมิระดับต้น</v>
          </cell>
        </row>
        <row r="419">
          <cell r="A419" t="str">
            <v>11</v>
          </cell>
          <cell r="B419" t="str">
            <v>21002</v>
          </cell>
          <cell r="C419" t="str">
            <v>กระทรวงสาธารณสุข สำนักงานปลัดกระทรวงสาธารณสุข</v>
          </cell>
          <cell r="D419" t="str">
            <v>001109300</v>
          </cell>
          <cell r="E419" t="str">
            <v>11093</v>
          </cell>
          <cell r="F419" t="str">
            <v>รพช.วาริชภูมิ</v>
          </cell>
          <cell r="G419" t="str">
            <v>โรงพยาบาลชุมชนวาริชภูมิ</v>
          </cell>
          <cell r="H419" t="str">
            <v>47060113</v>
          </cell>
          <cell r="I419">
            <v>47</v>
          </cell>
          <cell r="J419" t="str">
            <v>จังหวัดสกลนคร</v>
          </cell>
          <cell r="K419">
            <v>4706</v>
          </cell>
          <cell r="L419" t="str">
            <v>วาริชภูมิ</v>
          </cell>
          <cell r="M419">
            <v>470601</v>
          </cell>
          <cell r="N419" t="str">
            <v>วาริชภูมิ</v>
          </cell>
          <cell r="O419" t="str">
            <v>ตะวันออกเฉียงเหนือ</v>
          </cell>
          <cell r="P419" t="str">
            <v>07</v>
          </cell>
          <cell r="Q419" t="str">
            <v>โรงพยาบาลชุมชน</v>
          </cell>
          <cell r="R419">
            <v>5</v>
          </cell>
          <cell r="S419">
            <v>30</v>
          </cell>
          <cell r="T419" t="str">
            <v>37</v>
          </cell>
          <cell r="U419" t="str">
            <v>21</v>
          </cell>
          <cell r="V419" t="str">
            <v>2.1 ทุติยภูมิระดับต้น</v>
          </cell>
        </row>
        <row r="420">
          <cell r="A420" t="str">
            <v>11</v>
          </cell>
          <cell r="B420" t="str">
            <v>21002</v>
          </cell>
          <cell r="C420" t="str">
            <v>กระทรวงสาธารณสุข สำนักงานปลัดกระทรวงสาธารณสุข</v>
          </cell>
          <cell r="D420" t="str">
            <v>001109400</v>
          </cell>
          <cell r="E420" t="str">
            <v>11094</v>
          </cell>
          <cell r="F420" t="str">
            <v>รพช.นิคมน้ำอูน</v>
          </cell>
          <cell r="G420" t="str">
            <v>โรงพยาบาลชุมชนนิคมน้ำอูน</v>
          </cell>
          <cell r="H420" t="str">
            <v>47070205</v>
          </cell>
          <cell r="I420">
            <v>47</v>
          </cell>
          <cell r="J420" t="str">
            <v>จังหวัดสกลนคร</v>
          </cell>
          <cell r="K420">
            <v>4707</v>
          </cell>
          <cell r="L420" t="str">
            <v>นิคมน้ำอูน</v>
          </cell>
          <cell r="M420">
            <v>470702</v>
          </cell>
          <cell r="N420" t="str">
            <v>หนองปลิง</v>
          </cell>
          <cell r="O420" t="str">
            <v>ตะวันออกเฉียงเหนือ</v>
          </cell>
          <cell r="P420" t="str">
            <v>07</v>
          </cell>
          <cell r="Q420" t="str">
            <v>โรงพยาบาลชุมชน</v>
          </cell>
          <cell r="R420">
            <v>5</v>
          </cell>
          <cell r="S420">
            <v>10</v>
          </cell>
          <cell r="T420" t="str">
            <v>10</v>
          </cell>
          <cell r="U420" t="str">
            <v>21</v>
          </cell>
          <cell r="V420" t="str">
            <v>2.1 ทุติยภูมิระดับต้น</v>
          </cell>
        </row>
        <row r="421">
          <cell r="A421" t="str">
            <v>11</v>
          </cell>
          <cell r="B421" t="str">
            <v>21002</v>
          </cell>
          <cell r="C421" t="str">
            <v>กระทรวงสาธารณสุข สำนักงานปลัดกระทรวงสาธารณสุข</v>
          </cell>
          <cell r="D421" t="str">
            <v>001109500</v>
          </cell>
          <cell r="E421" t="str">
            <v>11095</v>
          </cell>
          <cell r="F421" t="str">
            <v>รพช.วานรนิวาส</v>
          </cell>
          <cell r="G421" t="str">
            <v>โรงพยาบาลชุมชนวานรนิวาส</v>
          </cell>
          <cell r="H421" t="str">
            <v>47081209</v>
          </cell>
          <cell r="I421">
            <v>47</v>
          </cell>
          <cell r="J421" t="str">
            <v>จังหวัดสกลนคร</v>
          </cell>
          <cell r="K421">
            <v>4708</v>
          </cell>
          <cell r="L421" t="str">
            <v>วานรนิวาส</v>
          </cell>
          <cell r="M421">
            <v>470812</v>
          </cell>
          <cell r="N421" t="str">
            <v>คอนสวรรค์</v>
          </cell>
          <cell r="O421" t="str">
            <v>ตะวันออกเฉียงเหนือ</v>
          </cell>
          <cell r="P421" t="str">
            <v>07</v>
          </cell>
          <cell r="Q421" t="str">
            <v>โรงพยาบาลชุมชน</v>
          </cell>
          <cell r="R421">
            <v>4</v>
          </cell>
          <cell r="S421">
            <v>60</v>
          </cell>
          <cell r="T421" t="str">
            <v>70</v>
          </cell>
          <cell r="U421" t="str">
            <v>22</v>
          </cell>
          <cell r="V421" t="str">
            <v>2.2 ทุติยภูมิระดับกลาง</v>
          </cell>
        </row>
        <row r="422">
          <cell r="A422" t="str">
            <v>11</v>
          </cell>
          <cell r="B422" t="str">
            <v>21002</v>
          </cell>
          <cell r="C422" t="str">
            <v>กระทรวงสาธารณสุข สำนักงานปลัดกระทรวงสาธารณสุข</v>
          </cell>
          <cell r="D422" t="str">
            <v>001109600</v>
          </cell>
          <cell r="E422" t="str">
            <v>11096</v>
          </cell>
          <cell r="F422" t="str">
            <v>รพช.คำตากล้า</v>
          </cell>
          <cell r="G422" t="str">
            <v>โรงพยาบาลชุมชนคำตากล้า</v>
          </cell>
          <cell r="H422" t="str">
            <v>47090111</v>
          </cell>
          <cell r="I422">
            <v>47</v>
          </cell>
          <cell r="J422" t="str">
            <v>จังหวัดสกลนคร</v>
          </cell>
          <cell r="K422">
            <v>4709</v>
          </cell>
          <cell r="L422" t="str">
            <v>คำตากล้า</v>
          </cell>
          <cell r="M422">
            <v>470901</v>
          </cell>
          <cell r="N422" t="str">
            <v>คำตากล้า</v>
          </cell>
          <cell r="O422" t="str">
            <v>ตะวันออกเฉียงเหนือ</v>
          </cell>
          <cell r="P422" t="str">
            <v>07</v>
          </cell>
          <cell r="Q422" t="str">
            <v>โรงพยาบาลชุมชน</v>
          </cell>
          <cell r="R422">
            <v>5</v>
          </cell>
          <cell r="S422">
            <v>30</v>
          </cell>
          <cell r="T422" t="str">
            <v>30</v>
          </cell>
          <cell r="U422" t="str">
            <v>21</v>
          </cell>
          <cell r="V422" t="str">
            <v>2.1 ทุติยภูมิระดับต้น</v>
          </cell>
        </row>
        <row r="423">
          <cell r="A423" t="str">
            <v>11</v>
          </cell>
          <cell r="B423" t="str">
            <v>21002</v>
          </cell>
          <cell r="C423" t="str">
            <v>กระทรวงสาธารณสุข สำนักงานปลัดกระทรวงสาธารณสุข</v>
          </cell>
          <cell r="D423" t="str">
            <v>001109700</v>
          </cell>
          <cell r="E423" t="str">
            <v>11097</v>
          </cell>
          <cell r="F423" t="str">
            <v>รพช.บ้านม่วง</v>
          </cell>
          <cell r="G423" t="str">
            <v>โรงพยาบาลชุมชนบ้านม่วง</v>
          </cell>
          <cell r="H423" t="str">
            <v>47100102</v>
          </cell>
          <cell r="I423">
            <v>47</v>
          </cell>
          <cell r="J423" t="str">
            <v>จังหวัดสกลนคร</v>
          </cell>
          <cell r="K423">
            <v>4710</v>
          </cell>
          <cell r="L423" t="str">
            <v>บ้านม่วง</v>
          </cell>
          <cell r="M423">
            <v>471001</v>
          </cell>
          <cell r="N423" t="str">
            <v>ม่วง</v>
          </cell>
          <cell r="O423" t="str">
            <v>ตะวันออกเฉียงเหนือ</v>
          </cell>
          <cell r="P423" t="str">
            <v>07</v>
          </cell>
          <cell r="Q423" t="str">
            <v>โรงพยาบาลชุมชน</v>
          </cell>
          <cell r="R423">
            <v>4</v>
          </cell>
          <cell r="S423">
            <v>36</v>
          </cell>
          <cell r="T423" t="str">
            <v>77</v>
          </cell>
          <cell r="U423" t="str">
            <v>21</v>
          </cell>
          <cell r="V423" t="str">
            <v>2.1 ทุติยภูมิระดับต้น</v>
          </cell>
        </row>
        <row r="424">
          <cell r="A424" t="str">
            <v>11</v>
          </cell>
          <cell r="B424" t="str">
            <v>21002</v>
          </cell>
          <cell r="C424" t="str">
            <v>กระทรวงสาธารณสุข สำนักงานปลัดกระทรวงสาธารณสุข</v>
          </cell>
          <cell r="D424" t="str">
            <v>001109800</v>
          </cell>
          <cell r="E424" t="str">
            <v>11098</v>
          </cell>
          <cell r="F424" t="str">
            <v>รพช.อากาศอำนวย</v>
          </cell>
          <cell r="G424" t="str">
            <v>โรงพยาบาลชุมชนอากาศอำนวย</v>
          </cell>
          <cell r="H424" t="str">
            <v>47110103</v>
          </cell>
          <cell r="I424">
            <v>47</v>
          </cell>
          <cell r="J424" t="str">
            <v>จังหวัดสกลนคร</v>
          </cell>
          <cell r="K424">
            <v>4711</v>
          </cell>
          <cell r="L424" t="str">
            <v>อากาศอำนวย</v>
          </cell>
          <cell r="M424">
            <v>471101</v>
          </cell>
          <cell r="N424" t="str">
            <v>อากาศ</v>
          </cell>
          <cell r="O424" t="str">
            <v>ตะวันออกเฉียงเหนือ</v>
          </cell>
          <cell r="P424" t="str">
            <v>07</v>
          </cell>
          <cell r="Q424" t="str">
            <v>โรงพยาบาลชุมชน</v>
          </cell>
          <cell r="R424">
            <v>4</v>
          </cell>
          <cell r="S424">
            <v>90</v>
          </cell>
          <cell r="T424" t="str">
            <v>90</v>
          </cell>
          <cell r="U424" t="str">
            <v>21</v>
          </cell>
          <cell r="V424" t="str">
            <v>2.1 ทุติยภูมิระดับต้น</v>
          </cell>
        </row>
        <row r="425">
          <cell r="A425" t="str">
            <v>11</v>
          </cell>
          <cell r="B425" t="str">
            <v>21002</v>
          </cell>
          <cell r="C425" t="str">
            <v>กระทรวงสาธารณสุข สำนักงานปลัดกระทรวงสาธารณสุข</v>
          </cell>
          <cell r="D425" t="str">
            <v>001109900</v>
          </cell>
          <cell r="E425" t="str">
            <v>11099</v>
          </cell>
          <cell r="F425" t="str">
            <v>รพช.ส่องดาว</v>
          </cell>
          <cell r="G425" t="str">
            <v>โรงพยาบาลชุมชนส่องดาว</v>
          </cell>
          <cell r="H425" t="str">
            <v>47130109</v>
          </cell>
          <cell r="I425">
            <v>47</v>
          </cell>
          <cell r="J425" t="str">
            <v>จังหวัดสกลนคร</v>
          </cell>
          <cell r="K425">
            <v>4713</v>
          </cell>
          <cell r="L425" t="str">
            <v>ส่องดาว</v>
          </cell>
          <cell r="M425">
            <v>471301</v>
          </cell>
          <cell r="N425" t="str">
            <v>ส่องดาว</v>
          </cell>
          <cell r="O425" t="str">
            <v>ตะวันออกเฉียงเหนือ</v>
          </cell>
          <cell r="P425" t="str">
            <v>07</v>
          </cell>
          <cell r="Q425" t="str">
            <v>โรงพยาบาลชุมชน</v>
          </cell>
          <cell r="R425">
            <v>5</v>
          </cell>
          <cell r="S425">
            <v>30</v>
          </cell>
          <cell r="T425" t="str">
            <v>35</v>
          </cell>
          <cell r="U425" t="str">
            <v>21</v>
          </cell>
          <cell r="V425" t="str">
            <v>2.1 ทุติยภูมิระดับต้น</v>
          </cell>
        </row>
        <row r="426">
          <cell r="A426" t="str">
            <v>11</v>
          </cell>
          <cell r="B426" t="str">
            <v>21002</v>
          </cell>
          <cell r="C426" t="str">
            <v>กระทรวงสาธารณสุข สำนักงานปลัดกระทรวงสาธารณสุข</v>
          </cell>
          <cell r="D426" t="str">
            <v>001110000</v>
          </cell>
          <cell r="E426" t="str">
            <v>11100</v>
          </cell>
          <cell r="F426" t="str">
            <v>รพช.เต่างอย</v>
          </cell>
          <cell r="G426" t="str">
            <v>โรงพยาบาลชุมชนเต่างอย</v>
          </cell>
          <cell r="H426" t="str">
            <v>47140106</v>
          </cell>
          <cell r="I426">
            <v>47</v>
          </cell>
          <cell r="J426" t="str">
            <v>จังหวัดสกลนคร</v>
          </cell>
          <cell r="K426">
            <v>4714</v>
          </cell>
          <cell r="L426" t="str">
            <v>เต่างอย</v>
          </cell>
          <cell r="M426">
            <v>471401</v>
          </cell>
          <cell r="N426" t="str">
            <v>เต่างอย</v>
          </cell>
          <cell r="O426" t="str">
            <v>ตะวันออกเฉียงเหนือ</v>
          </cell>
          <cell r="P426" t="str">
            <v>07</v>
          </cell>
          <cell r="Q426" t="str">
            <v>โรงพยาบาลชุมชน</v>
          </cell>
          <cell r="R426">
            <v>5</v>
          </cell>
          <cell r="S426">
            <v>30</v>
          </cell>
          <cell r="T426" t="str">
            <v>30</v>
          </cell>
          <cell r="U426" t="str">
            <v>21</v>
          </cell>
          <cell r="V426" t="str">
            <v>2.1 ทุติยภูมิระดับต้น</v>
          </cell>
        </row>
        <row r="427">
          <cell r="A427" t="str">
            <v>11</v>
          </cell>
          <cell r="B427" t="str">
            <v>21002</v>
          </cell>
          <cell r="C427" t="str">
            <v>กระทรวงสาธารณสุข สำนักงานปลัดกระทรวงสาธารณสุข</v>
          </cell>
          <cell r="D427" t="str">
            <v>001110100</v>
          </cell>
          <cell r="E427" t="str">
            <v>11101</v>
          </cell>
          <cell r="F427" t="str">
            <v>รพช.โคกศรีสุพรรณ</v>
          </cell>
          <cell r="G427" t="str">
            <v>โรงพยาบาลชุมชนโคกศรีสุพรรณ</v>
          </cell>
          <cell r="H427" t="str">
            <v>47150108</v>
          </cell>
          <cell r="I427">
            <v>47</v>
          </cell>
          <cell r="J427" t="str">
            <v>จังหวัดสกลนคร</v>
          </cell>
          <cell r="K427">
            <v>4715</v>
          </cell>
          <cell r="L427" t="str">
            <v>โคกศรีสุพรรณ</v>
          </cell>
          <cell r="M427">
            <v>471501</v>
          </cell>
          <cell r="N427" t="str">
            <v>ตองโขบ</v>
          </cell>
          <cell r="O427" t="str">
            <v>ตะวันออกเฉียงเหนือ</v>
          </cell>
          <cell r="P427" t="str">
            <v>07</v>
          </cell>
          <cell r="Q427" t="str">
            <v>โรงพยาบาลชุมชน</v>
          </cell>
          <cell r="R427">
            <v>5</v>
          </cell>
          <cell r="S427">
            <v>30</v>
          </cell>
          <cell r="T427" t="str">
            <v>37</v>
          </cell>
          <cell r="U427" t="str">
            <v>21</v>
          </cell>
          <cell r="V427" t="str">
            <v>2.1 ทุติยภูมิระดับต้น</v>
          </cell>
        </row>
        <row r="428">
          <cell r="A428" t="str">
            <v>11</v>
          </cell>
          <cell r="B428" t="str">
            <v>21002</v>
          </cell>
          <cell r="C428" t="str">
            <v>กระทรวงสาธารณสุข สำนักงานปลัดกระทรวงสาธารณสุข</v>
          </cell>
          <cell r="D428" t="str">
            <v>001110200</v>
          </cell>
          <cell r="E428" t="str">
            <v>11102</v>
          </cell>
          <cell r="F428" t="str">
            <v>รพช.เจริญศิลป์</v>
          </cell>
          <cell r="G428" t="str">
            <v>โรงพยาบาลชุมชนเจริญศิลป์</v>
          </cell>
          <cell r="H428" t="str">
            <v>47160202</v>
          </cell>
          <cell r="I428">
            <v>47</v>
          </cell>
          <cell r="J428" t="str">
            <v>จังหวัดสกลนคร</v>
          </cell>
          <cell r="K428">
            <v>4716</v>
          </cell>
          <cell r="L428" t="str">
            <v>เจริญศิลป์</v>
          </cell>
          <cell r="M428">
            <v>471602</v>
          </cell>
          <cell r="N428" t="str">
            <v>เจริญศิลป์</v>
          </cell>
          <cell r="O428" t="str">
            <v>ตะวันออกเฉียงเหนือ</v>
          </cell>
          <cell r="P428" t="str">
            <v>07</v>
          </cell>
          <cell r="Q428" t="str">
            <v>โรงพยาบาลชุมชน</v>
          </cell>
          <cell r="R428">
            <v>5</v>
          </cell>
          <cell r="S428">
            <v>30</v>
          </cell>
          <cell r="T428" t="str">
            <v>42</v>
          </cell>
          <cell r="U428" t="str">
            <v>21</v>
          </cell>
          <cell r="V428" t="str">
            <v>2.1 ทุติยภูมิระดับต้น</v>
          </cell>
        </row>
        <row r="429">
          <cell r="A429" t="str">
            <v>11</v>
          </cell>
          <cell r="B429" t="str">
            <v>21002</v>
          </cell>
          <cell r="C429" t="str">
            <v>กระทรวงสาธารณสุข สำนักงานปลัดกระทรวงสาธารณสุข</v>
          </cell>
          <cell r="D429" t="str">
            <v>001110300</v>
          </cell>
          <cell r="E429" t="str">
            <v>11103</v>
          </cell>
          <cell r="F429" t="str">
            <v>รพช.โพนนาแก้ว</v>
          </cell>
          <cell r="G429" t="str">
            <v>โรงพยาบาลชุมชนโพนนาแก้ว</v>
          </cell>
          <cell r="H429" t="str">
            <v>47170210</v>
          </cell>
          <cell r="I429">
            <v>47</v>
          </cell>
          <cell r="J429" t="str">
            <v>จังหวัดสกลนคร</v>
          </cell>
          <cell r="K429">
            <v>4717</v>
          </cell>
          <cell r="L429" t="str">
            <v>โพนนาแก้ว</v>
          </cell>
          <cell r="M429">
            <v>471702</v>
          </cell>
          <cell r="N429" t="str">
            <v>นาแก้ว</v>
          </cell>
          <cell r="O429" t="str">
            <v>ตะวันออกเฉียงเหนือ</v>
          </cell>
          <cell r="P429" t="str">
            <v>07</v>
          </cell>
          <cell r="Q429" t="str">
            <v>โรงพยาบาลชุมชน</v>
          </cell>
          <cell r="R429">
            <v>5</v>
          </cell>
          <cell r="S429">
            <v>30</v>
          </cell>
          <cell r="T429" t="str">
            <v>32</v>
          </cell>
          <cell r="U429" t="str">
            <v>21</v>
          </cell>
          <cell r="V429" t="str">
            <v>2.1 ทุติยภูมิระดับต้น</v>
          </cell>
        </row>
        <row r="430">
          <cell r="A430" t="str">
            <v>11</v>
          </cell>
          <cell r="B430" t="str">
            <v>21002</v>
          </cell>
          <cell r="C430" t="str">
            <v>กระทรวงสาธารณสุข สำนักงานปลัดกระทรวงสาธารณสุข</v>
          </cell>
          <cell r="D430" t="str">
            <v>001145000</v>
          </cell>
          <cell r="E430" t="str">
            <v>11450</v>
          </cell>
          <cell r="F430" t="str">
            <v>รพร.สว่างแดนดิน</v>
          </cell>
          <cell r="G430" t="str">
            <v>โรงพยาบาลสมเด็จพระยุพราชสว่างแดนดิน</v>
          </cell>
          <cell r="H430" t="str">
            <v>47120111</v>
          </cell>
          <cell r="I430">
            <v>47</v>
          </cell>
          <cell r="J430" t="str">
            <v>จังหวัดสกลนคร</v>
          </cell>
          <cell r="K430">
            <v>4712</v>
          </cell>
          <cell r="L430" t="str">
            <v>สว่างแดนดิน</v>
          </cell>
          <cell r="M430">
            <v>471201</v>
          </cell>
          <cell r="N430" t="str">
            <v>สว่างแดนดิน</v>
          </cell>
          <cell r="O430" t="str">
            <v>ตะวันออกเฉียงเหนือ</v>
          </cell>
          <cell r="P430" t="str">
            <v>07</v>
          </cell>
          <cell r="Q430" t="str">
            <v>โรงพยาบาลชุมชน</v>
          </cell>
          <cell r="R430">
            <v>4</v>
          </cell>
          <cell r="S430">
            <v>90</v>
          </cell>
          <cell r="T430" t="str">
            <v>102</v>
          </cell>
          <cell r="U430" t="str">
            <v>21</v>
          </cell>
          <cell r="V430" t="str">
            <v>2.1 ทุติยภูมิระดับต้น</v>
          </cell>
        </row>
        <row r="431">
          <cell r="A431" t="str">
            <v>11</v>
          </cell>
          <cell r="B431" t="str">
            <v>21002</v>
          </cell>
          <cell r="C431" t="str">
            <v>กระทรวงสาธารณสุข สำนักงานปลัดกระทรวงสาธารณสุข</v>
          </cell>
          <cell r="D431" t="str">
            <v>002132300</v>
          </cell>
          <cell r="E431" t="str">
            <v>21323</v>
          </cell>
          <cell r="F431" t="str">
            <v>รพช.พระอาจารย์แบน  ธนากโร</v>
          </cell>
          <cell r="G431" t="str">
            <v>โรงพยาบาลชุมชนพระอาจารย์แบน  ธนากโร</v>
          </cell>
          <cell r="H431" t="str">
            <v>47180300</v>
          </cell>
          <cell r="I431">
            <v>47</v>
          </cell>
          <cell r="J431" t="str">
            <v>จังหวัดสกลนคร</v>
          </cell>
          <cell r="K431">
            <v>4718</v>
          </cell>
          <cell r="L431" t="str">
            <v>ภูพาน</v>
          </cell>
          <cell r="M431">
            <v>471803</v>
          </cell>
          <cell r="N431" t="str">
            <v>โคกภู</v>
          </cell>
          <cell r="O431" t="str">
            <v>ตะวันออกเฉียงเหนือ</v>
          </cell>
          <cell r="P431" t="str">
            <v>07</v>
          </cell>
          <cell r="Q431" t="str">
            <v>โรงพยาบาลชุมชน</v>
          </cell>
          <cell r="R431">
            <v>5</v>
          </cell>
          <cell r="S431">
            <v>30</v>
          </cell>
          <cell r="T431" t="str">
            <v>90</v>
          </cell>
          <cell r="U431" t="str">
            <v>22</v>
          </cell>
          <cell r="V431" t="str">
            <v>2.2 ทุติยภูมิระดับกลาง</v>
          </cell>
        </row>
        <row r="432">
          <cell r="A432" t="str">
            <v>11</v>
          </cell>
          <cell r="B432" t="str">
            <v>21002</v>
          </cell>
          <cell r="C432" t="str">
            <v>กระทรวงสาธารณสุข สำนักงานปลัดกระทรวงสาธารณสุข</v>
          </cell>
          <cell r="D432" t="str">
            <v>001071100</v>
          </cell>
          <cell r="E432" t="str">
            <v>10711</v>
          </cell>
          <cell r="F432" t="str">
            <v>รพท.นครพนม</v>
          </cell>
          <cell r="G432" t="str">
            <v>โรงพยาบาลทั่วไปนครพนม</v>
          </cell>
          <cell r="H432" t="str">
            <v>48010100</v>
          </cell>
          <cell r="I432">
            <v>48</v>
          </cell>
          <cell r="J432" t="str">
            <v>จังหวัดนครพนม</v>
          </cell>
          <cell r="K432">
            <v>4801</v>
          </cell>
          <cell r="L432" t="str">
            <v>เมืองนครพนม</v>
          </cell>
          <cell r="M432">
            <v>480101</v>
          </cell>
          <cell r="N432" t="str">
            <v>ในเมือง</v>
          </cell>
          <cell r="O432" t="str">
            <v>ตะวันออกเฉียงเหนือ</v>
          </cell>
          <cell r="P432" t="str">
            <v>06</v>
          </cell>
          <cell r="Q432" t="str">
            <v>โรงพยาบาลทั่วไป</v>
          </cell>
          <cell r="R432">
            <v>2</v>
          </cell>
          <cell r="S432">
            <v>306</v>
          </cell>
          <cell r="T432" t="str">
            <v>306</v>
          </cell>
          <cell r="U432" t="str">
            <v>23</v>
          </cell>
          <cell r="V432" t="str">
            <v>2.3 ทุติยภูมิระดับสูง</v>
          </cell>
        </row>
        <row r="433">
          <cell r="A433" t="str">
            <v>11</v>
          </cell>
          <cell r="B433" t="str">
            <v>21002</v>
          </cell>
          <cell r="C433" t="str">
            <v>กระทรวงสาธารณสุข สำนักงานปลัดกระทรวงสาธารณสุข</v>
          </cell>
          <cell r="D433" t="str">
            <v>001110400</v>
          </cell>
          <cell r="E433" t="str">
            <v>11104</v>
          </cell>
          <cell r="F433" t="str">
            <v>รพช.ปลาปาก</v>
          </cell>
          <cell r="G433" t="str">
            <v>โรงพยาบาลชุมชนปลาปาก</v>
          </cell>
          <cell r="H433" t="str">
            <v>48020102</v>
          </cell>
          <cell r="I433">
            <v>48</v>
          </cell>
          <cell r="J433" t="str">
            <v>จังหวัดนครพนม</v>
          </cell>
          <cell r="K433">
            <v>4802</v>
          </cell>
          <cell r="L433" t="str">
            <v>ปลาปาก</v>
          </cell>
          <cell r="M433">
            <v>480201</v>
          </cell>
          <cell r="N433" t="str">
            <v>ปลาปาก</v>
          </cell>
          <cell r="O433" t="str">
            <v>ตะวันออกเฉียงเหนือ</v>
          </cell>
          <cell r="P433" t="str">
            <v>07</v>
          </cell>
          <cell r="Q433" t="str">
            <v>โรงพยาบาลชุมชน</v>
          </cell>
          <cell r="R433">
            <v>4</v>
          </cell>
          <cell r="S433">
            <v>53</v>
          </cell>
          <cell r="T433" t="str">
            <v>30</v>
          </cell>
          <cell r="U433" t="str">
            <v>21</v>
          </cell>
          <cell r="V433" t="str">
            <v>2.1 ทุติยภูมิระดับต้น</v>
          </cell>
        </row>
        <row r="434">
          <cell r="A434" t="str">
            <v>11</v>
          </cell>
          <cell r="B434" t="str">
            <v>21002</v>
          </cell>
          <cell r="C434" t="str">
            <v>กระทรวงสาธารณสุข สำนักงานปลัดกระทรวงสาธารณสุข</v>
          </cell>
          <cell r="D434" t="str">
            <v>001110500</v>
          </cell>
          <cell r="E434" t="str">
            <v>11105</v>
          </cell>
          <cell r="F434" t="str">
            <v>รพช.ท่าอุเทน</v>
          </cell>
          <cell r="G434" t="str">
            <v>โรงพยาบาลชุมชนท่าอุเทน</v>
          </cell>
          <cell r="H434" t="str">
            <v>48030206</v>
          </cell>
          <cell r="I434">
            <v>48</v>
          </cell>
          <cell r="J434" t="str">
            <v>จังหวัดนครพนม</v>
          </cell>
          <cell r="K434">
            <v>4803</v>
          </cell>
          <cell r="L434" t="str">
            <v>ท่าอุเทน</v>
          </cell>
          <cell r="M434">
            <v>480302</v>
          </cell>
          <cell r="N434" t="str">
            <v>โนนตาล</v>
          </cell>
          <cell r="O434" t="str">
            <v>ตะวันออกเฉียงเหนือ</v>
          </cell>
          <cell r="P434" t="str">
            <v>07</v>
          </cell>
          <cell r="Q434" t="str">
            <v>โรงพยาบาลชุมชน</v>
          </cell>
          <cell r="R434">
            <v>5</v>
          </cell>
          <cell r="S434">
            <v>30</v>
          </cell>
          <cell r="T434" t="str">
            <v>30</v>
          </cell>
          <cell r="U434" t="str">
            <v>21</v>
          </cell>
          <cell r="V434" t="str">
            <v>2.1 ทุติยภูมิระดับต้น</v>
          </cell>
        </row>
        <row r="435">
          <cell r="A435" t="str">
            <v>11</v>
          </cell>
          <cell r="B435" t="str">
            <v>21002</v>
          </cell>
          <cell r="C435" t="str">
            <v>กระทรวงสาธารณสุข สำนักงานปลัดกระทรวงสาธารณสุข</v>
          </cell>
          <cell r="D435" t="str">
            <v>001110600</v>
          </cell>
          <cell r="E435" t="str">
            <v>11106</v>
          </cell>
          <cell r="F435" t="str">
            <v>รพช.บ้านแพง</v>
          </cell>
          <cell r="G435" t="str">
            <v>โรงพยาบาลชุมชนบ้านแพง</v>
          </cell>
          <cell r="H435" t="str">
            <v>48040102</v>
          </cell>
          <cell r="I435">
            <v>48</v>
          </cell>
          <cell r="J435" t="str">
            <v>จังหวัดนครพนม</v>
          </cell>
          <cell r="K435">
            <v>4804</v>
          </cell>
          <cell r="L435" t="str">
            <v>บ้านแพง</v>
          </cell>
          <cell r="M435">
            <v>480401</v>
          </cell>
          <cell r="N435" t="str">
            <v>บ้านแพง</v>
          </cell>
          <cell r="O435" t="str">
            <v>ตะวันออกเฉียงเหนือ</v>
          </cell>
          <cell r="P435" t="str">
            <v>07</v>
          </cell>
          <cell r="Q435" t="str">
            <v>โรงพยาบาลชุมชน</v>
          </cell>
          <cell r="R435">
            <v>4</v>
          </cell>
          <cell r="S435">
            <v>60</v>
          </cell>
          <cell r="T435" t="str">
            <v>30</v>
          </cell>
          <cell r="U435" t="str">
            <v>21</v>
          </cell>
          <cell r="V435" t="str">
            <v>2.1 ทุติยภูมิระดับต้น</v>
          </cell>
        </row>
        <row r="436">
          <cell r="A436" t="str">
            <v>11</v>
          </cell>
          <cell r="B436" t="str">
            <v>21002</v>
          </cell>
          <cell r="C436" t="str">
            <v>กระทรวงสาธารณสุข สำนักงานปลัดกระทรวงสาธารณสุข</v>
          </cell>
          <cell r="D436" t="str">
            <v>001110700</v>
          </cell>
          <cell r="E436" t="str">
            <v>11107</v>
          </cell>
          <cell r="F436" t="str">
            <v>รพช.นาทม</v>
          </cell>
          <cell r="G436" t="str">
            <v>โรงพยาบาลชุมชนนาทม</v>
          </cell>
          <cell r="H436" t="str">
            <v>48110304</v>
          </cell>
          <cell r="I436">
            <v>48</v>
          </cell>
          <cell r="J436" t="str">
            <v>จังหวัดนครพนม</v>
          </cell>
          <cell r="K436">
            <v>4811</v>
          </cell>
          <cell r="L436" t="str">
            <v>นาทม</v>
          </cell>
          <cell r="M436">
            <v>481103</v>
          </cell>
          <cell r="N436" t="str">
            <v>ดอนเตย</v>
          </cell>
          <cell r="O436" t="str">
            <v>ตะวันออกเฉียงเหนือ</v>
          </cell>
          <cell r="P436" t="str">
            <v>07</v>
          </cell>
          <cell r="Q436" t="str">
            <v>โรงพยาบาลชุมชน</v>
          </cell>
          <cell r="R436">
            <v>5</v>
          </cell>
          <cell r="S436">
            <v>30</v>
          </cell>
          <cell r="T436" t="str">
            <v>10</v>
          </cell>
          <cell r="U436" t="str">
            <v>21</v>
          </cell>
          <cell r="V436" t="str">
            <v>2.1 ทุติยภูมิระดับต้น</v>
          </cell>
        </row>
        <row r="437">
          <cell r="A437" t="str">
            <v>11</v>
          </cell>
          <cell r="B437" t="str">
            <v>21002</v>
          </cell>
          <cell r="C437" t="str">
            <v>กระทรวงสาธารณสุข สำนักงานปลัดกระทรวงสาธารณสุข</v>
          </cell>
          <cell r="D437" t="str">
            <v>001110800</v>
          </cell>
          <cell r="E437" t="str">
            <v>11108</v>
          </cell>
          <cell r="F437" t="str">
            <v>รพช.เรณูนคร</v>
          </cell>
          <cell r="G437" t="str">
            <v>โรงพยาบาลชุมชนเรณูนคร</v>
          </cell>
          <cell r="H437" t="str">
            <v>48060209</v>
          </cell>
          <cell r="I437">
            <v>48</v>
          </cell>
          <cell r="J437" t="str">
            <v>จังหวัดนครพนม</v>
          </cell>
          <cell r="K437">
            <v>4806</v>
          </cell>
          <cell r="L437" t="str">
            <v>เรณูนคร</v>
          </cell>
          <cell r="M437">
            <v>480602</v>
          </cell>
          <cell r="N437" t="str">
            <v>โพนทอง</v>
          </cell>
          <cell r="O437" t="str">
            <v>ตะวันออกเฉียงเหนือ</v>
          </cell>
          <cell r="P437" t="str">
            <v>07</v>
          </cell>
          <cell r="Q437" t="str">
            <v>โรงพยาบาลชุมชน</v>
          </cell>
          <cell r="R437">
            <v>5</v>
          </cell>
          <cell r="S437">
            <v>30</v>
          </cell>
          <cell r="T437" t="str">
            <v>30</v>
          </cell>
          <cell r="U437" t="str">
            <v>21</v>
          </cell>
          <cell r="V437" t="str">
            <v>2.1 ทุติยภูมิระดับต้น</v>
          </cell>
        </row>
        <row r="438">
          <cell r="A438" t="str">
            <v>11</v>
          </cell>
          <cell r="B438" t="str">
            <v>21002</v>
          </cell>
          <cell r="C438" t="str">
            <v>กระทรวงสาธารณสุข สำนักงานปลัดกระทรวงสาธารณสุข</v>
          </cell>
          <cell r="D438" t="str">
            <v>001110900</v>
          </cell>
          <cell r="E438" t="str">
            <v>11109</v>
          </cell>
          <cell r="F438" t="str">
            <v>รพช.นาแก</v>
          </cell>
          <cell r="G438" t="str">
            <v>โรงพยาบาลชุมชนนาแก</v>
          </cell>
          <cell r="H438" t="str">
            <v>48070107</v>
          </cell>
          <cell r="I438">
            <v>48</v>
          </cell>
          <cell r="J438" t="str">
            <v>จังหวัดนครพนม</v>
          </cell>
          <cell r="K438">
            <v>4807</v>
          </cell>
          <cell r="L438" t="str">
            <v>นาแก</v>
          </cell>
          <cell r="M438">
            <v>480701</v>
          </cell>
          <cell r="N438" t="str">
            <v>นาแก</v>
          </cell>
          <cell r="O438" t="str">
            <v>ตะวันออกเฉียงเหนือ</v>
          </cell>
          <cell r="P438" t="str">
            <v>07</v>
          </cell>
          <cell r="Q438" t="str">
            <v>โรงพยาบาลชุมชน</v>
          </cell>
          <cell r="R438">
            <v>4</v>
          </cell>
          <cell r="S438">
            <v>60</v>
          </cell>
          <cell r="T438" t="str">
            <v>60</v>
          </cell>
          <cell r="U438" t="str">
            <v>21</v>
          </cell>
          <cell r="V438" t="str">
            <v>2.1 ทุติยภูมิระดับต้น</v>
          </cell>
        </row>
        <row r="439">
          <cell r="A439" t="str">
            <v>11</v>
          </cell>
          <cell r="B439" t="str">
            <v>21002</v>
          </cell>
          <cell r="C439" t="str">
            <v>กระทรวงสาธารณสุข สำนักงานปลัดกระทรวงสาธารณสุข</v>
          </cell>
          <cell r="D439" t="str">
            <v>001111000</v>
          </cell>
          <cell r="E439" t="str">
            <v>11110</v>
          </cell>
          <cell r="F439" t="str">
            <v>รพช.ศรีสงคราม</v>
          </cell>
          <cell r="G439" t="str">
            <v>โรงพยาบาลชุมชนศรีสงคราม</v>
          </cell>
          <cell r="H439" t="str">
            <v>48080101</v>
          </cell>
          <cell r="I439">
            <v>48</v>
          </cell>
          <cell r="J439" t="str">
            <v>จังหวัดนครพนม</v>
          </cell>
          <cell r="K439">
            <v>4808</v>
          </cell>
          <cell r="L439" t="str">
            <v>ศรีสงคราม</v>
          </cell>
          <cell r="M439">
            <v>480801</v>
          </cell>
          <cell r="N439" t="str">
            <v>ศรีสงคราม</v>
          </cell>
          <cell r="O439" t="str">
            <v>ตะวันออกเฉียงเหนือ</v>
          </cell>
          <cell r="P439" t="str">
            <v>07</v>
          </cell>
          <cell r="Q439" t="str">
            <v>โรงพยาบาลชุมชน</v>
          </cell>
          <cell r="R439">
            <v>4</v>
          </cell>
          <cell r="S439">
            <v>60</v>
          </cell>
          <cell r="T439" t="str">
            <v>30</v>
          </cell>
          <cell r="U439" t="str">
            <v>21</v>
          </cell>
          <cell r="V439" t="str">
            <v>2.1 ทุติยภูมิระดับต้น</v>
          </cell>
        </row>
        <row r="440">
          <cell r="A440" t="str">
            <v>11</v>
          </cell>
          <cell r="B440" t="str">
            <v>21002</v>
          </cell>
          <cell r="C440" t="str">
            <v>กระทรวงสาธารณสุข สำนักงานปลัดกระทรวงสาธารณสุข</v>
          </cell>
          <cell r="D440" t="str">
            <v>001111100</v>
          </cell>
          <cell r="E440" t="str">
            <v>11111</v>
          </cell>
          <cell r="F440" t="str">
            <v>รพช.นาหว้า</v>
          </cell>
          <cell r="G440" t="str">
            <v>โรงพยาบาลชุมชนนาหว้า</v>
          </cell>
          <cell r="H440" t="str">
            <v>48090105</v>
          </cell>
          <cell r="I440">
            <v>48</v>
          </cell>
          <cell r="J440" t="str">
            <v>จังหวัดนครพนม</v>
          </cell>
          <cell r="K440">
            <v>4809</v>
          </cell>
          <cell r="L440" t="str">
            <v>นาหว้า</v>
          </cell>
          <cell r="M440">
            <v>480901</v>
          </cell>
          <cell r="N440" t="str">
            <v>นาหว้า</v>
          </cell>
          <cell r="O440" t="str">
            <v>ตะวันออกเฉียงเหนือ</v>
          </cell>
          <cell r="P440" t="str">
            <v>07</v>
          </cell>
          <cell r="Q440" t="str">
            <v>โรงพยาบาลชุมชน</v>
          </cell>
          <cell r="R440">
            <v>5</v>
          </cell>
          <cell r="S440">
            <v>30</v>
          </cell>
          <cell r="T440" t="str">
            <v>30</v>
          </cell>
          <cell r="U440" t="str">
            <v>21</v>
          </cell>
          <cell r="V440" t="str">
            <v>2.1 ทุติยภูมิระดับต้น</v>
          </cell>
        </row>
        <row r="441">
          <cell r="A441" t="str">
            <v>11</v>
          </cell>
          <cell r="B441" t="str">
            <v>21002</v>
          </cell>
          <cell r="C441" t="str">
            <v>กระทรวงสาธารณสุข สำนักงานปลัดกระทรวงสาธารณสุข</v>
          </cell>
          <cell r="D441" t="str">
            <v>001111200</v>
          </cell>
          <cell r="E441" t="str">
            <v>11112</v>
          </cell>
          <cell r="F441" t="str">
            <v>รพช.โพนสวรรค์</v>
          </cell>
          <cell r="G441" t="str">
            <v>โรงพยาบาลชุมชนโพนสวรรค์</v>
          </cell>
          <cell r="H441" t="str">
            <v>48100105</v>
          </cell>
          <cell r="I441">
            <v>48</v>
          </cell>
          <cell r="J441" t="str">
            <v>จังหวัดนครพนม</v>
          </cell>
          <cell r="K441">
            <v>4810</v>
          </cell>
          <cell r="L441" t="str">
            <v>โพนสวรรค์</v>
          </cell>
          <cell r="M441">
            <v>481001</v>
          </cell>
          <cell r="N441" t="str">
            <v>โพนสวรรค์</v>
          </cell>
          <cell r="O441" t="str">
            <v>ตะวันออกเฉียงเหนือ</v>
          </cell>
          <cell r="P441" t="str">
            <v>07</v>
          </cell>
          <cell r="Q441" t="str">
            <v>โรงพยาบาลชุมชน</v>
          </cell>
          <cell r="R441">
            <v>5</v>
          </cell>
          <cell r="S441">
            <v>30</v>
          </cell>
          <cell r="T441" t="str">
            <v>30</v>
          </cell>
          <cell r="U441" t="str">
            <v>21</v>
          </cell>
          <cell r="V441" t="str">
            <v>2.1 ทุติยภูมิระดับต้น</v>
          </cell>
        </row>
        <row r="442">
          <cell r="A442" t="str">
            <v>11</v>
          </cell>
          <cell r="B442" t="str">
            <v>21002</v>
          </cell>
          <cell r="C442" t="str">
            <v>กระทรวงสาธารณสุข สำนักงานปลัดกระทรวงสาธารณสุข</v>
          </cell>
          <cell r="D442" t="str">
            <v>001145100</v>
          </cell>
          <cell r="E442" t="str">
            <v>11451</v>
          </cell>
          <cell r="F442" t="str">
            <v>รพร.ธาตุพนม</v>
          </cell>
          <cell r="G442" t="str">
            <v>โรงพยาบาลสมเด็จพระยุพราชธาตุพนม</v>
          </cell>
          <cell r="H442" t="str">
            <v>48050107</v>
          </cell>
          <cell r="I442">
            <v>48</v>
          </cell>
          <cell r="J442" t="str">
            <v>จังหวัดนครพนม</v>
          </cell>
          <cell r="K442">
            <v>4805</v>
          </cell>
          <cell r="L442" t="str">
            <v>ธาตุพนม</v>
          </cell>
          <cell r="M442">
            <v>480501</v>
          </cell>
          <cell r="N442" t="str">
            <v>ธาตุพนม</v>
          </cell>
          <cell r="O442" t="str">
            <v>ตะวันออกเฉียงเหนือ</v>
          </cell>
          <cell r="P442" t="str">
            <v>07</v>
          </cell>
          <cell r="Q442" t="str">
            <v>โรงพยาบาลชุมชน</v>
          </cell>
          <cell r="R442">
            <v>4</v>
          </cell>
          <cell r="S442">
            <v>90</v>
          </cell>
          <cell r="T442" t="str">
            <v>90</v>
          </cell>
          <cell r="U442" t="str">
            <v>22</v>
          </cell>
          <cell r="V442" t="str">
            <v>2.2 ทุติยภูมิระดับกลาง</v>
          </cell>
        </row>
        <row r="443">
          <cell r="A443" t="str">
            <v>11</v>
          </cell>
          <cell r="B443" t="str">
            <v>21002</v>
          </cell>
          <cell r="C443" t="str">
            <v>กระทรวงสาธารณสุข สำนักงานปลัดกระทรวงสาธารณสุข</v>
          </cell>
          <cell r="D443" t="str">
            <v>001071200</v>
          </cell>
          <cell r="E443" t="str">
            <v>10712</v>
          </cell>
          <cell r="F443" t="str">
            <v>รพท.มุกดาหาร</v>
          </cell>
          <cell r="G443" t="str">
            <v>โรงพยาบาลทั่วไปมุกดาหาร</v>
          </cell>
          <cell r="H443" t="str">
            <v>49011300</v>
          </cell>
          <cell r="I443">
            <v>49</v>
          </cell>
          <cell r="J443" t="str">
            <v>จังหวัดมุกดาหาร</v>
          </cell>
          <cell r="K443">
            <v>4901</v>
          </cell>
          <cell r="L443" t="str">
            <v>เมืองมุกดาหาร</v>
          </cell>
          <cell r="M443">
            <v>490113</v>
          </cell>
          <cell r="N443" t="str">
            <v>กุดแข้</v>
          </cell>
          <cell r="O443" t="str">
            <v>ตะวันออกเฉียงเหนือ</v>
          </cell>
          <cell r="P443" t="str">
            <v>06</v>
          </cell>
          <cell r="Q443" t="str">
            <v>โรงพยาบาลทั่วไป</v>
          </cell>
          <cell r="R443">
            <v>2</v>
          </cell>
          <cell r="S443">
            <v>301</v>
          </cell>
          <cell r="T443" t="str">
            <v>260</v>
          </cell>
          <cell r="U443" t="str">
            <v>23</v>
          </cell>
          <cell r="V443" t="str">
            <v>2.3 ทุติยภูมิระดับสูง</v>
          </cell>
        </row>
        <row r="444">
          <cell r="A444" t="str">
            <v>11</v>
          </cell>
          <cell r="B444" t="str">
            <v>21002</v>
          </cell>
          <cell r="C444" t="str">
            <v>กระทรวงสาธารณสุข สำนักงานปลัดกระทรวงสาธารณสุข</v>
          </cell>
          <cell r="D444" t="str">
            <v>001111300</v>
          </cell>
          <cell r="E444" t="str">
            <v>11113</v>
          </cell>
          <cell r="F444" t="str">
            <v>รพช.นิคมคำสร้อย</v>
          </cell>
          <cell r="G444" t="str">
            <v>โรงพยาบาลชุมชนนิคมคำสร้อย</v>
          </cell>
          <cell r="H444" t="str">
            <v>49020111</v>
          </cell>
          <cell r="I444">
            <v>49</v>
          </cell>
          <cell r="J444" t="str">
            <v>จังหวัดมุกดาหาร</v>
          </cell>
          <cell r="K444">
            <v>4902</v>
          </cell>
          <cell r="L444" t="str">
            <v>นิคมคำสร้อย</v>
          </cell>
          <cell r="M444">
            <v>490201</v>
          </cell>
          <cell r="N444" t="str">
            <v>นิคมคำสร้อย</v>
          </cell>
          <cell r="O444" t="str">
            <v>ตะวันออกเฉียงเหนือ</v>
          </cell>
          <cell r="P444" t="str">
            <v>07</v>
          </cell>
          <cell r="Q444" t="str">
            <v>โรงพยาบาลชุมชน</v>
          </cell>
          <cell r="R444">
            <v>5</v>
          </cell>
          <cell r="S444">
            <v>30</v>
          </cell>
          <cell r="T444" t="str">
            <v>30</v>
          </cell>
          <cell r="U444" t="str">
            <v>21</v>
          </cell>
          <cell r="V444" t="str">
            <v>2.1 ทุติยภูมิระดับต้น</v>
          </cell>
        </row>
        <row r="445">
          <cell r="A445" t="str">
            <v>11</v>
          </cell>
          <cell r="B445" t="str">
            <v>21002</v>
          </cell>
          <cell r="C445" t="str">
            <v>กระทรวงสาธารณสุข สำนักงานปลัดกระทรวงสาธารณสุข</v>
          </cell>
          <cell r="D445" t="str">
            <v>001111400</v>
          </cell>
          <cell r="E445" t="str">
            <v>11114</v>
          </cell>
          <cell r="F445" t="str">
            <v>รพช.ดอนตาล</v>
          </cell>
          <cell r="G445" t="str">
            <v>โรงพยาบาลชุมชนดอนตาล</v>
          </cell>
          <cell r="H445" t="str">
            <v>49030107</v>
          </cell>
          <cell r="I445">
            <v>49</v>
          </cell>
          <cell r="J445" t="str">
            <v>จังหวัดมุกดาหาร</v>
          </cell>
          <cell r="K445">
            <v>4903</v>
          </cell>
          <cell r="L445" t="str">
            <v>ดอนตาล</v>
          </cell>
          <cell r="M445">
            <v>490301</v>
          </cell>
          <cell r="N445" t="str">
            <v>ดอนตาล</v>
          </cell>
          <cell r="O445" t="str">
            <v>ตะวันออกเฉียงเหนือ</v>
          </cell>
          <cell r="P445" t="str">
            <v>07</v>
          </cell>
          <cell r="Q445" t="str">
            <v>โรงพยาบาลชุมชน</v>
          </cell>
          <cell r="R445">
            <v>5</v>
          </cell>
          <cell r="S445">
            <v>30</v>
          </cell>
          <cell r="T445" t="str">
            <v>30</v>
          </cell>
          <cell r="U445" t="str">
            <v>21</v>
          </cell>
          <cell r="V445" t="str">
            <v>2.1 ทุติยภูมิระดับต้น</v>
          </cell>
        </row>
        <row r="446">
          <cell r="A446" t="str">
            <v>11</v>
          </cell>
          <cell r="B446" t="str">
            <v>21002</v>
          </cell>
          <cell r="C446" t="str">
            <v>กระทรวงสาธารณสุข สำนักงานปลัดกระทรวงสาธารณสุข</v>
          </cell>
          <cell r="D446" t="str">
            <v>001111500</v>
          </cell>
          <cell r="E446" t="str">
            <v>11115</v>
          </cell>
          <cell r="F446" t="str">
            <v>รพช.ดงหลวง</v>
          </cell>
          <cell r="G446" t="str">
            <v>โรงพยาบาลชุมชนดงหลวง</v>
          </cell>
          <cell r="H446" t="str">
            <v>49040103</v>
          </cell>
          <cell r="I446">
            <v>49</v>
          </cell>
          <cell r="J446" t="str">
            <v>จังหวัดมุกดาหาร</v>
          </cell>
          <cell r="K446">
            <v>4904</v>
          </cell>
          <cell r="L446" t="str">
            <v>ดงหลวง</v>
          </cell>
          <cell r="M446">
            <v>490401</v>
          </cell>
          <cell r="N446" t="str">
            <v>ดงหลวง</v>
          </cell>
          <cell r="O446" t="str">
            <v>ตะวันออกเฉียงเหนือ</v>
          </cell>
          <cell r="P446" t="str">
            <v>07</v>
          </cell>
          <cell r="Q446" t="str">
            <v>โรงพยาบาลชุมชน</v>
          </cell>
          <cell r="R446">
            <v>5</v>
          </cell>
          <cell r="S446">
            <v>30</v>
          </cell>
          <cell r="T446" t="str">
            <v>30</v>
          </cell>
          <cell r="U446" t="str">
            <v>21</v>
          </cell>
          <cell r="V446" t="str">
            <v>2.1 ทุติยภูมิระดับต้น</v>
          </cell>
        </row>
        <row r="447">
          <cell r="A447" t="str">
            <v>11</v>
          </cell>
          <cell r="B447" t="str">
            <v>21002</v>
          </cell>
          <cell r="C447" t="str">
            <v>กระทรวงสาธารณสุข สำนักงานปลัดกระทรวงสาธารณสุข</v>
          </cell>
          <cell r="D447" t="str">
            <v>001111600</v>
          </cell>
          <cell r="E447" t="str">
            <v>11116</v>
          </cell>
          <cell r="F447" t="str">
            <v>รพช.คำชะอี</v>
          </cell>
          <cell r="G447" t="str">
            <v>โรงพยาบาลชุมชนคำชะอี</v>
          </cell>
          <cell r="H447" t="str">
            <v>49050302</v>
          </cell>
          <cell r="I447">
            <v>49</v>
          </cell>
          <cell r="J447" t="str">
            <v>จังหวัดมุกดาหาร</v>
          </cell>
          <cell r="K447">
            <v>4905</v>
          </cell>
          <cell r="L447" t="str">
            <v>คำชะอี</v>
          </cell>
          <cell r="M447">
            <v>490514</v>
          </cell>
          <cell r="N447" t="str">
            <v>น้ำเที่ยง</v>
          </cell>
          <cell r="O447" t="str">
            <v>ตะวันออกเฉียงเหนือ</v>
          </cell>
          <cell r="P447" t="str">
            <v>07</v>
          </cell>
          <cell r="Q447" t="str">
            <v>โรงพยาบาลชุมชน</v>
          </cell>
          <cell r="R447">
            <v>5</v>
          </cell>
          <cell r="S447">
            <v>30</v>
          </cell>
          <cell r="T447" t="str">
            <v>30</v>
          </cell>
          <cell r="U447" t="str">
            <v>21</v>
          </cell>
          <cell r="V447" t="str">
            <v>2.1 ทุติยภูมิระดับต้น</v>
          </cell>
        </row>
        <row r="448">
          <cell r="A448" t="str">
            <v>11</v>
          </cell>
          <cell r="B448" t="str">
            <v>21002</v>
          </cell>
          <cell r="C448" t="str">
            <v>กระทรวงสาธารณสุข สำนักงานปลัดกระทรวงสาธารณสุข</v>
          </cell>
          <cell r="D448" t="str">
            <v>001111700</v>
          </cell>
          <cell r="E448" t="str">
            <v>11117</v>
          </cell>
          <cell r="F448" t="str">
            <v>รพช.หว้านใหญ่</v>
          </cell>
          <cell r="G448" t="str">
            <v>โรงพยาบาลชุมชนหว้านใหญ่</v>
          </cell>
          <cell r="H448" t="str">
            <v>49060109</v>
          </cell>
          <cell r="I448">
            <v>49</v>
          </cell>
          <cell r="J448" t="str">
            <v>จังหวัดมุกดาหาร</v>
          </cell>
          <cell r="K448">
            <v>4906</v>
          </cell>
          <cell r="L448" t="str">
            <v>หว้านใหญ่</v>
          </cell>
          <cell r="M448">
            <v>490601</v>
          </cell>
          <cell r="N448" t="str">
            <v>หว้านใหญ่</v>
          </cell>
          <cell r="O448" t="str">
            <v>ตะวันออกเฉียงเหนือ</v>
          </cell>
          <cell r="P448" t="str">
            <v>07</v>
          </cell>
          <cell r="Q448" t="str">
            <v>โรงพยาบาลชุมชน</v>
          </cell>
          <cell r="R448">
            <v>5</v>
          </cell>
          <cell r="S448">
            <v>30</v>
          </cell>
          <cell r="T448" t="str">
            <v>30</v>
          </cell>
          <cell r="U448" t="str">
            <v>21</v>
          </cell>
          <cell r="V448" t="str">
            <v>2.1 ทุติยภูมิระดับต้น</v>
          </cell>
        </row>
        <row r="449">
          <cell r="A449" t="str">
            <v>11</v>
          </cell>
          <cell r="B449" t="str">
            <v>21002</v>
          </cell>
          <cell r="C449" t="str">
            <v>กระทรวงสาธารณสุข สำนักงานปลัดกระทรวงสาธารณสุข</v>
          </cell>
          <cell r="D449" t="str">
            <v>001111800</v>
          </cell>
          <cell r="E449" t="str">
            <v>11118</v>
          </cell>
          <cell r="F449" t="str">
            <v>รพช.หนองสูง</v>
          </cell>
          <cell r="G449" t="str">
            <v>โรงพยาบาลชุมชนหนองสูง</v>
          </cell>
          <cell r="H449" t="str">
            <v>49070604</v>
          </cell>
          <cell r="I449">
            <v>49</v>
          </cell>
          <cell r="J449" t="str">
            <v>จังหวัดมุกดาหาร</v>
          </cell>
          <cell r="K449">
            <v>4907</v>
          </cell>
          <cell r="L449" t="str">
            <v>หนองสูง</v>
          </cell>
          <cell r="M449">
            <v>490706</v>
          </cell>
          <cell r="N449" t="str">
            <v>หนองสูงเหนือ</v>
          </cell>
          <cell r="O449" t="str">
            <v>ตะวันออกเฉียงเหนือ</v>
          </cell>
          <cell r="P449" t="str">
            <v>07</v>
          </cell>
          <cell r="Q449" t="str">
            <v>โรงพยาบาลชุมชน</v>
          </cell>
          <cell r="R449">
            <v>5</v>
          </cell>
          <cell r="S449">
            <v>30</v>
          </cell>
          <cell r="T449" t="str">
            <v>30</v>
          </cell>
          <cell r="U449" t="str">
            <v>21</v>
          </cell>
          <cell r="V449" t="str">
            <v>2.1 ทุติยภูมิระดับต้น</v>
          </cell>
        </row>
        <row r="450">
          <cell r="A450" t="str">
            <v>12</v>
          </cell>
          <cell r="B450" t="str">
            <v>21002</v>
          </cell>
          <cell r="C450" t="str">
            <v>กระทรวงสาธารณสุข สำนักงานปลัดกระทรวงสาธารณสุข</v>
          </cell>
          <cell r="D450" t="str">
            <v>001067000</v>
          </cell>
          <cell r="E450" t="str">
            <v>10670</v>
          </cell>
          <cell r="F450" t="str">
            <v>รพศ.ขอนแก่น</v>
          </cell>
          <cell r="G450" t="str">
            <v>โรงพยาบาลศูนย์ขอนแก่น</v>
          </cell>
          <cell r="H450" t="str">
            <v>40010100</v>
          </cell>
          <cell r="I450">
            <v>40</v>
          </cell>
          <cell r="J450" t="str">
            <v>จังหวัดขอนแก่น</v>
          </cell>
          <cell r="K450">
            <v>4001</v>
          </cell>
          <cell r="L450" t="str">
            <v>เมืองขอนแก่น</v>
          </cell>
          <cell r="M450">
            <v>400101</v>
          </cell>
          <cell r="N450" t="str">
            <v>ในเมือง</v>
          </cell>
          <cell r="O450" t="str">
            <v>ตะวันออกเฉียงเหนือ</v>
          </cell>
          <cell r="P450" t="str">
            <v>05</v>
          </cell>
          <cell r="Q450" t="str">
            <v>โรงพยาบาลศูนย์</v>
          </cell>
          <cell r="R450">
            <v>1</v>
          </cell>
          <cell r="S450">
            <v>867</v>
          </cell>
          <cell r="T450" t="str">
            <v>867</v>
          </cell>
          <cell r="U450" t="str">
            <v>31</v>
          </cell>
          <cell r="V450" t="str">
            <v>3.1 ตติยภูมิ</v>
          </cell>
        </row>
        <row r="451">
          <cell r="A451" t="str">
            <v>12</v>
          </cell>
          <cell r="B451" t="str">
            <v>21002</v>
          </cell>
          <cell r="C451" t="str">
            <v>กระทรวงสาธารณสุข สำนักงานปลัดกระทรวงสาธารณสุข</v>
          </cell>
          <cell r="D451" t="str">
            <v>001099500</v>
          </cell>
          <cell r="E451" t="str">
            <v>10995</v>
          </cell>
          <cell r="F451" t="str">
            <v>รพช.บ้านฝาง</v>
          </cell>
          <cell r="G451" t="str">
            <v>โรงพยาบาลชุมชนบ้านฝาง</v>
          </cell>
          <cell r="H451" t="str">
            <v>40020609</v>
          </cell>
          <cell r="I451">
            <v>40</v>
          </cell>
          <cell r="J451" t="str">
            <v>จังหวัดขอนแก่น</v>
          </cell>
          <cell r="K451">
            <v>4002</v>
          </cell>
          <cell r="L451" t="str">
            <v>บ้านฝาง</v>
          </cell>
          <cell r="M451">
            <v>400206</v>
          </cell>
          <cell r="N451" t="str">
            <v>บ้านฝาง</v>
          </cell>
          <cell r="O451" t="str">
            <v>ตะวันออกเฉียงเหนือ</v>
          </cell>
          <cell r="P451" t="str">
            <v>07</v>
          </cell>
          <cell r="Q451" t="str">
            <v>โรงพยาบาลชุมชน</v>
          </cell>
          <cell r="R451">
            <v>5</v>
          </cell>
          <cell r="S451">
            <v>30</v>
          </cell>
          <cell r="T451" t="str">
            <v>30</v>
          </cell>
          <cell r="U451" t="str">
            <v>21</v>
          </cell>
          <cell r="V451" t="str">
            <v>2.1 ทุติยภูมิระดับต้น</v>
          </cell>
        </row>
        <row r="452">
          <cell r="A452" t="str">
            <v>12</v>
          </cell>
          <cell r="B452" t="str">
            <v>21002</v>
          </cell>
          <cell r="C452" t="str">
            <v>กระทรวงสาธารณสุข สำนักงานปลัดกระทรวงสาธารณสุข</v>
          </cell>
          <cell r="D452" t="str">
            <v>001099600</v>
          </cell>
          <cell r="E452" t="str">
            <v>10996</v>
          </cell>
          <cell r="F452" t="str">
            <v>รพช.พระยืน</v>
          </cell>
          <cell r="G452" t="str">
            <v>โรงพยาบาลชุมชนพระยืน</v>
          </cell>
          <cell r="H452" t="str">
            <v>40030302</v>
          </cell>
          <cell r="I452">
            <v>40</v>
          </cell>
          <cell r="J452" t="str">
            <v>จังหวัดขอนแก่น</v>
          </cell>
          <cell r="K452">
            <v>4003</v>
          </cell>
          <cell r="L452" t="str">
            <v>พระยืน</v>
          </cell>
          <cell r="M452">
            <v>400303</v>
          </cell>
          <cell r="N452" t="str">
            <v>บ้านโต้น</v>
          </cell>
          <cell r="O452" t="str">
            <v>ตะวันออกเฉียงเหนือ</v>
          </cell>
          <cell r="P452" t="str">
            <v>07</v>
          </cell>
          <cell r="Q452" t="str">
            <v>โรงพยาบาลชุมชน</v>
          </cell>
          <cell r="R452">
            <v>5</v>
          </cell>
          <cell r="S452">
            <v>30</v>
          </cell>
          <cell r="T452" t="str">
            <v>30</v>
          </cell>
          <cell r="U452" t="str">
            <v>21</v>
          </cell>
          <cell r="V452" t="str">
            <v>2.1 ทุติยภูมิระดับต้น</v>
          </cell>
        </row>
        <row r="453">
          <cell r="A453" t="str">
            <v>12</v>
          </cell>
          <cell r="B453" t="str">
            <v>21002</v>
          </cell>
          <cell r="C453" t="str">
            <v>กระทรวงสาธารณสุข สำนักงานปลัดกระทรวงสาธารณสุข</v>
          </cell>
          <cell r="D453" t="str">
            <v>001099700</v>
          </cell>
          <cell r="E453" t="str">
            <v>10997</v>
          </cell>
          <cell r="F453" t="str">
            <v>รพช.หนองเรือ</v>
          </cell>
          <cell r="G453" t="str">
            <v>โรงพยาบาลชุมชนหนองเรือ</v>
          </cell>
          <cell r="H453" t="str">
            <v>40040101</v>
          </cell>
          <cell r="I453">
            <v>40</v>
          </cell>
          <cell r="J453" t="str">
            <v>จังหวัดขอนแก่น</v>
          </cell>
          <cell r="K453">
            <v>4004</v>
          </cell>
          <cell r="L453" t="str">
            <v>หนองเรือ</v>
          </cell>
          <cell r="M453">
            <v>400401</v>
          </cell>
          <cell r="N453" t="str">
            <v>หนองเรือ</v>
          </cell>
          <cell r="O453" t="str">
            <v>ตะวันออกเฉียงเหนือ</v>
          </cell>
          <cell r="P453" t="str">
            <v>07</v>
          </cell>
          <cell r="Q453" t="str">
            <v>โรงพยาบาลชุมชน</v>
          </cell>
          <cell r="R453">
            <v>5</v>
          </cell>
          <cell r="S453">
            <v>30</v>
          </cell>
          <cell r="T453" t="str">
            <v>60</v>
          </cell>
          <cell r="U453" t="str">
            <v>21</v>
          </cell>
          <cell r="V453" t="str">
            <v>2.1 ทุติยภูมิระดับต้น</v>
          </cell>
        </row>
        <row r="454">
          <cell r="A454" t="str">
            <v>12</v>
          </cell>
          <cell r="B454" t="str">
            <v>21002</v>
          </cell>
          <cell r="C454" t="str">
            <v>กระทรวงสาธารณสุข สำนักงานปลัดกระทรวงสาธารณสุข</v>
          </cell>
          <cell r="D454" t="str">
            <v>001099800</v>
          </cell>
          <cell r="E454" t="str">
            <v>10998</v>
          </cell>
          <cell r="F454" t="str">
            <v>รพช.ชุมแพ</v>
          </cell>
          <cell r="G454" t="str">
            <v>โรงพยาบาลชุมชนชุมแพ</v>
          </cell>
          <cell r="H454" t="str">
            <v>40050108</v>
          </cell>
          <cell r="I454">
            <v>40</v>
          </cell>
          <cell r="J454" t="str">
            <v>จังหวัดขอนแก่น</v>
          </cell>
          <cell r="K454">
            <v>4005</v>
          </cell>
          <cell r="L454" t="str">
            <v>ชุมแพ</v>
          </cell>
          <cell r="M454">
            <v>400501</v>
          </cell>
          <cell r="N454" t="str">
            <v>ชุมแพ</v>
          </cell>
          <cell r="O454" t="str">
            <v>ตะวันออกเฉียงเหนือ</v>
          </cell>
          <cell r="P454" t="str">
            <v>07</v>
          </cell>
          <cell r="Q454" t="str">
            <v>โรงพยาบาลชุมชน</v>
          </cell>
          <cell r="R454">
            <v>4</v>
          </cell>
          <cell r="S454">
            <v>120</v>
          </cell>
          <cell r="T454" t="str">
            <v>120</v>
          </cell>
          <cell r="U454" t="str">
            <v>23</v>
          </cell>
          <cell r="V454" t="str">
            <v>2.3 ทุติยภูมิระดับสูง</v>
          </cell>
        </row>
        <row r="455">
          <cell r="A455" t="str">
            <v>12</v>
          </cell>
          <cell r="B455" t="str">
            <v>21002</v>
          </cell>
          <cell r="C455" t="str">
            <v>กระทรวงสาธารณสุข สำนักงานปลัดกระทรวงสาธารณสุข</v>
          </cell>
          <cell r="D455" t="str">
            <v>001099900</v>
          </cell>
          <cell r="E455" t="str">
            <v>10999</v>
          </cell>
          <cell r="F455" t="str">
            <v>รพช.สีชมพู</v>
          </cell>
          <cell r="G455" t="str">
            <v>โรงพยาบาลชุมชนสีชมพู</v>
          </cell>
          <cell r="H455" t="str">
            <v>40060410</v>
          </cell>
          <cell r="I455">
            <v>40</v>
          </cell>
          <cell r="J455" t="str">
            <v>จังหวัดขอนแก่น</v>
          </cell>
          <cell r="K455">
            <v>4006</v>
          </cell>
          <cell r="L455" t="str">
            <v>สีชมพู</v>
          </cell>
          <cell r="M455">
            <v>400604</v>
          </cell>
          <cell r="N455" t="str">
            <v>วังเพิ่ม</v>
          </cell>
          <cell r="O455" t="str">
            <v>ตะวันออกเฉียงเหนือ</v>
          </cell>
          <cell r="P455" t="str">
            <v>07</v>
          </cell>
          <cell r="Q455" t="str">
            <v>โรงพยาบาลชุมชน</v>
          </cell>
          <cell r="R455">
            <v>5</v>
          </cell>
          <cell r="S455">
            <v>30</v>
          </cell>
          <cell r="T455" t="str">
            <v>30</v>
          </cell>
          <cell r="U455" t="str">
            <v>21</v>
          </cell>
          <cell r="V455" t="str">
            <v>2.1 ทุติยภูมิระดับต้น</v>
          </cell>
        </row>
        <row r="456">
          <cell r="A456" t="str">
            <v>12</v>
          </cell>
          <cell r="B456" t="str">
            <v>21002</v>
          </cell>
          <cell r="C456" t="str">
            <v>กระทรวงสาธารณสุข สำนักงานปลัดกระทรวงสาธารณสุข</v>
          </cell>
          <cell r="D456" t="str">
            <v>001100000</v>
          </cell>
          <cell r="E456" t="str">
            <v>11000</v>
          </cell>
          <cell r="F456" t="str">
            <v>รพช.น้ำพอง</v>
          </cell>
          <cell r="G456" t="str">
            <v>โรงพยาบาลชุมชนน้ำพอง</v>
          </cell>
          <cell r="H456" t="str">
            <v>40070102</v>
          </cell>
          <cell r="I456">
            <v>40</v>
          </cell>
          <cell r="J456" t="str">
            <v>จังหวัดขอนแก่น</v>
          </cell>
          <cell r="K456">
            <v>4007</v>
          </cell>
          <cell r="L456" t="str">
            <v>น้ำพอง</v>
          </cell>
          <cell r="M456">
            <v>400701</v>
          </cell>
          <cell r="N456" t="str">
            <v>น้ำพอง</v>
          </cell>
          <cell r="O456" t="str">
            <v>ตะวันออกเฉียงเหนือ</v>
          </cell>
          <cell r="P456" t="str">
            <v>07</v>
          </cell>
          <cell r="Q456" t="str">
            <v>โรงพยาบาลชุมชน</v>
          </cell>
          <cell r="R456">
            <v>4</v>
          </cell>
          <cell r="S456">
            <v>60</v>
          </cell>
          <cell r="T456" t="str">
            <v>60</v>
          </cell>
          <cell r="U456" t="str">
            <v>21</v>
          </cell>
          <cell r="V456" t="str">
            <v>2.1 ทุติยภูมิระดับต้น</v>
          </cell>
        </row>
        <row r="457">
          <cell r="A457" t="str">
            <v>12</v>
          </cell>
          <cell r="B457" t="str">
            <v>21002</v>
          </cell>
          <cell r="C457" t="str">
            <v>กระทรวงสาธารณสุข สำนักงานปลัดกระทรวงสาธารณสุข</v>
          </cell>
          <cell r="D457" t="str">
            <v>001100100</v>
          </cell>
          <cell r="E457" t="str">
            <v>11001</v>
          </cell>
          <cell r="F457" t="str">
            <v>รพช.อุบลรัตน์</v>
          </cell>
          <cell r="G457" t="str">
            <v>โรงพยาบาลชุมชนอุบลรัตน์</v>
          </cell>
          <cell r="H457" t="str">
            <v>40080302</v>
          </cell>
          <cell r="I457">
            <v>40</v>
          </cell>
          <cell r="J457" t="str">
            <v>จังหวัดขอนแก่น</v>
          </cell>
          <cell r="K457">
            <v>4008</v>
          </cell>
          <cell r="L457" t="str">
            <v>อุบลรัตน์</v>
          </cell>
          <cell r="M457">
            <v>400803</v>
          </cell>
          <cell r="N457" t="str">
            <v>เขื่อนอุบลรัตน์</v>
          </cell>
          <cell r="O457" t="str">
            <v>ตะวันออกเฉียงเหนือ</v>
          </cell>
          <cell r="P457" t="str">
            <v>07</v>
          </cell>
          <cell r="Q457" t="str">
            <v>โรงพยาบาลชุมชน</v>
          </cell>
          <cell r="R457">
            <v>5</v>
          </cell>
          <cell r="S457">
            <v>30</v>
          </cell>
          <cell r="T457" t="str">
            <v>30</v>
          </cell>
          <cell r="U457" t="str">
            <v>21</v>
          </cell>
          <cell r="V457" t="str">
            <v>2.1 ทุติยภูมิระดับต้น</v>
          </cell>
        </row>
        <row r="458">
          <cell r="A458" t="str">
            <v>12</v>
          </cell>
          <cell r="B458" t="str">
            <v>21002</v>
          </cell>
          <cell r="C458" t="str">
            <v>กระทรวงสาธารณสุข สำนักงานปลัดกระทรวงสาธารณสุข</v>
          </cell>
          <cell r="D458" t="str">
            <v>001100200</v>
          </cell>
          <cell r="E458" t="str">
            <v>11002</v>
          </cell>
          <cell r="F458" t="str">
            <v>รพช.บ้านไผ่</v>
          </cell>
          <cell r="G458" t="str">
            <v>โรงพยาบาลชุมชนบ้านไผ่</v>
          </cell>
          <cell r="H458" t="str">
            <v>40100203</v>
          </cell>
          <cell r="I458">
            <v>40</v>
          </cell>
          <cell r="J458" t="str">
            <v>จังหวัดขอนแก่น</v>
          </cell>
          <cell r="K458">
            <v>4010</v>
          </cell>
          <cell r="L458" t="str">
            <v>บ้านไผ่</v>
          </cell>
          <cell r="M458">
            <v>401002</v>
          </cell>
          <cell r="N458" t="str">
            <v>ในเมือง</v>
          </cell>
          <cell r="O458" t="str">
            <v>ตะวันออกเฉียงเหนือ</v>
          </cell>
          <cell r="P458" t="str">
            <v>07</v>
          </cell>
          <cell r="Q458" t="str">
            <v>โรงพยาบาลชุมชน</v>
          </cell>
          <cell r="R458">
            <v>4</v>
          </cell>
          <cell r="S458">
            <v>90</v>
          </cell>
          <cell r="T458" t="str">
            <v>90</v>
          </cell>
          <cell r="U458" t="str">
            <v>22</v>
          </cell>
          <cell r="V458" t="str">
            <v>2.2 ทุติยภูมิระดับกลาง</v>
          </cell>
        </row>
        <row r="459">
          <cell r="A459" t="str">
            <v>12</v>
          </cell>
          <cell r="B459" t="str">
            <v>21002</v>
          </cell>
          <cell r="C459" t="str">
            <v>กระทรวงสาธารณสุข สำนักงานปลัดกระทรวงสาธารณสุข</v>
          </cell>
          <cell r="D459" t="str">
            <v>001100300</v>
          </cell>
          <cell r="E459" t="str">
            <v>11003</v>
          </cell>
          <cell r="F459" t="str">
            <v>รพช.เปือยน้อย</v>
          </cell>
          <cell r="G459" t="str">
            <v>โรงพยาบาลชุมชนเปือยน้อย</v>
          </cell>
          <cell r="H459" t="str">
            <v>40110107</v>
          </cell>
          <cell r="I459">
            <v>40</v>
          </cell>
          <cell r="J459" t="str">
            <v>จังหวัดขอนแก่น</v>
          </cell>
          <cell r="K459">
            <v>4011</v>
          </cell>
          <cell r="L459" t="str">
            <v>เปือยน้อย</v>
          </cell>
          <cell r="M459">
            <v>401101</v>
          </cell>
          <cell r="N459" t="str">
            <v>เปือยน้อย</v>
          </cell>
          <cell r="O459" t="str">
            <v>ตะวันออกเฉียงเหนือ</v>
          </cell>
          <cell r="P459" t="str">
            <v>07</v>
          </cell>
          <cell r="Q459" t="str">
            <v>โรงพยาบาลชุมชน</v>
          </cell>
          <cell r="R459">
            <v>5</v>
          </cell>
          <cell r="S459">
            <v>30</v>
          </cell>
          <cell r="T459" t="str">
            <v>30</v>
          </cell>
          <cell r="U459" t="str">
            <v>21</v>
          </cell>
          <cell r="V459" t="str">
            <v>2.1 ทุติยภูมิระดับต้น</v>
          </cell>
        </row>
        <row r="460">
          <cell r="A460" t="str">
            <v>12</v>
          </cell>
          <cell r="B460" t="str">
            <v>21002</v>
          </cell>
          <cell r="C460" t="str">
            <v>กระทรวงสาธารณสุข สำนักงานปลัดกระทรวงสาธารณสุข</v>
          </cell>
          <cell r="D460" t="str">
            <v>001100400</v>
          </cell>
          <cell r="E460" t="str">
            <v>11004</v>
          </cell>
          <cell r="F460" t="str">
            <v>รพช.พล</v>
          </cell>
          <cell r="G460" t="str">
            <v>โรงพยาบาลชุมชนพล</v>
          </cell>
          <cell r="H460" t="str">
            <v>40120100</v>
          </cell>
          <cell r="I460">
            <v>40</v>
          </cell>
          <cell r="J460" t="str">
            <v>จังหวัดขอนแก่น</v>
          </cell>
          <cell r="K460">
            <v>4012</v>
          </cell>
          <cell r="L460" t="str">
            <v>พล</v>
          </cell>
          <cell r="M460">
            <v>401201</v>
          </cell>
          <cell r="N460" t="str">
            <v>เมืองพล</v>
          </cell>
          <cell r="O460" t="str">
            <v>ตะวันออกเฉียงเหนือ</v>
          </cell>
          <cell r="P460" t="str">
            <v>07</v>
          </cell>
          <cell r="Q460" t="str">
            <v>โรงพยาบาลชุมชน</v>
          </cell>
          <cell r="R460">
            <v>4</v>
          </cell>
          <cell r="S460">
            <v>60</v>
          </cell>
          <cell r="T460" t="str">
            <v>60</v>
          </cell>
          <cell r="U460" t="str">
            <v>22</v>
          </cell>
          <cell r="V460" t="str">
            <v>2.2 ทุติยภูมิระดับกลาง</v>
          </cell>
        </row>
        <row r="461">
          <cell r="A461" t="str">
            <v>12</v>
          </cell>
          <cell r="B461" t="str">
            <v>21002</v>
          </cell>
          <cell r="C461" t="str">
            <v>กระทรวงสาธารณสุข สำนักงานปลัดกระทรวงสาธารณสุข</v>
          </cell>
          <cell r="D461" t="str">
            <v>001100500</v>
          </cell>
          <cell r="E461" t="str">
            <v>11005</v>
          </cell>
          <cell r="F461" t="str">
            <v>รพช.แวงใหญ่</v>
          </cell>
          <cell r="G461" t="str">
            <v>โรงพยาบาลชุมชนแวงใหญ่</v>
          </cell>
          <cell r="H461" t="str">
            <v>40130109</v>
          </cell>
          <cell r="I461">
            <v>40</v>
          </cell>
          <cell r="J461" t="str">
            <v>จังหวัดขอนแก่น</v>
          </cell>
          <cell r="K461">
            <v>4013</v>
          </cell>
          <cell r="L461" t="str">
            <v>แวงใหญ่</v>
          </cell>
          <cell r="M461">
            <v>401301</v>
          </cell>
          <cell r="N461" t="str">
            <v>คอนฉิม</v>
          </cell>
          <cell r="O461" t="str">
            <v>ตะวันออกเฉียงเหนือ</v>
          </cell>
          <cell r="P461" t="str">
            <v>07</v>
          </cell>
          <cell r="Q461" t="str">
            <v>โรงพยาบาลชุมชน</v>
          </cell>
          <cell r="R461">
            <v>5</v>
          </cell>
          <cell r="S461">
            <v>30</v>
          </cell>
          <cell r="T461" t="str">
            <v>30</v>
          </cell>
          <cell r="U461" t="str">
            <v>21</v>
          </cell>
          <cell r="V461" t="str">
            <v>2.1 ทุติยภูมิระดับต้น</v>
          </cell>
        </row>
        <row r="462">
          <cell r="A462" t="str">
            <v>12</v>
          </cell>
          <cell r="B462" t="str">
            <v>21002</v>
          </cell>
          <cell r="C462" t="str">
            <v>กระทรวงสาธารณสุข สำนักงานปลัดกระทรวงสาธารณสุข</v>
          </cell>
          <cell r="D462" t="str">
            <v>001100600</v>
          </cell>
          <cell r="E462" t="str">
            <v>11006</v>
          </cell>
          <cell r="F462" t="str">
            <v>รพช.แวงน้อย</v>
          </cell>
          <cell r="G462" t="str">
            <v>โรงพยาบาลชุมชนแวงน้อย</v>
          </cell>
          <cell r="H462" t="str">
            <v>40140412</v>
          </cell>
          <cell r="I462">
            <v>40</v>
          </cell>
          <cell r="J462" t="str">
            <v>จังหวัดขอนแก่น</v>
          </cell>
          <cell r="K462">
            <v>4014</v>
          </cell>
          <cell r="L462" t="str">
            <v>แวงน้อย</v>
          </cell>
          <cell r="M462">
            <v>401404</v>
          </cell>
          <cell r="N462" t="str">
            <v>ละหานนา</v>
          </cell>
          <cell r="O462" t="str">
            <v>ตะวันออกเฉียงเหนือ</v>
          </cell>
          <cell r="P462" t="str">
            <v>07</v>
          </cell>
          <cell r="Q462" t="str">
            <v>โรงพยาบาลชุมชน</v>
          </cell>
          <cell r="R462">
            <v>5</v>
          </cell>
          <cell r="S462">
            <v>30</v>
          </cell>
          <cell r="T462" t="str">
            <v>30</v>
          </cell>
          <cell r="U462" t="str">
            <v>21</v>
          </cell>
          <cell r="V462" t="str">
            <v>2.1 ทุติยภูมิระดับต้น</v>
          </cell>
        </row>
        <row r="463">
          <cell r="A463" t="str">
            <v>12</v>
          </cell>
          <cell r="B463" t="str">
            <v>21002</v>
          </cell>
          <cell r="C463" t="str">
            <v>กระทรวงสาธารณสุข สำนักงานปลัดกระทรวงสาธารณสุข</v>
          </cell>
          <cell r="D463" t="str">
            <v>001100700</v>
          </cell>
          <cell r="E463" t="str">
            <v>11007</v>
          </cell>
          <cell r="F463" t="str">
            <v>รพช.หนองสองห้อง</v>
          </cell>
          <cell r="G463" t="str">
            <v>โรงพยาบาลชุมชนหนองสองห้อง</v>
          </cell>
          <cell r="H463" t="str">
            <v>40150116</v>
          </cell>
          <cell r="I463">
            <v>40</v>
          </cell>
          <cell r="J463" t="str">
            <v>จังหวัดขอนแก่น</v>
          </cell>
          <cell r="K463">
            <v>4015</v>
          </cell>
          <cell r="L463" t="str">
            <v>หนองสองห้อง</v>
          </cell>
          <cell r="M463">
            <v>401501</v>
          </cell>
          <cell r="N463" t="str">
            <v>หนองสองห้อง</v>
          </cell>
          <cell r="O463" t="str">
            <v>ตะวันออกเฉียงเหนือ</v>
          </cell>
          <cell r="P463" t="str">
            <v>07</v>
          </cell>
          <cell r="Q463" t="str">
            <v>โรงพยาบาลชุมชน</v>
          </cell>
          <cell r="R463">
            <v>5</v>
          </cell>
          <cell r="S463">
            <v>30</v>
          </cell>
          <cell r="T463" t="str">
            <v>30</v>
          </cell>
          <cell r="U463" t="str">
            <v>21</v>
          </cell>
          <cell r="V463" t="str">
            <v>2.1 ทุติยภูมิระดับต้น</v>
          </cell>
        </row>
        <row r="464">
          <cell r="A464" t="str">
            <v>12</v>
          </cell>
          <cell r="B464" t="str">
            <v>21002</v>
          </cell>
          <cell r="C464" t="str">
            <v>กระทรวงสาธารณสุข สำนักงานปลัดกระทรวงสาธารณสุข</v>
          </cell>
          <cell r="D464" t="str">
            <v>001100800</v>
          </cell>
          <cell r="E464" t="str">
            <v>11008</v>
          </cell>
          <cell r="F464" t="str">
            <v>รพช.ภูเวียง</v>
          </cell>
          <cell r="G464" t="str">
            <v>โรงพยาบาลชุมชนภูเวียง</v>
          </cell>
          <cell r="H464" t="str">
            <v>40160103</v>
          </cell>
          <cell r="I464">
            <v>40</v>
          </cell>
          <cell r="J464" t="str">
            <v>จังหวัดขอนแก่น</v>
          </cell>
          <cell r="K464">
            <v>4016</v>
          </cell>
          <cell r="L464" t="str">
            <v>ภูเวียง</v>
          </cell>
          <cell r="M464">
            <v>401601</v>
          </cell>
          <cell r="N464" t="str">
            <v>บ้านเรือ</v>
          </cell>
          <cell r="O464" t="str">
            <v>ตะวันออกเฉียงเหนือ</v>
          </cell>
          <cell r="P464" t="str">
            <v>07</v>
          </cell>
          <cell r="Q464" t="str">
            <v>โรงพยาบาลชุมชน</v>
          </cell>
          <cell r="R464">
            <v>4</v>
          </cell>
          <cell r="S464">
            <v>60</v>
          </cell>
          <cell r="T464" t="str">
            <v>60</v>
          </cell>
          <cell r="U464" t="str">
            <v>21</v>
          </cell>
          <cell r="V464" t="str">
            <v>2.1 ทุติยภูมิระดับต้น</v>
          </cell>
        </row>
        <row r="465">
          <cell r="A465" t="str">
            <v>12</v>
          </cell>
          <cell r="B465" t="str">
            <v>21002</v>
          </cell>
          <cell r="C465" t="str">
            <v>กระทรวงสาธารณสุข สำนักงานปลัดกระทรวงสาธารณสุข</v>
          </cell>
          <cell r="D465" t="str">
            <v>001100900</v>
          </cell>
          <cell r="E465" t="str">
            <v>11009</v>
          </cell>
          <cell r="F465" t="str">
            <v>รพช.มัญจาคีรี</v>
          </cell>
          <cell r="G465" t="str">
            <v>โรงพยาบาลชุมชนมัญจาคีรี</v>
          </cell>
          <cell r="H465" t="str">
            <v>40170114</v>
          </cell>
          <cell r="I465">
            <v>40</v>
          </cell>
          <cell r="J465" t="str">
            <v>จังหวัดขอนแก่น</v>
          </cell>
          <cell r="K465">
            <v>4017</v>
          </cell>
          <cell r="L465" t="str">
            <v>มัญจาคีรี</v>
          </cell>
          <cell r="M465">
            <v>401701</v>
          </cell>
          <cell r="N465" t="str">
            <v>กุดเค้า</v>
          </cell>
          <cell r="O465" t="str">
            <v>ตะวันออกเฉียงเหนือ</v>
          </cell>
          <cell r="P465" t="str">
            <v>07</v>
          </cell>
          <cell r="Q465" t="str">
            <v>โรงพยาบาลชุมชน</v>
          </cell>
          <cell r="R465">
            <v>4</v>
          </cell>
          <cell r="S465">
            <v>60</v>
          </cell>
          <cell r="T465" t="str">
            <v>60</v>
          </cell>
          <cell r="U465" t="str">
            <v>21</v>
          </cell>
          <cell r="V465" t="str">
            <v>2.1 ทุติยภูมิระดับต้น</v>
          </cell>
        </row>
        <row r="466">
          <cell r="A466" t="str">
            <v>12</v>
          </cell>
          <cell r="B466" t="str">
            <v>21002</v>
          </cell>
          <cell r="C466" t="str">
            <v>กระทรวงสาธารณสุข สำนักงานปลัดกระทรวงสาธารณสุข</v>
          </cell>
          <cell r="D466" t="str">
            <v>001101000</v>
          </cell>
          <cell r="E466" t="str">
            <v>11010</v>
          </cell>
          <cell r="F466" t="str">
            <v>รพช.ชนบท</v>
          </cell>
          <cell r="G466" t="str">
            <v>โรงพยาบาลชุมชนชนบท</v>
          </cell>
          <cell r="H466" t="str">
            <v>40180111</v>
          </cell>
          <cell r="I466">
            <v>40</v>
          </cell>
          <cell r="J466" t="str">
            <v>จังหวัดขอนแก่น</v>
          </cell>
          <cell r="K466">
            <v>4018</v>
          </cell>
          <cell r="L466" t="str">
            <v>ชนบท</v>
          </cell>
          <cell r="M466">
            <v>401801</v>
          </cell>
          <cell r="N466" t="str">
            <v>ชนบท</v>
          </cell>
          <cell r="O466" t="str">
            <v>ตะวันออกเฉียงเหนือ</v>
          </cell>
          <cell r="P466" t="str">
            <v>07</v>
          </cell>
          <cell r="Q466" t="str">
            <v>โรงพยาบาลชุมชน</v>
          </cell>
          <cell r="R466">
            <v>5</v>
          </cell>
          <cell r="S466">
            <v>30</v>
          </cell>
          <cell r="T466" t="str">
            <v>30</v>
          </cell>
          <cell r="U466" t="str">
            <v>21</v>
          </cell>
          <cell r="V466" t="str">
            <v>2.1 ทุติยภูมิระดับต้น</v>
          </cell>
        </row>
        <row r="467">
          <cell r="A467" t="str">
            <v>12</v>
          </cell>
          <cell r="B467" t="str">
            <v>21002</v>
          </cell>
          <cell r="C467" t="str">
            <v>กระทรวงสาธารณสุข สำนักงานปลัดกระทรวงสาธารณสุข</v>
          </cell>
          <cell r="D467" t="str">
            <v>001101100</v>
          </cell>
          <cell r="E467" t="str">
            <v>11011</v>
          </cell>
          <cell r="F467" t="str">
            <v>รพช.เขาสวนกวาง</v>
          </cell>
          <cell r="G467" t="str">
            <v>โรงพยาบาลชุมชนเขาสวนกวาง</v>
          </cell>
          <cell r="H467" t="str">
            <v>40190110</v>
          </cell>
          <cell r="I467">
            <v>40</v>
          </cell>
          <cell r="J467" t="str">
            <v>จังหวัดขอนแก่น</v>
          </cell>
          <cell r="K467">
            <v>4019</v>
          </cell>
          <cell r="L467" t="str">
            <v>เขาสวนกวาง</v>
          </cell>
          <cell r="M467">
            <v>401901</v>
          </cell>
          <cell r="N467" t="str">
            <v>เขาสวนกวาง</v>
          </cell>
          <cell r="O467" t="str">
            <v>ตะวันออกเฉียงเหนือ</v>
          </cell>
          <cell r="P467" t="str">
            <v>07</v>
          </cell>
          <cell r="Q467" t="str">
            <v>โรงพยาบาลชุมชน</v>
          </cell>
          <cell r="R467">
            <v>5</v>
          </cell>
          <cell r="S467">
            <v>30</v>
          </cell>
          <cell r="T467" t="str">
            <v>30</v>
          </cell>
          <cell r="U467" t="str">
            <v>21</v>
          </cell>
          <cell r="V467" t="str">
            <v>2.1 ทุติยภูมิระดับต้น</v>
          </cell>
        </row>
        <row r="468">
          <cell r="A468" t="str">
            <v>12</v>
          </cell>
          <cell r="B468" t="str">
            <v>21002</v>
          </cell>
          <cell r="C468" t="str">
            <v>กระทรวงสาธารณสุข สำนักงานปลัดกระทรวงสาธารณสุข</v>
          </cell>
          <cell r="D468" t="str">
            <v>001101200</v>
          </cell>
          <cell r="E468" t="str">
            <v>11012</v>
          </cell>
          <cell r="F468" t="str">
            <v>รพช.ภูผาม่าน</v>
          </cell>
          <cell r="G468" t="str">
            <v>โรงพยาบาลชุมชนภูผาม่าน</v>
          </cell>
          <cell r="H468" t="str">
            <v>40200301</v>
          </cell>
          <cell r="I468">
            <v>40</v>
          </cell>
          <cell r="J468" t="str">
            <v>จังหวัดขอนแก่น</v>
          </cell>
          <cell r="K468">
            <v>4020</v>
          </cell>
          <cell r="L468" t="str">
            <v>ภูผาม่าน</v>
          </cell>
          <cell r="M468">
            <v>402003</v>
          </cell>
          <cell r="N468" t="str">
            <v>ภูผาม่าน</v>
          </cell>
          <cell r="O468" t="str">
            <v>ตะวันออกเฉียงเหนือ</v>
          </cell>
          <cell r="P468" t="str">
            <v>07</v>
          </cell>
          <cell r="Q468" t="str">
            <v>โรงพยาบาลชุมชน</v>
          </cell>
          <cell r="R468">
            <v>5</v>
          </cell>
          <cell r="S468">
            <v>30</v>
          </cell>
          <cell r="T468" t="str">
            <v>30</v>
          </cell>
          <cell r="U468" t="str">
            <v>21</v>
          </cell>
          <cell r="V468" t="str">
            <v>2.1 ทุติยภูมิระดับต้น</v>
          </cell>
        </row>
        <row r="469">
          <cell r="A469" t="str">
            <v>12</v>
          </cell>
          <cell r="B469" t="str">
            <v>21002</v>
          </cell>
          <cell r="C469" t="str">
            <v>กระทรวงสาธารณสุข สำนักงานปลัดกระทรวงสาธารณสุข</v>
          </cell>
          <cell r="D469" t="str">
            <v>001144500</v>
          </cell>
          <cell r="E469" t="str">
            <v>11445</v>
          </cell>
          <cell r="F469" t="str">
            <v>รพร.กระนวน</v>
          </cell>
          <cell r="G469" t="str">
            <v>โรงพยาบาลสมเด็จพระยุพราชกระนวน</v>
          </cell>
          <cell r="H469" t="str">
            <v>40090111</v>
          </cell>
          <cell r="I469">
            <v>40</v>
          </cell>
          <cell r="J469" t="str">
            <v>จังหวัดขอนแก่น</v>
          </cell>
          <cell r="K469">
            <v>4009</v>
          </cell>
          <cell r="L469" t="str">
            <v>กระนวน</v>
          </cell>
          <cell r="M469">
            <v>400901</v>
          </cell>
          <cell r="N469" t="str">
            <v>หนองโก</v>
          </cell>
          <cell r="O469" t="str">
            <v>ตะวันออกเฉียงเหนือ</v>
          </cell>
          <cell r="P469" t="str">
            <v>07</v>
          </cell>
          <cell r="Q469" t="str">
            <v>โรงพยาบาลชุมชน</v>
          </cell>
          <cell r="R469">
            <v>4</v>
          </cell>
          <cell r="S469">
            <v>90</v>
          </cell>
          <cell r="T469" t="str">
            <v>90</v>
          </cell>
          <cell r="U469" t="str">
            <v>22</v>
          </cell>
          <cell r="V469" t="str">
            <v>2.2 ทุติยภูมิระดับกลาง</v>
          </cell>
        </row>
        <row r="470">
          <cell r="A470" t="str">
            <v>12</v>
          </cell>
          <cell r="B470" t="str">
            <v>21002</v>
          </cell>
          <cell r="C470" t="str">
            <v>กระทรวงสาธารณสุข สำนักงานปลัดกระทรวงสาธารณสุข</v>
          </cell>
          <cell r="D470" t="str">
            <v>001227500</v>
          </cell>
          <cell r="E470" t="str">
            <v>12275</v>
          </cell>
          <cell r="F470" t="str">
            <v>รพท.สิรินธร(ภาคตะวันออกเฉียงเหนือ)</v>
          </cell>
          <cell r="G470" t="str">
            <v>โรงพยาบาลทั่วไปสิรินธร(ภาคตะวันออกเฉียงเหนือ)</v>
          </cell>
          <cell r="H470" t="str">
            <v>40240110</v>
          </cell>
          <cell r="I470">
            <v>40</v>
          </cell>
          <cell r="J470" t="str">
            <v>จังหวัดขอนแก่น</v>
          </cell>
          <cell r="K470">
            <v>4024</v>
          </cell>
          <cell r="L470" t="str">
            <v>บ้านแฮด</v>
          </cell>
          <cell r="M470">
            <v>402401</v>
          </cell>
          <cell r="N470" t="str">
            <v>บ้านแฮด</v>
          </cell>
          <cell r="O470" t="str">
            <v>ตะวันออกเฉียงเหนือ</v>
          </cell>
          <cell r="P470" t="str">
            <v>06</v>
          </cell>
          <cell r="Q470" t="str">
            <v>โรงพยาบาลทั่วไป</v>
          </cell>
          <cell r="R470">
            <v>3</v>
          </cell>
          <cell r="S470">
            <v>250</v>
          </cell>
          <cell r="T470" t="str">
            <v>250</v>
          </cell>
          <cell r="U470" t="str">
            <v>23</v>
          </cell>
          <cell r="V470" t="str">
            <v>2.3 ทุติยภูมิระดับสูง</v>
          </cell>
        </row>
        <row r="471">
          <cell r="A471" t="str">
            <v>12</v>
          </cell>
          <cell r="B471" t="str">
            <v>21002</v>
          </cell>
          <cell r="C471" t="str">
            <v>กระทรวงสาธารณสุข สำนักงานปลัดกระทรวงสาธารณสุข</v>
          </cell>
          <cell r="D471" t="str">
            <v>001413200</v>
          </cell>
          <cell r="E471" t="str">
            <v>14132</v>
          </cell>
          <cell r="F471" t="str">
            <v>รพช.ซำสูง</v>
          </cell>
          <cell r="G471" t="str">
            <v>โรงพยาบาลชุมชนซำสูง</v>
          </cell>
          <cell r="H471" t="str">
            <v>40210101</v>
          </cell>
          <cell r="I471">
            <v>40</v>
          </cell>
          <cell r="J471" t="str">
            <v>จังหวัดขอนแก่น</v>
          </cell>
          <cell r="K471">
            <v>4021</v>
          </cell>
          <cell r="L471" t="str">
            <v>ซำสูง</v>
          </cell>
          <cell r="M471">
            <v>402101</v>
          </cell>
          <cell r="N471" t="str">
            <v>กระนวน</v>
          </cell>
          <cell r="O471" t="str">
            <v>ตะวันออกเฉียงเหนือ</v>
          </cell>
          <cell r="P471" t="str">
            <v>07</v>
          </cell>
          <cell r="Q471" t="str">
            <v>โรงพยาบาลชุมชน</v>
          </cell>
          <cell r="R471">
            <v>5</v>
          </cell>
          <cell r="S471">
            <v>30</v>
          </cell>
          <cell r="T471" t="str">
            <v>30</v>
          </cell>
          <cell r="U471" t="str">
            <v>21</v>
          </cell>
          <cell r="V471" t="str">
            <v>2.1 ทุติยภูมิระดับต้น</v>
          </cell>
        </row>
        <row r="472">
          <cell r="A472" t="str">
            <v>12</v>
          </cell>
          <cell r="B472" t="str">
            <v>21002</v>
          </cell>
          <cell r="C472" t="str">
            <v>กระทรวงสาธารณสุข สำนักงานปลัดกระทรวงสาธารณสุข</v>
          </cell>
          <cell r="D472" t="str">
            <v>001070700</v>
          </cell>
          <cell r="E472" t="str">
            <v>10707</v>
          </cell>
          <cell r="F472" t="str">
            <v>รพท.มหาสารคาม</v>
          </cell>
          <cell r="G472" t="str">
            <v>โรงพยาบาลทั่วไปมหาสารคาม</v>
          </cell>
          <cell r="H472" t="str">
            <v>44010102</v>
          </cell>
          <cell r="I472">
            <v>44</v>
          </cell>
          <cell r="J472" t="str">
            <v>จังหวัดมหาสารคาม</v>
          </cell>
          <cell r="K472">
            <v>4401</v>
          </cell>
          <cell r="L472" t="str">
            <v>เมืองมหาสารคาม</v>
          </cell>
          <cell r="M472">
            <v>440101</v>
          </cell>
          <cell r="N472" t="str">
            <v>ตลาด</v>
          </cell>
          <cell r="O472" t="str">
            <v>ตะวันออกเฉียงเหนือ</v>
          </cell>
          <cell r="P472" t="str">
            <v>06</v>
          </cell>
          <cell r="Q472" t="str">
            <v>โรงพยาบาลทั่วไป</v>
          </cell>
          <cell r="R472">
            <v>2</v>
          </cell>
          <cell r="S472">
            <v>472</v>
          </cell>
          <cell r="T472" t="str">
            <v>347</v>
          </cell>
          <cell r="U472" t="str">
            <v>23</v>
          </cell>
          <cell r="V472" t="str">
            <v>2.3 ทุติยภูมิระดับสูง</v>
          </cell>
        </row>
        <row r="473">
          <cell r="A473" t="str">
            <v>12</v>
          </cell>
          <cell r="B473" t="str">
            <v>21002</v>
          </cell>
          <cell r="C473" t="str">
            <v>กระทรวงสาธารณสุข สำนักงานปลัดกระทรวงสาธารณสุข</v>
          </cell>
          <cell r="D473" t="str">
            <v>001105100</v>
          </cell>
          <cell r="E473" t="str">
            <v>11051</v>
          </cell>
          <cell r="F473" t="str">
            <v>รพช.แกดำ</v>
          </cell>
          <cell r="G473" t="str">
            <v>โรงพยาบาลชุมชนแกดำ</v>
          </cell>
          <cell r="H473" t="str">
            <v>44020107</v>
          </cell>
          <cell r="I473">
            <v>44</v>
          </cell>
          <cell r="J473" t="str">
            <v>จังหวัดมหาสารคาม</v>
          </cell>
          <cell r="K473">
            <v>4402</v>
          </cell>
          <cell r="L473" t="str">
            <v>แกดำ</v>
          </cell>
          <cell r="M473">
            <v>440201</v>
          </cell>
          <cell r="N473" t="str">
            <v>แกดำ</v>
          </cell>
          <cell r="O473" t="str">
            <v>ตะวันออกเฉียงเหนือ</v>
          </cell>
          <cell r="P473" t="str">
            <v>07</v>
          </cell>
          <cell r="Q473" t="str">
            <v>โรงพยาบาลชุมชน</v>
          </cell>
          <cell r="R473">
            <v>5</v>
          </cell>
          <cell r="S473">
            <v>30</v>
          </cell>
          <cell r="T473" t="str">
            <v>30</v>
          </cell>
          <cell r="U473" t="str">
            <v>21</v>
          </cell>
          <cell r="V473" t="str">
            <v>2.1 ทุติยภูมิระดับต้น</v>
          </cell>
        </row>
        <row r="474">
          <cell r="A474" t="str">
            <v>12</v>
          </cell>
          <cell r="B474" t="str">
            <v>21002</v>
          </cell>
          <cell r="C474" t="str">
            <v>กระทรวงสาธารณสุข สำนักงานปลัดกระทรวงสาธารณสุข</v>
          </cell>
          <cell r="D474" t="str">
            <v>001105200</v>
          </cell>
          <cell r="E474" t="str">
            <v>11052</v>
          </cell>
          <cell r="F474" t="str">
            <v>รพช.โกสุมพิสัย</v>
          </cell>
          <cell r="G474" t="str">
            <v>โรงพยาบาลชุมชนโกสุมพิสัย</v>
          </cell>
          <cell r="H474" t="str">
            <v>44030113</v>
          </cell>
          <cell r="I474">
            <v>44</v>
          </cell>
          <cell r="J474" t="str">
            <v>จังหวัดมหาสารคาม</v>
          </cell>
          <cell r="K474">
            <v>4403</v>
          </cell>
          <cell r="L474" t="str">
            <v>โกสุมพิสัย</v>
          </cell>
          <cell r="M474">
            <v>440301</v>
          </cell>
          <cell r="N474" t="str">
            <v>หัวขวาง</v>
          </cell>
          <cell r="O474" t="str">
            <v>ตะวันออกเฉียงเหนือ</v>
          </cell>
          <cell r="P474" t="str">
            <v>07</v>
          </cell>
          <cell r="Q474" t="str">
            <v>โรงพยาบาลชุมชน</v>
          </cell>
          <cell r="R474">
            <v>4</v>
          </cell>
          <cell r="S474">
            <v>120</v>
          </cell>
          <cell r="T474" t="str">
            <v>90</v>
          </cell>
          <cell r="U474" t="str">
            <v>21</v>
          </cell>
          <cell r="V474" t="str">
            <v>2.1 ทุติยภูมิระดับต้น</v>
          </cell>
        </row>
        <row r="475">
          <cell r="A475" t="str">
            <v>12</v>
          </cell>
          <cell r="B475" t="str">
            <v>21002</v>
          </cell>
          <cell r="C475" t="str">
            <v>กระทรวงสาธารณสุข สำนักงานปลัดกระทรวงสาธารณสุข</v>
          </cell>
          <cell r="D475" t="str">
            <v>001105300</v>
          </cell>
          <cell r="E475" t="str">
            <v>11053</v>
          </cell>
          <cell r="F475" t="str">
            <v>รพช.กันทรวิชัย</v>
          </cell>
          <cell r="G475" t="str">
            <v>โรงพยาบาลชุมชนกันทรวิชัย</v>
          </cell>
          <cell r="H475" t="str">
            <v>44040102</v>
          </cell>
          <cell r="I475">
            <v>44</v>
          </cell>
          <cell r="J475" t="str">
            <v>จังหวัดมหาสารคาม</v>
          </cell>
          <cell r="K475">
            <v>4404</v>
          </cell>
          <cell r="L475" t="str">
            <v>กันทรวิชัย</v>
          </cell>
          <cell r="M475">
            <v>440401</v>
          </cell>
          <cell r="N475" t="str">
            <v>โคกพระ</v>
          </cell>
          <cell r="O475" t="str">
            <v>ตะวันออกเฉียงเหนือ</v>
          </cell>
          <cell r="P475" t="str">
            <v>07</v>
          </cell>
          <cell r="Q475" t="str">
            <v>โรงพยาบาลชุมชน</v>
          </cell>
          <cell r="R475">
            <v>5</v>
          </cell>
          <cell r="S475">
            <v>30</v>
          </cell>
          <cell r="T475" t="str">
            <v>30</v>
          </cell>
          <cell r="U475" t="str">
            <v>21</v>
          </cell>
          <cell r="V475" t="str">
            <v>2.1 ทุติยภูมิระดับต้น</v>
          </cell>
        </row>
        <row r="476">
          <cell r="A476" t="str">
            <v>12</v>
          </cell>
          <cell r="B476" t="str">
            <v>21002</v>
          </cell>
          <cell r="C476" t="str">
            <v>กระทรวงสาธารณสุข สำนักงานปลัดกระทรวงสาธารณสุข</v>
          </cell>
          <cell r="D476" t="str">
            <v>001105400</v>
          </cell>
          <cell r="E476" t="str">
            <v>11054</v>
          </cell>
          <cell r="F476" t="str">
            <v>รพช.เชียงยืน</v>
          </cell>
          <cell r="G476" t="str">
            <v>โรงพยาบาลชุมชนเชียงยืน</v>
          </cell>
          <cell r="H476" t="str">
            <v>44050105</v>
          </cell>
          <cell r="I476">
            <v>44</v>
          </cell>
          <cell r="J476" t="str">
            <v>จังหวัดมหาสารคาม</v>
          </cell>
          <cell r="K476">
            <v>4405</v>
          </cell>
          <cell r="L476" t="str">
            <v>เชียงยืน</v>
          </cell>
          <cell r="M476">
            <v>440501</v>
          </cell>
          <cell r="N476" t="str">
            <v>เชียงยืน</v>
          </cell>
          <cell r="O476" t="str">
            <v>ตะวันออกเฉียงเหนือ</v>
          </cell>
          <cell r="P476" t="str">
            <v>07</v>
          </cell>
          <cell r="Q476" t="str">
            <v>โรงพยาบาลชุมชน</v>
          </cell>
          <cell r="R476">
            <v>4</v>
          </cell>
          <cell r="S476">
            <v>60</v>
          </cell>
          <cell r="T476" t="str">
            <v>30</v>
          </cell>
          <cell r="U476" t="str">
            <v>21</v>
          </cell>
          <cell r="V476" t="str">
            <v>2.1 ทุติยภูมิระดับต้น</v>
          </cell>
        </row>
        <row r="477">
          <cell r="A477" t="str">
            <v>12</v>
          </cell>
          <cell r="B477" t="str">
            <v>21002</v>
          </cell>
          <cell r="C477" t="str">
            <v>กระทรวงสาธารณสุข สำนักงานปลัดกระทรวงสาธารณสุข</v>
          </cell>
          <cell r="D477" t="str">
            <v>001105500</v>
          </cell>
          <cell r="E477" t="str">
            <v>11055</v>
          </cell>
          <cell r="F477" t="str">
            <v>รพช.บรบือ</v>
          </cell>
          <cell r="G477" t="str">
            <v>โรงพยาบาลชุมชนบรบือ</v>
          </cell>
          <cell r="H477" t="str">
            <v>44060101</v>
          </cell>
          <cell r="I477">
            <v>44</v>
          </cell>
          <cell r="J477" t="str">
            <v>จังหวัดมหาสารคาม</v>
          </cell>
          <cell r="K477">
            <v>4406</v>
          </cell>
          <cell r="L477" t="str">
            <v>บรบือ</v>
          </cell>
          <cell r="M477">
            <v>440601</v>
          </cell>
          <cell r="N477" t="str">
            <v>บรบือ</v>
          </cell>
          <cell r="O477" t="str">
            <v>ตะวันออกเฉียงเหนือ</v>
          </cell>
          <cell r="P477" t="str">
            <v>07</v>
          </cell>
          <cell r="Q477" t="str">
            <v>โรงพยาบาลชุมชน</v>
          </cell>
          <cell r="R477">
            <v>4</v>
          </cell>
          <cell r="S477">
            <v>60</v>
          </cell>
          <cell r="T477" t="str">
            <v>60</v>
          </cell>
          <cell r="U477" t="str">
            <v>22</v>
          </cell>
          <cell r="V477" t="str">
            <v>2.2 ทุติยภูมิระดับกลาง</v>
          </cell>
        </row>
        <row r="478">
          <cell r="A478" t="str">
            <v>12</v>
          </cell>
          <cell r="B478" t="str">
            <v>21002</v>
          </cell>
          <cell r="C478" t="str">
            <v>กระทรวงสาธารณสุข สำนักงานปลัดกระทรวงสาธารณสุข</v>
          </cell>
          <cell r="D478" t="str">
            <v>001105600</v>
          </cell>
          <cell r="E478" t="str">
            <v>11056</v>
          </cell>
          <cell r="F478" t="str">
            <v>รพช.นาเชือก</v>
          </cell>
          <cell r="G478" t="str">
            <v>โรงพยาบาลชุมชนนาเชือก</v>
          </cell>
          <cell r="H478" t="str">
            <v>44070102</v>
          </cell>
          <cell r="I478">
            <v>44</v>
          </cell>
          <cell r="J478" t="str">
            <v>จังหวัดมหาสารคาม</v>
          </cell>
          <cell r="K478">
            <v>4407</v>
          </cell>
          <cell r="L478" t="str">
            <v>นาเชือก</v>
          </cell>
          <cell r="M478">
            <v>440701</v>
          </cell>
          <cell r="N478" t="str">
            <v>นาเชือก</v>
          </cell>
          <cell r="O478" t="str">
            <v>ตะวันออกเฉียงเหนือ</v>
          </cell>
          <cell r="P478" t="str">
            <v>07</v>
          </cell>
          <cell r="Q478" t="str">
            <v>โรงพยาบาลชุมชน</v>
          </cell>
          <cell r="R478">
            <v>5</v>
          </cell>
          <cell r="S478">
            <v>30</v>
          </cell>
          <cell r="T478" t="str">
            <v>30</v>
          </cell>
          <cell r="U478" t="str">
            <v>21</v>
          </cell>
          <cell r="V478" t="str">
            <v>2.1 ทุติยภูมิระดับต้น</v>
          </cell>
        </row>
        <row r="479">
          <cell r="A479" t="str">
            <v>12</v>
          </cell>
          <cell r="B479" t="str">
            <v>21002</v>
          </cell>
          <cell r="C479" t="str">
            <v>กระทรวงสาธารณสุข สำนักงานปลัดกระทรวงสาธารณสุข</v>
          </cell>
          <cell r="D479" t="str">
            <v>001105700</v>
          </cell>
          <cell r="E479" t="str">
            <v>11057</v>
          </cell>
          <cell r="F479" t="str">
            <v>รพช.พยัคฆภูมิพิสัย</v>
          </cell>
          <cell r="G479" t="str">
            <v>โรงพยาบาลชุมชนพยัคฆภูมิพิสัย</v>
          </cell>
          <cell r="H479" t="str">
            <v>44080101</v>
          </cell>
          <cell r="I479">
            <v>44</v>
          </cell>
          <cell r="J479" t="str">
            <v>จังหวัดมหาสารคาม</v>
          </cell>
          <cell r="K479">
            <v>4408</v>
          </cell>
          <cell r="L479" t="str">
            <v>พยัคฆภูมิพิสัย</v>
          </cell>
          <cell r="M479">
            <v>440801</v>
          </cell>
          <cell r="N479" t="str">
            <v>ปะหลาน</v>
          </cell>
          <cell r="O479" t="str">
            <v>ตะวันออกเฉียงเหนือ</v>
          </cell>
          <cell r="P479" t="str">
            <v>07</v>
          </cell>
          <cell r="Q479" t="str">
            <v>โรงพยาบาลชุมชน</v>
          </cell>
          <cell r="R479">
            <v>4</v>
          </cell>
          <cell r="S479">
            <v>90</v>
          </cell>
          <cell r="T479" t="str">
            <v>90</v>
          </cell>
          <cell r="U479" t="str">
            <v>22</v>
          </cell>
          <cell r="V479" t="str">
            <v>2.2 ทุติยภูมิระดับกลาง</v>
          </cell>
        </row>
        <row r="480">
          <cell r="A480" t="str">
            <v>12</v>
          </cell>
          <cell r="B480" t="str">
            <v>21002</v>
          </cell>
          <cell r="C480" t="str">
            <v>กระทรวงสาธารณสุข สำนักงานปลัดกระทรวงสาธารณสุข</v>
          </cell>
          <cell r="D480" t="str">
            <v>001105800</v>
          </cell>
          <cell r="E480" t="str">
            <v>11058</v>
          </cell>
          <cell r="F480" t="str">
            <v>รพช.วาปีปทุม</v>
          </cell>
          <cell r="G480" t="str">
            <v>โรงพยาบาลชุมชนวาปีปทุม</v>
          </cell>
          <cell r="H480" t="str">
            <v>44090102</v>
          </cell>
          <cell r="I480">
            <v>44</v>
          </cell>
          <cell r="J480" t="str">
            <v>จังหวัดมหาสารคาม</v>
          </cell>
          <cell r="K480">
            <v>4409</v>
          </cell>
          <cell r="L480" t="str">
            <v>วาปีปทุม</v>
          </cell>
          <cell r="M480">
            <v>440901</v>
          </cell>
          <cell r="N480" t="str">
            <v>หนองแสง</v>
          </cell>
          <cell r="O480" t="str">
            <v>ตะวันออกเฉียงเหนือ</v>
          </cell>
          <cell r="P480" t="str">
            <v>07</v>
          </cell>
          <cell r="Q480" t="str">
            <v>โรงพยาบาลชุมชน</v>
          </cell>
          <cell r="R480">
            <v>4</v>
          </cell>
          <cell r="S480">
            <v>90</v>
          </cell>
          <cell r="T480" t="str">
            <v>60</v>
          </cell>
          <cell r="U480" t="str">
            <v>21</v>
          </cell>
          <cell r="V480" t="str">
            <v>2.1 ทุติยภูมิระดับต้น</v>
          </cell>
        </row>
        <row r="481">
          <cell r="A481" t="str">
            <v>12</v>
          </cell>
          <cell r="B481" t="str">
            <v>21002</v>
          </cell>
          <cell r="C481" t="str">
            <v>กระทรวงสาธารณสุข สำนักงานปลัดกระทรวงสาธารณสุข</v>
          </cell>
          <cell r="D481" t="str">
            <v>001105900</v>
          </cell>
          <cell r="E481" t="str">
            <v>11059</v>
          </cell>
          <cell r="F481" t="str">
            <v>รพช.นาดูน</v>
          </cell>
          <cell r="G481" t="str">
            <v>โรงพยาบาลชุมชนนาดูน</v>
          </cell>
          <cell r="H481" t="str">
            <v>44100109</v>
          </cell>
          <cell r="I481">
            <v>44</v>
          </cell>
          <cell r="J481" t="str">
            <v>จังหวัดมหาสารคาม</v>
          </cell>
          <cell r="K481">
            <v>4410</v>
          </cell>
          <cell r="L481" t="str">
            <v>นาดูน</v>
          </cell>
          <cell r="M481">
            <v>441001</v>
          </cell>
          <cell r="N481" t="str">
            <v>นาดูน</v>
          </cell>
          <cell r="O481" t="str">
            <v>ตะวันออกเฉียงเหนือ</v>
          </cell>
          <cell r="P481" t="str">
            <v>07</v>
          </cell>
          <cell r="Q481" t="str">
            <v>โรงพยาบาลชุมชน</v>
          </cell>
          <cell r="R481">
            <v>5</v>
          </cell>
          <cell r="S481">
            <v>30</v>
          </cell>
          <cell r="T481" t="str">
            <v>30</v>
          </cell>
          <cell r="U481" t="str">
            <v>21</v>
          </cell>
          <cell r="V481" t="str">
            <v>2.1 ทุติยภูมิระดับต้น</v>
          </cell>
        </row>
        <row r="482">
          <cell r="A482" t="str">
            <v>12</v>
          </cell>
          <cell r="B482" t="str">
            <v>21002</v>
          </cell>
          <cell r="C482" t="str">
            <v>กระทรวงสาธารณสุข สำนักงานปลัดกระทรวงสาธารณสุข</v>
          </cell>
          <cell r="D482" t="str">
            <v>001106000</v>
          </cell>
          <cell r="E482" t="str">
            <v>11060</v>
          </cell>
          <cell r="F482" t="str">
            <v>รพช.ยางสีสุราช</v>
          </cell>
          <cell r="G482" t="str">
            <v>โรงพยาบาลชุมชนยางสีสุราช</v>
          </cell>
          <cell r="H482" t="str">
            <v>44110102</v>
          </cell>
          <cell r="I482">
            <v>44</v>
          </cell>
          <cell r="J482" t="str">
            <v>จังหวัดมหาสารคาม</v>
          </cell>
          <cell r="K482">
            <v>4411</v>
          </cell>
          <cell r="L482" t="str">
            <v>ยางสีสุราช</v>
          </cell>
          <cell r="M482">
            <v>441101</v>
          </cell>
          <cell r="N482" t="str">
            <v>ยางสีสุราช</v>
          </cell>
          <cell r="O482" t="str">
            <v>ตะวันออกเฉียงเหนือ</v>
          </cell>
          <cell r="P482" t="str">
            <v>07</v>
          </cell>
          <cell r="Q482" t="str">
            <v>โรงพยาบาลชุมชน</v>
          </cell>
          <cell r="R482">
            <v>5</v>
          </cell>
          <cell r="S482">
            <v>30</v>
          </cell>
          <cell r="T482" t="str">
            <v>30</v>
          </cell>
          <cell r="U482" t="str">
            <v>21</v>
          </cell>
          <cell r="V482" t="str">
            <v>2.1 ทุติยภูมิระดับต้น</v>
          </cell>
        </row>
        <row r="483">
          <cell r="A483" t="str">
            <v>12</v>
          </cell>
          <cell r="B483" t="str">
            <v>21002</v>
          </cell>
          <cell r="C483" t="str">
            <v>กระทรวงสาธารณสุข สำนักงานปลัดกระทรวงสาธารณสุข</v>
          </cell>
          <cell r="D483" t="str">
            <v>002470400</v>
          </cell>
          <cell r="E483" t="str">
            <v>24704</v>
          </cell>
          <cell r="F483" t="str">
            <v>รพช.กุดรัง</v>
          </cell>
          <cell r="G483" t="str">
            <v>โรงพยาบาลชุมชนกุดรัง</v>
          </cell>
          <cell r="H483" t="str">
            <v>44120110</v>
          </cell>
          <cell r="I483">
            <v>44</v>
          </cell>
          <cell r="J483" t="str">
            <v>จังหวัดมหาสารคาม</v>
          </cell>
          <cell r="K483">
            <v>4412</v>
          </cell>
          <cell r="L483" t="str">
            <v>กุดรัง</v>
          </cell>
          <cell r="M483">
            <v>441201</v>
          </cell>
          <cell r="N483" t="str">
            <v>กุดรัง</v>
          </cell>
          <cell r="O483" t="str">
            <v>ตะวันออกเฉียงเหนือ</v>
          </cell>
          <cell r="P483" t="str">
            <v>07</v>
          </cell>
          <cell r="Q483" t="str">
            <v>โรงพยาบาลชุมชน</v>
          </cell>
          <cell r="R483">
            <v>5</v>
          </cell>
          <cell r="S483">
            <v>30</v>
          </cell>
          <cell r="T483" t="str">
            <v>30</v>
          </cell>
        </row>
        <row r="484">
          <cell r="A484" t="str">
            <v>12</v>
          </cell>
          <cell r="B484" t="str">
            <v>21002</v>
          </cell>
          <cell r="C484" t="str">
            <v>กระทรวงสาธารณสุข สำนักงานปลัดกระทรวงสาธารณสุข</v>
          </cell>
          <cell r="D484" t="str">
            <v>001070800</v>
          </cell>
          <cell r="E484" t="str">
            <v>10708</v>
          </cell>
          <cell r="F484" t="str">
            <v>รพท.ร้อยเอ็ด</v>
          </cell>
          <cell r="G484" t="str">
            <v>โรงพยาบาลทั่วไปร้อยเอ็ด</v>
          </cell>
          <cell r="H484" t="str">
            <v>45010100</v>
          </cell>
          <cell r="I484">
            <v>45</v>
          </cell>
          <cell r="J484" t="str">
            <v>จังหวัดร้อยเอ็ด</v>
          </cell>
          <cell r="K484">
            <v>4501</v>
          </cell>
          <cell r="L484" t="str">
            <v>เมืองร้อยเอ็ด</v>
          </cell>
          <cell r="M484">
            <v>450101</v>
          </cell>
          <cell r="N484" t="str">
            <v>ในเมือง</v>
          </cell>
          <cell r="O484" t="str">
            <v>ตะวันออกเฉียงเหนือ</v>
          </cell>
          <cell r="P484" t="str">
            <v>06</v>
          </cell>
          <cell r="Q484" t="str">
            <v>โรงพยาบาลทั่วไป</v>
          </cell>
          <cell r="R484">
            <v>2</v>
          </cell>
          <cell r="S484">
            <v>549</v>
          </cell>
          <cell r="T484" t="str">
            <v>549</v>
          </cell>
          <cell r="U484" t="str">
            <v>31</v>
          </cell>
          <cell r="V484" t="str">
            <v>3.1 ตติยภูมิ</v>
          </cell>
        </row>
        <row r="485">
          <cell r="A485" t="str">
            <v>12</v>
          </cell>
          <cell r="B485" t="str">
            <v>21002</v>
          </cell>
          <cell r="C485" t="str">
            <v>กระทรวงสาธารณสุข สำนักงานปลัดกระทรวงสาธารณสุข</v>
          </cell>
          <cell r="D485" t="str">
            <v>001106100</v>
          </cell>
          <cell r="E485" t="str">
            <v>11061</v>
          </cell>
          <cell r="F485" t="str">
            <v>รพช.เกษตรวิสัย</v>
          </cell>
          <cell r="G485" t="str">
            <v>โรงพยาบาลชุมชนเกษตรวิสัย</v>
          </cell>
          <cell r="H485" t="str">
            <v>45020110</v>
          </cell>
          <cell r="I485">
            <v>45</v>
          </cell>
          <cell r="J485" t="str">
            <v>จังหวัดร้อยเอ็ด</v>
          </cell>
          <cell r="K485">
            <v>4502</v>
          </cell>
          <cell r="L485" t="str">
            <v>เกษตรวิสัย</v>
          </cell>
          <cell r="M485">
            <v>450201</v>
          </cell>
          <cell r="N485" t="str">
            <v>เกษตรวิสัย</v>
          </cell>
          <cell r="O485" t="str">
            <v>ตะวันออกเฉียงเหนือ</v>
          </cell>
          <cell r="P485" t="str">
            <v>07</v>
          </cell>
          <cell r="Q485" t="str">
            <v>โรงพยาบาลชุมชน</v>
          </cell>
          <cell r="R485">
            <v>5</v>
          </cell>
          <cell r="S485">
            <v>30</v>
          </cell>
          <cell r="T485" t="str">
            <v>30</v>
          </cell>
          <cell r="U485" t="str">
            <v>21</v>
          </cell>
          <cell r="V485" t="str">
            <v>2.1 ทุติยภูมิระดับต้น</v>
          </cell>
        </row>
        <row r="486">
          <cell r="A486" t="str">
            <v>12</v>
          </cell>
          <cell r="B486" t="str">
            <v>21002</v>
          </cell>
          <cell r="C486" t="str">
            <v>กระทรวงสาธารณสุข สำนักงานปลัดกระทรวงสาธารณสุข</v>
          </cell>
          <cell r="D486" t="str">
            <v>001106200</v>
          </cell>
          <cell r="E486" t="str">
            <v>11062</v>
          </cell>
          <cell r="F486" t="str">
            <v>รพช.ปทุมรัตต์</v>
          </cell>
          <cell r="G486" t="str">
            <v>โรงพยาบาลชุมชนปทุมรัตต์</v>
          </cell>
          <cell r="H486" t="str">
            <v>45030109</v>
          </cell>
          <cell r="I486">
            <v>45</v>
          </cell>
          <cell r="J486" t="str">
            <v>จังหวัดร้อยเอ็ด</v>
          </cell>
          <cell r="K486">
            <v>4503</v>
          </cell>
          <cell r="L486" t="str">
            <v>ปทุมรัตต์</v>
          </cell>
          <cell r="M486">
            <v>450301</v>
          </cell>
          <cell r="N486" t="str">
            <v>บัวแดง</v>
          </cell>
          <cell r="O486" t="str">
            <v>ตะวันออกเฉียงเหนือ</v>
          </cell>
          <cell r="P486" t="str">
            <v>07</v>
          </cell>
          <cell r="Q486" t="str">
            <v>โรงพยาบาลชุมชน</v>
          </cell>
          <cell r="R486">
            <v>5</v>
          </cell>
          <cell r="S486">
            <v>30</v>
          </cell>
          <cell r="T486" t="str">
            <v>30</v>
          </cell>
          <cell r="U486" t="str">
            <v>21</v>
          </cell>
          <cell r="V486" t="str">
            <v>2.1 ทุติยภูมิระดับต้น</v>
          </cell>
        </row>
        <row r="487">
          <cell r="A487" t="str">
            <v>12</v>
          </cell>
          <cell r="B487" t="str">
            <v>21002</v>
          </cell>
          <cell r="C487" t="str">
            <v>กระทรวงสาธารณสุข สำนักงานปลัดกระทรวงสาธารณสุข</v>
          </cell>
          <cell r="D487" t="str">
            <v>001106300</v>
          </cell>
          <cell r="E487" t="str">
            <v>11063</v>
          </cell>
          <cell r="F487" t="str">
            <v>รพช.จตุรพักตรพิมาน</v>
          </cell>
          <cell r="G487" t="str">
            <v>โรงพยาบาลชุมชนจตุรพักตรพิมาน</v>
          </cell>
          <cell r="H487" t="str">
            <v>45040104</v>
          </cell>
          <cell r="I487">
            <v>45</v>
          </cell>
          <cell r="J487" t="str">
            <v>จังหวัดร้อยเอ็ด</v>
          </cell>
          <cell r="K487">
            <v>4504</v>
          </cell>
          <cell r="L487" t="str">
            <v>จตุรพักตรพิมาน</v>
          </cell>
          <cell r="M487">
            <v>450401</v>
          </cell>
          <cell r="N487" t="str">
            <v>หัวช้าง</v>
          </cell>
          <cell r="O487" t="str">
            <v>ตะวันออกเฉียงเหนือ</v>
          </cell>
          <cell r="P487" t="str">
            <v>07</v>
          </cell>
          <cell r="Q487" t="str">
            <v>โรงพยาบาลชุมชน</v>
          </cell>
          <cell r="R487">
            <v>5</v>
          </cell>
          <cell r="S487">
            <v>30</v>
          </cell>
          <cell r="T487" t="str">
            <v>30</v>
          </cell>
          <cell r="U487" t="str">
            <v>21</v>
          </cell>
          <cell r="V487" t="str">
            <v>2.1 ทุติยภูมิระดับต้น</v>
          </cell>
        </row>
        <row r="488">
          <cell r="A488" t="str">
            <v>12</v>
          </cell>
          <cell r="B488" t="str">
            <v>21002</v>
          </cell>
          <cell r="C488" t="str">
            <v>กระทรวงสาธารณสุข สำนักงานปลัดกระทรวงสาธารณสุข</v>
          </cell>
          <cell r="D488" t="str">
            <v>001106400</v>
          </cell>
          <cell r="E488" t="str">
            <v>11064</v>
          </cell>
          <cell r="F488" t="str">
            <v>รพช.ธวัชบุรี</v>
          </cell>
          <cell r="G488" t="str">
            <v>โรงพยาบาลชุมชนธวัชบุรี</v>
          </cell>
          <cell r="H488" t="str">
            <v>45050403</v>
          </cell>
          <cell r="I488">
            <v>45</v>
          </cell>
          <cell r="J488" t="str">
            <v>จังหวัดร้อยเอ็ด</v>
          </cell>
          <cell r="K488">
            <v>4505</v>
          </cell>
          <cell r="L488" t="str">
            <v>ธวัชบุรี</v>
          </cell>
          <cell r="M488">
            <v>450504</v>
          </cell>
          <cell r="N488" t="str">
            <v>ธวัชบุรี</v>
          </cell>
          <cell r="O488" t="str">
            <v>ตะวันออกเฉียงเหนือ</v>
          </cell>
          <cell r="P488" t="str">
            <v>07</v>
          </cell>
          <cell r="Q488" t="str">
            <v>โรงพยาบาลชุมชน</v>
          </cell>
          <cell r="R488">
            <v>5</v>
          </cell>
          <cell r="S488">
            <v>30</v>
          </cell>
          <cell r="T488" t="str">
            <v>30</v>
          </cell>
          <cell r="U488" t="str">
            <v>21</v>
          </cell>
          <cell r="V488" t="str">
            <v>2.1 ทุติยภูมิระดับต้น</v>
          </cell>
        </row>
        <row r="489">
          <cell r="A489" t="str">
            <v>12</v>
          </cell>
          <cell r="B489" t="str">
            <v>21002</v>
          </cell>
          <cell r="C489" t="str">
            <v>กระทรวงสาธารณสุข สำนักงานปลัดกระทรวงสาธารณสุข</v>
          </cell>
          <cell r="D489" t="str">
            <v>001106500</v>
          </cell>
          <cell r="E489" t="str">
            <v>11065</v>
          </cell>
          <cell r="F489" t="str">
            <v>รพช.พนมไพร</v>
          </cell>
          <cell r="G489" t="str">
            <v>โรงพยาบาลชุมชนพนมไพร</v>
          </cell>
          <cell r="H489" t="str">
            <v>45060103</v>
          </cell>
          <cell r="I489">
            <v>45</v>
          </cell>
          <cell r="J489" t="str">
            <v>จังหวัดร้อยเอ็ด</v>
          </cell>
          <cell r="K489">
            <v>4506</v>
          </cell>
          <cell r="L489" t="str">
            <v>พนมไพร</v>
          </cell>
          <cell r="M489">
            <v>450601</v>
          </cell>
          <cell r="N489" t="str">
            <v>พนมไพร</v>
          </cell>
          <cell r="O489" t="str">
            <v>ตะวันออกเฉียงเหนือ</v>
          </cell>
          <cell r="P489" t="str">
            <v>07</v>
          </cell>
          <cell r="Q489" t="str">
            <v>โรงพยาบาลชุมชน</v>
          </cell>
          <cell r="R489">
            <v>5</v>
          </cell>
          <cell r="S489">
            <v>30</v>
          </cell>
          <cell r="T489" t="str">
            <v>30</v>
          </cell>
          <cell r="U489" t="str">
            <v>21</v>
          </cell>
          <cell r="V489" t="str">
            <v>2.1 ทุติยภูมิระดับต้น</v>
          </cell>
        </row>
        <row r="490">
          <cell r="A490" t="str">
            <v>12</v>
          </cell>
          <cell r="B490" t="str">
            <v>21002</v>
          </cell>
          <cell r="C490" t="str">
            <v>กระทรวงสาธารณสุข สำนักงานปลัดกระทรวงสาธารณสุข</v>
          </cell>
          <cell r="D490" t="str">
            <v>001106600</v>
          </cell>
          <cell r="E490" t="str">
            <v>11066</v>
          </cell>
          <cell r="F490" t="str">
            <v>รพช.โพนทอง</v>
          </cell>
          <cell r="G490" t="str">
            <v>โรงพยาบาลชุมชนโพนทอง</v>
          </cell>
          <cell r="H490" t="str">
            <v>45071210</v>
          </cell>
          <cell r="I490">
            <v>45</v>
          </cell>
          <cell r="J490" t="str">
            <v>จังหวัดร้อยเอ็ด</v>
          </cell>
          <cell r="K490">
            <v>4507</v>
          </cell>
          <cell r="L490" t="str">
            <v>โพนทอง</v>
          </cell>
          <cell r="M490">
            <v>450712</v>
          </cell>
          <cell r="N490" t="str">
            <v>สระนกแก้ว</v>
          </cell>
          <cell r="O490" t="str">
            <v>ตะวันออกเฉียงเหนือ</v>
          </cell>
          <cell r="P490" t="str">
            <v>07</v>
          </cell>
          <cell r="Q490" t="str">
            <v>โรงพยาบาลชุมชน</v>
          </cell>
          <cell r="R490">
            <v>4</v>
          </cell>
          <cell r="S490">
            <v>60</v>
          </cell>
          <cell r="T490" t="str">
            <v>60</v>
          </cell>
          <cell r="U490" t="str">
            <v>22</v>
          </cell>
          <cell r="V490" t="str">
            <v>2.2 ทุติยภูมิระดับกลาง</v>
          </cell>
        </row>
        <row r="491">
          <cell r="A491" t="str">
            <v>12</v>
          </cell>
          <cell r="B491" t="str">
            <v>21002</v>
          </cell>
          <cell r="C491" t="str">
            <v>กระทรวงสาธารณสุข สำนักงานปลัดกระทรวงสาธารณสุข</v>
          </cell>
          <cell r="D491" t="str">
            <v>001106700</v>
          </cell>
          <cell r="E491" t="str">
            <v>11067</v>
          </cell>
          <cell r="F491" t="str">
            <v>รพช.โพธิ์ชัย</v>
          </cell>
          <cell r="G491" t="str">
            <v>โรงพยาบาลชุมชนโพธิ์ชัย</v>
          </cell>
          <cell r="H491" t="str">
            <v>45080102</v>
          </cell>
          <cell r="I491">
            <v>45</v>
          </cell>
          <cell r="J491" t="str">
            <v>จังหวัดร้อยเอ็ด</v>
          </cell>
          <cell r="K491">
            <v>4508</v>
          </cell>
          <cell r="L491" t="str">
            <v>โพธิ์ชัย</v>
          </cell>
          <cell r="M491">
            <v>450801</v>
          </cell>
          <cell r="N491" t="str">
            <v>ขามเปี้ย</v>
          </cell>
          <cell r="O491" t="str">
            <v>ตะวันออกเฉียงเหนือ</v>
          </cell>
          <cell r="P491" t="str">
            <v>07</v>
          </cell>
          <cell r="Q491" t="str">
            <v>โรงพยาบาลชุมชน</v>
          </cell>
          <cell r="R491">
            <v>5</v>
          </cell>
          <cell r="S491">
            <v>30</v>
          </cell>
          <cell r="T491" t="str">
            <v>30</v>
          </cell>
          <cell r="U491" t="str">
            <v>21</v>
          </cell>
          <cell r="V491" t="str">
            <v>2.1 ทุติยภูมิระดับต้น</v>
          </cell>
        </row>
        <row r="492">
          <cell r="A492" t="str">
            <v>12</v>
          </cell>
          <cell r="B492" t="str">
            <v>21002</v>
          </cell>
          <cell r="C492" t="str">
            <v>กระทรวงสาธารณสุข สำนักงานปลัดกระทรวงสาธารณสุข</v>
          </cell>
          <cell r="D492" t="str">
            <v>001106800</v>
          </cell>
          <cell r="E492" t="str">
            <v>11068</v>
          </cell>
          <cell r="F492" t="str">
            <v>รพช.หนองพอก</v>
          </cell>
          <cell r="G492" t="str">
            <v>โรงพยาบาลชุมชนหนองพอก</v>
          </cell>
          <cell r="H492" t="str">
            <v>45090101</v>
          </cell>
          <cell r="I492">
            <v>45</v>
          </cell>
          <cell r="J492" t="str">
            <v>จังหวัดร้อยเอ็ด</v>
          </cell>
          <cell r="K492">
            <v>4509</v>
          </cell>
          <cell r="L492" t="str">
            <v>หนองพอก</v>
          </cell>
          <cell r="M492">
            <v>450901</v>
          </cell>
          <cell r="N492" t="str">
            <v>หนองพอก</v>
          </cell>
          <cell r="O492" t="str">
            <v>ตะวันออกเฉียงเหนือ</v>
          </cell>
          <cell r="P492" t="str">
            <v>07</v>
          </cell>
          <cell r="Q492" t="str">
            <v>โรงพยาบาลชุมชน</v>
          </cell>
          <cell r="R492">
            <v>4</v>
          </cell>
          <cell r="S492">
            <v>42</v>
          </cell>
          <cell r="T492" t="str">
            <v>30</v>
          </cell>
          <cell r="U492" t="str">
            <v>21</v>
          </cell>
          <cell r="V492" t="str">
            <v>2.1 ทุติยภูมิระดับต้น</v>
          </cell>
        </row>
        <row r="493">
          <cell r="A493" t="str">
            <v>12</v>
          </cell>
          <cell r="B493" t="str">
            <v>21002</v>
          </cell>
          <cell r="C493" t="str">
            <v>กระทรวงสาธารณสุข สำนักงานปลัดกระทรวงสาธารณสุข</v>
          </cell>
          <cell r="D493" t="str">
            <v>001106900</v>
          </cell>
          <cell r="E493" t="str">
            <v>11069</v>
          </cell>
          <cell r="F493" t="str">
            <v>รพช.เสลภูมิ</v>
          </cell>
          <cell r="G493" t="str">
            <v>โรงพยาบาลชุมชนเสลภูมิ</v>
          </cell>
          <cell r="H493" t="str">
            <v>45101707</v>
          </cell>
          <cell r="I493">
            <v>45</v>
          </cell>
          <cell r="J493" t="str">
            <v>จังหวัดร้อยเอ็ด</v>
          </cell>
          <cell r="K493">
            <v>4510</v>
          </cell>
          <cell r="L493" t="str">
            <v>เสลภูมิ</v>
          </cell>
          <cell r="M493">
            <v>451017</v>
          </cell>
          <cell r="N493" t="str">
            <v>ขวัญเมือง</v>
          </cell>
          <cell r="O493" t="str">
            <v>ตะวันออกเฉียงเหนือ</v>
          </cell>
          <cell r="P493" t="str">
            <v>07</v>
          </cell>
          <cell r="Q493" t="str">
            <v>โรงพยาบาลชุมชน</v>
          </cell>
          <cell r="R493">
            <v>4</v>
          </cell>
          <cell r="S493">
            <v>60</v>
          </cell>
          <cell r="T493" t="str">
            <v>60</v>
          </cell>
          <cell r="U493" t="str">
            <v>22</v>
          </cell>
          <cell r="V493" t="str">
            <v>2.2 ทุติยภูมิระดับกลาง</v>
          </cell>
        </row>
        <row r="494">
          <cell r="A494" t="str">
            <v>12</v>
          </cell>
          <cell r="B494" t="str">
            <v>21002</v>
          </cell>
          <cell r="C494" t="str">
            <v>กระทรวงสาธารณสุข สำนักงานปลัดกระทรวงสาธารณสุข</v>
          </cell>
          <cell r="D494" t="str">
            <v>001107000</v>
          </cell>
          <cell r="E494" t="str">
            <v>11070</v>
          </cell>
          <cell r="F494" t="str">
            <v>รพช.สุวรรณภูมิ</v>
          </cell>
          <cell r="G494" t="str">
            <v>โรงพยาบาลชุมชนสุวรรณภูมิ</v>
          </cell>
          <cell r="H494" t="str">
            <v>45110101</v>
          </cell>
          <cell r="I494">
            <v>45</v>
          </cell>
          <cell r="J494" t="str">
            <v>จังหวัดร้อยเอ็ด</v>
          </cell>
          <cell r="K494">
            <v>4511</v>
          </cell>
          <cell r="L494" t="str">
            <v>สุวรรณภูมิ</v>
          </cell>
          <cell r="M494">
            <v>451101</v>
          </cell>
          <cell r="N494" t="str">
            <v>สระคู</v>
          </cell>
          <cell r="O494" t="str">
            <v>ตะวันออกเฉียงเหนือ</v>
          </cell>
          <cell r="P494" t="str">
            <v>07</v>
          </cell>
          <cell r="Q494" t="str">
            <v>โรงพยาบาลชุมชน</v>
          </cell>
          <cell r="R494">
            <v>4</v>
          </cell>
          <cell r="S494">
            <v>60</v>
          </cell>
          <cell r="T494" t="str">
            <v>60</v>
          </cell>
          <cell r="U494" t="str">
            <v>22</v>
          </cell>
          <cell r="V494" t="str">
            <v>2.2 ทุติยภูมิระดับกลาง</v>
          </cell>
        </row>
        <row r="495">
          <cell r="A495" t="str">
            <v>12</v>
          </cell>
          <cell r="B495" t="str">
            <v>21002</v>
          </cell>
          <cell r="C495" t="str">
            <v>กระทรวงสาธารณสุข สำนักงานปลัดกระทรวงสาธารณสุข</v>
          </cell>
          <cell r="D495" t="str">
            <v>001107100</v>
          </cell>
          <cell r="E495" t="str">
            <v>11071</v>
          </cell>
          <cell r="F495" t="str">
            <v>รพช.เมืองสรวง</v>
          </cell>
          <cell r="G495" t="str">
            <v>โรงพยาบาลชุมชนเมืองสรวง</v>
          </cell>
          <cell r="H495" t="str">
            <v>45120104</v>
          </cell>
          <cell r="I495">
            <v>45</v>
          </cell>
          <cell r="J495" t="str">
            <v>จังหวัดร้อยเอ็ด</v>
          </cell>
          <cell r="K495">
            <v>4512</v>
          </cell>
          <cell r="L495" t="str">
            <v>เมืองสรวง</v>
          </cell>
          <cell r="M495">
            <v>451201</v>
          </cell>
          <cell r="N495" t="str">
            <v>หนองผือ</v>
          </cell>
          <cell r="O495" t="str">
            <v>ตะวันออกเฉียงเหนือ</v>
          </cell>
          <cell r="P495" t="str">
            <v>07</v>
          </cell>
          <cell r="Q495" t="str">
            <v>โรงพยาบาลชุมชน</v>
          </cell>
          <cell r="R495">
            <v>5</v>
          </cell>
          <cell r="S495">
            <v>30</v>
          </cell>
          <cell r="T495" t="str">
            <v>30</v>
          </cell>
          <cell r="U495" t="str">
            <v>21</v>
          </cell>
          <cell r="V495" t="str">
            <v>2.1 ทุติยภูมิระดับต้น</v>
          </cell>
        </row>
        <row r="496">
          <cell r="A496" t="str">
            <v>12</v>
          </cell>
          <cell r="B496" t="str">
            <v>21002</v>
          </cell>
          <cell r="C496" t="str">
            <v>กระทรวงสาธารณสุข สำนักงานปลัดกระทรวงสาธารณสุข</v>
          </cell>
          <cell r="D496" t="str">
            <v>001107200</v>
          </cell>
          <cell r="E496" t="str">
            <v>11072</v>
          </cell>
          <cell r="F496" t="str">
            <v>รพช.โพนทราย</v>
          </cell>
          <cell r="G496" t="str">
            <v>โรงพยาบาลชุมชนโพนทราย</v>
          </cell>
          <cell r="H496" t="str">
            <v>45130109</v>
          </cell>
          <cell r="I496">
            <v>45</v>
          </cell>
          <cell r="J496" t="str">
            <v>จังหวัดร้อยเอ็ด</v>
          </cell>
          <cell r="K496">
            <v>4513</v>
          </cell>
          <cell r="L496" t="str">
            <v>โพนทราย</v>
          </cell>
          <cell r="M496">
            <v>451301</v>
          </cell>
          <cell r="N496" t="str">
            <v>โพนทราย</v>
          </cell>
          <cell r="O496" t="str">
            <v>ตะวันออกเฉียงเหนือ</v>
          </cell>
          <cell r="P496" t="str">
            <v>07</v>
          </cell>
          <cell r="Q496" t="str">
            <v>โรงพยาบาลชุมชน</v>
          </cell>
          <cell r="R496">
            <v>5</v>
          </cell>
          <cell r="S496">
            <v>30</v>
          </cell>
          <cell r="T496" t="str">
            <v>30</v>
          </cell>
          <cell r="U496" t="str">
            <v>21</v>
          </cell>
          <cell r="V496" t="str">
            <v>2.1 ทุติยภูมิระดับต้น</v>
          </cell>
        </row>
        <row r="497">
          <cell r="A497" t="str">
            <v>12</v>
          </cell>
          <cell r="B497" t="str">
            <v>21002</v>
          </cell>
          <cell r="C497" t="str">
            <v>กระทรวงสาธารณสุข สำนักงานปลัดกระทรวงสาธารณสุข</v>
          </cell>
          <cell r="D497" t="str">
            <v>001107300</v>
          </cell>
          <cell r="E497" t="str">
            <v>11073</v>
          </cell>
          <cell r="F497" t="str">
            <v>รพช.อาจสามารถ</v>
          </cell>
          <cell r="G497" t="str">
            <v>โรงพยาบาลชุมชนอาจสามารถ</v>
          </cell>
          <cell r="H497" t="str">
            <v>45140107</v>
          </cell>
          <cell r="I497">
            <v>45</v>
          </cell>
          <cell r="J497" t="str">
            <v>จังหวัดร้อยเอ็ด</v>
          </cell>
          <cell r="K497">
            <v>4514</v>
          </cell>
          <cell r="L497" t="str">
            <v>อาจสามารถ</v>
          </cell>
          <cell r="M497">
            <v>451401</v>
          </cell>
          <cell r="N497" t="str">
            <v>อาจสามารถ</v>
          </cell>
          <cell r="O497" t="str">
            <v>ตะวันออกเฉียงเหนือ</v>
          </cell>
          <cell r="P497" t="str">
            <v>07</v>
          </cell>
          <cell r="Q497" t="str">
            <v>โรงพยาบาลชุมชน</v>
          </cell>
          <cell r="R497">
            <v>5</v>
          </cell>
          <cell r="S497">
            <v>30</v>
          </cell>
          <cell r="T497" t="str">
            <v>30</v>
          </cell>
          <cell r="U497" t="str">
            <v>21</v>
          </cell>
          <cell r="V497" t="str">
            <v>2.1 ทุติยภูมิระดับต้น</v>
          </cell>
        </row>
        <row r="498">
          <cell r="A498" t="str">
            <v>12</v>
          </cell>
          <cell r="B498" t="str">
            <v>21002</v>
          </cell>
          <cell r="C498" t="str">
            <v>กระทรวงสาธารณสุข สำนักงานปลัดกระทรวงสาธารณสุข</v>
          </cell>
          <cell r="D498" t="str">
            <v>001107400</v>
          </cell>
          <cell r="E498" t="str">
            <v>11074</v>
          </cell>
          <cell r="F498" t="str">
            <v>รพช.เมยวดี</v>
          </cell>
          <cell r="G498" t="str">
            <v>โรงพยาบาลชุมชนเมยวดี</v>
          </cell>
          <cell r="H498" t="str">
            <v>45150106</v>
          </cell>
          <cell r="I498">
            <v>45</v>
          </cell>
          <cell r="J498" t="str">
            <v>จังหวัดร้อยเอ็ด</v>
          </cell>
          <cell r="K498">
            <v>4515</v>
          </cell>
          <cell r="L498" t="str">
            <v>เมยวดี</v>
          </cell>
          <cell r="M498">
            <v>451501</v>
          </cell>
          <cell r="N498" t="str">
            <v>เมยวดี</v>
          </cell>
          <cell r="O498" t="str">
            <v>ตะวันออกเฉียงเหนือ</v>
          </cell>
          <cell r="P498" t="str">
            <v>07</v>
          </cell>
          <cell r="Q498" t="str">
            <v>โรงพยาบาลชุมชน</v>
          </cell>
          <cell r="R498">
            <v>5</v>
          </cell>
          <cell r="S498">
            <v>30</v>
          </cell>
          <cell r="T498" t="str">
            <v>30</v>
          </cell>
          <cell r="U498" t="str">
            <v>21</v>
          </cell>
          <cell r="V498" t="str">
            <v>2.1 ทุติยภูมิระดับต้น</v>
          </cell>
        </row>
        <row r="499">
          <cell r="A499" t="str">
            <v>12</v>
          </cell>
          <cell r="B499" t="str">
            <v>21002</v>
          </cell>
          <cell r="C499" t="str">
            <v>กระทรวงสาธารณสุข สำนักงานปลัดกระทรวงสาธารณสุข</v>
          </cell>
          <cell r="D499" t="str">
            <v>001107500</v>
          </cell>
          <cell r="E499" t="str">
            <v>11075</v>
          </cell>
          <cell r="F499" t="str">
            <v>รพช.ศรีสมเด็จ</v>
          </cell>
          <cell r="G499" t="str">
            <v>โรงพยาบาลชุมชนศรีสมเด็จ</v>
          </cell>
          <cell r="H499" t="str">
            <v>45160203</v>
          </cell>
          <cell r="I499">
            <v>45</v>
          </cell>
          <cell r="J499" t="str">
            <v>จังหวัดร้อยเอ็ด</v>
          </cell>
          <cell r="K499">
            <v>4516</v>
          </cell>
          <cell r="L499" t="str">
            <v>ศรีสมเด็จ</v>
          </cell>
          <cell r="M499">
            <v>451602</v>
          </cell>
          <cell r="N499" t="str">
            <v>ศรีสมเด็จ</v>
          </cell>
          <cell r="O499" t="str">
            <v>ตะวันออกเฉียงเหนือ</v>
          </cell>
          <cell r="P499" t="str">
            <v>07</v>
          </cell>
          <cell r="Q499" t="str">
            <v>โรงพยาบาลชุมชน</v>
          </cell>
          <cell r="R499">
            <v>5</v>
          </cell>
          <cell r="S499">
            <v>30</v>
          </cell>
          <cell r="T499" t="str">
            <v>30</v>
          </cell>
          <cell r="U499" t="str">
            <v>21</v>
          </cell>
          <cell r="V499" t="str">
            <v>2.1 ทุติยภูมิระดับต้น</v>
          </cell>
        </row>
        <row r="500">
          <cell r="A500" t="str">
            <v>12</v>
          </cell>
          <cell r="B500" t="str">
            <v>21002</v>
          </cell>
          <cell r="C500" t="str">
            <v>กระทรวงสาธารณสุข สำนักงานปลัดกระทรวงสาธารณสุข</v>
          </cell>
          <cell r="D500" t="str">
            <v>001107600</v>
          </cell>
          <cell r="E500" t="str">
            <v>11076</v>
          </cell>
          <cell r="F500" t="str">
            <v>รพช.จังหาร</v>
          </cell>
          <cell r="G500" t="str">
            <v>โรงพยาบาลชุมชนจังหาร</v>
          </cell>
          <cell r="H500" t="str">
            <v>45170403</v>
          </cell>
          <cell r="I500">
            <v>45</v>
          </cell>
          <cell r="J500" t="str">
            <v>จังหวัดร้อยเอ็ด</v>
          </cell>
          <cell r="K500">
            <v>4517</v>
          </cell>
          <cell r="L500" t="str">
            <v>จังหาร</v>
          </cell>
          <cell r="M500">
            <v>451704</v>
          </cell>
          <cell r="N500" t="str">
            <v>จังหาร</v>
          </cell>
          <cell r="O500" t="str">
            <v>ตะวันออกเฉียงเหนือ</v>
          </cell>
          <cell r="P500" t="str">
            <v>07</v>
          </cell>
          <cell r="Q500" t="str">
            <v>โรงพยาบาลชุมชน</v>
          </cell>
          <cell r="R500">
            <v>5</v>
          </cell>
          <cell r="S500">
            <v>30</v>
          </cell>
          <cell r="T500" t="str">
            <v>30</v>
          </cell>
          <cell r="U500" t="str">
            <v>21</v>
          </cell>
          <cell r="V500" t="str">
            <v>2.1 ทุติยภูมิระดับต้น</v>
          </cell>
        </row>
        <row r="501">
          <cell r="A501" t="str">
            <v>12</v>
          </cell>
          <cell r="B501" t="str">
            <v>21002</v>
          </cell>
          <cell r="C501" t="str">
            <v>กระทรวงสาธารณสุข สำนักงานปลัดกระทรวงสาธารณสุข</v>
          </cell>
          <cell r="D501" t="str">
            <v>001070900</v>
          </cell>
          <cell r="E501" t="str">
            <v>10709</v>
          </cell>
          <cell r="F501" t="str">
            <v>รพท.กาฬสินธุ์</v>
          </cell>
          <cell r="G501" t="str">
            <v>โรงพยาบาลทั่วไปกาฬสินธุ์</v>
          </cell>
          <cell r="H501" t="str">
            <v>46010100</v>
          </cell>
          <cell r="I501">
            <v>46</v>
          </cell>
          <cell r="J501" t="str">
            <v>จังหวัดกาฬสินธุ์</v>
          </cell>
          <cell r="K501">
            <v>4601</v>
          </cell>
          <cell r="L501" t="str">
            <v>เมืองกาฬสินธุ์</v>
          </cell>
          <cell r="M501">
            <v>460101</v>
          </cell>
          <cell r="N501" t="str">
            <v>กาฬสินธุ์</v>
          </cell>
          <cell r="O501" t="str">
            <v>ตะวันออกเฉียงเหนือ</v>
          </cell>
          <cell r="P501" t="str">
            <v>06</v>
          </cell>
          <cell r="Q501" t="str">
            <v>โรงพยาบาลทั่วไป</v>
          </cell>
          <cell r="R501">
            <v>2</v>
          </cell>
          <cell r="S501">
            <v>505</v>
          </cell>
          <cell r="T501" t="str">
            <v>505</v>
          </cell>
          <cell r="U501" t="str">
            <v>23</v>
          </cell>
          <cell r="V501" t="str">
            <v>2.3 ทุติยภูมิระดับสูง</v>
          </cell>
        </row>
        <row r="502">
          <cell r="A502" t="str">
            <v>12</v>
          </cell>
          <cell r="B502" t="str">
            <v>21002</v>
          </cell>
          <cell r="C502" t="str">
            <v>กระทรวงสาธารณสุข สำนักงานปลัดกระทรวงสาธารณสุข</v>
          </cell>
          <cell r="D502" t="str">
            <v>001107700</v>
          </cell>
          <cell r="E502" t="str">
            <v>11077</v>
          </cell>
          <cell r="F502" t="str">
            <v>รพช.นามน</v>
          </cell>
          <cell r="G502" t="str">
            <v>โรงพยาบาลชุมชนนามน</v>
          </cell>
          <cell r="H502" t="str">
            <v>46020107</v>
          </cell>
          <cell r="I502">
            <v>46</v>
          </cell>
          <cell r="J502" t="str">
            <v>จังหวัดกาฬสินธุ์</v>
          </cell>
          <cell r="K502">
            <v>4602</v>
          </cell>
          <cell r="L502" t="str">
            <v>นามน</v>
          </cell>
          <cell r="M502">
            <v>460201</v>
          </cell>
          <cell r="N502" t="str">
            <v>นามน</v>
          </cell>
          <cell r="O502" t="str">
            <v>ตะวันออกเฉียงเหนือ</v>
          </cell>
          <cell r="P502" t="str">
            <v>07</v>
          </cell>
          <cell r="Q502" t="str">
            <v>โรงพยาบาลชุมชน</v>
          </cell>
          <cell r="R502">
            <v>5</v>
          </cell>
          <cell r="S502">
            <v>30</v>
          </cell>
          <cell r="T502" t="str">
            <v>30</v>
          </cell>
          <cell r="U502" t="str">
            <v>21</v>
          </cell>
          <cell r="V502" t="str">
            <v>2.1 ทุติยภูมิระดับต้น</v>
          </cell>
        </row>
        <row r="503">
          <cell r="A503" t="str">
            <v>12</v>
          </cell>
          <cell r="B503" t="str">
            <v>21002</v>
          </cell>
          <cell r="C503" t="str">
            <v>กระทรวงสาธารณสุข สำนักงานปลัดกระทรวงสาธารณสุข</v>
          </cell>
          <cell r="D503" t="str">
            <v>001107800</v>
          </cell>
          <cell r="E503" t="str">
            <v>11078</v>
          </cell>
          <cell r="F503" t="str">
            <v>รพช.กมลาไสย</v>
          </cell>
          <cell r="G503" t="str">
            <v>โรงพยาบาลชุมชนกมลาไสย</v>
          </cell>
          <cell r="H503" t="str">
            <v>46030111</v>
          </cell>
          <cell r="I503">
            <v>46</v>
          </cell>
          <cell r="J503" t="str">
            <v>จังหวัดกาฬสินธุ์</v>
          </cell>
          <cell r="K503">
            <v>4603</v>
          </cell>
          <cell r="L503" t="str">
            <v>กมลาไสย</v>
          </cell>
          <cell r="M503">
            <v>460301</v>
          </cell>
          <cell r="N503" t="str">
            <v>กมลาไสย</v>
          </cell>
          <cell r="O503" t="str">
            <v>ตะวันออกเฉียงเหนือ</v>
          </cell>
          <cell r="P503" t="str">
            <v>07</v>
          </cell>
          <cell r="Q503" t="str">
            <v>โรงพยาบาลชุมชน</v>
          </cell>
          <cell r="R503">
            <v>4</v>
          </cell>
          <cell r="S503">
            <v>60</v>
          </cell>
          <cell r="T503" t="str">
            <v>30</v>
          </cell>
          <cell r="U503" t="str">
            <v>21</v>
          </cell>
          <cell r="V503" t="str">
            <v>2.1 ทุติยภูมิระดับต้น</v>
          </cell>
        </row>
        <row r="504">
          <cell r="A504" t="str">
            <v>12</v>
          </cell>
          <cell r="B504" t="str">
            <v>21002</v>
          </cell>
          <cell r="C504" t="str">
            <v>กระทรวงสาธารณสุข สำนักงานปลัดกระทรวงสาธารณสุข</v>
          </cell>
          <cell r="D504" t="str">
            <v>001107900</v>
          </cell>
          <cell r="E504" t="str">
            <v>11079</v>
          </cell>
          <cell r="F504" t="str">
            <v>รพช.ร่องคำ</v>
          </cell>
          <cell r="G504" t="str">
            <v>โรงพยาบาลชุมชนร่องคำ</v>
          </cell>
          <cell r="H504" t="str">
            <v>46040101</v>
          </cell>
          <cell r="I504">
            <v>46</v>
          </cell>
          <cell r="J504" t="str">
            <v>จังหวัดกาฬสินธุ์</v>
          </cell>
          <cell r="K504">
            <v>4604</v>
          </cell>
          <cell r="L504" t="str">
            <v>ร่องคำ</v>
          </cell>
          <cell r="M504">
            <v>460401</v>
          </cell>
          <cell r="N504" t="str">
            <v>ร่องคำ</v>
          </cell>
          <cell r="O504" t="str">
            <v>ตะวันออกเฉียงเหนือ</v>
          </cell>
          <cell r="P504" t="str">
            <v>07</v>
          </cell>
          <cell r="Q504" t="str">
            <v>โรงพยาบาลชุมชน</v>
          </cell>
          <cell r="R504">
            <v>5</v>
          </cell>
          <cell r="S504">
            <v>30</v>
          </cell>
          <cell r="T504" t="str">
            <v>30</v>
          </cell>
          <cell r="U504" t="str">
            <v>21</v>
          </cell>
          <cell r="V504" t="str">
            <v>2.1 ทุติยภูมิระดับต้น</v>
          </cell>
        </row>
        <row r="505">
          <cell r="A505" t="str">
            <v>12</v>
          </cell>
          <cell r="B505" t="str">
            <v>21002</v>
          </cell>
          <cell r="C505" t="str">
            <v>กระทรวงสาธารณสุข สำนักงานปลัดกระทรวงสาธารณสุข</v>
          </cell>
          <cell r="D505" t="str">
            <v>001108000</v>
          </cell>
          <cell r="E505" t="str">
            <v>11080</v>
          </cell>
          <cell r="F505" t="str">
            <v>รพช.เขาวง</v>
          </cell>
          <cell r="G505" t="str">
            <v>โรงพยาบาลชุมชนเขาวง</v>
          </cell>
          <cell r="H505" t="str">
            <v>46060103</v>
          </cell>
          <cell r="I505">
            <v>46</v>
          </cell>
          <cell r="J505" t="str">
            <v>จังหวัดกาฬสินธุ์</v>
          </cell>
          <cell r="K505">
            <v>4606</v>
          </cell>
          <cell r="L505" t="str">
            <v>เขาวง</v>
          </cell>
          <cell r="M505">
            <v>460601</v>
          </cell>
          <cell r="N505" t="str">
            <v>คุ้มเก่า</v>
          </cell>
          <cell r="O505" t="str">
            <v>ตะวันออกเฉียงเหนือ</v>
          </cell>
          <cell r="P505" t="str">
            <v>07</v>
          </cell>
          <cell r="Q505" t="str">
            <v>โรงพยาบาลชุมชน</v>
          </cell>
          <cell r="R505">
            <v>4</v>
          </cell>
          <cell r="S505">
            <v>60</v>
          </cell>
          <cell r="T505" t="str">
            <v>30</v>
          </cell>
          <cell r="U505" t="str">
            <v>21</v>
          </cell>
          <cell r="V505" t="str">
            <v>2.1 ทุติยภูมิระดับต้น</v>
          </cell>
        </row>
        <row r="506">
          <cell r="A506" t="str">
            <v>12</v>
          </cell>
          <cell r="B506" t="str">
            <v>21002</v>
          </cell>
          <cell r="C506" t="str">
            <v>กระทรวงสาธารณสุข สำนักงานปลัดกระทรวงสาธารณสุข</v>
          </cell>
          <cell r="D506" t="str">
            <v>001108100</v>
          </cell>
          <cell r="E506" t="str">
            <v>11081</v>
          </cell>
          <cell r="F506" t="str">
            <v>รพช.ยางตลาด</v>
          </cell>
          <cell r="G506" t="str">
            <v>โรงพยาบาลชุมชนยางตลาด</v>
          </cell>
          <cell r="H506" t="str">
            <v>46070120</v>
          </cell>
          <cell r="I506">
            <v>46</v>
          </cell>
          <cell r="J506" t="str">
            <v>จังหวัดกาฬสินธุ์</v>
          </cell>
          <cell r="K506">
            <v>4607</v>
          </cell>
          <cell r="L506" t="str">
            <v>ยางตลาด</v>
          </cell>
          <cell r="M506">
            <v>460701</v>
          </cell>
          <cell r="N506" t="str">
            <v>ยางตลาด</v>
          </cell>
          <cell r="O506" t="str">
            <v>ตะวันออกเฉียงเหนือ</v>
          </cell>
          <cell r="P506" t="str">
            <v>07</v>
          </cell>
          <cell r="Q506" t="str">
            <v>โรงพยาบาลชุมชน</v>
          </cell>
          <cell r="R506">
            <v>4</v>
          </cell>
          <cell r="S506">
            <v>90</v>
          </cell>
          <cell r="T506" t="str">
            <v>60</v>
          </cell>
          <cell r="U506" t="str">
            <v>21</v>
          </cell>
          <cell r="V506" t="str">
            <v>2.1 ทุติยภูมิระดับต้น</v>
          </cell>
        </row>
        <row r="507">
          <cell r="A507" t="str">
            <v>12</v>
          </cell>
          <cell r="B507" t="str">
            <v>21002</v>
          </cell>
          <cell r="C507" t="str">
            <v>กระทรวงสาธารณสุข สำนักงานปลัดกระทรวงสาธารณสุข</v>
          </cell>
          <cell r="D507" t="str">
            <v>001108200</v>
          </cell>
          <cell r="E507" t="str">
            <v>11082</v>
          </cell>
          <cell r="F507" t="str">
            <v>รพช.ห้วยเม็ก</v>
          </cell>
          <cell r="G507" t="str">
            <v>โรงพยาบาลชุมชนห้วยเม็ก</v>
          </cell>
          <cell r="H507" t="str">
            <v>46080104</v>
          </cell>
          <cell r="I507">
            <v>46</v>
          </cell>
          <cell r="J507" t="str">
            <v>จังหวัดกาฬสินธุ์</v>
          </cell>
          <cell r="K507">
            <v>4608</v>
          </cell>
          <cell r="L507" t="str">
            <v>ห้วยเม็ก</v>
          </cell>
          <cell r="M507">
            <v>460801</v>
          </cell>
          <cell r="N507" t="str">
            <v>ห้วยเม็ก</v>
          </cell>
          <cell r="O507" t="str">
            <v>ตะวันออกเฉียงเหนือ</v>
          </cell>
          <cell r="P507" t="str">
            <v>07</v>
          </cell>
          <cell r="Q507" t="str">
            <v>โรงพยาบาลชุมชน</v>
          </cell>
          <cell r="R507">
            <v>5</v>
          </cell>
          <cell r="S507">
            <v>30</v>
          </cell>
          <cell r="T507" t="str">
            <v>10</v>
          </cell>
          <cell r="U507" t="str">
            <v>21</v>
          </cell>
          <cell r="V507" t="str">
            <v>2.1 ทุติยภูมิระดับต้น</v>
          </cell>
        </row>
        <row r="508">
          <cell r="A508" t="str">
            <v>12</v>
          </cell>
          <cell r="B508" t="str">
            <v>21002</v>
          </cell>
          <cell r="C508" t="str">
            <v>กระทรวงสาธารณสุข สำนักงานปลัดกระทรวงสาธารณสุข</v>
          </cell>
          <cell r="D508" t="str">
            <v>001108300</v>
          </cell>
          <cell r="E508" t="str">
            <v>11083</v>
          </cell>
          <cell r="F508" t="str">
            <v>รพช.สหัสขันธ์</v>
          </cell>
          <cell r="G508" t="str">
            <v>โรงพยาบาลชุมชนสหัสขันธ์</v>
          </cell>
          <cell r="H508" t="str">
            <v>46090710</v>
          </cell>
          <cell r="I508">
            <v>46</v>
          </cell>
          <cell r="J508" t="str">
            <v>จังหวัดกาฬสินธุ์</v>
          </cell>
          <cell r="K508">
            <v>4609</v>
          </cell>
          <cell r="L508" t="str">
            <v>สหัสขันธ์</v>
          </cell>
          <cell r="M508">
            <v>460907</v>
          </cell>
          <cell r="N508" t="str">
            <v>โนนบุรี</v>
          </cell>
          <cell r="O508" t="str">
            <v>ตะวันออกเฉียงเหนือ</v>
          </cell>
          <cell r="P508" t="str">
            <v>07</v>
          </cell>
          <cell r="Q508" t="str">
            <v>โรงพยาบาลชุมชน</v>
          </cell>
          <cell r="R508">
            <v>5</v>
          </cell>
          <cell r="S508">
            <v>30</v>
          </cell>
          <cell r="T508" t="str">
            <v>30</v>
          </cell>
          <cell r="U508" t="str">
            <v>21</v>
          </cell>
          <cell r="V508" t="str">
            <v>2.1 ทุติยภูมิระดับต้น</v>
          </cell>
        </row>
        <row r="509">
          <cell r="A509" t="str">
            <v>12</v>
          </cell>
          <cell r="B509" t="str">
            <v>21002</v>
          </cell>
          <cell r="C509" t="str">
            <v>กระทรวงสาธารณสุข สำนักงานปลัดกระทรวงสาธารณสุข</v>
          </cell>
          <cell r="D509" t="str">
            <v>001108400</v>
          </cell>
          <cell r="E509" t="str">
            <v>11084</v>
          </cell>
          <cell r="F509" t="str">
            <v>รพช.คำม่วง</v>
          </cell>
          <cell r="G509" t="str">
            <v>โรงพยาบาลชุมชนคำม่วง</v>
          </cell>
          <cell r="H509" t="str">
            <v>46100110</v>
          </cell>
          <cell r="I509">
            <v>46</v>
          </cell>
          <cell r="J509" t="str">
            <v>จังหวัดกาฬสินธุ์</v>
          </cell>
          <cell r="K509">
            <v>4610</v>
          </cell>
          <cell r="L509" t="str">
            <v>คำม่วง</v>
          </cell>
          <cell r="M509">
            <v>461001</v>
          </cell>
          <cell r="N509" t="str">
            <v>ทุ่งคลอง</v>
          </cell>
          <cell r="O509" t="str">
            <v>ตะวันออกเฉียงเหนือ</v>
          </cell>
          <cell r="P509" t="str">
            <v>07</v>
          </cell>
          <cell r="Q509" t="str">
            <v>โรงพยาบาลชุมชน</v>
          </cell>
          <cell r="R509">
            <v>5</v>
          </cell>
          <cell r="S509">
            <v>30</v>
          </cell>
          <cell r="T509" t="str">
            <v>30</v>
          </cell>
          <cell r="U509" t="str">
            <v>21</v>
          </cell>
          <cell r="V509" t="str">
            <v>2.1 ทุติยภูมิระดับต้น</v>
          </cell>
        </row>
        <row r="510">
          <cell r="A510" t="str">
            <v>12</v>
          </cell>
          <cell r="B510" t="str">
            <v>21002</v>
          </cell>
          <cell r="C510" t="str">
            <v>กระทรวงสาธารณสุข สำนักงานปลัดกระทรวงสาธารณสุข</v>
          </cell>
          <cell r="D510" t="str">
            <v>001108500</v>
          </cell>
          <cell r="E510" t="str">
            <v>11085</v>
          </cell>
          <cell r="F510" t="str">
            <v>รพช.ท่าคันโท</v>
          </cell>
          <cell r="G510" t="str">
            <v>โรงพยาบาลชุมชนท่าคันโท</v>
          </cell>
          <cell r="H510" t="str">
            <v>46110501</v>
          </cell>
          <cell r="I510">
            <v>46</v>
          </cell>
          <cell r="J510" t="str">
            <v>จังหวัดกาฬสินธุ์</v>
          </cell>
          <cell r="K510">
            <v>4611</v>
          </cell>
          <cell r="L510" t="str">
            <v>ท่าคันโท</v>
          </cell>
          <cell r="M510">
            <v>461105</v>
          </cell>
          <cell r="N510" t="str">
            <v>นาตาล</v>
          </cell>
          <cell r="O510" t="str">
            <v>ตะวันออกเฉียงเหนือ</v>
          </cell>
          <cell r="P510" t="str">
            <v>07</v>
          </cell>
          <cell r="Q510" t="str">
            <v>โรงพยาบาลชุมชน</v>
          </cell>
          <cell r="R510">
            <v>5</v>
          </cell>
          <cell r="S510">
            <v>30</v>
          </cell>
          <cell r="T510" t="str">
            <v>30</v>
          </cell>
          <cell r="U510" t="str">
            <v>21</v>
          </cell>
          <cell r="V510" t="str">
            <v>2.1 ทุติยภูมิระดับต้น</v>
          </cell>
        </row>
        <row r="511">
          <cell r="A511" t="str">
            <v>12</v>
          </cell>
          <cell r="B511" t="str">
            <v>21002</v>
          </cell>
          <cell r="C511" t="str">
            <v>กระทรวงสาธารณสุข สำนักงานปลัดกระทรวงสาธารณสุข</v>
          </cell>
          <cell r="D511" t="str">
            <v>001108600</v>
          </cell>
          <cell r="E511" t="str">
            <v>11086</v>
          </cell>
          <cell r="F511" t="str">
            <v>รพช.หนองกุงศรี</v>
          </cell>
          <cell r="G511" t="str">
            <v>โรงพยาบาลชุมชนหนองกุงศรี</v>
          </cell>
          <cell r="H511" t="str">
            <v>46120102</v>
          </cell>
          <cell r="I511">
            <v>46</v>
          </cell>
          <cell r="J511" t="str">
            <v>จังหวัดกาฬสินธุ์</v>
          </cell>
          <cell r="K511">
            <v>4612</v>
          </cell>
          <cell r="L511" t="str">
            <v>หนองกุงศรี</v>
          </cell>
          <cell r="M511">
            <v>461201</v>
          </cell>
          <cell r="N511" t="str">
            <v>หนองกุงศรี</v>
          </cell>
          <cell r="O511" t="str">
            <v>ตะวันออกเฉียงเหนือ</v>
          </cell>
          <cell r="P511" t="str">
            <v>07</v>
          </cell>
          <cell r="Q511" t="str">
            <v>โรงพยาบาลชุมชน</v>
          </cell>
          <cell r="R511">
            <v>5</v>
          </cell>
          <cell r="S511">
            <v>30</v>
          </cell>
          <cell r="T511" t="str">
            <v>30</v>
          </cell>
          <cell r="U511" t="str">
            <v>21</v>
          </cell>
          <cell r="V511" t="str">
            <v>2.1 ทุติยภูมิระดับต้น</v>
          </cell>
        </row>
        <row r="512">
          <cell r="A512" t="str">
            <v>12</v>
          </cell>
          <cell r="B512" t="str">
            <v>21002</v>
          </cell>
          <cell r="C512" t="str">
            <v>กระทรวงสาธารณสุข สำนักงานปลัดกระทรวงสาธารณสุข</v>
          </cell>
          <cell r="D512" t="str">
            <v>001108700</v>
          </cell>
          <cell r="E512" t="str">
            <v>11087</v>
          </cell>
          <cell r="F512" t="str">
            <v>รพช.สมเด็จ</v>
          </cell>
          <cell r="G512" t="str">
            <v>โรงพยาบาลชุมชนสมเด็จ</v>
          </cell>
          <cell r="H512" t="str">
            <v>46130102</v>
          </cell>
          <cell r="I512">
            <v>46</v>
          </cell>
          <cell r="J512" t="str">
            <v>จังหวัดกาฬสินธุ์</v>
          </cell>
          <cell r="K512">
            <v>4613</v>
          </cell>
          <cell r="L512" t="str">
            <v>สมเด็จ</v>
          </cell>
          <cell r="M512">
            <v>461301</v>
          </cell>
          <cell r="N512" t="str">
            <v>สมเด็จ</v>
          </cell>
          <cell r="O512" t="str">
            <v>ตะวันออกเฉียงเหนือ</v>
          </cell>
          <cell r="P512" t="str">
            <v>07</v>
          </cell>
          <cell r="Q512" t="str">
            <v>โรงพยาบาลชุมชน</v>
          </cell>
          <cell r="R512">
            <v>4</v>
          </cell>
          <cell r="S512">
            <v>60</v>
          </cell>
          <cell r="T512" t="str">
            <v>90</v>
          </cell>
          <cell r="U512" t="str">
            <v>22</v>
          </cell>
          <cell r="V512" t="str">
            <v>2.2 ทุติยภูมิระดับกลาง</v>
          </cell>
        </row>
        <row r="513">
          <cell r="A513" t="str">
            <v>12</v>
          </cell>
          <cell r="B513" t="str">
            <v>21002</v>
          </cell>
          <cell r="C513" t="str">
            <v>กระทรวงสาธารณสุข สำนักงานปลัดกระทรวงสาธารณสุข</v>
          </cell>
          <cell r="D513" t="str">
            <v>001108800</v>
          </cell>
          <cell r="E513" t="str">
            <v>11088</v>
          </cell>
          <cell r="F513" t="str">
            <v>รพช.ห้วยผึ้ง</v>
          </cell>
          <cell r="G513" t="str">
            <v>โรงพยาบาลชุมชนห้วยผึ้ง</v>
          </cell>
          <cell r="H513" t="str">
            <v>46140308</v>
          </cell>
          <cell r="I513">
            <v>46</v>
          </cell>
          <cell r="J513" t="str">
            <v>จังหวัดกาฬสินธุ์</v>
          </cell>
          <cell r="K513">
            <v>4614</v>
          </cell>
          <cell r="L513" t="str">
            <v>ห้วยผึ้ง</v>
          </cell>
          <cell r="M513">
            <v>461403</v>
          </cell>
          <cell r="N513" t="str">
            <v>นิคมห้วยผึ้ง</v>
          </cell>
          <cell r="O513" t="str">
            <v>ตะวันออกเฉียงเหนือ</v>
          </cell>
          <cell r="P513" t="str">
            <v>07</v>
          </cell>
          <cell r="Q513" t="str">
            <v>โรงพยาบาลชุมชน</v>
          </cell>
          <cell r="R513">
            <v>5</v>
          </cell>
          <cell r="S513">
            <v>30</v>
          </cell>
          <cell r="T513" t="str">
            <v>30</v>
          </cell>
          <cell r="U513" t="str">
            <v>21</v>
          </cell>
          <cell r="V513" t="str">
            <v>2.1 ทุติยภูมิระดับต้น</v>
          </cell>
        </row>
        <row r="514">
          <cell r="A514" t="str">
            <v>12</v>
          </cell>
          <cell r="B514" t="str">
            <v>21002</v>
          </cell>
          <cell r="C514" t="str">
            <v>กระทรวงสาธารณสุข สำนักงานปลัดกระทรวงสาธารณสุข</v>
          </cell>
          <cell r="D514" t="str">
            <v>001144900</v>
          </cell>
          <cell r="E514" t="str">
            <v>11449</v>
          </cell>
          <cell r="F514" t="str">
            <v>รพร.กุฉินารายณ์</v>
          </cell>
          <cell r="G514" t="str">
            <v>โรงพยาบาลสมเด็จพระยุพราชกุฉินารายณ์</v>
          </cell>
          <cell r="H514" t="str">
            <v>46050113</v>
          </cell>
          <cell r="I514">
            <v>46</v>
          </cell>
          <cell r="J514" t="str">
            <v>จังหวัดกาฬสินธุ์</v>
          </cell>
          <cell r="K514">
            <v>4605</v>
          </cell>
          <cell r="L514" t="str">
            <v>กุฉินารายณ์</v>
          </cell>
          <cell r="M514">
            <v>460501</v>
          </cell>
          <cell r="N514" t="str">
            <v>บัวขาว</v>
          </cell>
          <cell r="O514" t="str">
            <v>ตะวันออกเฉียงเหนือ</v>
          </cell>
          <cell r="P514" t="str">
            <v>07</v>
          </cell>
          <cell r="Q514" t="str">
            <v>โรงพยาบาลชุมชน</v>
          </cell>
          <cell r="R514">
            <v>4</v>
          </cell>
          <cell r="S514">
            <v>90</v>
          </cell>
          <cell r="T514" t="str">
            <v>90</v>
          </cell>
          <cell r="U514" t="str">
            <v>22</v>
          </cell>
          <cell r="V514" t="str">
            <v>2.2 ทุติยภูมิระดับกลาง</v>
          </cell>
        </row>
        <row r="515">
          <cell r="A515" t="str">
            <v>13</v>
          </cell>
          <cell r="B515" t="str">
            <v>21002</v>
          </cell>
          <cell r="C515" t="str">
            <v>กระทรวงสาธารณสุข สำนักงานปลัดกระทรวงสาธารณสุข</v>
          </cell>
          <cell r="D515" t="str">
            <v>001070000</v>
          </cell>
          <cell r="E515" t="str">
            <v>10700</v>
          </cell>
          <cell r="F515" t="str">
            <v>รพท.ศรีสะเกษ</v>
          </cell>
          <cell r="G515" t="str">
            <v>โรงพยาบาลทั่วไปศรีสะเกษ</v>
          </cell>
          <cell r="H515" t="str">
            <v>33010200</v>
          </cell>
          <cell r="I515">
            <v>33</v>
          </cell>
          <cell r="J515" t="str">
            <v>จังหวัดศรีสะเกษ</v>
          </cell>
          <cell r="K515">
            <v>3301</v>
          </cell>
          <cell r="L515" t="str">
            <v>เมืองศรีสะเกษ</v>
          </cell>
          <cell r="M515">
            <v>330102</v>
          </cell>
          <cell r="N515" t="str">
            <v>เมืองใต้</v>
          </cell>
          <cell r="O515" t="str">
            <v>ตะวันออกเฉียงเหนือ</v>
          </cell>
          <cell r="P515" t="str">
            <v>06</v>
          </cell>
          <cell r="Q515" t="str">
            <v>โรงพยาบาลทั่วไป</v>
          </cell>
          <cell r="R515">
            <v>2</v>
          </cell>
          <cell r="S515">
            <v>500</v>
          </cell>
          <cell r="T515" t="str">
            <v>506</v>
          </cell>
          <cell r="U515" t="str">
            <v>23</v>
          </cell>
          <cell r="V515" t="str">
            <v>2.3 ทุติยภูมิระดับสูง</v>
          </cell>
        </row>
        <row r="516">
          <cell r="A516" t="str">
            <v>13</v>
          </cell>
          <cell r="B516" t="str">
            <v>21002</v>
          </cell>
          <cell r="C516" t="str">
            <v>กระทรวงสาธารณสุข สำนักงานปลัดกระทรวงสาธารณสุข</v>
          </cell>
          <cell r="D516" t="str">
            <v>001092700</v>
          </cell>
          <cell r="E516" t="str">
            <v>10927</v>
          </cell>
          <cell r="F516" t="str">
            <v>รพช.ยางชุมน้อย</v>
          </cell>
          <cell r="G516" t="str">
            <v>โรงพยาบาลชุมชนยางชุมน้อย</v>
          </cell>
          <cell r="H516" t="str">
            <v>33020107</v>
          </cell>
          <cell r="I516">
            <v>33</v>
          </cell>
          <cell r="J516" t="str">
            <v>จังหวัดศรีสะเกษ</v>
          </cell>
          <cell r="K516">
            <v>3302</v>
          </cell>
          <cell r="L516" t="str">
            <v>ยางชุมน้อย</v>
          </cell>
          <cell r="M516">
            <v>330201</v>
          </cell>
          <cell r="N516" t="str">
            <v>ยางชุมน้อย</v>
          </cell>
          <cell r="O516" t="str">
            <v>ตะวันออกเฉียงเหนือ</v>
          </cell>
          <cell r="P516" t="str">
            <v>07</v>
          </cell>
          <cell r="Q516" t="str">
            <v>โรงพยาบาลชุมชน</v>
          </cell>
          <cell r="R516">
            <v>5</v>
          </cell>
          <cell r="S516">
            <v>30</v>
          </cell>
          <cell r="T516" t="str">
            <v>82</v>
          </cell>
          <cell r="U516" t="str">
            <v>21</v>
          </cell>
          <cell r="V516" t="str">
            <v>2.1 ทุติยภูมิระดับต้น</v>
          </cell>
        </row>
        <row r="517">
          <cell r="A517" t="str">
            <v>13</v>
          </cell>
          <cell r="B517" t="str">
            <v>21002</v>
          </cell>
          <cell r="C517" t="str">
            <v>กระทรวงสาธารณสุข สำนักงานปลัดกระทรวงสาธารณสุข</v>
          </cell>
          <cell r="D517" t="str">
            <v>001092800</v>
          </cell>
          <cell r="E517" t="str">
            <v>10928</v>
          </cell>
          <cell r="F517" t="str">
            <v>รพช.กันทรารมย์</v>
          </cell>
          <cell r="G517" t="str">
            <v>โรงพยาบาลชุมชนกันทรารมย์</v>
          </cell>
          <cell r="H517" t="str">
            <v>33030105</v>
          </cell>
          <cell r="I517">
            <v>33</v>
          </cell>
          <cell r="J517" t="str">
            <v>จังหวัดศรีสะเกษ</v>
          </cell>
          <cell r="K517">
            <v>3303</v>
          </cell>
          <cell r="L517" t="str">
            <v>กันทรารมย์</v>
          </cell>
          <cell r="M517">
            <v>330301</v>
          </cell>
          <cell r="N517" t="str">
            <v>ดูน</v>
          </cell>
          <cell r="O517" t="str">
            <v>ตะวันออกเฉียงเหนือ</v>
          </cell>
          <cell r="P517" t="str">
            <v>07</v>
          </cell>
          <cell r="Q517" t="str">
            <v>โรงพยาบาลชุมชน</v>
          </cell>
          <cell r="R517">
            <v>4</v>
          </cell>
          <cell r="S517">
            <v>80</v>
          </cell>
          <cell r="T517" t="str">
            <v>90</v>
          </cell>
          <cell r="U517" t="str">
            <v>22</v>
          </cell>
          <cell r="V517" t="str">
            <v>2.2 ทุติยภูมิระดับกลาง</v>
          </cell>
        </row>
        <row r="518">
          <cell r="A518" t="str">
            <v>13</v>
          </cell>
          <cell r="B518" t="str">
            <v>21002</v>
          </cell>
          <cell r="C518" t="str">
            <v>กระทรวงสาธารณสุข สำนักงานปลัดกระทรวงสาธารณสุข</v>
          </cell>
          <cell r="D518" t="str">
            <v>001092900</v>
          </cell>
          <cell r="E518" t="str">
            <v>10929</v>
          </cell>
          <cell r="F518" t="str">
            <v>รพช.กันทรลักษ์</v>
          </cell>
          <cell r="G518" t="str">
            <v>โรงพยาบาลชุมชนกันทรลักษ์</v>
          </cell>
          <cell r="H518" t="str">
            <v>33040605</v>
          </cell>
          <cell r="I518">
            <v>33</v>
          </cell>
          <cell r="J518" t="str">
            <v>จังหวัดศรีสะเกษ</v>
          </cell>
          <cell r="K518">
            <v>3304</v>
          </cell>
          <cell r="L518" t="str">
            <v>กันทรลักษ์</v>
          </cell>
          <cell r="M518">
            <v>330406</v>
          </cell>
          <cell r="N518" t="str">
            <v>น้ำอ้อม</v>
          </cell>
          <cell r="O518" t="str">
            <v>ตะวันออกเฉียงเหนือ</v>
          </cell>
          <cell r="P518" t="str">
            <v>07</v>
          </cell>
          <cell r="Q518" t="str">
            <v>โรงพยาบาลชุมชน</v>
          </cell>
          <cell r="R518">
            <v>4</v>
          </cell>
          <cell r="S518">
            <v>120</v>
          </cell>
          <cell r="T518" t="str">
            <v>120</v>
          </cell>
          <cell r="U518" t="str">
            <v>23</v>
          </cell>
          <cell r="V518" t="str">
            <v>2.3 ทุติยภูมิระดับสูง</v>
          </cell>
        </row>
        <row r="519">
          <cell r="A519" t="str">
            <v>13</v>
          </cell>
          <cell r="B519" t="str">
            <v>21002</v>
          </cell>
          <cell r="C519" t="str">
            <v>กระทรวงสาธารณสุข สำนักงานปลัดกระทรวงสาธารณสุข</v>
          </cell>
          <cell r="D519" t="str">
            <v>001093000</v>
          </cell>
          <cell r="E519" t="str">
            <v>10930</v>
          </cell>
          <cell r="F519" t="str">
            <v>รพช.ขุขันธ์</v>
          </cell>
          <cell r="G519" t="str">
            <v>โรงพยาบาลชุมชนขุขันธ์</v>
          </cell>
          <cell r="H519" t="str">
            <v>33050906</v>
          </cell>
          <cell r="I519">
            <v>33</v>
          </cell>
          <cell r="J519" t="str">
            <v>จังหวัดศรีสะเกษ</v>
          </cell>
          <cell r="K519">
            <v>3305</v>
          </cell>
          <cell r="L519" t="str">
            <v>ขุขันธ์</v>
          </cell>
          <cell r="M519">
            <v>330509</v>
          </cell>
          <cell r="N519" t="str">
            <v>ห้วยเหนือ</v>
          </cell>
          <cell r="O519" t="str">
            <v>ตะวันออกเฉียงเหนือ</v>
          </cell>
          <cell r="P519" t="str">
            <v>07</v>
          </cell>
          <cell r="Q519" t="str">
            <v>โรงพยาบาลชุมชน</v>
          </cell>
          <cell r="R519">
            <v>4</v>
          </cell>
          <cell r="S519">
            <v>90</v>
          </cell>
          <cell r="T519" t="str">
            <v>90</v>
          </cell>
        </row>
        <row r="520">
          <cell r="A520" t="str">
            <v>13</v>
          </cell>
          <cell r="B520" t="str">
            <v>21002</v>
          </cell>
          <cell r="C520" t="str">
            <v>กระทรวงสาธารณสุข สำนักงานปลัดกระทรวงสาธารณสุข</v>
          </cell>
          <cell r="D520" t="str">
            <v>001093100</v>
          </cell>
          <cell r="E520" t="str">
            <v>10931</v>
          </cell>
          <cell r="F520" t="str">
            <v>รพช.ไพรบึง</v>
          </cell>
          <cell r="G520" t="str">
            <v>โรงพยาบาลชุมชนไพรบึง</v>
          </cell>
          <cell r="H520" t="str">
            <v>33060120</v>
          </cell>
          <cell r="I520">
            <v>33</v>
          </cell>
          <cell r="J520" t="str">
            <v>จังหวัดศรีสะเกษ</v>
          </cell>
          <cell r="K520">
            <v>3306</v>
          </cell>
          <cell r="L520" t="str">
            <v>ไพรบึง</v>
          </cell>
          <cell r="M520">
            <v>330601</v>
          </cell>
          <cell r="N520" t="str">
            <v>ไพรบึง</v>
          </cell>
          <cell r="O520" t="str">
            <v>ตะวันออกเฉียงเหนือ</v>
          </cell>
          <cell r="P520" t="str">
            <v>07</v>
          </cell>
          <cell r="Q520" t="str">
            <v>โรงพยาบาลชุมชน</v>
          </cell>
          <cell r="R520">
            <v>5</v>
          </cell>
          <cell r="S520">
            <v>30</v>
          </cell>
          <cell r="T520" t="str">
            <v>30</v>
          </cell>
          <cell r="U520" t="str">
            <v>21</v>
          </cell>
          <cell r="V520" t="str">
            <v>2.1 ทุติยภูมิระดับต้น</v>
          </cell>
        </row>
        <row r="521">
          <cell r="A521" t="str">
            <v>13</v>
          </cell>
          <cell r="B521" t="str">
            <v>21002</v>
          </cell>
          <cell r="C521" t="str">
            <v>กระทรวงสาธารณสุข สำนักงานปลัดกระทรวงสาธารณสุข</v>
          </cell>
          <cell r="D521" t="str">
            <v>001093200</v>
          </cell>
          <cell r="E521" t="str">
            <v>10932</v>
          </cell>
          <cell r="F521" t="str">
            <v>รพช.ปรางค์กู่</v>
          </cell>
          <cell r="G521" t="str">
            <v>โรงพยาบาลชุมชนปรางค์กู่</v>
          </cell>
          <cell r="H521" t="str">
            <v>33070101</v>
          </cell>
          <cell r="I521">
            <v>33</v>
          </cell>
          <cell r="J521" t="str">
            <v>จังหวัดศรีสะเกษ</v>
          </cell>
          <cell r="K521">
            <v>3307</v>
          </cell>
          <cell r="L521" t="str">
            <v>ปรางค์กู่</v>
          </cell>
          <cell r="M521">
            <v>330701</v>
          </cell>
          <cell r="N521" t="str">
            <v>พิมาย</v>
          </cell>
          <cell r="O521" t="str">
            <v>ตะวันออกเฉียงเหนือ</v>
          </cell>
          <cell r="P521" t="str">
            <v>07</v>
          </cell>
          <cell r="Q521" t="str">
            <v>โรงพยาบาลชุมชน</v>
          </cell>
          <cell r="R521">
            <v>5</v>
          </cell>
          <cell r="S521">
            <v>30</v>
          </cell>
          <cell r="T521" t="str">
            <v>30</v>
          </cell>
          <cell r="U521" t="str">
            <v>21</v>
          </cell>
          <cell r="V521" t="str">
            <v>2.1 ทุติยภูมิระดับต้น</v>
          </cell>
        </row>
        <row r="522">
          <cell r="A522" t="str">
            <v>13</v>
          </cell>
          <cell r="B522" t="str">
            <v>21002</v>
          </cell>
          <cell r="C522" t="str">
            <v>กระทรวงสาธารณสุข สำนักงานปลัดกระทรวงสาธารณสุข</v>
          </cell>
          <cell r="D522" t="str">
            <v>001093300</v>
          </cell>
          <cell r="E522" t="str">
            <v>10933</v>
          </cell>
          <cell r="F522" t="str">
            <v>รพช.ขุนหาญ</v>
          </cell>
          <cell r="G522" t="str">
            <v>โรงพยาบาลชุมชนขุนหาญ</v>
          </cell>
          <cell r="H522" t="str">
            <v>33080106</v>
          </cell>
          <cell r="I522">
            <v>33</v>
          </cell>
          <cell r="J522" t="str">
            <v>จังหวัดศรีสะเกษ</v>
          </cell>
          <cell r="K522">
            <v>3308</v>
          </cell>
          <cell r="L522" t="str">
            <v>ขุนหาญ</v>
          </cell>
          <cell r="M522">
            <v>330801</v>
          </cell>
          <cell r="N522" t="str">
            <v>สิ</v>
          </cell>
          <cell r="O522" t="str">
            <v>ตะวันออกเฉียงเหนือ</v>
          </cell>
          <cell r="P522" t="str">
            <v>07</v>
          </cell>
          <cell r="Q522" t="str">
            <v>โรงพยาบาลชุมชน</v>
          </cell>
          <cell r="R522">
            <v>4</v>
          </cell>
          <cell r="S522">
            <v>90</v>
          </cell>
          <cell r="T522" t="str">
            <v>93</v>
          </cell>
          <cell r="U522" t="str">
            <v>22</v>
          </cell>
          <cell r="V522" t="str">
            <v>2.2 ทุติยภูมิระดับกลาง</v>
          </cell>
        </row>
        <row r="523">
          <cell r="A523" t="str">
            <v>13</v>
          </cell>
          <cell r="B523" t="str">
            <v>21002</v>
          </cell>
          <cell r="C523" t="str">
            <v>กระทรวงสาธารณสุข สำนักงานปลัดกระทรวงสาธารณสุข</v>
          </cell>
          <cell r="D523" t="str">
            <v>001093400</v>
          </cell>
          <cell r="E523" t="str">
            <v>10934</v>
          </cell>
          <cell r="F523" t="str">
            <v>รพช.ราษีไศล</v>
          </cell>
          <cell r="G523" t="str">
            <v>โรงพยาบาลชุมชนราษีไศล</v>
          </cell>
          <cell r="H523" t="str">
            <v>33090102</v>
          </cell>
          <cell r="I523">
            <v>33</v>
          </cell>
          <cell r="J523" t="str">
            <v>จังหวัดศรีสะเกษ</v>
          </cell>
          <cell r="K523">
            <v>3309</v>
          </cell>
          <cell r="L523" t="str">
            <v>ราษีไศล</v>
          </cell>
          <cell r="M523">
            <v>330901</v>
          </cell>
          <cell r="N523" t="str">
            <v>เมืองคง</v>
          </cell>
          <cell r="O523" t="str">
            <v>ตะวันออกเฉียงเหนือ</v>
          </cell>
          <cell r="P523" t="str">
            <v>07</v>
          </cell>
          <cell r="Q523" t="str">
            <v>โรงพยาบาลชุมชน</v>
          </cell>
          <cell r="R523">
            <v>4</v>
          </cell>
          <cell r="S523">
            <v>90</v>
          </cell>
          <cell r="T523" t="str">
            <v>104</v>
          </cell>
          <cell r="U523" t="str">
            <v>22</v>
          </cell>
          <cell r="V523" t="str">
            <v>2.2 ทุติยภูมิระดับกลาง</v>
          </cell>
        </row>
        <row r="524">
          <cell r="A524" t="str">
            <v>13</v>
          </cell>
          <cell r="B524" t="str">
            <v>21002</v>
          </cell>
          <cell r="C524" t="str">
            <v>กระทรวงสาธารณสุข สำนักงานปลัดกระทรวงสาธารณสุข</v>
          </cell>
          <cell r="D524" t="str">
            <v>001093500</v>
          </cell>
          <cell r="E524" t="str">
            <v>10935</v>
          </cell>
          <cell r="F524" t="str">
            <v>รพช.อุทุมพรพิสัย</v>
          </cell>
          <cell r="G524" t="str">
            <v>โรงพยาบาลชุมชนอุทุมพรพิสัย</v>
          </cell>
          <cell r="H524" t="str">
            <v>33100107</v>
          </cell>
          <cell r="I524">
            <v>33</v>
          </cell>
          <cell r="J524" t="str">
            <v>จังหวัดศรีสะเกษ</v>
          </cell>
          <cell r="K524">
            <v>3310</v>
          </cell>
          <cell r="L524" t="str">
            <v>อุทุมพรพิสัย</v>
          </cell>
          <cell r="M524">
            <v>331001</v>
          </cell>
          <cell r="N524" t="str">
            <v>กำแพง</v>
          </cell>
          <cell r="O524" t="str">
            <v>ตะวันออกเฉียงเหนือ</v>
          </cell>
          <cell r="P524" t="str">
            <v>07</v>
          </cell>
          <cell r="Q524" t="str">
            <v>โรงพยาบาลชุมชน</v>
          </cell>
          <cell r="R524">
            <v>4</v>
          </cell>
          <cell r="S524">
            <v>90</v>
          </cell>
          <cell r="T524" t="str">
            <v>90</v>
          </cell>
          <cell r="U524" t="str">
            <v>22</v>
          </cell>
          <cell r="V524" t="str">
            <v>2.2 ทุติยภูมิระดับกลาง</v>
          </cell>
        </row>
        <row r="525">
          <cell r="A525" t="str">
            <v>13</v>
          </cell>
          <cell r="B525" t="str">
            <v>21002</v>
          </cell>
          <cell r="C525" t="str">
            <v>กระทรวงสาธารณสุข สำนักงานปลัดกระทรวงสาธารณสุข</v>
          </cell>
          <cell r="D525" t="str">
            <v>001093600</v>
          </cell>
          <cell r="E525" t="str">
            <v>10936</v>
          </cell>
          <cell r="F525" t="str">
            <v>รพช.บึงบูรพ์</v>
          </cell>
          <cell r="G525" t="str">
            <v>โรงพยาบาลชุมชนบึงบูรพ์</v>
          </cell>
          <cell r="H525" t="str">
            <v>33110202</v>
          </cell>
          <cell r="I525">
            <v>33</v>
          </cell>
          <cell r="J525" t="str">
            <v>จังหวัดศรีสะเกษ</v>
          </cell>
          <cell r="K525">
            <v>3311</v>
          </cell>
          <cell r="L525" t="str">
            <v>บึงบูรพ์</v>
          </cell>
          <cell r="M525">
            <v>331102</v>
          </cell>
          <cell r="N525" t="str">
            <v>บึงบูรพ์</v>
          </cell>
          <cell r="O525" t="str">
            <v>ตะวันออกเฉียงเหนือ</v>
          </cell>
          <cell r="P525" t="str">
            <v>07</v>
          </cell>
          <cell r="Q525" t="str">
            <v>โรงพยาบาลชุมชน</v>
          </cell>
          <cell r="R525">
            <v>5</v>
          </cell>
          <cell r="S525">
            <v>30</v>
          </cell>
          <cell r="T525" t="str">
            <v>30</v>
          </cell>
          <cell r="U525" t="str">
            <v>21</v>
          </cell>
          <cell r="V525" t="str">
            <v>2.1 ทุติยภูมิระดับต้น</v>
          </cell>
        </row>
        <row r="526">
          <cell r="A526" t="str">
            <v>13</v>
          </cell>
          <cell r="B526" t="str">
            <v>21002</v>
          </cell>
          <cell r="C526" t="str">
            <v>กระทรวงสาธารณสุข สำนักงานปลัดกระทรวงสาธารณสุข</v>
          </cell>
          <cell r="D526" t="str">
            <v>001093700</v>
          </cell>
          <cell r="E526" t="str">
            <v>10937</v>
          </cell>
          <cell r="F526" t="str">
            <v>รพช.ห้วยทับทัน</v>
          </cell>
          <cell r="G526" t="str">
            <v>โรงพยาบาลชุมชนห้วยทับทัน</v>
          </cell>
          <cell r="H526" t="str">
            <v>33120111</v>
          </cell>
          <cell r="I526">
            <v>33</v>
          </cell>
          <cell r="J526" t="str">
            <v>จังหวัดศรีสะเกษ</v>
          </cell>
          <cell r="K526">
            <v>3312</v>
          </cell>
          <cell r="L526" t="str">
            <v>ห้วยทับทัน</v>
          </cell>
          <cell r="M526">
            <v>331201</v>
          </cell>
          <cell r="N526" t="str">
            <v>ห้วยทับทัน</v>
          </cell>
          <cell r="O526" t="str">
            <v>ตะวันออกเฉียงเหนือ</v>
          </cell>
          <cell r="P526" t="str">
            <v>07</v>
          </cell>
          <cell r="Q526" t="str">
            <v>โรงพยาบาลชุมชน</v>
          </cell>
          <cell r="R526">
            <v>5</v>
          </cell>
          <cell r="S526">
            <v>30</v>
          </cell>
          <cell r="T526" t="str">
            <v>30</v>
          </cell>
          <cell r="U526" t="str">
            <v>21</v>
          </cell>
          <cell r="V526" t="str">
            <v>2.1 ทุติยภูมิระดับต้น</v>
          </cell>
        </row>
        <row r="527">
          <cell r="A527" t="str">
            <v>13</v>
          </cell>
          <cell r="B527" t="str">
            <v>21002</v>
          </cell>
          <cell r="C527" t="str">
            <v>กระทรวงสาธารณสุข สำนักงานปลัดกระทรวงสาธารณสุข</v>
          </cell>
          <cell r="D527" t="str">
            <v>001093800</v>
          </cell>
          <cell r="E527" t="str">
            <v>10938</v>
          </cell>
          <cell r="F527" t="str">
            <v>รพช.โนนคูณ</v>
          </cell>
          <cell r="G527" t="str">
            <v>โรงพยาบาลชุมชนโนนคูณ</v>
          </cell>
          <cell r="H527" t="str">
            <v>33130104</v>
          </cell>
          <cell r="I527">
            <v>33</v>
          </cell>
          <cell r="J527" t="str">
            <v>จังหวัดศรีสะเกษ</v>
          </cell>
          <cell r="K527">
            <v>3313</v>
          </cell>
          <cell r="L527" t="str">
            <v>โนนคูณ</v>
          </cell>
          <cell r="M527">
            <v>331301</v>
          </cell>
          <cell r="N527" t="str">
            <v>โนนค้อ</v>
          </cell>
          <cell r="O527" t="str">
            <v>ตะวันออกเฉียงเหนือ</v>
          </cell>
          <cell r="P527" t="str">
            <v>07</v>
          </cell>
          <cell r="Q527" t="str">
            <v>โรงพยาบาลชุมชน</v>
          </cell>
          <cell r="R527">
            <v>5</v>
          </cell>
          <cell r="S527">
            <v>30</v>
          </cell>
          <cell r="T527" t="str">
            <v>30</v>
          </cell>
          <cell r="U527" t="str">
            <v>21</v>
          </cell>
          <cell r="V527" t="str">
            <v>2.1 ทุติยภูมิระดับต้น</v>
          </cell>
        </row>
        <row r="528">
          <cell r="A528" t="str">
            <v>13</v>
          </cell>
          <cell r="B528" t="str">
            <v>21002</v>
          </cell>
          <cell r="C528" t="str">
            <v>กระทรวงสาธารณสุข สำนักงานปลัดกระทรวงสาธารณสุข</v>
          </cell>
          <cell r="D528" t="str">
            <v>001093900</v>
          </cell>
          <cell r="E528" t="str">
            <v>10939</v>
          </cell>
          <cell r="F528" t="str">
            <v>รพช.ศรีรัตนะ</v>
          </cell>
          <cell r="G528" t="str">
            <v>โรงพยาบาลชุมชนศรีรัตนะ</v>
          </cell>
          <cell r="H528" t="str">
            <v>33140104</v>
          </cell>
          <cell r="I528">
            <v>33</v>
          </cell>
          <cell r="J528" t="str">
            <v>จังหวัดศรีสะเกษ</v>
          </cell>
          <cell r="K528">
            <v>3314</v>
          </cell>
          <cell r="L528" t="str">
            <v>ศรีรัตนะ</v>
          </cell>
          <cell r="M528">
            <v>331401</v>
          </cell>
          <cell r="N528" t="str">
            <v>ศรีแก้ว</v>
          </cell>
          <cell r="O528" t="str">
            <v>ตะวันออกเฉียงเหนือ</v>
          </cell>
          <cell r="P528" t="str">
            <v>07</v>
          </cell>
          <cell r="Q528" t="str">
            <v>โรงพยาบาลชุมชน</v>
          </cell>
          <cell r="R528">
            <v>5</v>
          </cell>
          <cell r="S528">
            <v>30</v>
          </cell>
          <cell r="T528" t="str">
            <v>30</v>
          </cell>
          <cell r="U528" t="str">
            <v>21</v>
          </cell>
          <cell r="V528" t="str">
            <v>2.1 ทุติยภูมิระดับต้น</v>
          </cell>
        </row>
        <row r="529">
          <cell r="A529" t="str">
            <v>13</v>
          </cell>
          <cell r="B529" t="str">
            <v>21002</v>
          </cell>
          <cell r="C529" t="str">
            <v>กระทรวงสาธารณสุข สำนักงานปลัดกระทรวงสาธารณสุข</v>
          </cell>
          <cell r="D529" t="str">
            <v>001094000</v>
          </cell>
          <cell r="E529" t="str">
            <v>10940</v>
          </cell>
          <cell r="F529" t="str">
            <v>รพช.วังหิน</v>
          </cell>
          <cell r="G529" t="str">
            <v>โรงพยาบาลชุมชนวังหิน</v>
          </cell>
          <cell r="H529" t="str">
            <v>33160104</v>
          </cell>
          <cell r="I529">
            <v>33</v>
          </cell>
          <cell r="J529" t="str">
            <v>จังหวัดศรีสะเกษ</v>
          </cell>
          <cell r="K529">
            <v>3316</v>
          </cell>
          <cell r="L529" t="str">
            <v>วังหิน</v>
          </cell>
          <cell r="M529">
            <v>331601</v>
          </cell>
          <cell r="N529" t="str">
            <v>บุสูง</v>
          </cell>
          <cell r="O529" t="str">
            <v>ตะวันออกเฉียงเหนือ</v>
          </cell>
          <cell r="P529" t="str">
            <v>07</v>
          </cell>
          <cell r="Q529" t="str">
            <v>โรงพยาบาลชุมชน</v>
          </cell>
          <cell r="R529">
            <v>5</v>
          </cell>
          <cell r="S529">
            <v>30</v>
          </cell>
          <cell r="T529" t="str">
            <v>30</v>
          </cell>
          <cell r="U529" t="str">
            <v>21</v>
          </cell>
          <cell r="V529" t="str">
            <v>2.1 ทุติยภูมิระดับต้น</v>
          </cell>
        </row>
        <row r="530">
          <cell r="A530" t="str">
            <v>13</v>
          </cell>
          <cell r="B530" t="str">
            <v>21002</v>
          </cell>
          <cell r="C530" t="str">
            <v>กระทรวงสาธารณสุข สำนักงานปลัดกระทรวงสาธารณสุข</v>
          </cell>
          <cell r="D530" t="str">
            <v>001094100</v>
          </cell>
          <cell r="E530" t="str">
            <v>10941</v>
          </cell>
          <cell r="F530" t="str">
            <v>รพช.น้ำเกลี้ยง</v>
          </cell>
          <cell r="G530" t="str">
            <v>โรงพยาบาลชุมชนน้ำเกลี้ยง</v>
          </cell>
          <cell r="H530" t="str">
            <v>33150105</v>
          </cell>
          <cell r="I530">
            <v>33</v>
          </cell>
          <cell r="J530" t="str">
            <v>จังหวัดศรีสะเกษ</v>
          </cell>
          <cell r="K530">
            <v>3315</v>
          </cell>
          <cell r="L530" t="str">
            <v>น้ำเกลี้ยง</v>
          </cell>
          <cell r="M530">
            <v>331501</v>
          </cell>
          <cell r="N530" t="str">
            <v>น้ำเกลี้ยง</v>
          </cell>
          <cell r="O530" t="str">
            <v>ตะวันออกเฉียงเหนือ</v>
          </cell>
          <cell r="P530" t="str">
            <v>07</v>
          </cell>
          <cell r="Q530" t="str">
            <v>โรงพยาบาลชุมชน</v>
          </cell>
          <cell r="R530">
            <v>5</v>
          </cell>
          <cell r="S530">
            <v>30</v>
          </cell>
          <cell r="T530" t="str">
            <v>30</v>
          </cell>
          <cell r="U530" t="str">
            <v>21</v>
          </cell>
          <cell r="V530" t="str">
            <v>2.1 ทุติยภูมิระดับต้น</v>
          </cell>
        </row>
        <row r="531">
          <cell r="A531" t="str">
            <v>13</v>
          </cell>
          <cell r="B531" t="str">
            <v>21002</v>
          </cell>
          <cell r="C531" t="str">
            <v>กระทรวงสาธารณสุข สำนักงานปลัดกระทรวงสาธารณสุข</v>
          </cell>
          <cell r="D531" t="str">
            <v>001094200</v>
          </cell>
          <cell r="E531" t="str">
            <v>10942</v>
          </cell>
          <cell r="F531" t="str">
            <v>รพช.ภูสิงห์</v>
          </cell>
          <cell r="G531" t="str">
            <v>โรงพยาบาลชุมชนภูสิงห์</v>
          </cell>
          <cell r="H531" t="str">
            <v>33170311</v>
          </cell>
          <cell r="I531">
            <v>33</v>
          </cell>
          <cell r="J531" t="str">
            <v>จังหวัดศรีสะเกษ</v>
          </cell>
          <cell r="K531">
            <v>3317</v>
          </cell>
          <cell r="L531" t="str">
            <v>ภูสิงห์</v>
          </cell>
          <cell r="M531">
            <v>331703</v>
          </cell>
          <cell r="N531" t="str">
            <v>ห้วยตึ๊กชู</v>
          </cell>
          <cell r="O531" t="str">
            <v>ตะวันออกเฉียงเหนือ</v>
          </cell>
          <cell r="P531" t="str">
            <v>07</v>
          </cell>
          <cell r="Q531" t="str">
            <v>โรงพยาบาลชุมชน</v>
          </cell>
          <cell r="R531">
            <v>5</v>
          </cell>
          <cell r="S531">
            <v>30</v>
          </cell>
          <cell r="T531" t="str">
            <v>30</v>
          </cell>
          <cell r="U531" t="str">
            <v>21</v>
          </cell>
          <cell r="V531" t="str">
            <v>2.1 ทุติยภูมิระดับต้น</v>
          </cell>
        </row>
        <row r="532">
          <cell r="A532" t="str">
            <v>13</v>
          </cell>
          <cell r="B532" t="str">
            <v>21002</v>
          </cell>
          <cell r="C532" t="str">
            <v>กระทรวงสาธารณสุข สำนักงานปลัดกระทรวงสาธารณสุข</v>
          </cell>
          <cell r="D532" t="str">
            <v>001094300</v>
          </cell>
          <cell r="E532" t="str">
            <v>10943</v>
          </cell>
          <cell r="F532" t="str">
            <v>รพช.เมืองจันทร์</v>
          </cell>
          <cell r="G532" t="str">
            <v>โรงพยาบาลชุมชนเมืองจันทร์</v>
          </cell>
          <cell r="H532" t="str">
            <v>33180304</v>
          </cell>
          <cell r="I532">
            <v>33</v>
          </cell>
          <cell r="J532" t="str">
            <v>จังหวัดศรีสะเกษ</v>
          </cell>
          <cell r="K532">
            <v>3318</v>
          </cell>
          <cell r="L532" t="str">
            <v>เมืองจันทร์</v>
          </cell>
          <cell r="M532">
            <v>331803</v>
          </cell>
          <cell r="N532" t="str">
            <v>หนองใหญ่</v>
          </cell>
          <cell r="O532" t="str">
            <v>ตะวันออกเฉียงเหนือ</v>
          </cell>
          <cell r="P532" t="str">
            <v>07</v>
          </cell>
          <cell r="Q532" t="str">
            <v>โรงพยาบาลชุมชน</v>
          </cell>
          <cell r="R532">
            <v>5</v>
          </cell>
          <cell r="S532">
            <v>10</v>
          </cell>
          <cell r="T532" t="str">
            <v>10</v>
          </cell>
          <cell r="U532" t="str">
            <v>21</v>
          </cell>
          <cell r="V532" t="str">
            <v>2.1 ทุติยภูมิระดับต้น</v>
          </cell>
        </row>
        <row r="533">
          <cell r="A533" t="str">
            <v>13</v>
          </cell>
          <cell r="B533" t="str">
            <v>21002</v>
          </cell>
          <cell r="C533" t="str">
            <v>กระทรวงสาธารณสุข สำนักงานปลัดกระทรวงสาธารณสุข</v>
          </cell>
          <cell r="D533" t="str">
            <v>002312500</v>
          </cell>
          <cell r="E533" t="str">
            <v>23125</v>
          </cell>
          <cell r="F533" t="str">
            <v>รพช.เบญจลักษ์เฉลิมพระเกียรติ 80 พรรษา</v>
          </cell>
          <cell r="G533" t="str">
            <v>โรงพยาบาลชุมชนเบญจลักษ์เฉลิมพระเกียรติ 80 พรรษา</v>
          </cell>
          <cell r="H533" t="str">
            <v>33190107</v>
          </cell>
          <cell r="I533">
            <v>33</v>
          </cell>
          <cell r="J533" t="str">
            <v>จังหวัดศรีสะเกษ</v>
          </cell>
          <cell r="K533">
            <v>3319</v>
          </cell>
          <cell r="L533" t="str">
            <v>เบญจลักษ์</v>
          </cell>
          <cell r="M533">
            <v>331901</v>
          </cell>
          <cell r="N533" t="str">
            <v>เสียว</v>
          </cell>
          <cell r="O533" t="str">
            <v>ตะวันออกเฉียงเหนือ</v>
          </cell>
          <cell r="P533" t="str">
            <v>07</v>
          </cell>
          <cell r="Q533" t="str">
            <v>โรงพยาบาลชุมชน</v>
          </cell>
          <cell r="R533">
            <v>5</v>
          </cell>
          <cell r="S533">
            <v>30</v>
          </cell>
          <cell r="T533" t="str">
            <v>30</v>
          </cell>
          <cell r="U533" t="str">
            <v>21</v>
          </cell>
          <cell r="V533" t="str">
            <v>2.1 ทุติยภูมิระดับต้น</v>
          </cell>
        </row>
        <row r="534">
          <cell r="A534" t="str">
            <v>13</v>
          </cell>
          <cell r="B534" t="str">
            <v>21002</v>
          </cell>
          <cell r="C534" t="str">
            <v>กระทรวงสาธารณสุข สำนักงานปลัดกระทรวงสาธารณสุข</v>
          </cell>
          <cell r="D534" t="str">
            <v>001066900</v>
          </cell>
          <cell r="E534" t="str">
            <v>10669</v>
          </cell>
          <cell r="F534" t="str">
            <v>รพศ.สรรพสิทธิประสงค์</v>
          </cell>
          <cell r="G534" t="str">
            <v>โรงพยาบาลศูนย์สรรพสิทธิประสงค์</v>
          </cell>
          <cell r="H534" t="str">
            <v>34010110</v>
          </cell>
          <cell r="I534">
            <v>34</v>
          </cell>
          <cell r="J534" t="str">
            <v>จังหวัดอุบลราชธานี</v>
          </cell>
          <cell r="K534">
            <v>3401</v>
          </cell>
          <cell r="L534" t="str">
            <v>เมืองอุบลราชธานี</v>
          </cell>
          <cell r="M534">
            <v>340101</v>
          </cell>
          <cell r="N534" t="str">
            <v>ในเมือง</v>
          </cell>
          <cell r="O534" t="str">
            <v>ตะวันออกเฉียงเหนือ</v>
          </cell>
          <cell r="P534" t="str">
            <v>05</v>
          </cell>
          <cell r="Q534" t="str">
            <v>โรงพยาบาลศูนย์</v>
          </cell>
          <cell r="R534">
            <v>1</v>
          </cell>
          <cell r="S534">
            <v>1000</v>
          </cell>
          <cell r="T534" t="str">
            <v>1000</v>
          </cell>
          <cell r="U534" t="str">
            <v>31</v>
          </cell>
          <cell r="V534" t="str">
            <v>3.1 ตติยภูมิ</v>
          </cell>
        </row>
        <row r="535">
          <cell r="A535" t="str">
            <v>13</v>
          </cell>
          <cell r="B535" t="str">
            <v>21002</v>
          </cell>
          <cell r="C535" t="str">
            <v>กระทรวงสาธารณสุข สำนักงานปลัดกระทรวงสาธารณสุข</v>
          </cell>
          <cell r="D535" t="str">
            <v>001094400</v>
          </cell>
          <cell r="E535" t="str">
            <v>10944</v>
          </cell>
          <cell r="F535" t="str">
            <v>รพช.ศรีเมืองใหม่</v>
          </cell>
          <cell r="G535" t="str">
            <v>โรงพยาบาลชุมชนศรีเมืองใหม่</v>
          </cell>
          <cell r="H535" t="str">
            <v>34020115</v>
          </cell>
          <cell r="I535">
            <v>34</v>
          </cell>
          <cell r="J535" t="str">
            <v>จังหวัดอุบลราชธานี</v>
          </cell>
          <cell r="K535">
            <v>3402</v>
          </cell>
          <cell r="L535" t="str">
            <v>ศรีเมืองใหม่</v>
          </cell>
          <cell r="M535">
            <v>340201</v>
          </cell>
          <cell r="N535" t="str">
            <v>นาคำ</v>
          </cell>
          <cell r="O535" t="str">
            <v>ตะวันออกเฉียงเหนือ</v>
          </cell>
          <cell r="P535" t="str">
            <v>07</v>
          </cell>
          <cell r="Q535" t="str">
            <v>โรงพยาบาลชุมชน</v>
          </cell>
          <cell r="R535">
            <v>4</v>
          </cell>
          <cell r="S535">
            <v>60</v>
          </cell>
          <cell r="T535" t="str">
            <v>60</v>
          </cell>
          <cell r="U535" t="str">
            <v>21</v>
          </cell>
          <cell r="V535" t="str">
            <v>2.1 ทุติยภูมิระดับต้น</v>
          </cell>
        </row>
        <row r="536">
          <cell r="A536" t="str">
            <v>13</v>
          </cell>
          <cell r="B536" t="str">
            <v>21002</v>
          </cell>
          <cell r="C536" t="str">
            <v>กระทรวงสาธารณสุข สำนักงานปลัดกระทรวงสาธารณสุข</v>
          </cell>
          <cell r="D536" t="str">
            <v>001094500</v>
          </cell>
          <cell r="E536" t="str">
            <v>10945</v>
          </cell>
          <cell r="F536" t="str">
            <v>รพช.โขงเจียม</v>
          </cell>
          <cell r="G536" t="str">
            <v>โรงพยาบาลชุมชนโขงเจียม</v>
          </cell>
          <cell r="H536" t="str">
            <v>34030102</v>
          </cell>
          <cell r="I536">
            <v>34</v>
          </cell>
          <cell r="J536" t="str">
            <v>จังหวัดอุบลราชธานี</v>
          </cell>
          <cell r="K536">
            <v>3403</v>
          </cell>
          <cell r="L536" t="str">
            <v>โขงเจียม</v>
          </cell>
          <cell r="M536">
            <v>340301</v>
          </cell>
          <cell r="N536" t="str">
            <v>โขงเจียม</v>
          </cell>
          <cell r="O536" t="str">
            <v>ตะวันออกเฉียงเหนือ</v>
          </cell>
          <cell r="P536" t="str">
            <v>07</v>
          </cell>
          <cell r="Q536" t="str">
            <v>โรงพยาบาลชุมชน</v>
          </cell>
          <cell r="R536">
            <v>5</v>
          </cell>
          <cell r="S536">
            <v>30</v>
          </cell>
          <cell r="T536" t="str">
            <v>30</v>
          </cell>
          <cell r="U536" t="str">
            <v>21</v>
          </cell>
          <cell r="V536" t="str">
            <v>2.1 ทุติยภูมิระดับต้น</v>
          </cell>
        </row>
        <row r="537">
          <cell r="A537" t="str">
            <v>13</v>
          </cell>
          <cell r="B537" t="str">
            <v>21002</v>
          </cell>
          <cell r="C537" t="str">
            <v>กระทรวงสาธารณสุข สำนักงานปลัดกระทรวงสาธารณสุข</v>
          </cell>
          <cell r="D537" t="str">
            <v>001094600</v>
          </cell>
          <cell r="E537" t="str">
            <v>10946</v>
          </cell>
          <cell r="F537" t="str">
            <v>รพช.เขื่องใน</v>
          </cell>
          <cell r="G537" t="str">
            <v>โรงพยาบาลชุมชนเขื่องใน</v>
          </cell>
          <cell r="H537" t="str">
            <v>34040106</v>
          </cell>
          <cell r="I537">
            <v>34</v>
          </cell>
          <cell r="J537" t="str">
            <v>จังหวัดอุบลราชธานี</v>
          </cell>
          <cell r="K537">
            <v>3404</v>
          </cell>
          <cell r="L537" t="str">
            <v>เขื่องใน</v>
          </cell>
          <cell r="M537">
            <v>340401</v>
          </cell>
          <cell r="N537" t="str">
            <v>เขื่องใน</v>
          </cell>
          <cell r="O537" t="str">
            <v>ตะวันออกเฉียงเหนือ</v>
          </cell>
          <cell r="P537" t="str">
            <v>07</v>
          </cell>
          <cell r="Q537" t="str">
            <v>โรงพยาบาลชุมชน</v>
          </cell>
          <cell r="R537">
            <v>4</v>
          </cell>
          <cell r="S537">
            <v>60</v>
          </cell>
          <cell r="T537" t="str">
            <v>60</v>
          </cell>
          <cell r="U537" t="str">
            <v>21</v>
          </cell>
          <cell r="V537" t="str">
            <v>2.1 ทุติยภูมิระดับต้น</v>
          </cell>
        </row>
        <row r="538">
          <cell r="A538" t="str">
            <v>13</v>
          </cell>
          <cell r="B538" t="str">
            <v>21002</v>
          </cell>
          <cell r="C538" t="str">
            <v>กระทรวงสาธารณสุข สำนักงานปลัดกระทรวงสาธารณสุข</v>
          </cell>
          <cell r="D538" t="str">
            <v>001094700</v>
          </cell>
          <cell r="E538" t="str">
            <v>10947</v>
          </cell>
          <cell r="F538" t="str">
            <v>รพช.เขมราฐ</v>
          </cell>
          <cell r="G538" t="str">
            <v>โรงพยาบาลชุมชนเขมราฐ</v>
          </cell>
          <cell r="H538" t="str">
            <v>34050107</v>
          </cell>
          <cell r="I538">
            <v>34</v>
          </cell>
          <cell r="J538" t="str">
            <v>จังหวัดอุบลราชธานี</v>
          </cell>
          <cell r="K538">
            <v>3405</v>
          </cell>
          <cell r="L538" t="str">
            <v>เขมราฐ</v>
          </cell>
          <cell r="M538">
            <v>340501</v>
          </cell>
          <cell r="N538" t="str">
            <v>เขมราฐ</v>
          </cell>
          <cell r="O538" t="str">
            <v>ตะวันออกเฉียงเหนือ</v>
          </cell>
          <cell r="P538" t="str">
            <v>07</v>
          </cell>
          <cell r="Q538" t="str">
            <v>โรงพยาบาลชุมชน</v>
          </cell>
          <cell r="R538">
            <v>4</v>
          </cell>
          <cell r="S538">
            <v>60</v>
          </cell>
          <cell r="T538" t="str">
            <v>60</v>
          </cell>
          <cell r="U538" t="str">
            <v>21</v>
          </cell>
          <cell r="V538" t="str">
            <v>2.1 ทุติยภูมิระดับต้น</v>
          </cell>
        </row>
        <row r="539">
          <cell r="A539" t="str">
            <v>13</v>
          </cell>
          <cell r="B539" t="str">
            <v>21002</v>
          </cell>
          <cell r="C539" t="str">
            <v>กระทรวงสาธารณสุข สำนักงานปลัดกระทรวงสาธารณสุข</v>
          </cell>
          <cell r="D539" t="str">
            <v>001094800</v>
          </cell>
          <cell r="E539" t="str">
            <v>10948</v>
          </cell>
          <cell r="F539" t="str">
            <v>รพช.นาจะหลวย</v>
          </cell>
          <cell r="G539" t="str">
            <v>โรงพยาบาลชุมชนนาจะหลวย</v>
          </cell>
          <cell r="H539" t="str">
            <v>34080111</v>
          </cell>
          <cell r="I539">
            <v>34</v>
          </cell>
          <cell r="J539" t="str">
            <v>จังหวัดอุบลราชธานี</v>
          </cell>
          <cell r="K539">
            <v>3408</v>
          </cell>
          <cell r="L539" t="str">
            <v>นาจะหลวย</v>
          </cell>
          <cell r="M539">
            <v>340801</v>
          </cell>
          <cell r="N539" t="str">
            <v>นาจะหลวย</v>
          </cell>
          <cell r="O539" t="str">
            <v>ตะวันออกเฉียงเหนือ</v>
          </cell>
          <cell r="P539" t="str">
            <v>07</v>
          </cell>
          <cell r="Q539" t="str">
            <v>โรงพยาบาลชุมชน</v>
          </cell>
          <cell r="R539">
            <v>5</v>
          </cell>
          <cell r="S539">
            <v>30</v>
          </cell>
          <cell r="T539" t="str">
            <v>30</v>
          </cell>
          <cell r="U539" t="str">
            <v>21</v>
          </cell>
          <cell r="V539" t="str">
            <v>2.1 ทุติยภูมิระดับต้น</v>
          </cell>
        </row>
        <row r="540">
          <cell r="A540" t="str">
            <v>13</v>
          </cell>
          <cell r="B540" t="str">
            <v>21002</v>
          </cell>
          <cell r="C540" t="str">
            <v>กระทรวงสาธารณสุข สำนักงานปลัดกระทรวงสาธารณสุข</v>
          </cell>
          <cell r="D540" t="str">
            <v>001094900</v>
          </cell>
          <cell r="E540" t="str">
            <v>10949</v>
          </cell>
          <cell r="F540" t="str">
            <v>รพช.น้ำยืน</v>
          </cell>
          <cell r="G540" t="str">
            <v>โรงพยาบาลชุมชนน้ำยืน</v>
          </cell>
          <cell r="H540" t="str">
            <v>34090712</v>
          </cell>
          <cell r="I540">
            <v>34</v>
          </cell>
          <cell r="J540" t="str">
            <v>จังหวัดอุบลราชธานี</v>
          </cell>
          <cell r="K540">
            <v>3409</v>
          </cell>
          <cell r="L540" t="str">
            <v>น้ำยืน</v>
          </cell>
          <cell r="M540">
            <v>340907</v>
          </cell>
          <cell r="N540" t="str">
            <v>สีวิเชียร</v>
          </cell>
          <cell r="O540" t="str">
            <v>ตะวันออกเฉียงเหนือ</v>
          </cell>
          <cell r="P540" t="str">
            <v>07</v>
          </cell>
          <cell r="Q540" t="str">
            <v>โรงพยาบาลชุมชน</v>
          </cell>
          <cell r="R540">
            <v>5</v>
          </cell>
          <cell r="S540">
            <v>30</v>
          </cell>
          <cell r="T540" t="str">
            <v>30</v>
          </cell>
          <cell r="U540" t="str">
            <v>21</v>
          </cell>
          <cell r="V540" t="str">
            <v>2.1 ทุติยภูมิระดับต้น</v>
          </cell>
        </row>
        <row r="541">
          <cell r="A541" t="str">
            <v>13</v>
          </cell>
          <cell r="B541" t="str">
            <v>21002</v>
          </cell>
          <cell r="C541" t="str">
            <v>กระทรวงสาธารณสุข สำนักงานปลัดกระทรวงสาธารณสุข</v>
          </cell>
          <cell r="D541" t="str">
            <v>001095000</v>
          </cell>
          <cell r="E541" t="str">
            <v>10950</v>
          </cell>
          <cell r="F541" t="str">
            <v>รพช.บุณฑริก</v>
          </cell>
          <cell r="G541" t="str">
            <v>โรงพยาบาลชุมชนบุณฑริก</v>
          </cell>
          <cell r="H541" t="str">
            <v>34100101</v>
          </cell>
          <cell r="I541">
            <v>34</v>
          </cell>
          <cell r="J541" t="str">
            <v>จังหวัดอุบลราชธานี</v>
          </cell>
          <cell r="K541">
            <v>3410</v>
          </cell>
          <cell r="L541" t="str">
            <v>บุณฑริก</v>
          </cell>
          <cell r="M541">
            <v>341001</v>
          </cell>
          <cell r="N541" t="str">
            <v>โพนงาม</v>
          </cell>
          <cell r="O541" t="str">
            <v>ตะวันออกเฉียงเหนือ</v>
          </cell>
          <cell r="P541" t="str">
            <v>07</v>
          </cell>
          <cell r="Q541" t="str">
            <v>โรงพยาบาลชุมชน</v>
          </cell>
          <cell r="R541">
            <v>5</v>
          </cell>
          <cell r="S541">
            <v>30</v>
          </cell>
          <cell r="T541" t="str">
            <v>30</v>
          </cell>
          <cell r="U541" t="str">
            <v>21</v>
          </cell>
          <cell r="V541" t="str">
            <v>2.1 ทุติยภูมิระดับต้น</v>
          </cell>
        </row>
        <row r="542">
          <cell r="A542" t="str">
            <v>13</v>
          </cell>
          <cell r="B542" t="str">
            <v>21002</v>
          </cell>
          <cell r="C542" t="str">
            <v>กระทรวงสาธารณสุข สำนักงานปลัดกระทรวงสาธารณสุข</v>
          </cell>
          <cell r="D542" t="str">
            <v>001095100</v>
          </cell>
          <cell r="E542" t="str">
            <v>10951</v>
          </cell>
          <cell r="F542" t="str">
            <v>รพช.ตระการพืชผล</v>
          </cell>
          <cell r="G542" t="str">
            <v>โรงพยาบาลชุมชนตระการพืชผล</v>
          </cell>
          <cell r="H542" t="str">
            <v>34110108</v>
          </cell>
          <cell r="I542">
            <v>34</v>
          </cell>
          <cell r="J542" t="str">
            <v>จังหวัดอุบลราชธานี</v>
          </cell>
          <cell r="K542">
            <v>3411</v>
          </cell>
          <cell r="L542" t="str">
            <v>ตระการพืชผล</v>
          </cell>
          <cell r="M542">
            <v>341101</v>
          </cell>
          <cell r="N542" t="str">
            <v>ขุหลุ</v>
          </cell>
          <cell r="O542" t="str">
            <v>ตะวันออกเฉียงเหนือ</v>
          </cell>
          <cell r="P542" t="str">
            <v>07</v>
          </cell>
          <cell r="Q542" t="str">
            <v>โรงพยาบาลชุมชน</v>
          </cell>
          <cell r="R542">
            <v>4</v>
          </cell>
          <cell r="S542">
            <v>60</v>
          </cell>
          <cell r="T542" t="str">
            <v>60</v>
          </cell>
          <cell r="U542" t="str">
            <v>21</v>
          </cell>
          <cell r="V542" t="str">
            <v>2.1 ทุติยภูมิระดับต้น</v>
          </cell>
        </row>
        <row r="543">
          <cell r="A543" t="str">
            <v>13</v>
          </cell>
          <cell r="B543" t="str">
            <v>21002</v>
          </cell>
          <cell r="C543" t="str">
            <v>กระทรวงสาธารณสุข สำนักงานปลัดกระทรวงสาธารณสุข</v>
          </cell>
          <cell r="D543" t="str">
            <v>001095200</v>
          </cell>
          <cell r="E543" t="str">
            <v>10952</v>
          </cell>
          <cell r="F543" t="str">
            <v>รพช.กุดข้าวปุ้น</v>
          </cell>
          <cell r="G543" t="str">
            <v>โรงพยาบาลชุมชนกุดข้าวปุ้น</v>
          </cell>
          <cell r="H543" t="str">
            <v>34120114</v>
          </cell>
          <cell r="I543">
            <v>34</v>
          </cell>
          <cell r="J543" t="str">
            <v>จังหวัดอุบลราชธานี</v>
          </cell>
          <cell r="K543">
            <v>3412</v>
          </cell>
          <cell r="L543" t="str">
            <v>กุดข้าวปุ้น</v>
          </cell>
          <cell r="M543">
            <v>341201</v>
          </cell>
          <cell r="N543" t="str">
            <v>ข้าวปุ้น</v>
          </cell>
          <cell r="O543" t="str">
            <v>ตะวันออกเฉียงเหนือ</v>
          </cell>
          <cell r="P543" t="str">
            <v>07</v>
          </cell>
          <cell r="Q543" t="str">
            <v>โรงพยาบาลชุมชน</v>
          </cell>
          <cell r="R543">
            <v>5</v>
          </cell>
          <cell r="S543">
            <v>30</v>
          </cell>
          <cell r="T543" t="str">
            <v>30</v>
          </cell>
          <cell r="U543" t="str">
            <v>21</v>
          </cell>
          <cell r="V543" t="str">
            <v>2.1 ทุติยภูมิระดับต้น</v>
          </cell>
        </row>
        <row r="544">
          <cell r="A544" t="str">
            <v>13</v>
          </cell>
          <cell r="B544" t="str">
            <v>21002</v>
          </cell>
          <cell r="C544" t="str">
            <v>กระทรวงสาธารณสุข สำนักงานปลัดกระทรวงสาธารณสุข</v>
          </cell>
          <cell r="D544" t="str">
            <v>001095300</v>
          </cell>
          <cell r="E544" t="str">
            <v>10953</v>
          </cell>
          <cell r="F544" t="str">
            <v>รพช.ม่วงสามสิบ</v>
          </cell>
          <cell r="G544" t="str">
            <v>โรงพยาบาลชุมชนม่วงสามสิบ</v>
          </cell>
          <cell r="H544" t="str">
            <v>34140110</v>
          </cell>
          <cell r="I544">
            <v>34</v>
          </cell>
          <cell r="J544" t="str">
            <v>จังหวัดอุบลราชธานี</v>
          </cell>
          <cell r="K544">
            <v>3414</v>
          </cell>
          <cell r="L544" t="str">
            <v>ม่วงสามสิบ</v>
          </cell>
          <cell r="M544">
            <v>341401</v>
          </cell>
          <cell r="N544" t="str">
            <v>ม่วงสามสิบ</v>
          </cell>
          <cell r="O544" t="str">
            <v>ตะวันออกเฉียงเหนือ</v>
          </cell>
          <cell r="P544" t="str">
            <v>07</v>
          </cell>
          <cell r="Q544" t="str">
            <v>โรงพยาบาลชุมชน</v>
          </cell>
          <cell r="R544">
            <v>5</v>
          </cell>
          <cell r="S544">
            <v>30</v>
          </cell>
          <cell r="T544" t="str">
            <v>30</v>
          </cell>
          <cell r="U544" t="str">
            <v>21</v>
          </cell>
          <cell r="V544" t="str">
            <v>2.1 ทุติยภูมิระดับต้น</v>
          </cell>
        </row>
        <row r="545">
          <cell r="A545" t="str">
            <v>13</v>
          </cell>
          <cell r="B545" t="str">
            <v>21002</v>
          </cell>
          <cell r="C545" t="str">
            <v>กระทรวงสาธารณสุข สำนักงานปลัดกระทรวงสาธารณสุข</v>
          </cell>
          <cell r="D545" t="str">
            <v>001095400</v>
          </cell>
          <cell r="E545" t="str">
            <v>10954</v>
          </cell>
          <cell r="F545" t="str">
            <v>รพช.วารินชำราบ</v>
          </cell>
          <cell r="G545" t="str">
            <v>โรงพยาบาลชุมชนวารินชำราบ</v>
          </cell>
          <cell r="H545" t="str">
            <v>34151003</v>
          </cell>
          <cell r="I545">
            <v>34</v>
          </cell>
          <cell r="J545" t="str">
            <v>จังหวัดอุบลราชธานี</v>
          </cell>
          <cell r="K545">
            <v>3415</v>
          </cell>
          <cell r="L545" t="str">
            <v>วารินชำราบ</v>
          </cell>
          <cell r="M545">
            <v>341510</v>
          </cell>
          <cell r="N545" t="str">
            <v>คำน้ำแซบ</v>
          </cell>
          <cell r="O545" t="str">
            <v>ตะวันออกเฉียงเหนือ</v>
          </cell>
          <cell r="P545" t="str">
            <v>07</v>
          </cell>
          <cell r="Q545" t="str">
            <v>โรงพยาบาลชุมชน</v>
          </cell>
          <cell r="R545">
            <v>4</v>
          </cell>
          <cell r="S545">
            <v>60</v>
          </cell>
          <cell r="T545" t="str">
            <v>60</v>
          </cell>
          <cell r="U545" t="str">
            <v>23</v>
          </cell>
          <cell r="V545" t="str">
            <v>2.3 ทุติยภูมิระดับสูง</v>
          </cell>
        </row>
        <row r="546">
          <cell r="A546" t="str">
            <v>13</v>
          </cell>
          <cell r="B546" t="str">
            <v>21002</v>
          </cell>
          <cell r="C546" t="str">
            <v>กระทรวงสาธารณสุข สำนักงานปลัดกระทรวงสาธารณสุข</v>
          </cell>
          <cell r="D546" t="str">
            <v>001095600</v>
          </cell>
          <cell r="E546" t="str">
            <v>10956</v>
          </cell>
          <cell r="F546" t="str">
            <v>รพช.พิบูลมังสาหาร</v>
          </cell>
          <cell r="G546" t="str">
            <v>โรงพยาบาลชุมชนพิบูลมังสาหาร</v>
          </cell>
          <cell r="H546" t="str">
            <v>34190100</v>
          </cell>
          <cell r="I546">
            <v>34</v>
          </cell>
          <cell r="J546" t="str">
            <v>จังหวัดอุบลราชธานี</v>
          </cell>
          <cell r="K546">
            <v>3419</v>
          </cell>
          <cell r="L546" t="str">
            <v>พิบูลมังสาหาร</v>
          </cell>
          <cell r="M546">
            <v>341901</v>
          </cell>
          <cell r="N546" t="str">
            <v>พิบูล</v>
          </cell>
          <cell r="O546" t="str">
            <v>ตะวันออกเฉียงเหนือ</v>
          </cell>
          <cell r="P546" t="str">
            <v>07</v>
          </cell>
          <cell r="Q546" t="str">
            <v>โรงพยาบาลชุมชน</v>
          </cell>
          <cell r="R546">
            <v>4</v>
          </cell>
          <cell r="S546">
            <v>60</v>
          </cell>
          <cell r="T546" t="str">
            <v>60</v>
          </cell>
          <cell r="U546" t="str">
            <v>21</v>
          </cell>
          <cell r="V546" t="str">
            <v>2.1 ทุติยภูมิระดับต้น</v>
          </cell>
        </row>
        <row r="547">
          <cell r="A547" t="str">
            <v>13</v>
          </cell>
          <cell r="B547" t="str">
            <v>21002</v>
          </cell>
          <cell r="C547" t="str">
            <v>กระทรวงสาธารณสุข สำนักงานปลัดกระทรวงสาธารณสุข</v>
          </cell>
          <cell r="D547" t="str">
            <v>001095700</v>
          </cell>
          <cell r="E547" t="str">
            <v>10957</v>
          </cell>
          <cell r="F547" t="str">
            <v>รพช.ตาลสุม</v>
          </cell>
          <cell r="G547" t="str">
            <v>โรงพยาบาลชุมชนตาลสุม</v>
          </cell>
          <cell r="H547" t="str">
            <v>34200102</v>
          </cell>
          <cell r="I547">
            <v>34</v>
          </cell>
          <cell r="J547" t="str">
            <v>จังหวัดอุบลราชธานี</v>
          </cell>
          <cell r="K547">
            <v>3420</v>
          </cell>
          <cell r="L547" t="str">
            <v>ตาลสุม</v>
          </cell>
          <cell r="M547">
            <v>342001</v>
          </cell>
          <cell r="N547" t="str">
            <v>ตาลสุม</v>
          </cell>
          <cell r="O547" t="str">
            <v>ตะวันออกเฉียงเหนือ</v>
          </cell>
          <cell r="P547" t="str">
            <v>07</v>
          </cell>
          <cell r="Q547" t="str">
            <v>โรงพยาบาลชุมชน</v>
          </cell>
          <cell r="R547">
            <v>5</v>
          </cell>
          <cell r="S547">
            <v>30</v>
          </cell>
          <cell r="T547" t="str">
            <v>30</v>
          </cell>
          <cell r="U547" t="str">
            <v>21</v>
          </cell>
          <cell r="V547" t="str">
            <v>2.1 ทุติยภูมิระดับต้น</v>
          </cell>
        </row>
        <row r="548">
          <cell r="A548" t="str">
            <v>13</v>
          </cell>
          <cell r="B548" t="str">
            <v>21002</v>
          </cell>
          <cell r="C548" t="str">
            <v>กระทรวงสาธารณสุข สำนักงานปลัดกระทรวงสาธารณสุข</v>
          </cell>
          <cell r="D548" t="str">
            <v>001095800</v>
          </cell>
          <cell r="E548" t="str">
            <v>10958</v>
          </cell>
          <cell r="F548" t="str">
            <v>รพช.โพธิ์ไทร</v>
          </cell>
          <cell r="G548" t="str">
            <v>โรงพยาบาลชุมชนโพธิ์ไทร</v>
          </cell>
          <cell r="H548" t="str">
            <v>34210111</v>
          </cell>
          <cell r="I548">
            <v>34</v>
          </cell>
          <cell r="J548" t="str">
            <v>จังหวัดอุบลราชธานี</v>
          </cell>
          <cell r="K548">
            <v>3421</v>
          </cell>
          <cell r="L548" t="str">
            <v>โพธิ์ไทร</v>
          </cell>
          <cell r="M548">
            <v>342101</v>
          </cell>
          <cell r="N548" t="str">
            <v>โพธิ์ไทร</v>
          </cell>
          <cell r="O548" t="str">
            <v>ตะวันออกเฉียงเหนือ</v>
          </cell>
          <cell r="P548" t="str">
            <v>07</v>
          </cell>
          <cell r="Q548" t="str">
            <v>โรงพยาบาลชุมชน</v>
          </cell>
          <cell r="R548">
            <v>5</v>
          </cell>
          <cell r="S548">
            <v>30</v>
          </cell>
          <cell r="T548" t="str">
            <v>30</v>
          </cell>
          <cell r="U548" t="str">
            <v>21</v>
          </cell>
          <cell r="V548" t="str">
            <v>2.1 ทุติยภูมิระดับต้น</v>
          </cell>
        </row>
        <row r="549">
          <cell r="A549" t="str">
            <v>13</v>
          </cell>
          <cell r="B549" t="str">
            <v>21002</v>
          </cell>
          <cell r="C549" t="str">
            <v>กระทรวงสาธารณสุข สำนักงานปลัดกระทรวงสาธารณสุข</v>
          </cell>
          <cell r="D549" t="str">
            <v>001095900</v>
          </cell>
          <cell r="E549" t="str">
            <v>10959</v>
          </cell>
          <cell r="F549" t="str">
            <v>รพช.สำโรง</v>
          </cell>
          <cell r="G549" t="str">
            <v>โรงพยาบาลชุมชนสำโรง</v>
          </cell>
          <cell r="H549" t="str">
            <v>34220108</v>
          </cell>
          <cell r="I549">
            <v>34</v>
          </cell>
          <cell r="J549" t="str">
            <v>จังหวัดอุบลราชธานี</v>
          </cell>
          <cell r="K549">
            <v>3422</v>
          </cell>
          <cell r="L549" t="str">
            <v>สำโรง</v>
          </cell>
          <cell r="M549">
            <v>342201</v>
          </cell>
          <cell r="N549" t="str">
            <v>สำโรง</v>
          </cell>
          <cell r="O549" t="str">
            <v>ตะวันออกเฉียงเหนือ</v>
          </cell>
          <cell r="P549" t="str">
            <v>07</v>
          </cell>
          <cell r="Q549" t="str">
            <v>โรงพยาบาลชุมชน</v>
          </cell>
          <cell r="R549">
            <v>5</v>
          </cell>
          <cell r="S549">
            <v>30</v>
          </cell>
          <cell r="T549" t="str">
            <v>30</v>
          </cell>
          <cell r="U549" t="str">
            <v>21</v>
          </cell>
          <cell r="V549" t="str">
            <v>2.1 ทุติยภูมิระดับต้น</v>
          </cell>
        </row>
        <row r="550">
          <cell r="A550" t="str">
            <v>13</v>
          </cell>
          <cell r="B550" t="str">
            <v>21002</v>
          </cell>
          <cell r="C550" t="str">
            <v>กระทรวงสาธารณสุข สำนักงานปลัดกระทรวงสาธารณสุข</v>
          </cell>
          <cell r="D550" t="str">
            <v>001096000</v>
          </cell>
          <cell r="E550" t="str">
            <v>10960</v>
          </cell>
          <cell r="F550" t="str">
            <v>รพช.ดอนมดแดง</v>
          </cell>
          <cell r="G550" t="str">
            <v>โรงพยาบาลชุมชนดอนมดแดง</v>
          </cell>
          <cell r="H550" t="str">
            <v>34240212</v>
          </cell>
          <cell r="I550">
            <v>34</v>
          </cell>
          <cell r="J550" t="str">
            <v>จังหวัดอุบลราชธานี</v>
          </cell>
          <cell r="K550">
            <v>3424</v>
          </cell>
          <cell r="L550" t="str">
            <v>ดอนมดแดง</v>
          </cell>
          <cell r="M550">
            <v>342402</v>
          </cell>
          <cell r="N550" t="str">
            <v>เหล่าแดง</v>
          </cell>
          <cell r="O550" t="str">
            <v>ตะวันออกเฉียงเหนือ</v>
          </cell>
          <cell r="P550" t="str">
            <v>07</v>
          </cell>
          <cell r="Q550" t="str">
            <v>โรงพยาบาลชุมชน</v>
          </cell>
          <cell r="R550">
            <v>5</v>
          </cell>
          <cell r="S550">
            <v>30</v>
          </cell>
          <cell r="T550" t="str">
            <v>30</v>
          </cell>
          <cell r="U550" t="str">
            <v>21</v>
          </cell>
          <cell r="V550" t="str">
            <v>2.1 ทุติยภูมิระดับต้น</v>
          </cell>
        </row>
        <row r="551">
          <cell r="A551" t="str">
            <v>13</v>
          </cell>
          <cell r="B551" t="str">
            <v>21002</v>
          </cell>
          <cell r="C551" t="str">
            <v>กระทรวงสาธารณสุข สำนักงานปลัดกระทรวงสาธารณสุข</v>
          </cell>
          <cell r="D551" t="str">
            <v>001096100</v>
          </cell>
          <cell r="E551" t="str">
            <v>10961</v>
          </cell>
          <cell r="F551" t="str">
            <v>รพช.สิรินธร</v>
          </cell>
          <cell r="G551" t="str">
            <v>โรงพยาบาลชุมชนสิรินธร</v>
          </cell>
          <cell r="H551" t="str">
            <v>34250410</v>
          </cell>
          <cell r="I551">
            <v>34</v>
          </cell>
          <cell r="J551" t="str">
            <v>จังหวัดอุบลราชธานี</v>
          </cell>
          <cell r="K551">
            <v>3425</v>
          </cell>
          <cell r="L551" t="str">
            <v>สิรินธร</v>
          </cell>
          <cell r="M551">
            <v>342504</v>
          </cell>
          <cell r="N551" t="str">
            <v>นิคมลำโดมน้อย</v>
          </cell>
          <cell r="O551" t="str">
            <v>ตะวันออกเฉียงเหนือ</v>
          </cell>
          <cell r="P551" t="str">
            <v>07</v>
          </cell>
          <cell r="Q551" t="str">
            <v>โรงพยาบาลชุมชน</v>
          </cell>
          <cell r="R551">
            <v>5</v>
          </cell>
          <cell r="S551">
            <v>30</v>
          </cell>
          <cell r="T551" t="str">
            <v>30</v>
          </cell>
          <cell r="U551" t="str">
            <v>21</v>
          </cell>
          <cell r="V551" t="str">
            <v>2.1 ทุติยภูมิระดับต้น</v>
          </cell>
        </row>
        <row r="552">
          <cell r="A552" t="str">
            <v>13</v>
          </cell>
          <cell r="B552" t="str">
            <v>21002</v>
          </cell>
          <cell r="C552" t="str">
            <v>กระทรวงสาธารณสุข สำนักงานปลัดกระทรวงสาธารณสุข</v>
          </cell>
          <cell r="D552" t="str">
            <v>001096200</v>
          </cell>
          <cell r="E552" t="str">
            <v>10962</v>
          </cell>
          <cell r="F552" t="str">
            <v>รพช.ทุ่งศรีอุดม</v>
          </cell>
          <cell r="G552" t="str">
            <v>โรงพยาบาลชุมชนทุ่งศรีอุดม</v>
          </cell>
          <cell r="H552" t="str">
            <v>34260303</v>
          </cell>
          <cell r="I552">
            <v>34</v>
          </cell>
          <cell r="J552" t="str">
            <v>จังหวัดอุบลราชธานี</v>
          </cell>
          <cell r="K552">
            <v>3426</v>
          </cell>
          <cell r="L552" t="str">
            <v>ทุ่งศรีอุดม</v>
          </cell>
          <cell r="M552">
            <v>342603</v>
          </cell>
          <cell r="N552" t="str">
            <v>นาเกษม</v>
          </cell>
          <cell r="O552" t="str">
            <v>ตะวันออกเฉียงเหนือ</v>
          </cell>
          <cell r="P552" t="str">
            <v>07</v>
          </cell>
          <cell r="Q552" t="str">
            <v>โรงพยาบาลชุมชน</v>
          </cell>
          <cell r="R552">
            <v>5</v>
          </cell>
          <cell r="S552">
            <v>10</v>
          </cell>
          <cell r="T552" t="str">
            <v>10</v>
          </cell>
          <cell r="U552" t="str">
            <v>21</v>
          </cell>
          <cell r="V552" t="str">
            <v>2.1 ทุติยภูมิระดับต้น</v>
          </cell>
        </row>
        <row r="553">
          <cell r="A553" t="str">
            <v>13</v>
          </cell>
          <cell r="B553" t="str">
            <v>21002</v>
          </cell>
          <cell r="C553" t="str">
            <v>กระทรวงสาธารณสุข สำนักงานปลัดกระทรวงสาธารณสุข</v>
          </cell>
          <cell r="D553" t="str">
            <v>001144300</v>
          </cell>
          <cell r="E553" t="str">
            <v>11443</v>
          </cell>
          <cell r="F553" t="str">
            <v>รพร.เดชอุดม</v>
          </cell>
          <cell r="G553" t="str">
            <v>โรงพยาบาลสมเด็จพระยุพราชเดชอุดม</v>
          </cell>
          <cell r="H553" t="str">
            <v>34070119</v>
          </cell>
          <cell r="I553">
            <v>34</v>
          </cell>
          <cell r="J553" t="str">
            <v>จังหวัดอุบลราชธานี</v>
          </cell>
          <cell r="K553">
            <v>3407</v>
          </cell>
          <cell r="L553" t="str">
            <v>เดชอุดม</v>
          </cell>
          <cell r="M553">
            <v>340701</v>
          </cell>
          <cell r="N553" t="str">
            <v>เมืองเดช</v>
          </cell>
          <cell r="O553" t="str">
            <v>ตะวันออกเฉียงเหนือ</v>
          </cell>
          <cell r="P553" t="str">
            <v>07</v>
          </cell>
          <cell r="Q553" t="str">
            <v>โรงพยาบาลชุมชน</v>
          </cell>
          <cell r="R553">
            <v>4</v>
          </cell>
          <cell r="S553">
            <v>90</v>
          </cell>
          <cell r="T553" t="str">
            <v>90</v>
          </cell>
          <cell r="U553" t="str">
            <v>23</v>
          </cell>
          <cell r="V553" t="str">
            <v>2.3 ทุติยภูมิระดับสูง</v>
          </cell>
        </row>
        <row r="554">
          <cell r="A554" t="str">
            <v>13</v>
          </cell>
          <cell r="B554" t="str">
            <v>21002</v>
          </cell>
          <cell r="C554" t="str">
            <v>กระทรวงสาธารณสุข สำนักงานปลัดกระทรวงสาธารณสุข</v>
          </cell>
          <cell r="D554" t="str">
            <v>002198400</v>
          </cell>
          <cell r="E554" t="str">
            <v>21984</v>
          </cell>
          <cell r="F554" t="str">
            <v>รพช.๕๐ พรรษา มหาวชิราลงกรณ</v>
          </cell>
          <cell r="G554" t="str">
            <v>โรงพยาบาลชุมชน๕๐ พรรษา มหาวชิราลงกรณ</v>
          </cell>
          <cell r="H554" t="str">
            <v>34011200</v>
          </cell>
          <cell r="I554">
            <v>34</v>
          </cell>
          <cell r="J554" t="str">
            <v>จังหวัดอุบลราชธานี</v>
          </cell>
          <cell r="K554">
            <v>3401</v>
          </cell>
          <cell r="L554" t="str">
            <v>เมืองอุบลราชธานี</v>
          </cell>
          <cell r="M554">
            <v>340112</v>
          </cell>
          <cell r="N554" t="str">
            <v>ไร่น้อย</v>
          </cell>
          <cell r="O554" t="str">
            <v>ตะวันออกเฉียงเหนือ</v>
          </cell>
          <cell r="P554" t="str">
            <v>07</v>
          </cell>
          <cell r="Q554" t="str">
            <v>โรงพยาบาลชุมชน</v>
          </cell>
          <cell r="R554">
            <v>4</v>
          </cell>
          <cell r="S554">
            <v>90</v>
          </cell>
          <cell r="T554" t="str">
            <v>80</v>
          </cell>
          <cell r="U554" t="str">
            <v>23</v>
          </cell>
          <cell r="V554" t="str">
            <v>2.3 ทุติยภูมิระดับสูง</v>
          </cell>
        </row>
        <row r="555">
          <cell r="A555" t="str">
            <v>13</v>
          </cell>
          <cell r="B555" t="str">
            <v>21002</v>
          </cell>
          <cell r="C555" t="str">
            <v>กระทรวงสาธารณสุข สำนักงานปลัดกระทรวงสาธารณสุข</v>
          </cell>
          <cell r="D555" t="str">
            <v>002403200</v>
          </cell>
          <cell r="E555" t="str">
            <v>24032</v>
          </cell>
          <cell r="F555" t="str">
            <v>รพช.นาตาล</v>
          </cell>
          <cell r="G555" t="str">
            <v>โรงพยาบาลชุมชนนาตาล</v>
          </cell>
          <cell r="H555" t="str">
            <v>34300105</v>
          </cell>
          <cell r="I555">
            <v>34</v>
          </cell>
          <cell r="J555" t="str">
            <v>จังหวัดอุบลราชธานี</v>
          </cell>
          <cell r="K555">
            <v>3430</v>
          </cell>
          <cell r="L555" t="str">
            <v>นาตาล</v>
          </cell>
          <cell r="M555">
            <v>343001</v>
          </cell>
          <cell r="N555" t="str">
            <v>นาตาล</v>
          </cell>
          <cell r="O555" t="str">
            <v>ตะวันออกเฉียงเหนือ</v>
          </cell>
          <cell r="P555" t="str">
            <v>07</v>
          </cell>
          <cell r="Q555" t="str">
            <v>โรงพยาบาลชุมชน</v>
          </cell>
          <cell r="R555">
            <v>5</v>
          </cell>
          <cell r="S555">
            <v>30</v>
          </cell>
          <cell r="T555" t="str">
            <v>30</v>
          </cell>
          <cell r="U555" t="str">
            <v>21</v>
          </cell>
          <cell r="V555" t="str">
            <v>2.1 ทุติยภูมิระดับต้น</v>
          </cell>
        </row>
        <row r="556">
          <cell r="A556" t="str">
            <v>13</v>
          </cell>
          <cell r="B556" t="str">
            <v>21002</v>
          </cell>
          <cell r="C556" t="str">
            <v>กระทรวงสาธารณสุข สำนักงานปลัดกระทรวงสาธารณสุข</v>
          </cell>
          <cell r="D556" t="str">
            <v>001070100</v>
          </cell>
          <cell r="E556" t="str">
            <v>10701</v>
          </cell>
          <cell r="F556" t="str">
            <v>รพท.ยโสธร</v>
          </cell>
          <cell r="G556" t="str">
            <v>โรงพยาบาลทั่วไปยโสธร</v>
          </cell>
          <cell r="H556" t="str">
            <v>35010308</v>
          </cell>
          <cell r="I556">
            <v>35</v>
          </cell>
          <cell r="J556" t="str">
            <v>จังหวัดยโสธร</v>
          </cell>
          <cell r="K556">
            <v>3501</v>
          </cell>
          <cell r="L556" t="str">
            <v>เมืองยโสธร</v>
          </cell>
          <cell r="M556">
            <v>350103</v>
          </cell>
          <cell r="N556" t="str">
            <v>ตาดทอง</v>
          </cell>
          <cell r="O556" t="str">
            <v>ตะวันออกเฉียงเหนือ</v>
          </cell>
          <cell r="P556" t="str">
            <v>06</v>
          </cell>
          <cell r="Q556" t="str">
            <v>โรงพยาบาลทั่วไป</v>
          </cell>
          <cell r="R556">
            <v>2</v>
          </cell>
          <cell r="S556">
            <v>370</v>
          </cell>
          <cell r="T556" t="str">
            <v>370</v>
          </cell>
          <cell r="U556" t="str">
            <v>23</v>
          </cell>
          <cell r="V556" t="str">
            <v>2.3 ทุติยภูมิระดับสูง</v>
          </cell>
        </row>
        <row r="557">
          <cell r="A557" t="str">
            <v>13</v>
          </cell>
          <cell r="B557" t="str">
            <v>21002</v>
          </cell>
          <cell r="C557" t="str">
            <v>กระทรวงสาธารณสุข สำนักงานปลัดกระทรวงสาธารณสุข</v>
          </cell>
          <cell r="D557" t="str">
            <v>001096300</v>
          </cell>
          <cell r="E557" t="str">
            <v>10963</v>
          </cell>
          <cell r="F557" t="str">
            <v>รพช.ทรายมูล</v>
          </cell>
          <cell r="G557" t="str">
            <v>โรงพยาบาลชุมชนทรายมูล</v>
          </cell>
          <cell r="H557" t="str">
            <v>35020100</v>
          </cell>
          <cell r="I557">
            <v>35</v>
          </cell>
          <cell r="J557" t="str">
            <v>จังหวัดยโสธร</v>
          </cell>
          <cell r="K557">
            <v>3502</v>
          </cell>
          <cell r="L557" t="str">
            <v>ทรายมูล</v>
          </cell>
          <cell r="M557">
            <v>350201</v>
          </cell>
          <cell r="N557" t="str">
            <v>ทรายมูล</v>
          </cell>
          <cell r="O557" t="str">
            <v>ตะวันออกเฉียงเหนือ</v>
          </cell>
          <cell r="P557" t="str">
            <v>07</v>
          </cell>
          <cell r="Q557" t="str">
            <v>โรงพยาบาลชุมชน</v>
          </cell>
          <cell r="R557">
            <v>5</v>
          </cell>
          <cell r="S557">
            <v>30</v>
          </cell>
          <cell r="T557" t="str">
            <v>30</v>
          </cell>
          <cell r="U557" t="str">
            <v>21</v>
          </cell>
          <cell r="V557" t="str">
            <v>2.1 ทุติยภูมิระดับต้น</v>
          </cell>
        </row>
        <row r="558">
          <cell r="A558" t="str">
            <v>13</v>
          </cell>
          <cell r="B558" t="str">
            <v>21002</v>
          </cell>
          <cell r="C558" t="str">
            <v>กระทรวงสาธารณสุข สำนักงานปลัดกระทรวงสาธารณสุข</v>
          </cell>
          <cell r="D558" t="str">
            <v>001096400</v>
          </cell>
          <cell r="E558" t="str">
            <v>10964</v>
          </cell>
          <cell r="F558" t="str">
            <v>รพช.กุดชุม</v>
          </cell>
          <cell r="G558" t="str">
            <v>โรงพยาบาลชุมชนกุดชุม</v>
          </cell>
          <cell r="H558" t="str">
            <v>35030114</v>
          </cell>
          <cell r="I558">
            <v>35</v>
          </cell>
          <cell r="J558" t="str">
            <v>จังหวัดยโสธร</v>
          </cell>
          <cell r="K558">
            <v>3503</v>
          </cell>
          <cell r="L558" t="str">
            <v>กุดชุม</v>
          </cell>
          <cell r="M558">
            <v>350301</v>
          </cell>
          <cell r="N558" t="str">
            <v>กุดชุม</v>
          </cell>
          <cell r="O558" t="str">
            <v>ตะวันออกเฉียงเหนือ</v>
          </cell>
          <cell r="P558" t="str">
            <v>07</v>
          </cell>
          <cell r="Q558" t="str">
            <v>โรงพยาบาลชุมชน</v>
          </cell>
          <cell r="R558">
            <v>5</v>
          </cell>
          <cell r="S558">
            <v>30</v>
          </cell>
          <cell r="T558" t="str">
            <v>30</v>
          </cell>
          <cell r="U558" t="str">
            <v>21</v>
          </cell>
          <cell r="V558" t="str">
            <v>2.1 ทุติยภูมิระดับต้น</v>
          </cell>
        </row>
        <row r="559">
          <cell r="A559" t="str">
            <v>13</v>
          </cell>
          <cell r="B559" t="str">
            <v>21002</v>
          </cell>
          <cell r="C559" t="str">
            <v>กระทรวงสาธารณสุข สำนักงานปลัดกระทรวงสาธารณสุข</v>
          </cell>
          <cell r="D559" t="str">
            <v>001096500</v>
          </cell>
          <cell r="E559" t="str">
            <v>10965</v>
          </cell>
          <cell r="F559" t="str">
            <v>รพช.คำเขื่อนแก้ว</v>
          </cell>
          <cell r="G559" t="str">
            <v>โรงพยาบาลชุมชนคำเขื่อนแก้ว</v>
          </cell>
          <cell r="H559" t="str">
            <v>35040102</v>
          </cell>
          <cell r="I559">
            <v>35</v>
          </cell>
          <cell r="J559" t="str">
            <v>จังหวัดยโสธร</v>
          </cell>
          <cell r="K559">
            <v>3504</v>
          </cell>
          <cell r="L559" t="str">
            <v>คำเขื่อนแก้ว</v>
          </cell>
          <cell r="M559">
            <v>350401</v>
          </cell>
          <cell r="N559" t="str">
            <v>ลุมพุก</v>
          </cell>
          <cell r="O559" t="str">
            <v>ตะวันออกเฉียงเหนือ</v>
          </cell>
          <cell r="P559" t="str">
            <v>07</v>
          </cell>
          <cell r="Q559" t="str">
            <v>โรงพยาบาลชุมชน</v>
          </cell>
          <cell r="R559">
            <v>5</v>
          </cell>
          <cell r="S559">
            <v>60</v>
          </cell>
          <cell r="T559" t="str">
            <v>60</v>
          </cell>
          <cell r="U559" t="str">
            <v>21</v>
          </cell>
          <cell r="V559" t="str">
            <v>2.1 ทุติยภูมิระดับต้น</v>
          </cell>
        </row>
        <row r="560">
          <cell r="A560" t="str">
            <v>13</v>
          </cell>
          <cell r="B560" t="str">
            <v>21002</v>
          </cell>
          <cell r="C560" t="str">
            <v>กระทรวงสาธารณสุข สำนักงานปลัดกระทรวงสาธารณสุข</v>
          </cell>
          <cell r="D560" t="str">
            <v>001096600</v>
          </cell>
          <cell r="E560" t="str">
            <v>10966</v>
          </cell>
          <cell r="F560" t="str">
            <v>รพช.ป่าติ้ว</v>
          </cell>
          <cell r="G560" t="str">
            <v>โรงพยาบาลชุมชนป่าติ้ว</v>
          </cell>
          <cell r="H560" t="str">
            <v>35050104</v>
          </cell>
          <cell r="I560">
            <v>35</v>
          </cell>
          <cell r="J560" t="str">
            <v>จังหวัดยโสธร</v>
          </cell>
          <cell r="K560">
            <v>3505</v>
          </cell>
          <cell r="L560" t="str">
            <v>ป่าติ้ว</v>
          </cell>
          <cell r="M560">
            <v>350501</v>
          </cell>
          <cell r="N560" t="str">
            <v>โพธิ์ไทร</v>
          </cell>
          <cell r="O560" t="str">
            <v>ตะวันออกเฉียงเหนือ</v>
          </cell>
          <cell r="P560" t="str">
            <v>07</v>
          </cell>
          <cell r="Q560" t="str">
            <v>โรงพยาบาลชุมชน</v>
          </cell>
          <cell r="R560">
            <v>5</v>
          </cell>
          <cell r="S560">
            <v>30</v>
          </cell>
          <cell r="T560" t="str">
            <v>30</v>
          </cell>
          <cell r="U560" t="str">
            <v>21</v>
          </cell>
          <cell r="V560" t="str">
            <v>2.1 ทุติยภูมิระดับต้น</v>
          </cell>
        </row>
        <row r="561">
          <cell r="A561" t="str">
            <v>13</v>
          </cell>
          <cell r="B561" t="str">
            <v>21002</v>
          </cell>
          <cell r="C561" t="str">
            <v>กระทรวงสาธารณสุข สำนักงานปลัดกระทรวงสาธารณสุข</v>
          </cell>
          <cell r="D561" t="str">
            <v>001096700</v>
          </cell>
          <cell r="E561" t="str">
            <v>10967</v>
          </cell>
          <cell r="F561" t="str">
            <v>รพช.มหาชนะชัย</v>
          </cell>
          <cell r="G561" t="str">
            <v>โรงพยาบาลชุมชนมหาชนะชัย</v>
          </cell>
          <cell r="H561" t="str">
            <v>35060104</v>
          </cell>
          <cell r="I561">
            <v>35</v>
          </cell>
          <cell r="J561" t="str">
            <v>จังหวัดยโสธร</v>
          </cell>
          <cell r="K561">
            <v>3506</v>
          </cell>
          <cell r="L561" t="str">
            <v>มหาชนะชัย</v>
          </cell>
          <cell r="M561">
            <v>350601</v>
          </cell>
          <cell r="N561" t="str">
            <v>ฟ้าหยาด</v>
          </cell>
          <cell r="O561" t="str">
            <v>ตะวันออกเฉียงเหนือ</v>
          </cell>
          <cell r="P561" t="str">
            <v>07</v>
          </cell>
          <cell r="Q561" t="str">
            <v>โรงพยาบาลชุมชน</v>
          </cell>
          <cell r="R561">
            <v>5</v>
          </cell>
          <cell r="S561">
            <v>30</v>
          </cell>
          <cell r="T561" t="str">
            <v>30</v>
          </cell>
          <cell r="U561" t="str">
            <v>21</v>
          </cell>
          <cell r="V561" t="str">
            <v>2.1 ทุติยภูมิระดับต้น</v>
          </cell>
        </row>
        <row r="562">
          <cell r="A562" t="str">
            <v>13</v>
          </cell>
          <cell r="B562" t="str">
            <v>21002</v>
          </cell>
          <cell r="C562" t="str">
            <v>กระทรวงสาธารณสุข สำนักงานปลัดกระทรวงสาธารณสุข</v>
          </cell>
          <cell r="D562" t="str">
            <v>001096800</v>
          </cell>
          <cell r="E562" t="str">
            <v>10968</v>
          </cell>
          <cell r="F562" t="str">
            <v>รพช.ค้อวัง</v>
          </cell>
          <cell r="G562" t="str">
            <v>โรงพยาบาลชุมชนค้อวัง</v>
          </cell>
          <cell r="H562" t="str">
            <v>35070401</v>
          </cell>
          <cell r="I562">
            <v>35</v>
          </cell>
          <cell r="J562" t="str">
            <v>จังหวัดยโสธร</v>
          </cell>
          <cell r="K562">
            <v>3507</v>
          </cell>
          <cell r="L562" t="str">
            <v>ค้อวัง</v>
          </cell>
          <cell r="M562">
            <v>350701</v>
          </cell>
          <cell r="N562" t="str">
            <v>ค้อวัง</v>
          </cell>
          <cell r="O562" t="str">
            <v>ตะวันออกเฉียงเหนือ</v>
          </cell>
          <cell r="P562" t="str">
            <v>07</v>
          </cell>
          <cell r="Q562" t="str">
            <v>โรงพยาบาลชุมชน</v>
          </cell>
          <cell r="R562">
            <v>5</v>
          </cell>
          <cell r="S562">
            <v>30</v>
          </cell>
          <cell r="T562" t="str">
            <v>30</v>
          </cell>
          <cell r="U562" t="str">
            <v>21</v>
          </cell>
          <cell r="V562" t="str">
            <v>2.1 ทุติยภูมิระดับต้น</v>
          </cell>
        </row>
        <row r="563">
          <cell r="A563" t="str">
            <v>13</v>
          </cell>
          <cell r="B563" t="str">
            <v>21002</v>
          </cell>
          <cell r="C563" t="str">
            <v>กระทรวงสาธารณสุข สำนักงานปลัดกระทรวงสาธารณสุข</v>
          </cell>
          <cell r="D563" t="str">
            <v>001096900</v>
          </cell>
          <cell r="E563" t="str">
            <v>10969</v>
          </cell>
          <cell r="F563" t="str">
            <v>รพช.ไทยเจริญ</v>
          </cell>
          <cell r="G563" t="str">
            <v>โรงพยาบาลชุมชนไทยเจริญ</v>
          </cell>
          <cell r="H563" t="str">
            <v>35090101</v>
          </cell>
          <cell r="I563">
            <v>35</v>
          </cell>
          <cell r="J563" t="str">
            <v>จังหวัดยโสธร</v>
          </cell>
          <cell r="K563">
            <v>3509</v>
          </cell>
          <cell r="L563" t="str">
            <v>ไทยเจริญ</v>
          </cell>
          <cell r="M563">
            <v>350901</v>
          </cell>
          <cell r="N563" t="str">
            <v>ไทยเจริญ</v>
          </cell>
          <cell r="O563" t="str">
            <v>ตะวันออกเฉียงเหนือ</v>
          </cell>
          <cell r="P563" t="str">
            <v>07</v>
          </cell>
          <cell r="Q563" t="str">
            <v>โรงพยาบาลชุมชน</v>
          </cell>
          <cell r="R563">
            <v>5</v>
          </cell>
          <cell r="S563">
            <v>10</v>
          </cell>
          <cell r="T563" t="str">
            <v>10</v>
          </cell>
          <cell r="U563" t="str">
            <v>21</v>
          </cell>
          <cell r="V563" t="str">
            <v>2.1 ทุติยภูมิระดับต้น</v>
          </cell>
        </row>
        <row r="564">
          <cell r="A564" t="str">
            <v>13</v>
          </cell>
          <cell r="B564" t="str">
            <v>21002</v>
          </cell>
          <cell r="C564" t="str">
            <v>กระทรวงสาธารณสุข สำนักงานปลัดกระทรวงสาธารณสุข</v>
          </cell>
          <cell r="D564" t="str">
            <v>001144400</v>
          </cell>
          <cell r="E564" t="str">
            <v>11444</v>
          </cell>
          <cell r="F564" t="str">
            <v>รพร.เลิงนกทา</v>
          </cell>
          <cell r="G564" t="str">
            <v>โรงพยาบาลสมเด็จพระยุพราชเลิงนกทา</v>
          </cell>
          <cell r="H564" t="str">
            <v>35080301</v>
          </cell>
          <cell r="I564">
            <v>35</v>
          </cell>
          <cell r="J564" t="str">
            <v>จังหวัดยโสธร</v>
          </cell>
          <cell r="K564">
            <v>3508</v>
          </cell>
          <cell r="L564" t="str">
            <v>เลิงนกทา</v>
          </cell>
          <cell r="M564">
            <v>350803</v>
          </cell>
          <cell r="N564" t="str">
            <v>สวาท</v>
          </cell>
          <cell r="O564" t="str">
            <v>ตะวันออกเฉียงเหนือ</v>
          </cell>
          <cell r="P564" t="str">
            <v>07</v>
          </cell>
          <cell r="Q564" t="str">
            <v>โรงพยาบาลชุมชน</v>
          </cell>
          <cell r="R564">
            <v>4</v>
          </cell>
          <cell r="S564">
            <v>60</v>
          </cell>
          <cell r="T564" t="str">
            <v>60</v>
          </cell>
          <cell r="U564" t="str">
            <v>22</v>
          </cell>
          <cell r="V564" t="str">
            <v>2.2 ทุติยภูมิระดับกลาง</v>
          </cell>
        </row>
        <row r="565">
          <cell r="A565" t="str">
            <v>13</v>
          </cell>
          <cell r="B565" t="str">
            <v>21002</v>
          </cell>
          <cell r="C565" t="str">
            <v>กระทรวงสาธารณสุข สำนักงานปลัดกระทรวงสาธารณสุข</v>
          </cell>
          <cell r="D565" t="str">
            <v>001070300</v>
          </cell>
          <cell r="E565" t="str">
            <v>10703</v>
          </cell>
          <cell r="F565" t="str">
            <v>รพท.อำนาจเจริญ</v>
          </cell>
          <cell r="G565" t="str">
            <v>โรงพยาบาลทั่วไปอำนาจเจริญ</v>
          </cell>
          <cell r="H565" t="str">
            <v>37010100</v>
          </cell>
          <cell r="I565">
            <v>37</v>
          </cell>
          <cell r="J565" t="str">
            <v>จังหวัดอำนาจเจริญ</v>
          </cell>
          <cell r="K565">
            <v>3701</v>
          </cell>
          <cell r="L565" t="str">
            <v>เมืองอำนาจเจริญ</v>
          </cell>
          <cell r="M565">
            <v>370101</v>
          </cell>
          <cell r="N565" t="str">
            <v>บุ่ง</v>
          </cell>
          <cell r="O565" t="str">
            <v>ตะวันออกเฉียงเหนือ</v>
          </cell>
          <cell r="P565" t="str">
            <v>06</v>
          </cell>
          <cell r="Q565" t="str">
            <v>โรงพยาบาลทั่วไป</v>
          </cell>
          <cell r="R565">
            <v>3</v>
          </cell>
          <cell r="S565">
            <v>270</v>
          </cell>
          <cell r="T565" t="str">
            <v>160</v>
          </cell>
          <cell r="U565" t="str">
            <v>23</v>
          </cell>
          <cell r="V565" t="str">
            <v>2.3 ทุติยภูมิระดับสูง</v>
          </cell>
        </row>
        <row r="566">
          <cell r="A566" t="str">
            <v>13</v>
          </cell>
          <cell r="B566" t="str">
            <v>21002</v>
          </cell>
          <cell r="C566" t="str">
            <v>กระทรวงสาธารณสุข สำนักงานปลัดกระทรวงสาธารณสุข</v>
          </cell>
          <cell r="D566" t="str">
            <v>001098500</v>
          </cell>
          <cell r="E566" t="str">
            <v>10985</v>
          </cell>
          <cell r="F566" t="str">
            <v>รพช.ชานุมาน</v>
          </cell>
          <cell r="G566" t="str">
            <v>โรงพยาบาลชุมชนชานุมาน</v>
          </cell>
          <cell r="H566" t="str">
            <v>37020108</v>
          </cell>
          <cell r="I566">
            <v>37</v>
          </cell>
          <cell r="J566" t="str">
            <v>จังหวัดอำนาจเจริญ</v>
          </cell>
          <cell r="K566">
            <v>3702</v>
          </cell>
          <cell r="L566" t="str">
            <v>ชานุมาน</v>
          </cell>
          <cell r="M566">
            <v>370201</v>
          </cell>
          <cell r="N566" t="str">
            <v>ชานุมาน</v>
          </cell>
          <cell r="O566" t="str">
            <v>ตะวันออกเฉียงเหนือ</v>
          </cell>
          <cell r="P566" t="str">
            <v>07</v>
          </cell>
          <cell r="Q566" t="str">
            <v>โรงพยาบาลชุมชน</v>
          </cell>
          <cell r="R566">
            <v>5</v>
          </cell>
          <cell r="S566">
            <v>30</v>
          </cell>
          <cell r="T566" t="str">
            <v>30</v>
          </cell>
          <cell r="U566" t="str">
            <v>22</v>
          </cell>
          <cell r="V566" t="str">
            <v>2.2 ทุติยภูมิระดับกลาง</v>
          </cell>
        </row>
        <row r="567">
          <cell r="A567" t="str">
            <v>13</v>
          </cell>
          <cell r="B567" t="str">
            <v>21002</v>
          </cell>
          <cell r="C567" t="str">
            <v>กระทรวงสาธารณสุข สำนักงานปลัดกระทรวงสาธารณสุข</v>
          </cell>
          <cell r="D567" t="str">
            <v>001098600</v>
          </cell>
          <cell r="E567" t="str">
            <v>10986</v>
          </cell>
          <cell r="F567" t="str">
            <v>รพช.ปทุมราชวงศา</v>
          </cell>
          <cell r="G567" t="str">
            <v>โรงพยาบาลชุมชนปทุมราชวงศา</v>
          </cell>
          <cell r="H567" t="str">
            <v>37030308</v>
          </cell>
          <cell r="I567">
            <v>37</v>
          </cell>
          <cell r="J567" t="str">
            <v>จังหวัดอำนาจเจริญ</v>
          </cell>
          <cell r="K567">
            <v>3703</v>
          </cell>
          <cell r="L567" t="str">
            <v>ปทุมราชวงศา</v>
          </cell>
          <cell r="M567">
            <v>370303</v>
          </cell>
          <cell r="N567" t="str">
            <v>นาหว้า</v>
          </cell>
          <cell r="O567" t="str">
            <v>ตะวันออกเฉียงเหนือ</v>
          </cell>
          <cell r="P567" t="str">
            <v>07</v>
          </cell>
          <cell r="Q567" t="str">
            <v>โรงพยาบาลชุมชน</v>
          </cell>
          <cell r="R567">
            <v>5</v>
          </cell>
          <cell r="S567">
            <v>30</v>
          </cell>
          <cell r="T567" t="str">
            <v>10</v>
          </cell>
          <cell r="U567" t="str">
            <v>21</v>
          </cell>
          <cell r="V567" t="str">
            <v>2.1 ทุติยภูมิระดับต้น</v>
          </cell>
        </row>
        <row r="568">
          <cell r="A568" t="str">
            <v>13</v>
          </cell>
          <cell r="B568" t="str">
            <v>21002</v>
          </cell>
          <cell r="C568" t="str">
            <v>กระทรวงสาธารณสุข สำนักงานปลัดกระทรวงสาธารณสุข</v>
          </cell>
          <cell r="D568" t="str">
            <v>001098700</v>
          </cell>
          <cell r="E568" t="str">
            <v>10987</v>
          </cell>
          <cell r="F568" t="str">
            <v>รพช.พนา</v>
          </cell>
          <cell r="G568" t="str">
            <v>โรงพยาบาลชุมชนพนา</v>
          </cell>
          <cell r="H568" t="str">
            <v>37040410</v>
          </cell>
          <cell r="I568">
            <v>37</v>
          </cell>
          <cell r="J568" t="str">
            <v>จังหวัดอำนาจเจริญ</v>
          </cell>
          <cell r="K568">
            <v>3704</v>
          </cell>
          <cell r="L568" t="str">
            <v>พนา</v>
          </cell>
          <cell r="M568">
            <v>370404</v>
          </cell>
          <cell r="N568" t="str">
            <v>พระเหลา</v>
          </cell>
          <cell r="O568" t="str">
            <v>ตะวันออกเฉียงเหนือ</v>
          </cell>
          <cell r="P568" t="str">
            <v>07</v>
          </cell>
          <cell r="Q568" t="str">
            <v>โรงพยาบาลชุมชน</v>
          </cell>
          <cell r="R568">
            <v>5</v>
          </cell>
          <cell r="S568">
            <v>30</v>
          </cell>
          <cell r="T568" t="str">
            <v>10</v>
          </cell>
          <cell r="U568" t="str">
            <v>22</v>
          </cell>
          <cell r="V568" t="str">
            <v>2.2 ทุติยภูมิระดับกลาง</v>
          </cell>
        </row>
        <row r="569">
          <cell r="A569" t="str">
            <v>13</v>
          </cell>
          <cell r="B569" t="str">
            <v>21002</v>
          </cell>
          <cell r="C569" t="str">
            <v>กระทรวงสาธารณสุข สำนักงานปลัดกระทรวงสาธารณสุข</v>
          </cell>
          <cell r="D569" t="str">
            <v>001098800</v>
          </cell>
          <cell r="E569" t="str">
            <v>10988</v>
          </cell>
          <cell r="F569" t="str">
            <v>รพช.เสนางคนิคม</v>
          </cell>
          <cell r="G569" t="str">
            <v>โรงพยาบาลชุมชนเสนางคนิคม</v>
          </cell>
          <cell r="H569" t="str">
            <v>37050101</v>
          </cell>
          <cell r="I569">
            <v>37</v>
          </cell>
          <cell r="J569" t="str">
            <v>จังหวัดอำนาจเจริญ</v>
          </cell>
          <cell r="K569">
            <v>3705</v>
          </cell>
          <cell r="L569" t="str">
            <v>เสนางคนิคม</v>
          </cell>
          <cell r="M569">
            <v>370501</v>
          </cell>
          <cell r="N569" t="str">
            <v>เสนางคนิคม</v>
          </cell>
          <cell r="O569" t="str">
            <v>ตะวันออกเฉียงเหนือ</v>
          </cell>
          <cell r="P569" t="str">
            <v>07</v>
          </cell>
          <cell r="Q569" t="str">
            <v>โรงพยาบาลชุมชน</v>
          </cell>
          <cell r="R569">
            <v>5</v>
          </cell>
          <cell r="S569">
            <v>30</v>
          </cell>
          <cell r="T569" t="str">
            <v>30</v>
          </cell>
          <cell r="U569" t="str">
            <v>22</v>
          </cell>
          <cell r="V569" t="str">
            <v>2.2 ทุติยภูมิระดับกลาง</v>
          </cell>
        </row>
        <row r="570">
          <cell r="A570" t="str">
            <v>13</v>
          </cell>
          <cell r="B570" t="str">
            <v>21002</v>
          </cell>
          <cell r="C570" t="str">
            <v>กระทรวงสาธารณสุข สำนักงานปลัดกระทรวงสาธารณสุข</v>
          </cell>
          <cell r="D570" t="str">
            <v>001098900</v>
          </cell>
          <cell r="E570" t="str">
            <v>10989</v>
          </cell>
          <cell r="F570" t="str">
            <v>รพช.หัวตะพาน</v>
          </cell>
          <cell r="G570" t="str">
            <v>โรงพยาบาลชุมชนหัวตะพาน</v>
          </cell>
          <cell r="H570" t="str">
            <v>37060807</v>
          </cell>
          <cell r="I570">
            <v>37</v>
          </cell>
          <cell r="J570" t="str">
            <v>จังหวัดอำนาจเจริญ</v>
          </cell>
          <cell r="K570">
            <v>3706</v>
          </cell>
          <cell r="L570" t="str">
            <v>หัวตะพาน</v>
          </cell>
          <cell r="M570">
            <v>370608</v>
          </cell>
          <cell r="N570" t="str">
            <v>รัตนวารี</v>
          </cell>
          <cell r="O570" t="str">
            <v>ตะวันออกเฉียงเหนือ</v>
          </cell>
          <cell r="P570" t="str">
            <v>07</v>
          </cell>
          <cell r="Q570" t="str">
            <v>โรงพยาบาลชุมชน</v>
          </cell>
          <cell r="R570">
            <v>5</v>
          </cell>
          <cell r="S570">
            <v>30</v>
          </cell>
          <cell r="T570" t="str">
            <v>30</v>
          </cell>
          <cell r="U570" t="str">
            <v>22</v>
          </cell>
          <cell r="V570" t="str">
            <v>2.2 ทุติยภูมิระดับกลาง</v>
          </cell>
        </row>
        <row r="571">
          <cell r="A571" t="str">
            <v>13</v>
          </cell>
          <cell r="B571" t="str">
            <v>21002</v>
          </cell>
          <cell r="C571" t="str">
            <v>กระทรวงสาธารณสุข สำนักงานปลัดกระทรวงสาธารณสุข</v>
          </cell>
          <cell r="D571" t="str">
            <v>001099000</v>
          </cell>
          <cell r="E571" t="str">
            <v>10990</v>
          </cell>
          <cell r="F571" t="str">
            <v>รพช.ลืออำนาจ</v>
          </cell>
          <cell r="G571" t="str">
            <v>โรงพยาบาลชุมชนลืออำนาจ</v>
          </cell>
          <cell r="H571" t="str">
            <v>37070101</v>
          </cell>
          <cell r="I571">
            <v>37</v>
          </cell>
          <cell r="J571" t="str">
            <v>จังหวัดอำนาจเจริญ</v>
          </cell>
          <cell r="K571">
            <v>3707</v>
          </cell>
          <cell r="L571" t="str">
            <v>ลืออำนาจ</v>
          </cell>
          <cell r="M571">
            <v>370701</v>
          </cell>
          <cell r="N571" t="str">
            <v>อำนาจ</v>
          </cell>
          <cell r="O571" t="str">
            <v>ตะวันออกเฉียงเหนือ</v>
          </cell>
          <cell r="P571" t="str">
            <v>07</v>
          </cell>
          <cell r="Q571" t="str">
            <v>โรงพยาบาลชุมชน</v>
          </cell>
          <cell r="R571">
            <v>5</v>
          </cell>
          <cell r="S571">
            <v>30</v>
          </cell>
          <cell r="T571" t="str">
            <v>10</v>
          </cell>
          <cell r="U571" t="str">
            <v>22</v>
          </cell>
          <cell r="V571" t="str">
            <v>2.2 ทุติยภูมิระดับกลาง</v>
          </cell>
        </row>
        <row r="572">
          <cell r="A572" t="str">
            <v>14</v>
          </cell>
          <cell r="B572" t="str">
            <v>21002</v>
          </cell>
          <cell r="C572" t="str">
            <v>กระทรวงสาธารณสุข สำนักงานปลัดกระทรวงสาธารณสุข</v>
          </cell>
          <cell r="D572" t="str">
            <v>001066600</v>
          </cell>
          <cell r="E572" t="str">
            <v>10666</v>
          </cell>
          <cell r="F572" t="str">
            <v>รพศ.มหาราชนครราชสีมา</v>
          </cell>
          <cell r="G572" t="str">
            <v>โรงพยาบาลศูนย์มหาราชนครราชสีมา</v>
          </cell>
          <cell r="H572" t="str">
            <v>30010100</v>
          </cell>
          <cell r="I572">
            <v>30</v>
          </cell>
          <cell r="J572" t="str">
            <v>จังหวัดนครราชสีมา</v>
          </cell>
          <cell r="K572">
            <v>3001</v>
          </cell>
          <cell r="L572" t="str">
            <v>เมืองนครราชสีมา</v>
          </cell>
          <cell r="M572">
            <v>300101</v>
          </cell>
          <cell r="N572" t="str">
            <v>ในเมือง</v>
          </cell>
          <cell r="O572" t="str">
            <v>ตะวันออกเฉียงเหนือ</v>
          </cell>
          <cell r="P572" t="str">
            <v>05</v>
          </cell>
          <cell r="Q572" t="str">
            <v>โรงพยาบาลศูนย์</v>
          </cell>
          <cell r="R572">
            <v>1</v>
          </cell>
          <cell r="S572">
            <v>1019</v>
          </cell>
          <cell r="T572" t="str">
            <v>1039</v>
          </cell>
          <cell r="U572" t="str">
            <v>31</v>
          </cell>
          <cell r="V572" t="str">
            <v>3.1 ตติยภูมิ</v>
          </cell>
        </row>
        <row r="573">
          <cell r="A573" t="str">
            <v>14</v>
          </cell>
          <cell r="B573" t="str">
            <v>21002</v>
          </cell>
          <cell r="C573" t="str">
            <v>กระทรวงสาธารณสุข สำนักงานปลัดกระทรวงสาธารณสุข</v>
          </cell>
          <cell r="D573" t="str">
            <v>001087100</v>
          </cell>
          <cell r="E573" t="str">
            <v>10871</v>
          </cell>
          <cell r="F573" t="str">
            <v>รพช.ครบุรี</v>
          </cell>
          <cell r="G573" t="str">
            <v>โรงพยาบาลชุมชนครบุรี</v>
          </cell>
          <cell r="H573" t="str">
            <v>30020104</v>
          </cell>
          <cell r="I573">
            <v>30</v>
          </cell>
          <cell r="J573" t="str">
            <v>จังหวัดนครราชสีมา</v>
          </cell>
          <cell r="K573">
            <v>3002</v>
          </cell>
          <cell r="L573" t="str">
            <v>ครบุรี</v>
          </cell>
          <cell r="M573">
            <v>300201</v>
          </cell>
          <cell r="N573" t="str">
            <v>แชะ</v>
          </cell>
          <cell r="O573" t="str">
            <v>ตะวันออกเฉียงเหนือ</v>
          </cell>
          <cell r="P573" t="str">
            <v>07</v>
          </cell>
          <cell r="Q573" t="str">
            <v>โรงพยาบาลชุมชน</v>
          </cell>
          <cell r="R573">
            <v>4</v>
          </cell>
          <cell r="S573">
            <v>60</v>
          </cell>
          <cell r="T573" t="str">
            <v>60</v>
          </cell>
          <cell r="U573" t="str">
            <v>22</v>
          </cell>
          <cell r="V573" t="str">
            <v>2.2 ทุติยภูมิระดับกลาง</v>
          </cell>
        </row>
        <row r="574">
          <cell r="A574" t="str">
            <v>14</v>
          </cell>
          <cell r="B574" t="str">
            <v>21002</v>
          </cell>
          <cell r="C574" t="str">
            <v>กระทรวงสาธารณสุข สำนักงานปลัดกระทรวงสาธารณสุข</v>
          </cell>
          <cell r="D574" t="str">
            <v>001087200</v>
          </cell>
          <cell r="E574" t="str">
            <v>10872</v>
          </cell>
          <cell r="F574" t="str">
            <v>รพช.เสิงสาง</v>
          </cell>
          <cell r="G574" t="str">
            <v>โรงพยาบาลชุมชนเสิงสาง</v>
          </cell>
          <cell r="H574" t="str">
            <v>30030108</v>
          </cell>
          <cell r="I574">
            <v>30</v>
          </cell>
          <cell r="J574" t="str">
            <v>จังหวัดนครราชสีมา</v>
          </cell>
          <cell r="K574">
            <v>3003</v>
          </cell>
          <cell r="L574" t="str">
            <v>เสิงสาง</v>
          </cell>
          <cell r="M574">
            <v>300301</v>
          </cell>
          <cell r="N574" t="str">
            <v>เสิงสาง</v>
          </cell>
          <cell r="O574" t="str">
            <v>ตะวันออกเฉียงเหนือ</v>
          </cell>
          <cell r="P574" t="str">
            <v>07</v>
          </cell>
          <cell r="Q574" t="str">
            <v>โรงพยาบาลชุมชน</v>
          </cell>
          <cell r="R574">
            <v>5</v>
          </cell>
          <cell r="S574">
            <v>30</v>
          </cell>
          <cell r="T574" t="str">
            <v>30</v>
          </cell>
          <cell r="U574" t="str">
            <v>21</v>
          </cell>
          <cell r="V574" t="str">
            <v>2.1 ทุติยภูมิระดับต้น</v>
          </cell>
        </row>
        <row r="575">
          <cell r="A575" t="str">
            <v>14</v>
          </cell>
          <cell r="B575" t="str">
            <v>21002</v>
          </cell>
          <cell r="C575" t="str">
            <v>กระทรวงสาธารณสุข สำนักงานปลัดกระทรวงสาธารณสุข</v>
          </cell>
          <cell r="D575" t="str">
            <v>001087300</v>
          </cell>
          <cell r="E575" t="str">
            <v>10873</v>
          </cell>
          <cell r="F575" t="str">
            <v>รพช.คง</v>
          </cell>
          <cell r="G575" t="str">
            <v>โรงพยาบาลชุมชนคง</v>
          </cell>
          <cell r="H575" t="str">
            <v>30040111</v>
          </cell>
          <cell r="I575">
            <v>30</v>
          </cell>
          <cell r="J575" t="str">
            <v>จังหวัดนครราชสีมา</v>
          </cell>
          <cell r="K575">
            <v>3004</v>
          </cell>
          <cell r="L575" t="str">
            <v>คง</v>
          </cell>
          <cell r="M575">
            <v>300401</v>
          </cell>
          <cell r="N575" t="str">
            <v>เมืองคง</v>
          </cell>
          <cell r="O575" t="str">
            <v>ตะวันออกเฉียงเหนือ</v>
          </cell>
          <cell r="P575" t="str">
            <v>07</v>
          </cell>
          <cell r="Q575" t="str">
            <v>โรงพยาบาลชุมชน</v>
          </cell>
          <cell r="R575">
            <v>4</v>
          </cell>
          <cell r="S575">
            <v>60</v>
          </cell>
          <cell r="T575" t="str">
            <v>30</v>
          </cell>
          <cell r="U575" t="str">
            <v>21</v>
          </cell>
          <cell r="V575" t="str">
            <v>2.1 ทุติยภูมิระดับต้น</v>
          </cell>
        </row>
        <row r="576">
          <cell r="A576" t="str">
            <v>14</v>
          </cell>
          <cell r="B576" t="str">
            <v>21002</v>
          </cell>
          <cell r="C576" t="str">
            <v>กระทรวงสาธารณสุข สำนักงานปลัดกระทรวงสาธารณสุข</v>
          </cell>
          <cell r="D576" t="str">
            <v>001087400</v>
          </cell>
          <cell r="E576" t="str">
            <v>10874</v>
          </cell>
          <cell r="F576" t="str">
            <v>รพช.บ้านเหลื่อม</v>
          </cell>
          <cell r="G576" t="str">
            <v>โรงพยาบาลชุมชนบ้านเหลื่อม</v>
          </cell>
          <cell r="H576" t="str">
            <v>30050116</v>
          </cell>
          <cell r="I576">
            <v>30</v>
          </cell>
          <cell r="J576" t="str">
            <v>จังหวัดนครราชสีมา</v>
          </cell>
          <cell r="K576">
            <v>3005</v>
          </cell>
          <cell r="L576" t="str">
            <v>บ้านเหลื่อม</v>
          </cell>
          <cell r="M576">
            <v>300501</v>
          </cell>
          <cell r="N576" t="str">
            <v>บ้านเหลื่อม</v>
          </cell>
          <cell r="O576" t="str">
            <v>ตะวันออกเฉียงเหนือ</v>
          </cell>
          <cell r="P576" t="str">
            <v>07</v>
          </cell>
          <cell r="Q576" t="str">
            <v>โรงพยาบาลชุมชน</v>
          </cell>
          <cell r="R576">
            <v>5</v>
          </cell>
          <cell r="S576">
            <v>30</v>
          </cell>
          <cell r="T576" t="str">
            <v>30</v>
          </cell>
          <cell r="U576" t="str">
            <v>21</v>
          </cell>
          <cell r="V576" t="str">
            <v>2.1 ทุติยภูมิระดับต้น</v>
          </cell>
        </row>
        <row r="577">
          <cell r="A577" t="str">
            <v>14</v>
          </cell>
          <cell r="B577" t="str">
            <v>21002</v>
          </cell>
          <cell r="C577" t="str">
            <v>กระทรวงสาธารณสุข สำนักงานปลัดกระทรวงสาธารณสุข</v>
          </cell>
          <cell r="D577" t="str">
            <v>001087500</v>
          </cell>
          <cell r="E577" t="str">
            <v>10875</v>
          </cell>
          <cell r="F577" t="str">
            <v>รพช.จักราช</v>
          </cell>
          <cell r="G577" t="str">
            <v>โรงพยาบาลชุมชนจักราช</v>
          </cell>
          <cell r="H577" t="str">
            <v>30060104</v>
          </cell>
          <cell r="I577">
            <v>30</v>
          </cell>
          <cell r="J577" t="str">
            <v>จังหวัดนครราชสีมา</v>
          </cell>
          <cell r="K577">
            <v>3006</v>
          </cell>
          <cell r="L577" t="str">
            <v>จักราช</v>
          </cell>
          <cell r="M577">
            <v>300601</v>
          </cell>
          <cell r="N577" t="str">
            <v>จักราช</v>
          </cell>
          <cell r="O577" t="str">
            <v>ตะวันออกเฉียงเหนือ</v>
          </cell>
          <cell r="P577" t="str">
            <v>07</v>
          </cell>
          <cell r="Q577" t="str">
            <v>โรงพยาบาลชุมชน</v>
          </cell>
          <cell r="R577">
            <v>4</v>
          </cell>
          <cell r="S577">
            <v>60</v>
          </cell>
          <cell r="T577" t="str">
            <v>30</v>
          </cell>
          <cell r="U577" t="str">
            <v>22</v>
          </cell>
          <cell r="V577" t="str">
            <v>2.2 ทุติยภูมิระดับกลาง</v>
          </cell>
        </row>
        <row r="578">
          <cell r="A578" t="str">
            <v>14</v>
          </cell>
          <cell r="B578" t="str">
            <v>21002</v>
          </cell>
          <cell r="C578" t="str">
            <v>กระทรวงสาธารณสุข สำนักงานปลัดกระทรวงสาธารณสุข</v>
          </cell>
          <cell r="D578" t="str">
            <v>001087600</v>
          </cell>
          <cell r="E578" t="str">
            <v>10876</v>
          </cell>
          <cell r="F578" t="str">
            <v>รพช.โชคชัย</v>
          </cell>
          <cell r="G578" t="str">
            <v>โรงพยาบาลชุมชนโชคชัย</v>
          </cell>
          <cell r="H578" t="str">
            <v>30070813</v>
          </cell>
          <cell r="I578">
            <v>30</v>
          </cell>
          <cell r="J578" t="str">
            <v>จังหวัดนครราชสีมา</v>
          </cell>
          <cell r="K578">
            <v>3007</v>
          </cell>
          <cell r="L578" t="str">
            <v>โชคชัย</v>
          </cell>
          <cell r="M578">
            <v>300708</v>
          </cell>
          <cell r="N578" t="str">
            <v>โชคชัย</v>
          </cell>
          <cell r="O578" t="str">
            <v>ตะวันออกเฉียงเหนือ</v>
          </cell>
          <cell r="P578" t="str">
            <v>07</v>
          </cell>
          <cell r="Q578" t="str">
            <v>โรงพยาบาลชุมชน</v>
          </cell>
          <cell r="R578">
            <v>5</v>
          </cell>
          <cell r="S578">
            <v>30</v>
          </cell>
          <cell r="T578" t="str">
            <v>30</v>
          </cell>
          <cell r="U578" t="str">
            <v>22</v>
          </cell>
          <cell r="V578" t="str">
            <v>2.2 ทุติยภูมิระดับกลาง</v>
          </cell>
        </row>
        <row r="579">
          <cell r="A579" t="str">
            <v>14</v>
          </cell>
          <cell r="B579" t="str">
            <v>21002</v>
          </cell>
          <cell r="C579" t="str">
            <v>กระทรวงสาธารณสุข สำนักงานปลัดกระทรวงสาธารณสุข</v>
          </cell>
          <cell r="D579" t="str">
            <v>001087700</v>
          </cell>
          <cell r="E579" t="str">
            <v>10877</v>
          </cell>
          <cell r="F579" t="str">
            <v>รพช.ด่านขุนทด</v>
          </cell>
          <cell r="G579" t="str">
            <v>โรงพยาบาลชุมชนด่านขุนทด</v>
          </cell>
          <cell r="H579" t="str">
            <v>30080202</v>
          </cell>
          <cell r="I579">
            <v>30</v>
          </cell>
          <cell r="J579" t="str">
            <v>จังหวัดนครราชสีมา</v>
          </cell>
          <cell r="K579">
            <v>3008</v>
          </cell>
          <cell r="L579" t="str">
            <v>ด่านขุนทด</v>
          </cell>
          <cell r="M579">
            <v>300802</v>
          </cell>
          <cell r="N579" t="str">
            <v>ด่านขุนทด</v>
          </cell>
          <cell r="O579" t="str">
            <v>ตะวันออกเฉียงเหนือ</v>
          </cell>
          <cell r="P579" t="str">
            <v>07</v>
          </cell>
          <cell r="Q579" t="str">
            <v>โรงพยาบาลชุมชน</v>
          </cell>
          <cell r="R579">
            <v>4</v>
          </cell>
          <cell r="S579">
            <v>120</v>
          </cell>
          <cell r="T579" t="str">
            <v>90</v>
          </cell>
          <cell r="U579" t="str">
            <v>22</v>
          </cell>
          <cell r="V579" t="str">
            <v>2.2 ทุติยภูมิระดับกลาง</v>
          </cell>
        </row>
        <row r="580">
          <cell r="A580" t="str">
            <v>14</v>
          </cell>
          <cell r="B580" t="str">
            <v>21002</v>
          </cell>
          <cell r="C580" t="str">
            <v>กระทรวงสาธารณสุข สำนักงานปลัดกระทรวงสาธารณสุข</v>
          </cell>
          <cell r="D580" t="str">
            <v>001087800</v>
          </cell>
          <cell r="E580" t="str">
            <v>10878</v>
          </cell>
          <cell r="F580" t="str">
            <v>รพช.โนนไทย</v>
          </cell>
          <cell r="G580" t="str">
            <v>โรงพยาบาลชุมชนโนนไทย</v>
          </cell>
          <cell r="H580" t="str">
            <v>30090101</v>
          </cell>
          <cell r="I580">
            <v>30</v>
          </cell>
          <cell r="J580" t="str">
            <v>จังหวัดนครราชสีมา</v>
          </cell>
          <cell r="K580">
            <v>3009</v>
          </cell>
          <cell r="L580" t="str">
            <v>โนนไทย</v>
          </cell>
          <cell r="M580">
            <v>300901</v>
          </cell>
          <cell r="N580" t="str">
            <v>โนนไทย</v>
          </cell>
          <cell r="O580" t="str">
            <v>ตะวันออกเฉียงเหนือ</v>
          </cell>
          <cell r="P580" t="str">
            <v>07</v>
          </cell>
          <cell r="Q580" t="str">
            <v>โรงพยาบาลชุมชน</v>
          </cell>
          <cell r="R580">
            <v>4</v>
          </cell>
          <cell r="S580">
            <v>60</v>
          </cell>
          <cell r="T580" t="str">
            <v>30</v>
          </cell>
          <cell r="U580" t="str">
            <v>21</v>
          </cell>
          <cell r="V580" t="str">
            <v>2.1 ทุติยภูมิระดับต้น</v>
          </cell>
        </row>
        <row r="581">
          <cell r="A581" t="str">
            <v>14</v>
          </cell>
          <cell r="B581" t="str">
            <v>21002</v>
          </cell>
          <cell r="C581" t="str">
            <v>กระทรวงสาธารณสุข สำนักงานปลัดกระทรวงสาธารณสุข</v>
          </cell>
          <cell r="D581" t="str">
            <v>001087900</v>
          </cell>
          <cell r="E581" t="str">
            <v>10879</v>
          </cell>
          <cell r="F581" t="str">
            <v>รพช.โนนสูง</v>
          </cell>
          <cell r="G581" t="str">
            <v>โรงพยาบาลชุมชนโนนสูง</v>
          </cell>
          <cell r="H581" t="str">
            <v>30100106</v>
          </cell>
          <cell r="I581">
            <v>30</v>
          </cell>
          <cell r="J581" t="str">
            <v>จังหวัดนครราชสีมา</v>
          </cell>
          <cell r="K581">
            <v>3010</v>
          </cell>
          <cell r="L581" t="str">
            <v>โนนสูง</v>
          </cell>
          <cell r="M581">
            <v>301001</v>
          </cell>
          <cell r="N581" t="str">
            <v>โนนสูง</v>
          </cell>
          <cell r="O581" t="str">
            <v>ตะวันออกเฉียงเหนือ</v>
          </cell>
          <cell r="P581" t="str">
            <v>07</v>
          </cell>
          <cell r="Q581" t="str">
            <v>โรงพยาบาลชุมชน</v>
          </cell>
          <cell r="R581">
            <v>4</v>
          </cell>
          <cell r="S581">
            <v>70</v>
          </cell>
          <cell r="T581" t="str">
            <v>60</v>
          </cell>
          <cell r="U581" t="str">
            <v>21</v>
          </cell>
          <cell r="V581" t="str">
            <v>2.1 ทุติยภูมิระดับต้น</v>
          </cell>
        </row>
        <row r="582">
          <cell r="A582" t="str">
            <v>14</v>
          </cell>
          <cell r="B582" t="str">
            <v>21002</v>
          </cell>
          <cell r="C582" t="str">
            <v>กระทรวงสาธารณสุข สำนักงานปลัดกระทรวงสาธารณสุข</v>
          </cell>
          <cell r="D582" t="str">
            <v>001088000</v>
          </cell>
          <cell r="E582" t="str">
            <v>10880</v>
          </cell>
          <cell r="F582" t="str">
            <v>รพช.ขามสะแกแสง</v>
          </cell>
          <cell r="G582" t="str">
            <v>โรงพยาบาลชุมชนขามสะแกแสง</v>
          </cell>
          <cell r="H582" t="str">
            <v>30110113</v>
          </cell>
          <cell r="I582">
            <v>30</v>
          </cell>
          <cell r="J582" t="str">
            <v>จังหวัดนครราชสีมา</v>
          </cell>
          <cell r="K582">
            <v>3011</v>
          </cell>
          <cell r="L582" t="str">
            <v>ขามสะแกแสง</v>
          </cell>
          <cell r="M582">
            <v>301101</v>
          </cell>
          <cell r="N582" t="str">
            <v>ขามสะแกแสง</v>
          </cell>
          <cell r="O582" t="str">
            <v>ตะวันออกเฉียงเหนือ</v>
          </cell>
          <cell r="P582" t="str">
            <v>07</v>
          </cell>
          <cell r="Q582" t="str">
            <v>โรงพยาบาลชุมชน</v>
          </cell>
          <cell r="R582">
            <v>4</v>
          </cell>
          <cell r="S582">
            <v>76</v>
          </cell>
          <cell r="T582" t="str">
            <v>30</v>
          </cell>
          <cell r="U582" t="str">
            <v>21</v>
          </cell>
          <cell r="V582" t="str">
            <v>2.1 ทุติยภูมิระดับต้น</v>
          </cell>
        </row>
        <row r="583">
          <cell r="A583" t="str">
            <v>14</v>
          </cell>
          <cell r="B583" t="str">
            <v>21002</v>
          </cell>
          <cell r="C583" t="str">
            <v>กระทรวงสาธารณสุข สำนักงานปลัดกระทรวงสาธารณสุข</v>
          </cell>
          <cell r="D583" t="str">
            <v>001088100</v>
          </cell>
          <cell r="E583" t="str">
            <v>10881</v>
          </cell>
          <cell r="F583" t="str">
            <v>รพช.บัวใหญ่</v>
          </cell>
          <cell r="G583" t="str">
            <v>โรงพยาบาลชุมชนบัวใหญ่</v>
          </cell>
          <cell r="H583" t="str">
            <v>30120100</v>
          </cell>
          <cell r="I583">
            <v>30</v>
          </cell>
          <cell r="J583" t="str">
            <v>จังหวัดนครราชสีมา</v>
          </cell>
          <cell r="K583">
            <v>3012</v>
          </cell>
          <cell r="L583" t="str">
            <v>บัวใหญ่</v>
          </cell>
          <cell r="M583">
            <v>301201</v>
          </cell>
          <cell r="N583" t="str">
            <v>บัวใหญ่</v>
          </cell>
          <cell r="O583" t="str">
            <v>ตะวันออกเฉียงเหนือ</v>
          </cell>
          <cell r="P583" t="str">
            <v>07</v>
          </cell>
          <cell r="Q583" t="str">
            <v>โรงพยาบาลชุมชน</v>
          </cell>
          <cell r="R583">
            <v>4</v>
          </cell>
          <cell r="S583">
            <v>120</v>
          </cell>
          <cell r="T583" t="str">
            <v>90</v>
          </cell>
          <cell r="U583" t="str">
            <v>22</v>
          </cell>
          <cell r="V583" t="str">
            <v>2.2 ทุติยภูมิระดับกลาง</v>
          </cell>
        </row>
        <row r="584">
          <cell r="A584" t="str">
            <v>14</v>
          </cell>
          <cell r="B584" t="str">
            <v>21002</v>
          </cell>
          <cell r="C584" t="str">
            <v>กระทรวงสาธารณสุข สำนักงานปลัดกระทรวงสาธารณสุข</v>
          </cell>
          <cell r="D584" t="str">
            <v>001088200</v>
          </cell>
          <cell r="E584" t="str">
            <v>10882</v>
          </cell>
          <cell r="F584" t="str">
            <v>รพช.ประทาย</v>
          </cell>
          <cell r="G584" t="str">
            <v>โรงพยาบาลชุมชนประทาย</v>
          </cell>
          <cell r="H584" t="str">
            <v>30130113</v>
          </cell>
          <cell r="I584">
            <v>30</v>
          </cell>
          <cell r="J584" t="str">
            <v>จังหวัดนครราชสีมา</v>
          </cell>
          <cell r="K584">
            <v>3013</v>
          </cell>
          <cell r="L584" t="str">
            <v>ประทาย</v>
          </cell>
          <cell r="M584">
            <v>301301</v>
          </cell>
          <cell r="N584" t="str">
            <v>ประทาย</v>
          </cell>
          <cell r="O584" t="str">
            <v>ตะวันออกเฉียงเหนือ</v>
          </cell>
          <cell r="P584" t="str">
            <v>07</v>
          </cell>
          <cell r="Q584" t="str">
            <v>โรงพยาบาลชุมชน</v>
          </cell>
          <cell r="R584">
            <v>4</v>
          </cell>
          <cell r="S584">
            <v>60</v>
          </cell>
          <cell r="T584" t="str">
            <v>60</v>
          </cell>
          <cell r="U584" t="str">
            <v>22</v>
          </cell>
          <cell r="V584" t="str">
            <v>2.2 ทุติยภูมิระดับกลาง</v>
          </cell>
        </row>
        <row r="585">
          <cell r="A585" t="str">
            <v>14</v>
          </cell>
          <cell r="B585" t="str">
            <v>21002</v>
          </cell>
          <cell r="C585" t="str">
            <v>กระทรวงสาธารณสุข สำนักงานปลัดกระทรวงสาธารณสุข</v>
          </cell>
          <cell r="D585" t="str">
            <v>001088300</v>
          </cell>
          <cell r="E585" t="str">
            <v>10883</v>
          </cell>
          <cell r="F585" t="str">
            <v>รพช.ปักธงชัย</v>
          </cell>
          <cell r="G585" t="str">
            <v>โรงพยาบาลชุมชนปักธงชัย</v>
          </cell>
          <cell r="H585" t="str">
            <v>30141701</v>
          </cell>
          <cell r="I585">
            <v>30</v>
          </cell>
          <cell r="J585" t="str">
            <v>จังหวัดนครราชสีมา</v>
          </cell>
          <cell r="K585">
            <v>3014</v>
          </cell>
          <cell r="L585" t="str">
            <v>ปักธงชัย</v>
          </cell>
          <cell r="M585">
            <v>301417</v>
          </cell>
          <cell r="N585" t="str">
            <v>ธงชัยเหนือ</v>
          </cell>
          <cell r="O585" t="str">
            <v>ตะวันออกเฉียงเหนือ</v>
          </cell>
          <cell r="P585" t="str">
            <v>07</v>
          </cell>
          <cell r="Q585" t="str">
            <v>โรงพยาบาลชุมชน</v>
          </cell>
          <cell r="R585">
            <v>4</v>
          </cell>
          <cell r="S585">
            <v>60</v>
          </cell>
          <cell r="T585" t="str">
            <v>30</v>
          </cell>
          <cell r="U585" t="str">
            <v>22</v>
          </cell>
          <cell r="V585" t="str">
            <v>2.2 ทุติยภูมิระดับกลาง</v>
          </cell>
        </row>
        <row r="586">
          <cell r="A586" t="str">
            <v>14</v>
          </cell>
          <cell r="B586" t="str">
            <v>21002</v>
          </cell>
          <cell r="C586" t="str">
            <v>กระทรวงสาธารณสุข สำนักงานปลัดกระทรวงสาธารณสุข</v>
          </cell>
          <cell r="D586" t="str">
            <v>001088400</v>
          </cell>
          <cell r="E586" t="str">
            <v>10884</v>
          </cell>
          <cell r="F586" t="str">
            <v>รพช.พิมาย</v>
          </cell>
          <cell r="G586" t="str">
            <v>โรงพยาบาลชุมชนพิมาย</v>
          </cell>
          <cell r="H586" t="str">
            <v>30150101</v>
          </cell>
          <cell r="I586">
            <v>30</v>
          </cell>
          <cell r="J586" t="str">
            <v>จังหวัดนครราชสีมา</v>
          </cell>
          <cell r="K586">
            <v>3015</v>
          </cell>
          <cell r="L586" t="str">
            <v>พิมาย</v>
          </cell>
          <cell r="M586">
            <v>301501</v>
          </cell>
          <cell r="N586" t="str">
            <v>ในเมือง</v>
          </cell>
          <cell r="O586" t="str">
            <v>ตะวันออกเฉียงเหนือ</v>
          </cell>
          <cell r="P586" t="str">
            <v>07</v>
          </cell>
          <cell r="Q586" t="str">
            <v>โรงพยาบาลชุมชน</v>
          </cell>
          <cell r="R586">
            <v>4</v>
          </cell>
          <cell r="S586">
            <v>90</v>
          </cell>
          <cell r="T586" t="str">
            <v>90</v>
          </cell>
          <cell r="U586" t="str">
            <v>23</v>
          </cell>
          <cell r="V586" t="str">
            <v>2.3 ทุติยภูมิระดับสูง</v>
          </cell>
        </row>
        <row r="587">
          <cell r="A587" t="str">
            <v>14</v>
          </cell>
          <cell r="B587" t="str">
            <v>21002</v>
          </cell>
          <cell r="C587" t="str">
            <v>กระทรวงสาธารณสุข สำนักงานปลัดกระทรวงสาธารณสุข</v>
          </cell>
          <cell r="D587" t="str">
            <v>001088500</v>
          </cell>
          <cell r="E587" t="str">
            <v>10885</v>
          </cell>
          <cell r="F587" t="str">
            <v>รพช.ห้วยแถลง</v>
          </cell>
          <cell r="G587" t="str">
            <v>โรงพยาบาลชุมชนห้วยแถลง</v>
          </cell>
          <cell r="H587" t="str">
            <v>30160101</v>
          </cell>
          <cell r="I587">
            <v>30</v>
          </cell>
          <cell r="J587" t="str">
            <v>จังหวัดนครราชสีมา</v>
          </cell>
          <cell r="K587">
            <v>3016</v>
          </cell>
          <cell r="L587" t="str">
            <v>ห้วยแถลง</v>
          </cell>
          <cell r="M587">
            <v>301601</v>
          </cell>
          <cell r="N587" t="str">
            <v>ห้วยแถลง</v>
          </cell>
          <cell r="O587" t="str">
            <v>ตะวันออกเฉียงเหนือ</v>
          </cell>
          <cell r="P587" t="str">
            <v>07</v>
          </cell>
          <cell r="Q587" t="str">
            <v>โรงพยาบาลชุมชน</v>
          </cell>
          <cell r="R587">
            <v>5</v>
          </cell>
          <cell r="S587">
            <v>30</v>
          </cell>
          <cell r="T587" t="str">
            <v>30</v>
          </cell>
          <cell r="U587" t="str">
            <v>21</v>
          </cell>
          <cell r="V587" t="str">
            <v>2.1 ทุติยภูมิระดับต้น</v>
          </cell>
        </row>
        <row r="588">
          <cell r="A588" t="str">
            <v>14</v>
          </cell>
          <cell r="B588" t="str">
            <v>21002</v>
          </cell>
          <cell r="C588" t="str">
            <v>กระทรวงสาธารณสุข สำนักงานปลัดกระทรวงสาธารณสุข</v>
          </cell>
          <cell r="D588" t="str">
            <v>001088600</v>
          </cell>
          <cell r="E588" t="str">
            <v>10886</v>
          </cell>
          <cell r="F588" t="str">
            <v>รพช.ชุมพวง</v>
          </cell>
          <cell r="G588" t="str">
            <v>โรงพยาบาลชุมชนชุมพวง</v>
          </cell>
          <cell r="H588" t="str">
            <v>30170101</v>
          </cell>
          <cell r="I588">
            <v>30</v>
          </cell>
          <cell r="J588" t="str">
            <v>จังหวัดนครราชสีมา</v>
          </cell>
          <cell r="K588">
            <v>3017</v>
          </cell>
          <cell r="L588" t="str">
            <v>ชุมพวง</v>
          </cell>
          <cell r="M588">
            <v>301701</v>
          </cell>
          <cell r="N588" t="str">
            <v>ชุมพวง</v>
          </cell>
          <cell r="O588" t="str">
            <v>ตะวันออกเฉียงเหนือ</v>
          </cell>
          <cell r="P588" t="str">
            <v>07</v>
          </cell>
          <cell r="Q588" t="str">
            <v>โรงพยาบาลชุมชน</v>
          </cell>
          <cell r="R588">
            <v>4</v>
          </cell>
          <cell r="S588">
            <v>60</v>
          </cell>
          <cell r="T588" t="str">
            <v>60</v>
          </cell>
          <cell r="U588" t="str">
            <v>22</v>
          </cell>
          <cell r="V588" t="str">
            <v>2.2 ทุติยภูมิระดับกลาง</v>
          </cell>
        </row>
        <row r="589">
          <cell r="A589" t="str">
            <v>14</v>
          </cell>
          <cell r="B589" t="str">
            <v>21002</v>
          </cell>
          <cell r="C589" t="str">
            <v>กระทรวงสาธารณสุข สำนักงานปลัดกระทรวงสาธารณสุข</v>
          </cell>
          <cell r="D589" t="str">
            <v>001088700</v>
          </cell>
          <cell r="E589" t="str">
            <v>10887</v>
          </cell>
          <cell r="F589" t="str">
            <v>รพช.สูงเนิน</v>
          </cell>
          <cell r="G589" t="str">
            <v>โรงพยาบาลชุมชนสูงเนิน</v>
          </cell>
          <cell r="H589" t="str">
            <v>30180101</v>
          </cell>
          <cell r="I589">
            <v>30</v>
          </cell>
          <cell r="J589" t="str">
            <v>จังหวัดนครราชสีมา</v>
          </cell>
          <cell r="K589">
            <v>3018</v>
          </cell>
          <cell r="L589" t="str">
            <v>สูงเนิน</v>
          </cell>
          <cell r="M589">
            <v>301801</v>
          </cell>
          <cell r="N589" t="str">
            <v>สูงเนิน</v>
          </cell>
          <cell r="O589" t="str">
            <v>ตะวันออกเฉียงเหนือ</v>
          </cell>
          <cell r="P589" t="str">
            <v>07</v>
          </cell>
          <cell r="Q589" t="str">
            <v>โรงพยาบาลชุมชน</v>
          </cell>
          <cell r="R589">
            <v>4</v>
          </cell>
          <cell r="S589">
            <v>124</v>
          </cell>
          <cell r="T589" t="str">
            <v>60</v>
          </cell>
          <cell r="U589" t="str">
            <v>22</v>
          </cell>
          <cell r="V589" t="str">
            <v>2.2 ทุติยภูมิระดับกลาง</v>
          </cell>
        </row>
        <row r="590">
          <cell r="A590" t="str">
            <v>14</v>
          </cell>
          <cell r="B590" t="str">
            <v>21002</v>
          </cell>
          <cell r="C590" t="str">
            <v>กระทรวงสาธารณสุข สำนักงานปลัดกระทรวงสาธารณสุข</v>
          </cell>
          <cell r="D590" t="str">
            <v>001088800</v>
          </cell>
          <cell r="E590" t="str">
            <v>10888</v>
          </cell>
          <cell r="F590" t="str">
            <v>รพช.ขามทะเลสอ</v>
          </cell>
          <cell r="G590" t="str">
            <v>โรงพยาบาลชุมชนขามทะเลสอ</v>
          </cell>
          <cell r="H590" t="str">
            <v>30190107</v>
          </cell>
          <cell r="I590">
            <v>30</v>
          </cell>
          <cell r="J590" t="str">
            <v>จังหวัดนครราชสีมา</v>
          </cell>
          <cell r="K590">
            <v>3019</v>
          </cell>
          <cell r="L590" t="str">
            <v>ขามทะเลสอ</v>
          </cell>
          <cell r="M590">
            <v>301901</v>
          </cell>
          <cell r="N590" t="str">
            <v>ขามทะเลสอ</v>
          </cell>
          <cell r="O590" t="str">
            <v>ตะวันออกเฉียงเหนือ</v>
          </cell>
          <cell r="P590" t="str">
            <v>07</v>
          </cell>
          <cell r="Q590" t="str">
            <v>โรงพยาบาลชุมชน</v>
          </cell>
          <cell r="R590">
            <v>5</v>
          </cell>
          <cell r="S590">
            <v>30</v>
          </cell>
          <cell r="T590" t="str">
            <v>30</v>
          </cell>
          <cell r="U590" t="str">
            <v>21</v>
          </cell>
          <cell r="V590" t="str">
            <v>2.1 ทุติยภูมิระดับต้น</v>
          </cell>
        </row>
        <row r="591">
          <cell r="A591" t="str">
            <v>14</v>
          </cell>
          <cell r="B591" t="str">
            <v>21002</v>
          </cell>
          <cell r="C591" t="str">
            <v>กระทรวงสาธารณสุข สำนักงานปลัดกระทรวงสาธารณสุข</v>
          </cell>
          <cell r="D591" t="str">
            <v>001088900</v>
          </cell>
          <cell r="E591" t="str">
            <v>10889</v>
          </cell>
          <cell r="F591" t="str">
            <v>รพช.สีคิ้ว</v>
          </cell>
          <cell r="G591" t="str">
            <v>โรงพยาบาลชุมชนสีคิ้ว</v>
          </cell>
          <cell r="H591" t="str">
            <v>30200902</v>
          </cell>
          <cell r="I591">
            <v>30</v>
          </cell>
          <cell r="J591" t="str">
            <v>จังหวัดนครราชสีมา</v>
          </cell>
          <cell r="K591">
            <v>3020</v>
          </cell>
          <cell r="L591" t="str">
            <v>สีคิ้ว</v>
          </cell>
          <cell r="M591">
            <v>302009</v>
          </cell>
          <cell r="N591" t="str">
            <v>มิตรภาพ</v>
          </cell>
          <cell r="O591" t="str">
            <v>ตะวันออกเฉียงเหนือ</v>
          </cell>
          <cell r="P591" t="str">
            <v>07</v>
          </cell>
          <cell r="Q591" t="str">
            <v>โรงพยาบาลชุมชน</v>
          </cell>
          <cell r="R591">
            <v>4</v>
          </cell>
          <cell r="S591">
            <v>94</v>
          </cell>
          <cell r="T591" t="str">
            <v>90</v>
          </cell>
          <cell r="U591" t="str">
            <v>22</v>
          </cell>
          <cell r="V591" t="str">
            <v>2.2 ทุติยภูมิระดับกลาง</v>
          </cell>
        </row>
        <row r="592">
          <cell r="A592" t="str">
            <v>14</v>
          </cell>
          <cell r="B592" t="str">
            <v>21002</v>
          </cell>
          <cell r="C592" t="str">
            <v>กระทรวงสาธารณสุข สำนักงานปลัดกระทรวงสาธารณสุข</v>
          </cell>
          <cell r="D592" t="str">
            <v>001089000</v>
          </cell>
          <cell r="E592" t="str">
            <v>10890</v>
          </cell>
          <cell r="F592" t="str">
            <v>รพช.ปากช่องนานา</v>
          </cell>
          <cell r="G592" t="str">
            <v>โรงพยาบาลชุมชนปากช่องนานา</v>
          </cell>
          <cell r="H592" t="str">
            <v>30210100</v>
          </cell>
          <cell r="I592">
            <v>30</v>
          </cell>
          <cell r="J592" t="str">
            <v>จังหวัดนครราชสีมา</v>
          </cell>
          <cell r="K592">
            <v>3021</v>
          </cell>
          <cell r="L592" t="str">
            <v>ปากช่อง</v>
          </cell>
          <cell r="M592">
            <v>302101</v>
          </cell>
          <cell r="N592" t="str">
            <v>ปากช่อง</v>
          </cell>
          <cell r="O592" t="str">
            <v>ตะวันออกเฉียงเหนือ</v>
          </cell>
          <cell r="P592" t="str">
            <v>07</v>
          </cell>
          <cell r="Q592" t="str">
            <v>โรงพยาบาลชุมชน</v>
          </cell>
          <cell r="R592">
            <v>4</v>
          </cell>
          <cell r="S592">
            <v>120</v>
          </cell>
          <cell r="T592" t="str">
            <v>120</v>
          </cell>
          <cell r="U592" t="str">
            <v>23</v>
          </cell>
          <cell r="V592" t="str">
            <v>2.3 ทุติยภูมิระดับสูง</v>
          </cell>
        </row>
        <row r="593">
          <cell r="A593" t="str">
            <v>14</v>
          </cell>
          <cell r="B593" t="str">
            <v>21002</v>
          </cell>
          <cell r="C593" t="str">
            <v>กระทรวงสาธารณสุข สำนักงานปลัดกระทรวงสาธารณสุข</v>
          </cell>
          <cell r="D593" t="str">
            <v>001089100</v>
          </cell>
          <cell r="E593" t="str">
            <v>10891</v>
          </cell>
          <cell r="F593" t="str">
            <v>รพช.หนองบุนนาก</v>
          </cell>
          <cell r="G593" t="str">
            <v>โรงพยาบาลชุมชนหนองบุนนาก</v>
          </cell>
          <cell r="H593" t="str">
            <v>30220404</v>
          </cell>
          <cell r="I593">
            <v>30</v>
          </cell>
          <cell r="J593" t="str">
            <v>จังหวัดนครราชสีมา</v>
          </cell>
          <cell r="K593">
            <v>3022</v>
          </cell>
          <cell r="L593" t="str">
            <v>หนองบุญมาก</v>
          </cell>
          <cell r="M593">
            <v>302204</v>
          </cell>
          <cell r="N593" t="str">
            <v>หนองหัวแรต</v>
          </cell>
          <cell r="O593" t="str">
            <v>ตะวันออกเฉียงเหนือ</v>
          </cell>
          <cell r="P593" t="str">
            <v>07</v>
          </cell>
          <cell r="Q593" t="str">
            <v>โรงพยาบาลชุมชน</v>
          </cell>
          <cell r="R593">
            <v>4</v>
          </cell>
          <cell r="S593">
            <v>51</v>
          </cell>
          <cell r="T593" t="str">
            <v>30</v>
          </cell>
          <cell r="U593" t="str">
            <v>21</v>
          </cell>
          <cell r="V593" t="str">
            <v>2.1 ทุติยภูมิระดับต้น</v>
          </cell>
        </row>
        <row r="594">
          <cell r="A594" t="str">
            <v>14</v>
          </cell>
          <cell r="B594" t="str">
            <v>21002</v>
          </cell>
          <cell r="C594" t="str">
            <v>กระทรวงสาธารณสุข สำนักงานปลัดกระทรวงสาธารณสุข</v>
          </cell>
          <cell r="D594" t="str">
            <v>001089200</v>
          </cell>
          <cell r="E594" t="str">
            <v>10892</v>
          </cell>
          <cell r="F594" t="str">
            <v>รพช.แก้งสนามนาง</v>
          </cell>
          <cell r="G594" t="str">
            <v>โรงพยาบาลชุมชนแก้งสนามนาง</v>
          </cell>
          <cell r="H594" t="str">
            <v>30230101</v>
          </cell>
          <cell r="I594">
            <v>30</v>
          </cell>
          <cell r="J594" t="str">
            <v>จังหวัดนครราชสีมา</v>
          </cell>
          <cell r="K594">
            <v>3023</v>
          </cell>
          <cell r="L594" t="str">
            <v>แก้งสนามนาง</v>
          </cell>
          <cell r="M594">
            <v>302301</v>
          </cell>
          <cell r="N594" t="str">
            <v>แก้งสนามนาง</v>
          </cell>
          <cell r="O594" t="str">
            <v>ตะวันออกเฉียงเหนือ</v>
          </cell>
          <cell r="P594" t="str">
            <v>07</v>
          </cell>
          <cell r="Q594" t="str">
            <v>โรงพยาบาลชุมชน</v>
          </cell>
          <cell r="R594">
            <v>5</v>
          </cell>
          <cell r="S594">
            <v>30</v>
          </cell>
          <cell r="T594" t="str">
            <v>30</v>
          </cell>
          <cell r="U594" t="str">
            <v>21</v>
          </cell>
          <cell r="V594" t="str">
            <v>2.1 ทุติยภูมิระดับต้น</v>
          </cell>
        </row>
        <row r="595">
          <cell r="A595" t="str">
            <v>14</v>
          </cell>
          <cell r="B595" t="str">
            <v>21002</v>
          </cell>
          <cell r="C595" t="str">
            <v>กระทรวงสาธารณสุข สำนักงานปลัดกระทรวงสาธารณสุข</v>
          </cell>
          <cell r="D595" t="str">
            <v>001089300</v>
          </cell>
          <cell r="E595" t="str">
            <v>10893</v>
          </cell>
          <cell r="F595" t="str">
            <v>รพช.โนนแดง</v>
          </cell>
          <cell r="G595" t="str">
            <v>โรงพยาบาลชุมชนโนนแดง</v>
          </cell>
          <cell r="H595" t="str">
            <v>30240109</v>
          </cell>
          <cell r="I595">
            <v>30</v>
          </cell>
          <cell r="J595" t="str">
            <v>จังหวัดนครราชสีมา</v>
          </cell>
          <cell r="K595">
            <v>3024</v>
          </cell>
          <cell r="L595" t="str">
            <v>โนนแดง</v>
          </cell>
          <cell r="M595">
            <v>302401</v>
          </cell>
          <cell r="N595" t="str">
            <v>โนนแดง</v>
          </cell>
          <cell r="O595" t="str">
            <v>ตะวันออกเฉียงเหนือ</v>
          </cell>
          <cell r="P595" t="str">
            <v>07</v>
          </cell>
          <cell r="Q595" t="str">
            <v>โรงพยาบาลชุมชน</v>
          </cell>
          <cell r="R595">
            <v>5</v>
          </cell>
          <cell r="S595">
            <v>30</v>
          </cell>
          <cell r="T595" t="str">
            <v>30</v>
          </cell>
          <cell r="U595" t="str">
            <v>21</v>
          </cell>
          <cell r="V595" t="str">
            <v>2.1 ทุติยภูมิระดับต้น</v>
          </cell>
        </row>
        <row r="596">
          <cell r="A596" t="str">
            <v>14</v>
          </cell>
          <cell r="B596" t="str">
            <v>21002</v>
          </cell>
          <cell r="C596" t="str">
            <v>กระทรวงสาธารณสุข สำนักงานปลัดกระทรวงสาธารณสุข</v>
          </cell>
          <cell r="D596" t="str">
            <v>001089400</v>
          </cell>
          <cell r="E596" t="str">
            <v>10894</v>
          </cell>
          <cell r="F596" t="str">
            <v>รพช.วังน้ำเขียว</v>
          </cell>
          <cell r="G596" t="str">
            <v>โรงพยาบาลชุมชนวังน้ำเขียว</v>
          </cell>
          <cell r="H596" t="str">
            <v>30250503</v>
          </cell>
          <cell r="I596">
            <v>30</v>
          </cell>
          <cell r="J596" t="str">
            <v>จังหวัดนครราชสีมา</v>
          </cell>
          <cell r="K596">
            <v>3025</v>
          </cell>
          <cell r="L596" t="str">
            <v>วังน้ำเขียว</v>
          </cell>
          <cell r="M596">
            <v>302505</v>
          </cell>
          <cell r="N596" t="str">
            <v>ไทยสามัคคี</v>
          </cell>
          <cell r="O596" t="str">
            <v>ตะวันออกเฉียงเหนือ</v>
          </cell>
          <cell r="P596" t="str">
            <v>07</v>
          </cell>
          <cell r="Q596" t="str">
            <v>โรงพยาบาลชุมชน</v>
          </cell>
          <cell r="R596">
            <v>5</v>
          </cell>
          <cell r="S596">
            <v>30</v>
          </cell>
          <cell r="T596" t="str">
            <v>10</v>
          </cell>
          <cell r="U596" t="str">
            <v>21</v>
          </cell>
          <cell r="V596" t="str">
            <v>2.1 ทุติยภูมิระดับต้น</v>
          </cell>
        </row>
        <row r="597">
          <cell r="A597" t="str">
            <v>14</v>
          </cell>
          <cell r="B597" t="str">
            <v>21002</v>
          </cell>
          <cell r="C597" t="str">
            <v>กระทรวงสาธารณสุข สำนักงานปลัดกระทรวงสาธารณสุข</v>
          </cell>
          <cell r="D597" t="str">
            <v>001160200</v>
          </cell>
          <cell r="E597" t="str">
            <v>11602</v>
          </cell>
          <cell r="F597" t="str">
            <v>รพช.เฉลิมพระเกียรติสมเด็จย่า 100 ปี เมืองยาง</v>
          </cell>
          <cell r="G597" t="str">
            <v>โรงพยาบาลชุมชนเฉลิมพระเกียรติสมเด็จย่า 100 ปี เมืองยาง</v>
          </cell>
          <cell r="H597" t="str">
            <v>30270101</v>
          </cell>
          <cell r="I597">
            <v>30</v>
          </cell>
          <cell r="J597" t="str">
            <v>จังหวัดนครราชสีมา</v>
          </cell>
          <cell r="K597">
            <v>3027</v>
          </cell>
          <cell r="L597" t="str">
            <v>เมืองยาง</v>
          </cell>
          <cell r="M597">
            <v>302701</v>
          </cell>
          <cell r="N597" t="str">
            <v>เมืองยาง</v>
          </cell>
          <cell r="O597" t="str">
            <v>ตะวันออกเฉียงเหนือ</v>
          </cell>
          <cell r="P597" t="str">
            <v>07</v>
          </cell>
          <cell r="Q597" t="str">
            <v>โรงพยาบาลชุมชน</v>
          </cell>
          <cell r="R597">
            <v>5</v>
          </cell>
          <cell r="S597">
            <v>30</v>
          </cell>
          <cell r="T597" t="str">
            <v>10</v>
          </cell>
          <cell r="U597" t="str">
            <v>21</v>
          </cell>
          <cell r="V597" t="str">
            <v>2.1 ทุติยภูมิระดับต้น</v>
          </cell>
        </row>
        <row r="598">
          <cell r="A598" t="str">
            <v>14</v>
          </cell>
          <cell r="B598" t="str">
            <v>21002</v>
          </cell>
          <cell r="C598" t="str">
            <v>กระทรวงสาธารณสุข สำนักงานปลัดกระทรวงสาธารณสุข</v>
          </cell>
          <cell r="D598" t="str">
            <v>001160800</v>
          </cell>
          <cell r="E598" t="str">
            <v>11608</v>
          </cell>
          <cell r="F598" t="str">
            <v>รพช.ลำทะเมนชัย</v>
          </cell>
          <cell r="G598" t="str">
            <v>โรงพยาบาลชุมชนลำทะเมนชัย</v>
          </cell>
          <cell r="H598" t="str">
            <v>30290101</v>
          </cell>
          <cell r="I598">
            <v>30</v>
          </cell>
          <cell r="J598" t="str">
            <v>จังหวัดนครราชสีมา</v>
          </cell>
          <cell r="K598">
            <v>3029</v>
          </cell>
          <cell r="L598" t="str">
            <v>ลำทะเมนชัย</v>
          </cell>
          <cell r="M598">
            <v>302901</v>
          </cell>
          <cell r="N598" t="str">
            <v>ขุย</v>
          </cell>
          <cell r="O598" t="str">
            <v>ตะวันออกเฉียงเหนือ</v>
          </cell>
          <cell r="P598" t="str">
            <v>07</v>
          </cell>
          <cell r="Q598" t="str">
            <v>โรงพยาบาลชุมชน</v>
          </cell>
          <cell r="R598">
            <v>5</v>
          </cell>
          <cell r="S598">
            <v>30</v>
          </cell>
          <cell r="T598" t="str">
            <v>30</v>
          </cell>
          <cell r="U598" t="str">
            <v>21</v>
          </cell>
          <cell r="V598" t="str">
            <v>2.1 ทุติยภูมิระดับต้น</v>
          </cell>
        </row>
        <row r="599">
          <cell r="A599" t="str">
            <v>14</v>
          </cell>
          <cell r="B599" t="str">
            <v>21002</v>
          </cell>
          <cell r="C599" t="str">
            <v>กระทรวงสาธารณสุข สำนักงานปลัดกระทรวงสาธารณสุข</v>
          </cell>
          <cell r="D599" t="str">
            <v>002245600</v>
          </cell>
          <cell r="E599" t="str">
            <v>22456</v>
          </cell>
          <cell r="F599" t="str">
            <v>รพช.พระทองคำเฉลิมพระเกียรติ 80 พรรษา</v>
          </cell>
          <cell r="G599" t="str">
            <v>โรงพยาบาลชุมชนพระทองคำเฉลิมพระเกียรติ 80 พรรษา</v>
          </cell>
          <cell r="H599" t="str">
            <v>30280305</v>
          </cell>
          <cell r="I599">
            <v>30</v>
          </cell>
          <cell r="J599" t="str">
            <v>จังหวัดนครราชสีมา</v>
          </cell>
          <cell r="K599">
            <v>3028</v>
          </cell>
          <cell r="L599" t="str">
            <v>พระทองคำ</v>
          </cell>
          <cell r="M599">
            <v>302803</v>
          </cell>
          <cell r="N599" t="str">
            <v>พังเทียม</v>
          </cell>
          <cell r="O599" t="str">
            <v>ตะวันออกเฉียงเหนือ</v>
          </cell>
          <cell r="P599" t="str">
            <v>07</v>
          </cell>
          <cell r="Q599" t="str">
            <v>โรงพยาบาลชุมชน</v>
          </cell>
          <cell r="R599">
            <v>5</v>
          </cell>
          <cell r="S599">
            <v>30</v>
          </cell>
          <cell r="T599" t="str">
            <v>30</v>
          </cell>
          <cell r="U599" t="str">
            <v>21</v>
          </cell>
          <cell r="V599" t="str">
            <v>2.1 ทุติยภูมิระดับต้น</v>
          </cell>
        </row>
        <row r="600">
          <cell r="A600" t="str">
            <v>14</v>
          </cell>
          <cell r="B600" t="str">
            <v>21002</v>
          </cell>
          <cell r="C600" t="str">
            <v>กระทรวงสาธารณสุข สำนักงานปลัดกระทรวงสาธารณสุข</v>
          </cell>
          <cell r="D600" t="str">
            <v>002383900</v>
          </cell>
          <cell r="E600" t="str">
            <v>23839</v>
          </cell>
          <cell r="F600" t="str">
            <v>รพช.นครราชสีมา</v>
          </cell>
          <cell r="G600" t="str">
            <v>โรงพยาบาลชุมชนนครราชสีมา</v>
          </cell>
          <cell r="H600" t="str">
            <v>30011706</v>
          </cell>
          <cell r="I600">
            <v>30</v>
          </cell>
          <cell r="J600" t="str">
            <v>จังหวัดนครราชสีมา</v>
          </cell>
          <cell r="K600">
            <v>3001</v>
          </cell>
          <cell r="L600" t="str">
            <v>เมืองนครราชสีมา</v>
          </cell>
          <cell r="M600">
            <v>300117</v>
          </cell>
          <cell r="N600" t="str">
            <v>โคกกรวด</v>
          </cell>
          <cell r="O600" t="str">
            <v>ตะวันออกเฉียงเหนือ</v>
          </cell>
          <cell r="P600" t="str">
            <v>07</v>
          </cell>
          <cell r="Q600" t="str">
            <v>โรงพยาบาลชุมชน</v>
          </cell>
          <cell r="R600">
            <v>4</v>
          </cell>
          <cell r="S600">
            <v>60</v>
          </cell>
          <cell r="T600" t="str">
            <v>60</v>
          </cell>
          <cell r="U600" t="str">
            <v>23</v>
          </cell>
          <cell r="V600" t="str">
            <v>2.3 ทุติยภูมิระดับสูง</v>
          </cell>
        </row>
        <row r="601">
          <cell r="A601" t="str">
            <v>14</v>
          </cell>
          <cell r="B601" t="str">
            <v>21002</v>
          </cell>
          <cell r="C601" t="str">
            <v>กระทรวงสาธารณสุข สำนักงานปลัดกระทรวงสาธารณสุข</v>
          </cell>
          <cell r="D601" t="str">
            <v>002469200</v>
          </cell>
          <cell r="E601" t="str">
            <v>24692</v>
          </cell>
          <cell r="F601" t="str">
            <v>รพช.เฉลิมพระเกียรติ</v>
          </cell>
          <cell r="G601" t="str">
            <v>โรงพยาบาลชุมชนเฉลิมพระเกียรติ</v>
          </cell>
          <cell r="H601" t="str">
            <v>30320215</v>
          </cell>
          <cell r="I601">
            <v>30</v>
          </cell>
          <cell r="J601" t="str">
            <v>จังหวัดนครราชสีมา</v>
          </cell>
          <cell r="K601">
            <v>3032</v>
          </cell>
          <cell r="L601" t="str">
            <v>เฉลิมพระเกียรติ</v>
          </cell>
          <cell r="M601">
            <v>303202</v>
          </cell>
          <cell r="N601" t="str">
            <v>ท่าช้าง</v>
          </cell>
          <cell r="O601" t="str">
            <v>ตะวันออกเฉียงเหนือ</v>
          </cell>
          <cell r="P601" t="str">
            <v>07</v>
          </cell>
          <cell r="Q601" t="str">
            <v>โรงพยาบาลชุมชน</v>
          </cell>
          <cell r="R601">
            <v>5</v>
          </cell>
          <cell r="S601">
            <v>30</v>
          </cell>
          <cell r="T601" t="str">
            <v>30</v>
          </cell>
          <cell r="U601" t="str">
            <v>21</v>
          </cell>
          <cell r="V601" t="str">
            <v>2.1 ทุติยภูมิระดับต้น</v>
          </cell>
        </row>
        <row r="602">
          <cell r="A602" t="str">
            <v>14</v>
          </cell>
          <cell r="B602" t="str">
            <v>21002</v>
          </cell>
          <cell r="C602" t="str">
            <v>กระทรวงสาธารณสุข สำนักงานปลัดกระทรวงสาธารณสุข</v>
          </cell>
          <cell r="D602" t="str">
            <v>001066700</v>
          </cell>
          <cell r="E602" t="str">
            <v>10667</v>
          </cell>
          <cell r="F602" t="str">
            <v>รพศ.บุรีรัมย์</v>
          </cell>
          <cell r="G602" t="str">
            <v>โรงพยาบาลศูนย์บุรีรัมย์</v>
          </cell>
          <cell r="H602" t="str">
            <v>31010105</v>
          </cell>
          <cell r="I602">
            <v>31</v>
          </cell>
          <cell r="J602" t="str">
            <v>จังหวัดบุรีรัมย์</v>
          </cell>
          <cell r="K602">
            <v>3101</v>
          </cell>
          <cell r="L602" t="str">
            <v>เมืองบุรีรัมย์</v>
          </cell>
          <cell r="M602">
            <v>310101</v>
          </cell>
          <cell r="N602" t="str">
            <v>ในเมือง</v>
          </cell>
          <cell r="O602" t="str">
            <v>ตะวันออกเฉียงเหนือ</v>
          </cell>
          <cell r="P602" t="str">
            <v>05</v>
          </cell>
          <cell r="Q602" t="str">
            <v>โรงพยาบาลศูนย์</v>
          </cell>
          <cell r="R602">
            <v>1</v>
          </cell>
          <cell r="S602">
            <v>700</v>
          </cell>
          <cell r="T602" t="str">
            <v>625</v>
          </cell>
          <cell r="U602" t="str">
            <v>31</v>
          </cell>
          <cell r="V602" t="str">
            <v>3.1 ตติยภูมิ</v>
          </cell>
        </row>
        <row r="603">
          <cell r="A603" t="str">
            <v>14</v>
          </cell>
          <cell r="B603" t="str">
            <v>21002</v>
          </cell>
          <cell r="C603" t="str">
            <v>กระทรวงสาธารณสุข สำนักงานปลัดกระทรวงสาธารณสุข</v>
          </cell>
          <cell r="D603" t="str">
            <v>001089500</v>
          </cell>
          <cell r="E603" t="str">
            <v>10895</v>
          </cell>
          <cell r="F603" t="str">
            <v>รพช.คูเมือง</v>
          </cell>
          <cell r="G603" t="str">
            <v>โรงพยาบาลชุมชนคูเมือง</v>
          </cell>
          <cell r="H603" t="str">
            <v>31020106</v>
          </cell>
          <cell r="I603">
            <v>31</v>
          </cell>
          <cell r="J603" t="str">
            <v>จังหวัดบุรีรัมย์</v>
          </cell>
          <cell r="K603">
            <v>3102</v>
          </cell>
          <cell r="L603" t="str">
            <v>คูเมือง</v>
          </cell>
          <cell r="M603">
            <v>310201</v>
          </cell>
          <cell r="N603" t="str">
            <v>คูเมือง</v>
          </cell>
          <cell r="O603" t="str">
            <v>ตะวันออกเฉียงเหนือ</v>
          </cell>
          <cell r="P603" t="str">
            <v>07</v>
          </cell>
          <cell r="Q603" t="str">
            <v>โรงพยาบาลชุมชน</v>
          </cell>
          <cell r="R603">
            <v>4</v>
          </cell>
          <cell r="S603">
            <v>75</v>
          </cell>
          <cell r="T603" t="str">
            <v>69</v>
          </cell>
          <cell r="U603" t="str">
            <v>22</v>
          </cell>
          <cell r="V603" t="str">
            <v>2.2 ทุติยภูมิระดับกลาง</v>
          </cell>
        </row>
        <row r="604">
          <cell r="A604" t="str">
            <v>14</v>
          </cell>
          <cell r="B604" t="str">
            <v>21002</v>
          </cell>
          <cell r="C604" t="str">
            <v>กระทรวงสาธารณสุข สำนักงานปลัดกระทรวงสาธารณสุข</v>
          </cell>
          <cell r="D604" t="str">
            <v>001089600</v>
          </cell>
          <cell r="E604" t="str">
            <v>10896</v>
          </cell>
          <cell r="F604" t="str">
            <v>รพช.กระสัง</v>
          </cell>
          <cell r="G604" t="str">
            <v>โรงพยาบาลชุมชนกระสัง</v>
          </cell>
          <cell r="H604" t="str">
            <v>31030109</v>
          </cell>
          <cell r="I604">
            <v>31</v>
          </cell>
          <cell r="J604" t="str">
            <v>จังหวัดบุรีรัมย์</v>
          </cell>
          <cell r="K604">
            <v>3103</v>
          </cell>
          <cell r="L604" t="str">
            <v>กระสัง</v>
          </cell>
          <cell r="M604">
            <v>310301</v>
          </cell>
          <cell r="N604" t="str">
            <v>กระสัง</v>
          </cell>
          <cell r="O604" t="str">
            <v>ตะวันออกเฉียงเหนือ</v>
          </cell>
          <cell r="P604" t="str">
            <v>07</v>
          </cell>
          <cell r="Q604" t="str">
            <v>โรงพยาบาลชุมชน</v>
          </cell>
          <cell r="R604">
            <v>5</v>
          </cell>
          <cell r="S604">
            <v>52</v>
          </cell>
          <cell r="T604" t="str">
            <v>54</v>
          </cell>
          <cell r="U604" t="str">
            <v>22</v>
          </cell>
          <cell r="V604" t="str">
            <v>2.2 ทุติยภูมิระดับกลาง</v>
          </cell>
        </row>
        <row r="605">
          <cell r="A605" t="str">
            <v>14</v>
          </cell>
          <cell r="B605" t="str">
            <v>21002</v>
          </cell>
          <cell r="C605" t="str">
            <v>กระทรวงสาธารณสุข สำนักงานปลัดกระทรวงสาธารณสุข</v>
          </cell>
          <cell r="D605" t="str">
            <v>001089700</v>
          </cell>
          <cell r="E605" t="str">
            <v>10897</v>
          </cell>
          <cell r="F605" t="str">
            <v>รพช.นางรอง</v>
          </cell>
          <cell r="G605" t="str">
            <v>โรงพยาบาลชุมชนนางรอง</v>
          </cell>
          <cell r="H605" t="str">
            <v>31040125</v>
          </cell>
          <cell r="I605">
            <v>31</v>
          </cell>
          <cell r="J605" t="str">
            <v>จังหวัดบุรีรัมย์</v>
          </cell>
          <cell r="K605">
            <v>3104</v>
          </cell>
          <cell r="L605" t="str">
            <v>นางรอง</v>
          </cell>
          <cell r="M605">
            <v>310401</v>
          </cell>
          <cell r="N605" t="str">
            <v>นางรอง</v>
          </cell>
          <cell r="O605" t="str">
            <v>ตะวันออกเฉียงเหนือ</v>
          </cell>
          <cell r="P605" t="str">
            <v>07</v>
          </cell>
          <cell r="Q605" t="str">
            <v>โรงพยาบาลชุมชน</v>
          </cell>
          <cell r="R605">
            <v>4</v>
          </cell>
          <cell r="S605">
            <v>269</v>
          </cell>
          <cell r="T605" t="str">
            <v>269</v>
          </cell>
          <cell r="U605" t="str">
            <v>23</v>
          </cell>
          <cell r="V605" t="str">
            <v>2.3 ทุติยภูมิระดับสูง</v>
          </cell>
        </row>
        <row r="606">
          <cell r="A606" t="str">
            <v>14</v>
          </cell>
          <cell r="B606" t="str">
            <v>21002</v>
          </cell>
          <cell r="C606" t="str">
            <v>กระทรวงสาธารณสุข สำนักงานปลัดกระทรวงสาธารณสุข</v>
          </cell>
          <cell r="D606" t="str">
            <v>001089800</v>
          </cell>
          <cell r="E606" t="str">
            <v>10898</v>
          </cell>
          <cell r="F606" t="str">
            <v>รพช.หนองกี่</v>
          </cell>
          <cell r="G606" t="str">
            <v>โรงพยาบาลชุมชนหนองกี่</v>
          </cell>
          <cell r="H606" t="str">
            <v>31050601</v>
          </cell>
          <cell r="I606">
            <v>31</v>
          </cell>
          <cell r="J606" t="str">
            <v>จังหวัดบุรีรัมย์</v>
          </cell>
          <cell r="K606">
            <v>3105</v>
          </cell>
          <cell r="L606" t="str">
            <v>หนองกี่</v>
          </cell>
          <cell r="M606">
            <v>310506</v>
          </cell>
          <cell r="N606" t="str">
            <v>ทุ่งกระตาดพัฒนา</v>
          </cell>
          <cell r="O606" t="str">
            <v>ตะวันออกเฉียงเหนือ</v>
          </cell>
          <cell r="P606" t="str">
            <v>07</v>
          </cell>
          <cell r="Q606" t="str">
            <v>โรงพยาบาลชุมชน</v>
          </cell>
          <cell r="R606">
            <v>4</v>
          </cell>
          <cell r="S606">
            <v>67</v>
          </cell>
          <cell r="T606" t="str">
            <v>70</v>
          </cell>
          <cell r="U606" t="str">
            <v>22</v>
          </cell>
          <cell r="V606" t="str">
            <v>2.2 ทุติยภูมิระดับกลาง</v>
          </cell>
        </row>
        <row r="607">
          <cell r="A607" t="str">
            <v>14</v>
          </cell>
          <cell r="B607" t="str">
            <v>21002</v>
          </cell>
          <cell r="C607" t="str">
            <v>กระทรวงสาธารณสุข สำนักงานปลัดกระทรวงสาธารณสุข</v>
          </cell>
          <cell r="D607" t="str">
            <v>001089900</v>
          </cell>
          <cell r="E607" t="str">
            <v>10899</v>
          </cell>
          <cell r="F607" t="str">
            <v>รพช.ละหานทราย</v>
          </cell>
          <cell r="G607" t="str">
            <v>โรงพยาบาลชุมชนละหานทราย</v>
          </cell>
          <cell r="H607" t="str">
            <v>31060108</v>
          </cell>
          <cell r="I607">
            <v>31</v>
          </cell>
          <cell r="J607" t="str">
            <v>จังหวัดบุรีรัมย์</v>
          </cell>
          <cell r="K607">
            <v>3106</v>
          </cell>
          <cell r="L607" t="str">
            <v>ละหานทราย</v>
          </cell>
          <cell r="M607">
            <v>310601</v>
          </cell>
          <cell r="N607" t="str">
            <v>ละหานทราย</v>
          </cell>
          <cell r="O607" t="str">
            <v>ตะวันออกเฉียงเหนือ</v>
          </cell>
          <cell r="P607" t="str">
            <v>07</v>
          </cell>
          <cell r="Q607" t="str">
            <v>โรงพยาบาลชุมชน</v>
          </cell>
          <cell r="R607">
            <v>4</v>
          </cell>
          <cell r="S607">
            <v>90</v>
          </cell>
          <cell r="T607" t="str">
            <v>90</v>
          </cell>
          <cell r="U607" t="str">
            <v>22</v>
          </cell>
          <cell r="V607" t="str">
            <v>2.2 ทุติยภูมิระดับกลาง</v>
          </cell>
        </row>
        <row r="608">
          <cell r="A608" t="str">
            <v>14</v>
          </cell>
          <cell r="B608" t="str">
            <v>21002</v>
          </cell>
          <cell r="C608" t="str">
            <v>กระทรวงสาธารณสุข สำนักงานปลัดกระทรวงสาธารณสุข</v>
          </cell>
          <cell r="D608" t="str">
            <v>001090000</v>
          </cell>
          <cell r="E608" t="str">
            <v>10900</v>
          </cell>
          <cell r="F608" t="str">
            <v>รพช.ประโคนชัย</v>
          </cell>
          <cell r="G608" t="str">
            <v>โรงพยาบาลชุมชนประโคนชัย</v>
          </cell>
          <cell r="H608" t="str">
            <v>31070103</v>
          </cell>
          <cell r="I608">
            <v>31</v>
          </cell>
          <cell r="J608" t="str">
            <v>จังหวัดบุรีรัมย์</v>
          </cell>
          <cell r="K608">
            <v>3107</v>
          </cell>
          <cell r="L608" t="str">
            <v>ประโคนชัย</v>
          </cell>
          <cell r="M608">
            <v>310701</v>
          </cell>
          <cell r="N608" t="str">
            <v>ประโคนชัย</v>
          </cell>
          <cell r="O608" t="str">
            <v>ตะวันออกเฉียงเหนือ</v>
          </cell>
          <cell r="P608" t="str">
            <v>07</v>
          </cell>
          <cell r="Q608" t="str">
            <v>โรงพยาบาลชุมชน</v>
          </cell>
          <cell r="R608">
            <v>4</v>
          </cell>
          <cell r="S608">
            <v>134</v>
          </cell>
          <cell r="T608" t="str">
            <v>90</v>
          </cell>
          <cell r="U608" t="str">
            <v>22</v>
          </cell>
          <cell r="V608" t="str">
            <v>2.2 ทุติยภูมิระดับกลาง</v>
          </cell>
        </row>
        <row r="609">
          <cell r="A609" t="str">
            <v>14</v>
          </cell>
          <cell r="B609" t="str">
            <v>21002</v>
          </cell>
          <cell r="C609" t="str">
            <v>กระทรวงสาธารณสุข สำนักงานปลัดกระทรวงสาธารณสุข</v>
          </cell>
          <cell r="D609" t="str">
            <v>001090100</v>
          </cell>
          <cell r="E609" t="str">
            <v>10901</v>
          </cell>
          <cell r="F609" t="str">
            <v>รพช.บ้านกรวด</v>
          </cell>
          <cell r="G609" t="str">
            <v>โรงพยาบาลชุมชนบ้านกรวด</v>
          </cell>
          <cell r="H609" t="str">
            <v>31080103</v>
          </cell>
          <cell r="I609">
            <v>31</v>
          </cell>
          <cell r="J609" t="str">
            <v>จังหวัดบุรีรัมย์</v>
          </cell>
          <cell r="K609">
            <v>3108</v>
          </cell>
          <cell r="L609" t="str">
            <v>บ้านกรวด</v>
          </cell>
          <cell r="M609">
            <v>310801</v>
          </cell>
          <cell r="N609" t="str">
            <v>บ้านกรวด</v>
          </cell>
          <cell r="O609" t="str">
            <v>ตะวันออกเฉียงเหนือ</v>
          </cell>
          <cell r="P609" t="str">
            <v>07</v>
          </cell>
          <cell r="Q609" t="str">
            <v>โรงพยาบาลชุมชน</v>
          </cell>
          <cell r="R609">
            <v>5</v>
          </cell>
          <cell r="S609">
            <v>63</v>
          </cell>
          <cell r="T609" t="str">
            <v>60</v>
          </cell>
          <cell r="U609" t="str">
            <v>22</v>
          </cell>
          <cell r="V609" t="str">
            <v>2.2 ทุติยภูมิระดับกลาง</v>
          </cell>
        </row>
        <row r="610">
          <cell r="A610" t="str">
            <v>14</v>
          </cell>
          <cell r="B610" t="str">
            <v>21002</v>
          </cell>
          <cell r="C610" t="str">
            <v>กระทรวงสาธารณสุข สำนักงานปลัดกระทรวงสาธารณสุข</v>
          </cell>
          <cell r="D610" t="str">
            <v>001090200</v>
          </cell>
          <cell r="E610" t="str">
            <v>10902</v>
          </cell>
          <cell r="F610" t="str">
            <v>รพช.พุทไธสง</v>
          </cell>
          <cell r="G610" t="str">
            <v>โรงพยาบาลชุมชนพุทไธสง</v>
          </cell>
          <cell r="H610" t="str">
            <v>31090203</v>
          </cell>
          <cell r="I610">
            <v>31</v>
          </cell>
          <cell r="J610" t="str">
            <v>จังหวัดบุรีรัมย์</v>
          </cell>
          <cell r="K610">
            <v>3109</v>
          </cell>
          <cell r="L610" t="str">
            <v>พุทไธสง</v>
          </cell>
          <cell r="M610">
            <v>310902</v>
          </cell>
          <cell r="N610" t="str">
            <v>มะเฟือง</v>
          </cell>
          <cell r="O610" t="str">
            <v>ตะวันออกเฉียงเหนือ</v>
          </cell>
          <cell r="P610" t="str">
            <v>07</v>
          </cell>
          <cell r="Q610" t="str">
            <v>โรงพยาบาลชุมชน</v>
          </cell>
          <cell r="R610">
            <v>4</v>
          </cell>
          <cell r="S610">
            <v>72</v>
          </cell>
          <cell r="T610" t="str">
            <v>60</v>
          </cell>
          <cell r="U610" t="str">
            <v>22</v>
          </cell>
          <cell r="V610" t="str">
            <v>2.2 ทุติยภูมิระดับกลาง</v>
          </cell>
        </row>
        <row r="611">
          <cell r="A611" t="str">
            <v>14</v>
          </cell>
          <cell r="B611" t="str">
            <v>21002</v>
          </cell>
          <cell r="C611" t="str">
            <v>กระทรวงสาธารณสุข สำนักงานปลัดกระทรวงสาธารณสุข</v>
          </cell>
          <cell r="D611" t="str">
            <v>001090400</v>
          </cell>
          <cell r="E611" t="str">
            <v>10904</v>
          </cell>
          <cell r="F611" t="str">
            <v>รพช.ลำปลายมาศ</v>
          </cell>
          <cell r="G611" t="str">
            <v>โรงพยาบาลชุมชนลำปลายมาศ</v>
          </cell>
          <cell r="H611" t="str">
            <v>31100107</v>
          </cell>
          <cell r="I611">
            <v>31</v>
          </cell>
          <cell r="J611" t="str">
            <v>จังหวัดบุรีรัมย์</v>
          </cell>
          <cell r="K611">
            <v>3110</v>
          </cell>
          <cell r="L611" t="str">
            <v>ลำปลายมาศ</v>
          </cell>
          <cell r="M611">
            <v>311001</v>
          </cell>
          <cell r="N611" t="str">
            <v>ลำปลายมาศ</v>
          </cell>
          <cell r="O611" t="str">
            <v>ตะวันออกเฉียงเหนือ</v>
          </cell>
          <cell r="P611" t="str">
            <v>07</v>
          </cell>
          <cell r="Q611" t="str">
            <v>โรงพยาบาลชุมชน</v>
          </cell>
          <cell r="R611">
            <v>4</v>
          </cell>
          <cell r="S611">
            <v>124</v>
          </cell>
          <cell r="T611" t="str">
            <v>90</v>
          </cell>
          <cell r="U611" t="str">
            <v>22</v>
          </cell>
          <cell r="V611" t="str">
            <v>2.2 ทุติยภูมิระดับกลาง</v>
          </cell>
        </row>
        <row r="612">
          <cell r="A612" t="str">
            <v>14</v>
          </cell>
          <cell r="B612" t="str">
            <v>21002</v>
          </cell>
          <cell r="C612" t="str">
            <v>กระทรวงสาธารณสุข สำนักงานปลัดกระทรวงสาธารณสุข</v>
          </cell>
          <cell r="D612" t="str">
            <v>001090500</v>
          </cell>
          <cell r="E612" t="str">
            <v>10905</v>
          </cell>
          <cell r="F612" t="str">
            <v>รพช.สตึก</v>
          </cell>
          <cell r="G612" t="str">
            <v>โรงพยาบาลชุมชนสตึก</v>
          </cell>
          <cell r="H612" t="str">
            <v>31110207</v>
          </cell>
          <cell r="I612">
            <v>31</v>
          </cell>
          <cell r="J612" t="str">
            <v>จังหวัดบุรีรัมย์</v>
          </cell>
          <cell r="K612">
            <v>3111</v>
          </cell>
          <cell r="L612" t="str">
            <v>สตึก</v>
          </cell>
          <cell r="M612">
            <v>311102</v>
          </cell>
          <cell r="N612" t="str">
            <v>นิคม</v>
          </cell>
          <cell r="O612" t="str">
            <v>ตะวันออกเฉียงเหนือ</v>
          </cell>
          <cell r="P612" t="str">
            <v>07</v>
          </cell>
          <cell r="Q612" t="str">
            <v>โรงพยาบาลชุมชน</v>
          </cell>
          <cell r="R612">
            <v>4</v>
          </cell>
          <cell r="S612">
            <v>70</v>
          </cell>
          <cell r="T612" t="str">
            <v>80</v>
          </cell>
          <cell r="U612" t="str">
            <v>22</v>
          </cell>
          <cell r="V612" t="str">
            <v>2.2 ทุติยภูมิระดับกลาง</v>
          </cell>
        </row>
        <row r="613">
          <cell r="A613" t="str">
            <v>14</v>
          </cell>
          <cell r="B613" t="str">
            <v>21002</v>
          </cell>
          <cell r="C613" t="str">
            <v>กระทรวงสาธารณสุข สำนักงานปลัดกระทรวงสาธารณสุข</v>
          </cell>
          <cell r="D613" t="str">
            <v>001090600</v>
          </cell>
          <cell r="E613" t="str">
            <v>10906</v>
          </cell>
          <cell r="F613" t="str">
            <v>รพช.ปะคำ</v>
          </cell>
          <cell r="G613" t="str">
            <v>โรงพยาบาลชุมชนปะคำ</v>
          </cell>
          <cell r="H613" t="str">
            <v>31120103</v>
          </cell>
          <cell r="I613">
            <v>31</v>
          </cell>
          <cell r="J613" t="str">
            <v>จังหวัดบุรีรัมย์</v>
          </cell>
          <cell r="K613">
            <v>3112</v>
          </cell>
          <cell r="L613" t="str">
            <v>ปะคำ</v>
          </cell>
          <cell r="M613">
            <v>311201</v>
          </cell>
          <cell r="N613" t="str">
            <v>ปะคำ</v>
          </cell>
          <cell r="O613" t="str">
            <v>ตะวันออกเฉียงเหนือ</v>
          </cell>
          <cell r="P613" t="str">
            <v>07</v>
          </cell>
          <cell r="Q613" t="str">
            <v>โรงพยาบาลชุมชน</v>
          </cell>
          <cell r="R613">
            <v>4</v>
          </cell>
          <cell r="S613">
            <v>37</v>
          </cell>
          <cell r="T613" t="str">
            <v>30</v>
          </cell>
          <cell r="U613" t="str">
            <v>22</v>
          </cell>
          <cell r="V613" t="str">
            <v>2.2 ทุติยภูมิระดับกลาง</v>
          </cell>
        </row>
        <row r="614">
          <cell r="A614" t="str">
            <v>14</v>
          </cell>
          <cell r="B614" t="str">
            <v>21002</v>
          </cell>
          <cell r="C614" t="str">
            <v>กระทรวงสาธารณสุข สำนักงานปลัดกระทรวงสาธารณสุข</v>
          </cell>
          <cell r="D614" t="str">
            <v>001090700</v>
          </cell>
          <cell r="E614" t="str">
            <v>10907</v>
          </cell>
          <cell r="F614" t="str">
            <v>รพช.นาโพธิ์</v>
          </cell>
          <cell r="G614" t="str">
            <v>โรงพยาบาลชุมชนนาโพธิ์</v>
          </cell>
          <cell r="H614" t="str">
            <v>31130508</v>
          </cell>
          <cell r="I614">
            <v>31</v>
          </cell>
          <cell r="J614" t="str">
            <v>จังหวัดบุรีรัมย์</v>
          </cell>
          <cell r="K614">
            <v>3113</v>
          </cell>
          <cell r="L614" t="str">
            <v>นาโพธิ์</v>
          </cell>
          <cell r="M614">
            <v>311305</v>
          </cell>
          <cell r="N614" t="str">
            <v>ศรีสว่าง</v>
          </cell>
          <cell r="O614" t="str">
            <v>ตะวันออกเฉียงเหนือ</v>
          </cell>
          <cell r="P614" t="str">
            <v>07</v>
          </cell>
          <cell r="Q614" t="str">
            <v>โรงพยาบาลชุมชน</v>
          </cell>
          <cell r="R614">
            <v>5</v>
          </cell>
          <cell r="S614">
            <v>38</v>
          </cell>
          <cell r="T614" t="str">
            <v>30</v>
          </cell>
          <cell r="U614" t="str">
            <v>22</v>
          </cell>
          <cell r="V614" t="str">
            <v>2.2 ทุติยภูมิระดับกลาง</v>
          </cell>
        </row>
        <row r="615">
          <cell r="A615" t="str">
            <v>14</v>
          </cell>
          <cell r="B615" t="str">
            <v>21002</v>
          </cell>
          <cell r="C615" t="str">
            <v>กระทรวงสาธารณสุข สำนักงานปลัดกระทรวงสาธารณสุข</v>
          </cell>
          <cell r="D615" t="str">
            <v>001090800</v>
          </cell>
          <cell r="E615" t="str">
            <v>10908</v>
          </cell>
          <cell r="F615" t="str">
            <v>รพช.หนองหงส์</v>
          </cell>
          <cell r="G615" t="str">
            <v>โรงพยาบาลชุมชนหนองหงส์</v>
          </cell>
          <cell r="H615" t="str">
            <v>31140102</v>
          </cell>
          <cell r="I615">
            <v>31</v>
          </cell>
          <cell r="J615" t="str">
            <v>จังหวัดบุรีรัมย์</v>
          </cell>
          <cell r="K615">
            <v>3114</v>
          </cell>
          <cell r="L615" t="str">
            <v>หนองหงส์</v>
          </cell>
          <cell r="M615">
            <v>311401</v>
          </cell>
          <cell r="N615" t="str">
            <v>สระแก้ว</v>
          </cell>
          <cell r="O615" t="str">
            <v>ตะวันออกเฉียงเหนือ</v>
          </cell>
          <cell r="P615" t="str">
            <v>07</v>
          </cell>
          <cell r="Q615" t="str">
            <v>โรงพยาบาลชุมชน</v>
          </cell>
          <cell r="R615">
            <v>5</v>
          </cell>
          <cell r="S615">
            <v>48</v>
          </cell>
          <cell r="T615" t="str">
            <v>30</v>
          </cell>
          <cell r="U615" t="str">
            <v>22</v>
          </cell>
          <cell r="V615" t="str">
            <v>2.2 ทุติยภูมิระดับกลาง</v>
          </cell>
        </row>
        <row r="616">
          <cell r="A616" t="str">
            <v>14</v>
          </cell>
          <cell r="B616" t="str">
            <v>21002</v>
          </cell>
          <cell r="C616" t="str">
            <v>กระทรวงสาธารณสุข สำนักงานปลัดกระทรวงสาธารณสุข</v>
          </cell>
          <cell r="D616" t="str">
            <v>001090900</v>
          </cell>
          <cell r="E616" t="str">
            <v>10909</v>
          </cell>
          <cell r="F616" t="str">
            <v>รพช.พลับพลาชัย</v>
          </cell>
          <cell r="G616" t="str">
            <v>โรงพยาบาลชุมชนพลับพลาชัย</v>
          </cell>
          <cell r="H616" t="str">
            <v>31150401</v>
          </cell>
          <cell r="I616">
            <v>31</v>
          </cell>
          <cell r="J616" t="str">
            <v>จังหวัดบุรีรัมย์</v>
          </cell>
          <cell r="K616">
            <v>3115</v>
          </cell>
          <cell r="L616" t="str">
            <v>พลับพลาชัย</v>
          </cell>
          <cell r="M616">
            <v>311504</v>
          </cell>
          <cell r="N616" t="str">
            <v>สะเดา</v>
          </cell>
          <cell r="O616" t="str">
            <v>ตะวันออกเฉียงเหนือ</v>
          </cell>
          <cell r="P616" t="str">
            <v>07</v>
          </cell>
          <cell r="Q616" t="str">
            <v>โรงพยาบาลชุมชน</v>
          </cell>
          <cell r="R616">
            <v>5</v>
          </cell>
          <cell r="S616">
            <v>38</v>
          </cell>
          <cell r="T616" t="str">
            <v>30</v>
          </cell>
          <cell r="U616" t="str">
            <v>22</v>
          </cell>
          <cell r="V616" t="str">
            <v>2.2 ทุติยภูมิระดับกลาง</v>
          </cell>
        </row>
        <row r="617">
          <cell r="A617" t="str">
            <v>14</v>
          </cell>
          <cell r="B617" t="str">
            <v>21002</v>
          </cell>
          <cell r="C617" t="str">
            <v>กระทรวงสาธารณสุข สำนักงานปลัดกระทรวงสาธารณสุข</v>
          </cell>
          <cell r="D617" t="str">
            <v>001091000</v>
          </cell>
          <cell r="E617" t="str">
            <v>10910</v>
          </cell>
          <cell r="F617" t="str">
            <v>รพช.ห้วยราช</v>
          </cell>
          <cell r="G617" t="str">
            <v>โรงพยาบาลชุมชนห้วยราช</v>
          </cell>
          <cell r="H617" t="str">
            <v>31160808</v>
          </cell>
          <cell r="I617">
            <v>31</v>
          </cell>
          <cell r="J617" t="str">
            <v>จังหวัดบุรีรัมย์</v>
          </cell>
          <cell r="K617">
            <v>3116</v>
          </cell>
          <cell r="L617" t="str">
            <v>ห้วยราช</v>
          </cell>
          <cell r="M617">
            <v>311608</v>
          </cell>
          <cell r="N617" t="str">
            <v>ห้วยราชา</v>
          </cell>
          <cell r="O617" t="str">
            <v>ตะวันออกเฉียงเหนือ</v>
          </cell>
          <cell r="P617" t="str">
            <v>07</v>
          </cell>
          <cell r="Q617" t="str">
            <v>โรงพยาบาลชุมชน</v>
          </cell>
          <cell r="R617">
            <v>5</v>
          </cell>
          <cell r="S617">
            <v>40</v>
          </cell>
          <cell r="T617" t="str">
            <v>30</v>
          </cell>
          <cell r="U617" t="str">
            <v>22</v>
          </cell>
          <cell r="V617" t="str">
            <v>2.2 ทุติยภูมิระดับกลาง</v>
          </cell>
        </row>
        <row r="618">
          <cell r="A618" t="str">
            <v>14</v>
          </cell>
          <cell r="B618" t="str">
            <v>21002</v>
          </cell>
          <cell r="C618" t="str">
            <v>กระทรวงสาธารณสุข สำนักงานปลัดกระทรวงสาธารณสุข</v>
          </cell>
          <cell r="D618" t="str">
            <v>001091100</v>
          </cell>
          <cell r="E618" t="str">
            <v>10911</v>
          </cell>
          <cell r="F618" t="str">
            <v>รพช.โนนสุวรรณ</v>
          </cell>
          <cell r="G618" t="str">
            <v>โรงพยาบาลชุมชนโนนสุวรรณ</v>
          </cell>
          <cell r="H618" t="str">
            <v>31170110</v>
          </cell>
          <cell r="I618">
            <v>31</v>
          </cell>
          <cell r="J618" t="str">
            <v>จังหวัดบุรีรัมย์</v>
          </cell>
          <cell r="K618">
            <v>3117</v>
          </cell>
          <cell r="L618" t="str">
            <v>โนนสุวรรณ</v>
          </cell>
          <cell r="M618">
            <v>311701</v>
          </cell>
          <cell r="N618" t="str">
            <v>โนนสุวรรณ</v>
          </cell>
          <cell r="O618" t="str">
            <v>ตะวันออกเฉียงเหนือ</v>
          </cell>
          <cell r="P618" t="str">
            <v>07</v>
          </cell>
          <cell r="Q618" t="str">
            <v>โรงพยาบาลชุมชน</v>
          </cell>
          <cell r="R618">
            <v>5</v>
          </cell>
          <cell r="S618">
            <v>33</v>
          </cell>
          <cell r="T618" t="str">
            <v>30</v>
          </cell>
          <cell r="U618" t="str">
            <v>22</v>
          </cell>
          <cell r="V618" t="str">
            <v>2.2 ทุติยภูมิระดับกลาง</v>
          </cell>
        </row>
        <row r="619">
          <cell r="A619" t="str">
            <v>14</v>
          </cell>
          <cell r="B619" t="str">
            <v>21002</v>
          </cell>
          <cell r="C619" t="str">
            <v>กระทรวงสาธารณสุข สำนักงานปลัดกระทรวงสาธารณสุข</v>
          </cell>
          <cell r="D619" t="str">
            <v>001091200</v>
          </cell>
          <cell r="E619" t="str">
            <v>10912</v>
          </cell>
          <cell r="F619" t="str">
            <v>รพช.ชำนิ</v>
          </cell>
          <cell r="G619" t="str">
            <v>โรงพยาบาลชุมชนชำนิ</v>
          </cell>
          <cell r="H619" t="str">
            <v>31180108</v>
          </cell>
          <cell r="I619">
            <v>31</v>
          </cell>
          <cell r="J619" t="str">
            <v>จังหวัดบุรีรัมย์</v>
          </cell>
          <cell r="K619">
            <v>3118</v>
          </cell>
          <cell r="L619" t="str">
            <v>ชำนิ</v>
          </cell>
          <cell r="M619">
            <v>311801</v>
          </cell>
          <cell r="N619" t="str">
            <v>ชำนิ</v>
          </cell>
          <cell r="O619" t="str">
            <v>ตะวันออกเฉียงเหนือ</v>
          </cell>
          <cell r="P619" t="str">
            <v>07</v>
          </cell>
          <cell r="Q619" t="str">
            <v>โรงพยาบาลชุมชน</v>
          </cell>
          <cell r="R619">
            <v>5</v>
          </cell>
          <cell r="S619">
            <v>30</v>
          </cell>
          <cell r="T619" t="str">
            <v>30</v>
          </cell>
          <cell r="U619" t="str">
            <v>22</v>
          </cell>
          <cell r="V619" t="str">
            <v>2.2 ทุติยภูมิระดับกลาง</v>
          </cell>
        </row>
        <row r="620">
          <cell r="A620" t="str">
            <v>14</v>
          </cell>
          <cell r="B620" t="str">
            <v>21002</v>
          </cell>
          <cell r="C620" t="str">
            <v>กระทรวงสาธารณสุข สำนักงานปลัดกระทรวงสาธารณสุข</v>
          </cell>
          <cell r="D620" t="str">
            <v>001091300</v>
          </cell>
          <cell r="E620" t="str">
            <v>10913</v>
          </cell>
          <cell r="F620" t="str">
            <v>รพช.บ้านใหม่ไชยพจน์</v>
          </cell>
          <cell r="G620" t="str">
            <v>โรงพยาบาลชุมชนบ้านใหม่ไชยพจน์</v>
          </cell>
          <cell r="H620" t="str">
            <v>31190101</v>
          </cell>
          <cell r="I620">
            <v>31</v>
          </cell>
          <cell r="J620" t="str">
            <v>จังหวัดบุรีรัมย์</v>
          </cell>
          <cell r="K620">
            <v>3119</v>
          </cell>
          <cell r="L620" t="str">
            <v>บ้านใหม่ไชยพจน์</v>
          </cell>
          <cell r="M620">
            <v>311901</v>
          </cell>
          <cell r="N620" t="str">
            <v>หนองแวง</v>
          </cell>
          <cell r="O620" t="str">
            <v>ตะวันออกเฉียงเหนือ</v>
          </cell>
          <cell r="P620" t="str">
            <v>07</v>
          </cell>
          <cell r="Q620" t="str">
            <v>โรงพยาบาลชุมชน</v>
          </cell>
          <cell r="R620">
            <v>4</v>
          </cell>
          <cell r="S620">
            <v>61</v>
          </cell>
          <cell r="T620" t="str">
            <v>30</v>
          </cell>
          <cell r="U620" t="str">
            <v>22</v>
          </cell>
          <cell r="V620" t="str">
            <v>2.2 ทุติยภูมิระดับกลาง</v>
          </cell>
        </row>
        <row r="621">
          <cell r="A621" t="str">
            <v>14</v>
          </cell>
          <cell r="B621" t="str">
            <v>21002</v>
          </cell>
          <cell r="C621" t="str">
            <v>กระทรวงสาธารณสุข สำนักงานปลัดกระทรวงสาธารณสุข</v>
          </cell>
          <cell r="D621" t="str">
            <v>001091400</v>
          </cell>
          <cell r="E621" t="str">
            <v>10914</v>
          </cell>
          <cell r="F621" t="str">
            <v>รพช.โนนดินแดง</v>
          </cell>
          <cell r="G621" t="str">
            <v>โรงพยาบาลชุมชนโนนดินแดง</v>
          </cell>
          <cell r="H621" t="str">
            <v>31200107</v>
          </cell>
          <cell r="I621">
            <v>31</v>
          </cell>
          <cell r="J621" t="str">
            <v>จังหวัดบุรีรัมย์</v>
          </cell>
          <cell r="K621">
            <v>3120</v>
          </cell>
          <cell r="L621" t="str">
            <v>โนนดินแดง</v>
          </cell>
          <cell r="M621">
            <v>312001</v>
          </cell>
          <cell r="N621" t="str">
            <v>โนนดินแดง</v>
          </cell>
          <cell r="O621" t="str">
            <v>ตะวันออกเฉียงเหนือ</v>
          </cell>
          <cell r="P621" t="str">
            <v>07</v>
          </cell>
          <cell r="Q621" t="str">
            <v>โรงพยาบาลชุมชน</v>
          </cell>
          <cell r="R621">
            <v>4</v>
          </cell>
          <cell r="S621">
            <v>34</v>
          </cell>
          <cell r="T621" t="str">
            <v>30</v>
          </cell>
          <cell r="U621" t="str">
            <v>22</v>
          </cell>
          <cell r="V621" t="str">
            <v>2.2 ทุติยภูมิระดับกลาง</v>
          </cell>
        </row>
        <row r="622">
          <cell r="A622" t="str">
            <v>14</v>
          </cell>
          <cell r="B622" t="str">
            <v>21002</v>
          </cell>
          <cell r="C622" t="str">
            <v>กระทรวงสาธารณสุข สำนักงานปลัดกระทรวงสาธารณสุข</v>
          </cell>
          <cell r="D622" t="str">
            <v>001161900</v>
          </cell>
          <cell r="E622" t="str">
            <v>11619</v>
          </cell>
          <cell r="F622" t="str">
            <v>รพช.เฉลิมพระเกียรติ</v>
          </cell>
          <cell r="G622" t="str">
            <v>โรงพยาบาลชุมชนเฉลิมพระเกียรติ</v>
          </cell>
          <cell r="H622" t="str">
            <v>31230202</v>
          </cell>
          <cell r="I622">
            <v>31</v>
          </cell>
          <cell r="J622" t="str">
            <v>จังหวัดบุรีรัมย์</v>
          </cell>
          <cell r="K622">
            <v>3123</v>
          </cell>
          <cell r="L622" t="str">
            <v>เฉลิมพระเกียรติ</v>
          </cell>
          <cell r="M622">
            <v>312301</v>
          </cell>
          <cell r="N622" t="str">
            <v>เจริญสุข</v>
          </cell>
          <cell r="O622" t="str">
            <v>ตะวันออกเฉียงเหนือ</v>
          </cell>
          <cell r="P622" t="str">
            <v>07</v>
          </cell>
          <cell r="Q622" t="str">
            <v>โรงพยาบาลชุมชน</v>
          </cell>
          <cell r="R622">
            <v>4</v>
          </cell>
          <cell r="S622">
            <v>32</v>
          </cell>
          <cell r="T622" t="str">
            <v>30</v>
          </cell>
          <cell r="U622" t="str">
            <v>22</v>
          </cell>
          <cell r="V622" t="str">
            <v>2.2 ทุติยภูมิระดับกลาง</v>
          </cell>
        </row>
        <row r="623">
          <cell r="A623" t="str">
            <v>14</v>
          </cell>
          <cell r="B623" t="str">
            <v>21002</v>
          </cell>
          <cell r="C623" t="str">
            <v>กระทรวงสาธารณสุข สำนักงานปลัดกระทรวงสาธารณสุข</v>
          </cell>
          <cell r="D623" t="str">
            <v>002357800</v>
          </cell>
          <cell r="E623" t="str">
            <v>23578</v>
          </cell>
          <cell r="F623" t="str">
            <v>รพช.แคนดง</v>
          </cell>
          <cell r="G623" t="str">
            <v>โรงพยาบาลชุมชนแคนดง</v>
          </cell>
          <cell r="H623" t="str">
            <v>31220106</v>
          </cell>
          <cell r="I623">
            <v>31</v>
          </cell>
          <cell r="J623" t="str">
            <v>จังหวัดบุรีรัมย์</v>
          </cell>
          <cell r="K623">
            <v>3122</v>
          </cell>
          <cell r="L623" t="str">
            <v>แคนดง</v>
          </cell>
          <cell r="M623">
            <v>312201</v>
          </cell>
          <cell r="N623" t="str">
            <v>แคนดง</v>
          </cell>
          <cell r="O623" t="str">
            <v>ตะวันออกเฉียงเหนือ</v>
          </cell>
          <cell r="P623" t="str">
            <v>07</v>
          </cell>
          <cell r="Q623" t="str">
            <v>โรงพยาบาลชุมชน</v>
          </cell>
          <cell r="R623">
            <v>5</v>
          </cell>
          <cell r="S623">
            <v>12</v>
          </cell>
          <cell r="T623" t="str">
            <v>30</v>
          </cell>
          <cell r="U623" t="str">
            <v>21</v>
          </cell>
          <cell r="V623" t="str">
            <v>2.1 ทุติยภูมิระดับต้น</v>
          </cell>
        </row>
        <row r="624">
          <cell r="A624" t="str">
            <v>14</v>
          </cell>
          <cell r="B624" t="str">
            <v>21002</v>
          </cell>
          <cell r="C624" t="str">
            <v>กระทรวงสาธารณสุข สำนักงานปลัดกระทรวงสาธารณสุข</v>
          </cell>
          <cell r="D624" t="str">
            <v>001066800</v>
          </cell>
          <cell r="E624" t="str">
            <v>10668</v>
          </cell>
          <cell r="F624" t="str">
            <v>รพศ.สุรินทร์</v>
          </cell>
          <cell r="G624" t="str">
            <v>โรงพยาบาลศูนย์สุรินทร์</v>
          </cell>
          <cell r="H624" t="str">
            <v>32010100</v>
          </cell>
          <cell r="I624">
            <v>32</v>
          </cell>
          <cell r="J624" t="str">
            <v>จังหวัดสุรินทร์</v>
          </cell>
          <cell r="K624">
            <v>3201</v>
          </cell>
          <cell r="L624" t="str">
            <v>เมืองสุรินทร์</v>
          </cell>
          <cell r="M624">
            <v>320101</v>
          </cell>
          <cell r="N624" t="str">
            <v>ในเมือง</v>
          </cell>
          <cell r="O624" t="str">
            <v>ตะวันออกเฉียงเหนือ</v>
          </cell>
          <cell r="P624" t="str">
            <v>05</v>
          </cell>
          <cell r="Q624" t="str">
            <v>โรงพยาบาลศูนย์</v>
          </cell>
          <cell r="R624">
            <v>1</v>
          </cell>
          <cell r="S624">
            <v>697</v>
          </cell>
          <cell r="T624" t="str">
            <v>697</v>
          </cell>
          <cell r="U624" t="str">
            <v>31</v>
          </cell>
          <cell r="V624" t="str">
            <v>3.1 ตติยภูมิ</v>
          </cell>
        </row>
        <row r="625">
          <cell r="A625" t="str">
            <v>14</v>
          </cell>
          <cell r="B625" t="str">
            <v>21002</v>
          </cell>
          <cell r="C625" t="str">
            <v>กระทรวงสาธารณสุข สำนักงานปลัดกระทรวงสาธารณสุข</v>
          </cell>
          <cell r="D625" t="str">
            <v>001091500</v>
          </cell>
          <cell r="E625" t="str">
            <v>10915</v>
          </cell>
          <cell r="F625" t="str">
            <v>รพช.ชุมพลบุรี</v>
          </cell>
          <cell r="G625" t="str">
            <v>โรงพยาบาลชุมชนชุมพลบุรี</v>
          </cell>
          <cell r="H625" t="str">
            <v>32020101</v>
          </cell>
          <cell r="I625">
            <v>32</v>
          </cell>
          <cell r="J625" t="str">
            <v>จังหวัดสุรินทร์</v>
          </cell>
          <cell r="K625">
            <v>3202</v>
          </cell>
          <cell r="L625" t="str">
            <v>ชุมพลบุรี</v>
          </cell>
          <cell r="M625">
            <v>320201</v>
          </cell>
          <cell r="N625" t="str">
            <v>ชุมพลบุรี</v>
          </cell>
          <cell r="O625" t="str">
            <v>ตะวันออกเฉียงเหนือ</v>
          </cell>
          <cell r="P625" t="str">
            <v>07</v>
          </cell>
          <cell r="Q625" t="str">
            <v>โรงพยาบาลชุมชน</v>
          </cell>
          <cell r="R625">
            <v>5</v>
          </cell>
          <cell r="S625">
            <v>30</v>
          </cell>
          <cell r="T625" t="str">
            <v>80</v>
          </cell>
          <cell r="U625" t="str">
            <v>21</v>
          </cell>
          <cell r="V625" t="str">
            <v>2.1 ทุติยภูมิระดับต้น</v>
          </cell>
        </row>
        <row r="626">
          <cell r="A626" t="str">
            <v>14</v>
          </cell>
          <cell r="B626" t="str">
            <v>21002</v>
          </cell>
          <cell r="C626" t="str">
            <v>กระทรวงสาธารณสุข สำนักงานปลัดกระทรวงสาธารณสุข</v>
          </cell>
          <cell r="D626" t="str">
            <v>001091600</v>
          </cell>
          <cell r="E626" t="str">
            <v>10916</v>
          </cell>
          <cell r="F626" t="str">
            <v>รพช.ท่าตูม</v>
          </cell>
          <cell r="G626" t="str">
            <v>โรงพยาบาลชุมชนท่าตูม</v>
          </cell>
          <cell r="H626" t="str">
            <v>32030107</v>
          </cell>
          <cell r="I626">
            <v>32</v>
          </cell>
          <cell r="J626" t="str">
            <v>จังหวัดสุรินทร์</v>
          </cell>
          <cell r="K626">
            <v>3203</v>
          </cell>
          <cell r="L626" t="str">
            <v>ท่าตูม</v>
          </cell>
          <cell r="M626">
            <v>320301</v>
          </cell>
          <cell r="N626" t="str">
            <v>ท่าตูม</v>
          </cell>
          <cell r="O626" t="str">
            <v>ตะวันออกเฉียงเหนือ</v>
          </cell>
          <cell r="P626" t="str">
            <v>07</v>
          </cell>
          <cell r="Q626" t="str">
            <v>โรงพยาบาลชุมชน</v>
          </cell>
          <cell r="R626">
            <v>4</v>
          </cell>
          <cell r="S626">
            <v>90</v>
          </cell>
          <cell r="T626" t="str">
            <v>30</v>
          </cell>
          <cell r="U626" t="str">
            <v>22</v>
          </cell>
          <cell r="V626" t="str">
            <v>2.2 ทุติยภูมิระดับกลาง</v>
          </cell>
        </row>
        <row r="627">
          <cell r="A627" t="str">
            <v>14</v>
          </cell>
          <cell r="B627" t="str">
            <v>21002</v>
          </cell>
          <cell r="C627" t="str">
            <v>กระทรวงสาธารณสุข สำนักงานปลัดกระทรวงสาธารณสุข</v>
          </cell>
          <cell r="D627" t="str">
            <v>001091700</v>
          </cell>
          <cell r="E627" t="str">
            <v>10917</v>
          </cell>
          <cell r="F627" t="str">
            <v>รพช.จอมพระ</v>
          </cell>
          <cell r="G627" t="str">
            <v>โรงพยาบาลชุมชนจอมพระ</v>
          </cell>
          <cell r="H627" t="str">
            <v>32040106</v>
          </cell>
          <cell r="I627">
            <v>32</v>
          </cell>
          <cell r="J627" t="str">
            <v>จังหวัดสุรินทร์</v>
          </cell>
          <cell r="K627">
            <v>3204</v>
          </cell>
          <cell r="L627" t="str">
            <v>จอมพระ</v>
          </cell>
          <cell r="M627">
            <v>320401</v>
          </cell>
          <cell r="N627" t="str">
            <v>จอมพระ</v>
          </cell>
          <cell r="O627" t="str">
            <v>ตะวันออกเฉียงเหนือ</v>
          </cell>
          <cell r="P627" t="str">
            <v>07</v>
          </cell>
          <cell r="Q627" t="str">
            <v>โรงพยาบาลชุมชน</v>
          </cell>
          <cell r="R627">
            <v>5</v>
          </cell>
          <cell r="S627">
            <v>30</v>
          </cell>
          <cell r="T627" t="str">
            <v>30</v>
          </cell>
          <cell r="U627" t="str">
            <v>21</v>
          </cell>
          <cell r="V627" t="str">
            <v>2.1 ทุติยภูมิระดับต้น</v>
          </cell>
        </row>
        <row r="628">
          <cell r="A628" t="str">
            <v>14</v>
          </cell>
          <cell r="B628" t="str">
            <v>21002</v>
          </cell>
          <cell r="C628" t="str">
            <v>กระทรวงสาธารณสุข สำนักงานปลัดกระทรวงสาธารณสุข</v>
          </cell>
          <cell r="D628" t="str">
            <v>001091800</v>
          </cell>
          <cell r="E628" t="str">
            <v>10918</v>
          </cell>
          <cell r="F628" t="str">
            <v>รพช.ปราสาท</v>
          </cell>
          <cell r="G628" t="str">
            <v>โรงพยาบาลชุมชนปราสาท</v>
          </cell>
          <cell r="H628" t="str">
            <v>32050102</v>
          </cell>
          <cell r="I628">
            <v>32</v>
          </cell>
          <cell r="J628" t="str">
            <v>จังหวัดสุรินทร์</v>
          </cell>
          <cell r="K628">
            <v>3205</v>
          </cell>
          <cell r="L628" t="str">
            <v>ปราสาท</v>
          </cell>
          <cell r="M628">
            <v>320501</v>
          </cell>
          <cell r="N628" t="str">
            <v>กังแอน</v>
          </cell>
          <cell r="O628" t="str">
            <v>ตะวันออกเฉียงเหนือ</v>
          </cell>
          <cell r="P628" t="str">
            <v>07</v>
          </cell>
          <cell r="Q628" t="str">
            <v>โรงพยาบาลชุมชน</v>
          </cell>
          <cell r="R628">
            <v>4</v>
          </cell>
          <cell r="S628">
            <v>120</v>
          </cell>
          <cell r="T628" t="str">
            <v>60</v>
          </cell>
          <cell r="U628" t="str">
            <v>22</v>
          </cell>
          <cell r="V628" t="str">
            <v>2.2 ทุติยภูมิระดับกลาง</v>
          </cell>
        </row>
        <row r="629">
          <cell r="A629" t="str">
            <v>14</v>
          </cell>
          <cell r="B629" t="str">
            <v>21002</v>
          </cell>
          <cell r="C629" t="str">
            <v>กระทรวงสาธารณสุข สำนักงานปลัดกระทรวงสาธารณสุข</v>
          </cell>
          <cell r="D629" t="str">
            <v>001091900</v>
          </cell>
          <cell r="E629" t="str">
            <v>10919</v>
          </cell>
          <cell r="F629" t="str">
            <v>รพช.กาบเชิง</v>
          </cell>
          <cell r="G629" t="str">
            <v>โรงพยาบาลชุมชนกาบเชิง</v>
          </cell>
          <cell r="H629" t="str">
            <v>32060101</v>
          </cell>
          <cell r="I629">
            <v>32</v>
          </cell>
          <cell r="J629" t="str">
            <v>จังหวัดสุรินทร์</v>
          </cell>
          <cell r="K629">
            <v>3206</v>
          </cell>
          <cell r="L629" t="str">
            <v>กาบเชิง</v>
          </cell>
          <cell r="M629">
            <v>320601</v>
          </cell>
          <cell r="N629" t="str">
            <v>กาบเชิง</v>
          </cell>
          <cell r="O629" t="str">
            <v>ตะวันออกเฉียงเหนือ</v>
          </cell>
          <cell r="P629" t="str">
            <v>07</v>
          </cell>
          <cell r="Q629" t="str">
            <v>โรงพยาบาลชุมชน</v>
          </cell>
          <cell r="R629">
            <v>4</v>
          </cell>
          <cell r="S629">
            <v>85</v>
          </cell>
          <cell r="T629" t="str">
            <v>60</v>
          </cell>
          <cell r="U629" t="str">
            <v>21</v>
          </cell>
          <cell r="V629" t="str">
            <v>2.1 ทุติยภูมิระดับต้น</v>
          </cell>
        </row>
        <row r="630">
          <cell r="A630" t="str">
            <v>14</v>
          </cell>
          <cell r="B630" t="str">
            <v>21002</v>
          </cell>
          <cell r="C630" t="str">
            <v>กระทรวงสาธารณสุข สำนักงานปลัดกระทรวงสาธารณสุข</v>
          </cell>
          <cell r="D630" t="str">
            <v>001092000</v>
          </cell>
          <cell r="E630" t="str">
            <v>10920</v>
          </cell>
          <cell r="F630" t="str">
            <v>รพช.รัตนบุรี</v>
          </cell>
          <cell r="G630" t="str">
            <v>โรงพยาบาลชุมชนรัตนบุรี</v>
          </cell>
          <cell r="H630" t="str">
            <v>32070108</v>
          </cell>
          <cell r="I630">
            <v>32</v>
          </cell>
          <cell r="J630" t="str">
            <v>จังหวัดสุรินทร์</v>
          </cell>
          <cell r="K630">
            <v>3207</v>
          </cell>
          <cell r="L630" t="str">
            <v>รัตนบุรี</v>
          </cell>
          <cell r="M630">
            <v>320701</v>
          </cell>
          <cell r="N630" t="str">
            <v>รัตนบุรี</v>
          </cell>
          <cell r="O630" t="str">
            <v>ตะวันออกเฉียงเหนือ</v>
          </cell>
          <cell r="P630" t="str">
            <v>07</v>
          </cell>
          <cell r="Q630" t="str">
            <v>โรงพยาบาลชุมชน</v>
          </cell>
          <cell r="R630">
            <v>4</v>
          </cell>
          <cell r="S630">
            <v>60</v>
          </cell>
          <cell r="T630" t="str">
            <v>60</v>
          </cell>
          <cell r="U630" t="str">
            <v>22</v>
          </cell>
          <cell r="V630" t="str">
            <v>2.2 ทุติยภูมิระดับกลาง</v>
          </cell>
        </row>
        <row r="631">
          <cell r="A631" t="str">
            <v>14</v>
          </cell>
          <cell r="B631" t="str">
            <v>21002</v>
          </cell>
          <cell r="C631" t="str">
            <v>กระทรวงสาธารณสุข สำนักงานปลัดกระทรวงสาธารณสุข</v>
          </cell>
          <cell r="D631" t="str">
            <v>001092100</v>
          </cell>
          <cell r="E631" t="str">
            <v>10921</v>
          </cell>
          <cell r="F631" t="str">
            <v>รพช.สนม</v>
          </cell>
          <cell r="G631" t="str">
            <v>โรงพยาบาลชุมชนสนม</v>
          </cell>
          <cell r="H631" t="str">
            <v>32080103</v>
          </cell>
          <cell r="I631">
            <v>32</v>
          </cell>
          <cell r="J631" t="str">
            <v>จังหวัดสุรินทร์</v>
          </cell>
          <cell r="K631">
            <v>3208</v>
          </cell>
          <cell r="L631" t="str">
            <v>สนม</v>
          </cell>
          <cell r="M631">
            <v>320801</v>
          </cell>
          <cell r="N631" t="str">
            <v>สนม</v>
          </cell>
          <cell r="O631" t="str">
            <v>ตะวันออกเฉียงเหนือ</v>
          </cell>
          <cell r="P631" t="str">
            <v>07</v>
          </cell>
          <cell r="Q631" t="str">
            <v>โรงพยาบาลชุมชน</v>
          </cell>
          <cell r="R631">
            <v>4</v>
          </cell>
          <cell r="S631">
            <v>36</v>
          </cell>
          <cell r="T631" t="str">
            <v>30</v>
          </cell>
          <cell r="U631" t="str">
            <v>21</v>
          </cell>
          <cell r="V631" t="str">
            <v>2.1 ทุติยภูมิระดับต้น</v>
          </cell>
        </row>
        <row r="632">
          <cell r="A632" t="str">
            <v>14</v>
          </cell>
          <cell r="B632" t="str">
            <v>21002</v>
          </cell>
          <cell r="C632" t="str">
            <v>กระทรวงสาธารณสุข สำนักงานปลัดกระทรวงสาธารณสุข</v>
          </cell>
          <cell r="D632" t="str">
            <v>001092200</v>
          </cell>
          <cell r="E632" t="str">
            <v>10922</v>
          </cell>
          <cell r="F632" t="str">
            <v>รพช.ศีขรภูมิ</v>
          </cell>
          <cell r="G632" t="str">
            <v>โรงพยาบาลชุมชนศีขรภูมิ</v>
          </cell>
          <cell r="H632" t="str">
            <v>32090101</v>
          </cell>
          <cell r="I632">
            <v>32</v>
          </cell>
          <cell r="J632" t="str">
            <v>จังหวัดสุรินทร์</v>
          </cell>
          <cell r="K632">
            <v>3209</v>
          </cell>
          <cell r="L632" t="str">
            <v>ศีขรภูมิ</v>
          </cell>
          <cell r="M632">
            <v>320901</v>
          </cell>
          <cell r="N632" t="str">
            <v>ระแงง</v>
          </cell>
          <cell r="O632" t="str">
            <v>ตะวันออกเฉียงเหนือ</v>
          </cell>
          <cell r="P632" t="str">
            <v>07</v>
          </cell>
          <cell r="Q632" t="str">
            <v>โรงพยาบาลชุมชน</v>
          </cell>
          <cell r="R632">
            <v>4</v>
          </cell>
          <cell r="S632">
            <v>90</v>
          </cell>
          <cell r="T632" t="str">
            <v>60</v>
          </cell>
          <cell r="U632" t="str">
            <v>22</v>
          </cell>
          <cell r="V632" t="str">
            <v>2.2 ทุติยภูมิระดับกลาง</v>
          </cell>
        </row>
        <row r="633">
          <cell r="A633" t="str">
            <v>14</v>
          </cell>
          <cell r="B633" t="str">
            <v>21002</v>
          </cell>
          <cell r="C633" t="str">
            <v>กระทรวงสาธารณสุข สำนักงานปลัดกระทรวงสาธารณสุข</v>
          </cell>
          <cell r="D633" t="str">
            <v>001092300</v>
          </cell>
          <cell r="E633" t="str">
            <v>10923</v>
          </cell>
          <cell r="F633" t="str">
            <v>รพช.สังขะ</v>
          </cell>
          <cell r="G633" t="str">
            <v>โรงพยาบาลชุมชนสังขะ</v>
          </cell>
          <cell r="H633" t="str">
            <v>32100101</v>
          </cell>
          <cell r="I633">
            <v>32</v>
          </cell>
          <cell r="J633" t="str">
            <v>จังหวัดสุรินทร์</v>
          </cell>
          <cell r="K633">
            <v>3210</v>
          </cell>
          <cell r="L633" t="str">
            <v>สังขะ</v>
          </cell>
          <cell r="M633">
            <v>321001</v>
          </cell>
          <cell r="N633" t="str">
            <v>สังขะ</v>
          </cell>
          <cell r="O633" t="str">
            <v>ตะวันออกเฉียงเหนือ</v>
          </cell>
          <cell r="P633" t="str">
            <v>07</v>
          </cell>
          <cell r="Q633" t="str">
            <v>โรงพยาบาลชุมชน</v>
          </cell>
          <cell r="R633">
            <v>4</v>
          </cell>
          <cell r="S633">
            <v>90</v>
          </cell>
          <cell r="T633" t="str">
            <v>90</v>
          </cell>
          <cell r="U633" t="str">
            <v>22</v>
          </cell>
          <cell r="V633" t="str">
            <v>2.2 ทุติยภูมิระดับกลาง</v>
          </cell>
        </row>
        <row r="634">
          <cell r="A634" t="str">
            <v>14</v>
          </cell>
          <cell r="B634" t="str">
            <v>21002</v>
          </cell>
          <cell r="C634" t="str">
            <v>กระทรวงสาธารณสุข สำนักงานปลัดกระทรวงสาธารณสุข</v>
          </cell>
          <cell r="D634" t="str">
            <v>001092400</v>
          </cell>
          <cell r="E634" t="str">
            <v>10924</v>
          </cell>
          <cell r="F634" t="str">
            <v>รพช.ลำดวน</v>
          </cell>
          <cell r="G634" t="str">
            <v>โรงพยาบาลชุมชนลำดวน</v>
          </cell>
          <cell r="H634" t="str">
            <v>32110103</v>
          </cell>
          <cell r="I634">
            <v>32</v>
          </cell>
          <cell r="J634" t="str">
            <v>จังหวัดสุรินทร์</v>
          </cell>
          <cell r="K634">
            <v>3211</v>
          </cell>
          <cell r="L634" t="str">
            <v>ลำดวน</v>
          </cell>
          <cell r="M634">
            <v>321101</v>
          </cell>
          <cell r="N634" t="str">
            <v>ลำดวน</v>
          </cell>
          <cell r="O634" t="str">
            <v>ตะวันออกเฉียงเหนือ</v>
          </cell>
          <cell r="P634" t="str">
            <v>07</v>
          </cell>
          <cell r="Q634" t="str">
            <v>โรงพยาบาลชุมชน</v>
          </cell>
          <cell r="R634">
            <v>5</v>
          </cell>
          <cell r="S634">
            <v>30</v>
          </cell>
          <cell r="T634" t="str">
            <v>60</v>
          </cell>
          <cell r="U634" t="str">
            <v>21</v>
          </cell>
          <cell r="V634" t="str">
            <v>2.1 ทุติยภูมิระดับต้น</v>
          </cell>
        </row>
        <row r="635">
          <cell r="A635" t="str">
            <v>14</v>
          </cell>
          <cell r="B635" t="str">
            <v>21002</v>
          </cell>
          <cell r="C635" t="str">
            <v>กระทรวงสาธารณสุข สำนักงานปลัดกระทรวงสาธารณสุข</v>
          </cell>
          <cell r="D635" t="str">
            <v>001092500</v>
          </cell>
          <cell r="E635" t="str">
            <v>10925</v>
          </cell>
          <cell r="F635" t="str">
            <v>รพช.สำโรงทาบ</v>
          </cell>
          <cell r="G635" t="str">
            <v>โรงพยาบาลชุมชนสำโรงทาบ</v>
          </cell>
          <cell r="H635" t="str">
            <v>32120201</v>
          </cell>
          <cell r="I635">
            <v>32</v>
          </cell>
          <cell r="J635" t="str">
            <v>จังหวัดสุรินทร์</v>
          </cell>
          <cell r="K635">
            <v>3212</v>
          </cell>
          <cell r="L635" t="str">
            <v>สำโรงทาบ</v>
          </cell>
          <cell r="M635">
            <v>321202</v>
          </cell>
          <cell r="N635" t="str">
            <v>หนองไผ่ล้อม</v>
          </cell>
          <cell r="O635" t="str">
            <v>ตะวันออกเฉียงเหนือ</v>
          </cell>
          <cell r="P635" t="str">
            <v>07</v>
          </cell>
          <cell r="Q635" t="str">
            <v>โรงพยาบาลชุมชน</v>
          </cell>
          <cell r="R635">
            <v>5</v>
          </cell>
          <cell r="S635">
            <v>30</v>
          </cell>
          <cell r="T635" t="str">
            <v>30</v>
          </cell>
          <cell r="U635" t="str">
            <v>21</v>
          </cell>
          <cell r="V635" t="str">
            <v>2.1 ทุติยภูมิระดับต้น</v>
          </cell>
        </row>
        <row r="636">
          <cell r="A636" t="str">
            <v>14</v>
          </cell>
          <cell r="B636" t="str">
            <v>21002</v>
          </cell>
          <cell r="C636" t="str">
            <v>กระทรวงสาธารณสุข สำนักงานปลัดกระทรวงสาธารณสุข</v>
          </cell>
          <cell r="D636" t="str">
            <v>001092600</v>
          </cell>
          <cell r="E636" t="str">
            <v>10926</v>
          </cell>
          <cell r="F636" t="str">
            <v>รพช.บัวเชด</v>
          </cell>
          <cell r="G636" t="str">
            <v>โรงพยาบาลชุมชนบัวเชด</v>
          </cell>
          <cell r="H636" t="str">
            <v>32130101</v>
          </cell>
          <cell r="I636">
            <v>32</v>
          </cell>
          <cell r="J636" t="str">
            <v>จังหวัดสุรินทร์</v>
          </cell>
          <cell r="K636">
            <v>3213</v>
          </cell>
          <cell r="L636" t="str">
            <v>บัวเชด</v>
          </cell>
          <cell r="M636">
            <v>321301</v>
          </cell>
          <cell r="N636" t="str">
            <v>บัวเชด</v>
          </cell>
          <cell r="O636" t="str">
            <v>ตะวันออกเฉียงเหนือ</v>
          </cell>
          <cell r="P636" t="str">
            <v>07</v>
          </cell>
          <cell r="Q636" t="str">
            <v>โรงพยาบาลชุมชน</v>
          </cell>
          <cell r="R636">
            <v>5</v>
          </cell>
          <cell r="S636">
            <v>30</v>
          </cell>
          <cell r="T636" t="str">
            <v>30</v>
          </cell>
          <cell r="U636" t="str">
            <v>21</v>
          </cell>
          <cell r="V636" t="str">
            <v>2.1 ทุติยภูมิระดับต้น</v>
          </cell>
        </row>
        <row r="637">
          <cell r="A637" t="str">
            <v>14</v>
          </cell>
          <cell r="B637" t="str">
            <v>21002</v>
          </cell>
          <cell r="C637" t="str">
            <v>กระทรวงสาธารณสุข สำนักงานปลัดกระทรวงสาธารณสุข</v>
          </cell>
          <cell r="D637" t="str">
            <v>002230200</v>
          </cell>
          <cell r="E637" t="str">
            <v>22302</v>
          </cell>
          <cell r="F637" t="str">
            <v>รพช.พนมดงรักเฉลิมพระเกียรติ 80 พรรษา</v>
          </cell>
          <cell r="G637" t="str">
            <v>โรงพยาบาลชุมชนพนมดงรักเฉลิมพระเกียรติ 80 พรรษา</v>
          </cell>
          <cell r="H637" t="str">
            <v>32140118</v>
          </cell>
          <cell r="I637">
            <v>32</v>
          </cell>
          <cell r="J637" t="str">
            <v>จังหวัดสุรินทร์</v>
          </cell>
          <cell r="K637">
            <v>3214</v>
          </cell>
          <cell r="L637" t="str">
            <v>พนมดงรัก</v>
          </cell>
          <cell r="M637">
            <v>321401</v>
          </cell>
          <cell r="N637" t="str">
            <v>บักได</v>
          </cell>
          <cell r="O637" t="str">
            <v>ตะวันออกเฉียงเหนือ</v>
          </cell>
          <cell r="P637" t="str">
            <v>07</v>
          </cell>
          <cell r="Q637" t="str">
            <v>โรงพยาบาลชุมชน</v>
          </cell>
          <cell r="R637">
            <v>5</v>
          </cell>
          <cell r="S637">
            <v>30</v>
          </cell>
          <cell r="T637" t="str">
            <v>30</v>
          </cell>
          <cell r="U637" t="str">
            <v>21</v>
          </cell>
          <cell r="V637" t="str">
            <v>2.1 ทุติยภูมิระดับต้น</v>
          </cell>
        </row>
        <row r="638">
          <cell r="A638" t="str">
            <v>14</v>
          </cell>
          <cell r="B638" t="str">
            <v>21002</v>
          </cell>
          <cell r="C638" t="str">
            <v>กระทรวงสาธารณสุข สำนักงานปลัดกระทรวงสาธารณสุข</v>
          </cell>
          <cell r="D638" t="str">
            <v>001070200</v>
          </cell>
          <cell r="E638" t="str">
            <v>10702</v>
          </cell>
          <cell r="F638" t="str">
            <v>รพท.ชัยภูมิ</v>
          </cell>
          <cell r="G638" t="str">
            <v>โรงพยาบาลทั่วไปชัยภูมิ</v>
          </cell>
          <cell r="H638" t="str">
            <v>36010105</v>
          </cell>
          <cell r="I638">
            <v>36</v>
          </cell>
          <cell r="J638" t="str">
            <v>จังหวัดชัยภูมิ</v>
          </cell>
          <cell r="K638">
            <v>3601</v>
          </cell>
          <cell r="L638" t="str">
            <v>เมืองชัยภูมิ</v>
          </cell>
          <cell r="M638">
            <v>360101</v>
          </cell>
          <cell r="N638" t="str">
            <v>ในเมือง</v>
          </cell>
          <cell r="O638" t="str">
            <v>ตะวันออกเฉียงเหนือ</v>
          </cell>
          <cell r="P638" t="str">
            <v>06</v>
          </cell>
          <cell r="Q638" t="str">
            <v>โรงพยาบาลทั่วไป</v>
          </cell>
          <cell r="R638">
            <v>2</v>
          </cell>
          <cell r="S638">
            <v>500</v>
          </cell>
          <cell r="T638" t="str">
            <v>444</v>
          </cell>
          <cell r="U638" t="str">
            <v>23</v>
          </cell>
          <cell r="V638" t="str">
            <v>2.3 ทุติยภูมิระดับสูง</v>
          </cell>
        </row>
        <row r="639">
          <cell r="A639" t="str">
            <v>14</v>
          </cell>
          <cell r="B639" t="str">
            <v>21002</v>
          </cell>
          <cell r="C639" t="str">
            <v>กระทรวงสาธารณสุข สำนักงานปลัดกระทรวงสาธารณสุข</v>
          </cell>
          <cell r="D639" t="str">
            <v>001097000</v>
          </cell>
          <cell r="E639" t="str">
            <v>10970</v>
          </cell>
          <cell r="F639" t="str">
            <v>รพช.บ้านเขว้า</v>
          </cell>
          <cell r="G639" t="str">
            <v>โรงพยาบาลชุมชนบ้านเขว้า</v>
          </cell>
          <cell r="H639" t="str">
            <v>36020101</v>
          </cell>
          <cell r="I639">
            <v>36</v>
          </cell>
          <cell r="J639" t="str">
            <v>จังหวัดชัยภูมิ</v>
          </cell>
          <cell r="K639">
            <v>3602</v>
          </cell>
          <cell r="L639" t="str">
            <v>บ้านเขว้า</v>
          </cell>
          <cell r="M639">
            <v>360201</v>
          </cell>
          <cell r="N639" t="str">
            <v>บ้านเขว้า</v>
          </cell>
          <cell r="O639" t="str">
            <v>ตะวันออกเฉียงเหนือ</v>
          </cell>
          <cell r="P639" t="str">
            <v>07</v>
          </cell>
          <cell r="Q639" t="str">
            <v>โรงพยาบาลชุมชน</v>
          </cell>
          <cell r="R639">
            <v>5</v>
          </cell>
          <cell r="S639">
            <v>30</v>
          </cell>
          <cell r="T639" t="str">
            <v>30</v>
          </cell>
          <cell r="U639" t="str">
            <v>21</v>
          </cell>
          <cell r="V639" t="str">
            <v>2.1 ทุติยภูมิระดับต้น</v>
          </cell>
        </row>
        <row r="640">
          <cell r="A640" t="str">
            <v>14</v>
          </cell>
          <cell r="B640" t="str">
            <v>21002</v>
          </cell>
          <cell r="C640" t="str">
            <v>กระทรวงสาธารณสุข สำนักงานปลัดกระทรวงสาธารณสุข</v>
          </cell>
          <cell r="D640" t="str">
            <v>001097100</v>
          </cell>
          <cell r="E640" t="str">
            <v>10971</v>
          </cell>
          <cell r="F640" t="str">
            <v>รพช.คอนสวรรค์</v>
          </cell>
          <cell r="G640" t="str">
            <v>โรงพยาบาลชุมชนคอนสวรรค์</v>
          </cell>
          <cell r="H640" t="str">
            <v>36030113</v>
          </cell>
          <cell r="I640">
            <v>36</v>
          </cell>
          <cell r="J640" t="str">
            <v>จังหวัดชัยภูมิ</v>
          </cell>
          <cell r="K640">
            <v>3603</v>
          </cell>
          <cell r="L640" t="str">
            <v>คอนสวรรค์</v>
          </cell>
          <cell r="M640">
            <v>360301</v>
          </cell>
          <cell r="N640" t="str">
            <v>คอนสวรรค์</v>
          </cell>
          <cell r="O640" t="str">
            <v>ตะวันออกเฉียงเหนือ</v>
          </cell>
          <cell r="P640" t="str">
            <v>07</v>
          </cell>
          <cell r="Q640" t="str">
            <v>โรงพยาบาลชุมชน</v>
          </cell>
          <cell r="R640">
            <v>5</v>
          </cell>
          <cell r="S640">
            <v>30</v>
          </cell>
          <cell r="T640" t="str">
            <v>30</v>
          </cell>
          <cell r="U640" t="str">
            <v>21</v>
          </cell>
          <cell r="V640" t="str">
            <v>2.1 ทุติยภูมิระดับต้น</v>
          </cell>
        </row>
        <row r="641">
          <cell r="A641" t="str">
            <v>14</v>
          </cell>
          <cell r="B641" t="str">
            <v>21002</v>
          </cell>
          <cell r="C641" t="str">
            <v>กระทรวงสาธารณสุข สำนักงานปลัดกระทรวงสาธารณสุข</v>
          </cell>
          <cell r="D641" t="str">
            <v>001097200</v>
          </cell>
          <cell r="E641" t="str">
            <v>10972</v>
          </cell>
          <cell r="F641" t="str">
            <v>รพช.เกษตรสมบูรณ์</v>
          </cell>
          <cell r="G641" t="str">
            <v>โรงพยาบาลชุมชนเกษตรสมบูรณ์</v>
          </cell>
          <cell r="H641" t="str">
            <v>36040101</v>
          </cell>
          <cell r="I641">
            <v>36</v>
          </cell>
          <cell r="J641" t="str">
            <v>จังหวัดชัยภูมิ</v>
          </cell>
          <cell r="K641">
            <v>3604</v>
          </cell>
          <cell r="L641" t="str">
            <v>เกษตรสมบูรณ์</v>
          </cell>
          <cell r="M641">
            <v>360401</v>
          </cell>
          <cell r="N641" t="str">
            <v>บ้านยาง</v>
          </cell>
          <cell r="O641" t="str">
            <v>ตะวันออกเฉียงเหนือ</v>
          </cell>
          <cell r="P641" t="str">
            <v>07</v>
          </cell>
          <cell r="Q641" t="str">
            <v>โรงพยาบาลชุมชน</v>
          </cell>
          <cell r="R641">
            <v>5</v>
          </cell>
          <cell r="S641">
            <v>60</v>
          </cell>
          <cell r="T641" t="str">
            <v>30</v>
          </cell>
          <cell r="U641" t="str">
            <v>21</v>
          </cell>
          <cell r="V641" t="str">
            <v>2.1 ทุติยภูมิระดับต้น</v>
          </cell>
        </row>
        <row r="642">
          <cell r="A642" t="str">
            <v>14</v>
          </cell>
          <cell r="B642" t="str">
            <v>21002</v>
          </cell>
          <cell r="C642" t="str">
            <v>กระทรวงสาธารณสุข สำนักงานปลัดกระทรวงสาธารณสุข</v>
          </cell>
          <cell r="D642" t="str">
            <v>001097300</v>
          </cell>
          <cell r="E642" t="str">
            <v>10973</v>
          </cell>
          <cell r="F642" t="str">
            <v>รพช.หนองบัวแดง</v>
          </cell>
          <cell r="G642" t="str">
            <v>โรงพยาบาลชุมชนหนองบัวแดง</v>
          </cell>
          <cell r="H642" t="str">
            <v>36050102</v>
          </cell>
          <cell r="I642">
            <v>36</v>
          </cell>
          <cell r="J642" t="str">
            <v>จังหวัดชัยภูมิ</v>
          </cell>
          <cell r="K642">
            <v>3605</v>
          </cell>
          <cell r="L642" t="str">
            <v>หนองบัวแดง</v>
          </cell>
          <cell r="M642">
            <v>360501</v>
          </cell>
          <cell r="N642" t="str">
            <v>หนองบัวแดง</v>
          </cell>
          <cell r="O642" t="str">
            <v>ตะวันออกเฉียงเหนือ</v>
          </cell>
          <cell r="P642" t="str">
            <v>07</v>
          </cell>
          <cell r="Q642" t="str">
            <v>โรงพยาบาลชุมชน</v>
          </cell>
          <cell r="R642">
            <v>4</v>
          </cell>
          <cell r="S642">
            <v>60</v>
          </cell>
          <cell r="T642" t="str">
            <v>30</v>
          </cell>
          <cell r="U642" t="str">
            <v>22</v>
          </cell>
          <cell r="V642" t="str">
            <v>2.2 ทุติยภูมิระดับกลาง</v>
          </cell>
        </row>
        <row r="643">
          <cell r="A643" t="str">
            <v>14</v>
          </cell>
          <cell r="B643" t="str">
            <v>21002</v>
          </cell>
          <cell r="C643" t="str">
            <v>กระทรวงสาธารณสุข สำนักงานปลัดกระทรวงสาธารณสุข</v>
          </cell>
          <cell r="D643" t="str">
            <v>001097400</v>
          </cell>
          <cell r="E643" t="str">
            <v>10974</v>
          </cell>
          <cell r="F643" t="str">
            <v>รพช.จัตุรัส</v>
          </cell>
          <cell r="G643" t="str">
            <v>โรงพยาบาลชุมชนจัตุรัส</v>
          </cell>
          <cell r="H643" t="str">
            <v>36061001</v>
          </cell>
          <cell r="I643">
            <v>36</v>
          </cell>
          <cell r="J643" t="str">
            <v>จังหวัดชัยภูมิ</v>
          </cell>
          <cell r="K643">
            <v>3606</v>
          </cell>
          <cell r="L643" t="str">
            <v>จัตุรัส</v>
          </cell>
          <cell r="M643">
            <v>360610</v>
          </cell>
          <cell r="N643" t="str">
            <v>หนองบัวใหญ่</v>
          </cell>
          <cell r="O643" t="str">
            <v>ตะวันออกเฉียงเหนือ</v>
          </cell>
          <cell r="P643" t="str">
            <v>07</v>
          </cell>
          <cell r="Q643" t="str">
            <v>โรงพยาบาลชุมชน</v>
          </cell>
          <cell r="R643">
            <v>4</v>
          </cell>
          <cell r="S643">
            <v>60</v>
          </cell>
          <cell r="T643" t="str">
            <v>30</v>
          </cell>
          <cell r="U643" t="str">
            <v>21</v>
          </cell>
          <cell r="V643" t="str">
            <v>2.1 ทุติยภูมิระดับต้น</v>
          </cell>
        </row>
        <row r="644">
          <cell r="A644" t="str">
            <v>14</v>
          </cell>
          <cell r="B644" t="str">
            <v>21002</v>
          </cell>
          <cell r="C644" t="str">
            <v>กระทรวงสาธารณสุข สำนักงานปลัดกระทรวงสาธารณสุข</v>
          </cell>
          <cell r="D644" t="str">
            <v>001097500</v>
          </cell>
          <cell r="E644" t="str">
            <v>10975</v>
          </cell>
          <cell r="F644" t="str">
            <v>รพช.บำเหน็จณรงค์</v>
          </cell>
          <cell r="G644" t="str">
            <v>โรงพยาบาลชุมชนบำเหน็จณรงค์</v>
          </cell>
          <cell r="H644" t="str">
            <v>36070201</v>
          </cell>
          <cell r="I644">
            <v>36</v>
          </cell>
          <cell r="J644" t="str">
            <v>จังหวัดชัยภูมิ</v>
          </cell>
          <cell r="K644">
            <v>3607</v>
          </cell>
          <cell r="L644" t="str">
            <v>บำเหน็จณรงค์</v>
          </cell>
          <cell r="M644">
            <v>360702</v>
          </cell>
          <cell r="N644" t="str">
            <v>บ้านเพชร</v>
          </cell>
          <cell r="O644" t="str">
            <v>ตะวันออกเฉียงเหนือ</v>
          </cell>
          <cell r="P644" t="str">
            <v>07</v>
          </cell>
          <cell r="Q644" t="str">
            <v>โรงพยาบาลชุมชน</v>
          </cell>
          <cell r="R644">
            <v>4</v>
          </cell>
          <cell r="S644">
            <v>60</v>
          </cell>
          <cell r="T644" t="str">
            <v>60</v>
          </cell>
          <cell r="U644" t="str">
            <v>22</v>
          </cell>
          <cell r="V644" t="str">
            <v>2.2 ทุติยภูมิระดับกลาง</v>
          </cell>
        </row>
        <row r="645">
          <cell r="A645" t="str">
            <v>14</v>
          </cell>
          <cell r="B645" t="str">
            <v>21002</v>
          </cell>
          <cell r="C645" t="str">
            <v>กระทรวงสาธารณสุข สำนักงานปลัดกระทรวงสาธารณสุข</v>
          </cell>
          <cell r="D645" t="str">
            <v>001097600</v>
          </cell>
          <cell r="E645" t="str">
            <v>10976</v>
          </cell>
          <cell r="F645" t="str">
            <v>รพช.หนองบัวระเหว</v>
          </cell>
          <cell r="G645" t="str">
            <v>โรงพยาบาลชุมชนหนองบัวระเหว</v>
          </cell>
          <cell r="H645" t="str">
            <v>36080101</v>
          </cell>
          <cell r="I645">
            <v>36</v>
          </cell>
          <cell r="J645" t="str">
            <v>จังหวัดชัยภูมิ</v>
          </cell>
          <cell r="K645">
            <v>3608</v>
          </cell>
          <cell r="L645" t="str">
            <v>หนองบัวระเหว</v>
          </cell>
          <cell r="M645">
            <v>360801</v>
          </cell>
          <cell r="N645" t="str">
            <v>หนองบัวระเหว</v>
          </cell>
          <cell r="O645" t="str">
            <v>ตะวันออกเฉียงเหนือ</v>
          </cell>
          <cell r="P645" t="str">
            <v>07</v>
          </cell>
          <cell r="Q645" t="str">
            <v>โรงพยาบาลชุมชน</v>
          </cell>
          <cell r="R645">
            <v>5</v>
          </cell>
          <cell r="S645">
            <v>30</v>
          </cell>
          <cell r="T645" t="str">
            <v>30</v>
          </cell>
          <cell r="U645" t="str">
            <v>21</v>
          </cell>
          <cell r="V645" t="str">
            <v>2.1 ทุติยภูมิระดับต้น</v>
          </cell>
        </row>
        <row r="646">
          <cell r="A646" t="str">
            <v>14</v>
          </cell>
          <cell r="B646" t="str">
            <v>21002</v>
          </cell>
          <cell r="C646" t="str">
            <v>กระทรวงสาธารณสุข สำนักงานปลัดกระทรวงสาธารณสุข</v>
          </cell>
          <cell r="D646" t="str">
            <v>001097700</v>
          </cell>
          <cell r="E646" t="str">
            <v>10977</v>
          </cell>
          <cell r="F646" t="str">
            <v>รพช.เทพสถิต</v>
          </cell>
          <cell r="G646" t="str">
            <v>โรงพยาบาลชุมชนเทพสถิต</v>
          </cell>
          <cell r="H646" t="str">
            <v>36090101</v>
          </cell>
          <cell r="I646">
            <v>36</v>
          </cell>
          <cell r="J646" t="str">
            <v>จังหวัดชัยภูมิ</v>
          </cell>
          <cell r="K646">
            <v>3609</v>
          </cell>
          <cell r="L646" t="str">
            <v>เทพสถิต</v>
          </cell>
          <cell r="M646">
            <v>360901</v>
          </cell>
          <cell r="N646" t="str">
            <v>วะตะแบก</v>
          </cell>
          <cell r="O646" t="str">
            <v>ตะวันออกเฉียงเหนือ</v>
          </cell>
          <cell r="P646" t="str">
            <v>07</v>
          </cell>
          <cell r="Q646" t="str">
            <v>โรงพยาบาลชุมชน</v>
          </cell>
          <cell r="R646">
            <v>5</v>
          </cell>
          <cell r="S646">
            <v>30</v>
          </cell>
          <cell r="T646" t="str">
            <v>30</v>
          </cell>
          <cell r="U646" t="str">
            <v>21</v>
          </cell>
          <cell r="V646" t="str">
            <v>2.1 ทุติยภูมิระดับต้น</v>
          </cell>
        </row>
        <row r="647">
          <cell r="A647" t="str">
            <v>14</v>
          </cell>
          <cell r="B647" t="str">
            <v>21002</v>
          </cell>
          <cell r="C647" t="str">
            <v>กระทรวงสาธารณสุข สำนักงานปลัดกระทรวงสาธารณสุข</v>
          </cell>
          <cell r="D647" t="str">
            <v>001097800</v>
          </cell>
          <cell r="E647" t="str">
            <v>10978</v>
          </cell>
          <cell r="F647" t="str">
            <v>รพช.ภูเขียว</v>
          </cell>
          <cell r="G647" t="str">
            <v>โรงพยาบาลชุมชนภูเขียว</v>
          </cell>
          <cell r="H647" t="str">
            <v>36100104</v>
          </cell>
          <cell r="I647">
            <v>36</v>
          </cell>
          <cell r="J647" t="str">
            <v>จังหวัดชัยภูมิ</v>
          </cell>
          <cell r="K647">
            <v>3610</v>
          </cell>
          <cell r="L647" t="str">
            <v>ภูเขียว</v>
          </cell>
          <cell r="M647">
            <v>361001</v>
          </cell>
          <cell r="N647" t="str">
            <v>ผักปัง</v>
          </cell>
          <cell r="O647" t="str">
            <v>ตะวันออกเฉียงเหนือ</v>
          </cell>
          <cell r="P647" t="str">
            <v>07</v>
          </cell>
          <cell r="Q647" t="str">
            <v>โรงพยาบาลชุมชน</v>
          </cell>
          <cell r="R647">
            <v>4</v>
          </cell>
          <cell r="S647">
            <v>90</v>
          </cell>
          <cell r="T647" t="str">
            <v>90</v>
          </cell>
          <cell r="U647" t="str">
            <v>22</v>
          </cell>
          <cell r="V647" t="str">
            <v>2.2 ทุติยภูมิระดับกลาง</v>
          </cell>
        </row>
        <row r="648">
          <cell r="A648" t="str">
            <v>14</v>
          </cell>
          <cell r="B648" t="str">
            <v>21002</v>
          </cell>
          <cell r="C648" t="str">
            <v>กระทรวงสาธารณสุข สำนักงานปลัดกระทรวงสาธารณสุข</v>
          </cell>
          <cell r="D648" t="str">
            <v>001097900</v>
          </cell>
          <cell r="E648" t="str">
            <v>10979</v>
          </cell>
          <cell r="F648" t="str">
            <v>รพช.บ้านแท่น</v>
          </cell>
          <cell r="G648" t="str">
            <v>โรงพยาบาลชุมชนบ้านแท่น</v>
          </cell>
          <cell r="H648" t="str">
            <v>36110103</v>
          </cell>
          <cell r="I648">
            <v>36</v>
          </cell>
          <cell r="J648" t="str">
            <v>จังหวัดชัยภูมิ</v>
          </cell>
          <cell r="K648">
            <v>3611</v>
          </cell>
          <cell r="L648" t="str">
            <v>บ้านแท่น</v>
          </cell>
          <cell r="M648">
            <v>361101</v>
          </cell>
          <cell r="N648" t="str">
            <v>บ้านแท่น</v>
          </cell>
          <cell r="O648" t="str">
            <v>ตะวันออกเฉียงเหนือ</v>
          </cell>
          <cell r="P648" t="str">
            <v>07</v>
          </cell>
          <cell r="Q648" t="str">
            <v>โรงพยาบาลชุมชน</v>
          </cell>
          <cell r="R648">
            <v>5</v>
          </cell>
          <cell r="S648">
            <v>30</v>
          </cell>
          <cell r="T648" t="str">
            <v>30</v>
          </cell>
          <cell r="U648" t="str">
            <v>21</v>
          </cell>
          <cell r="V648" t="str">
            <v>2.1 ทุติยภูมิระดับต้น</v>
          </cell>
        </row>
        <row r="649">
          <cell r="A649" t="str">
            <v>14</v>
          </cell>
          <cell r="B649" t="str">
            <v>21002</v>
          </cell>
          <cell r="C649" t="str">
            <v>กระทรวงสาธารณสุข สำนักงานปลัดกระทรวงสาธารณสุข</v>
          </cell>
          <cell r="D649" t="str">
            <v>001098000</v>
          </cell>
          <cell r="E649" t="str">
            <v>10980</v>
          </cell>
          <cell r="F649" t="str">
            <v>รพช.แก้งคร้อ</v>
          </cell>
          <cell r="G649" t="str">
            <v>โรงพยาบาลชุมชนแก้งคร้อ</v>
          </cell>
          <cell r="H649" t="str">
            <v>36120101</v>
          </cell>
          <cell r="I649">
            <v>36</v>
          </cell>
          <cell r="J649" t="str">
            <v>จังหวัดชัยภูมิ</v>
          </cell>
          <cell r="K649">
            <v>3612</v>
          </cell>
          <cell r="L649" t="str">
            <v>แก้งคร้อ</v>
          </cell>
          <cell r="M649">
            <v>361201</v>
          </cell>
          <cell r="N649" t="str">
            <v>ช่องสามหมอ</v>
          </cell>
          <cell r="O649" t="str">
            <v>ตะวันออกเฉียงเหนือ</v>
          </cell>
          <cell r="P649" t="str">
            <v>07</v>
          </cell>
          <cell r="Q649" t="str">
            <v>โรงพยาบาลชุมชน</v>
          </cell>
          <cell r="R649">
            <v>4</v>
          </cell>
          <cell r="S649">
            <v>60</v>
          </cell>
          <cell r="T649" t="str">
            <v>60</v>
          </cell>
          <cell r="U649" t="str">
            <v>21</v>
          </cell>
          <cell r="V649" t="str">
            <v>2.1 ทุติยภูมิระดับต้น</v>
          </cell>
        </row>
        <row r="650">
          <cell r="A650" t="str">
            <v>14</v>
          </cell>
          <cell r="B650" t="str">
            <v>21002</v>
          </cell>
          <cell r="C650" t="str">
            <v>กระทรวงสาธารณสุข สำนักงานปลัดกระทรวงสาธารณสุข</v>
          </cell>
          <cell r="D650" t="str">
            <v>001098100</v>
          </cell>
          <cell r="E650" t="str">
            <v>10981</v>
          </cell>
          <cell r="F650" t="str">
            <v>รพช.คอนสาร</v>
          </cell>
          <cell r="G650" t="str">
            <v>โรงพยาบาลชุมชนคอนสาร</v>
          </cell>
          <cell r="H650" t="str">
            <v>36130705</v>
          </cell>
          <cell r="I650">
            <v>36</v>
          </cell>
          <cell r="J650" t="str">
            <v>จังหวัดชัยภูมิ</v>
          </cell>
          <cell r="K650">
            <v>3613</v>
          </cell>
          <cell r="L650" t="str">
            <v>คอนสาร</v>
          </cell>
          <cell r="M650">
            <v>361307</v>
          </cell>
          <cell r="N650" t="str">
            <v>ทุ่งนาเลา</v>
          </cell>
          <cell r="O650" t="str">
            <v>ตะวันออกเฉียงเหนือ</v>
          </cell>
          <cell r="P650" t="str">
            <v>07</v>
          </cell>
          <cell r="Q650" t="str">
            <v>โรงพยาบาลชุมชน</v>
          </cell>
          <cell r="R650">
            <v>5</v>
          </cell>
          <cell r="S650">
            <v>30</v>
          </cell>
          <cell r="T650" t="str">
            <v>30</v>
          </cell>
          <cell r="U650" t="str">
            <v>21</v>
          </cell>
          <cell r="V650" t="str">
            <v>2.1 ทุติยภูมิระดับต้น</v>
          </cell>
        </row>
        <row r="651">
          <cell r="A651" t="str">
            <v>14</v>
          </cell>
          <cell r="B651" t="str">
            <v>21002</v>
          </cell>
          <cell r="C651" t="str">
            <v>กระทรวงสาธารณสุข สำนักงานปลัดกระทรวงสาธารณสุข</v>
          </cell>
          <cell r="D651" t="str">
            <v>001098200</v>
          </cell>
          <cell r="E651" t="str">
            <v>10982</v>
          </cell>
          <cell r="F651" t="str">
            <v>รพช.ภักดีชุมพล</v>
          </cell>
          <cell r="G651" t="str">
            <v>โรงพยาบาลชุมชนภักดีชุมพล</v>
          </cell>
          <cell r="H651" t="str">
            <v>36140203</v>
          </cell>
          <cell r="I651">
            <v>36</v>
          </cell>
          <cell r="J651" t="str">
            <v>จังหวัดชัยภูมิ</v>
          </cell>
          <cell r="K651">
            <v>3614</v>
          </cell>
          <cell r="L651" t="str">
            <v>ภักดีชุมพล</v>
          </cell>
          <cell r="M651">
            <v>361402</v>
          </cell>
          <cell r="N651" t="str">
            <v>เจาทอง</v>
          </cell>
          <cell r="O651" t="str">
            <v>ตะวันออกเฉียงเหนือ</v>
          </cell>
          <cell r="P651" t="str">
            <v>07</v>
          </cell>
          <cell r="Q651" t="str">
            <v>โรงพยาบาลชุมชน</v>
          </cell>
          <cell r="R651">
            <v>5</v>
          </cell>
          <cell r="S651">
            <v>30</v>
          </cell>
          <cell r="T651" t="str">
            <v>30</v>
          </cell>
          <cell r="U651" t="str">
            <v>21</v>
          </cell>
          <cell r="V651" t="str">
            <v>2.1 ทุติยภูมิระดับต้น</v>
          </cell>
        </row>
        <row r="652">
          <cell r="A652" t="str">
            <v>14</v>
          </cell>
          <cell r="B652" t="str">
            <v>21002</v>
          </cell>
          <cell r="C652" t="str">
            <v>กระทรวงสาธารณสุข สำนักงานปลัดกระทรวงสาธารณสุข</v>
          </cell>
          <cell r="D652" t="str">
            <v>001098300</v>
          </cell>
          <cell r="E652" t="str">
            <v>10983</v>
          </cell>
          <cell r="F652" t="str">
            <v>รพช.เนินสง่า</v>
          </cell>
          <cell r="G652" t="str">
            <v>โรงพยาบาลชุมชนเนินสง่า</v>
          </cell>
          <cell r="H652" t="str">
            <v>36150105</v>
          </cell>
          <cell r="I652">
            <v>36</v>
          </cell>
          <cell r="J652" t="str">
            <v>จังหวัดชัยภูมิ</v>
          </cell>
          <cell r="K652">
            <v>3615</v>
          </cell>
          <cell r="L652" t="str">
            <v>เนินสง่า</v>
          </cell>
          <cell r="M652">
            <v>361501</v>
          </cell>
          <cell r="N652" t="str">
            <v>หนองฉิม</v>
          </cell>
          <cell r="O652" t="str">
            <v>ตะวันออกเฉียงเหนือ</v>
          </cell>
          <cell r="P652" t="str">
            <v>07</v>
          </cell>
          <cell r="Q652" t="str">
            <v>โรงพยาบาลชุมชน</v>
          </cell>
          <cell r="R652">
            <v>5</v>
          </cell>
          <cell r="S652">
            <v>30</v>
          </cell>
          <cell r="T652" t="str">
            <v>30</v>
          </cell>
          <cell r="U652" t="str">
            <v>21</v>
          </cell>
          <cell r="V652" t="str">
            <v>2.1 ทุติยภูมิระดับต้น</v>
          </cell>
        </row>
        <row r="653">
          <cell r="A653" t="str">
            <v>15</v>
          </cell>
          <cell r="B653" t="str">
            <v>21002</v>
          </cell>
          <cell r="C653" t="str">
            <v>กระทรวงสาธารณสุข สำนักงานปลัดกระทรวงสาธารณสุข</v>
          </cell>
          <cell r="D653" t="str">
            <v>001071300</v>
          </cell>
          <cell r="E653" t="str">
            <v>10713</v>
          </cell>
          <cell r="F653" t="str">
            <v>รพท.นครพิงค์</v>
          </cell>
          <cell r="G653" t="str">
            <v>โรงพยาบาลทั่วไปนครพิงค์</v>
          </cell>
          <cell r="H653" t="str">
            <v>50070104</v>
          </cell>
          <cell r="I653">
            <v>50</v>
          </cell>
          <cell r="J653" t="str">
            <v>จังหวัดเชียงใหม่</v>
          </cell>
          <cell r="K653">
            <v>5007</v>
          </cell>
          <cell r="L653" t="str">
            <v>แม่ริม</v>
          </cell>
          <cell r="M653">
            <v>500710</v>
          </cell>
          <cell r="N653" t="str">
            <v>ดอนแก้ว</v>
          </cell>
          <cell r="O653" t="str">
            <v>เหนือ</v>
          </cell>
          <cell r="P653" t="str">
            <v>06</v>
          </cell>
          <cell r="Q653" t="str">
            <v>โรงพยาบาลทั่วไป</v>
          </cell>
          <cell r="R653">
            <v>2</v>
          </cell>
          <cell r="S653">
            <v>519</v>
          </cell>
          <cell r="T653" t="str">
            <v>416</v>
          </cell>
          <cell r="U653" t="str">
            <v>31</v>
          </cell>
          <cell r="V653" t="str">
            <v>3.1 ตติยภูมิ</v>
          </cell>
        </row>
        <row r="654">
          <cell r="A654" t="str">
            <v>15</v>
          </cell>
          <cell r="B654" t="str">
            <v>21002</v>
          </cell>
          <cell r="C654" t="str">
            <v>กระทรวงสาธารณสุข สำนักงานปลัดกระทรวงสาธารณสุข</v>
          </cell>
          <cell r="D654" t="str">
            <v>001111900</v>
          </cell>
          <cell r="E654" t="str">
            <v>11119</v>
          </cell>
          <cell r="F654" t="str">
            <v>รพช.จอมทอง</v>
          </cell>
          <cell r="G654" t="str">
            <v>โรงพยาบาลชุมชนจอมทอง</v>
          </cell>
          <cell r="H654" t="str">
            <v>50020702</v>
          </cell>
          <cell r="I654">
            <v>50</v>
          </cell>
          <cell r="J654" t="str">
            <v>จังหวัดเชียงใหม่</v>
          </cell>
          <cell r="K654">
            <v>5002</v>
          </cell>
          <cell r="L654" t="str">
            <v>จอมทอง</v>
          </cell>
          <cell r="M654">
            <v>500207</v>
          </cell>
          <cell r="N654" t="str">
            <v>ดอยแก้ว</v>
          </cell>
          <cell r="O654" t="str">
            <v>เหนือ</v>
          </cell>
          <cell r="P654" t="str">
            <v>07</v>
          </cell>
          <cell r="Q654" t="str">
            <v>โรงพยาบาลชุมชน</v>
          </cell>
          <cell r="R654">
            <v>4</v>
          </cell>
          <cell r="S654">
            <v>130</v>
          </cell>
          <cell r="T654" t="str">
            <v>90</v>
          </cell>
          <cell r="U654" t="str">
            <v>23</v>
          </cell>
          <cell r="V654" t="str">
            <v>2.3 ทุติยภูมิระดับสูง</v>
          </cell>
        </row>
        <row r="655">
          <cell r="A655" t="str">
            <v>15</v>
          </cell>
          <cell r="B655" t="str">
            <v>21002</v>
          </cell>
          <cell r="C655" t="str">
            <v>กระทรวงสาธารณสุข สำนักงานปลัดกระทรวงสาธารณสุข</v>
          </cell>
          <cell r="D655" t="str">
            <v>001112000</v>
          </cell>
          <cell r="E655" t="str">
            <v>11120</v>
          </cell>
          <cell r="F655" t="str">
            <v>รพช.แม่แจ่ม</v>
          </cell>
          <cell r="G655" t="str">
            <v>โรงพยาบาลชุมชนแม่แจ่ม</v>
          </cell>
          <cell r="H655" t="str">
            <v>50030104</v>
          </cell>
          <cell r="I655">
            <v>50</v>
          </cell>
          <cell r="J655" t="str">
            <v>จังหวัดเชียงใหม่</v>
          </cell>
          <cell r="K655">
            <v>5003</v>
          </cell>
          <cell r="L655" t="str">
            <v>แม่แจ่ม</v>
          </cell>
          <cell r="M655">
            <v>500301</v>
          </cell>
          <cell r="N655" t="str">
            <v>ช่างเคิ่ง</v>
          </cell>
          <cell r="O655" t="str">
            <v>เหนือ</v>
          </cell>
          <cell r="P655" t="str">
            <v>07</v>
          </cell>
          <cell r="Q655" t="str">
            <v>โรงพยาบาลชุมชน</v>
          </cell>
          <cell r="R655">
            <v>5</v>
          </cell>
          <cell r="S655">
            <v>30</v>
          </cell>
          <cell r="T655" t="str">
            <v>30</v>
          </cell>
          <cell r="U655" t="str">
            <v>21</v>
          </cell>
          <cell r="V655" t="str">
            <v>2.1 ทุติยภูมิระดับต้น</v>
          </cell>
        </row>
        <row r="656">
          <cell r="A656" t="str">
            <v>15</v>
          </cell>
          <cell r="B656" t="str">
            <v>21002</v>
          </cell>
          <cell r="C656" t="str">
            <v>กระทรวงสาธารณสุข สำนักงานปลัดกระทรวงสาธารณสุข</v>
          </cell>
          <cell r="D656" t="str">
            <v>001112100</v>
          </cell>
          <cell r="E656" t="str">
            <v>11121</v>
          </cell>
          <cell r="F656" t="str">
            <v>รพช.เชียงดาว</v>
          </cell>
          <cell r="G656" t="str">
            <v>โรงพยาบาลชุมชนเชียงดาว</v>
          </cell>
          <cell r="H656" t="str">
            <v>50040102</v>
          </cell>
          <cell r="I656">
            <v>50</v>
          </cell>
          <cell r="J656" t="str">
            <v>จังหวัดเชียงใหม่</v>
          </cell>
          <cell r="K656">
            <v>5004</v>
          </cell>
          <cell r="L656" t="str">
            <v>เชียงดาว</v>
          </cell>
          <cell r="M656">
            <v>500401</v>
          </cell>
          <cell r="N656" t="str">
            <v>เชียงดาว</v>
          </cell>
          <cell r="O656" t="str">
            <v>เหนือ</v>
          </cell>
          <cell r="P656" t="str">
            <v>07</v>
          </cell>
          <cell r="Q656" t="str">
            <v>โรงพยาบาลชุมชน</v>
          </cell>
          <cell r="R656">
            <v>4</v>
          </cell>
          <cell r="S656">
            <v>60</v>
          </cell>
          <cell r="T656" t="str">
            <v>60</v>
          </cell>
          <cell r="U656" t="str">
            <v>21</v>
          </cell>
          <cell r="V656" t="str">
            <v>2.1 ทุติยภูมิระดับต้น</v>
          </cell>
        </row>
        <row r="657">
          <cell r="A657" t="str">
            <v>15</v>
          </cell>
          <cell r="B657" t="str">
            <v>21002</v>
          </cell>
          <cell r="C657" t="str">
            <v>กระทรวงสาธารณสุข สำนักงานปลัดกระทรวงสาธารณสุข</v>
          </cell>
          <cell r="D657" t="str">
            <v>001112200</v>
          </cell>
          <cell r="E657" t="str">
            <v>11122</v>
          </cell>
          <cell r="F657" t="str">
            <v>รพช.ดอยสะเก็ด</v>
          </cell>
          <cell r="G657" t="str">
            <v>โรงพยาบาลชุมชนดอยสะเก็ด</v>
          </cell>
          <cell r="H657" t="str">
            <v>50050108</v>
          </cell>
          <cell r="I657">
            <v>50</v>
          </cell>
          <cell r="J657" t="str">
            <v>จังหวัดเชียงใหม่</v>
          </cell>
          <cell r="K657">
            <v>5005</v>
          </cell>
          <cell r="L657" t="str">
            <v>ดอยสะเก็ด</v>
          </cell>
          <cell r="M657">
            <v>500501</v>
          </cell>
          <cell r="N657" t="str">
            <v>เชิงดอย</v>
          </cell>
          <cell r="O657" t="str">
            <v>เหนือ</v>
          </cell>
          <cell r="P657" t="str">
            <v>07</v>
          </cell>
          <cell r="Q657" t="str">
            <v>โรงพยาบาลชุมชน</v>
          </cell>
          <cell r="R657">
            <v>5</v>
          </cell>
          <cell r="S657">
            <v>30</v>
          </cell>
          <cell r="T657" t="str">
            <v>60</v>
          </cell>
          <cell r="U657" t="str">
            <v>21</v>
          </cell>
          <cell r="V657" t="str">
            <v>2.1 ทุติยภูมิระดับต้น</v>
          </cell>
        </row>
        <row r="658">
          <cell r="A658" t="str">
            <v>15</v>
          </cell>
          <cell r="B658" t="str">
            <v>21002</v>
          </cell>
          <cell r="C658" t="str">
            <v>กระทรวงสาธารณสุข สำนักงานปลัดกระทรวงสาธารณสุข</v>
          </cell>
          <cell r="D658" t="str">
            <v>001112300</v>
          </cell>
          <cell r="E658" t="str">
            <v>11123</v>
          </cell>
          <cell r="F658" t="str">
            <v>รพช.แม่แตง</v>
          </cell>
          <cell r="G658" t="str">
            <v>โรงพยาบาลชุมชนแม่แตง</v>
          </cell>
          <cell r="H658" t="str">
            <v>50060107</v>
          </cell>
          <cell r="I658">
            <v>50</v>
          </cell>
          <cell r="J658" t="str">
            <v>จังหวัดเชียงใหม่</v>
          </cell>
          <cell r="K658">
            <v>5006</v>
          </cell>
          <cell r="L658" t="str">
            <v>แม่แตง</v>
          </cell>
          <cell r="M658">
            <v>500601</v>
          </cell>
          <cell r="N658" t="str">
            <v>สันมหาพน</v>
          </cell>
          <cell r="O658" t="str">
            <v>เหนือ</v>
          </cell>
          <cell r="P658" t="str">
            <v>07</v>
          </cell>
          <cell r="Q658" t="str">
            <v>โรงพยาบาลชุมชน</v>
          </cell>
          <cell r="R658">
            <v>5</v>
          </cell>
          <cell r="S658">
            <v>30</v>
          </cell>
          <cell r="T658" t="str">
            <v>60</v>
          </cell>
          <cell r="U658" t="str">
            <v>21</v>
          </cell>
          <cell r="V658" t="str">
            <v>2.1 ทุติยภูมิระดับต้น</v>
          </cell>
        </row>
        <row r="659">
          <cell r="A659" t="str">
            <v>15</v>
          </cell>
          <cell r="B659" t="str">
            <v>21002</v>
          </cell>
          <cell r="C659" t="str">
            <v>กระทรวงสาธารณสุข สำนักงานปลัดกระทรวงสาธารณสุข</v>
          </cell>
          <cell r="D659" t="str">
            <v>001112400</v>
          </cell>
          <cell r="E659" t="str">
            <v>11124</v>
          </cell>
          <cell r="F659" t="str">
            <v>รพช.สะเมิง</v>
          </cell>
          <cell r="G659" t="str">
            <v>โรงพยาบาลชุมชนสะเมิง</v>
          </cell>
          <cell r="H659" t="str">
            <v>50080110</v>
          </cell>
          <cell r="I659">
            <v>50</v>
          </cell>
          <cell r="J659" t="str">
            <v>จังหวัดเชียงใหม่</v>
          </cell>
          <cell r="K659">
            <v>5008</v>
          </cell>
          <cell r="L659" t="str">
            <v>สะเมิง</v>
          </cell>
          <cell r="M659">
            <v>500801</v>
          </cell>
          <cell r="N659" t="str">
            <v>สะเมิงใต้</v>
          </cell>
          <cell r="O659" t="str">
            <v>เหนือ</v>
          </cell>
          <cell r="P659" t="str">
            <v>07</v>
          </cell>
          <cell r="Q659" t="str">
            <v>โรงพยาบาลชุมชน</v>
          </cell>
          <cell r="R659">
            <v>5</v>
          </cell>
          <cell r="S659">
            <v>30</v>
          </cell>
          <cell r="T659" t="str">
            <v>30</v>
          </cell>
          <cell r="U659" t="str">
            <v>21</v>
          </cell>
          <cell r="V659" t="str">
            <v>2.1 ทุติยภูมิระดับต้น</v>
          </cell>
        </row>
        <row r="660">
          <cell r="A660" t="str">
            <v>15</v>
          </cell>
          <cell r="B660" t="str">
            <v>21002</v>
          </cell>
          <cell r="C660" t="str">
            <v>กระทรวงสาธารณสุข สำนักงานปลัดกระทรวงสาธารณสุข</v>
          </cell>
          <cell r="D660" t="str">
            <v>001112500</v>
          </cell>
          <cell r="E660" t="str">
            <v>11125</v>
          </cell>
          <cell r="F660" t="str">
            <v>รพช.ฝาง</v>
          </cell>
          <cell r="G660" t="str">
            <v>โรงพยาบาลชุมชนฝาง</v>
          </cell>
          <cell r="H660" t="str">
            <v>50090104</v>
          </cell>
          <cell r="I660">
            <v>50</v>
          </cell>
          <cell r="J660" t="str">
            <v>จังหวัดเชียงใหม่</v>
          </cell>
          <cell r="K660">
            <v>5009</v>
          </cell>
          <cell r="L660" t="str">
            <v>ฝาง</v>
          </cell>
          <cell r="M660">
            <v>500901</v>
          </cell>
          <cell r="N660" t="str">
            <v>เวียง</v>
          </cell>
          <cell r="O660" t="str">
            <v>เหนือ</v>
          </cell>
          <cell r="P660" t="str">
            <v>07</v>
          </cell>
          <cell r="Q660" t="str">
            <v>โรงพยาบาลชุมชน</v>
          </cell>
          <cell r="R660">
            <v>4</v>
          </cell>
          <cell r="S660">
            <v>90</v>
          </cell>
          <cell r="T660" t="str">
            <v>120</v>
          </cell>
          <cell r="U660" t="str">
            <v>21</v>
          </cell>
          <cell r="V660" t="str">
            <v>2.1 ทุติยภูมิระดับต้น</v>
          </cell>
        </row>
        <row r="661">
          <cell r="A661" t="str">
            <v>15</v>
          </cell>
          <cell r="B661" t="str">
            <v>21002</v>
          </cell>
          <cell r="C661" t="str">
            <v>กระทรวงสาธารณสุข สำนักงานปลัดกระทรวงสาธารณสุข</v>
          </cell>
          <cell r="D661" t="str">
            <v>001112600</v>
          </cell>
          <cell r="E661" t="str">
            <v>11126</v>
          </cell>
          <cell r="F661" t="str">
            <v>รพช.แม่อาย</v>
          </cell>
          <cell r="G661" t="str">
            <v>โรงพยาบาลชุมชนแม่อาย</v>
          </cell>
          <cell r="H661" t="str">
            <v>50100108</v>
          </cell>
          <cell r="I661">
            <v>50</v>
          </cell>
          <cell r="J661" t="str">
            <v>จังหวัดเชียงใหม่</v>
          </cell>
          <cell r="K661">
            <v>5010</v>
          </cell>
          <cell r="L661" t="str">
            <v>แม่อาย</v>
          </cell>
          <cell r="M661">
            <v>501001</v>
          </cell>
          <cell r="N661" t="str">
            <v>แม่อาย</v>
          </cell>
          <cell r="O661" t="str">
            <v>เหนือ</v>
          </cell>
          <cell r="P661" t="str">
            <v>07</v>
          </cell>
          <cell r="Q661" t="str">
            <v>โรงพยาบาลชุมชน</v>
          </cell>
          <cell r="R661">
            <v>4</v>
          </cell>
          <cell r="S661">
            <v>72</v>
          </cell>
          <cell r="T661" t="str">
            <v>60</v>
          </cell>
          <cell r="U661" t="str">
            <v>21</v>
          </cell>
          <cell r="V661" t="str">
            <v>2.1 ทุติยภูมิระดับต้น</v>
          </cell>
        </row>
        <row r="662">
          <cell r="A662" t="str">
            <v>15</v>
          </cell>
          <cell r="B662" t="str">
            <v>21002</v>
          </cell>
          <cell r="C662" t="str">
            <v>กระทรวงสาธารณสุข สำนักงานปลัดกระทรวงสาธารณสุข</v>
          </cell>
          <cell r="D662" t="str">
            <v>001112700</v>
          </cell>
          <cell r="E662" t="str">
            <v>11127</v>
          </cell>
          <cell r="F662" t="str">
            <v>รพช.พร้าว</v>
          </cell>
          <cell r="G662" t="str">
            <v>โรงพยาบาลชุมชนพร้าว</v>
          </cell>
          <cell r="H662" t="str">
            <v>50110104</v>
          </cell>
          <cell r="I662">
            <v>50</v>
          </cell>
          <cell r="J662" t="str">
            <v>จังหวัดเชียงใหม่</v>
          </cell>
          <cell r="K662">
            <v>5011</v>
          </cell>
          <cell r="L662" t="str">
            <v>พร้าว</v>
          </cell>
          <cell r="M662">
            <v>501101</v>
          </cell>
          <cell r="N662" t="str">
            <v>เวียง</v>
          </cell>
          <cell r="O662" t="str">
            <v>เหนือ</v>
          </cell>
          <cell r="P662" t="str">
            <v>07</v>
          </cell>
          <cell r="Q662" t="str">
            <v>โรงพยาบาลชุมชน</v>
          </cell>
          <cell r="R662">
            <v>4</v>
          </cell>
          <cell r="S662">
            <v>60</v>
          </cell>
          <cell r="T662" t="str">
            <v>60</v>
          </cell>
          <cell r="U662" t="str">
            <v>22</v>
          </cell>
          <cell r="V662" t="str">
            <v>2.2 ทุติยภูมิระดับกลาง</v>
          </cell>
        </row>
        <row r="663">
          <cell r="A663" t="str">
            <v>15</v>
          </cell>
          <cell r="B663" t="str">
            <v>21002</v>
          </cell>
          <cell r="C663" t="str">
            <v>กระทรวงสาธารณสุข สำนักงานปลัดกระทรวงสาธารณสุข</v>
          </cell>
          <cell r="D663" t="str">
            <v>001112800</v>
          </cell>
          <cell r="E663" t="str">
            <v>11128</v>
          </cell>
          <cell r="F663" t="str">
            <v>รพช.สันป่าตอง</v>
          </cell>
          <cell r="G663" t="str">
            <v>โรงพยาบาลชุมชนสันป่าตอง</v>
          </cell>
          <cell r="H663" t="str">
            <v>50120109</v>
          </cell>
          <cell r="I663">
            <v>50</v>
          </cell>
          <cell r="J663" t="str">
            <v>จังหวัดเชียงใหม่</v>
          </cell>
          <cell r="K663">
            <v>5012</v>
          </cell>
          <cell r="L663" t="str">
            <v>สันป่าตอง</v>
          </cell>
          <cell r="M663">
            <v>501201</v>
          </cell>
          <cell r="N663" t="str">
            <v>ยุหว่า</v>
          </cell>
          <cell r="O663" t="str">
            <v>เหนือ</v>
          </cell>
          <cell r="P663" t="str">
            <v>07</v>
          </cell>
          <cell r="Q663" t="str">
            <v>โรงพยาบาลชุมชน</v>
          </cell>
          <cell r="R663">
            <v>4</v>
          </cell>
          <cell r="S663">
            <v>150</v>
          </cell>
          <cell r="T663" t="str">
            <v>120</v>
          </cell>
          <cell r="U663" t="str">
            <v>21</v>
          </cell>
          <cell r="V663" t="str">
            <v>2.1 ทุติยภูมิระดับต้น</v>
          </cell>
        </row>
        <row r="664">
          <cell r="A664" t="str">
            <v>15</v>
          </cell>
          <cell r="B664" t="str">
            <v>21002</v>
          </cell>
          <cell r="C664" t="str">
            <v>กระทรวงสาธารณสุข สำนักงานปลัดกระทรวงสาธารณสุข</v>
          </cell>
          <cell r="D664" t="str">
            <v>001112900</v>
          </cell>
          <cell r="E664" t="str">
            <v>11129</v>
          </cell>
          <cell r="F664" t="str">
            <v>รพช.สันกำแพง</v>
          </cell>
          <cell r="G664" t="str">
            <v>โรงพยาบาลชุมชนสันกำแพง</v>
          </cell>
          <cell r="H664" t="str">
            <v>50130401</v>
          </cell>
          <cell r="I664">
            <v>50</v>
          </cell>
          <cell r="J664" t="str">
            <v>จังหวัดเชียงใหม่</v>
          </cell>
          <cell r="K664">
            <v>5013</v>
          </cell>
          <cell r="L664" t="str">
            <v>สันกำแพง</v>
          </cell>
          <cell r="M664">
            <v>501304</v>
          </cell>
          <cell r="N664" t="str">
            <v>บวกค้าง</v>
          </cell>
          <cell r="O664" t="str">
            <v>เหนือ</v>
          </cell>
          <cell r="P664" t="str">
            <v>07</v>
          </cell>
          <cell r="Q664" t="str">
            <v>โรงพยาบาลชุมชน</v>
          </cell>
          <cell r="R664">
            <v>5</v>
          </cell>
          <cell r="S664">
            <v>30</v>
          </cell>
          <cell r="T664" t="str">
            <v>30</v>
          </cell>
          <cell r="U664" t="str">
            <v>21</v>
          </cell>
          <cell r="V664" t="str">
            <v>2.1 ทุติยภูมิระดับต้น</v>
          </cell>
        </row>
        <row r="665">
          <cell r="A665" t="str">
            <v>15</v>
          </cell>
          <cell r="B665" t="str">
            <v>21002</v>
          </cell>
          <cell r="C665" t="str">
            <v>กระทรวงสาธารณสุข สำนักงานปลัดกระทรวงสาธารณสุข</v>
          </cell>
          <cell r="D665" t="str">
            <v>001113000</v>
          </cell>
          <cell r="E665" t="str">
            <v>11130</v>
          </cell>
          <cell r="F665" t="str">
            <v>รพช.สันทราย</v>
          </cell>
          <cell r="G665" t="str">
            <v>โรงพยาบาลชุมชนสันทราย</v>
          </cell>
          <cell r="H665" t="str">
            <v>50140811</v>
          </cell>
          <cell r="I665">
            <v>50</v>
          </cell>
          <cell r="J665" t="str">
            <v>จังหวัดเชียงใหม่</v>
          </cell>
          <cell r="K665">
            <v>5014</v>
          </cell>
          <cell r="L665" t="str">
            <v>สันทราย</v>
          </cell>
          <cell r="M665">
            <v>501408</v>
          </cell>
          <cell r="N665" t="str">
            <v>หนองหาร</v>
          </cell>
          <cell r="O665" t="str">
            <v>เหนือ</v>
          </cell>
          <cell r="P665" t="str">
            <v>07</v>
          </cell>
          <cell r="Q665" t="str">
            <v>โรงพยาบาลชุมชน</v>
          </cell>
          <cell r="R665">
            <v>4</v>
          </cell>
          <cell r="S665">
            <v>53</v>
          </cell>
          <cell r="T665" t="str">
            <v>60</v>
          </cell>
          <cell r="U665" t="str">
            <v>21</v>
          </cell>
          <cell r="V665" t="str">
            <v>2.1 ทุติยภูมิระดับต้น</v>
          </cell>
        </row>
        <row r="666">
          <cell r="A666" t="str">
            <v>15</v>
          </cell>
          <cell r="B666" t="str">
            <v>21002</v>
          </cell>
          <cell r="C666" t="str">
            <v>กระทรวงสาธารณสุข สำนักงานปลัดกระทรวงสาธารณสุข</v>
          </cell>
          <cell r="D666" t="str">
            <v>001113100</v>
          </cell>
          <cell r="E666" t="str">
            <v>11131</v>
          </cell>
          <cell r="F666" t="str">
            <v>รพช.หางดง</v>
          </cell>
          <cell r="G666" t="str">
            <v>โรงพยาบาลชุมชนหางดง</v>
          </cell>
          <cell r="H666" t="str">
            <v>50150103</v>
          </cell>
          <cell r="I666">
            <v>50</v>
          </cell>
          <cell r="J666" t="str">
            <v>จังหวัดเชียงใหม่</v>
          </cell>
          <cell r="K666">
            <v>5015</v>
          </cell>
          <cell r="L666" t="str">
            <v>หางดง</v>
          </cell>
          <cell r="M666">
            <v>501501</v>
          </cell>
          <cell r="N666" t="str">
            <v>หางดง</v>
          </cell>
          <cell r="O666" t="str">
            <v>เหนือ</v>
          </cell>
          <cell r="P666" t="str">
            <v>07</v>
          </cell>
          <cell r="Q666" t="str">
            <v>โรงพยาบาลชุมชน</v>
          </cell>
          <cell r="R666">
            <v>5</v>
          </cell>
          <cell r="S666">
            <v>25</v>
          </cell>
          <cell r="T666" t="str">
            <v>23</v>
          </cell>
          <cell r="U666" t="str">
            <v>21</v>
          </cell>
          <cell r="V666" t="str">
            <v>2.1 ทุติยภูมิระดับต้น</v>
          </cell>
        </row>
        <row r="667">
          <cell r="A667" t="str">
            <v>15</v>
          </cell>
          <cell r="B667" t="str">
            <v>21002</v>
          </cell>
          <cell r="C667" t="str">
            <v>กระทรวงสาธารณสุข สำนักงานปลัดกระทรวงสาธารณสุข</v>
          </cell>
          <cell r="D667" t="str">
            <v>001113200</v>
          </cell>
          <cell r="E667" t="str">
            <v>11132</v>
          </cell>
          <cell r="F667" t="str">
            <v>รพช.ฮอด</v>
          </cell>
          <cell r="G667" t="str">
            <v>โรงพยาบาลชุมชนฮอด</v>
          </cell>
          <cell r="H667" t="str">
            <v>50160110</v>
          </cell>
          <cell r="I667">
            <v>50</v>
          </cell>
          <cell r="J667" t="str">
            <v>จังหวัดเชียงใหม่</v>
          </cell>
          <cell r="K667">
            <v>5016</v>
          </cell>
          <cell r="L667" t="str">
            <v>ฮอด</v>
          </cell>
          <cell r="M667">
            <v>501601</v>
          </cell>
          <cell r="N667" t="str">
            <v>หางดง</v>
          </cell>
          <cell r="O667" t="str">
            <v>เหนือ</v>
          </cell>
          <cell r="P667" t="str">
            <v>07</v>
          </cell>
          <cell r="Q667" t="str">
            <v>โรงพยาบาลชุมชน</v>
          </cell>
          <cell r="R667">
            <v>4</v>
          </cell>
          <cell r="S667">
            <v>60</v>
          </cell>
          <cell r="T667" t="str">
            <v>60</v>
          </cell>
          <cell r="U667" t="str">
            <v>21</v>
          </cell>
          <cell r="V667" t="str">
            <v>2.1 ทุติยภูมิระดับต้น</v>
          </cell>
        </row>
        <row r="668">
          <cell r="A668" t="str">
            <v>15</v>
          </cell>
          <cell r="B668" t="str">
            <v>21002</v>
          </cell>
          <cell r="C668" t="str">
            <v>กระทรวงสาธารณสุข สำนักงานปลัดกระทรวงสาธารณสุข</v>
          </cell>
          <cell r="D668" t="str">
            <v>001113300</v>
          </cell>
          <cell r="E668" t="str">
            <v>11133</v>
          </cell>
          <cell r="F668" t="str">
            <v>รพช.ดอยเต่า</v>
          </cell>
          <cell r="G668" t="str">
            <v>โรงพยาบาลชุมชนดอยเต่า</v>
          </cell>
          <cell r="H668" t="str">
            <v>50170103</v>
          </cell>
          <cell r="I668">
            <v>50</v>
          </cell>
          <cell r="J668" t="str">
            <v>จังหวัดเชียงใหม่</v>
          </cell>
          <cell r="K668">
            <v>5017</v>
          </cell>
          <cell r="L668" t="str">
            <v>ดอยเต่า</v>
          </cell>
          <cell r="M668">
            <v>501702</v>
          </cell>
          <cell r="N668" t="str">
            <v>ท่าเดื่อ</v>
          </cell>
          <cell r="O668" t="str">
            <v>เหนือ</v>
          </cell>
          <cell r="P668" t="str">
            <v>07</v>
          </cell>
          <cell r="Q668" t="str">
            <v>โรงพยาบาลชุมชน</v>
          </cell>
          <cell r="R668">
            <v>5</v>
          </cell>
          <cell r="S668">
            <v>30</v>
          </cell>
          <cell r="T668" t="str">
            <v>30</v>
          </cell>
          <cell r="U668" t="str">
            <v>21</v>
          </cell>
          <cell r="V668" t="str">
            <v>2.1 ทุติยภูมิระดับต้น</v>
          </cell>
        </row>
        <row r="669">
          <cell r="A669" t="str">
            <v>15</v>
          </cell>
          <cell r="B669" t="str">
            <v>21002</v>
          </cell>
          <cell r="C669" t="str">
            <v>กระทรวงสาธารณสุข สำนักงานปลัดกระทรวงสาธารณสุข</v>
          </cell>
          <cell r="D669" t="str">
            <v>001113400</v>
          </cell>
          <cell r="E669" t="str">
            <v>11134</v>
          </cell>
          <cell r="F669" t="str">
            <v>รพช.อมก๋อย</v>
          </cell>
          <cell r="G669" t="str">
            <v>โรงพยาบาลชุมชนอมก๋อย</v>
          </cell>
          <cell r="H669" t="str">
            <v>50180101</v>
          </cell>
          <cell r="I669">
            <v>50</v>
          </cell>
          <cell r="J669" t="str">
            <v>จังหวัดเชียงใหม่</v>
          </cell>
          <cell r="K669">
            <v>5018</v>
          </cell>
          <cell r="L669" t="str">
            <v>อมก๋อย</v>
          </cell>
          <cell r="M669">
            <v>501801</v>
          </cell>
          <cell r="N669" t="str">
            <v>อมก๋อย</v>
          </cell>
          <cell r="O669" t="str">
            <v>เหนือ</v>
          </cell>
          <cell r="P669" t="str">
            <v>07</v>
          </cell>
          <cell r="Q669" t="str">
            <v>โรงพยาบาลชุมชน</v>
          </cell>
          <cell r="R669">
            <v>5</v>
          </cell>
          <cell r="S669">
            <v>30</v>
          </cell>
          <cell r="T669" t="str">
            <v>30</v>
          </cell>
          <cell r="U669" t="str">
            <v>21</v>
          </cell>
          <cell r="V669" t="str">
            <v>2.1 ทุติยภูมิระดับต้น</v>
          </cell>
        </row>
        <row r="670">
          <cell r="A670" t="str">
            <v>15</v>
          </cell>
          <cell r="B670" t="str">
            <v>21002</v>
          </cell>
          <cell r="C670" t="str">
            <v>กระทรวงสาธารณสุข สำนักงานปลัดกระทรวงสาธารณสุข</v>
          </cell>
          <cell r="D670" t="str">
            <v>001113500</v>
          </cell>
          <cell r="E670" t="str">
            <v>11135</v>
          </cell>
          <cell r="F670" t="str">
            <v>รพช.สารภี</v>
          </cell>
          <cell r="G670" t="str">
            <v>โรงพยาบาลชุมชนสารภี</v>
          </cell>
          <cell r="H670" t="str">
            <v>50190203</v>
          </cell>
          <cell r="I670">
            <v>50</v>
          </cell>
          <cell r="J670" t="str">
            <v>จังหวัดเชียงใหม่</v>
          </cell>
          <cell r="K670">
            <v>5019</v>
          </cell>
          <cell r="L670" t="str">
            <v>สารภี</v>
          </cell>
          <cell r="M670">
            <v>501902</v>
          </cell>
          <cell r="N670" t="str">
            <v>สารภี</v>
          </cell>
          <cell r="O670" t="str">
            <v>เหนือ</v>
          </cell>
          <cell r="P670" t="str">
            <v>07</v>
          </cell>
          <cell r="Q670" t="str">
            <v>โรงพยาบาลชุมชน</v>
          </cell>
          <cell r="R670">
            <v>4</v>
          </cell>
          <cell r="S670">
            <v>59</v>
          </cell>
          <cell r="T670" t="str">
            <v>30</v>
          </cell>
          <cell r="U670" t="str">
            <v>21</v>
          </cell>
          <cell r="V670" t="str">
            <v>2.1 ทุติยภูมิระดับต้น</v>
          </cell>
        </row>
        <row r="671">
          <cell r="A671" t="str">
            <v>15</v>
          </cell>
          <cell r="B671" t="str">
            <v>21002</v>
          </cell>
          <cell r="C671" t="str">
            <v>กระทรวงสาธารณสุข สำนักงานปลัดกระทรวงสาธารณสุข</v>
          </cell>
          <cell r="D671" t="str">
            <v>001113600</v>
          </cell>
          <cell r="E671" t="str">
            <v>11136</v>
          </cell>
          <cell r="F671" t="str">
            <v>รพช.เวียงแหง</v>
          </cell>
          <cell r="G671" t="str">
            <v>โรงพยาบาลชุมชนเวียงแหง</v>
          </cell>
          <cell r="H671" t="str">
            <v>50200103</v>
          </cell>
          <cell r="I671">
            <v>50</v>
          </cell>
          <cell r="J671" t="str">
            <v>จังหวัดเชียงใหม่</v>
          </cell>
          <cell r="K671">
            <v>5020</v>
          </cell>
          <cell r="L671" t="str">
            <v>เวียงแหง</v>
          </cell>
          <cell r="M671">
            <v>502001</v>
          </cell>
          <cell r="N671" t="str">
            <v>เมืองแหง</v>
          </cell>
          <cell r="O671" t="str">
            <v>เหนือ</v>
          </cell>
          <cell r="P671" t="str">
            <v>07</v>
          </cell>
          <cell r="Q671" t="str">
            <v>โรงพยาบาลชุมชน</v>
          </cell>
          <cell r="R671">
            <v>5</v>
          </cell>
          <cell r="S671">
            <v>30</v>
          </cell>
          <cell r="T671" t="str">
            <v>30</v>
          </cell>
          <cell r="U671" t="str">
            <v>21</v>
          </cell>
          <cell r="V671" t="str">
            <v>2.1 ทุติยภูมิระดับต้น</v>
          </cell>
        </row>
        <row r="672">
          <cell r="A672" t="str">
            <v>15</v>
          </cell>
          <cell r="B672" t="str">
            <v>21002</v>
          </cell>
          <cell r="C672" t="str">
            <v>กระทรวงสาธารณสุข สำนักงานปลัดกระทรวงสาธารณสุข</v>
          </cell>
          <cell r="D672" t="str">
            <v>001113700</v>
          </cell>
          <cell r="E672" t="str">
            <v>11137</v>
          </cell>
          <cell r="F672" t="str">
            <v>รพช.ไชยปราการ</v>
          </cell>
          <cell r="G672" t="str">
            <v>โรงพยาบาลชุมชนไชยปราการ</v>
          </cell>
          <cell r="H672" t="str">
            <v>50210203</v>
          </cell>
          <cell r="I672">
            <v>50</v>
          </cell>
          <cell r="J672" t="str">
            <v>จังหวัดเชียงใหม่</v>
          </cell>
          <cell r="K672">
            <v>5021</v>
          </cell>
          <cell r="L672" t="str">
            <v>ไชยปราการ</v>
          </cell>
          <cell r="M672">
            <v>502102</v>
          </cell>
          <cell r="N672" t="str">
            <v>ศรีดงเย็น</v>
          </cell>
          <cell r="O672" t="str">
            <v>เหนือ</v>
          </cell>
          <cell r="P672" t="str">
            <v>07</v>
          </cell>
          <cell r="Q672" t="str">
            <v>โรงพยาบาลชุมชน</v>
          </cell>
          <cell r="R672">
            <v>5</v>
          </cell>
          <cell r="S672">
            <v>30</v>
          </cell>
          <cell r="T672" t="str">
            <v>42</v>
          </cell>
          <cell r="U672" t="str">
            <v>21</v>
          </cell>
          <cell r="V672" t="str">
            <v>2.1 ทุติยภูมิระดับต้น</v>
          </cell>
        </row>
        <row r="673">
          <cell r="A673" t="str">
            <v>15</v>
          </cell>
          <cell r="B673" t="str">
            <v>21002</v>
          </cell>
          <cell r="C673" t="str">
            <v>กระทรวงสาธารณสุข สำนักงานปลัดกระทรวงสาธารณสุข</v>
          </cell>
          <cell r="D673" t="str">
            <v>001113800</v>
          </cell>
          <cell r="E673" t="str">
            <v>11138</v>
          </cell>
          <cell r="F673" t="str">
            <v>รพช.แม่วาง</v>
          </cell>
          <cell r="G673" t="str">
            <v>โรงพยาบาลชุมชนแม่วาง</v>
          </cell>
          <cell r="H673" t="str">
            <v>50220101</v>
          </cell>
          <cell r="I673">
            <v>50</v>
          </cell>
          <cell r="J673" t="str">
            <v>จังหวัดเชียงใหม่</v>
          </cell>
          <cell r="K673">
            <v>5022</v>
          </cell>
          <cell r="L673" t="str">
            <v>แม่วาง</v>
          </cell>
          <cell r="M673">
            <v>502201</v>
          </cell>
          <cell r="N673" t="str">
            <v>บ้านกาด</v>
          </cell>
          <cell r="O673" t="str">
            <v>เหนือ</v>
          </cell>
          <cell r="P673" t="str">
            <v>07</v>
          </cell>
          <cell r="Q673" t="str">
            <v>โรงพยาบาลชุมชน</v>
          </cell>
          <cell r="R673">
            <v>5</v>
          </cell>
          <cell r="S673">
            <v>30</v>
          </cell>
          <cell r="T673" t="str">
            <v>30</v>
          </cell>
          <cell r="U673" t="str">
            <v>21</v>
          </cell>
          <cell r="V673" t="str">
            <v>2.1 ทุติยภูมิระดับต้น</v>
          </cell>
        </row>
        <row r="674">
          <cell r="A674" t="str">
            <v>15</v>
          </cell>
          <cell r="B674" t="str">
            <v>21002</v>
          </cell>
          <cell r="C674" t="str">
            <v>กระทรวงสาธารณสุข สำนักงานปลัดกระทรวงสาธารณสุข</v>
          </cell>
          <cell r="D674" t="str">
            <v>001113900</v>
          </cell>
          <cell r="E674" t="str">
            <v>11139</v>
          </cell>
          <cell r="F674" t="str">
            <v>รพช.แม่ออน</v>
          </cell>
          <cell r="G674" t="str">
            <v>โรงพยาบาลชุมชนแม่ออน</v>
          </cell>
          <cell r="H674" t="str">
            <v>50230301</v>
          </cell>
          <cell r="I674">
            <v>50</v>
          </cell>
          <cell r="J674" t="str">
            <v>จังหวัดเชียงใหม่</v>
          </cell>
          <cell r="K674">
            <v>5023</v>
          </cell>
          <cell r="L674" t="str">
            <v>แม่ออน</v>
          </cell>
          <cell r="M674">
            <v>502303</v>
          </cell>
          <cell r="N674" t="str">
            <v>บ้านสหกรณ์</v>
          </cell>
          <cell r="O674" t="str">
            <v>เหนือ</v>
          </cell>
          <cell r="P674" t="str">
            <v>07</v>
          </cell>
          <cell r="Q674" t="str">
            <v>โรงพยาบาลชุมชน</v>
          </cell>
          <cell r="R674">
            <v>5</v>
          </cell>
          <cell r="S674">
            <v>18</v>
          </cell>
          <cell r="T674" t="str">
            <v>10</v>
          </cell>
          <cell r="U674" t="str">
            <v>21</v>
          </cell>
          <cell r="V674" t="str">
            <v>2.1 ทุติยภูมิระดับต้น</v>
          </cell>
        </row>
        <row r="675">
          <cell r="A675" t="str">
            <v>15</v>
          </cell>
          <cell r="B675" t="str">
            <v>21002</v>
          </cell>
          <cell r="C675" t="str">
            <v>กระทรวงสาธารณสุข สำนักงานปลัดกระทรวงสาธารณสุข</v>
          </cell>
          <cell r="D675" t="str">
            <v>001164300</v>
          </cell>
          <cell r="E675" t="str">
            <v>11643</v>
          </cell>
          <cell r="F675" t="str">
            <v>รพช.ดอยหล่อ</v>
          </cell>
          <cell r="G675" t="str">
            <v>โรงพยาบาลชุมชนดอยหล่อ</v>
          </cell>
          <cell r="H675" t="str">
            <v>50240105</v>
          </cell>
          <cell r="I675">
            <v>50</v>
          </cell>
          <cell r="J675" t="str">
            <v>จังหวัดเชียงใหม่</v>
          </cell>
          <cell r="K675">
            <v>5024</v>
          </cell>
          <cell r="L675" t="str">
            <v>ดอยหล่อ</v>
          </cell>
          <cell r="M675">
            <v>502401</v>
          </cell>
          <cell r="N675" t="str">
            <v>ดอยหล่อ</v>
          </cell>
          <cell r="O675" t="str">
            <v>เหนือ</v>
          </cell>
          <cell r="P675" t="str">
            <v>07</v>
          </cell>
          <cell r="Q675" t="str">
            <v>โรงพยาบาลชุมชน</v>
          </cell>
          <cell r="R675">
            <v>5</v>
          </cell>
          <cell r="S675">
            <v>30</v>
          </cell>
          <cell r="T675" t="str">
            <v>30</v>
          </cell>
          <cell r="U675" t="str">
            <v>22</v>
          </cell>
          <cell r="V675" t="str">
            <v>2.2 ทุติยภูมิระดับกลาง</v>
          </cell>
        </row>
        <row r="676">
          <cell r="A676" t="str">
            <v>15</v>
          </cell>
          <cell r="B676" t="str">
            <v>21002</v>
          </cell>
          <cell r="C676" t="str">
            <v>กระทรวงสาธารณสุข สำนักงานปลัดกระทรวงสาธารณสุข</v>
          </cell>
          <cell r="D676" t="str">
            <v>002373600</v>
          </cell>
          <cell r="E676" t="str">
            <v>23736</v>
          </cell>
          <cell r="F676" t="str">
            <v>รพช.วัดจันทร์เฉลิมพระเกียรติ 80 พรรษา</v>
          </cell>
          <cell r="G676" t="str">
            <v>โรงพยาบาลชุมชนวัดจันทร์เฉลิมพระเกียรติ 80 พรรษา</v>
          </cell>
          <cell r="H676" t="str">
            <v>50030603</v>
          </cell>
          <cell r="I676">
            <v>50</v>
          </cell>
          <cell r="J676" t="str">
            <v>จังหวัดเชียงใหม่</v>
          </cell>
          <cell r="K676">
            <v>5003</v>
          </cell>
          <cell r="L676" t="str">
            <v>แม่แจ่ม</v>
          </cell>
          <cell r="M676">
            <v>500306</v>
          </cell>
          <cell r="N676" t="str">
            <v>บ้านจันทร์</v>
          </cell>
          <cell r="O676" t="str">
            <v>เหนือ</v>
          </cell>
          <cell r="P676" t="str">
            <v>07</v>
          </cell>
          <cell r="Q676" t="str">
            <v>โรงพยาบาลชุมชน</v>
          </cell>
          <cell r="R676">
            <v>5</v>
          </cell>
          <cell r="S676">
            <v>10</v>
          </cell>
          <cell r="T676" t="str">
            <v>10</v>
          </cell>
        </row>
        <row r="677">
          <cell r="A677" t="str">
            <v>15</v>
          </cell>
          <cell r="B677" t="str">
            <v>21002</v>
          </cell>
          <cell r="C677" t="str">
            <v>กระทรวงสาธารณสุข สำนักงานปลัดกระทรวงสาธารณสุข</v>
          </cell>
          <cell r="D677" t="str">
            <v>001071400</v>
          </cell>
          <cell r="E677" t="str">
            <v>10714</v>
          </cell>
          <cell r="F677" t="str">
            <v>รพท.ลำพูน</v>
          </cell>
          <cell r="G677" t="str">
            <v>โรงพยาบาลทั่วไปลำพูน</v>
          </cell>
          <cell r="H677" t="str">
            <v>51011101</v>
          </cell>
          <cell r="I677">
            <v>51</v>
          </cell>
          <cell r="J677" t="str">
            <v>จังหวัดลำพูน</v>
          </cell>
          <cell r="K677">
            <v>5101</v>
          </cell>
          <cell r="L677" t="str">
            <v>เมืองลำพูน</v>
          </cell>
          <cell r="M677">
            <v>510111</v>
          </cell>
          <cell r="N677" t="str">
            <v>เวียงยอง</v>
          </cell>
          <cell r="O677" t="str">
            <v>เหนือ</v>
          </cell>
          <cell r="P677" t="str">
            <v>06</v>
          </cell>
          <cell r="Q677" t="str">
            <v>โรงพยาบาลทั่วไป</v>
          </cell>
          <cell r="R677">
            <v>2</v>
          </cell>
          <cell r="S677">
            <v>434</v>
          </cell>
          <cell r="T677" t="str">
            <v>411</v>
          </cell>
          <cell r="U677" t="str">
            <v>31</v>
          </cell>
          <cell r="V677" t="str">
            <v>3.1 ตติยภูมิ</v>
          </cell>
        </row>
        <row r="678">
          <cell r="A678" t="str">
            <v>15</v>
          </cell>
          <cell r="B678" t="str">
            <v>21002</v>
          </cell>
          <cell r="C678" t="str">
            <v>กระทรวงสาธารณสุข สำนักงานปลัดกระทรวงสาธารณสุข</v>
          </cell>
          <cell r="D678" t="str">
            <v>001114000</v>
          </cell>
          <cell r="E678" t="str">
            <v>11140</v>
          </cell>
          <cell r="F678" t="str">
            <v>รพช.แม่ทา</v>
          </cell>
          <cell r="G678" t="str">
            <v>โรงพยาบาลชุมชนแม่ทา</v>
          </cell>
          <cell r="H678" t="str">
            <v>51020208</v>
          </cell>
          <cell r="I678">
            <v>51</v>
          </cell>
          <cell r="J678" t="str">
            <v>จังหวัดลำพูน</v>
          </cell>
          <cell r="K678">
            <v>5102</v>
          </cell>
          <cell r="L678" t="str">
            <v>แม่ทา</v>
          </cell>
          <cell r="M678">
            <v>510202</v>
          </cell>
          <cell r="N678" t="str">
            <v>ทาสบเส้า</v>
          </cell>
          <cell r="O678" t="str">
            <v>เหนือ</v>
          </cell>
          <cell r="P678" t="str">
            <v>07</v>
          </cell>
          <cell r="Q678" t="str">
            <v>โรงพยาบาลชุมชน</v>
          </cell>
          <cell r="R678">
            <v>5</v>
          </cell>
          <cell r="S678">
            <v>30</v>
          </cell>
          <cell r="T678" t="str">
            <v>30</v>
          </cell>
          <cell r="U678" t="str">
            <v>21</v>
          </cell>
          <cell r="V678" t="str">
            <v>2.1 ทุติยภูมิระดับต้น</v>
          </cell>
        </row>
        <row r="679">
          <cell r="A679" t="str">
            <v>15</v>
          </cell>
          <cell r="B679" t="str">
            <v>21002</v>
          </cell>
          <cell r="C679" t="str">
            <v>กระทรวงสาธารณสุข สำนักงานปลัดกระทรวงสาธารณสุข</v>
          </cell>
          <cell r="D679" t="str">
            <v>001114100</v>
          </cell>
          <cell r="E679" t="str">
            <v>11141</v>
          </cell>
          <cell r="F679" t="str">
            <v>รพช.บ้านโฮ่ง</v>
          </cell>
          <cell r="G679" t="str">
            <v>โรงพยาบาลชุมชนบ้านโฮ่ง</v>
          </cell>
          <cell r="H679" t="str">
            <v>51030102</v>
          </cell>
          <cell r="I679">
            <v>51</v>
          </cell>
          <cell r="J679" t="str">
            <v>จังหวัดลำพูน</v>
          </cell>
          <cell r="K679">
            <v>5103</v>
          </cell>
          <cell r="L679" t="str">
            <v>บ้านโฮ่ง</v>
          </cell>
          <cell r="M679">
            <v>510301</v>
          </cell>
          <cell r="N679" t="str">
            <v>บ้านโฮ่ง</v>
          </cell>
          <cell r="O679" t="str">
            <v>เหนือ</v>
          </cell>
          <cell r="P679" t="str">
            <v>07</v>
          </cell>
          <cell r="Q679" t="str">
            <v>โรงพยาบาลชุมชน</v>
          </cell>
          <cell r="R679">
            <v>5</v>
          </cell>
          <cell r="S679">
            <v>30</v>
          </cell>
          <cell r="T679" t="str">
            <v>30</v>
          </cell>
          <cell r="U679" t="str">
            <v>21</v>
          </cell>
          <cell r="V679" t="str">
            <v>2.1 ทุติยภูมิระดับต้น</v>
          </cell>
        </row>
        <row r="680">
          <cell r="A680" t="str">
            <v>15</v>
          </cell>
          <cell r="B680" t="str">
            <v>21002</v>
          </cell>
          <cell r="C680" t="str">
            <v>กระทรวงสาธารณสุข สำนักงานปลัดกระทรวงสาธารณสุข</v>
          </cell>
          <cell r="D680" t="str">
            <v>001114200</v>
          </cell>
          <cell r="E680" t="str">
            <v>11142</v>
          </cell>
          <cell r="F680" t="str">
            <v>รพช.ลี้</v>
          </cell>
          <cell r="G680" t="str">
            <v>โรงพยาบาลชุมชนลี้</v>
          </cell>
          <cell r="H680" t="str">
            <v>51040104</v>
          </cell>
          <cell r="I680">
            <v>51</v>
          </cell>
          <cell r="J680" t="str">
            <v>จังหวัดลำพูน</v>
          </cell>
          <cell r="K680">
            <v>5104</v>
          </cell>
          <cell r="L680" t="str">
            <v>ลี้</v>
          </cell>
          <cell r="M680">
            <v>510401</v>
          </cell>
          <cell r="N680" t="str">
            <v>ลี้</v>
          </cell>
          <cell r="O680" t="str">
            <v>เหนือ</v>
          </cell>
          <cell r="P680" t="str">
            <v>07</v>
          </cell>
          <cell r="Q680" t="str">
            <v>โรงพยาบาลชุมชน</v>
          </cell>
          <cell r="R680">
            <v>4</v>
          </cell>
          <cell r="S680">
            <v>60</v>
          </cell>
          <cell r="T680" t="str">
            <v>60</v>
          </cell>
          <cell r="U680" t="str">
            <v>22</v>
          </cell>
          <cell r="V680" t="str">
            <v>2.2 ทุติยภูมิระดับกลาง</v>
          </cell>
        </row>
        <row r="681">
          <cell r="A681" t="str">
            <v>15</v>
          </cell>
          <cell r="B681" t="str">
            <v>21002</v>
          </cell>
          <cell r="C681" t="str">
            <v>กระทรวงสาธารณสุข สำนักงานปลัดกระทรวงสาธารณสุข</v>
          </cell>
          <cell r="D681" t="str">
            <v>001114300</v>
          </cell>
          <cell r="E681" t="str">
            <v>11143</v>
          </cell>
          <cell r="F681" t="str">
            <v>รพช.ทุ่งหัวช้าง</v>
          </cell>
          <cell r="G681" t="str">
            <v>โรงพยาบาลชุมชนทุ่งหัวช้าง</v>
          </cell>
          <cell r="H681" t="str">
            <v>51050103</v>
          </cell>
          <cell r="I681">
            <v>51</v>
          </cell>
          <cell r="J681" t="str">
            <v>จังหวัดลำพูน</v>
          </cell>
          <cell r="K681">
            <v>5105</v>
          </cell>
          <cell r="L681" t="str">
            <v>ทุ่งหัวช้าง</v>
          </cell>
          <cell r="M681">
            <v>510501</v>
          </cell>
          <cell r="N681" t="str">
            <v>ทุ่งหัวช้าง</v>
          </cell>
          <cell r="O681" t="str">
            <v>เหนือ</v>
          </cell>
          <cell r="P681" t="str">
            <v>07</v>
          </cell>
          <cell r="Q681" t="str">
            <v>โรงพยาบาลชุมชน</v>
          </cell>
          <cell r="R681">
            <v>5</v>
          </cell>
          <cell r="S681">
            <v>30</v>
          </cell>
          <cell r="T681" t="str">
            <v>30</v>
          </cell>
          <cell r="U681" t="str">
            <v>21</v>
          </cell>
          <cell r="V681" t="str">
            <v>2.1 ทุติยภูมิระดับต้น</v>
          </cell>
        </row>
        <row r="682">
          <cell r="A682" t="str">
            <v>15</v>
          </cell>
          <cell r="B682" t="str">
            <v>21002</v>
          </cell>
          <cell r="C682" t="str">
            <v>กระทรวงสาธารณสุข สำนักงานปลัดกระทรวงสาธารณสุข</v>
          </cell>
          <cell r="D682" t="str">
            <v>001114400</v>
          </cell>
          <cell r="E682" t="str">
            <v>11144</v>
          </cell>
          <cell r="F682" t="str">
            <v>รพช.ป่าซาง</v>
          </cell>
          <cell r="G682" t="str">
            <v>โรงพยาบาลชุมชนป่าซาง</v>
          </cell>
          <cell r="H682" t="str">
            <v>51061107</v>
          </cell>
          <cell r="I682">
            <v>51</v>
          </cell>
          <cell r="J682" t="str">
            <v>จังหวัดลำพูน</v>
          </cell>
          <cell r="K682">
            <v>5106</v>
          </cell>
          <cell r="L682" t="str">
            <v>ป่าซาง</v>
          </cell>
          <cell r="M682">
            <v>510611</v>
          </cell>
          <cell r="N682" t="str">
            <v>นครเจดีย์</v>
          </cell>
          <cell r="O682" t="str">
            <v>เหนือ</v>
          </cell>
          <cell r="P682" t="str">
            <v>07</v>
          </cell>
          <cell r="Q682" t="str">
            <v>โรงพยาบาลชุมชน</v>
          </cell>
          <cell r="R682">
            <v>4</v>
          </cell>
          <cell r="S682">
            <v>90</v>
          </cell>
          <cell r="T682" t="str">
            <v>60</v>
          </cell>
          <cell r="U682" t="str">
            <v>21</v>
          </cell>
          <cell r="V682" t="str">
            <v>2.1 ทุติยภูมิระดับต้น</v>
          </cell>
        </row>
        <row r="683">
          <cell r="A683" t="str">
            <v>15</v>
          </cell>
          <cell r="B683" t="str">
            <v>21002</v>
          </cell>
          <cell r="C683" t="str">
            <v>กระทรวงสาธารณสุข สำนักงานปลัดกระทรวงสาธารณสุข</v>
          </cell>
          <cell r="D683" t="str">
            <v>001114500</v>
          </cell>
          <cell r="E683" t="str">
            <v>11145</v>
          </cell>
          <cell r="F683" t="str">
            <v>รพช.บ้านธิ</v>
          </cell>
          <cell r="G683" t="str">
            <v>โรงพยาบาลชุมชนบ้านธิ</v>
          </cell>
          <cell r="H683" t="str">
            <v>51070106</v>
          </cell>
          <cell r="I683">
            <v>51</v>
          </cell>
          <cell r="J683" t="str">
            <v>จังหวัดลำพูน</v>
          </cell>
          <cell r="K683">
            <v>5107</v>
          </cell>
          <cell r="L683" t="str">
            <v>บ้านธิ</v>
          </cell>
          <cell r="M683">
            <v>510701</v>
          </cell>
          <cell r="N683" t="str">
            <v>บ้านธิ</v>
          </cell>
          <cell r="O683" t="str">
            <v>เหนือ</v>
          </cell>
          <cell r="P683" t="str">
            <v>07</v>
          </cell>
          <cell r="Q683" t="str">
            <v>โรงพยาบาลชุมชน</v>
          </cell>
          <cell r="R683">
            <v>5</v>
          </cell>
          <cell r="S683">
            <v>30</v>
          </cell>
          <cell r="T683" t="str">
            <v>30</v>
          </cell>
          <cell r="U683" t="str">
            <v>21</v>
          </cell>
          <cell r="V683" t="str">
            <v>2.1 ทุติยภูมิระดับต้น</v>
          </cell>
        </row>
        <row r="684">
          <cell r="A684" t="str">
            <v>15</v>
          </cell>
          <cell r="B684" t="str">
            <v>21002</v>
          </cell>
          <cell r="C684" t="str">
            <v>กระทรวงสาธารณสุข สำนักงานปลัดกระทรวงสาธารณสุข</v>
          </cell>
          <cell r="D684" t="str">
            <v>001067200</v>
          </cell>
          <cell r="E684" t="str">
            <v>10672</v>
          </cell>
          <cell r="F684" t="str">
            <v>รพศ.ลำปาง</v>
          </cell>
          <cell r="G684" t="str">
            <v>โรงพยาบาลศูนย์ลำปาง</v>
          </cell>
          <cell r="H684" t="str">
            <v>52010200</v>
          </cell>
          <cell r="I684">
            <v>52</v>
          </cell>
          <cell r="J684" t="str">
            <v>จังหวัดลำปาง</v>
          </cell>
          <cell r="K684">
            <v>5201</v>
          </cell>
          <cell r="L684" t="str">
            <v>เมืองลำปาง</v>
          </cell>
          <cell r="M684">
            <v>520102</v>
          </cell>
          <cell r="N684" t="str">
            <v>หัวเวียง</v>
          </cell>
          <cell r="O684" t="str">
            <v>เหนือ</v>
          </cell>
          <cell r="P684" t="str">
            <v>05</v>
          </cell>
          <cell r="Q684" t="str">
            <v>โรงพยาบาลศูนย์</v>
          </cell>
          <cell r="R684">
            <v>1</v>
          </cell>
          <cell r="S684">
            <v>800</v>
          </cell>
          <cell r="T684" t="str">
            <v>803</v>
          </cell>
          <cell r="U684" t="str">
            <v>31</v>
          </cell>
          <cell r="V684" t="str">
            <v>3.1 ตติยภูมิ</v>
          </cell>
        </row>
        <row r="685">
          <cell r="A685" t="str">
            <v>15</v>
          </cell>
          <cell r="B685" t="str">
            <v>21002</v>
          </cell>
          <cell r="C685" t="str">
            <v>กระทรวงสาธารณสุข สำนักงานปลัดกระทรวงสาธารณสุข</v>
          </cell>
          <cell r="D685" t="str">
            <v>001114600</v>
          </cell>
          <cell r="E685" t="str">
            <v>11146</v>
          </cell>
          <cell r="F685" t="str">
            <v>รพช.แม่เมาะ</v>
          </cell>
          <cell r="G685" t="str">
            <v>โรงพยาบาลชุมชนแม่เมาะ</v>
          </cell>
          <cell r="H685" t="str">
            <v>52020407</v>
          </cell>
          <cell r="I685">
            <v>52</v>
          </cell>
          <cell r="J685" t="str">
            <v>จังหวัดลำปาง</v>
          </cell>
          <cell r="K685">
            <v>5202</v>
          </cell>
          <cell r="L685" t="str">
            <v>แม่เมาะ</v>
          </cell>
          <cell r="M685">
            <v>520204</v>
          </cell>
          <cell r="N685" t="str">
            <v>แม่เมาะ</v>
          </cell>
          <cell r="O685" t="str">
            <v>เหนือ</v>
          </cell>
          <cell r="P685" t="str">
            <v>07</v>
          </cell>
          <cell r="Q685" t="str">
            <v>โรงพยาบาลชุมชน</v>
          </cell>
          <cell r="R685">
            <v>5</v>
          </cell>
          <cell r="S685">
            <v>30</v>
          </cell>
          <cell r="T685" t="str">
            <v>30</v>
          </cell>
          <cell r="U685" t="str">
            <v>21</v>
          </cell>
          <cell r="V685" t="str">
            <v>2.1 ทุติยภูมิระดับต้น</v>
          </cell>
        </row>
        <row r="686">
          <cell r="A686" t="str">
            <v>15</v>
          </cell>
          <cell r="B686" t="str">
            <v>21002</v>
          </cell>
          <cell r="C686" t="str">
            <v>กระทรวงสาธารณสุข สำนักงานปลัดกระทรวงสาธารณสุข</v>
          </cell>
          <cell r="D686" t="str">
            <v>001114700</v>
          </cell>
          <cell r="E686" t="str">
            <v>11147</v>
          </cell>
          <cell r="F686" t="str">
            <v>รพช.เกาะคา</v>
          </cell>
          <cell r="G686" t="str">
            <v>โรงพยาบาลชุมชนเกาะคา</v>
          </cell>
          <cell r="H686" t="str">
            <v>52030503</v>
          </cell>
          <cell r="I686">
            <v>52</v>
          </cell>
          <cell r="J686" t="str">
            <v>จังหวัดลำปาง</v>
          </cell>
          <cell r="K686">
            <v>5203</v>
          </cell>
          <cell r="L686" t="str">
            <v>เกาะคา</v>
          </cell>
          <cell r="M686">
            <v>520305</v>
          </cell>
          <cell r="N686" t="str">
            <v>ศาลา</v>
          </cell>
          <cell r="O686" t="str">
            <v>เหนือ</v>
          </cell>
          <cell r="P686" t="str">
            <v>07</v>
          </cell>
          <cell r="Q686" t="str">
            <v>โรงพยาบาลชุมชน</v>
          </cell>
          <cell r="R686">
            <v>4</v>
          </cell>
          <cell r="S686">
            <v>60</v>
          </cell>
          <cell r="T686" t="str">
            <v>30</v>
          </cell>
          <cell r="U686" t="str">
            <v>22</v>
          </cell>
          <cell r="V686" t="str">
            <v>2.2 ทุติยภูมิระดับกลาง</v>
          </cell>
        </row>
        <row r="687">
          <cell r="A687" t="str">
            <v>15</v>
          </cell>
          <cell r="B687" t="str">
            <v>21002</v>
          </cell>
          <cell r="C687" t="str">
            <v>กระทรวงสาธารณสุข สำนักงานปลัดกระทรวงสาธารณสุข</v>
          </cell>
          <cell r="D687" t="str">
            <v>001114800</v>
          </cell>
          <cell r="E687" t="str">
            <v>11148</v>
          </cell>
          <cell r="F687" t="str">
            <v>รพช.เสริมงาม</v>
          </cell>
          <cell r="G687" t="str">
            <v>โรงพยาบาลชุมชนเสริมงาม</v>
          </cell>
          <cell r="H687" t="str">
            <v>52040103</v>
          </cell>
          <cell r="I687">
            <v>52</v>
          </cell>
          <cell r="J687" t="str">
            <v>จังหวัดลำปาง</v>
          </cell>
          <cell r="K687">
            <v>5204</v>
          </cell>
          <cell r="L687" t="str">
            <v>เสริมงาม</v>
          </cell>
          <cell r="M687">
            <v>520401</v>
          </cell>
          <cell r="N687" t="str">
            <v>ทุ่งงาม</v>
          </cell>
          <cell r="O687" t="str">
            <v>เหนือ</v>
          </cell>
          <cell r="P687" t="str">
            <v>07</v>
          </cell>
          <cell r="Q687" t="str">
            <v>โรงพยาบาลชุมชน</v>
          </cell>
          <cell r="R687">
            <v>5</v>
          </cell>
          <cell r="S687">
            <v>30</v>
          </cell>
          <cell r="T687" t="str">
            <v>30</v>
          </cell>
          <cell r="U687" t="str">
            <v>21</v>
          </cell>
          <cell r="V687" t="str">
            <v>2.1 ทุติยภูมิระดับต้น</v>
          </cell>
        </row>
        <row r="688">
          <cell r="A688" t="str">
            <v>15</v>
          </cell>
          <cell r="B688" t="str">
            <v>21002</v>
          </cell>
          <cell r="C688" t="str">
            <v>กระทรวงสาธารณสุข สำนักงานปลัดกระทรวงสาธารณสุข</v>
          </cell>
          <cell r="D688" t="str">
            <v>001114900</v>
          </cell>
          <cell r="E688" t="str">
            <v>11149</v>
          </cell>
          <cell r="F688" t="str">
            <v>รพช.งาว</v>
          </cell>
          <cell r="G688" t="str">
            <v>โรงพยาบาลชุมชนงาว</v>
          </cell>
          <cell r="H688" t="str">
            <v>52050104</v>
          </cell>
          <cell r="I688">
            <v>52</v>
          </cell>
          <cell r="J688" t="str">
            <v>จังหวัดลำปาง</v>
          </cell>
          <cell r="K688">
            <v>5205</v>
          </cell>
          <cell r="L688" t="str">
            <v>งาว</v>
          </cell>
          <cell r="M688">
            <v>520501</v>
          </cell>
          <cell r="N688" t="str">
            <v>หลวงเหนือ</v>
          </cell>
          <cell r="O688" t="str">
            <v>เหนือ</v>
          </cell>
          <cell r="P688" t="str">
            <v>07</v>
          </cell>
          <cell r="Q688" t="str">
            <v>โรงพยาบาลชุมชน</v>
          </cell>
          <cell r="R688">
            <v>5</v>
          </cell>
          <cell r="S688">
            <v>30</v>
          </cell>
          <cell r="T688" t="str">
            <v>30</v>
          </cell>
          <cell r="U688" t="str">
            <v>21</v>
          </cell>
          <cell r="V688" t="str">
            <v>2.1 ทุติยภูมิระดับต้น</v>
          </cell>
        </row>
        <row r="689">
          <cell r="A689" t="str">
            <v>15</v>
          </cell>
          <cell r="B689" t="str">
            <v>21002</v>
          </cell>
          <cell r="C689" t="str">
            <v>กระทรวงสาธารณสุข สำนักงานปลัดกระทรวงสาธารณสุข</v>
          </cell>
          <cell r="D689" t="str">
            <v>001115000</v>
          </cell>
          <cell r="E689" t="str">
            <v>11150</v>
          </cell>
          <cell r="F689" t="str">
            <v>รพช.แจ้ห่ม</v>
          </cell>
          <cell r="G689" t="str">
            <v>โรงพยาบาลชุมชนแจ้ห่ม</v>
          </cell>
          <cell r="H689" t="str">
            <v>52060703</v>
          </cell>
          <cell r="I689">
            <v>52</v>
          </cell>
          <cell r="J689" t="str">
            <v>จังหวัดลำปาง</v>
          </cell>
          <cell r="K689">
            <v>5206</v>
          </cell>
          <cell r="L689" t="str">
            <v>แจ้ห่ม</v>
          </cell>
          <cell r="M689">
            <v>520607</v>
          </cell>
          <cell r="N689" t="str">
            <v>วิเชตนคร</v>
          </cell>
          <cell r="O689" t="str">
            <v>เหนือ</v>
          </cell>
          <cell r="P689" t="str">
            <v>07</v>
          </cell>
          <cell r="Q689" t="str">
            <v>โรงพยาบาลชุมชน</v>
          </cell>
          <cell r="R689">
            <v>4</v>
          </cell>
          <cell r="S689">
            <v>60</v>
          </cell>
          <cell r="T689" t="str">
            <v>60</v>
          </cell>
          <cell r="U689" t="str">
            <v>21</v>
          </cell>
          <cell r="V689" t="str">
            <v>2.1 ทุติยภูมิระดับต้น</v>
          </cell>
        </row>
        <row r="690">
          <cell r="A690" t="str">
            <v>15</v>
          </cell>
          <cell r="B690" t="str">
            <v>21002</v>
          </cell>
          <cell r="C690" t="str">
            <v>กระทรวงสาธารณสุข สำนักงานปลัดกระทรวงสาธารณสุข</v>
          </cell>
          <cell r="D690" t="str">
            <v>001115100</v>
          </cell>
          <cell r="E690" t="str">
            <v>11151</v>
          </cell>
          <cell r="F690" t="str">
            <v>รพช.วังเหนือ</v>
          </cell>
          <cell r="G690" t="str">
            <v>โรงพยาบาลชุมชนวังเหนือ</v>
          </cell>
          <cell r="H690" t="str">
            <v>52070204</v>
          </cell>
          <cell r="I690">
            <v>52</v>
          </cell>
          <cell r="J690" t="str">
            <v>จังหวัดลำปาง</v>
          </cell>
          <cell r="K690">
            <v>5207</v>
          </cell>
          <cell r="L690" t="str">
            <v>วังเหนือ</v>
          </cell>
          <cell r="M690">
            <v>520702</v>
          </cell>
          <cell r="N690" t="str">
            <v>วังเหนือ</v>
          </cell>
          <cell r="O690" t="str">
            <v>เหนือ</v>
          </cell>
          <cell r="P690" t="str">
            <v>07</v>
          </cell>
          <cell r="Q690" t="str">
            <v>โรงพยาบาลชุมชน</v>
          </cell>
          <cell r="R690">
            <v>4</v>
          </cell>
          <cell r="S690">
            <v>31</v>
          </cell>
          <cell r="T690" t="str">
            <v>30</v>
          </cell>
          <cell r="U690" t="str">
            <v>21</v>
          </cell>
          <cell r="V690" t="str">
            <v>2.1 ทุติยภูมิระดับต้น</v>
          </cell>
        </row>
        <row r="691">
          <cell r="A691" t="str">
            <v>15</v>
          </cell>
          <cell r="B691" t="str">
            <v>21002</v>
          </cell>
          <cell r="C691" t="str">
            <v>กระทรวงสาธารณสุข สำนักงานปลัดกระทรวงสาธารณสุข</v>
          </cell>
          <cell r="D691" t="str">
            <v>001115200</v>
          </cell>
          <cell r="E691" t="str">
            <v>11152</v>
          </cell>
          <cell r="F691" t="str">
            <v>รพช.เถิน</v>
          </cell>
          <cell r="G691" t="str">
            <v>โรงพยาบาลชุมชนเถิน</v>
          </cell>
          <cell r="H691" t="str">
            <v>52080107</v>
          </cell>
          <cell r="I691">
            <v>52</v>
          </cell>
          <cell r="J691" t="str">
            <v>จังหวัดลำปาง</v>
          </cell>
          <cell r="K691">
            <v>5208</v>
          </cell>
          <cell r="L691" t="str">
            <v>เถิน</v>
          </cell>
          <cell r="M691">
            <v>520801</v>
          </cell>
          <cell r="N691" t="str">
            <v>ล้อมแรด</v>
          </cell>
          <cell r="O691" t="str">
            <v>เหนือ</v>
          </cell>
          <cell r="P691" t="str">
            <v>07</v>
          </cell>
          <cell r="Q691" t="str">
            <v>โรงพยาบาลชุมชน</v>
          </cell>
          <cell r="R691">
            <v>5</v>
          </cell>
          <cell r="S691">
            <v>30</v>
          </cell>
          <cell r="T691" t="str">
            <v>30</v>
          </cell>
          <cell r="U691" t="str">
            <v>22</v>
          </cell>
          <cell r="V691" t="str">
            <v>2.2 ทุติยภูมิระดับกลาง</v>
          </cell>
        </row>
        <row r="692">
          <cell r="A692" t="str">
            <v>15</v>
          </cell>
          <cell r="B692" t="str">
            <v>21002</v>
          </cell>
          <cell r="C692" t="str">
            <v>กระทรวงสาธารณสุข สำนักงานปลัดกระทรวงสาธารณสุข</v>
          </cell>
          <cell r="D692" t="str">
            <v>001115300</v>
          </cell>
          <cell r="E692" t="str">
            <v>11153</v>
          </cell>
          <cell r="F692" t="str">
            <v>รพช.แม่พริก</v>
          </cell>
          <cell r="G692" t="str">
            <v>โรงพยาบาลชุมชนแม่พริก</v>
          </cell>
          <cell r="H692" t="str">
            <v>52090405</v>
          </cell>
          <cell r="I692">
            <v>52</v>
          </cell>
          <cell r="J692" t="str">
            <v>จังหวัดลำปาง</v>
          </cell>
          <cell r="K692">
            <v>5209</v>
          </cell>
          <cell r="L692" t="str">
            <v>แม่พริก</v>
          </cell>
          <cell r="M692">
            <v>520904</v>
          </cell>
          <cell r="N692" t="str">
            <v>พระบาทวังตวง</v>
          </cell>
          <cell r="O692" t="str">
            <v>เหนือ</v>
          </cell>
          <cell r="P692" t="str">
            <v>07</v>
          </cell>
          <cell r="Q692" t="str">
            <v>โรงพยาบาลชุมชน</v>
          </cell>
          <cell r="R692">
            <v>5</v>
          </cell>
          <cell r="S692">
            <v>30</v>
          </cell>
          <cell r="T692" t="str">
            <v>30</v>
          </cell>
          <cell r="U692" t="str">
            <v>21</v>
          </cell>
          <cell r="V692" t="str">
            <v>2.1 ทุติยภูมิระดับต้น</v>
          </cell>
        </row>
        <row r="693">
          <cell r="A693" t="str">
            <v>15</v>
          </cell>
          <cell r="B693" t="str">
            <v>21002</v>
          </cell>
          <cell r="C693" t="str">
            <v>กระทรวงสาธารณสุข สำนักงานปลัดกระทรวงสาธารณสุข</v>
          </cell>
          <cell r="D693" t="str">
            <v>001115400</v>
          </cell>
          <cell r="E693" t="str">
            <v>11154</v>
          </cell>
          <cell r="F693" t="str">
            <v>รพช.แม่ทะ</v>
          </cell>
          <cell r="G693" t="str">
            <v>โรงพยาบาลชุมชนแม่ทะ</v>
          </cell>
          <cell r="H693" t="str">
            <v>52100202</v>
          </cell>
          <cell r="I693">
            <v>52</v>
          </cell>
          <cell r="J693" t="str">
            <v>จังหวัดลำปาง</v>
          </cell>
          <cell r="K693">
            <v>5210</v>
          </cell>
          <cell r="L693" t="str">
            <v>แม่ทะ</v>
          </cell>
          <cell r="M693">
            <v>521002</v>
          </cell>
          <cell r="N693" t="str">
            <v>นาครัว</v>
          </cell>
          <cell r="O693" t="str">
            <v>เหนือ</v>
          </cell>
          <cell r="P693" t="str">
            <v>07</v>
          </cell>
          <cell r="Q693" t="str">
            <v>โรงพยาบาลชุมชน</v>
          </cell>
          <cell r="R693">
            <v>5</v>
          </cell>
          <cell r="S693">
            <v>30</v>
          </cell>
          <cell r="T693" t="str">
            <v>30</v>
          </cell>
          <cell r="U693" t="str">
            <v>21</v>
          </cell>
          <cell r="V693" t="str">
            <v>2.1 ทุติยภูมิระดับต้น</v>
          </cell>
        </row>
        <row r="694">
          <cell r="A694" t="str">
            <v>15</v>
          </cell>
          <cell r="B694" t="str">
            <v>21002</v>
          </cell>
          <cell r="C694" t="str">
            <v>กระทรวงสาธารณสุข สำนักงานปลัดกระทรวงสาธารณสุข</v>
          </cell>
          <cell r="D694" t="str">
            <v>001115500</v>
          </cell>
          <cell r="E694" t="str">
            <v>11155</v>
          </cell>
          <cell r="F694" t="str">
            <v>รพช.สบปราบ</v>
          </cell>
          <cell r="G694" t="str">
            <v>โรงพยาบาลชุมชนสบปราบ</v>
          </cell>
          <cell r="H694" t="str">
            <v>52110102</v>
          </cell>
          <cell r="I694">
            <v>52</v>
          </cell>
          <cell r="J694" t="str">
            <v>จังหวัดลำปาง</v>
          </cell>
          <cell r="K694">
            <v>5211</v>
          </cell>
          <cell r="L694" t="str">
            <v>สบปราบ</v>
          </cell>
          <cell r="M694">
            <v>521101</v>
          </cell>
          <cell r="N694" t="str">
            <v>สบปราบ</v>
          </cell>
          <cell r="O694" t="str">
            <v>เหนือ</v>
          </cell>
          <cell r="P694" t="str">
            <v>07</v>
          </cell>
          <cell r="Q694" t="str">
            <v>โรงพยาบาลชุมชน</v>
          </cell>
          <cell r="R694">
            <v>5</v>
          </cell>
          <cell r="S694">
            <v>30</v>
          </cell>
          <cell r="T694" t="str">
            <v>30</v>
          </cell>
          <cell r="U694" t="str">
            <v>21</v>
          </cell>
          <cell r="V694" t="str">
            <v>2.1 ทุติยภูมิระดับต้น</v>
          </cell>
        </row>
        <row r="695">
          <cell r="A695" t="str">
            <v>15</v>
          </cell>
          <cell r="B695" t="str">
            <v>21002</v>
          </cell>
          <cell r="C695" t="str">
            <v>กระทรวงสาธารณสุข สำนักงานปลัดกระทรวงสาธารณสุข</v>
          </cell>
          <cell r="D695" t="str">
            <v>001115600</v>
          </cell>
          <cell r="E695" t="str">
            <v>11156</v>
          </cell>
          <cell r="F695" t="str">
            <v>รพช.ห้างฉัตร</v>
          </cell>
          <cell r="G695" t="str">
            <v>โรงพยาบาลชุมชนห้างฉัตร</v>
          </cell>
          <cell r="H695" t="str">
            <v>52120107</v>
          </cell>
          <cell r="I695">
            <v>52</v>
          </cell>
          <cell r="J695" t="str">
            <v>จังหวัดลำปาง</v>
          </cell>
          <cell r="K695">
            <v>5212</v>
          </cell>
          <cell r="L695" t="str">
            <v>ห้างฉัตร</v>
          </cell>
          <cell r="M695">
            <v>521201</v>
          </cell>
          <cell r="N695" t="str">
            <v>ห้างฉัตร</v>
          </cell>
          <cell r="O695" t="str">
            <v>เหนือ</v>
          </cell>
          <cell r="P695" t="str">
            <v>07</v>
          </cell>
          <cell r="Q695" t="str">
            <v>โรงพยาบาลชุมชน</v>
          </cell>
          <cell r="R695">
            <v>4</v>
          </cell>
          <cell r="S695">
            <v>60</v>
          </cell>
          <cell r="T695" t="str">
            <v>30</v>
          </cell>
          <cell r="U695" t="str">
            <v>21</v>
          </cell>
          <cell r="V695" t="str">
            <v>2.1 ทุติยภูมิระดับต้น</v>
          </cell>
        </row>
        <row r="696">
          <cell r="A696" t="str">
            <v>15</v>
          </cell>
          <cell r="B696" t="str">
            <v>21002</v>
          </cell>
          <cell r="C696" t="str">
            <v>กระทรวงสาธารณสุข สำนักงานปลัดกระทรวงสาธารณสุข</v>
          </cell>
          <cell r="D696" t="str">
            <v>001115700</v>
          </cell>
          <cell r="E696" t="str">
            <v>11157</v>
          </cell>
          <cell r="F696" t="str">
            <v>รพช.เมืองปาน</v>
          </cell>
          <cell r="G696" t="str">
            <v>โรงพยาบาลชุมชนเมืองปาน</v>
          </cell>
          <cell r="H696" t="str">
            <v>52130104</v>
          </cell>
          <cell r="I696">
            <v>52</v>
          </cell>
          <cell r="J696" t="str">
            <v>จังหวัดลำปาง</v>
          </cell>
          <cell r="K696">
            <v>5213</v>
          </cell>
          <cell r="L696" t="str">
            <v>เมืองปาน</v>
          </cell>
          <cell r="M696">
            <v>521301</v>
          </cell>
          <cell r="N696" t="str">
            <v>เมืองปาน</v>
          </cell>
          <cell r="O696" t="str">
            <v>เหนือ</v>
          </cell>
          <cell r="P696" t="str">
            <v>07</v>
          </cell>
          <cell r="Q696" t="str">
            <v>โรงพยาบาลชุมชน</v>
          </cell>
          <cell r="R696">
            <v>5</v>
          </cell>
          <cell r="S696">
            <v>30</v>
          </cell>
          <cell r="T696" t="str">
            <v>10</v>
          </cell>
          <cell r="U696" t="str">
            <v>21</v>
          </cell>
          <cell r="V696" t="str">
            <v>2.1 ทุติยภูมิระดับต้น</v>
          </cell>
        </row>
        <row r="697">
          <cell r="A697" t="str">
            <v>15</v>
          </cell>
          <cell r="B697" t="str">
            <v>21002</v>
          </cell>
          <cell r="C697" t="str">
            <v>กระทรวงสาธารณสุข สำนักงานปลัดกระทรวงสาธารณสุข</v>
          </cell>
          <cell r="D697" t="str">
            <v>001071900</v>
          </cell>
          <cell r="E697" t="str">
            <v>10719</v>
          </cell>
          <cell r="F697" t="str">
            <v>รพท.ศรีสังวาลย์</v>
          </cell>
          <cell r="G697" t="str">
            <v>โรงพยาบาลทั่วไปศรีสังวาลย์</v>
          </cell>
          <cell r="H697" t="str">
            <v>58010100</v>
          </cell>
          <cell r="I697">
            <v>58</v>
          </cell>
          <cell r="J697" t="str">
            <v>จังหวัดแม่ฮ่องสอน</v>
          </cell>
          <cell r="K697">
            <v>5801</v>
          </cell>
          <cell r="L697" t="str">
            <v>เมืองแม่ฮ่องสอน</v>
          </cell>
          <cell r="M697">
            <v>580101</v>
          </cell>
          <cell r="N697" t="str">
            <v>จองคำ</v>
          </cell>
          <cell r="O697" t="str">
            <v>เหนือ</v>
          </cell>
          <cell r="P697" t="str">
            <v>06</v>
          </cell>
          <cell r="Q697" t="str">
            <v>โรงพยาบาลทั่วไป</v>
          </cell>
          <cell r="R697">
            <v>3</v>
          </cell>
          <cell r="S697">
            <v>154</v>
          </cell>
          <cell r="T697" t="str">
            <v>150</v>
          </cell>
          <cell r="U697" t="str">
            <v>23</v>
          </cell>
          <cell r="V697" t="str">
            <v>2.3 ทุติยภูมิระดับสูง</v>
          </cell>
        </row>
        <row r="698">
          <cell r="A698" t="str">
            <v>15</v>
          </cell>
          <cell r="B698" t="str">
            <v>21002</v>
          </cell>
          <cell r="C698" t="str">
            <v>กระทรวงสาธารณสุข สำนักงานปลัดกระทรวงสาธารณสุข</v>
          </cell>
          <cell r="D698" t="str">
            <v>001120300</v>
          </cell>
          <cell r="E698" t="str">
            <v>11203</v>
          </cell>
          <cell r="F698" t="str">
            <v>รพช.ขุนยวม</v>
          </cell>
          <cell r="G698" t="str">
            <v>โรงพยาบาลชุมชนขุนยวม</v>
          </cell>
          <cell r="H698" t="str">
            <v>58020101</v>
          </cell>
          <cell r="I698">
            <v>58</v>
          </cell>
          <cell r="J698" t="str">
            <v>จังหวัดแม่ฮ่องสอน</v>
          </cell>
          <cell r="K698">
            <v>5802</v>
          </cell>
          <cell r="L698" t="str">
            <v>ขุนยวม</v>
          </cell>
          <cell r="M698">
            <v>580201</v>
          </cell>
          <cell r="N698" t="str">
            <v>ขุนยวม</v>
          </cell>
          <cell r="O698" t="str">
            <v>เหนือ</v>
          </cell>
          <cell r="P698" t="str">
            <v>07</v>
          </cell>
          <cell r="Q698" t="str">
            <v>โรงพยาบาลชุมชน</v>
          </cell>
          <cell r="R698">
            <v>5</v>
          </cell>
          <cell r="S698">
            <v>30</v>
          </cell>
          <cell r="T698" t="str">
            <v>10</v>
          </cell>
          <cell r="U698" t="str">
            <v>21</v>
          </cell>
          <cell r="V698" t="str">
            <v>2.1 ทุติยภูมิระดับต้น</v>
          </cell>
        </row>
        <row r="699">
          <cell r="A699" t="str">
            <v>15</v>
          </cell>
          <cell r="B699" t="str">
            <v>21002</v>
          </cell>
          <cell r="C699" t="str">
            <v>กระทรวงสาธารณสุข สำนักงานปลัดกระทรวงสาธารณสุข</v>
          </cell>
          <cell r="D699" t="str">
            <v>001120400</v>
          </cell>
          <cell r="E699" t="str">
            <v>11204</v>
          </cell>
          <cell r="F699" t="str">
            <v>รพช.ปาย</v>
          </cell>
          <cell r="G699" t="str">
            <v>โรงพยาบาลชุมชนปาย</v>
          </cell>
          <cell r="H699" t="str">
            <v>58030101</v>
          </cell>
          <cell r="I699">
            <v>58</v>
          </cell>
          <cell r="J699" t="str">
            <v>จังหวัดแม่ฮ่องสอน</v>
          </cell>
          <cell r="K699">
            <v>5803</v>
          </cell>
          <cell r="L699" t="str">
            <v>ปาย</v>
          </cell>
          <cell r="M699">
            <v>580301</v>
          </cell>
          <cell r="N699" t="str">
            <v>เวียงใต้</v>
          </cell>
          <cell r="O699" t="str">
            <v>เหนือ</v>
          </cell>
          <cell r="P699" t="str">
            <v>07</v>
          </cell>
          <cell r="Q699" t="str">
            <v>โรงพยาบาลชุมชน</v>
          </cell>
          <cell r="R699">
            <v>5</v>
          </cell>
          <cell r="S699">
            <v>30</v>
          </cell>
          <cell r="T699" t="str">
            <v>60</v>
          </cell>
          <cell r="U699" t="str">
            <v>21</v>
          </cell>
          <cell r="V699" t="str">
            <v>2.1 ทุติยภูมิระดับต้น</v>
          </cell>
        </row>
        <row r="700">
          <cell r="A700" t="str">
            <v>15</v>
          </cell>
          <cell r="B700" t="str">
            <v>21002</v>
          </cell>
          <cell r="C700" t="str">
            <v>กระทรวงสาธารณสุข สำนักงานปลัดกระทรวงสาธารณสุข</v>
          </cell>
          <cell r="D700" t="str">
            <v>001120500</v>
          </cell>
          <cell r="E700" t="str">
            <v>11205</v>
          </cell>
          <cell r="F700" t="str">
            <v>รพช.แม่สะเรียง</v>
          </cell>
          <cell r="G700" t="str">
            <v>โรงพยาบาลชุมชนแม่สะเรียง</v>
          </cell>
          <cell r="H700" t="str">
            <v>58040201</v>
          </cell>
          <cell r="I700">
            <v>58</v>
          </cell>
          <cell r="J700" t="str">
            <v>จังหวัดแม่ฮ่องสอน</v>
          </cell>
          <cell r="K700">
            <v>5804</v>
          </cell>
          <cell r="L700" t="str">
            <v>แม่สะเรียง</v>
          </cell>
          <cell r="M700">
            <v>580402</v>
          </cell>
          <cell r="N700" t="str">
            <v>แม่สะเรียง</v>
          </cell>
          <cell r="O700" t="str">
            <v>เหนือ</v>
          </cell>
          <cell r="P700" t="str">
            <v>07</v>
          </cell>
          <cell r="Q700" t="str">
            <v>โรงพยาบาลชุมชน</v>
          </cell>
          <cell r="R700">
            <v>4</v>
          </cell>
          <cell r="S700">
            <v>90</v>
          </cell>
          <cell r="T700" t="str">
            <v>90</v>
          </cell>
          <cell r="U700" t="str">
            <v>21</v>
          </cell>
          <cell r="V700" t="str">
            <v>2.1 ทุติยภูมิระดับต้น</v>
          </cell>
        </row>
        <row r="701">
          <cell r="A701" t="str">
            <v>15</v>
          </cell>
          <cell r="B701" t="str">
            <v>21002</v>
          </cell>
          <cell r="C701" t="str">
            <v>กระทรวงสาธารณสุข สำนักงานปลัดกระทรวงสาธารณสุข</v>
          </cell>
          <cell r="D701" t="str">
            <v>001120600</v>
          </cell>
          <cell r="E701" t="str">
            <v>11206</v>
          </cell>
          <cell r="F701" t="str">
            <v>รพช.แม่ลาน้อย</v>
          </cell>
          <cell r="G701" t="str">
            <v>โรงพยาบาลชุมชนแม่ลาน้อย</v>
          </cell>
          <cell r="H701" t="str">
            <v>58050809</v>
          </cell>
          <cell r="I701">
            <v>58</v>
          </cell>
          <cell r="J701" t="str">
            <v>จังหวัดแม่ฮ่องสอน</v>
          </cell>
          <cell r="K701">
            <v>5805</v>
          </cell>
          <cell r="L701" t="str">
            <v>แม่ลาน้อย</v>
          </cell>
          <cell r="M701">
            <v>580508</v>
          </cell>
          <cell r="N701" t="str">
            <v>ขุนแม่ลาน้อย</v>
          </cell>
          <cell r="O701" t="str">
            <v>เหนือ</v>
          </cell>
          <cell r="P701" t="str">
            <v>07</v>
          </cell>
          <cell r="Q701" t="str">
            <v>โรงพยาบาลชุมชน</v>
          </cell>
          <cell r="R701">
            <v>5</v>
          </cell>
          <cell r="S701">
            <v>30</v>
          </cell>
          <cell r="T701" t="str">
            <v>10</v>
          </cell>
          <cell r="U701" t="str">
            <v>21</v>
          </cell>
          <cell r="V701" t="str">
            <v>2.1 ทุติยภูมิระดับต้น</v>
          </cell>
        </row>
        <row r="702">
          <cell r="A702" t="str">
            <v>15</v>
          </cell>
          <cell r="B702" t="str">
            <v>21002</v>
          </cell>
          <cell r="C702" t="str">
            <v>กระทรวงสาธารณสุข สำนักงานปลัดกระทรวงสาธารณสุข</v>
          </cell>
          <cell r="D702" t="str">
            <v>001120700</v>
          </cell>
          <cell r="E702" t="str">
            <v>11207</v>
          </cell>
          <cell r="F702" t="str">
            <v>รพช.สบเมย</v>
          </cell>
          <cell r="G702" t="str">
            <v>โรงพยาบาลชุมชนสบเมย</v>
          </cell>
          <cell r="H702" t="str">
            <v>58060401</v>
          </cell>
          <cell r="I702">
            <v>58</v>
          </cell>
          <cell r="J702" t="str">
            <v>จังหวัดแม่ฮ่องสอน</v>
          </cell>
          <cell r="K702">
            <v>5806</v>
          </cell>
          <cell r="L702" t="str">
            <v>สบเมย</v>
          </cell>
          <cell r="M702">
            <v>580604</v>
          </cell>
          <cell r="N702" t="str">
            <v>แม่สวด</v>
          </cell>
          <cell r="O702" t="str">
            <v>เหนือ</v>
          </cell>
          <cell r="P702" t="str">
            <v>07</v>
          </cell>
          <cell r="Q702" t="str">
            <v>โรงพยาบาลชุมชน</v>
          </cell>
          <cell r="R702">
            <v>5</v>
          </cell>
          <cell r="S702">
            <v>30</v>
          </cell>
          <cell r="T702" t="str">
            <v>10</v>
          </cell>
          <cell r="U702" t="str">
            <v>21</v>
          </cell>
          <cell r="V702" t="str">
            <v>2.1 ทุติยภูมิระดับต้น</v>
          </cell>
        </row>
        <row r="703">
          <cell r="A703" t="str">
            <v>15</v>
          </cell>
          <cell r="B703" t="str">
            <v>21002</v>
          </cell>
          <cell r="C703" t="str">
            <v>กระทรวงสาธารณสุข สำนักงานปลัดกระทรวงสาธารณสุข</v>
          </cell>
          <cell r="D703" t="str">
            <v>001120800</v>
          </cell>
          <cell r="E703" t="str">
            <v>11208</v>
          </cell>
          <cell r="F703" t="str">
            <v>รพช.ปางมะผ้า</v>
          </cell>
          <cell r="G703" t="str">
            <v>โรงพยาบาลชุมชนปางมะผ้า</v>
          </cell>
          <cell r="H703" t="str">
            <v>58070101</v>
          </cell>
          <cell r="I703">
            <v>58</v>
          </cell>
          <cell r="J703" t="str">
            <v>จังหวัดแม่ฮ่องสอน</v>
          </cell>
          <cell r="K703">
            <v>5807</v>
          </cell>
          <cell r="L703" t="str">
            <v>ปางมะผ้า</v>
          </cell>
          <cell r="M703">
            <v>580701</v>
          </cell>
          <cell r="N703" t="str">
            <v>สบป่อง</v>
          </cell>
          <cell r="O703" t="str">
            <v>เหนือ</v>
          </cell>
          <cell r="P703" t="str">
            <v>07</v>
          </cell>
          <cell r="Q703" t="str">
            <v>โรงพยาบาลชุมชน</v>
          </cell>
          <cell r="R703">
            <v>5</v>
          </cell>
          <cell r="S703">
            <v>30</v>
          </cell>
          <cell r="T703" t="str">
            <v>10</v>
          </cell>
          <cell r="U703" t="str">
            <v>21</v>
          </cell>
          <cell r="V703" t="str">
            <v>2.1 ทุติยภูมิระดับต้น</v>
          </cell>
        </row>
        <row r="704">
          <cell r="A704" t="str">
            <v>16</v>
          </cell>
          <cell r="B704" t="str">
            <v>21002</v>
          </cell>
          <cell r="C704" t="str">
            <v>กระทรวงสาธารณสุข สำนักงานปลัดกระทรวงสาธารณสุข</v>
          </cell>
          <cell r="D704" t="str">
            <v>001071500</v>
          </cell>
          <cell r="E704" t="str">
            <v>10715</v>
          </cell>
          <cell r="F704" t="str">
            <v>รพท.แพร่</v>
          </cell>
          <cell r="G704" t="str">
            <v>โรงพยาบาลทั่วไปแพร่</v>
          </cell>
          <cell r="H704" t="str">
            <v>54010100</v>
          </cell>
          <cell r="I704">
            <v>54</v>
          </cell>
          <cell r="J704" t="str">
            <v>จังหวัดแพร่</v>
          </cell>
          <cell r="K704">
            <v>5401</v>
          </cell>
          <cell r="L704" t="str">
            <v>เมืองแพร่</v>
          </cell>
          <cell r="M704">
            <v>540101</v>
          </cell>
          <cell r="N704" t="str">
            <v>ในเวียง</v>
          </cell>
          <cell r="O704" t="str">
            <v>เหนือ</v>
          </cell>
          <cell r="P704" t="str">
            <v>06</v>
          </cell>
          <cell r="Q704" t="str">
            <v>โรงพยาบาลทั่วไป</v>
          </cell>
          <cell r="R704">
            <v>2</v>
          </cell>
          <cell r="S704">
            <v>460</v>
          </cell>
          <cell r="T704" t="str">
            <v>395</v>
          </cell>
          <cell r="U704" t="str">
            <v>23</v>
          </cell>
          <cell r="V704" t="str">
            <v>2.3 ทุติยภูมิระดับสูง</v>
          </cell>
        </row>
        <row r="705">
          <cell r="A705" t="str">
            <v>16</v>
          </cell>
          <cell r="B705" t="str">
            <v>21002</v>
          </cell>
          <cell r="C705" t="str">
            <v>กระทรวงสาธารณสุข สำนักงานปลัดกระทรวงสาธารณสุข</v>
          </cell>
          <cell r="D705" t="str">
            <v>001116600</v>
          </cell>
          <cell r="E705" t="str">
            <v>11166</v>
          </cell>
          <cell r="F705" t="str">
            <v>รพช.ร้องกวาง</v>
          </cell>
          <cell r="G705" t="str">
            <v>โรงพยาบาลชุมชนร้องกวาง</v>
          </cell>
          <cell r="H705" t="str">
            <v>54020406</v>
          </cell>
          <cell r="I705">
            <v>54</v>
          </cell>
          <cell r="J705" t="str">
            <v>จังหวัดแพร่</v>
          </cell>
          <cell r="K705">
            <v>5402</v>
          </cell>
          <cell r="L705" t="str">
            <v>ร้องกวาง</v>
          </cell>
          <cell r="M705">
            <v>540204</v>
          </cell>
          <cell r="N705" t="str">
            <v>ร้องเข็ม</v>
          </cell>
          <cell r="O705" t="str">
            <v>เหนือ</v>
          </cell>
          <cell r="P705" t="str">
            <v>07</v>
          </cell>
          <cell r="Q705" t="str">
            <v>โรงพยาบาลชุมชน</v>
          </cell>
          <cell r="R705">
            <v>5</v>
          </cell>
          <cell r="S705">
            <v>46</v>
          </cell>
          <cell r="T705" t="str">
            <v>30</v>
          </cell>
          <cell r="U705" t="str">
            <v>22</v>
          </cell>
          <cell r="V705" t="str">
            <v>2.2 ทุติยภูมิระดับกลาง</v>
          </cell>
        </row>
        <row r="706">
          <cell r="A706" t="str">
            <v>16</v>
          </cell>
          <cell r="B706" t="str">
            <v>21002</v>
          </cell>
          <cell r="C706" t="str">
            <v>กระทรวงสาธารณสุข สำนักงานปลัดกระทรวงสาธารณสุข</v>
          </cell>
          <cell r="D706" t="str">
            <v>001116700</v>
          </cell>
          <cell r="E706" t="str">
            <v>11167</v>
          </cell>
          <cell r="F706" t="str">
            <v>รพช.ลอง</v>
          </cell>
          <cell r="G706" t="str">
            <v>โรงพยาบาลชุมชนลอง</v>
          </cell>
          <cell r="H706" t="str">
            <v>54030206</v>
          </cell>
          <cell r="I706">
            <v>54</v>
          </cell>
          <cell r="J706" t="str">
            <v>จังหวัดแพร่</v>
          </cell>
          <cell r="K706">
            <v>5403</v>
          </cell>
          <cell r="L706" t="str">
            <v>ลอง</v>
          </cell>
          <cell r="M706">
            <v>540302</v>
          </cell>
          <cell r="N706" t="str">
            <v>ห้วยอ้อ</v>
          </cell>
          <cell r="O706" t="str">
            <v>เหนือ</v>
          </cell>
          <cell r="P706" t="str">
            <v>07</v>
          </cell>
          <cell r="Q706" t="str">
            <v>โรงพยาบาลชุมชน</v>
          </cell>
          <cell r="R706">
            <v>4</v>
          </cell>
          <cell r="S706">
            <v>46</v>
          </cell>
          <cell r="T706" t="str">
            <v>60</v>
          </cell>
          <cell r="U706" t="str">
            <v>22</v>
          </cell>
          <cell r="V706" t="str">
            <v>2.2 ทุติยภูมิระดับกลาง</v>
          </cell>
        </row>
        <row r="707">
          <cell r="A707" t="str">
            <v>16</v>
          </cell>
          <cell r="B707" t="str">
            <v>21002</v>
          </cell>
          <cell r="C707" t="str">
            <v>กระทรวงสาธารณสุข สำนักงานปลัดกระทรวงสาธารณสุข</v>
          </cell>
          <cell r="D707" t="str">
            <v>001116900</v>
          </cell>
          <cell r="E707" t="str">
            <v>11169</v>
          </cell>
          <cell r="F707" t="str">
            <v>รพช.สูงเม่น</v>
          </cell>
          <cell r="G707" t="str">
            <v>โรงพยาบาลชุมชนสูงเม่น</v>
          </cell>
          <cell r="H707" t="str">
            <v>54040406</v>
          </cell>
          <cell r="I707">
            <v>54</v>
          </cell>
          <cell r="J707" t="str">
            <v>จังหวัดแพร่</v>
          </cell>
          <cell r="K707">
            <v>5404</v>
          </cell>
          <cell r="L707" t="str">
            <v>สูงเม่น</v>
          </cell>
          <cell r="M707">
            <v>540404</v>
          </cell>
          <cell r="N707" t="str">
            <v>ดอนมูล</v>
          </cell>
          <cell r="O707" t="str">
            <v>เหนือ</v>
          </cell>
          <cell r="P707" t="str">
            <v>07</v>
          </cell>
          <cell r="Q707" t="str">
            <v>โรงพยาบาลชุมชน</v>
          </cell>
          <cell r="R707">
            <v>5</v>
          </cell>
          <cell r="S707">
            <v>45</v>
          </cell>
          <cell r="T707" t="str">
            <v>30</v>
          </cell>
          <cell r="U707" t="str">
            <v>22</v>
          </cell>
          <cell r="V707" t="str">
            <v>2.2 ทุติยภูมิระดับกลาง</v>
          </cell>
        </row>
        <row r="708">
          <cell r="A708" t="str">
            <v>16</v>
          </cell>
          <cell r="B708" t="str">
            <v>21002</v>
          </cell>
          <cell r="C708" t="str">
            <v>กระทรวงสาธารณสุข สำนักงานปลัดกระทรวงสาธารณสุข</v>
          </cell>
          <cell r="D708" t="str">
            <v>001117000</v>
          </cell>
          <cell r="E708" t="str">
            <v>11170</v>
          </cell>
          <cell r="F708" t="str">
            <v>รพช.สอง</v>
          </cell>
          <cell r="G708" t="str">
            <v>โรงพยาบาลชุมชนสอง</v>
          </cell>
          <cell r="H708" t="str">
            <v>54060104</v>
          </cell>
          <cell r="I708">
            <v>54</v>
          </cell>
          <cell r="J708" t="str">
            <v>จังหวัดแพร่</v>
          </cell>
          <cell r="K708">
            <v>5406</v>
          </cell>
          <cell r="L708" t="str">
            <v>สอง</v>
          </cell>
          <cell r="M708">
            <v>540601</v>
          </cell>
          <cell r="N708" t="str">
            <v>บ้านหนุน</v>
          </cell>
          <cell r="O708" t="str">
            <v>เหนือ</v>
          </cell>
          <cell r="P708" t="str">
            <v>07</v>
          </cell>
          <cell r="Q708" t="str">
            <v>โรงพยาบาลชุมชน</v>
          </cell>
          <cell r="R708">
            <v>5</v>
          </cell>
          <cell r="S708">
            <v>44</v>
          </cell>
          <cell r="T708" t="str">
            <v>30</v>
          </cell>
          <cell r="U708" t="str">
            <v>22</v>
          </cell>
          <cell r="V708" t="str">
            <v>2.2 ทุติยภูมิระดับกลาง</v>
          </cell>
        </row>
        <row r="709">
          <cell r="A709" t="str">
            <v>16</v>
          </cell>
          <cell r="B709" t="str">
            <v>21002</v>
          </cell>
          <cell r="C709" t="str">
            <v>กระทรวงสาธารณสุข สำนักงานปลัดกระทรวงสาธารณสุข</v>
          </cell>
          <cell r="D709" t="str">
            <v>001117100</v>
          </cell>
          <cell r="E709" t="str">
            <v>11171</v>
          </cell>
          <cell r="F709" t="str">
            <v>รพช.วังชิ้น</v>
          </cell>
          <cell r="G709" t="str">
            <v>โรงพยาบาลชุมชนวังชิ้น</v>
          </cell>
          <cell r="H709" t="str">
            <v>54070108</v>
          </cell>
          <cell r="I709">
            <v>54</v>
          </cell>
          <cell r="J709" t="str">
            <v>จังหวัดแพร่</v>
          </cell>
          <cell r="K709">
            <v>5407</v>
          </cell>
          <cell r="L709" t="str">
            <v>วังชิ้น</v>
          </cell>
          <cell r="M709">
            <v>540701</v>
          </cell>
          <cell r="N709" t="str">
            <v>วังชิ้น</v>
          </cell>
          <cell r="O709" t="str">
            <v>เหนือ</v>
          </cell>
          <cell r="P709" t="str">
            <v>07</v>
          </cell>
          <cell r="Q709" t="str">
            <v>โรงพยาบาลชุมชน</v>
          </cell>
          <cell r="R709">
            <v>5</v>
          </cell>
          <cell r="S709">
            <v>34</v>
          </cell>
          <cell r="T709" t="str">
            <v>30</v>
          </cell>
          <cell r="U709" t="str">
            <v>22</v>
          </cell>
          <cell r="V709" t="str">
            <v>2.2 ทุติยภูมิระดับกลาง</v>
          </cell>
        </row>
        <row r="710">
          <cell r="A710" t="str">
            <v>16</v>
          </cell>
          <cell r="B710" t="str">
            <v>21002</v>
          </cell>
          <cell r="C710" t="str">
            <v>กระทรวงสาธารณสุข สำนักงานปลัดกระทรวงสาธารณสุข</v>
          </cell>
          <cell r="D710" t="str">
            <v>001117200</v>
          </cell>
          <cell r="E710" t="str">
            <v>11172</v>
          </cell>
          <cell r="F710" t="str">
            <v>รพช.หนองม่วงไข่</v>
          </cell>
          <cell r="G710" t="str">
            <v>โรงพยาบาลชุมชนหนองม่วงไข่</v>
          </cell>
          <cell r="H710" t="str">
            <v>54080304</v>
          </cell>
          <cell r="I710">
            <v>54</v>
          </cell>
          <cell r="J710" t="str">
            <v>จังหวัดแพร่</v>
          </cell>
          <cell r="K710">
            <v>5408</v>
          </cell>
          <cell r="L710" t="str">
            <v>หนองม่วงไข่</v>
          </cell>
          <cell r="M710">
            <v>540803</v>
          </cell>
          <cell r="N710" t="str">
            <v>น้ำรัด</v>
          </cell>
          <cell r="O710" t="str">
            <v>เหนือ</v>
          </cell>
          <cell r="P710" t="str">
            <v>07</v>
          </cell>
          <cell r="Q710" t="str">
            <v>โรงพยาบาลชุมชน</v>
          </cell>
          <cell r="R710">
            <v>5</v>
          </cell>
          <cell r="S710">
            <v>34</v>
          </cell>
          <cell r="T710" t="str">
            <v>30</v>
          </cell>
          <cell r="U710" t="str">
            <v>22</v>
          </cell>
          <cell r="V710" t="str">
            <v>2.2 ทุติยภูมิระดับกลาง</v>
          </cell>
        </row>
        <row r="711">
          <cell r="A711" t="str">
            <v>16</v>
          </cell>
          <cell r="B711" t="str">
            <v>21002</v>
          </cell>
          <cell r="C711" t="str">
            <v>กระทรวงสาธารณสุข สำนักงานปลัดกระทรวงสาธารณสุข</v>
          </cell>
          <cell r="D711" t="str">
            <v>001145200</v>
          </cell>
          <cell r="E711" t="str">
            <v>11452</v>
          </cell>
          <cell r="F711" t="str">
            <v>รพร.เด่นชัย</v>
          </cell>
          <cell r="G711" t="str">
            <v>โรงพยาบาลสมเด็จพระยุพราชเด่นชัย</v>
          </cell>
          <cell r="H711" t="str">
            <v>54050109</v>
          </cell>
          <cell r="I711">
            <v>54</v>
          </cell>
          <cell r="J711" t="str">
            <v>จังหวัดแพร่</v>
          </cell>
          <cell r="K711">
            <v>5405</v>
          </cell>
          <cell r="L711" t="str">
            <v>เด่นชัย</v>
          </cell>
          <cell r="M711">
            <v>540501</v>
          </cell>
          <cell r="N711" t="str">
            <v>เด่นชัย</v>
          </cell>
          <cell r="O711" t="str">
            <v>เหนือ</v>
          </cell>
          <cell r="P711" t="str">
            <v>07</v>
          </cell>
          <cell r="Q711" t="str">
            <v>โรงพยาบาลชุมชน</v>
          </cell>
          <cell r="R711">
            <v>4</v>
          </cell>
          <cell r="S711">
            <v>38</v>
          </cell>
          <cell r="T711" t="str">
            <v>30</v>
          </cell>
          <cell r="U711" t="str">
            <v>22</v>
          </cell>
          <cell r="V711" t="str">
            <v>2.2 ทุติยภูมิระดับกลาง</v>
          </cell>
        </row>
        <row r="712">
          <cell r="A712" t="str">
            <v>16</v>
          </cell>
          <cell r="B712" t="str">
            <v>21002</v>
          </cell>
          <cell r="C712" t="str">
            <v>กระทรวงสาธารณสุข สำนักงานปลัดกระทรวงสาธารณสุข</v>
          </cell>
          <cell r="D712" t="str">
            <v>001071600</v>
          </cell>
          <cell r="E712" t="str">
            <v>10716</v>
          </cell>
          <cell r="F712" t="str">
            <v>รพท.น่าน</v>
          </cell>
          <cell r="G712" t="str">
            <v>โรงพยาบาลทั่วไปน่าน</v>
          </cell>
          <cell r="H712" t="str">
            <v>55010100</v>
          </cell>
          <cell r="I712">
            <v>55</v>
          </cell>
          <cell r="J712" t="str">
            <v>จังหวัดน่าน</v>
          </cell>
          <cell r="K712">
            <v>5501</v>
          </cell>
          <cell r="L712" t="str">
            <v>เมืองน่าน</v>
          </cell>
          <cell r="M712">
            <v>550101</v>
          </cell>
          <cell r="N712" t="str">
            <v>ในเวียง</v>
          </cell>
          <cell r="O712" t="str">
            <v>เหนือ</v>
          </cell>
          <cell r="P712" t="str">
            <v>06</v>
          </cell>
          <cell r="Q712" t="str">
            <v>โรงพยาบาลทั่วไป</v>
          </cell>
          <cell r="R712">
            <v>2</v>
          </cell>
          <cell r="S712">
            <v>500</v>
          </cell>
          <cell r="T712" t="str">
            <v>420</v>
          </cell>
          <cell r="U712" t="str">
            <v>23</v>
          </cell>
          <cell r="V712" t="str">
            <v>2.3 ทุติยภูมิระดับสูง</v>
          </cell>
        </row>
        <row r="713">
          <cell r="A713" t="str">
            <v>16</v>
          </cell>
          <cell r="B713" t="str">
            <v>21002</v>
          </cell>
          <cell r="C713" t="str">
            <v>กระทรวงสาธารณสุข สำนักงานปลัดกระทรวงสาธารณสุข</v>
          </cell>
          <cell r="D713" t="str">
            <v>001117300</v>
          </cell>
          <cell r="E713" t="str">
            <v>11173</v>
          </cell>
          <cell r="F713" t="str">
            <v>รพช.แม่จริม</v>
          </cell>
          <cell r="G713" t="str">
            <v>โรงพยาบาลชุมชนแม่จริม</v>
          </cell>
          <cell r="H713" t="str">
            <v>55020204</v>
          </cell>
          <cell r="I713">
            <v>55</v>
          </cell>
          <cell r="J713" t="str">
            <v>จังหวัดน่าน</v>
          </cell>
          <cell r="K713">
            <v>5502</v>
          </cell>
          <cell r="L713" t="str">
            <v>แม่จริม</v>
          </cell>
          <cell r="M713">
            <v>550202</v>
          </cell>
          <cell r="N713" t="str">
            <v>หนองแดง</v>
          </cell>
          <cell r="O713" t="str">
            <v>เหนือ</v>
          </cell>
          <cell r="P713" t="str">
            <v>07</v>
          </cell>
          <cell r="Q713" t="str">
            <v>โรงพยาบาลชุมชน</v>
          </cell>
          <cell r="R713">
            <v>5</v>
          </cell>
          <cell r="S713">
            <v>30</v>
          </cell>
          <cell r="T713" t="str">
            <v>30</v>
          </cell>
          <cell r="U713" t="str">
            <v>22</v>
          </cell>
          <cell r="V713" t="str">
            <v>2.2 ทุติยภูมิระดับกลาง</v>
          </cell>
        </row>
        <row r="714">
          <cell r="A714" t="str">
            <v>16</v>
          </cell>
          <cell r="B714" t="str">
            <v>21002</v>
          </cell>
          <cell r="C714" t="str">
            <v>กระทรวงสาธารณสุข สำนักงานปลัดกระทรวงสาธารณสุข</v>
          </cell>
          <cell r="D714" t="str">
            <v>001117400</v>
          </cell>
          <cell r="E714" t="str">
            <v>11174</v>
          </cell>
          <cell r="F714" t="str">
            <v>รพช.บ้านหลวง</v>
          </cell>
          <cell r="G714" t="str">
            <v>โรงพยาบาลชุมชนบ้านหลวง</v>
          </cell>
          <cell r="H714" t="str">
            <v>55030105</v>
          </cell>
          <cell r="I714">
            <v>55</v>
          </cell>
          <cell r="J714" t="str">
            <v>จังหวัดน่าน</v>
          </cell>
          <cell r="K714">
            <v>5503</v>
          </cell>
          <cell r="L714" t="str">
            <v>บ้านหลวง</v>
          </cell>
          <cell r="M714">
            <v>550302</v>
          </cell>
          <cell r="N714" t="str">
            <v>ป่าคาหลวง</v>
          </cell>
          <cell r="O714" t="str">
            <v>เหนือ</v>
          </cell>
          <cell r="P714" t="str">
            <v>07</v>
          </cell>
          <cell r="Q714" t="str">
            <v>โรงพยาบาลชุมชน</v>
          </cell>
          <cell r="R714">
            <v>5</v>
          </cell>
          <cell r="S714">
            <v>30</v>
          </cell>
          <cell r="T714" t="str">
            <v>30</v>
          </cell>
          <cell r="U714" t="str">
            <v>22</v>
          </cell>
          <cell r="V714" t="str">
            <v>2.2 ทุติยภูมิระดับกลาง</v>
          </cell>
        </row>
        <row r="715">
          <cell r="A715" t="str">
            <v>16</v>
          </cell>
          <cell r="B715" t="str">
            <v>21002</v>
          </cell>
          <cell r="C715" t="str">
            <v>กระทรวงสาธารณสุข สำนักงานปลัดกระทรวงสาธารณสุข</v>
          </cell>
          <cell r="D715" t="str">
            <v>001117500</v>
          </cell>
          <cell r="E715" t="str">
            <v>11175</v>
          </cell>
          <cell r="F715" t="str">
            <v>รพช.นาน้อย</v>
          </cell>
          <cell r="G715" t="str">
            <v>โรงพยาบาลชุมชนนาน้อย</v>
          </cell>
          <cell r="H715" t="str">
            <v>55040306</v>
          </cell>
          <cell r="I715">
            <v>55</v>
          </cell>
          <cell r="J715" t="str">
            <v>จังหวัดน่าน</v>
          </cell>
          <cell r="K715">
            <v>5504</v>
          </cell>
          <cell r="L715" t="str">
            <v>นาน้อย</v>
          </cell>
          <cell r="M715">
            <v>550403</v>
          </cell>
          <cell r="N715" t="str">
            <v>ศรีษะเกษ</v>
          </cell>
          <cell r="O715" t="str">
            <v>เหนือ</v>
          </cell>
          <cell r="P715" t="str">
            <v>07</v>
          </cell>
          <cell r="Q715" t="str">
            <v>โรงพยาบาลชุมชน</v>
          </cell>
          <cell r="R715">
            <v>4</v>
          </cell>
          <cell r="S715">
            <v>49</v>
          </cell>
          <cell r="T715" t="str">
            <v>30</v>
          </cell>
          <cell r="U715" t="str">
            <v>22</v>
          </cell>
          <cell r="V715" t="str">
            <v>2.2 ทุติยภูมิระดับกลาง</v>
          </cell>
        </row>
        <row r="716">
          <cell r="A716" t="str">
            <v>16</v>
          </cell>
          <cell r="B716" t="str">
            <v>21002</v>
          </cell>
          <cell r="C716" t="str">
            <v>กระทรวงสาธารณสุข สำนักงานปลัดกระทรวงสาธารณสุข</v>
          </cell>
          <cell r="D716" t="str">
            <v>001117600</v>
          </cell>
          <cell r="E716" t="str">
            <v>11176</v>
          </cell>
          <cell r="F716" t="str">
            <v>รพช.ท่าวังผา</v>
          </cell>
          <cell r="G716" t="str">
            <v>โรงพยาบาลชุมชนท่าวังผา</v>
          </cell>
          <cell r="H716" t="str">
            <v>55060906</v>
          </cell>
          <cell r="I716">
            <v>55</v>
          </cell>
          <cell r="J716" t="str">
            <v>จังหวัดน่าน</v>
          </cell>
          <cell r="K716">
            <v>5506</v>
          </cell>
          <cell r="L716" t="str">
            <v>ท่าวังผา</v>
          </cell>
          <cell r="M716">
            <v>550609</v>
          </cell>
          <cell r="N716" t="str">
            <v>ท่าวังผา</v>
          </cell>
          <cell r="O716" t="str">
            <v>เหนือ</v>
          </cell>
          <cell r="P716" t="str">
            <v>07</v>
          </cell>
          <cell r="Q716" t="str">
            <v>โรงพยาบาลชุมชน</v>
          </cell>
          <cell r="R716">
            <v>5</v>
          </cell>
          <cell r="S716">
            <v>30</v>
          </cell>
          <cell r="T716" t="str">
            <v>30</v>
          </cell>
          <cell r="U716" t="str">
            <v>22</v>
          </cell>
          <cell r="V716" t="str">
            <v>2.2 ทุติยภูมิระดับกลาง</v>
          </cell>
        </row>
        <row r="717">
          <cell r="A717" t="str">
            <v>16</v>
          </cell>
          <cell r="B717" t="str">
            <v>21002</v>
          </cell>
          <cell r="C717" t="str">
            <v>กระทรวงสาธารณสุข สำนักงานปลัดกระทรวงสาธารณสุข</v>
          </cell>
          <cell r="D717" t="str">
            <v>001117700</v>
          </cell>
          <cell r="E717" t="str">
            <v>11177</v>
          </cell>
          <cell r="F717" t="str">
            <v>รพช.เวียงสา</v>
          </cell>
          <cell r="G717" t="str">
            <v>โรงพยาบาลชุมชนเวียงสา</v>
          </cell>
          <cell r="H717" t="str">
            <v>55070111</v>
          </cell>
          <cell r="I717">
            <v>55</v>
          </cell>
          <cell r="J717" t="str">
            <v>จังหวัดน่าน</v>
          </cell>
          <cell r="K717">
            <v>5507</v>
          </cell>
          <cell r="L717" t="str">
            <v>เวียงสา</v>
          </cell>
          <cell r="M717">
            <v>550701</v>
          </cell>
          <cell r="N717" t="str">
            <v>กลางเวียง</v>
          </cell>
          <cell r="O717" t="str">
            <v>เหนือ</v>
          </cell>
          <cell r="P717" t="str">
            <v>07</v>
          </cell>
          <cell r="Q717" t="str">
            <v>โรงพยาบาลชุมชน</v>
          </cell>
          <cell r="R717">
            <v>4</v>
          </cell>
          <cell r="S717">
            <v>60</v>
          </cell>
          <cell r="T717" t="str">
            <v>60</v>
          </cell>
          <cell r="U717" t="str">
            <v>22</v>
          </cell>
          <cell r="V717" t="str">
            <v>2.2 ทุติยภูมิระดับกลาง</v>
          </cell>
        </row>
        <row r="718">
          <cell r="A718" t="str">
            <v>16</v>
          </cell>
          <cell r="B718" t="str">
            <v>21002</v>
          </cell>
          <cell r="C718" t="str">
            <v>กระทรวงสาธารณสุข สำนักงานปลัดกระทรวงสาธารณสุข</v>
          </cell>
          <cell r="D718" t="str">
            <v>001117800</v>
          </cell>
          <cell r="E718" t="str">
            <v>11178</v>
          </cell>
          <cell r="F718" t="str">
            <v>รพช.ทุ่งช้าง</v>
          </cell>
          <cell r="G718" t="str">
            <v>โรงพยาบาลชุมชนทุ่งช้าง</v>
          </cell>
          <cell r="H718" t="str">
            <v>55080402</v>
          </cell>
          <cell r="I718">
            <v>55</v>
          </cell>
          <cell r="J718" t="str">
            <v>จังหวัดน่าน</v>
          </cell>
          <cell r="K718">
            <v>5508</v>
          </cell>
          <cell r="L718" t="str">
            <v>ทุ่งช้าง</v>
          </cell>
          <cell r="M718">
            <v>550804</v>
          </cell>
          <cell r="N718" t="str">
            <v>ทุ่งช้าง</v>
          </cell>
          <cell r="O718" t="str">
            <v>เหนือ</v>
          </cell>
          <cell r="P718" t="str">
            <v>07</v>
          </cell>
          <cell r="Q718" t="str">
            <v>โรงพยาบาลชุมชน</v>
          </cell>
          <cell r="R718">
            <v>5</v>
          </cell>
          <cell r="S718">
            <v>30</v>
          </cell>
          <cell r="T718" t="str">
            <v>30</v>
          </cell>
          <cell r="U718" t="str">
            <v>22</v>
          </cell>
          <cell r="V718" t="str">
            <v>2.2 ทุติยภูมิระดับกลาง</v>
          </cell>
        </row>
        <row r="719">
          <cell r="A719" t="str">
            <v>16</v>
          </cell>
          <cell r="B719" t="str">
            <v>21002</v>
          </cell>
          <cell r="C719" t="str">
            <v>กระทรวงสาธารณสุข สำนักงานปลัดกระทรวงสาธารณสุข</v>
          </cell>
          <cell r="D719" t="str">
            <v>001117900</v>
          </cell>
          <cell r="E719" t="str">
            <v>11179</v>
          </cell>
          <cell r="F719" t="str">
            <v>รพช.เชียงกลาง</v>
          </cell>
          <cell r="G719" t="str">
            <v>โรงพยาบาลชุมชนเชียงกลาง</v>
          </cell>
          <cell r="H719" t="str">
            <v>55090105</v>
          </cell>
          <cell r="I719">
            <v>55</v>
          </cell>
          <cell r="J719" t="str">
            <v>จังหวัดน่าน</v>
          </cell>
          <cell r="K719">
            <v>5509</v>
          </cell>
          <cell r="L719" t="str">
            <v>เชียงกลาง</v>
          </cell>
          <cell r="M719">
            <v>550901</v>
          </cell>
          <cell r="N719" t="str">
            <v>เชียงกลาง</v>
          </cell>
          <cell r="O719" t="str">
            <v>เหนือ</v>
          </cell>
          <cell r="P719" t="str">
            <v>07</v>
          </cell>
          <cell r="Q719" t="str">
            <v>โรงพยาบาลชุมชน</v>
          </cell>
          <cell r="R719">
            <v>5</v>
          </cell>
          <cell r="S719">
            <v>30</v>
          </cell>
          <cell r="T719" t="str">
            <v>30</v>
          </cell>
          <cell r="U719" t="str">
            <v>22</v>
          </cell>
          <cell r="V719" t="str">
            <v>2.2 ทุติยภูมิระดับกลาง</v>
          </cell>
        </row>
        <row r="720">
          <cell r="A720" t="str">
            <v>16</v>
          </cell>
          <cell r="B720" t="str">
            <v>21002</v>
          </cell>
          <cell r="C720" t="str">
            <v>กระทรวงสาธารณสุข สำนักงานปลัดกระทรวงสาธารณสุข</v>
          </cell>
          <cell r="D720" t="str">
            <v>001118000</v>
          </cell>
          <cell r="E720" t="str">
            <v>11180</v>
          </cell>
          <cell r="F720" t="str">
            <v>รพช.นาหมื่น</v>
          </cell>
          <cell r="G720" t="str">
            <v>โรงพยาบาลชุมชนนาหมื่น</v>
          </cell>
          <cell r="H720" t="str">
            <v>55100114</v>
          </cell>
          <cell r="I720">
            <v>55</v>
          </cell>
          <cell r="J720" t="str">
            <v>จังหวัดน่าน</v>
          </cell>
          <cell r="K720">
            <v>5510</v>
          </cell>
          <cell r="L720" t="str">
            <v>นาหมื่น</v>
          </cell>
          <cell r="M720">
            <v>551002</v>
          </cell>
          <cell r="N720" t="str">
            <v>บ่อแก้ว</v>
          </cell>
          <cell r="O720" t="str">
            <v>เหนือ</v>
          </cell>
          <cell r="P720" t="str">
            <v>07</v>
          </cell>
          <cell r="Q720" t="str">
            <v>โรงพยาบาลชุมชน</v>
          </cell>
          <cell r="R720">
            <v>5</v>
          </cell>
          <cell r="S720">
            <v>30</v>
          </cell>
          <cell r="T720" t="str">
            <v>30</v>
          </cell>
          <cell r="U720" t="str">
            <v>22</v>
          </cell>
          <cell r="V720" t="str">
            <v>2.2 ทุติยภูมิระดับกลาง</v>
          </cell>
        </row>
        <row r="721">
          <cell r="A721" t="str">
            <v>16</v>
          </cell>
          <cell r="B721" t="str">
            <v>21002</v>
          </cell>
          <cell r="C721" t="str">
            <v>กระทรวงสาธารณสุข สำนักงานปลัดกระทรวงสาธารณสุข</v>
          </cell>
          <cell r="D721" t="str">
            <v>001118100</v>
          </cell>
          <cell r="E721" t="str">
            <v>11181</v>
          </cell>
          <cell r="F721" t="str">
            <v>รพช.สันติสุข</v>
          </cell>
          <cell r="G721" t="str">
            <v>โรงพยาบาลชุมชนสันติสุข</v>
          </cell>
          <cell r="H721" t="str">
            <v>55110104</v>
          </cell>
          <cell r="I721">
            <v>55</v>
          </cell>
          <cell r="J721" t="str">
            <v>จังหวัดน่าน</v>
          </cell>
          <cell r="K721">
            <v>5511</v>
          </cell>
          <cell r="L721" t="str">
            <v>สันติสุข</v>
          </cell>
          <cell r="M721">
            <v>551101</v>
          </cell>
          <cell r="N721" t="str">
            <v>ดู่พงษ์</v>
          </cell>
          <cell r="O721" t="str">
            <v>เหนือ</v>
          </cell>
          <cell r="P721" t="str">
            <v>07</v>
          </cell>
          <cell r="Q721" t="str">
            <v>โรงพยาบาลชุมชน</v>
          </cell>
          <cell r="R721">
            <v>5</v>
          </cell>
          <cell r="S721">
            <v>30</v>
          </cell>
          <cell r="T721" t="str">
            <v>30</v>
          </cell>
          <cell r="U721" t="str">
            <v>22</v>
          </cell>
          <cell r="V721" t="str">
            <v>2.2 ทุติยภูมิระดับกลาง</v>
          </cell>
        </row>
        <row r="722">
          <cell r="A722" t="str">
            <v>16</v>
          </cell>
          <cell r="B722" t="str">
            <v>21002</v>
          </cell>
          <cell r="C722" t="str">
            <v>กระทรวงสาธารณสุข สำนักงานปลัดกระทรวงสาธารณสุข</v>
          </cell>
          <cell r="D722" t="str">
            <v>001118200</v>
          </cell>
          <cell r="E722" t="str">
            <v>11182</v>
          </cell>
          <cell r="F722" t="str">
            <v>รพช.บ่อเกลือ</v>
          </cell>
          <cell r="G722" t="str">
            <v>โรงพยาบาลชุมชนบ่อเกลือ</v>
          </cell>
          <cell r="H722" t="str">
            <v>55120203</v>
          </cell>
          <cell r="I722">
            <v>55</v>
          </cell>
          <cell r="J722" t="str">
            <v>จังหวัดน่าน</v>
          </cell>
          <cell r="K722">
            <v>5512</v>
          </cell>
          <cell r="L722" t="str">
            <v>บ่อเกลือ</v>
          </cell>
          <cell r="M722">
            <v>551202</v>
          </cell>
          <cell r="N722" t="str">
            <v>บ่อเกลือใต้</v>
          </cell>
          <cell r="O722" t="str">
            <v>เหนือ</v>
          </cell>
          <cell r="P722" t="str">
            <v>07</v>
          </cell>
          <cell r="Q722" t="str">
            <v>โรงพยาบาลชุมชน</v>
          </cell>
          <cell r="R722">
            <v>5</v>
          </cell>
          <cell r="S722">
            <v>10</v>
          </cell>
          <cell r="T722" t="str">
            <v>10</v>
          </cell>
          <cell r="U722" t="str">
            <v>22</v>
          </cell>
          <cell r="V722" t="str">
            <v>2.2 ทุติยภูมิระดับกลาง</v>
          </cell>
        </row>
        <row r="723">
          <cell r="A723" t="str">
            <v>16</v>
          </cell>
          <cell r="B723" t="str">
            <v>21002</v>
          </cell>
          <cell r="C723" t="str">
            <v>กระทรวงสาธารณสุข สำนักงานปลัดกระทรวงสาธารณสุข</v>
          </cell>
          <cell r="D723" t="str">
            <v>001118300</v>
          </cell>
          <cell r="E723" t="str">
            <v>11183</v>
          </cell>
          <cell r="F723" t="str">
            <v>รพช.สองแคว</v>
          </cell>
          <cell r="G723" t="str">
            <v>โรงพยาบาลชุมชนสองแคว</v>
          </cell>
          <cell r="H723" t="str">
            <v>55130102</v>
          </cell>
          <cell r="I723">
            <v>55</v>
          </cell>
          <cell r="J723" t="str">
            <v>จังหวัดน่าน</v>
          </cell>
          <cell r="K723">
            <v>5513</v>
          </cell>
          <cell r="L723" t="str">
            <v>สองแคว</v>
          </cell>
          <cell r="M723">
            <v>551301</v>
          </cell>
          <cell r="N723" t="str">
            <v>นาไร่หลวง</v>
          </cell>
          <cell r="O723" t="str">
            <v>เหนือ</v>
          </cell>
          <cell r="P723" t="str">
            <v>07</v>
          </cell>
          <cell r="Q723" t="str">
            <v>โรงพยาบาลชุมชน</v>
          </cell>
          <cell r="R723">
            <v>5</v>
          </cell>
          <cell r="S723">
            <v>30</v>
          </cell>
          <cell r="T723" t="str">
            <v>10</v>
          </cell>
          <cell r="U723" t="str">
            <v>22</v>
          </cell>
          <cell r="V723" t="str">
            <v>2.2 ทุติยภูมิระดับกลาง</v>
          </cell>
        </row>
        <row r="724">
          <cell r="A724" t="str">
            <v>16</v>
          </cell>
          <cell r="B724" t="str">
            <v>21002</v>
          </cell>
          <cell r="C724" t="str">
            <v>กระทรวงสาธารณสุข สำนักงานปลัดกระทรวงสาธารณสุข</v>
          </cell>
          <cell r="D724" t="str">
            <v>001145300</v>
          </cell>
          <cell r="E724" t="str">
            <v>11453</v>
          </cell>
          <cell r="F724" t="str">
            <v>รพร.ปัว</v>
          </cell>
          <cell r="G724" t="str">
            <v>โรงพยาบาลสมเด็จพระยุพราชปัว</v>
          </cell>
          <cell r="H724" t="str">
            <v>55051406</v>
          </cell>
          <cell r="I724">
            <v>55</v>
          </cell>
          <cell r="J724" t="str">
            <v>จังหวัดน่าน</v>
          </cell>
          <cell r="K724">
            <v>5505</v>
          </cell>
          <cell r="L724" t="str">
            <v>ปัว</v>
          </cell>
          <cell r="M724">
            <v>550514</v>
          </cell>
          <cell r="N724" t="str">
            <v>วรนคร</v>
          </cell>
          <cell r="O724" t="str">
            <v>เหนือ</v>
          </cell>
          <cell r="P724" t="str">
            <v>07</v>
          </cell>
          <cell r="Q724" t="str">
            <v>โรงพยาบาลชุมชน</v>
          </cell>
          <cell r="R724">
            <v>4</v>
          </cell>
          <cell r="S724">
            <v>90</v>
          </cell>
          <cell r="T724" t="str">
            <v>90</v>
          </cell>
          <cell r="U724" t="str">
            <v>22</v>
          </cell>
          <cell r="V724" t="str">
            <v>2.2 ทุติยภูมิระดับกลาง</v>
          </cell>
        </row>
        <row r="725">
          <cell r="A725" t="str">
            <v>16</v>
          </cell>
          <cell r="B725" t="str">
            <v>21002</v>
          </cell>
          <cell r="C725" t="str">
            <v>กระทรวงสาธารณสุข สำนักงานปลัดกระทรวงสาธารณสุข</v>
          </cell>
          <cell r="D725" t="str">
            <v>001162500</v>
          </cell>
          <cell r="E725" t="str">
            <v>11625</v>
          </cell>
          <cell r="F725" t="str">
            <v>รพช.เฉลิมพระเกียรติ</v>
          </cell>
          <cell r="G725" t="str">
            <v>โรงพยาบาลชุมชนเฉลิมพระเกียรติ</v>
          </cell>
          <cell r="H725" t="str">
            <v>55150201</v>
          </cell>
          <cell r="I725">
            <v>55</v>
          </cell>
          <cell r="J725" t="str">
            <v>จังหวัดน่าน</v>
          </cell>
          <cell r="K725">
            <v>5515</v>
          </cell>
          <cell r="L725" t="str">
            <v>เฉลิมพระเกียรติ</v>
          </cell>
          <cell r="M725">
            <v>551502</v>
          </cell>
          <cell r="N725" t="str">
            <v>ขุนน่าน</v>
          </cell>
          <cell r="O725" t="str">
            <v>เหนือ</v>
          </cell>
          <cell r="P725" t="str">
            <v>07</v>
          </cell>
          <cell r="Q725" t="str">
            <v>โรงพยาบาลชุมชน</v>
          </cell>
          <cell r="R725">
            <v>5</v>
          </cell>
          <cell r="S725">
            <v>10</v>
          </cell>
          <cell r="T725" t="str">
            <v>30</v>
          </cell>
          <cell r="U725" t="str">
            <v>22</v>
          </cell>
          <cell r="V725" t="str">
            <v>2.2 ทุติยภูมิระดับกลาง</v>
          </cell>
        </row>
        <row r="726">
          <cell r="A726" t="str">
            <v>16</v>
          </cell>
          <cell r="B726" t="str">
            <v>21002</v>
          </cell>
          <cell r="C726" t="str">
            <v>กระทรวงสาธารณสุข สำนักงานปลัดกระทรวงสาธารณสุข</v>
          </cell>
          <cell r="D726" t="str">
            <v>001071700</v>
          </cell>
          <cell r="E726" t="str">
            <v>10717</v>
          </cell>
          <cell r="F726" t="str">
            <v>รพท.พะเยา</v>
          </cell>
          <cell r="G726" t="str">
            <v>โรงพยาบาลทั่วไปพะเยา</v>
          </cell>
          <cell r="H726" t="str">
            <v>56010700</v>
          </cell>
          <cell r="I726">
            <v>56</v>
          </cell>
          <cell r="J726" t="str">
            <v>จังหวัดพะเยา</v>
          </cell>
          <cell r="K726">
            <v>5601</v>
          </cell>
          <cell r="L726" t="str">
            <v>เมืองพะเยา</v>
          </cell>
          <cell r="M726">
            <v>560107</v>
          </cell>
          <cell r="N726" t="str">
            <v>บ้านต๋อม</v>
          </cell>
          <cell r="O726" t="str">
            <v>เหนือ</v>
          </cell>
          <cell r="P726" t="str">
            <v>06</v>
          </cell>
          <cell r="Q726" t="str">
            <v>โรงพยาบาลทั่วไป</v>
          </cell>
          <cell r="R726">
            <v>2</v>
          </cell>
          <cell r="S726">
            <v>377</v>
          </cell>
          <cell r="T726" t="str">
            <v>360</v>
          </cell>
          <cell r="U726" t="str">
            <v>23</v>
          </cell>
          <cell r="V726" t="str">
            <v>2.3 ทุติยภูมิระดับสูง</v>
          </cell>
        </row>
        <row r="727">
          <cell r="A727" t="str">
            <v>16</v>
          </cell>
          <cell r="B727" t="str">
            <v>21002</v>
          </cell>
          <cell r="C727" t="str">
            <v>กระทรวงสาธารณสุข สำนักงานปลัดกระทรวงสาธารณสุข</v>
          </cell>
          <cell r="D727" t="str">
            <v>001071800</v>
          </cell>
          <cell r="E727" t="str">
            <v>10718</v>
          </cell>
          <cell r="F727" t="str">
            <v>รพท.เชียงคำ</v>
          </cell>
          <cell r="G727" t="str">
            <v>โรงพยาบาลทั่วไปเชียงคำ</v>
          </cell>
          <cell r="H727" t="str">
            <v>56030100</v>
          </cell>
          <cell r="I727">
            <v>56</v>
          </cell>
          <cell r="J727" t="str">
            <v>จังหวัดพะเยา</v>
          </cell>
          <cell r="K727">
            <v>5603</v>
          </cell>
          <cell r="L727" t="str">
            <v>เชียงคำ</v>
          </cell>
          <cell r="M727">
            <v>560301</v>
          </cell>
          <cell r="N727" t="str">
            <v>หย่วน</v>
          </cell>
          <cell r="O727" t="str">
            <v>เหนือ</v>
          </cell>
          <cell r="P727" t="str">
            <v>06</v>
          </cell>
          <cell r="Q727" t="str">
            <v>โรงพยาบาลทั่วไป</v>
          </cell>
          <cell r="R727">
            <v>3</v>
          </cell>
          <cell r="S727">
            <v>225</v>
          </cell>
          <cell r="T727" t="str">
            <v>232</v>
          </cell>
          <cell r="U727" t="str">
            <v>23</v>
          </cell>
          <cell r="V727" t="str">
            <v>2.3 ทุติยภูมิระดับสูง</v>
          </cell>
        </row>
        <row r="728">
          <cell r="A728" t="str">
            <v>16</v>
          </cell>
          <cell r="B728" t="str">
            <v>21002</v>
          </cell>
          <cell r="C728" t="str">
            <v>กระทรวงสาธารณสุข สำนักงานปลัดกระทรวงสาธารณสุข</v>
          </cell>
          <cell r="D728" t="str">
            <v>001118400</v>
          </cell>
          <cell r="E728" t="str">
            <v>11184</v>
          </cell>
          <cell r="F728" t="str">
            <v>รพช.จุน</v>
          </cell>
          <cell r="G728" t="str">
            <v>โรงพยาบาลชุมชนจุน</v>
          </cell>
          <cell r="H728" t="str">
            <v>56020107</v>
          </cell>
          <cell r="I728">
            <v>56</v>
          </cell>
          <cell r="J728" t="str">
            <v>จังหวัดพะเยา</v>
          </cell>
          <cell r="K728">
            <v>5602</v>
          </cell>
          <cell r="L728" t="str">
            <v>จุน</v>
          </cell>
          <cell r="M728">
            <v>560201</v>
          </cell>
          <cell r="N728" t="str">
            <v>ห้วยข้าวก่ำ</v>
          </cell>
          <cell r="O728" t="str">
            <v>เหนือ</v>
          </cell>
          <cell r="P728" t="str">
            <v>07</v>
          </cell>
          <cell r="Q728" t="str">
            <v>โรงพยาบาลชุมชน</v>
          </cell>
          <cell r="R728">
            <v>5</v>
          </cell>
          <cell r="S728">
            <v>30</v>
          </cell>
          <cell r="T728" t="str">
            <v>30</v>
          </cell>
          <cell r="U728" t="str">
            <v>21</v>
          </cell>
          <cell r="V728" t="str">
            <v>2.1 ทุติยภูมิระดับต้น</v>
          </cell>
        </row>
        <row r="729">
          <cell r="A729" t="str">
            <v>16</v>
          </cell>
          <cell r="B729" t="str">
            <v>21002</v>
          </cell>
          <cell r="C729" t="str">
            <v>กระทรวงสาธารณสุข สำนักงานปลัดกระทรวงสาธารณสุข</v>
          </cell>
          <cell r="D729" t="str">
            <v>001118500</v>
          </cell>
          <cell r="E729" t="str">
            <v>11185</v>
          </cell>
          <cell r="F729" t="str">
            <v>รพช.เชียงม่วน</v>
          </cell>
          <cell r="G729" t="str">
            <v>โรงพยาบาลชุมชนเชียงม่วน</v>
          </cell>
          <cell r="H729" t="str">
            <v>56040201</v>
          </cell>
          <cell r="I729">
            <v>56</v>
          </cell>
          <cell r="J729" t="str">
            <v>จังหวัดพะเยา</v>
          </cell>
          <cell r="K729">
            <v>5604</v>
          </cell>
          <cell r="L729" t="str">
            <v>เชียงม่วน</v>
          </cell>
          <cell r="M729">
            <v>560402</v>
          </cell>
          <cell r="N729" t="str">
            <v>บ้านมาง</v>
          </cell>
          <cell r="O729" t="str">
            <v>เหนือ</v>
          </cell>
          <cell r="P729" t="str">
            <v>07</v>
          </cell>
          <cell r="Q729" t="str">
            <v>โรงพยาบาลชุมชน</v>
          </cell>
          <cell r="R729">
            <v>5</v>
          </cell>
          <cell r="S729">
            <v>30</v>
          </cell>
          <cell r="T729" t="str">
            <v>30</v>
          </cell>
          <cell r="U729" t="str">
            <v>21</v>
          </cell>
          <cell r="V729" t="str">
            <v>2.1 ทุติยภูมิระดับต้น</v>
          </cell>
        </row>
        <row r="730">
          <cell r="A730" t="str">
            <v>16</v>
          </cell>
          <cell r="B730" t="str">
            <v>21002</v>
          </cell>
          <cell r="C730" t="str">
            <v>กระทรวงสาธารณสุข สำนักงานปลัดกระทรวงสาธารณสุข</v>
          </cell>
          <cell r="D730" t="str">
            <v>001118600</v>
          </cell>
          <cell r="E730" t="str">
            <v>11186</v>
          </cell>
          <cell r="F730" t="str">
            <v>รพช.ดอกคำใต้</v>
          </cell>
          <cell r="G730" t="str">
            <v>โรงพยาบาลชุมชนดอกคำใต้</v>
          </cell>
          <cell r="H730" t="str">
            <v>56050208</v>
          </cell>
          <cell r="I730">
            <v>56</v>
          </cell>
          <cell r="J730" t="str">
            <v>จังหวัดพะเยา</v>
          </cell>
          <cell r="K730">
            <v>5605</v>
          </cell>
          <cell r="L730" t="str">
            <v>ดอกคำใต้</v>
          </cell>
          <cell r="M730">
            <v>560502</v>
          </cell>
          <cell r="N730" t="str">
            <v>ดอนศรีชุม</v>
          </cell>
          <cell r="O730" t="str">
            <v>เหนือ</v>
          </cell>
          <cell r="P730" t="str">
            <v>07</v>
          </cell>
          <cell r="Q730" t="str">
            <v>โรงพยาบาลชุมชน</v>
          </cell>
          <cell r="R730">
            <v>4</v>
          </cell>
          <cell r="S730">
            <v>60</v>
          </cell>
          <cell r="T730" t="str">
            <v>30</v>
          </cell>
          <cell r="U730" t="str">
            <v>21</v>
          </cell>
          <cell r="V730" t="str">
            <v>2.1 ทุติยภูมิระดับต้น</v>
          </cell>
        </row>
        <row r="731">
          <cell r="A731" t="str">
            <v>16</v>
          </cell>
          <cell r="B731" t="str">
            <v>21002</v>
          </cell>
          <cell r="C731" t="str">
            <v>กระทรวงสาธารณสุข สำนักงานปลัดกระทรวงสาธารณสุข</v>
          </cell>
          <cell r="D731" t="str">
            <v>001118700</v>
          </cell>
          <cell r="E731" t="str">
            <v>11187</v>
          </cell>
          <cell r="F731" t="str">
            <v>รพช.ปง</v>
          </cell>
          <cell r="G731" t="str">
            <v>โรงพยาบาลชุมชนปง</v>
          </cell>
          <cell r="H731" t="str">
            <v>56060601</v>
          </cell>
          <cell r="I731">
            <v>56</v>
          </cell>
          <cell r="J731" t="str">
            <v>จังหวัดพะเยา</v>
          </cell>
          <cell r="K731">
            <v>5606</v>
          </cell>
          <cell r="L731" t="str">
            <v>ปง</v>
          </cell>
          <cell r="M731">
            <v>560606</v>
          </cell>
          <cell r="N731" t="str">
            <v>นาปรัง</v>
          </cell>
          <cell r="O731" t="str">
            <v>เหนือ</v>
          </cell>
          <cell r="P731" t="str">
            <v>07</v>
          </cell>
          <cell r="Q731" t="str">
            <v>โรงพยาบาลชุมชน</v>
          </cell>
          <cell r="R731">
            <v>5</v>
          </cell>
          <cell r="S731">
            <v>30</v>
          </cell>
          <cell r="T731" t="str">
            <v>30</v>
          </cell>
          <cell r="U731" t="str">
            <v>21</v>
          </cell>
          <cell r="V731" t="str">
            <v>2.1 ทุติยภูมิระดับต้น</v>
          </cell>
        </row>
        <row r="732">
          <cell r="A732" t="str">
            <v>16</v>
          </cell>
          <cell r="B732" t="str">
            <v>21002</v>
          </cell>
          <cell r="C732" t="str">
            <v>กระทรวงสาธารณสุข สำนักงานปลัดกระทรวงสาธารณสุข</v>
          </cell>
          <cell r="D732" t="str">
            <v>001118800</v>
          </cell>
          <cell r="E732" t="str">
            <v>11188</v>
          </cell>
          <cell r="F732" t="str">
            <v>รพช.แม่ใจ</v>
          </cell>
          <cell r="G732" t="str">
            <v>โรงพยาบาลชุมชนแม่ใจ</v>
          </cell>
          <cell r="H732" t="str">
            <v>56070209</v>
          </cell>
          <cell r="I732">
            <v>56</v>
          </cell>
          <cell r="J732" t="str">
            <v>จังหวัดพะเยา</v>
          </cell>
          <cell r="K732">
            <v>5607</v>
          </cell>
          <cell r="L732" t="str">
            <v>แม่ใจ</v>
          </cell>
          <cell r="M732">
            <v>560702</v>
          </cell>
          <cell r="N732" t="str">
            <v>ศรีถ้อย</v>
          </cell>
          <cell r="O732" t="str">
            <v>เหนือ</v>
          </cell>
          <cell r="P732" t="str">
            <v>07</v>
          </cell>
          <cell r="Q732" t="str">
            <v>โรงพยาบาลชุมชน</v>
          </cell>
          <cell r="R732">
            <v>5</v>
          </cell>
          <cell r="S732">
            <v>30</v>
          </cell>
          <cell r="T732" t="str">
            <v>30</v>
          </cell>
          <cell r="U732" t="str">
            <v>21</v>
          </cell>
          <cell r="V732" t="str">
            <v>2.1 ทุติยภูมิระดับต้น</v>
          </cell>
        </row>
        <row r="733">
          <cell r="A733" t="str">
            <v>16</v>
          </cell>
          <cell r="B733" t="str">
            <v>21002</v>
          </cell>
          <cell r="C733" t="str">
            <v>กระทรวงสาธารณสุข สำนักงานปลัดกระทรวงสาธารณสุข</v>
          </cell>
          <cell r="D733" t="str">
            <v>001067400</v>
          </cell>
          <cell r="E733" t="str">
            <v>10674</v>
          </cell>
          <cell r="F733" t="str">
            <v>รพศ.เชียงรายประชานุเคราะห์</v>
          </cell>
          <cell r="G733" t="str">
            <v>โรงพยาบาลศูนย์เชียงรายประชานุเคราะห์</v>
          </cell>
          <cell r="H733" t="str">
            <v>57010100</v>
          </cell>
          <cell r="I733">
            <v>57</v>
          </cell>
          <cell r="J733" t="str">
            <v>จังหวัดเชียงราย</v>
          </cell>
          <cell r="K733">
            <v>5701</v>
          </cell>
          <cell r="L733" t="str">
            <v>เมืองเชียงราย</v>
          </cell>
          <cell r="M733">
            <v>570101</v>
          </cell>
          <cell r="N733" t="str">
            <v>เวียง</v>
          </cell>
          <cell r="O733" t="str">
            <v>เหนือ</v>
          </cell>
          <cell r="P733" t="str">
            <v>05</v>
          </cell>
          <cell r="Q733" t="str">
            <v>โรงพยาบาลศูนย์</v>
          </cell>
          <cell r="R733">
            <v>1</v>
          </cell>
          <cell r="S733">
            <v>756</v>
          </cell>
          <cell r="T733" t="str">
            <v>756</v>
          </cell>
          <cell r="U733" t="str">
            <v>31</v>
          </cell>
          <cell r="V733" t="str">
            <v>3.1 ตติยภูมิ</v>
          </cell>
        </row>
        <row r="734">
          <cell r="A734" t="str">
            <v>16</v>
          </cell>
          <cell r="B734" t="str">
            <v>21002</v>
          </cell>
          <cell r="C734" t="str">
            <v>กระทรวงสาธารณสุข สำนักงานปลัดกระทรวงสาธารณสุข</v>
          </cell>
          <cell r="D734" t="str">
            <v>001118900</v>
          </cell>
          <cell r="E734" t="str">
            <v>11189</v>
          </cell>
          <cell r="F734" t="str">
            <v>รพช.เทิง</v>
          </cell>
          <cell r="G734" t="str">
            <v>โรงพยาบาลชุมชนเทิง</v>
          </cell>
          <cell r="H734" t="str">
            <v>57040120</v>
          </cell>
          <cell r="I734">
            <v>57</v>
          </cell>
          <cell r="J734" t="str">
            <v>จังหวัดเชียงราย</v>
          </cell>
          <cell r="K734">
            <v>5704</v>
          </cell>
          <cell r="L734" t="str">
            <v>เทิง</v>
          </cell>
          <cell r="M734">
            <v>570401</v>
          </cell>
          <cell r="N734" t="str">
            <v>เวียง</v>
          </cell>
          <cell r="O734" t="str">
            <v>เหนือ</v>
          </cell>
          <cell r="P734" t="str">
            <v>07</v>
          </cell>
          <cell r="Q734" t="str">
            <v>โรงพยาบาลชุมชน</v>
          </cell>
          <cell r="R734">
            <v>4</v>
          </cell>
          <cell r="S734">
            <v>60</v>
          </cell>
          <cell r="T734" t="str">
            <v>60</v>
          </cell>
          <cell r="U734" t="str">
            <v>21</v>
          </cell>
          <cell r="V734" t="str">
            <v>2.1 ทุติยภูมิระดับต้น</v>
          </cell>
        </row>
        <row r="735">
          <cell r="A735" t="str">
            <v>16</v>
          </cell>
          <cell r="B735" t="str">
            <v>21002</v>
          </cell>
          <cell r="C735" t="str">
            <v>กระทรวงสาธารณสุข สำนักงานปลัดกระทรวงสาธารณสุข</v>
          </cell>
          <cell r="D735" t="str">
            <v>001119000</v>
          </cell>
          <cell r="E735" t="str">
            <v>11190</v>
          </cell>
          <cell r="F735" t="str">
            <v>รพช.พาน</v>
          </cell>
          <cell r="G735" t="str">
            <v>โรงพยาบาลชุมชนพาน</v>
          </cell>
          <cell r="H735" t="str">
            <v>57050901</v>
          </cell>
          <cell r="I735">
            <v>57</v>
          </cell>
          <cell r="J735" t="str">
            <v>จังหวัดเชียงราย</v>
          </cell>
          <cell r="K735">
            <v>5705</v>
          </cell>
          <cell r="L735" t="str">
            <v>พาน</v>
          </cell>
          <cell r="M735">
            <v>570509</v>
          </cell>
          <cell r="N735" t="str">
            <v>ม่วงคำ</v>
          </cell>
          <cell r="O735" t="str">
            <v>เหนือ</v>
          </cell>
          <cell r="P735" t="str">
            <v>07</v>
          </cell>
          <cell r="Q735" t="str">
            <v>โรงพยาบาลชุมชน</v>
          </cell>
          <cell r="R735">
            <v>4</v>
          </cell>
          <cell r="S735">
            <v>120</v>
          </cell>
          <cell r="T735" t="str">
            <v>90</v>
          </cell>
          <cell r="U735" t="str">
            <v>21</v>
          </cell>
          <cell r="V735" t="str">
            <v>2.1 ทุติยภูมิระดับต้น</v>
          </cell>
        </row>
        <row r="736">
          <cell r="A736" t="str">
            <v>16</v>
          </cell>
          <cell r="B736" t="str">
            <v>21002</v>
          </cell>
          <cell r="C736" t="str">
            <v>กระทรวงสาธารณสุข สำนักงานปลัดกระทรวงสาธารณสุข</v>
          </cell>
          <cell r="D736" t="str">
            <v>001119100</v>
          </cell>
          <cell r="E736" t="str">
            <v>11191</v>
          </cell>
          <cell r="F736" t="str">
            <v>รพช.ป่าแดด</v>
          </cell>
          <cell r="G736" t="str">
            <v>โรงพยาบาลชุมชนป่าแดด</v>
          </cell>
          <cell r="H736" t="str">
            <v>57060104</v>
          </cell>
          <cell r="I736">
            <v>57</v>
          </cell>
          <cell r="J736" t="str">
            <v>จังหวัดเชียงราย</v>
          </cell>
          <cell r="K736">
            <v>5706</v>
          </cell>
          <cell r="L736" t="str">
            <v>ป่าแดด</v>
          </cell>
          <cell r="M736">
            <v>570601</v>
          </cell>
          <cell r="N736" t="str">
            <v>ป่าแดด</v>
          </cell>
          <cell r="O736" t="str">
            <v>เหนือ</v>
          </cell>
          <cell r="P736" t="str">
            <v>07</v>
          </cell>
          <cell r="Q736" t="str">
            <v>โรงพยาบาลชุมชน</v>
          </cell>
          <cell r="R736">
            <v>5</v>
          </cell>
          <cell r="S736">
            <v>30</v>
          </cell>
          <cell r="T736" t="str">
            <v>30</v>
          </cell>
          <cell r="U736" t="str">
            <v>21</v>
          </cell>
          <cell r="V736" t="str">
            <v>2.1 ทุติยภูมิระดับต้น</v>
          </cell>
        </row>
        <row r="737">
          <cell r="A737" t="str">
            <v>16</v>
          </cell>
          <cell r="B737" t="str">
            <v>21002</v>
          </cell>
          <cell r="C737" t="str">
            <v>กระทรวงสาธารณสุข สำนักงานปลัดกระทรวงสาธารณสุข</v>
          </cell>
          <cell r="D737" t="str">
            <v>001119200</v>
          </cell>
          <cell r="E737" t="str">
            <v>11192</v>
          </cell>
          <cell r="F737" t="str">
            <v>รพช.แม่จัน</v>
          </cell>
          <cell r="G737" t="str">
            <v>โรงพยาบาลชุมชนแม่จัน</v>
          </cell>
          <cell r="H737" t="str">
            <v>57070105</v>
          </cell>
          <cell r="I737">
            <v>57</v>
          </cell>
          <cell r="J737" t="str">
            <v>จังหวัดเชียงราย</v>
          </cell>
          <cell r="K737">
            <v>5707</v>
          </cell>
          <cell r="L737" t="str">
            <v>แม่จัน</v>
          </cell>
          <cell r="M737">
            <v>570701</v>
          </cell>
          <cell r="N737" t="str">
            <v>แม่จัน</v>
          </cell>
          <cell r="O737" t="str">
            <v>เหนือ</v>
          </cell>
          <cell r="P737" t="str">
            <v>07</v>
          </cell>
          <cell r="Q737" t="str">
            <v>โรงพยาบาลชุมชน</v>
          </cell>
          <cell r="R737">
            <v>4</v>
          </cell>
          <cell r="S737">
            <v>90</v>
          </cell>
          <cell r="T737" t="str">
            <v>101</v>
          </cell>
          <cell r="U737" t="str">
            <v>21</v>
          </cell>
          <cell r="V737" t="str">
            <v>2.1 ทุติยภูมิระดับต้น</v>
          </cell>
        </row>
        <row r="738">
          <cell r="A738" t="str">
            <v>16</v>
          </cell>
          <cell r="B738" t="str">
            <v>21002</v>
          </cell>
          <cell r="C738" t="str">
            <v>กระทรวงสาธารณสุข สำนักงานปลัดกระทรวงสาธารณสุข</v>
          </cell>
          <cell r="D738" t="str">
            <v>001119300</v>
          </cell>
          <cell r="E738" t="str">
            <v>11193</v>
          </cell>
          <cell r="F738" t="str">
            <v>รพช.เชียงแสน</v>
          </cell>
          <cell r="G738" t="str">
            <v>โรงพยาบาลชุมชนเชียงแสน</v>
          </cell>
          <cell r="H738" t="str">
            <v>57080106</v>
          </cell>
          <cell r="I738">
            <v>57</v>
          </cell>
          <cell r="J738" t="str">
            <v>จังหวัดเชียงราย</v>
          </cell>
          <cell r="K738">
            <v>5708</v>
          </cell>
          <cell r="L738" t="str">
            <v>เชียงแสน</v>
          </cell>
          <cell r="M738">
            <v>570801</v>
          </cell>
          <cell r="N738" t="str">
            <v>เวียง</v>
          </cell>
          <cell r="O738" t="str">
            <v>เหนือ</v>
          </cell>
          <cell r="P738" t="str">
            <v>07</v>
          </cell>
          <cell r="Q738" t="str">
            <v>โรงพยาบาลชุมชน</v>
          </cell>
          <cell r="R738">
            <v>4</v>
          </cell>
          <cell r="S738">
            <v>60</v>
          </cell>
          <cell r="T738" t="str">
            <v>60</v>
          </cell>
          <cell r="U738" t="str">
            <v>21</v>
          </cell>
          <cell r="V738" t="str">
            <v>2.1 ทุติยภูมิระดับต้น</v>
          </cell>
        </row>
        <row r="739">
          <cell r="A739" t="str">
            <v>16</v>
          </cell>
          <cell r="B739" t="str">
            <v>21002</v>
          </cell>
          <cell r="C739" t="str">
            <v>กระทรวงสาธารณสุข สำนักงานปลัดกระทรวงสาธารณสุข</v>
          </cell>
          <cell r="D739" t="str">
            <v>001119400</v>
          </cell>
          <cell r="E739" t="str">
            <v>11194</v>
          </cell>
          <cell r="F739" t="str">
            <v>รพช.แม่สาย</v>
          </cell>
          <cell r="G739" t="str">
            <v>โรงพยาบาลชุมชนแม่สาย</v>
          </cell>
          <cell r="H739" t="str">
            <v>57090610</v>
          </cell>
          <cell r="I739">
            <v>57</v>
          </cell>
          <cell r="J739" t="str">
            <v>จังหวัดเชียงราย</v>
          </cell>
          <cell r="K739">
            <v>5709</v>
          </cell>
          <cell r="L739" t="str">
            <v>แม่สาย</v>
          </cell>
          <cell r="M739">
            <v>570906</v>
          </cell>
          <cell r="N739" t="str">
            <v>เวียงพางคำ</v>
          </cell>
          <cell r="O739" t="str">
            <v>เหนือ</v>
          </cell>
          <cell r="P739" t="str">
            <v>07</v>
          </cell>
          <cell r="Q739" t="str">
            <v>โรงพยาบาลชุมชน</v>
          </cell>
          <cell r="R739">
            <v>4</v>
          </cell>
          <cell r="S739">
            <v>90</v>
          </cell>
          <cell r="T739" t="str">
            <v>90</v>
          </cell>
          <cell r="U739" t="str">
            <v>21</v>
          </cell>
          <cell r="V739" t="str">
            <v>2.1 ทุติยภูมิระดับต้น</v>
          </cell>
        </row>
        <row r="740">
          <cell r="A740" t="str">
            <v>16</v>
          </cell>
          <cell r="B740" t="str">
            <v>21002</v>
          </cell>
          <cell r="C740" t="str">
            <v>กระทรวงสาธารณสุข สำนักงานปลัดกระทรวงสาธารณสุข</v>
          </cell>
          <cell r="D740" t="str">
            <v>001119500</v>
          </cell>
          <cell r="E740" t="str">
            <v>11195</v>
          </cell>
          <cell r="F740" t="str">
            <v>รพช.แม่สรวย</v>
          </cell>
          <cell r="G740" t="str">
            <v>โรงพยาบาลชุมชนแม่สรวย</v>
          </cell>
          <cell r="H740" t="str">
            <v>57100313</v>
          </cell>
          <cell r="I740">
            <v>57</v>
          </cell>
          <cell r="J740" t="str">
            <v>จังหวัดเชียงราย</v>
          </cell>
          <cell r="K740">
            <v>5710</v>
          </cell>
          <cell r="L740" t="str">
            <v>แม่สรวย</v>
          </cell>
          <cell r="M740">
            <v>571003</v>
          </cell>
          <cell r="N740" t="str">
            <v>แม่พริก</v>
          </cell>
          <cell r="O740" t="str">
            <v>เหนือ</v>
          </cell>
          <cell r="P740" t="str">
            <v>07</v>
          </cell>
          <cell r="Q740" t="str">
            <v>โรงพยาบาลชุมชน</v>
          </cell>
          <cell r="R740">
            <v>4</v>
          </cell>
          <cell r="S740">
            <v>48</v>
          </cell>
          <cell r="T740" t="str">
            <v>60</v>
          </cell>
          <cell r="U740" t="str">
            <v>21</v>
          </cell>
          <cell r="V740" t="str">
            <v>2.1 ทุติยภูมิระดับต้น</v>
          </cell>
        </row>
        <row r="741">
          <cell r="A741" t="str">
            <v>16</v>
          </cell>
          <cell r="B741" t="str">
            <v>21002</v>
          </cell>
          <cell r="C741" t="str">
            <v>กระทรวงสาธารณสุข สำนักงานปลัดกระทรวงสาธารณสุข</v>
          </cell>
          <cell r="D741" t="str">
            <v>001119600</v>
          </cell>
          <cell r="E741" t="str">
            <v>11196</v>
          </cell>
          <cell r="F741" t="str">
            <v>รพช.เวียงป่าเป้า</v>
          </cell>
          <cell r="G741" t="str">
            <v>โรงพยาบาลชุมชนเวียงป่าเป้า</v>
          </cell>
          <cell r="H741" t="str">
            <v>57110211</v>
          </cell>
          <cell r="I741">
            <v>57</v>
          </cell>
          <cell r="J741" t="str">
            <v>จังหวัดเชียงราย</v>
          </cell>
          <cell r="K741">
            <v>5711</v>
          </cell>
          <cell r="L741" t="str">
            <v>เวียงป่าเป้า</v>
          </cell>
          <cell r="M741">
            <v>571102</v>
          </cell>
          <cell r="N741" t="str">
            <v>เวียง</v>
          </cell>
          <cell r="O741" t="str">
            <v>เหนือ</v>
          </cell>
          <cell r="P741" t="str">
            <v>07</v>
          </cell>
          <cell r="Q741" t="str">
            <v>โรงพยาบาลชุมชน</v>
          </cell>
          <cell r="R741">
            <v>4</v>
          </cell>
          <cell r="S741">
            <v>60</v>
          </cell>
          <cell r="T741" t="str">
            <v>60</v>
          </cell>
          <cell r="U741" t="str">
            <v>21</v>
          </cell>
          <cell r="V741" t="str">
            <v>2.1 ทุติยภูมิระดับต้น</v>
          </cell>
        </row>
        <row r="742">
          <cell r="A742" t="str">
            <v>16</v>
          </cell>
          <cell r="B742" t="str">
            <v>21002</v>
          </cell>
          <cell r="C742" t="str">
            <v>กระทรวงสาธารณสุข สำนักงานปลัดกระทรวงสาธารณสุข</v>
          </cell>
          <cell r="D742" t="str">
            <v>001119700</v>
          </cell>
          <cell r="E742" t="str">
            <v>11197</v>
          </cell>
          <cell r="F742" t="str">
            <v>รพช.พญาเม็งราย</v>
          </cell>
          <cell r="G742" t="str">
            <v>โรงพยาบาลชุมชนพญาเม็งราย</v>
          </cell>
          <cell r="H742" t="str">
            <v>57120110</v>
          </cell>
          <cell r="I742">
            <v>57</v>
          </cell>
          <cell r="J742" t="str">
            <v>จังหวัดเชียงราย</v>
          </cell>
          <cell r="K742">
            <v>5712</v>
          </cell>
          <cell r="L742" t="str">
            <v>พญาเม็งราย</v>
          </cell>
          <cell r="M742">
            <v>571201</v>
          </cell>
          <cell r="N742" t="str">
            <v>แม่เปา</v>
          </cell>
          <cell r="O742" t="str">
            <v>เหนือ</v>
          </cell>
          <cell r="P742" t="str">
            <v>07</v>
          </cell>
          <cell r="Q742" t="str">
            <v>โรงพยาบาลชุมชน</v>
          </cell>
          <cell r="R742">
            <v>5</v>
          </cell>
          <cell r="S742">
            <v>30</v>
          </cell>
          <cell r="T742" t="str">
            <v>30</v>
          </cell>
          <cell r="U742" t="str">
            <v>21</v>
          </cell>
          <cell r="V742" t="str">
            <v>2.1 ทุติยภูมิระดับต้น</v>
          </cell>
        </row>
        <row r="743">
          <cell r="A743" t="str">
            <v>16</v>
          </cell>
          <cell r="B743" t="str">
            <v>21002</v>
          </cell>
          <cell r="C743" t="str">
            <v>กระทรวงสาธารณสุข สำนักงานปลัดกระทรวงสาธารณสุข</v>
          </cell>
          <cell r="D743" t="str">
            <v>001119800</v>
          </cell>
          <cell r="E743" t="str">
            <v>11198</v>
          </cell>
          <cell r="F743" t="str">
            <v>รพช.เวียงแก่น</v>
          </cell>
          <cell r="G743" t="str">
            <v>โรงพยาบาลชุมชนเวียงแก่น</v>
          </cell>
          <cell r="H743" t="str">
            <v>57130106</v>
          </cell>
          <cell r="I743">
            <v>57</v>
          </cell>
          <cell r="J743" t="str">
            <v>จังหวัดเชียงราย</v>
          </cell>
          <cell r="K743">
            <v>5713</v>
          </cell>
          <cell r="L743" t="str">
            <v>เวียงแก่น</v>
          </cell>
          <cell r="M743">
            <v>571304</v>
          </cell>
          <cell r="N743" t="str">
            <v>ท่าข้าม</v>
          </cell>
          <cell r="O743" t="str">
            <v>เหนือ</v>
          </cell>
          <cell r="P743" t="str">
            <v>07</v>
          </cell>
          <cell r="Q743" t="str">
            <v>โรงพยาบาลชุมชน</v>
          </cell>
          <cell r="R743">
            <v>5</v>
          </cell>
          <cell r="S743">
            <v>30</v>
          </cell>
          <cell r="T743" t="str">
            <v>30</v>
          </cell>
          <cell r="U743" t="str">
            <v>21</v>
          </cell>
          <cell r="V743" t="str">
            <v>2.1 ทุติยภูมิระดับต้น</v>
          </cell>
        </row>
        <row r="744">
          <cell r="A744" t="str">
            <v>16</v>
          </cell>
          <cell r="B744" t="str">
            <v>21002</v>
          </cell>
          <cell r="C744" t="str">
            <v>กระทรวงสาธารณสุข สำนักงานปลัดกระทรวงสาธารณสุข</v>
          </cell>
          <cell r="D744" t="str">
            <v>001119900</v>
          </cell>
          <cell r="E744" t="str">
            <v>11199</v>
          </cell>
          <cell r="F744" t="str">
            <v>รพช.ขุนตาล</v>
          </cell>
          <cell r="G744" t="str">
            <v>โรงพยาบาลชุมชนขุนตาล</v>
          </cell>
          <cell r="H744" t="str">
            <v>57140112</v>
          </cell>
          <cell r="I744">
            <v>57</v>
          </cell>
          <cell r="J744" t="str">
            <v>จังหวัดเชียงราย</v>
          </cell>
          <cell r="K744">
            <v>5714</v>
          </cell>
          <cell r="L744" t="str">
            <v>ขุนตาล</v>
          </cell>
          <cell r="M744">
            <v>571403</v>
          </cell>
          <cell r="N744" t="str">
            <v>ยางฮอม</v>
          </cell>
          <cell r="O744" t="str">
            <v>เหนือ</v>
          </cell>
          <cell r="P744" t="str">
            <v>07</v>
          </cell>
          <cell r="Q744" t="str">
            <v>โรงพยาบาลชุมชน</v>
          </cell>
          <cell r="R744">
            <v>5</v>
          </cell>
          <cell r="S744">
            <v>30</v>
          </cell>
          <cell r="T744" t="str">
            <v>30</v>
          </cell>
          <cell r="U744" t="str">
            <v>21</v>
          </cell>
          <cell r="V744" t="str">
            <v>2.1 ทุติยภูมิระดับต้น</v>
          </cell>
        </row>
        <row r="745">
          <cell r="A745" t="str">
            <v>16</v>
          </cell>
          <cell r="B745" t="str">
            <v>21002</v>
          </cell>
          <cell r="C745" t="str">
            <v>กระทรวงสาธารณสุข สำนักงานปลัดกระทรวงสาธารณสุข</v>
          </cell>
          <cell r="D745" t="str">
            <v>001120000</v>
          </cell>
          <cell r="E745" t="str">
            <v>11200</v>
          </cell>
          <cell r="F745" t="str">
            <v>รพช.แม่ฟ้าหลวง</v>
          </cell>
          <cell r="G745" t="str">
            <v>โรงพยาบาลชุมชนแม่ฟ้าหลวง</v>
          </cell>
          <cell r="H745" t="str">
            <v>57150201</v>
          </cell>
          <cell r="I745">
            <v>57</v>
          </cell>
          <cell r="J745" t="str">
            <v>จังหวัดเชียงราย</v>
          </cell>
          <cell r="K745">
            <v>5715</v>
          </cell>
          <cell r="L745" t="str">
            <v>แม่ฟ้าหลวง</v>
          </cell>
          <cell r="M745">
            <v>571502</v>
          </cell>
          <cell r="N745" t="str">
            <v>แม่สลองใน</v>
          </cell>
          <cell r="O745" t="str">
            <v>เหนือ</v>
          </cell>
          <cell r="P745" t="str">
            <v>07</v>
          </cell>
          <cell r="Q745" t="str">
            <v>โรงพยาบาลชุมชน</v>
          </cell>
          <cell r="R745">
            <v>5</v>
          </cell>
          <cell r="S745">
            <v>27</v>
          </cell>
          <cell r="T745" t="str">
            <v>30</v>
          </cell>
          <cell r="U745" t="str">
            <v>21</v>
          </cell>
          <cell r="V745" t="str">
            <v>2.1 ทุติยภูมิระดับต้น</v>
          </cell>
        </row>
        <row r="746">
          <cell r="A746" t="str">
            <v>16</v>
          </cell>
          <cell r="B746" t="str">
            <v>21002</v>
          </cell>
          <cell r="C746" t="str">
            <v>กระทรวงสาธารณสุข สำนักงานปลัดกระทรวงสาธารณสุข</v>
          </cell>
          <cell r="D746" t="str">
            <v>001120100</v>
          </cell>
          <cell r="E746" t="str">
            <v>11201</v>
          </cell>
          <cell r="F746" t="str">
            <v>รพช.แม่ลาว</v>
          </cell>
          <cell r="G746" t="str">
            <v>โรงพยาบาลชุมชนแม่ลาว</v>
          </cell>
          <cell r="H746" t="str">
            <v>57160203</v>
          </cell>
          <cell r="I746">
            <v>57</v>
          </cell>
          <cell r="J746" t="str">
            <v>จังหวัดเชียงราย</v>
          </cell>
          <cell r="K746">
            <v>5716</v>
          </cell>
          <cell r="L746" t="str">
            <v>แม่ลาว</v>
          </cell>
          <cell r="M746">
            <v>571602</v>
          </cell>
          <cell r="N746" t="str">
            <v>จอมหมอกแก้ว</v>
          </cell>
          <cell r="O746" t="str">
            <v>เหนือ</v>
          </cell>
          <cell r="P746" t="str">
            <v>07</v>
          </cell>
          <cell r="Q746" t="str">
            <v>โรงพยาบาลชุมชน</v>
          </cell>
          <cell r="R746">
            <v>5</v>
          </cell>
          <cell r="S746">
            <v>30</v>
          </cell>
          <cell r="T746" t="str">
            <v>30</v>
          </cell>
          <cell r="U746" t="str">
            <v>21</v>
          </cell>
          <cell r="V746" t="str">
            <v>2.1 ทุติยภูมิระดับต้น</v>
          </cell>
        </row>
        <row r="747">
          <cell r="A747" t="str">
            <v>16</v>
          </cell>
          <cell r="B747" t="str">
            <v>21002</v>
          </cell>
          <cell r="C747" t="str">
            <v>กระทรวงสาธารณสุข สำนักงานปลัดกระทรวงสาธารณสุข</v>
          </cell>
          <cell r="D747" t="str">
            <v>001120200</v>
          </cell>
          <cell r="E747" t="str">
            <v>11202</v>
          </cell>
          <cell r="F747" t="str">
            <v>รพช.เวียงเชียงรุ้ง</v>
          </cell>
          <cell r="G747" t="str">
            <v>โรงพยาบาลชุมชนเวียงเชียงรุ้ง</v>
          </cell>
          <cell r="H747" t="str">
            <v>57170101</v>
          </cell>
          <cell r="I747">
            <v>57</v>
          </cell>
          <cell r="J747" t="str">
            <v>จังหวัดเชียงราย</v>
          </cell>
          <cell r="K747">
            <v>5717</v>
          </cell>
          <cell r="L747" t="str">
            <v>เวียงเชียงรุ้ง</v>
          </cell>
          <cell r="M747">
            <v>571701</v>
          </cell>
          <cell r="N747" t="str">
            <v>ทุ่งก่อ</v>
          </cell>
          <cell r="O747" t="str">
            <v>เหนือ</v>
          </cell>
          <cell r="P747" t="str">
            <v>07</v>
          </cell>
          <cell r="Q747" t="str">
            <v>โรงพยาบาลชุมชน</v>
          </cell>
          <cell r="R747">
            <v>5</v>
          </cell>
          <cell r="S747">
            <v>30</v>
          </cell>
          <cell r="T747" t="str">
            <v>30</v>
          </cell>
          <cell r="U747" t="str">
            <v>21</v>
          </cell>
          <cell r="V747" t="str">
            <v>2.1 ทุติยภูมิระดับต้น</v>
          </cell>
        </row>
        <row r="748">
          <cell r="A748" t="str">
            <v>16</v>
          </cell>
          <cell r="B748" t="str">
            <v>21002</v>
          </cell>
          <cell r="C748" t="str">
            <v>กระทรวงสาธารณสุข สำนักงานปลัดกระทรวงสาธารณสุข</v>
          </cell>
          <cell r="D748" t="str">
            <v>001145400</v>
          </cell>
          <cell r="E748" t="str">
            <v>11454</v>
          </cell>
          <cell r="F748" t="str">
            <v>รพร.เชียงของ</v>
          </cell>
          <cell r="G748" t="str">
            <v>โรงพยาบาลสมเด็จพระยุพราชเชียงของ</v>
          </cell>
          <cell r="H748" t="str">
            <v>57030110</v>
          </cell>
          <cell r="I748">
            <v>57</v>
          </cell>
          <cell r="J748" t="str">
            <v>จังหวัดเชียงราย</v>
          </cell>
          <cell r="K748">
            <v>5703</v>
          </cell>
          <cell r="L748" t="str">
            <v>เชียงของ</v>
          </cell>
          <cell r="M748">
            <v>570301</v>
          </cell>
          <cell r="N748" t="str">
            <v>เวียง</v>
          </cell>
          <cell r="O748" t="str">
            <v>เหนือ</v>
          </cell>
          <cell r="P748" t="str">
            <v>07</v>
          </cell>
          <cell r="Q748" t="str">
            <v>โรงพยาบาลชุมชน</v>
          </cell>
          <cell r="R748">
            <v>4</v>
          </cell>
          <cell r="S748">
            <v>69</v>
          </cell>
          <cell r="T748" t="str">
            <v>90</v>
          </cell>
          <cell r="U748" t="str">
            <v>21</v>
          </cell>
          <cell r="V748" t="str">
            <v>2.1 ทุติยภูมิระดับต้น</v>
          </cell>
        </row>
        <row r="749">
          <cell r="A749" t="str">
            <v>16</v>
          </cell>
          <cell r="B749" t="str">
            <v>21002</v>
          </cell>
          <cell r="C749" t="str">
            <v>กระทรวงสาธารณสุข สำนักงานปลัดกระทรวงสาธารณสุข</v>
          </cell>
          <cell r="D749" t="str">
            <v>001501200</v>
          </cell>
          <cell r="E749" t="str">
            <v>15012</v>
          </cell>
          <cell r="F749" t="str">
            <v>รพช.สมเด็จพระญาณสังวร</v>
          </cell>
          <cell r="G749" t="str">
            <v>โรงพยาบาลชุมชนสมเด็จพระญาณสังวร</v>
          </cell>
          <cell r="H749" t="str">
            <v>57020203</v>
          </cell>
          <cell r="I749">
            <v>57</v>
          </cell>
          <cell r="J749" t="str">
            <v>จังหวัดเชียงราย</v>
          </cell>
          <cell r="K749">
            <v>5701</v>
          </cell>
          <cell r="L749" t="str">
            <v>เมืองเชียงราย</v>
          </cell>
          <cell r="M749">
            <v>570116</v>
          </cell>
          <cell r="N749" t="str">
            <v>ป่าอ้อดอนชัย</v>
          </cell>
          <cell r="O749" t="str">
            <v>เหนือ</v>
          </cell>
          <cell r="P749" t="str">
            <v>07</v>
          </cell>
          <cell r="Q749" t="str">
            <v>โรงพยาบาลชุมชน</v>
          </cell>
          <cell r="R749">
            <v>5</v>
          </cell>
          <cell r="S749">
            <v>30</v>
          </cell>
          <cell r="T749" t="str">
            <v>30</v>
          </cell>
          <cell r="U749" t="str">
            <v>21</v>
          </cell>
          <cell r="V749" t="str">
            <v>2.1 ทุติยภูมิระดับต้น</v>
          </cell>
        </row>
        <row r="750">
          <cell r="A750" t="str">
            <v>17</v>
          </cell>
          <cell r="B750" t="str">
            <v>21002</v>
          </cell>
          <cell r="C750" t="str">
            <v>กระทรวงสาธารณสุข สำนักงานปลัดกระทรวงสาธารณสุข</v>
          </cell>
          <cell r="D750" t="str">
            <v>001067300</v>
          </cell>
          <cell r="E750" t="str">
            <v>10673</v>
          </cell>
          <cell r="F750" t="str">
            <v>รพศ.อุตรดิตถ์</v>
          </cell>
          <cell r="G750" t="str">
            <v>โรงพยาบาลศูนย์อุตรดิตถ์</v>
          </cell>
          <cell r="H750" t="str">
            <v>53010100</v>
          </cell>
          <cell r="I750">
            <v>53</v>
          </cell>
          <cell r="J750" t="str">
            <v>จังหวัดอุตรดิตถ์</v>
          </cell>
          <cell r="K750">
            <v>5301</v>
          </cell>
          <cell r="L750" t="str">
            <v>เมืองอุตรดิตถ์</v>
          </cell>
          <cell r="M750">
            <v>530101</v>
          </cell>
          <cell r="N750" t="str">
            <v>ท่าอิฐ</v>
          </cell>
          <cell r="O750" t="str">
            <v>เหนือ</v>
          </cell>
          <cell r="P750" t="str">
            <v>05</v>
          </cell>
          <cell r="Q750" t="str">
            <v>โรงพยาบาลศูนย์</v>
          </cell>
          <cell r="R750">
            <v>1</v>
          </cell>
          <cell r="S750">
            <v>561</v>
          </cell>
          <cell r="T750" t="str">
            <v>561</v>
          </cell>
          <cell r="U750" t="str">
            <v>31</v>
          </cell>
          <cell r="V750" t="str">
            <v>3.1 ตติยภูมิ</v>
          </cell>
        </row>
        <row r="751">
          <cell r="A751" t="str">
            <v>17</v>
          </cell>
          <cell r="B751" t="str">
            <v>21002</v>
          </cell>
          <cell r="C751" t="str">
            <v>กระทรวงสาธารณสุข สำนักงานปลัดกระทรวงสาธารณสุข</v>
          </cell>
          <cell r="D751" t="str">
            <v>001115800</v>
          </cell>
          <cell r="E751" t="str">
            <v>11158</v>
          </cell>
          <cell r="F751" t="str">
            <v>รพช.ตรอน</v>
          </cell>
          <cell r="G751" t="str">
            <v>โรงพยาบาลชุมชนตรอน</v>
          </cell>
          <cell r="H751" t="str">
            <v>53020202</v>
          </cell>
          <cell r="I751">
            <v>53</v>
          </cell>
          <cell r="J751" t="str">
            <v>จังหวัดอุตรดิตถ์</v>
          </cell>
          <cell r="K751">
            <v>5302</v>
          </cell>
          <cell r="L751" t="str">
            <v>ตรอน</v>
          </cell>
          <cell r="M751">
            <v>530202</v>
          </cell>
          <cell r="N751" t="str">
            <v>บ้านแก่ง</v>
          </cell>
          <cell r="O751" t="str">
            <v>เหนือ</v>
          </cell>
          <cell r="P751" t="str">
            <v>07</v>
          </cell>
          <cell r="Q751" t="str">
            <v>โรงพยาบาลชุมชน</v>
          </cell>
          <cell r="R751">
            <v>5</v>
          </cell>
          <cell r="S751">
            <v>30</v>
          </cell>
          <cell r="T751" t="str">
            <v>30</v>
          </cell>
          <cell r="U751" t="str">
            <v>22</v>
          </cell>
          <cell r="V751" t="str">
            <v>2.2 ทุติยภูมิระดับกลาง</v>
          </cell>
        </row>
        <row r="752">
          <cell r="A752" t="str">
            <v>17</v>
          </cell>
          <cell r="B752" t="str">
            <v>21002</v>
          </cell>
          <cell r="C752" t="str">
            <v>กระทรวงสาธารณสุข สำนักงานปลัดกระทรวงสาธารณสุข</v>
          </cell>
          <cell r="D752" t="str">
            <v>001115900</v>
          </cell>
          <cell r="E752" t="str">
            <v>11159</v>
          </cell>
          <cell r="F752" t="str">
            <v>รพช.ท่าปลา</v>
          </cell>
          <cell r="G752" t="str">
            <v>โรงพยาบาลชุมชนท่าปลา</v>
          </cell>
          <cell r="H752" t="str">
            <v>53030101</v>
          </cell>
          <cell r="I752">
            <v>53</v>
          </cell>
          <cell r="J752" t="str">
            <v>จังหวัดอุตรดิตถ์</v>
          </cell>
          <cell r="K752">
            <v>5303</v>
          </cell>
          <cell r="L752" t="str">
            <v>ท่าปลา</v>
          </cell>
          <cell r="M752">
            <v>530301</v>
          </cell>
          <cell r="N752" t="str">
            <v>ท่าปลา</v>
          </cell>
          <cell r="O752" t="str">
            <v>เหนือ</v>
          </cell>
          <cell r="P752" t="str">
            <v>07</v>
          </cell>
          <cell r="Q752" t="str">
            <v>โรงพยาบาลชุมชน</v>
          </cell>
          <cell r="R752">
            <v>5</v>
          </cell>
          <cell r="S752">
            <v>30</v>
          </cell>
          <cell r="T752" t="str">
            <v>30</v>
          </cell>
          <cell r="U752" t="str">
            <v>22</v>
          </cell>
          <cell r="V752" t="str">
            <v>2.2 ทุติยภูมิระดับกลาง</v>
          </cell>
        </row>
        <row r="753">
          <cell r="A753" t="str">
            <v>17</v>
          </cell>
          <cell r="B753" t="str">
            <v>21002</v>
          </cell>
          <cell r="C753" t="str">
            <v>กระทรวงสาธารณสุข สำนักงานปลัดกระทรวงสาธารณสุข</v>
          </cell>
          <cell r="D753" t="str">
            <v>001116000</v>
          </cell>
          <cell r="E753" t="str">
            <v>11160</v>
          </cell>
          <cell r="F753" t="str">
            <v>รพช.น้ำปาด</v>
          </cell>
          <cell r="G753" t="str">
            <v>โรงพยาบาลชุมชนน้ำปาด</v>
          </cell>
          <cell r="H753" t="str">
            <v>53040104</v>
          </cell>
          <cell r="I753">
            <v>53</v>
          </cell>
          <cell r="J753" t="str">
            <v>จังหวัดอุตรดิตถ์</v>
          </cell>
          <cell r="K753">
            <v>5304</v>
          </cell>
          <cell r="L753" t="str">
            <v>น้ำปาด</v>
          </cell>
          <cell r="M753">
            <v>530401</v>
          </cell>
          <cell r="N753" t="str">
            <v>แสนตอ</v>
          </cell>
          <cell r="O753" t="str">
            <v>เหนือ</v>
          </cell>
          <cell r="P753" t="str">
            <v>07</v>
          </cell>
          <cell r="Q753" t="str">
            <v>โรงพยาบาลชุมชน</v>
          </cell>
          <cell r="R753">
            <v>5</v>
          </cell>
          <cell r="S753">
            <v>30</v>
          </cell>
          <cell r="T753" t="str">
            <v>30</v>
          </cell>
          <cell r="U753" t="str">
            <v>22</v>
          </cell>
          <cell r="V753" t="str">
            <v>2.2 ทุติยภูมิระดับกลาง</v>
          </cell>
        </row>
        <row r="754">
          <cell r="A754" t="str">
            <v>17</v>
          </cell>
          <cell r="B754" t="str">
            <v>21002</v>
          </cell>
          <cell r="C754" t="str">
            <v>กระทรวงสาธารณสุข สำนักงานปลัดกระทรวงสาธารณสุข</v>
          </cell>
          <cell r="D754" t="str">
            <v>001116100</v>
          </cell>
          <cell r="E754" t="str">
            <v>11161</v>
          </cell>
          <cell r="F754" t="str">
            <v>รพช.ฟากท่า</v>
          </cell>
          <cell r="G754" t="str">
            <v>โรงพยาบาลชุมชนฟากท่า</v>
          </cell>
          <cell r="H754" t="str">
            <v>53050101</v>
          </cell>
          <cell r="I754">
            <v>53</v>
          </cell>
          <cell r="J754" t="str">
            <v>จังหวัดอุตรดิตถ์</v>
          </cell>
          <cell r="K754">
            <v>5305</v>
          </cell>
          <cell r="L754" t="str">
            <v>ฟากท่า</v>
          </cell>
          <cell r="M754">
            <v>530501</v>
          </cell>
          <cell r="N754" t="str">
            <v>ฟากท่า</v>
          </cell>
          <cell r="O754" t="str">
            <v>เหนือ</v>
          </cell>
          <cell r="P754" t="str">
            <v>07</v>
          </cell>
          <cell r="Q754" t="str">
            <v>โรงพยาบาลชุมชน</v>
          </cell>
          <cell r="R754">
            <v>5</v>
          </cell>
          <cell r="S754">
            <v>30</v>
          </cell>
          <cell r="T754" t="str">
            <v>30</v>
          </cell>
          <cell r="U754" t="str">
            <v>22</v>
          </cell>
          <cell r="V754" t="str">
            <v>2.2 ทุติยภูมิระดับกลาง</v>
          </cell>
        </row>
        <row r="755">
          <cell r="A755" t="str">
            <v>17</v>
          </cell>
          <cell r="B755" t="str">
            <v>21002</v>
          </cell>
          <cell r="C755" t="str">
            <v>กระทรวงสาธารณสุข สำนักงานปลัดกระทรวงสาธารณสุข</v>
          </cell>
          <cell r="D755" t="str">
            <v>001116200</v>
          </cell>
          <cell r="E755" t="str">
            <v>11162</v>
          </cell>
          <cell r="F755" t="str">
            <v>รพช.บ้านโคก</v>
          </cell>
          <cell r="G755" t="str">
            <v>โรงพยาบาลชุมชนบ้านโคก</v>
          </cell>
          <cell r="H755" t="str">
            <v>53060203</v>
          </cell>
          <cell r="I755">
            <v>53</v>
          </cell>
          <cell r="J755" t="str">
            <v>จังหวัดอุตรดิตถ์</v>
          </cell>
          <cell r="K755">
            <v>5306</v>
          </cell>
          <cell r="L755" t="str">
            <v>บ้านโคก</v>
          </cell>
          <cell r="M755">
            <v>530602</v>
          </cell>
          <cell r="N755" t="str">
            <v>บ้านโคก</v>
          </cell>
          <cell r="O755" t="str">
            <v>เหนือ</v>
          </cell>
          <cell r="P755" t="str">
            <v>07</v>
          </cell>
          <cell r="Q755" t="str">
            <v>โรงพยาบาลชุมชน</v>
          </cell>
          <cell r="R755">
            <v>5</v>
          </cell>
          <cell r="S755">
            <v>30</v>
          </cell>
          <cell r="T755" t="str">
            <v>30</v>
          </cell>
          <cell r="U755" t="str">
            <v>22</v>
          </cell>
          <cell r="V755" t="str">
            <v>2.2 ทุติยภูมิระดับกลาง</v>
          </cell>
        </row>
        <row r="756">
          <cell r="A756" t="str">
            <v>17</v>
          </cell>
          <cell r="B756" t="str">
            <v>21002</v>
          </cell>
          <cell r="C756" t="str">
            <v>กระทรวงสาธารณสุข สำนักงานปลัดกระทรวงสาธารณสุข</v>
          </cell>
          <cell r="D756" t="str">
            <v>001116300</v>
          </cell>
          <cell r="E756" t="str">
            <v>11163</v>
          </cell>
          <cell r="F756" t="str">
            <v>รพช.พิชัย</v>
          </cell>
          <cell r="G756" t="str">
            <v>โรงพยาบาลชุมชนพิชัย</v>
          </cell>
          <cell r="H756" t="str">
            <v>53070101</v>
          </cell>
          <cell r="I756">
            <v>53</v>
          </cell>
          <cell r="J756" t="str">
            <v>จังหวัดอุตรดิตถ์</v>
          </cell>
          <cell r="K756">
            <v>5307</v>
          </cell>
          <cell r="L756" t="str">
            <v>พิชัย</v>
          </cell>
          <cell r="M756">
            <v>530701</v>
          </cell>
          <cell r="N756" t="str">
            <v>ในเมือง</v>
          </cell>
          <cell r="O756" t="str">
            <v>เหนือ</v>
          </cell>
          <cell r="P756" t="str">
            <v>07</v>
          </cell>
          <cell r="Q756" t="str">
            <v>โรงพยาบาลชุมชน</v>
          </cell>
          <cell r="R756">
            <v>4</v>
          </cell>
          <cell r="S756">
            <v>60</v>
          </cell>
          <cell r="T756" t="str">
            <v>60</v>
          </cell>
          <cell r="U756" t="str">
            <v>22</v>
          </cell>
          <cell r="V756" t="str">
            <v>2.2 ทุติยภูมิระดับกลาง</v>
          </cell>
        </row>
        <row r="757">
          <cell r="A757" t="str">
            <v>17</v>
          </cell>
          <cell r="B757" t="str">
            <v>21002</v>
          </cell>
          <cell r="C757" t="str">
            <v>กระทรวงสาธารณสุข สำนักงานปลัดกระทรวงสาธารณสุข</v>
          </cell>
          <cell r="D757" t="str">
            <v>001116400</v>
          </cell>
          <cell r="E757" t="str">
            <v>11164</v>
          </cell>
          <cell r="F757" t="str">
            <v>รพช.ลับแล</v>
          </cell>
          <cell r="G757" t="str">
            <v>โรงพยาบาลชุมชนลับแล</v>
          </cell>
          <cell r="H757" t="str">
            <v>53080501</v>
          </cell>
          <cell r="I757">
            <v>53</v>
          </cell>
          <cell r="J757" t="str">
            <v>จังหวัดอุตรดิตถ์</v>
          </cell>
          <cell r="K757">
            <v>5308</v>
          </cell>
          <cell r="L757" t="str">
            <v>ลับแล</v>
          </cell>
          <cell r="M757">
            <v>530805</v>
          </cell>
          <cell r="N757" t="str">
            <v>ชัยจุมพล</v>
          </cell>
          <cell r="O757" t="str">
            <v>เหนือ</v>
          </cell>
          <cell r="P757" t="str">
            <v>07</v>
          </cell>
          <cell r="Q757" t="str">
            <v>โรงพยาบาลชุมชน</v>
          </cell>
          <cell r="R757">
            <v>5</v>
          </cell>
          <cell r="S757">
            <v>30</v>
          </cell>
          <cell r="T757" t="str">
            <v>30</v>
          </cell>
          <cell r="U757" t="str">
            <v>22</v>
          </cell>
          <cell r="V757" t="str">
            <v>2.2 ทุติยภูมิระดับกลาง</v>
          </cell>
        </row>
        <row r="758">
          <cell r="A758" t="str">
            <v>17</v>
          </cell>
          <cell r="B758" t="str">
            <v>21002</v>
          </cell>
          <cell r="C758" t="str">
            <v>กระทรวงสาธารณสุข สำนักงานปลัดกระทรวงสาธารณสุข</v>
          </cell>
          <cell r="D758" t="str">
            <v>001116500</v>
          </cell>
          <cell r="E758" t="str">
            <v>11165</v>
          </cell>
          <cell r="F758" t="str">
            <v>รพช.ทองแสนขัน</v>
          </cell>
          <cell r="G758" t="str">
            <v>โรงพยาบาลชุมชนทองแสนขัน</v>
          </cell>
          <cell r="H758" t="str">
            <v>53090209</v>
          </cell>
          <cell r="I758">
            <v>53</v>
          </cell>
          <cell r="J758" t="str">
            <v>จังหวัดอุตรดิตถ์</v>
          </cell>
          <cell r="K758">
            <v>5309</v>
          </cell>
          <cell r="L758" t="str">
            <v>ทองแสนขัน</v>
          </cell>
          <cell r="M758">
            <v>530902</v>
          </cell>
          <cell r="N758" t="str">
            <v>บ่อทอง</v>
          </cell>
          <cell r="O758" t="str">
            <v>เหนือ</v>
          </cell>
          <cell r="P758" t="str">
            <v>07</v>
          </cell>
          <cell r="Q758" t="str">
            <v>โรงพยาบาลชุมชน</v>
          </cell>
          <cell r="R758">
            <v>5</v>
          </cell>
          <cell r="S758">
            <v>30</v>
          </cell>
          <cell r="T758" t="str">
            <v>30</v>
          </cell>
          <cell r="U758" t="str">
            <v>22</v>
          </cell>
          <cell r="V758" t="str">
            <v>2.2 ทุติยภูมิระดับกลาง</v>
          </cell>
        </row>
        <row r="759">
          <cell r="A759" t="str">
            <v>17</v>
          </cell>
          <cell r="B759" t="str">
            <v>21002</v>
          </cell>
          <cell r="C759" t="str">
            <v>กระทรวงสาธารณสุข สำนักงานปลัดกระทรวงสาธารณสุข</v>
          </cell>
          <cell r="D759" t="str">
            <v>001072200</v>
          </cell>
          <cell r="E759" t="str">
            <v>10722</v>
          </cell>
          <cell r="F759" t="str">
            <v>รพท.สมเด็จพระเจ้าตากสินมหาราช</v>
          </cell>
          <cell r="G759" t="str">
            <v>โรงพยาบาลทั่วไปสมเด็จพระเจ้าตากสินมหาราช</v>
          </cell>
          <cell r="H759" t="str">
            <v>63010100</v>
          </cell>
          <cell r="I759">
            <v>63</v>
          </cell>
          <cell r="J759" t="str">
            <v>จังหวัดตาก</v>
          </cell>
          <cell r="K759">
            <v>6301</v>
          </cell>
          <cell r="L759" t="str">
            <v>เมืองตาก</v>
          </cell>
          <cell r="M759">
            <v>630101</v>
          </cell>
          <cell r="N759" t="str">
            <v>ระแหง</v>
          </cell>
          <cell r="O759" t="str">
            <v>เหนือ</v>
          </cell>
          <cell r="P759" t="str">
            <v>06</v>
          </cell>
          <cell r="Q759" t="str">
            <v>โรงพยาบาลทั่วไป</v>
          </cell>
          <cell r="R759">
            <v>2</v>
          </cell>
          <cell r="S759">
            <v>410</v>
          </cell>
          <cell r="T759" t="str">
            <v>320</v>
          </cell>
          <cell r="U759" t="str">
            <v>23</v>
          </cell>
          <cell r="V759" t="str">
            <v>2.3 ทุติยภูมิระดับสูง</v>
          </cell>
        </row>
        <row r="760">
          <cell r="A760" t="str">
            <v>17</v>
          </cell>
          <cell r="B760" t="str">
            <v>21002</v>
          </cell>
          <cell r="C760" t="str">
            <v>กระทรวงสาธารณสุข สำนักงานปลัดกระทรวงสาธารณสุข</v>
          </cell>
          <cell r="D760" t="str">
            <v>001072300</v>
          </cell>
          <cell r="E760" t="str">
            <v>10723</v>
          </cell>
          <cell r="F760" t="str">
            <v>รพท.แม่สอด</v>
          </cell>
          <cell r="G760" t="str">
            <v>โรงพยาบาลทั่วไปแม่สอด</v>
          </cell>
          <cell r="H760" t="str">
            <v>63060100</v>
          </cell>
          <cell r="I760">
            <v>63</v>
          </cell>
          <cell r="J760" t="str">
            <v>จังหวัดตาก</v>
          </cell>
          <cell r="K760">
            <v>6306</v>
          </cell>
          <cell r="L760" t="str">
            <v>แม่สอด</v>
          </cell>
          <cell r="M760">
            <v>630601</v>
          </cell>
          <cell r="N760" t="str">
            <v>แม่สอด</v>
          </cell>
          <cell r="O760" t="str">
            <v>เหนือ</v>
          </cell>
          <cell r="P760" t="str">
            <v>06</v>
          </cell>
          <cell r="Q760" t="str">
            <v>โรงพยาบาลทั่วไป</v>
          </cell>
          <cell r="R760">
            <v>2</v>
          </cell>
          <cell r="S760">
            <v>406</v>
          </cell>
          <cell r="T760" t="str">
            <v>310</v>
          </cell>
          <cell r="U760" t="str">
            <v>23</v>
          </cell>
          <cell r="V760" t="str">
            <v>2.3 ทุติยภูมิระดับสูง</v>
          </cell>
        </row>
        <row r="761">
          <cell r="A761" t="str">
            <v>17</v>
          </cell>
          <cell r="B761" t="str">
            <v>21002</v>
          </cell>
          <cell r="C761" t="str">
            <v>กระทรวงสาธารณสุข สำนักงานปลัดกระทรวงสาธารณสุข</v>
          </cell>
          <cell r="D761" t="str">
            <v>001123800</v>
          </cell>
          <cell r="E761" t="str">
            <v>11238</v>
          </cell>
          <cell r="F761" t="str">
            <v>รพช.บ้านตาก</v>
          </cell>
          <cell r="G761" t="str">
            <v>โรงพยาบาลชุมชนบ้านตาก</v>
          </cell>
          <cell r="H761" t="str">
            <v>63020107</v>
          </cell>
          <cell r="I761">
            <v>63</v>
          </cell>
          <cell r="J761" t="str">
            <v>จังหวัดตาก</v>
          </cell>
          <cell r="K761">
            <v>6302</v>
          </cell>
          <cell r="L761" t="str">
            <v>บ้านตาก</v>
          </cell>
          <cell r="M761">
            <v>630201</v>
          </cell>
          <cell r="N761" t="str">
            <v>ตากออก</v>
          </cell>
          <cell r="O761" t="str">
            <v>เหนือ</v>
          </cell>
          <cell r="P761" t="str">
            <v>07</v>
          </cell>
          <cell r="Q761" t="str">
            <v>โรงพยาบาลชุมชน</v>
          </cell>
          <cell r="R761">
            <v>4</v>
          </cell>
          <cell r="S761">
            <v>70</v>
          </cell>
          <cell r="T761" t="str">
            <v>60</v>
          </cell>
          <cell r="U761" t="str">
            <v>21</v>
          </cell>
          <cell r="V761" t="str">
            <v>2.1 ทุติยภูมิระดับต้น</v>
          </cell>
        </row>
        <row r="762">
          <cell r="A762" t="str">
            <v>17</v>
          </cell>
          <cell r="B762" t="str">
            <v>21002</v>
          </cell>
          <cell r="C762" t="str">
            <v>กระทรวงสาธารณสุข สำนักงานปลัดกระทรวงสาธารณสุข</v>
          </cell>
          <cell r="D762" t="str">
            <v>001123900</v>
          </cell>
          <cell r="E762" t="str">
            <v>11239</v>
          </cell>
          <cell r="F762" t="str">
            <v>รพช.สามเงา</v>
          </cell>
          <cell r="G762" t="str">
            <v>โรงพยาบาลชุมชนสามเงา</v>
          </cell>
          <cell r="H762" t="str">
            <v>63030104</v>
          </cell>
          <cell r="I762">
            <v>63</v>
          </cell>
          <cell r="J762" t="str">
            <v>จังหวัดตาก</v>
          </cell>
          <cell r="K762">
            <v>6303</v>
          </cell>
          <cell r="L762" t="str">
            <v>สามเงา</v>
          </cell>
          <cell r="M762">
            <v>630301</v>
          </cell>
          <cell r="N762" t="str">
            <v>สามเงา</v>
          </cell>
          <cell r="O762" t="str">
            <v>เหนือ</v>
          </cell>
          <cell r="P762" t="str">
            <v>07</v>
          </cell>
          <cell r="Q762" t="str">
            <v>โรงพยาบาลชุมชน</v>
          </cell>
          <cell r="R762">
            <v>5</v>
          </cell>
          <cell r="S762">
            <v>41</v>
          </cell>
          <cell r="T762" t="str">
            <v>30</v>
          </cell>
          <cell r="U762" t="str">
            <v>21</v>
          </cell>
          <cell r="V762" t="str">
            <v>2.1 ทุติยภูมิระดับต้น</v>
          </cell>
        </row>
        <row r="763">
          <cell r="A763" t="str">
            <v>17</v>
          </cell>
          <cell r="B763" t="str">
            <v>21002</v>
          </cell>
          <cell r="C763" t="str">
            <v>กระทรวงสาธารณสุข สำนักงานปลัดกระทรวงสาธารณสุข</v>
          </cell>
          <cell r="D763" t="str">
            <v>001124000</v>
          </cell>
          <cell r="E763" t="str">
            <v>11240</v>
          </cell>
          <cell r="F763" t="str">
            <v>รพช.แม่ระมาด</v>
          </cell>
          <cell r="G763" t="str">
            <v>โรงพยาบาลชุมชนแม่ระมาด</v>
          </cell>
          <cell r="H763" t="str">
            <v>63040104</v>
          </cell>
          <cell r="I763">
            <v>63</v>
          </cell>
          <cell r="J763" t="str">
            <v>จังหวัดตาก</v>
          </cell>
          <cell r="K763">
            <v>6304</v>
          </cell>
          <cell r="L763" t="str">
            <v>แม่ระมาด</v>
          </cell>
          <cell r="M763">
            <v>630401</v>
          </cell>
          <cell r="N763" t="str">
            <v>แม่ระมาด</v>
          </cell>
          <cell r="O763" t="str">
            <v>เหนือ</v>
          </cell>
          <cell r="P763" t="str">
            <v>07</v>
          </cell>
          <cell r="Q763" t="str">
            <v>โรงพยาบาลชุมชน</v>
          </cell>
          <cell r="R763">
            <v>4</v>
          </cell>
          <cell r="S763">
            <v>84</v>
          </cell>
          <cell r="T763" t="str">
            <v>60</v>
          </cell>
          <cell r="U763" t="str">
            <v>21</v>
          </cell>
          <cell r="V763" t="str">
            <v>2.1 ทุติยภูมิระดับต้น</v>
          </cell>
        </row>
        <row r="764">
          <cell r="A764" t="str">
            <v>17</v>
          </cell>
          <cell r="B764" t="str">
            <v>21002</v>
          </cell>
          <cell r="C764" t="str">
            <v>กระทรวงสาธารณสุข สำนักงานปลัดกระทรวงสาธารณสุข</v>
          </cell>
          <cell r="D764" t="str">
            <v>001124100</v>
          </cell>
          <cell r="E764" t="str">
            <v>11241</v>
          </cell>
          <cell r="F764" t="str">
            <v>รพช.ท่าสองยาง</v>
          </cell>
          <cell r="G764" t="str">
            <v>โรงพยาบาลชุมชนท่าสองยาง</v>
          </cell>
          <cell r="H764" t="str">
            <v>63050202</v>
          </cell>
          <cell r="I764">
            <v>63</v>
          </cell>
          <cell r="J764" t="str">
            <v>จังหวัดตาก</v>
          </cell>
          <cell r="K764">
            <v>6305</v>
          </cell>
          <cell r="L764" t="str">
            <v>ท่าสองยาง</v>
          </cell>
          <cell r="M764">
            <v>630502</v>
          </cell>
          <cell r="N764" t="str">
            <v>แม่ต้าน</v>
          </cell>
          <cell r="O764" t="str">
            <v>เหนือ</v>
          </cell>
          <cell r="P764" t="str">
            <v>07</v>
          </cell>
          <cell r="Q764" t="str">
            <v>โรงพยาบาลชุมชน</v>
          </cell>
          <cell r="R764">
            <v>4</v>
          </cell>
          <cell r="S764">
            <v>52</v>
          </cell>
          <cell r="T764" t="str">
            <v>30</v>
          </cell>
          <cell r="U764" t="str">
            <v>21</v>
          </cell>
          <cell r="V764" t="str">
            <v>2.1 ทุติยภูมิระดับต้น</v>
          </cell>
        </row>
        <row r="765">
          <cell r="A765" t="str">
            <v>17</v>
          </cell>
          <cell r="B765" t="str">
            <v>21002</v>
          </cell>
          <cell r="C765" t="str">
            <v>กระทรวงสาธารณสุข สำนักงานปลัดกระทรวงสาธารณสุข</v>
          </cell>
          <cell r="D765" t="str">
            <v>001124200</v>
          </cell>
          <cell r="E765" t="str">
            <v>11242</v>
          </cell>
          <cell r="F765" t="str">
            <v>รพช.พบพระ</v>
          </cell>
          <cell r="G765" t="str">
            <v>โรงพยาบาลชุมชนพบพระ</v>
          </cell>
          <cell r="H765" t="str">
            <v>63070102</v>
          </cell>
          <cell r="I765">
            <v>63</v>
          </cell>
          <cell r="J765" t="str">
            <v>จังหวัดตาก</v>
          </cell>
          <cell r="K765">
            <v>6307</v>
          </cell>
          <cell r="L765" t="str">
            <v>พบพระ</v>
          </cell>
          <cell r="M765">
            <v>630701</v>
          </cell>
          <cell r="N765" t="str">
            <v>พบพระ</v>
          </cell>
          <cell r="O765" t="str">
            <v>เหนือ</v>
          </cell>
          <cell r="P765" t="str">
            <v>07</v>
          </cell>
          <cell r="Q765" t="str">
            <v>โรงพยาบาลชุมชน</v>
          </cell>
          <cell r="R765">
            <v>5</v>
          </cell>
          <cell r="S765">
            <v>73</v>
          </cell>
          <cell r="T765" t="str">
            <v>30</v>
          </cell>
          <cell r="U765" t="str">
            <v>21</v>
          </cell>
          <cell r="V765" t="str">
            <v>2.1 ทุติยภูมิระดับต้น</v>
          </cell>
        </row>
        <row r="766">
          <cell r="A766" t="str">
            <v>17</v>
          </cell>
          <cell r="B766" t="str">
            <v>21002</v>
          </cell>
          <cell r="C766" t="str">
            <v>กระทรวงสาธารณสุข สำนักงานปลัดกระทรวงสาธารณสุข</v>
          </cell>
          <cell r="D766" t="str">
            <v>001124300</v>
          </cell>
          <cell r="E766" t="str">
            <v>11243</v>
          </cell>
          <cell r="F766" t="str">
            <v>รพช.อุ้มผาง</v>
          </cell>
          <cell r="G766" t="str">
            <v>โรงพยาบาลชุมชนอุ้มผาง</v>
          </cell>
          <cell r="H766" t="str">
            <v>63080101</v>
          </cell>
          <cell r="I766">
            <v>63</v>
          </cell>
          <cell r="J766" t="str">
            <v>จังหวัดตาก</v>
          </cell>
          <cell r="K766">
            <v>6308</v>
          </cell>
          <cell r="L766" t="str">
            <v>อุ้มผาง</v>
          </cell>
          <cell r="M766">
            <v>630801</v>
          </cell>
          <cell r="N766" t="str">
            <v>อุ้มผาง</v>
          </cell>
          <cell r="O766" t="str">
            <v>เหนือ</v>
          </cell>
          <cell r="P766" t="str">
            <v>07</v>
          </cell>
          <cell r="Q766" t="str">
            <v>โรงพยาบาลชุมชน</v>
          </cell>
          <cell r="R766">
            <v>4</v>
          </cell>
          <cell r="S766">
            <v>80</v>
          </cell>
          <cell r="T766" t="str">
            <v>30</v>
          </cell>
          <cell r="U766" t="str">
            <v>21</v>
          </cell>
          <cell r="V766" t="str">
            <v>2.1 ทุติยภูมิระดับต้น</v>
          </cell>
        </row>
        <row r="767">
          <cell r="A767" t="str">
            <v>17</v>
          </cell>
          <cell r="B767" t="str">
            <v>21002</v>
          </cell>
          <cell r="C767" t="str">
            <v>กระทรวงสาธารณสุข สำนักงานปลัดกระทรวงสาธารณสุข</v>
          </cell>
          <cell r="D767" t="str">
            <v>001072400</v>
          </cell>
          <cell r="E767" t="str">
            <v>10724</v>
          </cell>
          <cell r="F767" t="str">
            <v>รพท.สุโขทัย</v>
          </cell>
          <cell r="G767" t="str">
            <v>โรงพยาบาลทั่วไปสุโขทัย</v>
          </cell>
          <cell r="H767" t="str">
            <v>64010601</v>
          </cell>
          <cell r="I767">
            <v>64</v>
          </cell>
          <cell r="J767" t="str">
            <v>จังหวัดสุโขทัย</v>
          </cell>
          <cell r="K767">
            <v>6401</v>
          </cell>
          <cell r="L767" t="str">
            <v>เมืองสุโขทัย</v>
          </cell>
          <cell r="M767">
            <v>640106</v>
          </cell>
          <cell r="N767" t="str">
            <v>บ้านกล้วย</v>
          </cell>
          <cell r="O767" t="str">
            <v>เหนือ</v>
          </cell>
          <cell r="P767" t="str">
            <v>06</v>
          </cell>
          <cell r="Q767" t="str">
            <v>โรงพยาบาลทั่วไป</v>
          </cell>
          <cell r="R767">
            <v>2</v>
          </cell>
          <cell r="S767">
            <v>320</v>
          </cell>
          <cell r="T767" t="str">
            <v>320</v>
          </cell>
          <cell r="U767" t="str">
            <v>23</v>
          </cell>
          <cell r="V767" t="str">
            <v>2.3 ทุติยภูมิระดับสูง</v>
          </cell>
        </row>
        <row r="768">
          <cell r="A768" t="str">
            <v>17</v>
          </cell>
          <cell r="B768" t="str">
            <v>21002</v>
          </cell>
          <cell r="C768" t="str">
            <v>กระทรวงสาธารณสุข สำนักงานปลัดกระทรวงสาธารณสุข</v>
          </cell>
          <cell r="D768" t="str">
            <v>001072500</v>
          </cell>
          <cell r="E768" t="str">
            <v>10725</v>
          </cell>
          <cell r="F768" t="str">
            <v>รพท.ศรีสังวรสุโขทัย</v>
          </cell>
          <cell r="G768" t="str">
            <v>โรงพยาบาลทั่วไปศรีสังวรสุโขทัย</v>
          </cell>
          <cell r="H768" t="str">
            <v>64060108</v>
          </cell>
          <cell r="I768">
            <v>64</v>
          </cell>
          <cell r="J768" t="str">
            <v>จังหวัดสุโขทัย</v>
          </cell>
          <cell r="K768">
            <v>6406</v>
          </cell>
          <cell r="L768" t="str">
            <v>ศรีสำโรง</v>
          </cell>
          <cell r="M768">
            <v>640601</v>
          </cell>
          <cell r="N768" t="str">
            <v>คลองตาล</v>
          </cell>
          <cell r="O768" t="str">
            <v>เหนือ</v>
          </cell>
          <cell r="P768" t="str">
            <v>06</v>
          </cell>
          <cell r="Q768" t="str">
            <v>โรงพยาบาลทั่วไป</v>
          </cell>
          <cell r="R768">
            <v>2</v>
          </cell>
          <cell r="S768">
            <v>307</v>
          </cell>
          <cell r="T768" t="str">
            <v>307</v>
          </cell>
          <cell r="U768" t="str">
            <v>23</v>
          </cell>
          <cell r="V768" t="str">
            <v>2.3 ทุติยภูมิระดับสูง</v>
          </cell>
        </row>
        <row r="769">
          <cell r="A769" t="str">
            <v>17</v>
          </cell>
          <cell r="B769" t="str">
            <v>21002</v>
          </cell>
          <cell r="C769" t="str">
            <v>กระทรวงสาธารณสุข สำนักงานปลัดกระทรวงสาธารณสุข</v>
          </cell>
          <cell r="D769" t="str">
            <v>001124400</v>
          </cell>
          <cell r="E769" t="str">
            <v>11244</v>
          </cell>
          <cell r="F769" t="str">
            <v>รพช.บ้านด่านลานหอย</v>
          </cell>
          <cell r="G769" t="str">
            <v>โรงพยาบาลชุมชนบ้านด่านลานหอย</v>
          </cell>
          <cell r="H769" t="str">
            <v>64020202</v>
          </cell>
          <cell r="I769">
            <v>64</v>
          </cell>
          <cell r="J769" t="str">
            <v>จังหวัดสุโขทัย</v>
          </cell>
          <cell r="K769">
            <v>6402</v>
          </cell>
          <cell r="L769" t="str">
            <v>บ้านด่านลานหอย</v>
          </cell>
          <cell r="M769">
            <v>640202</v>
          </cell>
          <cell r="N769" t="str">
            <v>บ้านด่าน</v>
          </cell>
          <cell r="O769" t="str">
            <v>เหนือ</v>
          </cell>
          <cell r="P769" t="str">
            <v>07</v>
          </cell>
          <cell r="Q769" t="str">
            <v>โรงพยาบาลชุมชน</v>
          </cell>
          <cell r="R769">
            <v>5</v>
          </cell>
          <cell r="S769">
            <v>30</v>
          </cell>
          <cell r="T769" t="str">
            <v>30</v>
          </cell>
          <cell r="U769" t="str">
            <v>21</v>
          </cell>
          <cell r="V769" t="str">
            <v>2.1 ทุติยภูมิระดับต้น</v>
          </cell>
        </row>
        <row r="770">
          <cell r="A770" t="str">
            <v>17</v>
          </cell>
          <cell r="B770" t="str">
            <v>21002</v>
          </cell>
          <cell r="C770" t="str">
            <v>กระทรวงสาธารณสุข สำนักงานปลัดกระทรวงสาธารณสุข</v>
          </cell>
          <cell r="D770" t="str">
            <v>001124500</v>
          </cell>
          <cell r="E770" t="str">
            <v>11245</v>
          </cell>
          <cell r="F770" t="str">
            <v>รพช.คีรีมาศ</v>
          </cell>
          <cell r="G770" t="str">
            <v>โรงพยาบาลชุมชนคีรีมาศ</v>
          </cell>
          <cell r="H770" t="str">
            <v>64030107</v>
          </cell>
          <cell r="I770">
            <v>64</v>
          </cell>
          <cell r="J770" t="str">
            <v>จังหวัดสุโขทัย</v>
          </cell>
          <cell r="K770">
            <v>6403</v>
          </cell>
          <cell r="L770" t="str">
            <v>คีรีมาศ</v>
          </cell>
          <cell r="M770">
            <v>640301</v>
          </cell>
          <cell r="N770" t="str">
            <v>โตนด</v>
          </cell>
          <cell r="O770" t="str">
            <v>เหนือ</v>
          </cell>
          <cell r="P770" t="str">
            <v>07</v>
          </cell>
          <cell r="Q770" t="str">
            <v>โรงพยาบาลชุมชน</v>
          </cell>
          <cell r="R770">
            <v>5</v>
          </cell>
          <cell r="S770">
            <v>30</v>
          </cell>
          <cell r="T770" t="str">
            <v>30</v>
          </cell>
          <cell r="U770" t="str">
            <v>21</v>
          </cell>
          <cell r="V770" t="str">
            <v>2.1 ทุติยภูมิระดับต้น</v>
          </cell>
        </row>
        <row r="771">
          <cell r="A771" t="str">
            <v>17</v>
          </cell>
          <cell r="B771" t="str">
            <v>21002</v>
          </cell>
          <cell r="C771" t="str">
            <v>กระทรวงสาธารณสุข สำนักงานปลัดกระทรวงสาธารณสุข</v>
          </cell>
          <cell r="D771" t="str">
            <v>001124600</v>
          </cell>
          <cell r="E771" t="str">
            <v>11246</v>
          </cell>
          <cell r="F771" t="str">
            <v>รพช.กงไกรลาศ</v>
          </cell>
          <cell r="G771" t="str">
            <v>โรงพยาบาลชุมชนกงไกรลาศ</v>
          </cell>
          <cell r="H771" t="str">
            <v>64040102</v>
          </cell>
          <cell r="I771">
            <v>64</v>
          </cell>
          <cell r="J771" t="str">
            <v>จังหวัดสุโขทัย</v>
          </cell>
          <cell r="K771">
            <v>6404</v>
          </cell>
          <cell r="L771" t="str">
            <v>กงไกรลาศ</v>
          </cell>
          <cell r="M771">
            <v>640402</v>
          </cell>
          <cell r="N771" t="str">
            <v>บ้านกร่าง</v>
          </cell>
          <cell r="O771" t="str">
            <v>เหนือ</v>
          </cell>
          <cell r="P771" t="str">
            <v>07</v>
          </cell>
          <cell r="Q771" t="str">
            <v>โรงพยาบาลชุมชน</v>
          </cell>
          <cell r="R771">
            <v>5</v>
          </cell>
          <cell r="S771">
            <v>30</v>
          </cell>
          <cell r="T771" t="str">
            <v>30</v>
          </cell>
          <cell r="U771" t="str">
            <v>21</v>
          </cell>
          <cell r="V771" t="str">
            <v>2.1 ทุติยภูมิระดับต้น</v>
          </cell>
        </row>
        <row r="772">
          <cell r="A772" t="str">
            <v>17</v>
          </cell>
          <cell r="B772" t="str">
            <v>21002</v>
          </cell>
          <cell r="C772" t="str">
            <v>กระทรวงสาธารณสุข สำนักงานปลัดกระทรวงสาธารณสุข</v>
          </cell>
          <cell r="D772" t="str">
            <v>001124700</v>
          </cell>
          <cell r="E772" t="str">
            <v>11247</v>
          </cell>
          <cell r="F772" t="str">
            <v>รพช.ศรีสัชนาลัย</v>
          </cell>
          <cell r="G772" t="str">
            <v>โรงพยาบาลชุมชนศรีสัชนาลัย</v>
          </cell>
          <cell r="H772" t="str">
            <v>64050103</v>
          </cell>
          <cell r="I772">
            <v>64</v>
          </cell>
          <cell r="J772" t="str">
            <v>จังหวัดสุโขทัย</v>
          </cell>
          <cell r="K772">
            <v>6405</v>
          </cell>
          <cell r="L772" t="str">
            <v>ศรีสัชนาลัย</v>
          </cell>
          <cell r="M772">
            <v>640501</v>
          </cell>
          <cell r="N772" t="str">
            <v>หาดเสี้ยว</v>
          </cell>
          <cell r="O772" t="str">
            <v>เหนือ</v>
          </cell>
          <cell r="P772" t="str">
            <v>07</v>
          </cell>
          <cell r="Q772" t="str">
            <v>โรงพยาบาลชุมชน</v>
          </cell>
          <cell r="R772">
            <v>4</v>
          </cell>
          <cell r="S772">
            <v>60</v>
          </cell>
          <cell r="T772" t="str">
            <v>60</v>
          </cell>
          <cell r="U772" t="str">
            <v>21</v>
          </cell>
          <cell r="V772" t="str">
            <v>2.1 ทุติยภูมิระดับต้น</v>
          </cell>
        </row>
        <row r="773">
          <cell r="A773" t="str">
            <v>17</v>
          </cell>
          <cell r="B773" t="str">
            <v>21002</v>
          </cell>
          <cell r="C773" t="str">
            <v>กระทรวงสาธารณสุข สำนักงานปลัดกระทรวงสาธารณสุข</v>
          </cell>
          <cell r="D773" t="str">
            <v>001124800</v>
          </cell>
          <cell r="E773" t="str">
            <v>11248</v>
          </cell>
          <cell r="F773" t="str">
            <v>รพช.สวรรคโลก</v>
          </cell>
          <cell r="G773" t="str">
            <v>โรงพยาบาลชุมชนสวรรคโลก</v>
          </cell>
          <cell r="H773" t="str">
            <v>64070104</v>
          </cell>
          <cell r="I773">
            <v>64</v>
          </cell>
          <cell r="J773" t="str">
            <v>จังหวัดสุโขทัย</v>
          </cell>
          <cell r="K773">
            <v>6407</v>
          </cell>
          <cell r="L773" t="str">
            <v>สวรรคโลก</v>
          </cell>
          <cell r="M773">
            <v>640702</v>
          </cell>
          <cell r="N773" t="str">
            <v>ในเมือง</v>
          </cell>
          <cell r="O773" t="str">
            <v>เหนือ</v>
          </cell>
          <cell r="P773" t="str">
            <v>07</v>
          </cell>
          <cell r="Q773" t="str">
            <v>โรงพยาบาลชุมชน</v>
          </cell>
          <cell r="R773">
            <v>4</v>
          </cell>
          <cell r="S773">
            <v>120</v>
          </cell>
          <cell r="T773" t="str">
            <v>120</v>
          </cell>
          <cell r="U773" t="str">
            <v>21</v>
          </cell>
          <cell r="V773" t="str">
            <v>2.1 ทุติยภูมิระดับต้น</v>
          </cell>
        </row>
        <row r="774">
          <cell r="A774" t="str">
            <v>17</v>
          </cell>
          <cell r="B774" t="str">
            <v>21002</v>
          </cell>
          <cell r="C774" t="str">
            <v>กระทรวงสาธารณสุข สำนักงานปลัดกระทรวงสาธารณสุข</v>
          </cell>
          <cell r="D774" t="str">
            <v>001124900</v>
          </cell>
          <cell r="E774" t="str">
            <v>11249</v>
          </cell>
          <cell r="F774" t="str">
            <v>รพช.ศรีนคร</v>
          </cell>
          <cell r="G774" t="str">
            <v>โรงพยาบาลชุมชนศรีนคร</v>
          </cell>
          <cell r="H774" t="str">
            <v>64080103</v>
          </cell>
          <cell r="I774">
            <v>64</v>
          </cell>
          <cell r="J774" t="str">
            <v>จังหวัดสุโขทัย</v>
          </cell>
          <cell r="K774">
            <v>6408</v>
          </cell>
          <cell r="L774" t="str">
            <v>ศรีนคร</v>
          </cell>
          <cell r="M774">
            <v>640801</v>
          </cell>
          <cell r="N774" t="str">
            <v>ศรีนคร</v>
          </cell>
          <cell r="O774" t="str">
            <v>เหนือ</v>
          </cell>
          <cell r="P774" t="str">
            <v>07</v>
          </cell>
          <cell r="Q774" t="str">
            <v>โรงพยาบาลชุมชน</v>
          </cell>
          <cell r="R774">
            <v>5</v>
          </cell>
          <cell r="S774">
            <v>30</v>
          </cell>
          <cell r="T774" t="str">
            <v>30</v>
          </cell>
          <cell r="U774" t="str">
            <v>21</v>
          </cell>
          <cell r="V774" t="str">
            <v>2.1 ทุติยภูมิระดับต้น</v>
          </cell>
        </row>
        <row r="775">
          <cell r="A775" t="str">
            <v>17</v>
          </cell>
          <cell r="B775" t="str">
            <v>21002</v>
          </cell>
          <cell r="C775" t="str">
            <v>กระทรวงสาธารณสุข สำนักงานปลัดกระทรวงสาธารณสุข</v>
          </cell>
          <cell r="D775" t="str">
            <v>001125000</v>
          </cell>
          <cell r="E775" t="str">
            <v>11250</v>
          </cell>
          <cell r="F775" t="str">
            <v>รพช.ทุ่งเสลี่ยม</v>
          </cell>
          <cell r="G775" t="str">
            <v>โรงพยาบาลชุมชนทุ่งเสลี่ยม</v>
          </cell>
          <cell r="H775" t="str">
            <v>64090308</v>
          </cell>
          <cell r="I775">
            <v>64</v>
          </cell>
          <cell r="J775" t="str">
            <v>จังหวัดสุโขทัย</v>
          </cell>
          <cell r="K775">
            <v>6409</v>
          </cell>
          <cell r="L775" t="str">
            <v>ทุ่งเสลี่ยม</v>
          </cell>
          <cell r="M775">
            <v>640903</v>
          </cell>
          <cell r="N775" t="str">
            <v>ทุ่งเสลี่ยม</v>
          </cell>
          <cell r="O775" t="str">
            <v>เหนือ</v>
          </cell>
          <cell r="P775" t="str">
            <v>07</v>
          </cell>
          <cell r="Q775" t="str">
            <v>โรงพยาบาลชุมชน</v>
          </cell>
          <cell r="R775">
            <v>5</v>
          </cell>
          <cell r="S775">
            <v>30</v>
          </cell>
          <cell r="T775" t="str">
            <v>30</v>
          </cell>
          <cell r="U775" t="str">
            <v>21</v>
          </cell>
          <cell r="V775" t="str">
            <v>2.1 ทุติยภูมิระดับต้น</v>
          </cell>
        </row>
        <row r="776">
          <cell r="A776" t="str">
            <v>17</v>
          </cell>
          <cell r="B776" t="str">
            <v>21002</v>
          </cell>
          <cell r="C776" t="str">
            <v>กระทรวงสาธารณสุข สำนักงานปลัดกระทรวงสาธารณสุข</v>
          </cell>
          <cell r="D776" t="str">
            <v>001067600</v>
          </cell>
          <cell r="E776" t="str">
            <v>10676</v>
          </cell>
          <cell r="F776" t="str">
            <v>รพศ.พุทธชินราช</v>
          </cell>
          <cell r="G776" t="str">
            <v>โรงพยาบาลศูนย์พุทธชินราช</v>
          </cell>
          <cell r="H776" t="str">
            <v>65010100</v>
          </cell>
          <cell r="I776">
            <v>65</v>
          </cell>
          <cell r="J776" t="str">
            <v>จังหวัดพิษณุโลก</v>
          </cell>
          <cell r="K776">
            <v>6501</v>
          </cell>
          <cell r="L776" t="str">
            <v>เมืองพิษณุโลก</v>
          </cell>
          <cell r="M776">
            <v>650101</v>
          </cell>
          <cell r="N776" t="str">
            <v>ในเมือง</v>
          </cell>
          <cell r="O776" t="str">
            <v>เหนือ</v>
          </cell>
          <cell r="P776" t="str">
            <v>05</v>
          </cell>
          <cell r="Q776" t="str">
            <v>โรงพยาบาลศูนย์</v>
          </cell>
          <cell r="R776">
            <v>1</v>
          </cell>
          <cell r="S776">
            <v>905</v>
          </cell>
          <cell r="T776" t="str">
            <v>878</v>
          </cell>
          <cell r="U776" t="str">
            <v>31</v>
          </cell>
          <cell r="V776" t="str">
            <v>3.1 ตติยภูมิ</v>
          </cell>
        </row>
        <row r="777">
          <cell r="A777" t="str">
            <v>17</v>
          </cell>
          <cell r="B777" t="str">
            <v>21002</v>
          </cell>
          <cell r="C777" t="str">
            <v>กระทรวงสาธารณสุข สำนักงานปลัดกระทรวงสาธารณสุข</v>
          </cell>
          <cell r="D777" t="str">
            <v>001125100</v>
          </cell>
          <cell r="E777" t="str">
            <v>11251</v>
          </cell>
          <cell r="F777" t="str">
            <v>รพช.ชาติตระการ</v>
          </cell>
          <cell r="G777" t="str">
            <v>โรงพยาบาลชุมชนชาติตระการ</v>
          </cell>
          <cell r="H777" t="str">
            <v>65030105</v>
          </cell>
          <cell r="I777">
            <v>65</v>
          </cell>
          <cell r="J777" t="str">
            <v>จังหวัดพิษณุโลก</v>
          </cell>
          <cell r="K777">
            <v>6503</v>
          </cell>
          <cell r="L777" t="str">
            <v>ชาติตระการ</v>
          </cell>
          <cell r="M777">
            <v>650301</v>
          </cell>
          <cell r="N777" t="str">
            <v>ป่าแดง</v>
          </cell>
          <cell r="O777" t="str">
            <v>เหนือ</v>
          </cell>
          <cell r="P777" t="str">
            <v>07</v>
          </cell>
          <cell r="Q777" t="str">
            <v>โรงพยาบาลชุมชน</v>
          </cell>
          <cell r="R777">
            <v>5</v>
          </cell>
          <cell r="S777">
            <v>30</v>
          </cell>
          <cell r="T777" t="str">
            <v>30</v>
          </cell>
          <cell r="U777" t="str">
            <v>21</v>
          </cell>
          <cell r="V777" t="str">
            <v>2.1 ทุติยภูมิระดับต้น</v>
          </cell>
        </row>
        <row r="778">
          <cell r="A778" t="str">
            <v>17</v>
          </cell>
          <cell r="B778" t="str">
            <v>21002</v>
          </cell>
          <cell r="C778" t="str">
            <v>กระทรวงสาธารณสุข สำนักงานปลัดกระทรวงสาธารณสุข</v>
          </cell>
          <cell r="D778" t="str">
            <v>001125200</v>
          </cell>
          <cell r="E778" t="str">
            <v>11252</v>
          </cell>
          <cell r="F778" t="str">
            <v>รพช.บางระกำ</v>
          </cell>
          <cell r="G778" t="str">
            <v>โรงพยาบาลชุมชนบางระกำ</v>
          </cell>
          <cell r="H778" t="str">
            <v>65040107</v>
          </cell>
          <cell r="I778">
            <v>65</v>
          </cell>
          <cell r="J778" t="str">
            <v>จังหวัดพิษณุโลก</v>
          </cell>
          <cell r="K778">
            <v>6504</v>
          </cell>
          <cell r="L778" t="str">
            <v>บางระกำ</v>
          </cell>
          <cell r="M778">
            <v>650401</v>
          </cell>
          <cell r="N778" t="str">
            <v>บางระกำ</v>
          </cell>
          <cell r="O778" t="str">
            <v>เหนือ</v>
          </cell>
          <cell r="P778" t="str">
            <v>07</v>
          </cell>
          <cell r="Q778" t="str">
            <v>โรงพยาบาลชุมชน</v>
          </cell>
          <cell r="R778">
            <v>5</v>
          </cell>
          <cell r="S778">
            <v>30</v>
          </cell>
          <cell r="T778" t="str">
            <v>30</v>
          </cell>
          <cell r="U778" t="str">
            <v>21</v>
          </cell>
          <cell r="V778" t="str">
            <v>2.1 ทุติยภูมิระดับต้น</v>
          </cell>
        </row>
        <row r="779">
          <cell r="A779" t="str">
            <v>17</v>
          </cell>
          <cell r="B779" t="str">
            <v>21002</v>
          </cell>
          <cell r="C779" t="str">
            <v>กระทรวงสาธารณสุข สำนักงานปลัดกระทรวงสาธารณสุข</v>
          </cell>
          <cell r="D779" t="str">
            <v>001125300</v>
          </cell>
          <cell r="E779" t="str">
            <v>11253</v>
          </cell>
          <cell r="F779" t="str">
            <v>รพช.บางกระทุ่ม</v>
          </cell>
          <cell r="G779" t="str">
            <v>โรงพยาบาลชุมชนบางกระทุ่ม</v>
          </cell>
          <cell r="H779" t="str">
            <v>65050611</v>
          </cell>
          <cell r="I779">
            <v>65</v>
          </cell>
          <cell r="J779" t="str">
            <v>จังหวัดพิษณุโลก</v>
          </cell>
          <cell r="K779">
            <v>6505</v>
          </cell>
          <cell r="L779" t="str">
            <v>บางกระทุ่ม</v>
          </cell>
          <cell r="M779">
            <v>650506</v>
          </cell>
          <cell r="N779" t="str">
            <v>ไผ่ล้อม</v>
          </cell>
          <cell r="O779" t="str">
            <v>เหนือ</v>
          </cell>
          <cell r="P779" t="str">
            <v>07</v>
          </cell>
          <cell r="Q779" t="str">
            <v>โรงพยาบาลชุมชน</v>
          </cell>
          <cell r="R779">
            <v>5</v>
          </cell>
          <cell r="S779">
            <v>30</v>
          </cell>
          <cell r="T779" t="str">
            <v>30</v>
          </cell>
          <cell r="U779" t="str">
            <v>21</v>
          </cell>
          <cell r="V779" t="str">
            <v>2.1 ทุติยภูมิระดับต้น</v>
          </cell>
        </row>
        <row r="780">
          <cell r="A780" t="str">
            <v>17</v>
          </cell>
          <cell r="B780" t="str">
            <v>21002</v>
          </cell>
          <cell r="C780" t="str">
            <v>กระทรวงสาธารณสุข สำนักงานปลัดกระทรวงสาธารณสุข</v>
          </cell>
          <cell r="D780" t="str">
            <v>001125400</v>
          </cell>
          <cell r="E780" t="str">
            <v>11254</v>
          </cell>
          <cell r="F780" t="str">
            <v>รพช.พรหมพิราม</v>
          </cell>
          <cell r="G780" t="str">
            <v>โรงพยาบาลชุมชนพรหมพิราม</v>
          </cell>
          <cell r="H780" t="str">
            <v>65060101</v>
          </cell>
          <cell r="I780">
            <v>65</v>
          </cell>
          <cell r="J780" t="str">
            <v>จังหวัดพิษณุโลก</v>
          </cell>
          <cell r="K780">
            <v>6506</v>
          </cell>
          <cell r="L780" t="str">
            <v>พรหมพิราม</v>
          </cell>
          <cell r="M780">
            <v>650601</v>
          </cell>
          <cell r="N780" t="str">
            <v>พรหมพิราม</v>
          </cell>
          <cell r="O780" t="str">
            <v>เหนือ</v>
          </cell>
          <cell r="P780" t="str">
            <v>07</v>
          </cell>
          <cell r="Q780" t="str">
            <v>โรงพยาบาลชุมชน</v>
          </cell>
          <cell r="R780">
            <v>5</v>
          </cell>
          <cell r="S780">
            <v>30</v>
          </cell>
          <cell r="T780" t="str">
            <v>30</v>
          </cell>
          <cell r="U780" t="str">
            <v>21</v>
          </cell>
          <cell r="V780" t="str">
            <v>2.1 ทุติยภูมิระดับต้น</v>
          </cell>
        </row>
        <row r="781">
          <cell r="A781" t="str">
            <v>17</v>
          </cell>
          <cell r="B781" t="str">
            <v>21002</v>
          </cell>
          <cell r="C781" t="str">
            <v>กระทรวงสาธารณสุข สำนักงานปลัดกระทรวงสาธารณสุข</v>
          </cell>
          <cell r="D781" t="str">
            <v>001125500</v>
          </cell>
          <cell r="E781" t="str">
            <v>11255</v>
          </cell>
          <cell r="F781" t="str">
            <v>รพช.วัดโบสถ์</v>
          </cell>
          <cell r="G781" t="str">
            <v>โรงพยาบาลชุมชนวัดโบสถ์</v>
          </cell>
          <cell r="H781" t="str">
            <v>65070101</v>
          </cell>
          <cell r="I781">
            <v>65</v>
          </cell>
          <cell r="J781" t="str">
            <v>จังหวัดพิษณุโลก</v>
          </cell>
          <cell r="K781">
            <v>6507</v>
          </cell>
          <cell r="L781" t="str">
            <v>วัดโบสถ์</v>
          </cell>
          <cell r="M781">
            <v>650701</v>
          </cell>
          <cell r="N781" t="str">
            <v>วัดโบสถ์</v>
          </cell>
          <cell r="O781" t="str">
            <v>เหนือ</v>
          </cell>
          <cell r="P781" t="str">
            <v>07</v>
          </cell>
          <cell r="Q781" t="str">
            <v>โรงพยาบาลชุมชน</v>
          </cell>
          <cell r="R781">
            <v>5</v>
          </cell>
          <cell r="S781">
            <v>30</v>
          </cell>
          <cell r="T781" t="str">
            <v>30</v>
          </cell>
          <cell r="U781" t="str">
            <v>21</v>
          </cell>
          <cell r="V781" t="str">
            <v>2.1 ทุติยภูมิระดับต้น</v>
          </cell>
        </row>
        <row r="782">
          <cell r="A782" t="str">
            <v>17</v>
          </cell>
          <cell r="B782" t="str">
            <v>21002</v>
          </cell>
          <cell r="C782" t="str">
            <v>กระทรวงสาธารณสุข สำนักงานปลัดกระทรวงสาธารณสุข</v>
          </cell>
          <cell r="D782" t="str">
            <v>001125600</v>
          </cell>
          <cell r="E782" t="str">
            <v>11256</v>
          </cell>
          <cell r="F782" t="str">
            <v>รพช.วังทอง</v>
          </cell>
          <cell r="G782" t="str">
            <v>โรงพยาบาลชุมชนวังทอง</v>
          </cell>
          <cell r="H782" t="str">
            <v>65080105</v>
          </cell>
          <cell r="I782">
            <v>65</v>
          </cell>
          <cell r="J782" t="str">
            <v>จังหวัดพิษณุโลก</v>
          </cell>
          <cell r="K782">
            <v>6508</v>
          </cell>
          <cell r="L782" t="str">
            <v>วังทอง</v>
          </cell>
          <cell r="M782">
            <v>650801</v>
          </cell>
          <cell r="N782" t="str">
            <v>วังทอง</v>
          </cell>
          <cell r="O782" t="str">
            <v>เหนือ</v>
          </cell>
          <cell r="P782" t="str">
            <v>07</v>
          </cell>
          <cell r="Q782" t="str">
            <v>โรงพยาบาลชุมชน</v>
          </cell>
          <cell r="R782">
            <v>5</v>
          </cell>
          <cell r="S782">
            <v>30</v>
          </cell>
          <cell r="T782" t="str">
            <v>30</v>
          </cell>
          <cell r="U782" t="str">
            <v>21</v>
          </cell>
          <cell r="V782" t="str">
            <v>2.1 ทุติยภูมิระดับต้น</v>
          </cell>
        </row>
        <row r="783">
          <cell r="A783" t="str">
            <v>17</v>
          </cell>
          <cell r="B783" t="str">
            <v>21002</v>
          </cell>
          <cell r="C783" t="str">
            <v>กระทรวงสาธารณสุข สำนักงานปลัดกระทรวงสาธารณสุข</v>
          </cell>
          <cell r="D783" t="str">
            <v>001125700</v>
          </cell>
          <cell r="E783" t="str">
            <v>11257</v>
          </cell>
          <cell r="F783" t="str">
            <v>รพช.เนินมะปราง</v>
          </cell>
          <cell r="G783" t="str">
            <v>โรงพยาบาลชุมชนเนินมะปราง</v>
          </cell>
          <cell r="H783" t="str">
            <v>65090602</v>
          </cell>
          <cell r="I783">
            <v>65</v>
          </cell>
          <cell r="J783" t="str">
            <v>จังหวัดพิษณุโลก</v>
          </cell>
          <cell r="K783">
            <v>6509</v>
          </cell>
          <cell r="L783" t="str">
            <v>เนินมะปราง</v>
          </cell>
          <cell r="M783">
            <v>650906</v>
          </cell>
          <cell r="N783" t="str">
            <v>เนินมะปราง</v>
          </cell>
          <cell r="O783" t="str">
            <v>เหนือ</v>
          </cell>
          <cell r="P783" t="str">
            <v>07</v>
          </cell>
          <cell r="Q783" t="str">
            <v>โรงพยาบาลชุมชน</v>
          </cell>
          <cell r="R783">
            <v>5</v>
          </cell>
          <cell r="S783">
            <v>30</v>
          </cell>
          <cell r="T783" t="str">
            <v>30</v>
          </cell>
          <cell r="U783" t="str">
            <v>21</v>
          </cell>
          <cell r="V783" t="str">
            <v>2.1 ทุติยภูมิระดับต้น</v>
          </cell>
        </row>
        <row r="784">
          <cell r="A784" t="str">
            <v>17</v>
          </cell>
          <cell r="B784" t="str">
            <v>21002</v>
          </cell>
          <cell r="C784" t="str">
            <v>กระทรวงสาธารณสุข สำนักงานปลัดกระทรวงสาธารณสุข</v>
          </cell>
          <cell r="D784" t="str">
            <v>001145500</v>
          </cell>
          <cell r="E784" t="str">
            <v>11455</v>
          </cell>
          <cell r="F784" t="str">
            <v>รพร.นครไทย</v>
          </cell>
          <cell r="G784" t="str">
            <v>โรงพยาบาลสมเด็จพระยุพราชนครไทย</v>
          </cell>
          <cell r="H784" t="str">
            <v>65020107</v>
          </cell>
          <cell r="I784">
            <v>65</v>
          </cell>
          <cell r="J784" t="str">
            <v>จังหวัดพิษณุโลก</v>
          </cell>
          <cell r="K784">
            <v>6502</v>
          </cell>
          <cell r="L784" t="str">
            <v>นครไทย</v>
          </cell>
          <cell r="M784">
            <v>650201</v>
          </cell>
          <cell r="N784" t="str">
            <v>นครไทย</v>
          </cell>
          <cell r="O784" t="str">
            <v>เหนือ</v>
          </cell>
          <cell r="P784" t="str">
            <v>07</v>
          </cell>
          <cell r="Q784" t="str">
            <v>โรงพยาบาลชุมชน</v>
          </cell>
          <cell r="R784">
            <v>4</v>
          </cell>
          <cell r="S784">
            <v>60</v>
          </cell>
          <cell r="T784" t="str">
            <v>60</v>
          </cell>
          <cell r="U784" t="str">
            <v>21</v>
          </cell>
          <cell r="V784" t="str">
            <v>2.1 ทุติยภูมิระดับต้น</v>
          </cell>
        </row>
        <row r="785">
          <cell r="A785" t="str">
            <v>17</v>
          </cell>
          <cell r="B785" t="str">
            <v>21002</v>
          </cell>
          <cell r="C785" t="str">
            <v>กระทรวงสาธารณสุข สำนักงานปลัดกระทรวงสาธารณสุข</v>
          </cell>
          <cell r="D785" t="str">
            <v>001072700</v>
          </cell>
          <cell r="E785" t="str">
            <v>10727</v>
          </cell>
          <cell r="F785" t="str">
            <v>รพท.เพชรบูรณ์</v>
          </cell>
          <cell r="G785" t="str">
            <v>โรงพยาบาลทั่วไปเพชรบูรณ์</v>
          </cell>
          <cell r="H785" t="str">
            <v>67010100</v>
          </cell>
          <cell r="I785">
            <v>67</v>
          </cell>
          <cell r="J785" t="str">
            <v>จังหวัดเพชรบูรณ์</v>
          </cell>
          <cell r="K785">
            <v>6701</v>
          </cell>
          <cell r="L785" t="str">
            <v>เมืองเพชรบูรณ์</v>
          </cell>
          <cell r="M785">
            <v>670101</v>
          </cell>
          <cell r="N785" t="str">
            <v>ในเมือง</v>
          </cell>
          <cell r="O785" t="str">
            <v>เหนือ</v>
          </cell>
          <cell r="P785" t="str">
            <v>06</v>
          </cell>
          <cell r="Q785" t="str">
            <v>โรงพยาบาลทั่วไป</v>
          </cell>
          <cell r="R785">
            <v>2</v>
          </cell>
          <cell r="S785">
            <v>509</v>
          </cell>
          <cell r="T785" t="str">
            <v>344</v>
          </cell>
          <cell r="U785" t="str">
            <v>23</v>
          </cell>
          <cell r="V785" t="str">
            <v>2.3 ทุติยภูมิระดับสูง</v>
          </cell>
        </row>
        <row r="786">
          <cell r="A786" t="str">
            <v>17</v>
          </cell>
          <cell r="B786" t="str">
            <v>21002</v>
          </cell>
          <cell r="C786" t="str">
            <v>กระทรวงสาธารณสุข สำนักงานปลัดกระทรวงสาธารณสุข</v>
          </cell>
          <cell r="D786" t="str">
            <v>001126400</v>
          </cell>
          <cell r="E786" t="str">
            <v>11264</v>
          </cell>
          <cell r="F786" t="str">
            <v>รพช.ชนแดน</v>
          </cell>
          <cell r="G786" t="str">
            <v>โรงพยาบาลชุมชนชนแดน</v>
          </cell>
          <cell r="H786" t="str">
            <v>67020107</v>
          </cell>
          <cell r="I786">
            <v>67</v>
          </cell>
          <cell r="J786" t="str">
            <v>จังหวัดเพชรบูรณ์</v>
          </cell>
          <cell r="K786">
            <v>6702</v>
          </cell>
          <cell r="L786" t="str">
            <v>ชนแดน</v>
          </cell>
          <cell r="M786">
            <v>670201</v>
          </cell>
          <cell r="N786" t="str">
            <v>ชนแดน</v>
          </cell>
          <cell r="O786" t="str">
            <v>เหนือ</v>
          </cell>
          <cell r="P786" t="str">
            <v>07</v>
          </cell>
          <cell r="Q786" t="str">
            <v>โรงพยาบาลชุมชน</v>
          </cell>
          <cell r="R786">
            <v>4</v>
          </cell>
          <cell r="S786">
            <v>60</v>
          </cell>
          <cell r="T786" t="str">
            <v>60</v>
          </cell>
          <cell r="U786" t="str">
            <v>21</v>
          </cell>
          <cell r="V786" t="str">
            <v>2.1 ทุติยภูมิระดับต้น</v>
          </cell>
        </row>
        <row r="787">
          <cell r="A787" t="str">
            <v>17</v>
          </cell>
          <cell r="B787" t="str">
            <v>21002</v>
          </cell>
          <cell r="C787" t="str">
            <v>กระทรวงสาธารณสุข สำนักงานปลัดกระทรวงสาธารณสุข</v>
          </cell>
          <cell r="D787" t="str">
            <v>001126500</v>
          </cell>
          <cell r="E787" t="str">
            <v>11265</v>
          </cell>
          <cell r="F787" t="str">
            <v>รพช.หล่มสัก</v>
          </cell>
          <cell r="G787" t="str">
            <v>โรงพยาบาลชุมชนหล่มสัก</v>
          </cell>
          <cell r="H787" t="str">
            <v>67030100</v>
          </cell>
          <cell r="I787">
            <v>67</v>
          </cell>
          <cell r="J787" t="str">
            <v>จังหวัดเพชรบูรณ์</v>
          </cell>
          <cell r="K787">
            <v>6703</v>
          </cell>
          <cell r="L787" t="str">
            <v>หล่มสัก</v>
          </cell>
          <cell r="M787">
            <v>670301</v>
          </cell>
          <cell r="N787" t="str">
            <v>หล่มสัก</v>
          </cell>
          <cell r="O787" t="str">
            <v>เหนือ</v>
          </cell>
          <cell r="P787" t="str">
            <v>07</v>
          </cell>
          <cell r="Q787" t="str">
            <v>โรงพยาบาลชุมชน</v>
          </cell>
          <cell r="R787">
            <v>4</v>
          </cell>
          <cell r="S787">
            <v>90</v>
          </cell>
          <cell r="T787" t="str">
            <v>90</v>
          </cell>
          <cell r="U787" t="str">
            <v>22</v>
          </cell>
          <cell r="V787" t="str">
            <v>2.2 ทุติยภูมิระดับกลาง</v>
          </cell>
        </row>
        <row r="788">
          <cell r="A788" t="str">
            <v>17</v>
          </cell>
          <cell r="B788" t="str">
            <v>21002</v>
          </cell>
          <cell r="C788" t="str">
            <v>กระทรวงสาธารณสุข สำนักงานปลัดกระทรวงสาธารณสุข</v>
          </cell>
          <cell r="D788" t="str">
            <v>001126600</v>
          </cell>
          <cell r="E788" t="str">
            <v>11266</v>
          </cell>
          <cell r="F788" t="str">
            <v>รพช.วิเชียรบุรี</v>
          </cell>
          <cell r="G788" t="str">
            <v>โรงพยาบาลชุมชนวิเชียรบุรี</v>
          </cell>
          <cell r="H788" t="str">
            <v>67050201</v>
          </cell>
          <cell r="I788">
            <v>67</v>
          </cell>
          <cell r="J788" t="str">
            <v>จังหวัดเพชรบูรณ์</v>
          </cell>
          <cell r="K788">
            <v>6705</v>
          </cell>
          <cell r="L788" t="str">
            <v>วิเชียรบุรี</v>
          </cell>
          <cell r="M788">
            <v>670502</v>
          </cell>
          <cell r="N788" t="str">
            <v>สระประดู่</v>
          </cell>
          <cell r="O788" t="str">
            <v>เหนือ</v>
          </cell>
          <cell r="P788" t="str">
            <v>07</v>
          </cell>
          <cell r="Q788" t="str">
            <v>โรงพยาบาลชุมชน</v>
          </cell>
          <cell r="R788">
            <v>4</v>
          </cell>
          <cell r="S788">
            <v>150</v>
          </cell>
          <cell r="T788" t="str">
            <v>90</v>
          </cell>
          <cell r="U788" t="str">
            <v>23</v>
          </cell>
          <cell r="V788" t="str">
            <v>2.3 ทุติยภูมิระดับสูง</v>
          </cell>
        </row>
        <row r="789">
          <cell r="A789" t="str">
            <v>17</v>
          </cell>
          <cell r="B789" t="str">
            <v>21002</v>
          </cell>
          <cell r="C789" t="str">
            <v>กระทรวงสาธารณสุข สำนักงานปลัดกระทรวงสาธารณสุข</v>
          </cell>
          <cell r="D789" t="str">
            <v>001126700</v>
          </cell>
          <cell r="E789" t="str">
            <v>11267</v>
          </cell>
          <cell r="F789" t="str">
            <v>รพช.ศรีเทพ</v>
          </cell>
          <cell r="G789" t="str">
            <v>โรงพยาบาลชุมชนศรีเทพ</v>
          </cell>
          <cell r="H789" t="str">
            <v>67060212</v>
          </cell>
          <cell r="I789">
            <v>67</v>
          </cell>
          <cell r="J789" t="str">
            <v>จังหวัดเพชรบูรณ์</v>
          </cell>
          <cell r="K789">
            <v>6706</v>
          </cell>
          <cell r="L789" t="str">
            <v>ศรีเทพ</v>
          </cell>
          <cell r="M789">
            <v>670602</v>
          </cell>
          <cell r="N789" t="str">
            <v>สระกรวด</v>
          </cell>
          <cell r="O789" t="str">
            <v>เหนือ</v>
          </cell>
          <cell r="P789" t="str">
            <v>07</v>
          </cell>
          <cell r="Q789" t="str">
            <v>โรงพยาบาลชุมชน</v>
          </cell>
          <cell r="R789">
            <v>5</v>
          </cell>
          <cell r="S789">
            <v>30</v>
          </cell>
          <cell r="T789" t="str">
            <v>30</v>
          </cell>
          <cell r="U789" t="str">
            <v>21</v>
          </cell>
          <cell r="V789" t="str">
            <v>2.1 ทุติยภูมิระดับต้น</v>
          </cell>
        </row>
        <row r="790">
          <cell r="A790" t="str">
            <v>17</v>
          </cell>
          <cell r="B790" t="str">
            <v>21002</v>
          </cell>
          <cell r="C790" t="str">
            <v>กระทรวงสาธารณสุข สำนักงานปลัดกระทรวงสาธารณสุข</v>
          </cell>
          <cell r="D790" t="str">
            <v>001126800</v>
          </cell>
          <cell r="E790" t="str">
            <v>11268</v>
          </cell>
          <cell r="F790" t="str">
            <v>รพช.หนองไผ่</v>
          </cell>
          <cell r="G790" t="str">
            <v>โรงพยาบาลชุมชนหนองไผ่</v>
          </cell>
          <cell r="H790" t="str">
            <v>67071006</v>
          </cell>
          <cell r="I790">
            <v>67</v>
          </cell>
          <cell r="J790" t="str">
            <v>จังหวัดเพชรบูรณ์</v>
          </cell>
          <cell r="K790">
            <v>6707</v>
          </cell>
          <cell r="L790" t="str">
            <v>หนองไผ่</v>
          </cell>
          <cell r="M790">
            <v>670710</v>
          </cell>
          <cell r="N790" t="str">
            <v>หนองไผ่</v>
          </cell>
          <cell r="O790" t="str">
            <v>เหนือ</v>
          </cell>
          <cell r="P790" t="str">
            <v>07</v>
          </cell>
          <cell r="Q790" t="str">
            <v>โรงพยาบาลชุมชน</v>
          </cell>
          <cell r="R790">
            <v>4</v>
          </cell>
          <cell r="S790">
            <v>60</v>
          </cell>
          <cell r="T790" t="str">
            <v>60</v>
          </cell>
          <cell r="U790" t="str">
            <v>21</v>
          </cell>
          <cell r="V790" t="str">
            <v>2.1 ทุติยภูมิระดับต้น</v>
          </cell>
        </row>
        <row r="791">
          <cell r="A791" t="str">
            <v>17</v>
          </cell>
          <cell r="B791" t="str">
            <v>21002</v>
          </cell>
          <cell r="C791" t="str">
            <v>กระทรวงสาธารณสุข สำนักงานปลัดกระทรวงสาธารณสุข</v>
          </cell>
          <cell r="D791" t="str">
            <v>001126900</v>
          </cell>
          <cell r="E791" t="str">
            <v>11269</v>
          </cell>
          <cell r="F791" t="str">
            <v>รพช.บึงสามพัน</v>
          </cell>
          <cell r="G791" t="str">
            <v>โรงพยาบาลชุมชนบึงสามพัน</v>
          </cell>
          <cell r="H791" t="str">
            <v>67080109</v>
          </cell>
          <cell r="I791">
            <v>67</v>
          </cell>
          <cell r="J791" t="str">
            <v>จังหวัดเพชรบูรณ์</v>
          </cell>
          <cell r="K791">
            <v>6708</v>
          </cell>
          <cell r="L791" t="str">
            <v>บึงสามพัน</v>
          </cell>
          <cell r="M791">
            <v>670801</v>
          </cell>
          <cell r="N791" t="str">
            <v>ซับสมอทอด</v>
          </cell>
          <cell r="O791" t="str">
            <v>เหนือ</v>
          </cell>
          <cell r="P791" t="str">
            <v>07</v>
          </cell>
          <cell r="Q791" t="str">
            <v>โรงพยาบาลชุมชน</v>
          </cell>
          <cell r="R791">
            <v>4</v>
          </cell>
          <cell r="S791">
            <v>60</v>
          </cell>
          <cell r="T791" t="str">
            <v>60</v>
          </cell>
          <cell r="U791" t="str">
            <v>21</v>
          </cell>
          <cell r="V791" t="str">
            <v>2.1 ทุติยภูมิระดับต้น</v>
          </cell>
        </row>
        <row r="792">
          <cell r="A792" t="str">
            <v>17</v>
          </cell>
          <cell r="B792" t="str">
            <v>21002</v>
          </cell>
          <cell r="C792" t="str">
            <v>กระทรวงสาธารณสุข สำนักงานปลัดกระทรวงสาธารณสุข</v>
          </cell>
          <cell r="D792" t="str">
            <v>001127000</v>
          </cell>
          <cell r="E792" t="str">
            <v>11270</v>
          </cell>
          <cell r="F792" t="str">
            <v>รพช.น้ำหนาว</v>
          </cell>
          <cell r="G792" t="str">
            <v>โรงพยาบาลชุมชนน้ำหนาว</v>
          </cell>
          <cell r="H792" t="str">
            <v>67090105</v>
          </cell>
          <cell r="I792">
            <v>67</v>
          </cell>
          <cell r="J792" t="str">
            <v>จังหวัดเพชรบูรณ์</v>
          </cell>
          <cell r="K792">
            <v>6709</v>
          </cell>
          <cell r="L792" t="str">
            <v>น้ำหนาว</v>
          </cell>
          <cell r="M792">
            <v>670901</v>
          </cell>
          <cell r="N792" t="str">
            <v>น้ำหนาว</v>
          </cell>
          <cell r="O792" t="str">
            <v>เหนือ</v>
          </cell>
          <cell r="P792" t="str">
            <v>07</v>
          </cell>
          <cell r="Q792" t="str">
            <v>โรงพยาบาลชุมชน</v>
          </cell>
          <cell r="R792">
            <v>5</v>
          </cell>
          <cell r="S792">
            <v>10</v>
          </cell>
          <cell r="T792" t="str">
            <v>10</v>
          </cell>
          <cell r="U792" t="str">
            <v>21</v>
          </cell>
          <cell r="V792" t="str">
            <v>2.1 ทุติยภูมิระดับต้น</v>
          </cell>
        </row>
        <row r="793">
          <cell r="A793" t="str">
            <v>17</v>
          </cell>
          <cell r="B793" t="str">
            <v>21002</v>
          </cell>
          <cell r="C793" t="str">
            <v>กระทรวงสาธารณสุข สำนักงานปลัดกระทรวงสาธารณสุข</v>
          </cell>
          <cell r="D793" t="str">
            <v>001127100</v>
          </cell>
          <cell r="E793" t="str">
            <v>11271</v>
          </cell>
          <cell r="F793" t="str">
            <v>รพช.วังโป่ง</v>
          </cell>
          <cell r="G793" t="str">
            <v>โรงพยาบาลชุมชนวังโป่ง</v>
          </cell>
          <cell r="H793" t="str">
            <v>67100101</v>
          </cell>
          <cell r="I793">
            <v>67</v>
          </cell>
          <cell r="J793" t="str">
            <v>จังหวัดเพชรบูรณ์</v>
          </cell>
          <cell r="K793">
            <v>6710</v>
          </cell>
          <cell r="L793" t="str">
            <v>วังโป่ง</v>
          </cell>
          <cell r="M793">
            <v>671001</v>
          </cell>
          <cell r="N793" t="str">
            <v>วังโป่ง</v>
          </cell>
          <cell r="O793" t="str">
            <v>เหนือ</v>
          </cell>
          <cell r="P793" t="str">
            <v>07</v>
          </cell>
          <cell r="Q793" t="str">
            <v>โรงพยาบาลชุมชน</v>
          </cell>
          <cell r="R793">
            <v>5</v>
          </cell>
          <cell r="S793">
            <v>30</v>
          </cell>
          <cell r="T793" t="str">
            <v>30</v>
          </cell>
          <cell r="U793" t="str">
            <v>21</v>
          </cell>
          <cell r="V793" t="str">
            <v>2.1 ทุติยภูมิระดับต้น</v>
          </cell>
        </row>
        <row r="794">
          <cell r="A794" t="str">
            <v>17</v>
          </cell>
          <cell r="B794" t="str">
            <v>21002</v>
          </cell>
          <cell r="C794" t="str">
            <v>กระทรวงสาธารณสุข สำนักงานปลัดกระทรวงสาธารณสุข</v>
          </cell>
          <cell r="D794" t="str">
            <v>001127200</v>
          </cell>
          <cell r="E794" t="str">
            <v>11272</v>
          </cell>
          <cell r="F794" t="str">
            <v>รพช.เขาค้อ</v>
          </cell>
          <cell r="G794" t="str">
            <v>โรงพยาบาลชุมชนเขาค้อ</v>
          </cell>
          <cell r="H794" t="str">
            <v>67110301</v>
          </cell>
          <cell r="I794">
            <v>67</v>
          </cell>
          <cell r="J794" t="str">
            <v>จังหวัดเพชรบูรณ์</v>
          </cell>
          <cell r="K794">
            <v>6711</v>
          </cell>
          <cell r="L794" t="str">
            <v>เขาค้อ</v>
          </cell>
          <cell r="M794">
            <v>671103</v>
          </cell>
          <cell r="N794" t="str">
            <v>เขาค้อ</v>
          </cell>
          <cell r="O794" t="str">
            <v>เหนือ</v>
          </cell>
          <cell r="P794" t="str">
            <v>07</v>
          </cell>
          <cell r="Q794" t="str">
            <v>โรงพยาบาลชุมชน</v>
          </cell>
          <cell r="R794">
            <v>5</v>
          </cell>
          <cell r="S794">
            <v>30</v>
          </cell>
          <cell r="T794" t="str">
            <v>30</v>
          </cell>
          <cell r="U794" t="str">
            <v>22</v>
          </cell>
          <cell r="V794" t="str">
            <v>2.2 ทุติยภูมิระดับกลาง</v>
          </cell>
        </row>
        <row r="795">
          <cell r="A795" t="str">
            <v>17</v>
          </cell>
          <cell r="B795" t="str">
            <v>21002</v>
          </cell>
          <cell r="C795" t="str">
            <v>กระทรวงสาธารณสุข สำนักงานปลัดกระทรวงสาธารณสุข</v>
          </cell>
          <cell r="D795" t="str">
            <v>001145700</v>
          </cell>
          <cell r="E795" t="str">
            <v>11457</v>
          </cell>
          <cell r="F795" t="str">
            <v>รพร.หล่มเก่า</v>
          </cell>
          <cell r="G795" t="str">
            <v>โรงพยาบาลสมเด็จพระยุพราชหล่มเก่า</v>
          </cell>
          <cell r="H795" t="str">
            <v>67040105</v>
          </cell>
          <cell r="I795">
            <v>67</v>
          </cell>
          <cell r="J795" t="str">
            <v>จังหวัดเพชรบูรณ์</v>
          </cell>
          <cell r="K795">
            <v>6704</v>
          </cell>
          <cell r="L795" t="str">
            <v>หล่มเก่า</v>
          </cell>
          <cell r="M795">
            <v>670401</v>
          </cell>
          <cell r="N795" t="str">
            <v>หล่มเก่า</v>
          </cell>
          <cell r="O795" t="str">
            <v>เหนือ</v>
          </cell>
          <cell r="P795" t="str">
            <v>07</v>
          </cell>
          <cell r="Q795" t="str">
            <v>โรงพยาบาลชุมชน</v>
          </cell>
          <cell r="R795">
            <v>4</v>
          </cell>
          <cell r="S795">
            <v>60</v>
          </cell>
          <cell r="T795" t="str">
            <v>60</v>
          </cell>
          <cell r="U795" t="str">
            <v>22</v>
          </cell>
          <cell r="V795" t="str">
            <v>2.2 ทุติยภูมิระดับกลาง</v>
          </cell>
        </row>
        <row r="796">
          <cell r="A796" t="str">
            <v>18</v>
          </cell>
          <cell r="B796" t="str">
            <v>21002</v>
          </cell>
          <cell r="C796" t="str">
            <v>กระทรวงสาธารณสุข สำนักงานปลัดกระทรวงสาธารณสุข</v>
          </cell>
          <cell r="D796" t="str">
            <v>001067500</v>
          </cell>
          <cell r="E796" t="str">
            <v>10675</v>
          </cell>
          <cell r="F796" t="str">
            <v>รพศ.สวรรค์ประชารักษ์</v>
          </cell>
          <cell r="G796" t="str">
            <v>โรงพยาบาลศูนย์สวรรค์ประชารักษ์</v>
          </cell>
          <cell r="H796" t="str">
            <v>60010100</v>
          </cell>
          <cell r="I796">
            <v>60</v>
          </cell>
          <cell r="J796" t="str">
            <v>จังหวัดนครสวรรค์</v>
          </cell>
          <cell r="K796">
            <v>6001</v>
          </cell>
          <cell r="L796" t="str">
            <v>เมืองนครสวรรค์</v>
          </cell>
          <cell r="M796">
            <v>600101</v>
          </cell>
          <cell r="N796" t="str">
            <v>ปากน้ำโพ</v>
          </cell>
          <cell r="O796" t="str">
            <v>เหนือ</v>
          </cell>
          <cell r="P796" t="str">
            <v>05</v>
          </cell>
          <cell r="Q796" t="str">
            <v>โรงพยาบาลศูนย์</v>
          </cell>
          <cell r="R796">
            <v>1</v>
          </cell>
          <cell r="S796">
            <v>653</v>
          </cell>
          <cell r="T796" t="str">
            <v>672</v>
          </cell>
          <cell r="U796" t="str">
            <v>31</v>
          </cell>
          <cell r="V796" t="str">
            <v>3.1 ตติยภูมิ</v>
          </cell>
        </row>
        <row r="797">
          <cell r="A797" t="str">
            <v>18</v>
          </cell>
          <cell r="B797" t="str">
            <v>21002</v>
          </cell>
          <cell r="C797" t="str">
            <v>กระทรวงสาธารณสุข สำนักงานปลัดกระทรวงสาธารณสุข</v>
          </cell>
          <cell r="D797" t="str">
            <v>001120900</v>
          </cell>
          <cell r="E797" t="str">
            <v>11209</v>
          </cell>
          <cell r="F797" t="str">
            <v>รพช.โกรกพระ</v>
          </cell>
          <cell r="G797" t="str">
            <v>โรงพยาบาลชุมชนโกรกพระ</v>
          </cell>
          <cell r="H797" t="str">
            <v>60020107</v>
          </cell>
          <cell r="I797">
            <v>60</v>
          </cell>
          <cell r="J797" t="str">
            <v>จังหวัดนครสวรรค์</v>
          </cell>
          <cell r="K797">
            <v>6002</v>
          </cell>
          <cell r="L797" t="str">
            <v>โกรกพระ</v>
          </cell>
          <cell r="M797">
            <v>600201</v>
          </cell>
          <cell r="N797" t="str">
            <v>โกรกพระ</v>
          </cell>
          <cell r="O797" t="str">
            <v>เหนือ</v>
          </cell>
          <cell r="P797" t="str">
            <v>07</v>
          </cell>
          <cell r="Q797" t="str">
            <v>โรงพยาบาลชุมชน</v>
          </cell>
          <cell r="R797">
            <v>5</v>
          </cell>
          <cell r="S797">
            <v>30</v>
          </cell>
          <cell r="T797" t="str">
            <v>30</v>
          </cell>
          <cell r="U797" t="str">
            <v>21</v>
          </cell>
          <cell r="V797" t="str">
            <v>2.1 ทุติยภูมิระดับต้น</v>
          </cell>
        </row>
        <row r="798">
          <cell r="A798" t="str">
            <v>18</v>
          </cell>
          <cell r="B798" t="str">
            <v>21002</v>
          </cell>
          <cell r="C798" t="str">
            <v>กระทรวงสาธารณสุข สำนักงานปลัดกระทรวงสาธารณสุข</v>
          </cell>
          <cell r="D798" t="str">
            <v>001121000</v>
          </cell>
          <cell r="E798" t="str">
            <v>11210</v>
          </cell>
          <cell r="F798" t="str">
            <v>รพช.ชุมแสง</v>
          </cell>
          <cell r="G798" t="str">
            <v>โรงพยาบาลชุมชนชุมแสง</v>
          </cell>
          <cell r="H798" t="str">
            <v>60030404</v>
          </cell>
          <cell r="I798">
            <v>60</v>
          </cell>
          <cell r="J798" t="str">
            <v>จังหวัดนครสวรรค์</v>
          </cell>
          <cell r="K798">
            <v>6003</v>
          </cell>
          <cell r="L798" t="str">
            <v>ชุมแสง</v>
          </cell>
          <cell r="M798">
            <v>600304</v>
          </cell>
          <cell r="N798" t="str">
            <v>เกยไชย</v>
          </cell>
          <cell r="O798" t="str">
            <v>เหนือ</v>
          </cell>
          <cell r="P798" t="str">
            <v>07</v>
          </cell>
          <cell r="Q798" t="str">
            <v>โรงพยาบาลชุมชน</v>
          </cell>
          <cell r="R798">
            <v>4</v>
          </cell>
          <cell r="S798">
            <v>60</v>
          </cell>
          <cell r="T798" t="str">
            <v>30</v>
          </cell>
          <cell r="U798" t="str">
            <v>22</v>
          </cell>
          <cell r="V798" t="str">
            <v>2.2 ทุติยภูมิระดับกลาง</v>
          </cell>
        </row>
        <row r="799">
          <cell r="A799" t="str">
            <v>18</v>
          </cell>
          <cell r="B799" t="str">
            <v>21002</v>
          </cell>
          <cell r="C799" t="str">
            <v>กระทรวงสาธารณสุข สำนักงานปลัดกระทรวงสาธารณสุข</v>
          </cell>
          <cell r="D799" t="str">
            <v>001121100</v>
          </cell>
          <cell r="E799" t="str">
            <v>11211</v>
          </cell>
          <cell r="F799" t="str">
            <v>รพช.หนองบัว</v>
          </cell>
          <cell r="G799" t="str">
            <v>โรงพยาบาลชุมชนหนองบัว</v>
          </cell>
          <cell r="H799" t="str">
            <v>60040103</v>
          </cell>
          <cell r="I799">
            <v>60</v>
          </cell>
          <cell r="J799" t="str">
            <v>จังหวัดนครสวรรค์</v>
          </cell>
          <cell r="K799">
            <v>6004</v>
          </cell>
          <cell r="L799" t="str">
            <v>หนองบัว</v>
          </cell>
          <cell r="M799">
            <v>600401</v>
          </cell>
          <cell r="N799" t="str">
            <v>หนองบัว</v>
          </cell>
          <cell r="O799" t="str">
            <v>เหนือ</v>
          </cell>
          <cell r="P799" t="str">
            <v>07</v>
          </cell>
          <cell r="Q799" t="str">
            <v>โรงพยาบาลชุมชน</v>
          </cell>
          <cell r="R799">
            <v>4</v>
          </cell>
          <cell r="S799">
            <v>60</v>
          </cell>
          <cell r="T799" t="str">
            <v>60</v>
          </cell>
          <cell r="U799" t="str">
            <v>21</v>
          </cell>
          <cell r="V799" t="str">
            <v>2.1 ทุติยภูมิระดับต้น</v>
          </cell>
        </row>
        <row r="800">
          <cell r="A800" t="str">
            <v>18</v>
          </cell>
          <cell r="B800" t="str">
            <v>21002</v>
          </cell>
          <cell r="C800" t="str">
            <v>กระทรวงสาธารณสุข สำนักงานปลัดกระทรวงสาธารณสุข</v>
          </cell>
          <cell r="D800" t="str">
            <v>001121200</v>
          </cell>
          <cell r="E800" t="str">
            <v>11212</v>
          </cell>
          <cell r="F800" t="str">
            <v>รพช.บรรพตพิสัย</v>
          </cell>
          <cell r="G800" t="str">
            <v>โรงพยาบาลชุมชนบรรพตพิสัย</v>
          </cell>
          <cell r="H800" t="str">
            <v>60051302</v>
          </cell>
          <cell r="I800">
            <v>60</v>
          </cell>
          <cell r="J800" t="str">
            <v>จังหวัดนครสวรรค์</v>
          </cell>
          <cell r="K800">
            <v>6005</v>
          </cell>
          <cell r="L800" t="str">
            <v>บรรพตพิสัย</v>
          </cell>
          <cell r="M800">
            <v>600513</v>
          </cell>
          <cell r="N800" t="str">
            <v>เจริญผล</v>
          </cell>
          <cell r="O800" t="str">
            <v>เหนือ</v>
          </cell>
          <cell r="P800" t="str">
            <v>07</v>
          </cell>
          <cell r="Q800" t="str">
            <v>โรงพยาบาลชุมชน</v>
          </cell>
          <cell r="R800">
            <v>4</v>
          </cell>
          <cell r="S800">
            <v>60</v>
          </cell>
          <cell r="T800" t="str">
            <v>60</v>
          </cell>
          <cell r="U800" t="str">
            <v>21</v>
          </cell>
          <cell r="V800" t="str">
            <v>2.1 ทุติยภูมิระดับต้น</v>
          </cell>
        </row>
        <row r="801">
          <cell r="A801" t="str">
            <v>18</v>
          </cell>
          <cell r="B801" t="str">
            <v>21002</v>
          </cell>
          <cell r="C801" t="str">
            <v>กระทรวงสาธารณสุข สำนักงานปลัดกระทรวงสาธารณสุข</v>
          </cell>
          <cell r="D801" t="str">
            <v>001121300</v>
          </cell>
          <cell r="E801" t="str">
            <v>11213</v>
          </cell>
          <cell r="F801" t="str">
            <v>รพช.เก้าเลี้ยว</v>
          </cell>
          <cell r="G801" t="str">
            <v>โรงพยาบาลชุมชนเก้าเลี้ยว</v>
          </cell>
          <cell r="H801" t="str">
            <v>60060201</v>
          </cell>
          <cell r="I801">
            <v>60</v>
          </cell>
          <cell r="J801" t="str">
            <v>จังหวัดนครสวรรค์</v>
          </cell>
          <cell r="K801">
            <v>6006</v>
          </cell>
          <cell r="L801" t="str">
            <v>เก้าเลี้ยว</v>
          </cell>
          <cell r="M801">
            <v>600602</v>
          </cell>
          <cell r="N801" t="str">
            <v>เก้าเลี้ยว</v>
          </cell>
          <cell r="O801" t="str">
            <v>เหนือ</v>
          </cell>
          <cell r="P801" t="str">
            <v>07</v>
          </cell>
          <cell r="Q801" t="str">
            <v>โรงพยาบาลชุมชน</v>
          </cell>
          <cell r="R801">
            <v>5</v>
          </cell>
          <cell r="S801">
            <v>30</v>
          </cell>
          <cell r="T801" t="str">
            <v>30</v>
          </cell>
          <cell r="U801" t="str">
            <v>21</v>
          </cell>
          <cell r="V801" t="str">
            <v>2.1 ทุติยภูมิระดับต้น</v>
          </cell>
        </row>
        <row r="802">
          <cell r="A802" t="str">
            <v>18</v>
          </cell>
          <cell r="B802" t="str">
            <v>21002</v>
          </cell>
          <cell r="C802" t="str">
            <v>กระทรวงสาธารณสุข สำนักงานปลัดกระทรวงสาธารณสุข</v>
          </cell>
          <cell r="D802" t="str">
            <v>001121400</v>
          </cell>
          <cell r="E802" t="str">
            <v>11214</v>
          </cell>
          <cell r="F802" t="str">
            <v>รพช.ตาคลี</v>
          </cell>
          <cell r="G802" t="str">
            <v>โรงพยาบาลชุมชนตาคลี</v>
          </cell>
          <cell r="H802" t="str">
            <v>60070114</v>
          </cell>
          <cell r="I802">
            <v>60</v>
          </cell>
          <cell r="J802" t="str">
            <v>จังหวัดนครสวรรค์</v>
          </cell>
          <cell r="K802">
            <v>6007</v>
          </cell>
          <cell r="L802" t="str">
            <v>ตาคลี</v>
          </cell>
          <cell r="M802">
            <v>600701</v>
          </cell>
          <cell r="N802" t="str">
            <v>ตาคลี</v>
          </cell>
          <cell r="O802" t="str">
            <v>เหนือ</v>
          </cell>
          <cell r="P802" t="str">
            <v>07</v>
          </cell>
          <cell r="Q802" t="str">
            <v>โรงพยาบาลชุมชน</v>
          </cell>
          <cell r="R802">
            <v>4</v>
          </cell>
          <cell r="S802">
            <v>90</v>
          </cell>
          <cell r="T802" t="str">
            <v>90</v>
          </cell>
          <cell r="U802" t="str">
            <v>22</v>
          </cell>
          <cell r="V802" t="str">
            <v>2.2 ทุติยภูมิระดับกลาง</v>
          </cell>
        </row>
        <row r="803">
          <cell r="A803" t="str">
            <v>18</v>
          </cell>
          <cell r="B803" t="str">
            <v>21002</v>
          </cell>
          <cell r="C803" t="str">
            <v>กระทรวงสาธารณสุข สำนักงานปลัดกระทรวงสาธารณสุข</v>
          </cell>
          <cell r="D803" t="str">
            <v>001121500</v>
          </cell>
          <cell r="E803" t="str">
            <v>11215</v>
          </cell>
          <cell r="F803" t="str">
            <v>รพช.ท่าตะโก</v>
          </cell>
          <cell r="G803" t="str">
            <v>โรงพยาบาลชุมชนท่าตะโก</v>
          </cell>
          <cell r="H803" t="str">
            <v>60080101</v>
          </cell>
          <cell r="I803">
            <v>60</v>
          </cell>
          <cell r="J803" t="str">
            <v>จังหวัดนครสวรรค์</v>
          </cell>
          <cell r="K803">
            <v>6008</v>
          </cell>
          <cell r="L803" t="str">
            <v>ท่าตะโก</v>
          </cell>
          <cell r="M803">
            <v>600801</v>
          </cell>
          <cell r="N803" t="str">
            <v>ท่าตะโก</v>
          </cell>
          <cell r="O803" t="str">
            <v>เหนือ</v>
          </cell>
          <cell r="P803" t="str">
            <v>07</v>
          </cell>
          <cell r="Q803" t="str">
            <v>โรงพยาบาลชุมชน</v>
          </cell>
          <cell r="R803">
            <v>4</v>
          </cell>
          <cell r="S803">
            <v>60</v>
          </cell>
          <cell r="T803" t="str">
            <v>60</v>
          </cell>
          <cell r="U803" t="str">
            <v>22</v>
          </cell>
          <cell r="V803" t="str">
            <v>2.2 ทุติยภูมิระดับกลาง</v>
          </cell>
        </row>
        <row r="804">
          <cell r="A804" t="str">
            <v>18</v>
          </cell>
          <cell r="B804" t="str">
            <v>21002</v>
          </cell>
          <cell r="C804" t="str">
            <v>กระทรวงสาธารณสุข สำนักงานปลัดกระทรวงสาธารณสุข</v>
          </cell>
          <cell r="D804" t="str">
            <v>001121600</v>
          </cell>
          <cell r="E804" t="str">
            <v>11216</v>
          </cell>
          <cell r="F804" t="str">
            <v>รพช.ไพศาลี</v>
          </cell>
          <cell r="G804" t="str">
            <v>โรงพยาบาลชุมชนไพศาลี</v>
          </cell>
          <cell r="H804" t="str">
            <v>60090808</v>
          </cell>
          <cell r="I804">
            <v>60</v>
          </cell>
          <cell r="J804" t="str">
            <v>จังหวัดนครสวรรค์</v>
          </cell>
          <cell r="K804">
            <v>6009</v>
          </cell>
          <cell r="L804" t="str">
            <v>ไพศาลี</v>
          </cell>
          <cell r="M804">
            <v>600908</v>
          </cell>
          <cell r="N804" t="str">
            <v>ไพศาลี</v>
          </cell>
          <cell r="O804" t="str">
            <v>เหนือ</v>
          </cell>
          <cell r="P804" t="str">
            <v>07</v>
          </cell>
          <cell r="Q804" t="str">
            <v>โรงพยาบาลชุมชน</v>
          </cell>
          <cell r="R804">
            <v>4</v>
          </cell>
          <cell r="S804">
            <v>60</v>
          </cell>
          <cell r="T804" t="str">
            <v>30</v>
          </cell>
          <cell r="U804" t="str">
            <v>21</v>
          </cell>
          <cell r="V804" t="str">
            <v>2.1 ทุติยภูมิระดับต้น</v>
          </cell>
        </row>
        <row r="805">
          <cell r="A805" t="str">
            <v>18</v>
          </cell>
          <cell r="B805" t="str">
            <v>21002</v>
          </cell>
          <cell r="C805" t="str">
            <v>กระทรวงสาธารณสุข สำนักงานปลัดกระทรวงสาธารณสุข</v>
          </cell>
          <cell r="D805" t="str">
            <v>001121700</v>
          </cell>
          <cell r="E805" t="str">
            <v>11217</v>
          </cell>
          <cell r="F805" t="str">
            <v>รพช.พยุหะคีรี</v>
          </cell>
          <cell r="G805" t="str">
            <v>โรงพยาบาลชุมชนพยุหะคีรี</v>
          </cell>
          <cell r="H805" t="str">
            <v>60100108</v>
          </cell>
          <cell r="I805">
            <v>60</v>
          </cell>
          <cell r="J805" t="str">
            <v>จังหวัดนครสวรรค์</v>
          </cell>
          <cell r="K805">
            <v>6010</v>
          </cell>
          <cell r="L805" t="str">
            <v>พยุหะคีรี</v>
          </cell>
          <cell r="M805">
            <v>601001</v>
          </cell>
          <cell r="N805" t="str">
            <v>พยุหะ</v>
          </cell>
          <cell r="O805" t="str">
            <v>เหนือ</v>
          </cell>
          <cell r="P805" t="str">
            <v>07</v>
          </cell>
          <cell r="Q805" t="str">
            <v>โรงพยาบาลชุมชน</v>
          </cell>
          <cell r="R805">
            <v>4</v>
          </cell>
          <cell r="S805">
            <v>42</v>
          </cell>
          <cell r="T805" t="str">
            <v>30</v>
          </cell>
          <cell r="U805" t="str">
            <v>21</v>
          </cell>
          <cell r="V805" t="str">
            <v>2.1 ทุติยภูมิระดับต้น</v>
          </cell>
        </row>
        <row r="806">
          <cell r="A806" t="str">
            <v>18</v>
          </cell>
          <cell r="B806" t="str">
            <v>21002</v>
          </cell>
          <cell r="C806" t="str">
            <v>กระทรวงสาธารณสุข สำนักงานปลัดกระทรวงสาธารณสุข</v>
          </cell>
          <cell r="D806" t="str">
            <v>001121800</v>
          </cell>
          <cell r="E806" t="str">
            <v>11218</v>
          </cell>
          <cell r="F806" t="str">
            <v>รพช.ลาดยาว</v>
          </cell>
          <cell r="G806" t="str">
            <v>โรงพยาบาลชุมชนลาดยาว</v>
          </cell>
          <cell r="H806" t="str">
            <v>60110108</v>
          </cell>
          <cell r="I806">
            <v>60</v>
          </cell>
          <cell r="J806" t="str">
            <v>จังหวัดนครสวรรค์</v>
          </cell>
          <cell r="K806">
            <v>6011</v>
          </cell>
          <cell r="L806" t="str">
            <v>ลาดยาว</v>
          </cell>
          <cell r="M806">
            <v>601101</v>
          </cell>
          <cell r="N806" t="str">
            <v>ลาดยาว</v>
          </cell>
          <cell r="O806" t="str">
            <v>เหนือ</v>
          </cell>
          <cell r="P806" t="str">
            <v>07</v>
          </cell>
          <cell r="Q806" t="str">
            <v>โรงพยาบาลชุมชน</v>
          </cell>
          <cell r="R806">
            <v>4</v>
          </cell>
          <cell r="S806">
            <v>60</v>
          </cell>
          <cell r="T806" t="str">
            <v>60</v>
          </cell>
          <cell r="U806" t="str">
            <v>22</v>
          </cell>
          <cell r="V806" t="str">
            <v>2.2 ทุติยภูมิระดับกลาง</v>
          </cell>
        </row>
        <row r="807">
          <cell r="A807" t="str">
            <v>18</v>
          </cell>
          <cell r="B807" t="str">
            <v>21002</v>
          </cell>
          <cell r="C807" t="str">
            <v>กระทรวงสาธารณสุข สำนักงานปลัดกระทรวงสาธารณสุข</v>
          </cell>
          <cell r="D807" t="str">
            <v>001121900</v>
          </cell>
          <cell r="E807" t="str">
            <v>11219</v>
          </cell>
          <cell r="F807" t="str">
            <v>รพช.ตากฟ้า</v>
          </cell>
          <cell r="G807" t="str">
            <v>โรงพยาบาลชุมชนตากฟ้า</v>
          </cell>
          <cell r="H807" t="str">
            <v>60120101</v>
          </cell>
          <cell r="I807">
            <v>60</v>
          </cell>
          <cell r="J807" t="str">
            <v>จังหวัดนครสวรรค์</v>
          </cell>
          <cell r="K807">
            <v>6012</v>
          </cell>
          <cell r="L807" t="str">
            <v>ตากฟ้า</v>
          </cell>
          <cell r="M807">
            <v>601201</v>
          </cell>
          <cell r="N807" t="str">
            <v>ตากฟ้า</v>
          </cell>
          <cell r="O807" t="str">
            <v>เหนือ</v>
          </cell>
          <cell r="P807" t="str">
            <v>07</v>
          </cell>
          <cell r="Q807" t="str">
            <v>โรงพยาบาลชุมชน</v>
          </cell>
          <cell r="R807">
            <v>5</v>
          </cell>
          <cell r="S807">
            <v>30</v>
          </cell>
          <cell r="T807" t="str">
            <v>30</v>
          </cell>
          <cell r="U807" t="str">
            <v>21</v>
          </cell>
          <cell r="V807" t="str">
            <v>2.1 ทุติยภูมิระดับต้น</v>
          </cell>
        </row>
        <row r="808">
          <cell r="A808" t="str">
            <v>18</v>
          </cell>
          <cell r="B808" t="str">
            <v>21002</v>
          </cell>
          <cell r="C808" t="str">
            <v>กระทรวงสาธารณสุข สำนักงานปลัดกระทรวงสาธารณสุข</v>
          </cell>
          <cell r="D808" t="str">
            <v>001122000</v>
          </cell>
          <cell r="E808" t="str">
            <v>11220</v>
          </cell>
          <cell r="F808" t="str">
            <v>รพช.แม่วงก์</v>
          </cell>
          <cell r="G808" t="str">
            <v>โรงพยาบาลชุมชนแม่วงก์</v>
          </cell>
          <cell r="H808" t="str">
            <v>60130109</v>
          </cell>
          <cell r="I808">
            <v>60</v>
          </cell>
          <cell r="J808" t="str">
            <v>จังหวัดนครสวรรค์</v>
          </cell>
          <cell r="K808">
            <v>6013</v>
          </cell>
          <cell r="L808" t="str">
            <v>แม่วงก์</v>
          </cell>
          <cell r="M808">
            <v>601301</v>
          </cell>
          <cell r="N808" t="str">
            <v>แม่วงก์</v>
          </cell>
          <cell r="O808" t="str">
            <v>เหนือ</v>
          </cell>
          <cell r="P808" t="str">
            <v>07</v>
          </cell>
          <cell r="Q808" t="str">
            <v>โรงพยาบาลชุมชน</v>
          </cell>
          <cell r="R808">
            <v>5</v>
          </cell>
          <cell r="S808">
            <v>30</v>
          </cell>
          <cell r="T808" t="str">
            <v>10</v>
          </cell>
          <cell r="U808" t="str">
            <v>21</v>
          </cell>
          <cell r="V808" t="str">
            <v>2.1 ทุติยภูมิระดับต้น</v>
          </cell>
        </row>
        <row r="809">
          <cell r="A809" t="str">
            <v>18</v>
          </cell>
          <cell r="B809" t="str">
            <v>21002</v>
          </cell>
          <cell r="C809" t="str">
            <v>กระทรวงสาธารณสุข สำนักงานปลัดกระทรวงสาธารณสุข</v>
          </cell>
          <cell r="D809" t="str">
            <v>001072000</v>
          </cell>
          <cell r="E809" t="str">
            <v>10720</v>
          </cell>
          <cell r="F809" t="str">
            <v>รพท.อุทัยธานี</v>
          </cell>
          <cell r="G809" t="str">
            <v>โรงพยาบาลทั่วไปอุทัยธานี</v>
          </cell>
          <cell r="H809" t="str">
            <v>61010100</v>
          </cell>
          <cell r="I809">
            <v>61</v>
          </cell>
          <cell r="J809" t="str">
            <v>จังหวัดอุทัยธานี</v>
          </cell>
          <cell r="K809">
            <v>6101</v>
          </cell>
          <cell r="L809" t="str">
            <v>เมืองอุทัยธานี</v>
          </cell>
          <cell r="M809">
            <v>610101</v>
          </cell>
          <cell r="N809" t="str">
            <v>อุทัยใหม่</v>
          </cell>
          <cell r="O809" t="str">
            <v>เหนือ</v>
          </cell>
          <cell r="P809" t="str">
            <v>06</v>
          </cell>
          <cell r="Q809" t="str">
            <v>โรงพยาบาลทั่วไป</v>
          </cell>
          <cell r="R809">
            <v>2</v>
          </cell>
          <cell r="S809">
            <v>350</v>
          </cell>
          <cell r="T809" t="str">
            <v>350</v>
          </cell>
          <cell r="U809" t="str">
            <v>23</v>
          </cell>
          <cell r="V809" t="str">
            <v>2.3 ทุติยภูมิระดับสูง</v>
          </cell>
        </row>
        <row r="810">
          <cell r="A810" t="str">
            <v>18</v>
          </cell>
          <cell r="B810" t="str">
            <v>21002</v>
          </cell>
          <cell r="C810" t="str">
            <v>กระทรวงสาธารณสุข สำนักงานปลัดกระทรวงสาธารณสุข</v>
          </cell>
          <cell r="D810" t="str">
            <v>001122100</v>
          </cell>
          <cell r="E810" t="str">
            <v>11221</v>
          </cell>
          <cell r="F810" t="str">
            <v>รพช.ทัพทัน</v>
          </cell>
          <cell r="G810" t="str">
            <v>โรงพยาบาลชุมชนทัพทัน</v>
          </cell>
          <cell r="H810" t="str">
            <v>61020101</v>
          </cell>
          <cell r="I810">
            <v>61</v>
          </cell>
          <cell r="J810" t="str">
            <v>จังหวัดอุทัยธานี</v>
          </cell>
          <cell r="K810">
            <v>6102</v>
          </cell>
          <cell r="L810" t="str">
            <v>ทัพทัน</v>
          </cell>
          <cell r="M810">
            <v>610201</v>
          </cell>
          <cell r="N810" t="str">
            <v>ทัพทัน</v>
          </cell>
          <cell r="O810" t="str">
            <v>เหนือ</v>
          </cell>
          <cell r="P810" t="str">
            <v>07</v>
          </cell>
          <cell r="Q810" t="str">
            <v>โรงพยาบาลชุมชน</v>
          </cell>
          <cell r="R810">
            <v>4</v>
          </cell>
          <cell r="S810">
            <v>90</v>
          </cell>
          <cell r="T810" t="str">
            <v>90</v>
          </cell>
          <cell r="U810" t="str">
            <v>21</v>
          </cell>
          <cell r="V810" t="str">
            <v>2.1 ทุติยภูมิระดับต้น</v>
          </cell>
        </row>
        <row r="811">
          <cell r="A811" t="str">
            <v>18</v>
          </cell>
          <cell r="B811" t="str">
            <v>21002</v>
          </cell>
          <cell r="C811" t="str">
            <v>กระทรวงสาธารณสุข สำนักงานปลัดกระทรวงสาธารณสุข</v>
          </cell>
          <cell r="D811" t="str">
            <v>001122200</v>
          </cell>
          <cell r="E811" t="str">
            <v>11222</v>
          </cell>
          <cell r="F811" t="str">
            <v>รพช.สว่างอารมณ์</v>
          </cell>
          <cell r="G811" t="str">
            <v>โรงพยาบาลชุมชนสว่างอารมณ์</v>
          </cell>
          <cell r="H811" t="str">
            <v>61030101</v>
          </cell>
          <cell r="I811">
            <v>61</v>
          </cell>
          <cell r="J811" t="str">
            <v>จังหวัดอุทัยธานี</v>
          </cell>
          <cell r="K811">
            <v>6103</v>
          </cell>
          <cell r="L811" t="str">
            <v>สว่างอารมณ์</v>
          </cell>
          <cell r="M811">
            <v>610301</v>
          </cell>
          <cell r="N811" t="str">
            <v>สว่างอารมณ์</v>
          </cell>
          <cell r="O811" t="str">
            <v>เหนือ</v>
          </cell>
          <cell r="P811" t="str">
            <v>07</v>
          </cell>
          <cell r="Q811" t="str">
            <v>โรงพยาบาลชุมชน</v>
          </cell>
          <cell r="R811">
            <v>5</v>
          </cell>
          <cell r="S811">
            <v>30</v>
          </cell>
          <cell r="T811" t="str">
            <v>30</v>
          </cell>
          <cell r="U811" t="str">
            <v>21</v>
          </cell>
          <cell r="V811" t="str">
            <v>2.1 ทุติยภูมิระดับต้น</v>
          </cell>
        </row>
        <row r="812">
          <cell r="A812" t="str">
            <v>18</v>
          </cell>
          <cell r="B812" t="str">
            <v>21002</v>
          </cell>
          <cell r="C812" t="str">
            <v>กระทรวงสาธารณสุข สำนักงานปลัดกระทรวงสาธารณสุข</v>
          </cell>
          <cell r="D812" t="str">
            <v>001122300</v>
          </cell>
          <cell r="E812" t="str">
            <v>11223</v>
          </cell>
          <cell r="F812" t="str">
            <v>รพช.หนองฉาง</v>
          </cell>
          <cell r="G812" t="str">
            <v>โรงพยาบาลชุมชนหนองฉาง</v>
          </cell>
          <cell r="H812" t="str">
            <v>61040105</v>
          </cell>
          <cell r="I812">
            <v>61</v>
          </cell>
          <cell r="J812" t="str">
            <v>จังหวัดอุทัยธานี</v>
          </cell>
          <cell r="K812">
            <v>6104</v>
          </cell>
          <cell r="L812" t="str">
            <v>หนองฉาง</v>
          </cell>
          <cell r="M812">
            <v>610401</v>
          </cell>
          <cell r="N812" t="str">
            <v>หนองฉาง</v>
          </cell>
          <cell r="O812" t="str">
            <v>เหนือ</v>
          </cell>
          <cell r="P812" t="str">
            <v>07</v>
          </cell>
          <cell r="Q812" t="str">
            <v>โรงพยาบาลชุมชน</v>
          </cell>
          <cell r="R812">
            <v>4</v>
          </cell>
          <cell r="S812">
            <v>60</v>
          </cell>
          <cell r="T812" t="str">
            <v>60</v>
          </cell>
          <cell r="U812" t="str">
            <v>21</v>
          </cell>
          <cell r="V812" t="str">
            <v>2.1 ทุติยภูมิระดับต้น</v>
          </cell>
        </row>
        <row r="813">
          <cell r="A813" t="str">
            <v>18</v>
          </cell>
          <cell r="B813" t="str">
            <v>21002</v>
          </cell>
          <cell r="C813" t="str">
            <v>กระทรวงสาธารณสุข สำนักงานปลัดกระทรวงสาธารณสุข</v>
          </cell>
          <cell r="D813" t="str">
            <v>001122400</v>
          </cell>
          <cell r="E813" t="str">
            <v>11224</v>
          </cell>
          <cell r="F813" t="str">
            <v>รพช.หนองขาหย่าง</v>
          </cell>
          <cell r="G813" t="str">
            <v>โรงพยาบาลชุมชนหนองขาหย่าง</v>
          </cell>
          <cell r="H813" t="str">
            <v>61050105</v>
          </cell>
          <cell r="I813">
            <v>61</v>
          </cell>
          <cell r="J813" t="str">
            <v>จังหวัดอุทัยธานี</v>
          </cell>
          <cell r="K813">
            <v>6105</v>
          </cell>
          <cell r="L813" t="str">
            <v>หนองขาหย่าง</v>
          </cell>
          <cell r="M813">
            <v>610501</v>
          </cell>
          <cell r="N813" t="str">
            <v>หนองขาหย่าง</v>
          </cell>
          <cell r="O813" t="str">
            <v>เหนือ</v>
          </cell>
          <cell r="P813" t="str">
            <v>07</v>
          </cell>
          <cell r="Q813" t="str">
            <v>โรงพยาบาลชุมชน</v>
          </cell>
          <cell r="R813">
            <v>5</v>
          </cell>
          <cell r="S813">
            <v>10</v>
          </cell>
          <cell r="T813" t="str">
            <v>10</v>
          </cell>
          <cell r="U813" t="str">
            <v>21</v>
          </cell>
          <cell r="V813" t="str">
            <v>2.1 ทุติยภูมิระดับต้น</v>
          </cell>
        </row>
        <row r="814">
          <cell r="A814" t="str">
            <v>18</v>
          </cell>
          <cell r="B814" t="str">
            <v>21002</v>
          </cell>
          <cell r="C814" t="str">
            <v>กระทรวงสาธารณสุข สำนักงานปลัดกระทรวงสาธารณสุข</v>
          </cell>
          <cell r="D814" t="str">
            <v>001122500</v>
          </cell>
          <cell r="E814" t="str">
            <v>11225</v>
          </cell>
          <cell r="F814" t="str">
            <v>รพช.บ้านไร่</v>
          </cell>
          <cell r="G814" t="str">
            <v>โรงพยาบาลชุมชนบ้านไร่</v>
          </cell>
          <cell r="H814" t="str">
            <v>61060401</v>
          </cell>
          <cell r="I814">
            <v>61</v>
          </cell>
          <cell r="J814" t="str">
            <v>จังหวัดอุทัยธานี</v>
          </cell>
          <cell r="K814">
            <v>6106</v>
          </cell>
          <cell r="L814" t="str">
            <v>บ้านไร่</v>
          </cell>
          <cell r="M814">
            <v>610604</v>
          </cell>
          <cell r="N814" t="str">
            <v>คอกควาย</v>
          </cell>
          <cell r="O814" t="str">
            <v>เหนือ</v>
          </cell>
          <cell r="P814" t="str">
            <v>07</v>
          </cell>
          <cell r="Q814" t="str">
            <v>โรงพยาบาลชุมชน</v>
          </cell>
          <cell r="R814">
            <v>4</v>
          </cell>
          <cell r="S814">
            <v>60</v>
          </cell>
          <cell r="T814" t="str">
            <v>60</v>
          </cell>
          <cell r="U814" t="str">
            <v>21</v>
          </cell>
          <cell r="V814" t="str">
            <v>2.1 ทุติยภูมิระดับต้น</v>
          </cell>
        </row>
        <row r="815">
          <cell r="A815" t="str">
            <v>18</v>
          </cell>
          <cell r="B815" t="str">
            <v>21002</v>
          </cell>
          <cell r="C815" t="str">
            <v>กระทรวงสาธารณสุข สำนักงานปลัดกระทรวงสาธารณสุข</v>
          </cell>
          <cell r="D815" t="str">
            <v>001122600</v>
          </cell>
          <cell r="E815" t="str">
            <v>11226</v>
          </cell>
          <cell r="F815" t="str">
            <v>รพช.ลานสัก</v>
          </cell>
          <cell r="G815" t="str">
            <v>โรงพยาบาลชุมชนลานสัก</v>
          </cell>
          <cell r="H815" t="str">
            <v>61070102</v>
          </cell>
          <cell r="I815">
            <v>61</v>
          </cell>
          <cell r="J815" t="str">
            <v>จังหวัดอุทัยธานี</v>
          </cell>
          <cell r="K815">
            <v>6107</v>
          </cell>
          <cell r="L815" t="str">
            <v>ลานสัก</v>
          </cell>
          <cell r="M815">
            <v>610701</v>
          </cell>
          <cell r="N815" t="str">
            <v>ลานสัก</v>
          </cell>
          <cell r="O815" t="str">
            <v>เหนือ</v>
          </cell>
          <cell r="P815" t="str">
            <v>07</v>
          </cell>
          <cell r="Q815" t="str">
            <v>โรงพยาบาลชุมชน</v>
          </cell>
          <cell r="R815">
            <v>4</v>
          </cell>
          <cell r="S815">
            <v>60</v>
          </cell>
          <cell r="T815" t="str">
            <v>60</v>
          </cell>
          <cell r="U815" t="str">
            <v>21</v>
          </cell>
          <cell r="V815" t="str">
            <v>2.1 ทุติยภูมิระดับต้น</v>
          </cell>
        </row>
        <row r="816">
          <cell r="A816" t="str">
            <v>18</v>
          </cell>
          <cell r="B816" t="str">
            <v>21002</v>
          </cell>
          <cell r="C816" t="str">
            <v>กระทรวงสาธารณสุข สำนักงานปลัดกระทรวงสาธารณสุข</v>
          </cell>
          <cell r="D816" t="str">
            <v>001122700</v>
          </cell>
          <cell r="E816" t="str">
            <v>11227</v>
          </cell>
          <cell r="F816" t="str">
            <v>รพช.ห้วยคต</v>
          </cell>
          <cell r="G816" t="str">
            <v>โรงพยาบาลชุมชนห้วยคต</v>
          </cell>
          <cell r="H816" t="str">
            <v>61080105</v>
          </cell>
          <cell r="I816">
            <v>61</v>
          </cell>
          <cell r="J816" t="str">
            <v>จังหวัดอุทัยธานี</v>
          </cell>
          <cell r="K816">
            <v>6108</v>
          </cell>
          <cell r="L816" t="str">
            <v>ห้วยคต</v>
          </cell>
          <cell r="M816">
            <v>610803</v>
          </cell>
          <cell r="N816" t="str">
            <v>ห้วยคต</v>
          </cell>
          <cell r="O816" t="str">
            <v>เหนือ</v>
          </cell>
          <cell r="P816" t="str">
            <v>07</v>
          </cell>
          <cell r="Q816" t="str">
            <v>โรงพยาบาลชุมชน</v>
          </cell>
          <cell r="R816">
            <v>5</v>
          </cell>
          <cell r="S816">
            <v>30</v>
          </cell>
          <cell r="T816" t="str">
            <v>30</v>
          </cell>
          <cell r="U816" t="str">
            <v>21</v>
          </cell>
          <cell r="V816" t="str">
            <v>2.1 ทุติยภูมิระดับต้น</v>
          </cell>
        </row>
        <row r="817">
          <cell r="A817" t="str">
            <v>18</v>
          </cell>
          <cell r="B817" t="str">
            <v>21002</v>
          </cell>
          <cell r="C817" t="str">
            <v>กระทรวงสาธารณสุข สำนักงานปลัดกระทรวงสาธารณสุข</v>
          </cell>
          <cell r="D817" t="str">
            <v>001072100</v>
          </cell>
          <cell r="E817" t="str">
            <v>10721</v>
          </cell>
          <cell r="F817" t="str">
            <v>รพท.กำแพงเพชร</v>
          </cell>
          <cell r="G817" t="str">
            <v>โรงพยาบาลทั่วไปกำแพงเพชร</v>
          </cell>
          <cell r="H817" t="str">
            <v>62010100</v>
          </cell>
          <cell r="I817">
            <v>62</v>
          </cell>
          <cell r="J817" t="str">
            <v>จังหวัดกำแพงเพชร</v>
          </cell>
          <cell r="K817">
            <v>6201</v>
          </cell>
          <cell r="L817" t="str">
            <v>เมืองกำแพงเพชร</v>
          </cell>
          <cell r="M817">
            <v>620101</v>
          </cell>
          <cell r="N817" t="str">
            <v>ในเมือง</v>
          </cell>
          <cell r="O817" t="str">
            <v>เหนือ</v>
          </cell>
          <cell r="P817" t="str">
            <v>06</v>
          </cell>
          <cell r="Q817" t="str">
            <v>โรงพยาบาลทั่วไป</v>
          </cell>
          <cell r="R817">
            <v>2</v>
          </cell>
          <cell r="S817">
            <v>334</v>
          </cell>
          <cell r="T817" t="str">
            <v>334</v>
          </cell>
          <cell r="U817" t="str">
            <v>23</v>
          </cell>
          <cell r="V817" t="str">
            <v>2.3 ทุติยภูมิระดับสูง</v>
          </cell>
        </row>
        <row r="818">
          <cell r="A818" t="str">
            <v>18</v>
          </cell>
          <cell r="B818" t="str">
            <v>21002</v>
          </cell>
          <cell r="C818" t="str">
            <v>กระทรวงสาธารณสุข สำนักงานปลัดกระทรวงสาธารณสุข</v>
          </cell>
          <cell r="D818" t="str">
            <v>001122800</v>
          </cell>
          <cell r="E818" t="str">
            <v>11228</v>
          </cell>
          <cell r="F818" t="str">
            <v>รพช.ทุ่งโพธิ์ทะเล</v>
          </cell>
          <cell r="G818" t="str">
            <v>โรงพยาบาลชุมชนทุ่งโพธิ์ทะเล</v>
          </cell>
          <cell r="H818" t="str">
            <v>62011212</v>
          </cell>
          <cell r="I818">
            <v>62</v>
          </cell>
          <cell r="J818" t="str">
            <v>จังหวัดกำแพงเพชร</v>
          </cell>
          <cell r="K818">
            <v>6201</v>
          </cell>
          <cell r="L818" t="str">
            <v>เมืองกำแพงเพชร</v>
          </cell>
          <cell r="M818">
            <v>620112</v>
          </cell>
          <cell r="N818" t="str">
            <v>นิคมทุ่งโพธิ์ทะเล</v>
          </cell>
          <cell r="O818" t="str">
            <v>เหนือ</v>
          </cell>
          <cell r="P818" t="str">
            <v>07</v>
          </cell>
          <cell r="Q818" t="str">
            <v>โรงพยาบาลชุมชน</v>
          </cell>
          <cell r="R818">
            <v>5</v>
          </cell>
          <cell r="S818">
            <v>10</v>
          </cell>
          <cell r="T818" t="str">
            <v>10</v>
          </cell>
          <cell r="U818" t="str">
            <v>21</v>
          </cell>
          <cell r="V818" t="str">
            <v>2.1 ทุติยภูมิระดับต้น</v>
          </cell>
        </row>
        <row r="819">
          <cell r="A819" t="str">
            <v>18</v>
          </cell>
          <cell r="B819" t="str">
            <v>21002</v>
          </cell>
          <cell r="C819" t="str">
            <v>กระทรวงสาธารณสุข สำนักงานปลัดกระทรวงสาธารณสุข</v>
          </cell>
          <cell r="D819" t="str">
            <v>001122900</v>
          </cell>
          <cell r="E819" t="str">
            <v>11229</v>
          </cell>
          <cell r="F819" t="str">
            <v>รพช.ไทรงาม</v>
          </cell>
          <cell r="G819" t="str">
            <v>โรงพยาบาลชุมชนไทรงาม</v>
          </cell>
          <cell r="H819" t="str">
            <v>62020104</v>
          </cell>
          <cell r="I819">
            <v>62</v>
          </cell>
          <cell r="J819" t="str">
            <v>จังหวัดกำแพงเพชร</v>
          </cell>
          <cell r="K819">
            <v>6202</v>
          </cell>
          <cell r="L819" t="str">
            <v>ไทรงาม</v>
          </cell>
          <cell r="M819">
            <v>620201</v>
          </cell>
          <cell r="N819" t="str">
            <v>ไทรงาม</v>
          </cell>
          <cell r="O819" t="str">
            <v>เหนือ</v>
          </cell>
          <cell r="P819" t="str">
            <v>07</v>
          </cell>
          <cell r="Q819" t="str">
            <v>โรงพยาบาลชุมชน</v>
          </cell>
          <cell r="R819">
            <v>5</v>
          </cell>
          <cell r="S819">
            <v>30</v>
          </cell>
          <cell r="T819" t="str">
            <v>30</v>
          </cell>
          <cell r="U819" t="str">
            <v>21</v>
          </cell>
          <cell r="V819" t="str">
            <v>2.1 ทุติยภูมิระดับต้น</v>
          </cell>
        </row>
        <row r="820">
          <cell r="A820" t="str">
            <v>18</v>
          </cell>
          <cell r="B820" t="str">
            <v>21002</v>
          </cell>
          <cell r="C820" t="str">
            <v>กระทรวงสาธารณสุข สำนักงานปลัดกระทรวงสาธารณสุข</v>
          </cell>
          <cell r="D820" t="str">
            <v>001123000</v>
          </cell>
          <cell r="E820" t="str">
            <v>11230</v>
          </cell>
          <cell r="F820" t="str">
            <v>รพช.คลองลาน</v>
          </cell>
          <cell r="G820" t="str">
            <v>โรงพยาบาลชุมชนคลองลาน</v>
          </cell>
          <cell r="H820" t="str">
            <v>62030109</v>
          </cell>
          <cell r="I820">
            <v>62</v>
          </cell>
          <cell r="J820" t="str">
            <v>จังหวัดกำแพงเพชร</v>
          </cell>
          <cell r="K820">
            <v>6203</v>
          </cell>
          <cell r="L820" t="str">
            <v>คลองลาน</v>
          </cell>
          <cell r="M820">
            <v>620301</v>
          </cell>
          <cell r="N820" t="str">
            <v>คลองน้ำไหล</v>
          </cell>
          <cell r="O820" t="str">
            <v>เหนือ</v>
          </cell>
          <cell r="P820" t="str">
            <v>07</v>
          </cell>
          <cell r="Q820" t="str">
            <v>โรงพยาบาลชุมชน</v>
          </cell>
          <cell r="R820">
            <v>4</v>
          </cell>
          <cell r="S820">
            <v>60</v>
          </cell>
          <cell r="T820" t="str">
            <v>60</v>
          </cell>
          <cell r="U820" t="str">
            <v>21</v>
          </cell>
          <cell r="V820" t="str">
            <v>2.1 ทุติยภูมิระดับต้น</v>
          </cell>
        </row>
        <row r="821">
          <cell r="A821" t="str">
            <v>18</v>
          </cell>
          <cell r="B821" t="str">
            <v>21002</v>
          </cell>
          <cell r="C821" t="str">
            <v>กระทรวงสาธารณสุข สำนักงานปลัดกระทรวงสาธารณสุข</v>
          </cell>
          <cell r="D821" t="str">
            <v>001123100</v>
          </cell>
          <cell r="E821" t="str">
            <v>11231</v>
          </cell>
          <cell r="F821" t="str">
            <v>รพช.ขาณุวรลักษบุรี</v>
          </cell>
          <cell r="G821" t="str">
            <v>โรงพยาบาลชุมชนขาณุวรลักษบุรี</v>
          </cell>
          <cell r="H821" t="str">
            <v>62040502</v>
          </cell>
          <cell r="I821">
            <v>62</v>
          </cell>
          <cell r="J821" t="str">
            <v>จังหวัดกำแพงเพชร</v>
          </cell>
          <cell r="K821">
            <v>6204</v>
          </cell>
          <cell r="L821" t="str">
            <v>ขาณุวรลักษบุรี</v>
          </cell>
          <cell r="M821">
            <v>620405</v>
          </cell>
          <cell r="N821" t="str">
            <v>แสนตอ</v>
          </cell>
          <cell r="O821" t="str">
            <v>เหนือ</v>
          </cell>
          <cell r="P821" t="str">
            <v>07</v>
          </cell>
          <cell r="Q821" t="str">
            <v>โรงพยาบาลชุมชน</v>
          </cell>
          <cell r="R821">
            <v>4</v>
          </cell>
          <cell r="S821">
            <v>60</v>
          </cell>
          <cell r="T821" t="str">
            <v>60</v>
          </cell>
          <cell r="U821" t="str">
            <v>21</v>
          </cell>
          <cell r="V821" t="str">
            <v>2.1 ทุติยภูมิระดับต้น</v>
          </cell>
        </row>
        <row r="822">
          <cell r="A822" t="str">
            <v>18</v>
          </cell>
          <cell r="B822" t="str">
            <v>21002</v>
          </cell>
          <cell r="C822" t="str">
            <v>กระทรวงสาธารณสุข สำนักงานปลัดกระทรวงสาธารณสุข</v>
          </cell>
          <cell r="D822" t="str">
            <v>001123200</v>
          </cell>
          <cell r="E822" t="str">
            <v>11232</v>
          </cell>
          <cell r="F822" t="str">
            <v>รพช.คลองขลุง</v>
          </cell>
          <cell r="G822" t="str">
            <v>โรงพยาบาลชุมชนคลองขลุง</v>
          </cell>
          <cell r="H822" t="str">
            <v>62050110</v>
          </cell>
          <cell r="I822">
            <v>62</v>
          </cell>
          <cell r="J822" t="str">
            <v>จังหวัดกำแพงเพชร</v>
          </cell>
          <cell r="K822">
            <v>6205</v>
          </cell>
          <cell r="L822" t="str">
            <v>คลองขลุง</v>
          </cell>
          <cell r="M822">
            <v>620501</v>
          </cell>
          <cell r="N822" t="str">
            <v>คลองขลุง</v>
          </cell>
          <cell r="O822" t="str">
            <v>เหนือ</v>
          </cell>
          <cell r="P822" t="str">
            <v>07</v>
          </cell>
          <cell r="Q822" t="str">
            <v>โรงพยาบาลชุมชน</v>
          </cell>
          <cell r="R822">
            <v>4</v>
          </cell>
          <cell r="S822">
            <v>60</v>
          </cell>
          <cell r="T822" t="str">
            <v>60</v>
          </cell>
          <cell r="U822" t="str">
            <v>21</v>
          </cell>
          <cell r="V822" t="str">
            <v>2.1 ทุติยภูมิระดับต้น</v>
          </cell>
        </row>
        <row r="823">
          <cell r="A823" t="str">
            <v>18</v>
          </cell>
          <cell r="B823" t="str">
            <v>21002</v>
          </cell>
          <cell r="C823" t="str">
            <v>กระทรวงสาธารณสุข สำนักงานปลัดกระทรวงสาธารณสุข</v>
          </cell>
          <cell r="D823" t="str">
            <v>001123300</v>
          </cell>
          <cell r="E823" t="str">
            <v>11233</v>
          </cell>
          <cell r="F823" t="str">
            <v>รพช.พรานกระต่าย</v>
          </cell>
          <cell r="G823" t="str">
            <v>โรงพยาบาลชุมชนพรานกระต่าย</v>
          </cell>
          <cell r="H823" t="str">
            <v>62060111</v>
          </cell>
          <cell r="I823">
            <v>62</v>
          </cell>
          <cell r="J823" t="str">
            <v>จังหวัดกำแพงเพชร</v>
          </cell>
          <cell r="K823">
            <v>6206</v>
          </cell>
          <cell r="L823" t="str">
            <v>พรานกระต่าย</v>
          </cell>
          <cell r="M823">
            <v>620601</v>
          </cell>
          <cell r="N823" t="str">
            <v>พรานกระต่าย</v>
          </cell>
          <cell r="O823" t="str">
            <v>เหนือ</v>
          </cell>
          <cell r="P823" t="str">
            <v>07</v>
          </cell>
          <cell r="Q823" t="str">
            <v>โรงพยาบาลชุมชน</v>
          </cell>
          <cell r="R823">
            <v>4</v>
          </cell>
          <cell r="S823">
            <v>60</v>
          </cell>
          <cell r="T823" t="str">
            <v>60</v>
          </cell>
          <cell r="U823" t="str">
            <v>21</v>
          </cell>
          <cell r="V823" t="str">
            <v>2.1 ทุติยภูมิระดับต้น</v>
          </cell>
        </row>
        <row r="824">
          <cell r="A824" t="str">
            <v>18</v>
          </cell>
          <cell r="B824" t="str">
            <v>21002</v>
          </cell>
          <cell r="C824" t="str">
            <v>กระทรวงสาธารณสุข สำนักงานปลัดกระทรวงสาธารณสุข</v>
          </cell>
          <cell r="D824" t="str">
            <v>001123400</v>
          </cell>
          <cell r="E824" t="str">
            <v>11234</v>
          </cell>
          <cell r="F824" t="str">
            <v>รพช.ลานกระบือ</v>
          </cell>
          <cell r="G824" t="str">
            <v>โรงพยาบาลชุมชนลานกระบือ</v>
          </cell>
          <cell r="H824" t="str">
            <v>62070106</v>
          </cell>
          <cell r="I824">
            <v>62</v>
          </cell>
          <cell r="J824" t="str">
            <v>จังหวัดกำแพงเพชร</v>
          </cell>
          <cell r="K824">
            <v>6207</v>
          </cell>
          <cell r="L824" t="str">
            <v>ลานกระบือ</v>
          </cell>
          <cell r="M824">
            <v>620701</v>
          </cell>
          <cell r="N824" t="str">
            <v>ลานกระบือ</v>
          </cell>
          <cell r="O824" t="str">
            <v>เหนือ</v>
          </cell>
          <cell r="P824" t="str">
            <v>07</v>
          </cell>
          <cell r="Q824" t="str">
            <v>โรงพยาบาลชุมชน</v>
          </cell>
          <cell r="R824">
            <v>5</v>
          </cell>
          <cell r="S824">
            <v>30</v>
          </cell>
          <cell r="T824" t="str">
            <v>30</v>
          </cell>
          <cell r="U824" t="str">
            <v>21</v>
          </cell>
          <cell r="V824" t="str">
            <v>2.1 ทุติยภูมิระดับต้น</v>
          </cell>
        </row>
        <row r="825">
          <cell r="A825" t="str">
            <v>18</v>
          </cell>
          <cell r="B825" t="str">
            <v>21002</v>
          </cell>
          <cell r="C825" t="str">
            <v>กระทรวงสาธารณสุข สำนักงานปลัดกระทรวงสาธารณสุข</v>
          </cell>
          <cell r="D825" t="str">
            <v>001123500</v>
          </cell>
          <cell r="E825" t="str">
            <v>11235</v>
          </cell>
          <cell r="F825" t="str">
            <v>รพช.ทรายทองวัฒนา</v>
          </cell>
          <cell r="G825" t="str">
            <v>โรงพยาบาลชุมชนทรายทองวัฒนา</v>
          </cell>
          <cell r="H825" t="str">
            <v>62080101</v>
          </cell>
          <cell r="I825">
            <v>62</v>
          </cell>
          <cell r="J825" t="str">
            <v>จังหวัดกำแพงเพชร</v>
          </cell>
          <cell r="K825">
            <v>6208</v>
          </cell>
          <cell r="L825" t="str">
            <v>ทรายทองวัฒนา</v>
          </cell>
          <cell r="M825">
            <v>620801</v>
          </cell>
          <cell r="N825" t="str">
            <v>ทุ่งทราย</v>
          </cell>
          <cell r="O825" t="str">
            <v>เหนือ</v>
          </cell>
          <cell r="P825" t="str">
            <v>07</v>
          </cell>
          <cell r="Q825" t="str">
            <v>โรงพยาบาลชุมชน</v>
          </cell>
          <cell r="R825">
            <v>5</v>
          </cell>
          <cell r="S825">
            <v>30</v>
          </cell>
          <cell r="T825" t="str">
            <v>10</v>
          </cell>
          <cell r="U825" t="str">
            <v>21</v>
          </cell>
          <cell r="V825" t="str">
            <v>2.1 ทุติยภูมิระดับต้น</v>
          </cell>
        </row>
        <row r="826">
          <cell r="A826" t="str">
            <v>18</v>
          </cell>
          <cell r="B826" t="str">
            <v>21002</v>
          </cell>
          <cell r="C826" t="str">
            <v>กระทรวงสาธารณสุข สำนักงานปลัดกระทรวงสาธารณสุข</v>
          </cell>
          <cell r="D826" t="str">
            <v>001123600</v>
          </cell>
          <cell r="E826" t="str">
            <v>11236</v>
          </cell>
          <cell r="F826" t="str">
            <v>รพช.ปางศิลาทอง</v>
          </cell>
          <cell r="G826" t="str">
            <v>โรงพยาบาลชุมชนปางศิลาทอง</v>
          </cell>
          <cell r="H826" t="str">
            <v>62090204</v>
          </cell>
          <cell r="I826">
            <v>62</v>
          </cell>
          <cell r="J826" t="str">
            <v>จังหวัดกำแพงเพชร</v>
          </cell>
          <cell r="K826">
            <v>6209</v>
          </cell>
          <cell r="L826" t="str">
            <v>ปางศิลาทอง</v>
          </cell>
          <cell r="M826">
            <v>620902</v>
          </cell>
          <cell r="N826" t="str">
            <v>หินดาต</v>
          </cell>
          <cell r="O826" t="str">
            <v>เหนือ</v>
          </cell>
          <cell r="P826" t="str">
            <v>07</v>
          </cell>
          <cell r="Q826" t="str">
            <v>โรงพยาบาลชุมชน</v>
          </cell>
          <cell r="R826">
            <v>5</v>
          </cell>
          <cell r="S826">
            <v>30</v>
          </cell>
          <cell r="T826" t="str">
            <v>30</v>
          </cell>
          <cell r="U826" t="str">
            <v>21</v>
          </cell>
          <cell r="V826" t="str">
            <v>2.1 ทุติยภูมิระดับต้น</v>
          </cell>
        </row>
        <row r="827">
          <cell r="A827" t="str">
            <v>18</v>
          </cell>
          <cell r="B827" t="str">
            <v>21002</v>
          </cell>
          <cell r="C827" t="str">
            <v>กระทรวงสาธารณสุข สำนักงานปลัดกระทรวงสาธารณสุข</v>
          </cell>
          <cell r="D827" t="str">
            <v>001413500</v>
          </cell>
          <cell r="E827" t="str">
            <v>14135</v>
          </cell>
          <cell r="F827" t="str">
            <v>รพช.บึงสามัคคี</v>
          </cell>
          <cell r="G827" t="str">
            <v>โรงพยาบาลชุมชนบึงสามัคคี</v>
          </cell>
          <cell r="H827" t="str">
            <v>62100307</v>
          </cell>
          <cell r="I827">
            <v>62</v>
          </cell>
          <cell r="J827" t="str">
            <v>จังหวัดกำแพงเพชร</v>
          </cell>
          <cell r="K827">
            <v>6210</v>
          </cell>
          <cell r="L827" t="str">
            <v>บึงสามัคคี</v>
          </cell>
          <cell r="M827">
            <v>621003</v>
          </cell>
          <cell r="N827" t="str">
            <v>ระหาน</v>
          </cell>
          <cell r="O827" t="str">
            <v>เหนือ</v>
          </cell>
          <cell r="P827" t="str">
            <v>07</v>
          </cell>
          <cell r="Q827" t="str">
            <v>โรงพยาบาลชุมชน</v>
          </cell>
          <cell r="R827">
            <v>5</v>
          </cell>
          <cell r="S827">
            <v>30</v>
          </cell>
          <cell r="T827" t="str">
            <v>30</v>
          </cell>
          <cell r="U827" t="str">
            <v>21</v>
          </cell>
          <cell r="V827" t="str">
            <v>2.1 ทุติยภูมิระดับต้น</v>
          </cell>
        </row>
        <row r="828">
          <cell r="A828" t="str">
            <v>18</v>
          </cell>
          <cell r="B828" t="str">
            <v>21002</v>
          </cell>
          <cell r="C828" t="str">
            <v>กระทรวงสาธารณสุข สำนักงานปลัดกระทรวงสาธารณสุข</v>
          </cell>
          <cell r="D828" t="str">
            <v>001072600</v>
          </cell>
          <cell r="E828" t="str">
            <v>10726</v>
          </cell>
          <cell r="F828" t="str">
            <v>รพท.พิจิตร</v>
          </cell>
          <cell r="G828" t="str">
            <v>โรงพยาบาลทั่วไปพิจิตร</v>
          </cell>
          <cell r="H828" t="str">
            <v>66010100</v>
          </cell>
          <cell r="I828">
            <v>66</v>
          </cell>
          <cell r="J828" t="str">
            <v>จังหวัดพิจิตร</v>
          </cell>
          <cell r="K828">
            <v>6601</v>
          </cell>
          <cell r="L828" t="str">
            <v>เมืองพิจิตร</v>
          </cell>
          <cell r="M828">
            <v>660101</v>
          </cell>
          <cell r="N828" t="str">
            <v>ในเมือง</v>
          </cell>
          <cell r="O828" t="str">
            <v>เหนือ</v>
          </cell>
          <cell r="P828" t="str">
            <v>06</v>
          </cell>
          <cell r="Q828" t="str">
            <v>โรงพยาบาลทั่วไป</v>
          </cell>
          <cell r="R828">
            <v>2</v>
          </cell>
          <cell r="S828">
            <v>405</v>
          </cell>
          <cell r="T828" t="str">
            <v>342</v>
          </cell>
          <cell r="U828" t="str">
            <v>23</v>
          </cell>
          <cell r="V828" t="str">
            <v>2.3 ทุติยภูมิระดับสูง</v>
          </cell>
        </row>
        <row r="829">
          <cell r="A829" t="str">
            <v>18</v>
          </cell>
          <cell r="B829" t="str">
            <v>21002</v>
          </cell>
          <cell r="C829" t="str">
            <v>กระทรวงสาธารณสุข สำนักงานปลัดกระทรวงสาธารณสุข</v>
          </cell>
          <cell r="D829" t="str">
            <v>001125800</v>
          </cell>
          <cell r="E829" t="str">
            <v>11258</v>
          </cell>
          <cell r="F829" t="str">
            <v>รพช.วังทรายพูน</v>
          </cell>
          <cell r="G829" t="str">
            <v>โรงพยาบาลชุมชนวังทรายพูน</v>
          </cell>
          <cell r="H829" t="str">
            <v>66020101</v>
          </cell>
          <cell r="I829">
            <v>66</v>
          </cell>
          <cell r="J829" t="str">
            <v>จังหวัดพิจิตร</v>
          </cell>
          <cell r="K829">
            <v>6602</v>
          </cell>
          <cell r="L829" t="str">
            <v>วังทรายพูน</v>
          </cell>
          <cell r="M829">
            <v>660201</v>
          </cell>
          <cell r="N829" t="str">
            <v>วังทรายพูน</v>
          </cell>
          <cell r="O829" t="str">
            <v>เหนือ</v>
          </cell>
          <cell r="P829" t="str">
            <v>07</v>
          </cell>
          <cell r="Q829" t="str">
            <v>โรงพยาบาลชุมชน</v>
          </cell>
          <cell r="R829">
            <v>5</v>
          </cell>
          <cell r="S829">
            <v>30</v>
          </cell>
          <cell r="T829" t="str">
            <v>30</v>
          </cell>
          <cell r="U829" t="str">
            <v>21</v>
          </cell>
          <cell r="V829" t="str">
            <v>2.1 ทุติยภูมิระดับต้น</v>
          </cell>
        </row>
        <row r="830">
          <cell r="A830" t="str">
            <v>18</v>
          </cell>
          <cell r="B830" t="str">
            <v>21002</v>
          </cell>
          <cell r="C830" t="str">
            <v>กระทรวงสาธารณสุข สำนักงานปลัดกระทรวงสาธารณสุข</v>
          </cell>
          <cell r="D830" t="str">
            <v>001125900</v>
          </cell>
          <cell r="E830" t="str">
            <v>11259</v>
          </cell>
          <cell r="F830" t="str">
            <v>รพช.โพธิ์ประทับช้าง</v>
          </cell>
          <cell r="G830" t="str">
            <v>โรงพยาบาลชุมชนโพธิ์ประทับช้าง</v>
          </cell>
          <cell r="H830" t="str">
            <v>66030102</v>
          </cell>
          <cell r="I830">
            <v>66</v>
          </cell>
          <cell r="J830" t="str">
            <v>จังหวัดพิจิตร</v>
          </cell>
          <cell r="K830">
            <v>6603</v>
          </cell>
          <cell r="L830" t="str">
            <v>โพธิ์ประทับช้าง</v>
          </cell>
          <cell r="M830">
            <v>660301</v>
          </cell>
          <cell r="N830" t="str">
            <v>โพธิ์ประทับช้าง</v>
          </cell>
          <cell r="O830" t="str">
            <v>เหนือ</v>
          </cell>
          <cell r="P830" t="str">
            <v>07</v>
          </cell>
          <cell r="Q830" t="str">
            <v>โรงพยาบาลชุมชน</v>
          </cell>
          <cell r="R830">
            <v>5</v>
          </cell>
          <cell r="S830">
            <v>30</v>
          </cell>
          <cell r="T830" t="str">
            <v>30</v>
          </cell>
          <cell r="U830" t="str">
            <v>21</v>
          </cell>
          <cell r="V830" t="str">
            <v>2.1 ทุติยภูมิระดับต้น</v>
          </cell>
        </row>
        <row r="831">
          <cell r="A831" t="str">
            <v>18</v>
          </cell>
          <cell r="B831" t="str">
            <v>21002</v>
          </cell>
          <cell r="C831" t="str">
            <v>กระทรวงสาธารณสุข สำนักงานปลัดกระทรวงสาธารณสุข</v>
          </cell>
          <cell r="D831" t="str">
            <v>001126000</v>
          </cell>
          <cell r="E831" t="str">
            <v>11260</v>
          </cell>
          <cell r="F831" t="str">
            <v>รพช.บางมูลนาก</v>
          </cell>
          <cell r="G831" t="str">
            <v>โรงพยาบาลชุมชนบางมูลนาก</v>
          </cell>
          <cell r="H831" t="str">
            <v>66050109</v>
          </cell>
          <cell r="I831">
            <v>66</v>
          </cell>
          <cell r="J831" t="str">
            <v>จังหวัดพิจิตร</v>
          </cell>
          <cell r="K831">
            <v>6605</v>
          </cell>
          <cell r="L831" t="str">
            <v>บางมูลนาก</v>
          </cell>
          <cell r="M831">
            <v>660503</v>
          </cell>
          <cell r="N831" t="str">
            <v>หอไกร</v>
          </cell>
          <cell r="O831" t="str">
            <v>เหนือ</v>
          </cell>
          <cell r="P831" t="str">
            <v>07</v>
          </cell>
          <cell r="Q831" t="str">
            <v>โรงพยาบาลชุมชน</v>
          </cell>
          <cell r="R831">
            <v>4</v>
          </cell>
          <cell r="S831">
            <v>90</v>
          </cell>
          <cell r="T831" t="str">
            <v>90</v>
          </cell>
          <cell r="U831" t="str">
            <v>21</v>
          </cell>
          <cell r="V831" t="str">
            <v>2.1 ทุติยภูมิระดับต้น</v>
          </cell>
        </row>
        <row r="832">
          <cell r="A832" t="str">
            <v>18</v>
          </cell>
          <cell r="B832" t="str">
            <v>21002</v>
          </cell>
          <cell r="C832" t="str">
            <v>กระทรวงสาธารณสุข สำนักงานปลัดกระทรวงสาธารณสุข</v>
          </cell>
          <cell r="D832" t="str">
            <v>001126100</v>
          </cell>
          <cell r="E832" t="str">
            <v>11261</v>
          </cell>
          <cell r="F832" t="str">
            <v>รพช.โพทะเล</v>
          </cell>
          <cell r="G832" t="str">
            <v>โรงพยาบาลชุมชนโพทะเล</v>
          </cell>
          <cell r="H832" t="str">
            <v>66060102</v>
          </cell>
          <cell r="I832">
            <v>66</v>
          </cell>
          <cell r="J832" t="str">
            <v>จังหวัดพิจิตร</v>
          </cell>
          <cell r="K832">
            <v>6606</v>
          </cell>
          <cell r="L832" t="str">
            <v>โพทะเล</v>
          </cell>
          <cell r="M832">
            <v>660601</v>
          </cell>
          <cell r="N832" t="str">
            <v>โพทะเล</v>
          </cell>
          <cell r="O832" t="str">
            <v>เหนือ</v>
          </cell>
          <cell r="P832" t="str">
            <v>07</v>
          </cell>
          <cell r="Q832" t="str">
            <v>โรงพยาบาลชุมชน</v>
          </cell>
          <cell r="R832">
            <v>4</v>
          </cell>
          <cell r="S832">
            <v>60</v>
          </cell>
          <cell r="T832" t="str">
            <v>30</v>
          </cell>
          <cell r="U832" t="str">
            <v>21</v>
          </cell>
          <cell r="V832" t="str">
            <v>2.1 ทุติยภูมิระดับต้น</v>
          </cell>
        </row>
        <row r="833">
          <cell r="A833" t="str">
            <v>18</v>
          </cell>
          <cell r="B833" t="str">
            <v>21002</v>
          </cell>
          <cell r="C833" t="str">
            <v>กระทรวงสาธารณสุข สำนักงานปลัดกระทรวงสาธารณสุข</v>
          </cell>
          <cell r="D833" t="str">
            <v>001126200</v>
          </cell>
          <cell r="E833" t="str">
            <v>11262</v>
          </cell>
          <cell r="F833" t="str">
            <v>รพช.สามง่าม</v>
          </cell>
          <cell r="G833" t="str">
            <v>โรงพยาบาลชุมชนสามง่าม</v>
          </cell>
          <cell r="H833" t="str">
            <v>66070105</v>
          </cell>
          <cell r="I833">
            <v>66</v>
          </cell>
          <cell r="J833" t="str">
            <v>จังหวัดพิจิตร</v>
          </cell>
          <cell r="K833">
            <v>6607</v>
          </cell>
          <cell r="L833" t="str">
            <v>สามง่าม</v>
          </cell>
          <cell r="M833">
            <v>660701</v>
          </cell>
          <cell r="N833" t="str">
            <v>สามง่าม</v>
          </cell>
          <cell r="O833" t="str">
            <v>เหนือ</v>
          </cell>
          <cell r="P833" t="str">
            <v>07</v>
          </cell>
          <cell r="Q833" t="str">
            <v>โรงพยาบาลชุมชน</v>
          </cell>
          <cell r="R833">
            <v>4</v>
          </cell>
          <cell r="S833">
            <v>60</v>
          </cell>
          <cell r="T833" t="str">
            <v>60</v>
          </cell>
          <cell r="U833" t="str">
            <v>21</v>
          </cell>
          <cell r="V833" t="str">
            <v>2.1 ทุติยภูมิระดับต้น</v>
          </cell>
        </row>
        <row r="834">
          <cell r="A834" t="str">
            <v>18</v>
          </cell>
          <cell r="B834" t="str">
            <v>21002</v>
          </cell>
          <cell r="C834" t="str">
            <v>กระทรวงสาธารณสุข สำนักงานปลัดกระทรวงสาธารณสุข</v>
          </cell>
          <cell r="D834" t="str">
            <v>001126300</v>
          </cell>
          <cell r="E834" t="str">
            <v>11263</v>
          </cell>
          <cell r="F834" t="str">
            <v>รพช.ทับคล้อ</v>
          </cell>
          <cell r="G834" t="str">
            <v>โรงพยาบาลชุมชนทับคล้อ</v>
          </cell>
          <cell r="H834" t="str">
            <v>66080204</v>
          </cell>
          <cell r="I834">
            <v>66</v>
          </cell>
          <cell r="J834" t="str">
            <v>จังหวัดพิจิตร</v>
          </cell>
          <cell r="K834">
            <v>6608</v>
          </cell>
          <cell r="L834" t="str">
            <v>ทับคล้อ</v>
          </cell>
          <cell r="M834">
            <v>660802</v>
          </cell>
          <cell r="N834" t="str">
            <v>เขาทราย</v>
          </cell>
          <cell r="O834" t="str">
            <v>เหนือ</v>
          </cell>
          <cell r="P834" t="str">
            <v>07</v>
          </cell>
          <cell r="Q834" t="str">
            <v>โรงพยาบาลชุมชน</v>
          </cell>
          <cell r="R834">
            <v>5</v>
          </cell>
          <cell r="S834">
            <v>30</v>
          </cell>
          <cell r="T834" t="str">
            <v>30</v>
          </cell>
          <cell r="U834" t="str">
            <v>21</v>
          </cell>
          <cell r="V834" t="str">
            <v>2.1 ทุติยภูมิระดับต้น</v>
          </cell>
        </row>
        <row r="835">
          <cell r="A835" t="str">
            <v>18</v>
          </cell>
          <cell r="B835" t="str">
            <v>21002</v>
          </cell>
          <cell r="C835" t="str">
            <v>กระทรวงสาธารณสุข สำนักงานปลัดกระทรวงสาธารณสุข</v>
          </cell>
          <cell r="D835" t="str">
            <v>001145600</v>
          </cell>
          <cell r="E835" t="str">
            <v>11456</v>
          </cell>
          <cell r="F835" t="str">
            <v>รพร.ตะพานหิน</v>
          </cell>
          <cell r="G835" t="str">
            <v>โรงพยาบาลสมเด็จพระยุพราชตะพานหิน</v>
          </cell>
          <cell r="H835" t="str">
            <v>66040100</v>
          </cell>
          <cell r="I835">
            <v>66</v>
          </cell>
          <cell r="J835" t="str">
            <v>จังหวัดพิจิตร</v>
          </cell>
          <cell r="K835">
            <v>6604</v>
          </cell>
          <cell r="L835" t="str">
            <v>ตะพานหิน</v>
          </cell>
          <cell r="M835">
            <v>660401</v>
          </cell>
          <cell r="N835" t="str">
            <v>ตะพานหิน</v>
          </cell>
          <cell r="O835" t="str">
            <v>เหนือ</v>
          </cell>
          <cell r="P835" t="str">
            <v>07</v>
          </cell>
          <cell r="Q835" t="str">
            <v>โรงพยาบาลชุมชน</v>
          </cell>
          <cell r="R835">
            <v>4</v>
          </cell>
          <cell r="S835">
            <v>90</v>
          </cell>
          <cell r="T835" t="str">
            <v>90</v>
          </cell>
          <cell r="U835" t="str">
            <v>21</v>
          </cell>
          <cell r="V835" t="str">
            <v>2.1 ทุติยภูมิระดับต้น</v>
          </cell>
        </row>
        <row r="836">
          <cell r="A836" t="str">
            <v>18</v>
          </cell>
          <cell r="B836" t="str">
            <v>21002</v>
          </cell>
          <cell r="C836" t="str">
            <v>กระทรวงสาธารณสุข สำนักงานปลัดกระทรวงสาธารณสุข</v>
          </cell>
          <cell r="D836" t="str">
            <v>001163100</v>
          </cell>
          <cell r="E836" t="str">
            <v>11631</v>
          </cell>
          <cell r="F836" t="str">
            <v>รพช.วชิรบารมี</v>
          </cell>
          <cell r="G836" t="str">
            <v>โรงพยาบาลชุมชนวชิรบารมี</v>
          </cell>
          <cell r="H836" t="str">
            <v>66120113</v>
          </cell>
          <cell r="I836">
            <v>66</v>
          </cell>
          <cell r="J836" t="str">
            <v>จังหวัดพิจิตร</v>
          </cell>
          <cell r="K836">
            <v>6612</v>
          </cell>
          <cell r="L836" t="str">
            <v>วชิรบารมี</v>
          </cell>
          <cell r="M836">
            <v>661201</v>
          </cell>
          <cell r="N836" t="str">
            <v>บ้านนา</v>
          </cell>
          <cell r="O836" t="str">
            <v>เหนือ</v>
          </cell>
          <cell r="P836" t="str">
            <v>07</v>
          </cell>
          <cell r="Q836" t="str">
            <v>โรงพยาบาลชุมชน</v>
          </cell>
          <cell r="R836">
            <v>5</v>
          </cell>
          <cell r="S836">
            <v>30</v>
          </cell>
          <cell r="T836" t="str">
            <v>30</v>
          </cell>
          <cell r="U836" t="str">
            <v>21</v>
          </cell>
          <cell r="V836" t="str">
            <v>2.1 ทุติยภูมิระดับต้น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พศ_รพท_รพช"/>
      <sheetName val="หมายเหตุ"/>
      <sheetName val="จำนวนสถานบริการปี55"/>
    </sheetNames>
    <sheetDataSet>
      <sheetData sheetId="0">
        <row r="1">
          <cell r="A1" t="str">
            <v>เขต</v>
          </cell>
          <cell r="B1" t="str">
            <v>รหัสสังกัด</v>
          </cell>
          <cell r="C1" t="str">
            <v>สังกัด</v>
          </cell>
          <cell r="D1" t="str">
            <v>รหัส9หลัก</v>
          </cell>
          <cell r="E1" t="str">
            <v>รหัส5หลัก</v>
          </cell>
          <cell r="F1" t="str">
            <v>ชื่อหน่วยงานบริการสุขภาพ</v>
          </cell>
          <cell r="G1" t="str">
            <v>ชื่อเต็มหน่วยงานบริการสุขภาพ</v>
          </cell>
          <cell r="H1" t="str">
            <v>รหัสพื้นที่</v>
          </cell>
          <cell r="I1" t="str">
            <v>รหัสจังหวัด</v>
          </cell>
          <cell r="J1" t="str">
            <v>จังหวัด</v>
          </cell>
          <cell r="K1" t="str">
            <v>รหัสอำเภอ</v>
          </cell>
          <cell r="L1" t="str">
            <v>อำเภอ</v>
          </cell>
          <cell r="M1" t="str">
            <v>รหัสตำบล</v>
          </cell>
          <cell r="N1" t="str">
            <v>ตำบล</v>
          </cell>
          <cell r="O1" t="str">
            <v>ภาค</v>
          </cell>
          <cell r="P1" t="str">
            <v>รหัสประเภท</v>
          </cell>
          <cell r="Q1" t="str">
            <v>ประเภท</v>
          </cell>
          <cell r="R1" t="str">
            <v>ประเภทรพ</v>
          </cell>
          <cell r="S1" t="str">
            <v>จำนวนเตียงจริง</v>
          </cell>
          <cell r="T1" t="str">
            <v>จำนวนเตียงตามกรอบ</v>
          </cell>
          <cell r="U1" t="str">
            <v>รหัสระดับการบริการ</v>
          </cell>
          <cell r="V1" t="str">
            <v>ระดับการบริการ</v>
          </cell>
        </row>
        <row r="2">
          <cell r="A2" t="str">
            <v>01</v>
          </cell>
          <cell r="B2" t="str">
            <v>21002</v>
          </cell>
          <cell r="C2" t="str">
            <v>กระทรวงสาธารณสุข สำนักงานปลัดกระทรวงสาธารณสุข</v>
          </cell>
          <cell r="D2" t="str">
            <v>001068600</v>
          </cell>
          <cell r="E2" t="str">
            <v>10686</v>
          </cell>
          <cell r="F2" t="str">
            <v>รพท.พระนั่งเกล้า</v>
          </cell>
          <cell r="G2" t="str">
            <v>โรงพยาบาลทั่วไปพระนั่งเกล้า</v>
          </cell>
          <cell r="H2" t="str">
            <v>12010400</v>
          </cell>
          <cell r="I2">
            <v>12</v>
          </cell>
          <cell r="J2" t="str">
            <v>จังหวัดนนทบุรี</v>
          </cell>
          <cell r="K2">
            <v>1201</v>
          </cell>
          <cell r="L2" t="str">
            <v>เมืองนนทบุรี</v>
          </cell>
          <cell r="M2">
            <v>120104</v>
          </cell>
          <cell r="N2" t="str">
            <v>บางกระสอ</v>
          </cell>
          <cell r="O2" t="str">
            <v>กลาง</v>
          </cell>
          <cell r="P2" t="str">
            <v>06</v>
          </cell>
          <cell r="Q2" t="str">
            <v>โรงพยาบาลทั่วไป</v>
          </cell>
          <cell r="R2">
            <v>2</v>
          </cell>
          <cell r="S2">
            <v>446</v>
          </cell>
          <cell r="T2" t="str">
            <v>446</v>
          </cell>
          <cell r="U2" t="str">
            <v>23</v>
          </cell>
          <cell r="V2" t="str">
            <v>2.3 ทุติยภูมิระดับสูง</v>
          </cell>
        </row>
        <row r="3">
          <cell r="A3" t="str">
            <v>01</v>
          </cell>
          <cell r="B3" t="str">
            <v>21002</v>
          </cell>
          <cell r="C3" t="str">
            <v>กระทรวงสาธารณสุข สำนักงานปลัดกระทรวงสาธารณสุข</v>
          </cell>
          <cell r="D3" t="str">
            <v>001075600</v>
          </cell>
          <cell r="E3" t="str">
            <v>10756</v>
          </cell>
          <cell r="F3" t="str">
            <v>รพช.บางกรวย</v>
          </cell>
          <cell r="G3" t="str">
            <v>โรงพยาบาลชุมชนบางกรวย</v>
          </cell>
          <cell r="H3" t="str">
            <v>12020108</v>
          </cell>
          <cell r="I3">
            <v>12</v>
          </cell>
          <cell r="J3" t="str">
            <v>จังหวัดนนทบุรี</v>
          </cell>
          <cell r="K3">
            <v>1202</v>
          </cell>
          <cell r="L3" t="str">
            <v>บางกรวย</v>
          </cell>
          <cell r="M3">
            <v>120201</v>
          </cell>
          <cell r="N3" t="str">
            <v>วัดชลอ</v>
          </cell>
          <cell r="O3" t="str">
            <v>กลาง</v>
          </cell>
          <cell r="P3" t="str">
            <v>07</v>
          </cell>
          <cell r="Q3" t="str">
            <v>โรงพยาบาลชุมชน</v>
          </cell>
          <cell r="R3">
            <v>5</v>
          </cell>
          <cell r="S3">
            <v>30</v>
          </cell>
          <cell r="T3" t="str">
            <v>30</v>
          </cell>
          <cell r="U3" t="str">
            <v>21</v>
          </cell>
          <cell r="V3" t="str">
            <v>2.1 ทุติยภูมิระดับต้น</v>
          </cell>
        </row>
        <row r="4">
          <cell r="A4" t="str">
            <v>01</v>
          </cell>
          <cell r="B4" t="str">
            <v>21002</v>
          </cell>
          <cell r="C4" t="str">
            <v>กระทรวงสาธารณสุข สำนักงานปลัดกระทรวงสาธารณสุข</v>
          </cell>
          <cell r="D4" t="str">
            <v>001075700</v>
          </cell>
          <cell r="E4" t="str">
            <v>10757</v>
          </cell>
          <cell r="F4" t="str">
            <v>รพช.บางใหญ่</v>
          </cell>
          <cell r="G4" t="str">
            <v>โรงพยาบาลชุมชนบางใหญ่</v>
          </cell>
          <cell r="H4" t="str">
            <v>12030103</v>
          </cell>
          <cell r="I4">
            <v>12</v>
          </cell>
          <cell r="J4" t="str">
            <v>จังหวัดนนทบุรี</v>
          </cell>
          <cell r="K4">
            <v>1203</v>
          </cell>
          <cell r="L4" t="str">
            <v>บางใหญ่</v>
          </cell>
          <cell r="M4">
            <v>120301</v>
          </cell>
          <cell r="N4" t="str">
            <v>บางม่วง</v>
          </cell>
          <cell r="O4" t="str">
            <v>กลาง</v>
          </cell>
          <cell r="P4" t="str">
            <v>07</v>
          </cell>
          <cell r="Q4" t="str">
            <v>โรงพยาบาลชุมชน</v>
          </cell>
          <cell r="R4">
            <v>5</v>
          </cell>
          <cell r="S4">
            <v>30</v>
          </cell>
          <cell r="T4" t="str">
            <v>30</v>
          </cell>
          <cell r="U4" t="str">
            <v>22</v>
          </cell>
          <cell r="V4" t="str">
            <v>2.2 ทุติยภูมิระดับกลาง</v>
          </cell>
        </row>
        <row r="5">
          <cell r="A5" t="str">
            <v>01</v>
          </cell>
          <cell r="B5" t="str">
            <v>21002</v>
          </cell>
          <cell r="C5" t="str">
            <v>กระทรวงสาธารณสุข สำนักงานปลัดกระทรวงสาธารณสุข</v>
          </cell>
          <cell r="D5" t="str">
            <v>001075800</v>
          </cell>
          <cell r="E5" t="str">
            <v>10758</v>
          </cell>
          <cell r="F5" t="str">
            <v>รพช.บางบัวทอง</v>
          </cell>
          <cell r="G5" t="str">
            <v>โรงพยาบาลชุมชนบางบัวทอง</v>
          </cell>
          <cell r="H5" t="str">
            <v>12040103</v>
          </cell>
          <cell r="I5">
            <v>12</v>
          </cell>
          <cell r="J5" t="str">
            <v>จังหวัดนนทบุรี</v>
          </cell>
          <cell r="K5">
            <v>1204</v>
          </cell>
          <cell r="L5" t="str">
            <v>บางบัวทอง</v>
          </cell>
          <cell r="M5">
            <v>120401</v>
          </cell>
          <cell r="N5" t="str">
            <v>โสนลอย</v>
          </cell>
          <cell r="O5" t="str">
            <v>กลาง</v>
          </cell>
          <cell r="P5" t="str">
            <v>07</v>
          </cell>
          <cell r="Q5" t="str">
            <v>โรงพยาบาลชุมชน</v>
          </cell>
          <cell r="R5">
            <v>5</v>
          </cell>
          <cell r="S5">
            <v>30</v>
          </cell>
          <cell r="T5" t="str">
            <v>30</v>
          </cell>
          <cell r="U5" t="str">
            <v>22</v>
          </cell>
          <cell r="V5" t="str">
            <v>2.2 ทุติยภูมิระดับกลาง</v>
          </cell>
        </row>
        <row r="6">
          <cell r="A6" t="str">
            <v>01</v>
          </cell>
          <cell r="B6" t="str">
            <v>21002</v>
          </cell>
          <cell r="C6" t="str">
            <v>กระทรวงสาธารณสุข สำนักงานปลัดกระทรวงสาธารณสุข</v>
          </cell>
          <cell r="D6" t="str">
            <v>001075900</v>
          </cell>
          <cell r="E6" t="str">
            <v>10759</v>
          </cell>
          <cell r="F6" t="str">
            <v>รพช.ไทรน้อย</v>
          </cell>
          <cell r="G6" t="str">
            <v>โรงพยาบาลชุมชนไทรน้อย</v>
          </cell>
          <cell r="H6" t="str">
            <v>12050105</v>
          </cell>
          <cell r="I6">
            <v>12</v>
          </cell>
          <cell r="J6" t="str">
            <v>จังหวัดนนทบุรี</v>
          </cell>
          <cell r="K6">
            <v>1205</v>
          </cell>
          <cell r="L6" t="str">
            <v>ไทรน้อย</v>
          </cell>
          <cell r="M6">
            <v>120501</v>
          </cell>
          <cell r="N6" t="str">
            <v>ไทรน้อย</v>
          </cell>
          <cell r="O6" t="str">
            <v>กลาง</v>
          </cell>
          <cell r="P6" t="str">
            <v>07</v>
          </cell>
          <cell r="Q6" t="str">
            <v>โรงพยาบาลชุมชน</v>
          </cell>
          <cell r="R6">
            <v>4</v>
          </cell>
          <cell r="S6">
            <v>55</v>
          </cell>
          <cell r="T6" t="str">
            <v>30</v>
          </cell>
          <cell r="U6" t="str">
            <v>21</v>
          </cell>
          <cell r="V6" t="str">
            <v>2.1 ทุติยภูมิระดับต้น</v>
          </cell>
        </row>
        <row r="7">
          <cell r="A7" t="str">
            <v>01</v>
          </cell>
          <cell r="B7" t="str">
            <v>21002</v>
          </cell>
          <cell r="C7" t="str">
            <v>กระทรวงสาธารณสุข สำนักงานปลัดกระทรวงสาธารณสุข</v>
          </cell>
          <cell r="D7" t="str">
            <v>001076000</v>
          </cell>
          <cell r="E7" t="str">
            <v>10760</v>
          </cell>
          <cell r="F7" t="str">
            <v>รพช.ปากเกร็ด</v>
          </cell>
          <cell r="G7" t="str">
            <v>โรงพยาบาลชุมชนปากเกร็ด</v>
          </cell>
          <cell r="H7" t="str">
            <v>12060105</v>
          </cell>
          <cell r="I7">
            <v>12</v>
          </cell>
          <cell r="J7" t="str">
            <v>จังหวัดนนทบุรี</v>
          </cell>
          <cell r="K7">
            <v>1206</v>
          </cell>
          <cell r="L7" t="str">
            <v>ปากเกร็ด</v>
          </cell>
          <cell r="M7">
            <v>120601</v>
          </cell>
          <cell r="N7" t="str">
            <v>ปากเกร็ด</v>
          </cell>
          <cell r="O7" t="str">
            <v>กลาง</v>
          </cell>
          <cell r="P7" t="str">
            <v>07</v>
          </cell>
          <cell r="Q7" t="str">
            <v>โรงพยาบาลชุมชน</v>
          </cell>
          <cell r="R7">
            <v>5</v>
          </cell>
          <cell r="S7">
            <v>30</v>
          </cell>
          <cell r="T7" t="str">
            <v>30</v>
          </cell>
          <cell r="U7" t="str">
            <v>22</v>
          </cell>
          <cell r="V7" t="str">
            <v>2.2 ทุติยภูมิระดับกลาง</v>
          </cell>
        </row>
        <row r="8">
          <cell r="A8" t="str">
            <v>01</v>
          </cell>
          <cell r="B8" t="str">
            <v>21002</v>
          </cell>
          <cell r="C8" t="str">
            <v>กระทรวงสาธารณสุข สำนักงานปลัดกระทรวงสาธารณสุข</v>
          </cell>
          <cell r="D8" t="str">
            <v>001068700</v>
          </cell>
          <cell r="E8" t="str">
            <v>10687</v>
          </cell>
          <cell r="F8" t="str">
            <v>รพท.ปทุมธานี</v>
          </cell>
          <cell r="G8" t="str">
            <v>โรงพยาบาลทั่วไปปทุมธานี</v>
          </cell>
          <cell r="H8" t="str">
            <v>13010105</v>
          </cell>
          <cell r="I8">
            <v>13</v>
          </cell>
          <cell r="J8" t="str">
            <v>จังหวัดปทุมธานี</v>
          </cell>
          <cell r="K8">
            <v>1301</v>
          </cell>
          <cell r="L8" t="str">
            <v>เมืองปทุมธานี</v>
          </cell>
          <cell r="M8">
            <v>130101</v>
          </cell>
          <cell r="N8" t="str">
            <v>บางปรอก</v>
          </cell>
          <cell r="O8" t="str">
            <v>กลาง</v>
          </cell>
          <cell r="P8" t="str">
            <v>06</v>
          </cell>
          <cell r="Q8" t="str">
            <v>โรงพยาบาลทั่วไป</v>
          </cell>
          <cell r="R8">
            <v>2</v>
          </cell>
          <cell r="S8">
            <v>385</v>
          </cell>
          <cell r="T8" t="str">
            <v>312</v>
          </cell>
          <cell r="U8" t="str">
            <v>31</v>
          </cell>
          <cell r="V8" t="str">
            <v>3.1 ตติยภูมิ</v>
          </cell>
        </row>
        <row r="9">
          <cell r="A9" t="str">
            <v>01</v>
          </cell>
          <cell r="B9" t="str">
            <v>21002</v>
          </cell>
          <cell r="C9" t="str">
            <v>กระทรวงสาธารณสุข สำนักงานปลัดกระทรวงสาธารณสุข</v>
          </cell>
          <cell r="D9" t="str">
            <v>001076100</v>
          </cell>
          <cell r="E9" t="str">
            <v>10761</v>
          </cell>
          <cell r="F9" t="str">
            <v>รพช.คลองหลวง</v>
          </cell>
          <cell r="G9" t="str">
            <v>โรงพยาบาลชุมชนคลองหลวง</v>
          </cell>
          <cell r="H9" t="str">
            <v>13020607</v>
          </cell>
          <cell r="I9">
            <v>13</v>
          </cell>
          <cell r="J9" t="str">
            <v>จังหวัดปทุมธานี</v>
          </cell>
          <cell r="K9">
            <v>1302</v>
          </cell>
          <cell r="L9" t="str">
            <v>คลองหลวง</v>
          </cell>
          <cell r="M9">
            <v>130206</v>
          </cell>
          <cell r="N9" t="str">
            <v>คลองหก</v>
          </cell>
          <cell r="O9" t="str">
            <v>กลาง</v>
          </cell>
          <cell r="P9" t="str">
            <v>07</v>
          </cell>
          <cell r="Q9" t="str">
            <v>โรงพยาบาลชุมชน</v>
          </cell>
          <cell r="R9">
            <v>5</v>
          </cell>
          <cell r="S9">
            <v>30</v>
          </cell>
          <cell r="T9" t="str">
            <v>30</v>
          </cell>
          <cell r="U9" t="str">
            <v>22</v>
          </cell>
          <cell r="V9" t="str">
            <v>2.2 ทุติยภูมิระดับกลาง</v>
          </cell>
        </row>
        <row r="10">
          <cell r="A10" t="str">
            <v>01</v>
          </cell>
          <cell r="B10" t="str">
            <v>21002</v>
          </cell>
          <cell r="C10" t="str">
            <v>กระทรวงสาธารณสุข สำนักงานปลัดกระทรวงสาธารณสุข</v>
          </cell>
          <cell r="D10" t="str">
            <v>001076200</v>
          </cell>
          <cell r="E10" t="str">
            <v>10762</v>
          </cell>
          <cell r="F10" t="str">
            <v>รพช.ธัญบุรี</v>
          </cell>
          <cell r="G10" t="str">
            <v>โรงพยาบาลชุมชนธัญบุรี</v>
          </cell>
          <cell r="H10" t="str">
            <v>13030302</v>
          </cell>
          <cell r="I10">
            <v>13</v>
          </cell>
          <cell r="J10" t="str">
            <v>จังหวัดปทุมธานี</v>
          </cell>
          <cell r="K10">
            <v>1303</v>
          </cell>
          <cell r="L10" t="str">
            <v>ธัญบุรี</v>
          </cell>
          <cell r="M10">
            <v>130303</v>
          </cell>
          <cell r="N10" t="str">
            <v>รังสิต</v>
          </cell>
          <cell r="O10" t="str">
            <v>กลาง</v>
          </cell>
          <cell r="P10" t="str">
            <v>07</v>
          </cell>
          <cell r="Q10" t="str">
            <v>โรงพยาบาลชุมชน</v>
          </cell>
          <cell r="R10">
            <v>4</v>
          </cell>
          <cell r="S10">
            <v>60</v>
          </cell>
          <cell r="T10" t="str">
            <v>60</v>
          </cell>
          <cell r="U10" t="str">
            <v>22</v>
          </cell>
          <cell r="V10" t="str">
            <v>2.2 ทุติยภูมิระดับกลาง</v>
          </cell>
        </row>
        <row r="11">
          <cell r="A11" t="str">
            <v>01</v>
          </cell>
          <cell r="B11" t="str">
            <v>21002</v>
          </cell>
          <cell r="C11" t="str">
            <v>กระทรวงสาธารณสุข สำนักงานปลัดกระทรวงสาธารณสุข</v>
          </cell>
          <cell r="D11" t="str">
            <v>001076300</v>
          </cell>
          <cell r="E11" t="str">
            <v>10763</v>
          </cell>
          <cell r="F11" t="str">
            <v>รพช.ประชาธิปัตย์</v>
          </cell>
          <cell r="G11" t="str">
            <v>โรงพยาบาลชุมชนประชาธิปัตย์</v>
          </cell>
          <cell r="H11" t="str">
            <v>13030102</v>
          </cell>
          <cell r="I11">
            <v>13</v>
          </cell>
          <cell r="J11" t="str">
            <v>จังหวัดปทุมธานี</v>
          </cell>
          <cell r="K11">
            <v>1303</v>
          </cell>
          <cell r="L11" t="str">
            <v>ธัญบุรี</v>
          </cell>
          <cell r="M11">
            <v>130301</v>
          </cell>
          <cell r="N11" t="str">
            <v>ประชาธิปัตย์</v>
          </cell>
          <cell r="O11" t="str">
            <v>กลาง</v>
          </cell>
          <cell r="P11" t="str">
            <v>07</v>
          </cell>
          <cell r="Q11" t="str">
            <v>โรงพยาบาลชุมชน</v>
          </cell>
          <cell r="R11">
            <v>5</v>
          </cell>
          <cell r="S11">
            <v>30</v>
          </cell>
          <cell r="T11" t="str">
            <v>30</v>
          </cell>
          <cell r="U11" t="str">
            <v>22</v>
          </cell>
          <cell r="V11" t="str">
            <v>2.2 ทุติยภูมิระดับกลาง</v>
          </cell>
        </row>
        <row r="12">
          <cell r="A12" t="str">
            <v>01</v>
          </cell>
          <cell r="B12" t="str">
            <v>21002</v>
          </cell>
          <cell r="C12" t="str">
            <v>กระทรวงสาธารณสุข สำนักงานปลัดกระทรวงสาธารณสุข</v>
          </cell>
          <cell r="D12" t="str">
            <v>001076400</v>
          </cell>
          <cell r="E12" t="str">
            <v>10764</v>
          </cell>
          <cell r="F12" t="str">
            <v>รพช.หนองเสือ</v>
          </cell>
          <cell r="G12" t="str">
            <v>โรงพยาบาลชุมชนหนองเสือ</v>
          </cell>
          <cell r="H12" t="str">
            <v>13040106</v>
          </cell>
          <cell r="I12">
            <v>13</v>
          </cell>
          <cell r="J12" t="str">
            <v>จังหวัดปทุมธานี</v>
          </cell>
          <cell r="K12">
            <v>1304</v>
          </cell>
          <cell r="L12" t="str">
            <v>หนองเสือ</v>
          </cell>
          <cell r="M12">
            <v>130401</v>
          </cell>
          <cell r="N12" t="str">
            <v>บึงบา</v>
          </cell>
          <cell r="O12" t="str">
            <v>กลาง</v>
          </cell>
          <cell r="P12" t="str">
            <v>07</v>
          </cell>
          <cell r="Q12" t="str">
            <v>โรงพยาบาลชุมชน</v>
          </cell>
          <cell r="R12">
            <v>5</v>
          </cell>
          <cell r="S12">
            <v>30</v>
          </cell>
          <cell r="T12" t="str">
            <v>30</v>
          </cell>
          <cell r="U12" t="str">
            <v>22</v>
          </cell>
          <cell r="V12" t="str">
            <v>2.2 ทุติยภูมิระดับกลาง</v>
          </cell>
        </row>
        <row r="13">
          <cell r="A13" t="str">
            <v>01</v>
          </cell>
          <cell r="B13" t="str">
            <v>21002</v>
          </cell>
          <cell r="C13" t="str">
            <v>กระทรวงสาธารณสุข สำนักงานปลัดกระทรวงสาธารณสุข</v>
          </cell>
          <cell r="D13" t="str">
            <v>001076500</v>
          </cell>
          <cell r="E13" t="str">
            <v>10765</v>
          </cell>
          <cell r="F13" t="str">
            <v>รพช.ลาดหลุมแก้ว</v>
          </cell>
          <cell r="G13" t="str">
            <v>โรงพยาบาลชุมชนลาดหลุมแก้ว</v>
          </cell>
          <cell r="H13" t="str">
            <v>13050104</v>
          </cell>
          <cell r="I13">
            <v>13</v>
          </cell>
          <cell r="J13" t="str">
            <v>จังหวัดปทุมธานี</v>
          </cell>
          <cell r="K13">
            <v>1305</v>
          </cell>
          <cell r="L13" t="str">
            <v>ลาดหลุมแก้ว</v>
          </cell>
          <cell r="M13">
            <v>130501</v>
          </cell>
          <cell r="N13" t="str">
            <v>ระแหง</v>
          </cell>
          <cell r="O13" t="str">
            <v>กลาง</v>
          </cell>
          <cell r="P13" t="str">
            <v>07</v>
          </cell>
          <cell r="Q13" t="str">
            <v>โรงพยาบาลชุมชน</v>
          </cell>
          <cell r="R13">
            <v>5</v>
          </cell>
          <cell r="S13">
            <v>30</v>
          </cell>
          <cell r="T13" t="str">
            <v>30</v>
          </cell>
          <cell r="U13" t="str">
            <v>22</v>
          </cell>
          <cell r="V13" t="str">
            <v>2.2 ทุติยภูมิระดับกลาง</v>
          </cell>
        </row>
        <row r="14">
          <cell r="A14" t="str">
            <v>01</v>
          </cell>
          <cell r="B14" t="str">
            <v>21002</v>
          </cell>
          <cell r="C14" t="str">
            <v>กระทรวงสาธารณสุข สำนักงานปลัดกระทรวงสาธารณสุข</v>
          </cell>
          <cell r="D14" t="str">
            <v>001076600</v>
          </cell>
          <cell r="E14" t="str">
            <v>10766</v>
          </cell>
          <cell r="F14" t="str">
            <v>รพช.ลำลูกกา</v>
          </cell>
          <cell r="G14" t="str">
            <v>โรงพยาบาลชุมชนลำลูกกา</v>
          </cell>
          <cell r="H14" t="str">
            <v>13060606</v>
          </cell>
          <cell r="I14">
            <v>13</v>
          </cell>
          <cell r="J14" t="str">
            <v>จังหวัดปทุมธานี</v>
          </cell>
          <cell r="K14">
            <v>1306</v>
          </cell>
          <cell r="L14" t="str">
            <v>ลำลูกกา</v>
          </cell>
          <cell r="M14">
            <v>130606</v>
          </cell>
          <cell r="N14" t="str">
            <v>ลำไทร</v>
          </cell>
          <cell r="O14" t="str">
            <v>กลาง</v>
          </cell>
          <cell r="P14" t="str">
            <v>07</v>
          </cell>
          <cell r="Q14" t="str">
            <v>โรงพยาบาลชุมชน</v>
          </cell>
          <cell r="R14">
            <v>5</v>
          </cell>
          <cell r="S14">
            <v>30</v>
          </cell>
          <cell r="T14" t="str">
            <v>30</v>
          </cell>
          <cell r="U14" t="str">
            <v>22</v>
          </cell>
          <cell r="V14" t="str">
            <v>2.2 ทุติยภูมิระดับกลาง</v>
          </cell>
        </row>
        <row r="15">
          <cell r="A15" t="str">
            <v>01</v>
          </cell>
          <cell r="B15" t="str">
            <v>21002</v>
          </cell>
          <cell r="C15" t="str">
            <v>กระทรวงสาธารณสุข สำนักงานปลัดกระทรวงสาธารณสุข</v>
          </cell>
          <cell r="D15" t="str">
            <v>001076700</v>
          </cell>
          <cell r="E15" t="str">
            <v>10767</v>
          </cell>
          <cell r="F15" t="str">
            <v>รพช.สามโคก</v>
          </cell>
          <cell r="G15" t="str">
            <v>โรงพยาบาลชุมชนสามโคก</v>
          </cell>
          <cell r="H15" t="str">
            <v>13070706</v>
          </cell>
          <cell r="I15">
            <v>13</v>
          </cell>
          <cell r="J15" t="str">
            <v>จังหวัดปทุมธานี</v>
          </cell>
          <cell r="K15">
            <v>1307</v>
          </cell>
          <cell r="L15" t="str">
            <v>สามโคก</v>
          </cell>
          <cell r="M15">
            <v>130707</v>
          </cell>
          <cell r="N15" t="str">
            <v>บ้านปทุม</v>
          </cell>
          <cell r="O15" t="str">
            <v>กลาง</v>
          </cell>
          <cell r="P15" t="str">
            <v>07</v>
          </cell>
          <cell r="Q15" t="str">
            <v>โรงพยาบาลชุมชน</v>
          </cell>
          <cell r="R15">
            <v>5</v>
          </cell>
          <cell r="S15">
            <v>10</v>
          </cell>
          <cell r="T15" t="str">
            <v>30</v>
          </cell>
          <cell r="U15" t="str">
            <v>22</v>
          </cell>
          <cell r="V15" t="str">
            <v>2.2 ทุติยภูมิระดับกลาง</v>
          </cell>
        </row>
        <row r="16">
          <cell r="A16" t="str">
            <v>01</v>
          </cell>
          <cell r="B16" t="str">
            <v>21002</v>
          </cell>
          <cell r="C16" t="str">
            <v>กระทรวงสาธารณสุข สำนักงานปลัดกระทรวงสาธารณสุข</v>
          </cell>
          <cell r="D16" t="str">
            <v>001066000</v>
          </cell>
          <cell r="E16" t="str">
            <v>10660</v>
          </cell>
          <cell r="F16" t="str">
            <v>รพศ.พระนครศรีอยุธยา</v>
          </cell>
          <cell r="G16" t="str">
            <v>โรงพยาบาลศูนย์พระนครศรีอยุธยา</v>
          </cell>
          <cell r="H16" t="str">
            <v>14010104</v>
          </cell>
          <cell r="I16">
            <v>14</v>
          </cell>
          <cell r="J16" t="str">
            <v>จังหวัดพระนครศรีอยุธยา</v>
          </cell>
          <cell r="K16">
            <v>1401</v>
          </cell>
          <cell r="L16" t="str">
            <v>พระนครศรีอยุธยา</v>
          </cell>
          <cell r="M16">
            <v>140101</v>
          </cell>
          <cell r="N16" t="str">
            <v>ประตูชัย</v>
          </cell>
          <cell r="O16" t="str">
            <v>กลาง</v>
          </cell>
          <cell r="P16" t="str">
            <v>05</v>
          </cell>
          <cell r="Q16" t="str">
            <v>โรงพยาบาลศูนย์</v>
          </cell>
          <cell r="R16">
            <v>1</v>
          </cell>
          <cell r="S16">
            <v>445</v>
          </cell>
          <cell r="T16" t="str">
            <v>522</v>
          </cell>
          <cell r="U16" t="str">
            <v>31</v>
          </cell>
          <cell r="V16" t="str">
            <v>3.1 ตติยภูมิ</v>
          </cell>
        </row>
        <row r="17">
          <cell r="A17" t="str">
            <v>01</v>
          </cell>
          <cell r="B17" t="str">
            <v>21002</v>
          </cell>
          <cell r="C17" t="str">
            <v>กระทรวงสาธารณสุข สำนักงานปลัดกระทรวงสาธารณสุข</v>
          </cell>
          <cell r="D17" t="str">
            <v>001068800</v>
          </cell>
          <cell r="E17" t="str">
            <v>10688</v>
          </cell>
          <cell r="F17" t="str">
            <v>รพท.เสนา</v>
          </cell>
          <cell r="G17" t="str">
            <v>โรงพยาบาลทั่วไปเสนา</v>
          </cell>
          <cell r="H17" t="str">
            <v>14120101</v>
          </cell>
          <cell r="I17">
            <v>14</v>
          </cell>
          <cell r="J17" t="str">
            <v>จังหวัดพระนครศรีอยุธยา</v>
          </cell>
          <cell r="K17">
            <v>1412</v>
          </cell>
          <cell r="L17" t="str">
            <v>เสนา</v>
          </cell>
          <cell r="M17">
            <v>141203</v>
          </cell>
          <cell r="N17" t="str">
            <v>เจ้าเจ็ด</v>
          </cell>
          <cell r="O17" t="str">
            <v>กลาง</v>
          </cell>
          <cell r="P17" t="str">
            <v>06</v>
          </cell>
          <cell r="Q17" t="str">
            <v>โรงพยาบาลทั่วไป</v>
          </cell>
          <cell r="R17">
            <v>3</v>
          </cell>
          <cell r="S17">
            <v>160</v>
          </cell>
          <cell r="T17" t="str">
            <v>180</v>
          </cell>
          <cell r="U17" t="str">
            <v>23</v>
          </cell>
          <cell r="V17" t="str">
            <v>2.3 ทุติยภูมิระดับสูง</v>
          </cell>
        </row>
        <row r="18">
          <cell r="A18" t="str">
            <v>01</v>
          </cell>
          <cell r="B18" t="str">
            <v>21002</v>
          </cell>
          <cell r="C18" t="str">
            <v>กระทรวงสาธารณสุข สำนักงานปลัดกระทรวงสาธารณสุข</v>
          </cell>
          <cell r="D18" t="str">
            <v>001076800</v>
          </cell>
          <cell r="E18" t="str">
            <v>10768</v>
          </cell>
          <cell r="F18" t="str">
            <v>รพช.ท่าเรือ</v>
          </cell>
          <cell r="G18" t="str">
            <v>โรงพยาบาลชุมชนท่าเรือ</v>
          </cell>
          <cell r="H18" t="str">
            <v>14020102</v>
          </cell>
          <cell r="I18">
            <v>14</v>
          </cell>
          <cell r="J18" t="str">
            <v>จังหวัดพระนครศรีอยุธยา</v>
          </cell>
          <cell r="K18">
            <v>1402</v>
          </cell>
          <cell r="L18" t="str">
            <v>ท่าเรือ</v>
          </cell>
          <cell r="M18">
            <v>140201</v>
          </cell>
          <cell r="N18" t="str">
            <v>ท่าเรือ</v>
          </cell>
          <cell r="O18" t="str">
            <v>กลาง</v>
          </cell>
          <cell r="P18" t="str">
            <v>07</v>
          </cell>
          <cell r="Q18" t="str">
            <v>โรงพยาบาลชุมชน</v>
          </cell>
          <cell r="R18">
            <v>5</v>
          </cell>
          <cell r="S18">
            <v>30</v>
          </cell>
          <cell r="T18" t="str">
            <v>30</v>
          </cell>
          <cell r="U18" t="str">
            <v>21</v>
          </cell>
          <cell r="V18" t="str">
            <v>2.1 ทุติยภูมิระดับต้น</v>
          </cell>
        </row>
        <row r="19">
          <cell r="A19" t="str">
            <v>01</v>
          </cell>
          <cell r="B19" t="str">
            <v>21002</v>
          </cell>
          <cell r="C19" t="str">
            <v>กระทรวงสาธารณสุข สำนักงานปลัดกระทรวงสาธารณสุข</v>
          </cell>
          <cell r="D19" t="str">
            <v>001076900</v>
          </cell>
          <cell r="E19" t="str">
            <v>10769</v>
          </cell>
          <cell r="F19" t="str">
            <v>รพช.สมเด็จพระสังฆราช(นครหลวง)</v>
          </cell>
          <cell r="G19" t="str">
            <v>โรงพยาบาลชุมชนสมเด็จพระสังฆราช(นครหลวง)</v>
          </cell>
          <cell r="H19" t="str">
            <v>14030102</v>
          </cell>
          <cell r="I19">
            <v>14</v>
          </cell>
          <cell r="J19" t="str">
            <v>จังหวัดพระนครศรีอยุธยา</v>
          </cell>
          <cell r="K19">
            <v>1403</v>
          </cell>
          <cell r="L19" t="str">
            <v>นครหลวง</v>
          </cell>
          <cell r="M19">
            <v>140301</v>
          </cell>
          <cell r="N19" t="str">
            <v>นครหลวง</v>
          </cell>
          <cell r="O19" t="str">
            <v>กลาง</v>
          </cell>
          <cell r="P19" t="str">
            <v>07</v>
          </cell>
          <cell r="Q19" t="str">
            <v>โรงพยาบาลชุมชน</v>
          </cell>
          <cell r="R19">
            <v>4</v>
          </cell>
          <cell r="S19">
            <v>60</v>
          </cell>
          <cell r="T19" t="str">
            <v>60</v>
          </cell>
          <cell r="U19" t="str">
            <v>21</v>
          </cell>
          <cell r="V19" t="str">
            <v>2.1 ทุติยภูมิระดับต้น</v>
          </cell>
        </row>
        <row r="20">
          <cell r="A20" t="str">
            <v>01</v>
          </cell>
          <cell r="B20" t="str">
            <v>21002</v>
          </cell>
          <cell r="C20" t="str">
            <v>กระทรวงสาธารณสุข สำนักงานปลัดกระทรวงสาธารณสุข</v>
          </cell>
          <cell r="D20" t="str">
            <v>001077000</v>
          </cell>
          <cell r="E20" t="str">
            <v>10770</v>
          </cell>
          <cell r="F20" t="str">
            <v>รพช.บางไทร</v>
          </cell>
          <cell r="G20" t="str">
            <v>โรงพยาบาลชุมชนบางไทร</v>
          </cell>
          <cell r="H20" t="str">
            <v>14040102</v>
          </cell>
          <cell r="I20">
            <v>14</v>
          </cell>
          <cell r="J20" t="str">
            <v>จังหวัดพระนครศรีอยุธยา</v>
          </cell>
          <cell r="K20">
            <v>1404</v>
          </cell>
          <cell r="L20" t="str">
            <v>บางไทร</v>
          </cell>
          <cell r="M20">
            <v>140401</v>
          </cell>
          <cell r="N20" t="str">
            <v>บางไทร</v>
          </cell>
          <cell r="O20" t="str">
            <v>กลาง</v>
          </cell>
          <cell r="P20" t="str">
            <v>07</v>
          </cell>
          <cell r="Q20" t="str">
            <v>โรงพยาบาลชุมชน</v>
          </cell>
          <cell r="R20">
            <v>5</v>
          </cell>
          <cell r="S20">
            <v>30</v>
          </cell>
          <cell r="T20" t="str">
            <v>30</v>
          </cell>
          <cell r="U20" t="str">
            <v>21</v>
          </cell>
          <cell r="V20" t="str">
            <v>2.1 ทุติยภูมิระดับต้น</v>
          </cell>
        </row>
        <row r="21">
          <cell r="A21" t="str">
            <v>01</v>
          </cell>
          <cell r="B21" t="str">
            <v>21002</v>
          </cell>
          <cell r="C21" t="str">
            <v>กระทรวงสาธารณสุข สำนักงานปลัดกระทรวงสาธารณสุข</v>
          </cell>
          <cell r="D21" t="str">
            <v>001077100</v>
          </cell>
          <cell r="E21" t="str">
            <v>10771</v>
          </cell>
          <cell r="F21" t="str">
            <v>รพช.บางบาล</v>
          </cell>
          <cell r="G21" t="str">
            <v>โรงพยาบาลชุมชนบางบาล</v>
          </cell>
          <cell r="H21" t="str">
            <v>14050402</v>
          </cell>
          <cell r="I21">
            <v>14</v>
          </cell>
          <cell r="J21" t="str">
            <v>จังหวัดพระนครศรีอยุธยา</v>
          </cell>
          <cell r="K21">
            <v>1405</v>
          </cell>
          <cell r="L21" t="str">
            <v>บางบาล</v>
          </cell>
          <cell r="M21">
            <v>140504</v>
          </cell>
          <cell r="N21" t="str">
            <v>สะพานไทย</v>
          </cell>
          <cell r="O21" t="str">
            <v>กลาง</v>
          </cell>
          <cell r="P21" t="str">
            <v>07</v>
          </cell>
          <cell r="Q21" t="str">
            <v>โรงพยาบาลชุมชน</v>
          </cell>
          <cell r="R21">
            <v>5</v>
          </cell>
          <cell r="S21">
            <v>30</v>
          </cell>
          <cell r="T21" t="str">
            <v>30</v>
          </cell>
          <cell r="U21" t="str">
            <v>21</v>
          </cell>
          <cell r="V21" t="str">
            <v>2.1 ทุติยภูมิระดับต้น</v>
          </cell>
        </row>
        <row r="22">
          <cell r="A22" t="str">
            <v>01</v>
          </cell>
          <cell r="B22" t="str">
            <v>21002</v>
          </cell>
          <cell r="C22" t="str">
            <v>กระทรวงสาธารณสุข สำนักงานปลัดกระทรวงสาธารณสุข</v>
          </cell>
          <cell r="D22" t="str">
            <v>001077200</v>
          </cell>
          <cell r="E22" t="str">
            <v>10772</v>
          </cell>
          <cell r="F22" t="str">
            <v>รพช.บางปะอิน</v>
          </cell>
          <cell r="G22" t="str">
            <v>โรงพยาบาลชุมชนบางปะอิน</v>
          </cell>
          <cell r="H22" t="str">
            <v>14060111</v>
          </cell>
          <cell r="I22">
            <v>14</v>
          </cell>
          <cell r="J22" t="str">
            <v>จังหวัดพระนครศรีอยุธยา</v>
          </cell>
          <cell r="K22">
            <v>1406</v>
          </cell>
          <cell r="L22" t="str">
            <v>บางปะอิน</v>
          </cell>
          <cell r="M22">
            <v>140601</v>
          </cell>
          <cell r="N22" t="str">
            <v>บ้านเลน</v>
          </cell>
          <cell r="O22" t="str">
            <v>กลาง</v>
          </cell>
          <cell r="P22" t="str">
            <v>07</v>
          </cell>
          <cell r="Q22" t="str">
            <v>โรงพยาบาลชุมชน</v>
          </cell>
          <cell r="R22">
            <v>4</v>
          </cell>
          <cell r="S22">
            <v>60</v>
          </cell>
          <cell r="T22" t="str">
            <v>60</v>
          </cell>
          <cell r="U22" t="str">
            <v>21</v>
          </cell>
          <cell r="V22" t="str">
            <v>2.1 ทุติยภูมิระดับต้น</v>
          </cell>
        </row>
        <row r="23">
          <cell r="A23" t="str">
            <v>01</v>
          </cell>
          <cell r="B23" t="str">
            <v>21002</v>
          </cell>
          <cell r="C23" t="str">
            <v>กระทรวงสาธารณสุข สำนักงานปลัดกระทรวงสาธารณสุข</v>
          </cell>
          <cell r="D23" t="str">
            <v>001077300</v>
          </cell>
          <cell r="E23" t="str">
            <v>10773</v>
          </cell>
          <cell r="F23" t="str">
            <v>รพช.บางปะหัน</v>
          </cell>
          <cell r="G23" t="str">
            <v>โรงพยาบาลชุมชนบางปะหัน</v>
          </cell>
          <cell r="H23" t="str">
            <v>14070105</v>
          </cell>
          <cell r="I23">
            <v>14</v>
          </cell>
          <cell r="J23" t="str">
            <v>จังหวัดพระนครศรีอยุธยา</v>
          </cell>
          <cell r="K23">
            <v>1407</v>
          </cell>
          <cell r="L23" t="str">
            <v>บางปะหัน</v>
          </cell>
          <cell r="M23">
            <v>140701</v>
          </cell>
          <cell r="N23" t="str">
            <v>บางปะหัน</v>
          </cell>
          <cell r="O23" t="str">
            <v>กลาง</v>
          </cell>
          <cell r="P23" t="str">
            <v>07</v>
          </cell>
          <cell r="Q23" t="str">
            <v>โรงพยาบาลชุมชน</v>
          </cell>
          <cell r="R23">
            <v>5</v>
          </cell>
          <cell r="S23">
            <v>30</v>
          </cell>
          <cell r="T23" t="str">
            <v>10</v>
          </cell>
          <cell r="U23" t="str">
            <v>21</v>
          </cell>
          <cell r="V23" t="str">
            <v>2.1 ทุติยภูมิระดับต้น</v>
          </cell>
        </row>
        <row r="24">
          <cell r="A24" t="str">
            <v>01</v>
          </cell>
          <cell r="B24" t="str">
            <v>21002</v>
          </cell>
          <cell r="C24" t="str">
            <v>กระทรวงสาธารณสุข สำนักงานปลัดกระทรวงสาธารณสุข</v>
          </cell>
          <cell r="D24" t="str">
            <v>001077400</v>
          </cell>
          <cell r="E24" t="str">
            <v>10774</v>
          </cell>
          <cell r="F24" t="str">
            <v>รพช.ผักไห่</v>
          </cell>
          <cell r="G24" t="str">
            <v>โรงพยาบาลชุมชนผักไห่</v>
          </cell>
          <cell r="H24" t="str">
            <v>14080105</v>
          </cell>
          <cell r="I24">
            <v>14</v>
          </cell>
          <cell r="J24" t="str">
            <v>จังหวัดพระนครศรีอยุธยา</v>
          </cell>
          <cell r="K24">
            <v>1408</v>
          </cell>
          <cell r="L24" t="str">
            <v>ผักไห่</v>
          </cell>
          <cell r="M24">
            <v>140801</v>
          </cell>
          <cell r="N24" t="str">
            <v>ผักไห่</v>
          </cell>
          <cell r="O24" t="str">
            <v>กลาง</v>
          </cell>
          <cell r="P24" t="str">
            <v>07</v>
          </cell>
          <cell r="Q24" t="str">
            <v>โรงพยาบาลชุมชน</v>
          </cell>
          <cell r="R24">
            <v>5</v>
          </cell>
          <cell r="S24">
            <v>30</v>
          </cell>
          <cell r="T24" t="str">
            <v>30</v>
          </cell>
          <cell r="U24" t="str">
            <v>21</v>
          </cell>
          <cell r="V24" t="str">
            <v>2.1 ทุติยภูมิระดับต้น</v>
          </cell>
        </row>
        <row r="25">
          <cell r="A25" t="str">
            <v>01</v>
          </cell>
          <cell r="B25" t="str">
            <v>21002</v>
          </cell>
          <cell r="C25" t="str">
            <v>กระทรวงสาธารณสุข สำนักงานปลัดกระทรวงสาธารณสุข</v>
          </cell>
          <cell r="D25" t="str">
            <v>001077500</v>
          </cell>
          <cell r="E25" t="str">
            <v>10775</v>
          </cell>
          <cell r="F25" t="str">
            <v>รพช.ภาชี</v>
          </cell>
          <cell r="G25" t="str">
            <v>โรงพยาบาลชุมชนภาชี</v>
          </cell>
          <cell r="H25" t="str">
            <v>14090105</v>
          </cell>
          <cell r="I25">
            <v>14</v>
          </cell>
          <cell r="J25" t="str">
            <v>จังหวัดพระนครศรีอยุธยา</v>
          </cell>
          <cell r="K25">
            <v>1409</v>
          </cell>
          <cell r="L25" t="str">
            <v>ภาชี</v>
          </cell>
          <cell r="M25">
            <v>140901</v>
          </cell>
          <cell r="N25" t="str">
            <v>ภาชี</v>
          </cell>
          <cell r="O25" t="str">
            <v>กลาง</v>
          </cell>
          <cell r="P25" t="str">
            <v>07</v>
          </cell>
          <cell r="Q25" t="str">
            <v>โรงพยาบาลชุมชน</v>
          </cell>
          <cell r="R25">
            <v>4</v>
          </cell>
          <cell r="S25">
            <v>46</v>
          </cell>
          <cell r="T25" t="str">
            <v>30</v>
          </cell>
          <cell r="U25" t="str">
            <v>21</v>
          </cell>
          <cell r="V25" t="str">
            <v>2.1 ทุติยภูมิระดับต้น</v>
          </cell>
        </row>
        <row r="26">
          <cell r="A26" t="str">
            <v>01</v>
          </cell>
          <cell r="B26" t="str">
            <v>21002</v>
          </cell>
          <cell r="C26" t="str">
            <v>กระทรวงสาธารณสุข สำนักงานปลัดกระทรวงสาธารณสุข</v>
          </cell>
          <cell r="D26" t="str">
            <v>001077600</v>
          </cell>
          <cell r="E26" t="str">
            <v>10776</v>
          </cell>
          <cell r="F26" t="str">
            <v>รพช.ลาดบัวหลวง</v>
          </cell>
          <cell r="G26" t="str">
            <v>โรงพยาบาลชุมชนลาดบัวหลวง</v>
          </cell>
          <cell r="H26" t="str">
            <v>14100103</v>
          </cell>
          <cell r="I26">
            <v>14</v>
          </cell>
          <cell r="J26" t="str">
            <v>จังหวัดพระนครศรีอยุธยา</v>
          </cell>
          <cell r="K26">
            <v>1410</v>
          </cell>
          <cell r="L26" t="str">
            <v>ลาดบัวหลวง</v>
          </cell>
          <cell r="M26">
            <v>141003</v>
          </cell>
          <cell r="N26" t="str">
            <v>สามเมือง</v>
          </cell>
          <cell r="O26" t="str">
            <v>กลาง</v>
          </cell>
          <cell r="P26" t="str">
            <v>07</v>
          </cell>
          <cell r="Q26" t="str">
            <v>โรงพยาบาลชุมชน</v>
          </cell>
          <cell r="R26">
            <v>5</v>
          </cell>
          <cell r="S26">
            <v>30</v>
          </cell>
          <cell r="T26" t="str">
            <v>60</v>
          </cell>
          <cell r="U26" t="str">
            <v>21</v>
          </cell>
          <cell r="V26" t="str">
            <v>2.1 ทุติยภูมิระดับต้น</v>
          </cell>
        </row>
        <row r="27">
          <cell r="A27" t="str">
            <v>01</v>
          </cell>
          <cell r="B27" t="str">
            <v>21002</v>
          </cell>
          <cell r="C27" t="str">
            <v>กระทรวงสาธารณสุข สำนักงานปลัดกระทรวงสาธารณสุข</v>
          </cell>
          <cell r="D27" t="str">
            <v>001077700</v>
          </cell>
          <cell r="E27" t="str">
            <v>10777</v>
          </cell>
          <cell r="F27" t="str">
            <v>รพช.วังน้อย</v>
          </cell>
          <cell r="G27" t="str">
            <v>โรงพยาบาลชุมชนวังน้อย</v>
          </cell>
          <cell r="H27" t="str">
            <v>14110105</v>
          </cell>
          <cell r="I27">
            <v>14</v>
          </cell>
          <cell r="J27" t="str">
            <v>จังหวัดพระนครศรีอยุธยา</v>
          </cell>
          <cell r="K27">
            <v>1411</v>
          </cell>
          <cell r="L27" t="str">
            <v>วังน้อย</v>
          </cell>
          <cell r="M27">
            <v>141104</v>
          </cell>
          <cell r="N27" t="str">
            <v>ลำไทร</v>
          </cell>
          <cell r="O27" t="str">
            <v>กลาง</v>
          </cell>
          <cell r="P27" t="str">
            <v>07</v>
          </cell>
          <cell r="Q27" t="str">
            <v>โรงพยาบาลชุมชน</v>
          </cell>
          <cell r="R27">
            <v>5</v>
          </cell>
          <cell r="S27">
            <v>30</v>
          </cell>
          <cell r="T27" t="str">
            <v>60</v>
          </cell>
          <cell r="U27" t="str">
            <v>21</v>
          </cell>
          <cell r="V27" t="str">
            <v>2.1 ทุติยภูมิระดับต้น</v>
          </cell>
        </row>
        <row r="28">
          <cell r="A28" t="str">
            <v>01</v>
          </cell>
          <cell r="B28" t="str">
            <v>21002</v>
          </cell>
          <cell r="C28" t="str">
            <v>กระทรวงสาธารณสุข สำนักงานปลัดกระทรวงสาธารณสุข</v>
          </cell>
          <cell r="D28" t="str">
            <v>001077800</v>
          </cell>
          <cell r="E28" t="str">
            <v>10778</v>
          </cell>
          <cell r="F28" t="str">
            <v>รพช.บางซ้าย</v>
          </cell>
          <cell r="G28" t="str">
            <v>โรงพยาบาลชุมชนบางซ้าย</v>
          </cell>
          <cell r="H28" t="str">
            <v>14130101</v>
          </cell>
          <cell r="I28">
            <v>14</v>
          </cell>
          <cell r="J28" t="str">
            <v>จังหวัดพระนครศรีอยุธยา</v>
          </cell>
          <cell r="K28">
            <v>1413</v>
          </cell>
          <cell r="L28" t="str">
            <v>บางซ้าย</v>
          </cell>
          <cell r="M28">
            <v>141301</v>
          </cell>
          <cell r="N28" t="str">
            <v>บางซ้าย</v>
          </cell>
          <cell r="O28" t="str">
            <v>กลาง</v>
          </cell>
          <cell r="P28" t="str">
            <v>07</v>
          </cell>
          <cell r="Q28" t="str">
            <v>โรงพยาบาลชุมชน</v>
          </cell>
          <cell r="R28">
            <v>5</v>
          </cell>
          <cell r="S28">
            <v>10</v>
          </cell>
          <cell r="T28" t="str">
            <v>10</v>
          </cell>
          <cell r="U28" t="str">
            <v>21</v>
          </cell>
          <cell r="V28" t="str">
            <v>2.1 ทุติยภูมิระดับต้น</v>
          </cell>
        </row>
        <row r="29">
          <cell r="A29" t="str">
            <v>01</v>
          </cell>
          <cell r="B29" t="str">
            <v>21002</v>
          </cell>
          <cell r="C29" t="str">
            <v>กระทรวงสาธารณสุข สำนักงานปลัดกระทรวงสาธารณสุข</v>
          </cell>
          <cell r="D29" t="str">
            <v>001077900</v>
          </cell>
          <cell r="E29" t="str">
            <v>10779</v>
          </cell>
          <cell r="F29" t="str">
            <v>รพช.อุทัย</v>
          </cell>
          <cell r="G29" t="str">
            <v>โรงพยาบาลชุมชนอุทัย</v>
          </cell>
          <cell r="H29" t="str">
            <v>14141005</v>
          </cell>
          <cell r="I29">
            <v>14</v>
          </cell>
          <cell r="J29" t="str">
            <v>จังหวัดพระนครศรีอยุธยา</v>
          </cell>
          <cell r="K29">
            <v>1414</v>
          </cell>
          <cell r="L29" t="str">
            <v>อุทัย</v>
          </cell>
          <cell r="M29">
            <v>141410</v>
          </cell>
          <cell r="N29" t="str">
            <v>ธนู</v>
          </cell>
          <cell r="O29" t="str">
            <v>กลาง</v>
          </cell>
          <cell r="P29" t="str">
            <v>07</v>
          </cell>
          <cell r="Q29" t="str">
            <v>โรงพยาบาลชุมชน</v>
          </cell>
          <cell r="R29">
            <v>5</v>
          </cell>
          <cell r="S29">
            <v>10</v>
          </cell>
          <cell r="T29" t="str">
            <v>10</v>
          </cell>
          <cell r="U29" t="str">
            <v>21</v>
          </cell>
          <cell r="V29" t="str">
            <v>2.1 ทุติยภูมิระดับต้น</v>
          </cell>
        </row>
        <row r="30">
          <cell r="A30" t="str">
            <v>01</v>
          </cell>
          <cell r="B30" t="str">
            <v>21002</v>
          </cell>
          <cell r="C30" t="str">
            <v>กระทรวงสาธารณสุข สำนักงานปลัดกระทรวงสาธารณสุข</v>
          </cell>
          <cell r="D30" t="str">
            <v>001078000</v>
          </cell>
          <cell r="E30" t="str">
            <v>10780</v>
          </cell>
          <cell r="F30" t="str">
            <v>รพช.มหาราช</v>
          </cell>
          <cell r="G30" t="str">
            <v>โรงพยาบาลชุมชนมหาราช</v>
          </cell>
          <cell r="H30" t="str">
            <v>14150106</v>
          </cell>
          <cell r="I30">
            <v>14</v>
          </cell>
          <cell r="J30" t="str">
            <v>จังหวัดพระนครศรีอยุธยา</v>
          </cell>
          <cell r="K30">
            <v>1415</v>
          </cell>
          <cell r="L30" t="str">
            <v>มหาราช</v>
          </cell>
          <cell r="M30">
            <v>141501</v>
          </cell>
          <cell r="N30" t="str">
            <v>หัวไผ่</v>
          </cell>
          <cell r="O30" t="str">
            <v>กลาง</v>
          </cell>
          <cell r="P30" t="str">
            <v>07</v>
          </cell>
          <cell r="Q30" t="str">
            <v>โรงพยาบาลชุมชน</v>
          </cell>
          <cell r="R30">
            <v>5</v>
          </cell>
          <cell r="S30">
            <v>10</v>
          </cell>
          <cell r="T30" t="str">
            <v>10</v>
          </cell>
          <cell r="U30" t="str">
            <v>21</v>
          </cell>
          <cell r="V30" t="str">
            <v>2.1 ทุติยภูมิระดับต้น</v>
          </cell>
        </row>
        <row r="31">
          <cell r="A31" t="str">
            <v>01</v>
          </cell>
          <cell r="B31" t="str">
            <v>21002</v>
          </cell>
          <cell r="C31" t="str">
            <v>กระทรวงสาธารณสุข สำนักงานปลัดกระทรวงสาธารณสุข</v>
          </cell>
          <cell r="D31" t="str">
            <v>001078100</v>
          </cell>
          <cell r="E31" t="str">
            <v>10781</v>
          </cell>
          <cell r="F31" t="str">
            <v>รพช.บ้านแพรก</v>
          </cell>
          <cell r="G31" t="str">
            <v>โรงพยาบาลชุมชนบ้านแพรก</v>
          </cell>
          <cell r="H31" t="str">
            <v>14160201</v>
          </cell>
          <cell r="I31">
            <v>14</v>
          </cell>
          <cell r="J31" t="str">
            <v>จังหวัดพระนครศรีอยุธยา</v>
          </cell>
          <cell r="K31">
            <v>1416</v>
          </cell>
          <cell r="L31" t="str">
            <v>บ้านแพรก</v>
          </cell>
          <cell r="M31">
            <v>141602</v>
          </cell>
          <cell r="N31" t="str">
            <v>บ้านใหม่</v>
          </cell>
          <cell r="O31" t="str">
            <v>กลาง</v>
          </cell>
          <cell r="P31" t="str">
            <v>07</v>
          </cell>
          <cell r="Q31" t="str">
            <v>โรงพยาบาลชุมชน</v>
          </cell>
          <cell r="R31">
            <v>5</v>
          </cell>
          <cell r="S31">
            <v>16</v>
          </cell>
          <cell r="T31" t="str">
            <v>10</v>
          </cell>
          <cell r="U31" t="str">
            <v>21</v>
          </cell>
          <cell r="V31" t="str">
            <v>2.1 ทุติยภูมิระดับต้น</v>
          </cell>
        </row>
        <row r="32">
          <cell r="A32" t="str">
            <v>01</v>
          </cell>
          <cell r="B32" t="str">
            <v>21002</v>
          </cell>
          <cell r="C32" t="str">
            <v>กระทรวงสาธารณสุข สำนักงานปลัดกระทรวงสาธารณสุข</v>
          </cell>
          <cell r="D32" t="str">
            <v>001066100</v>
          </cell>
          <cell r="E32" t="str">
            <v>10661</v>
          </cell>
          <cell r="F32" t="str">
            <v>รพศ.สระบุรี</v>
          </cell>
          <cell r="G32" t="str">
            <v>โรงพยาบาลศูนย์สระบุรี</v>
          </cell>
          <cell r="H32" t="str">
            <v>19010100</v>
          </cell>
          <cell r="I32">
            <v>19</v>
          </cell>
          <cell r="J32" t="str">
            <v>จังหวัดสระบุรี</v>
          </cell>
          <cell r="K32">
            <v>1901</v>
          </cell>
          <cell r="L32" t="str">
            <v>เมืองสระบุรี</v>
          </cell>
          <cell r="M32">
            <v>190101</v>
          </cell>
          <cell r="N32" t="str">
            <v>ปากเพรียว</v>
          </cell>
          <cell r="O32" t="str">
            <v>กลาง</v>
          </cell>
          <cell r="P32" t="str">
            <v>05</v>
          </cell>
          <cell r="Q32" t="str">
            <v>โรงพยาบาลศูนย์</v>
          </cell>
          <cell r="R32">
            <v>1</v>
          </cell>
          <cell r="S32">
            <v>680</v>
          </cell>
          <cell r="T32" t="str">
            <v>680</v>
          </cell>
          <cell r="U32" t="str">
            <v>31</v>
          </cell>
          <cell r="V32" t="str">
            <v>3.1 ตติยภูมิ</v>
          </cell>
        </row>
        <row r="33">
          <cell r="A33" t="str">
            <v>01</v>
          </cell>
          <cell r="B33" t="str">
            <v>21002</v>
          </cell>
          <cell r="C33" t="str">
            <v>กระทรวงสาธารณสุข สำนักงานปลัดกระทรวงสาธารณสุข</v>
          </cell>
          <cell r="D33" t="str">
            <v>001069500</v>
          </cell>
          <cell r="E33" t="str">
            <v>10695</v>
          </cell>
          <cell r="F33" t="str">
            <v>รพท.พระพุทธบาท</v>
          </cell>
          <cell r="G33" t="str">
            <v>โรงพยาบาลทั่วไปพระพุทธบาท</v>
          </cell>
          <cell r="H33" t="str">
            <v>19090308</v>
          </cell>
          <cell r="I33">
            <v>19</v>
          </cell>
          <cell r="J33" t="str">
            <v>จังหวัดสระบุรี</v>
          </cell>
          <cell r="K33">
            <v>1909</v>
          </cell>
          <cell r="L33" t="str">
            <v>พระพุทธบาท</v>
          </cell>
          <cell r="M33">
            <v>190903</v>
          </cell>
          <cell r="N33" t="str">
            <v>ธารเกษม</v>
          </cell>
          <cell r="O33" t="str">
            <v>กลาง</v>
          </cell>
          <cell r="P33" t="str">
            <v>06</v>
          </cell>
          <cell r="Q33" t="str">
            <v>โรงพยาบาลทั่วไป</v>
          </cell>
          <cell r="R33">
            <v>2</v>
          </cell>
          <cell r="S33">
            <v>315</v>
          </cell>
          <cell r="T33" t="str">
            <v>315</v>
          </cell>
          <cell r="U33" t="str">
            <v>23</v>
          </cell>
          <cell r="V33" t="str">
            <v>2.3 ทุติยภูมิระดับสูง</v>
          </cell>
        </row>
        <row r="34">
          <cell r="A34" t="str">
            <v>01</v>
          </cell>
          <cell r="B34" t="str">
            <v>21002</v>
          </cell>
          <cell r="C34" t="str">
            <v>กระทรวงสาธารณสุข สำนักงานปลัดกระทรวงสาธารณสุข</v>
          </cell>
          <cell r="D34" t="str">
            <v>001080700</v>
          </cell>
          <cell r="E34" t="str">
            <v>10807</v>
          </cell>
          <cell r="F34" t="str">
            <v>รพช.แก่งคอย</v>
          </cell>
          <cell r="G34" t="str">
            <v>โรงพยาบาลชุมชนแก่งคอย</v>
          </cell>
          <cell r="H34" t="str">
            <v>19020108</v>
          </cell>
          <cell r="I34">
            <v>19</v>
          </cell>
          <cell r="J34" t="str">
            <v>จังหวัดสระบุรี</v>
          </cell>
          <cell r="K34">
            <v>1902</v>
          </cell>
          <cell r="L34" t="str">
            <v>แก่งคอย</v>
          </cell>
          <cell r="M34">
            <v>190201</v>
          </cell>
          <cell r="N34" t="str">
            <v>แก่งคอย</v>
          </cell>
          <cell r="O34" t="str">
            <v>กลาง</v>
          </cell>
          <cell r="P34" t="str">
            <v>07</v>
          </cell>
          <cell r="Q34" t="str">
            <v>โรงพยาบาลชุมชน</v>
          </cell>
          <cell r="R34">
            <v>4</v>
          </cell>
          <cell r="S34">
            <v>60</v>
          </cell>
          <cell r="T34" t="str">
            <v>60</v>
          </cell>
          <cell r="U34" t="str">
            <v>21</v>
          </cell>
          <cell r="V34" t="str">
            <v>2.1 ทุติยภูมิระดับต้น</v>
          </cell>
        </row>
        <row r="35">
          <cell r="A35" t="str">
            <v>01</v>
          </cell>
          <cell r="B35" t="str">
            <v>21002</v>
          </cell>
          <cell r="C35" t="str">
            <v>กระทรวงสาธารณสุข สำนักงานปลัดกระทรวงสาธารณสุข</v>
          </cell>
          <cell r="D35" t="str">
            <v>001080800</v>
          </cell>
          <cell r="E35" t="str">
            <v>10808</v>
          </cell>
          <cell r="F35" t="str">
            <v>รพช.หนองแค</v>
          </cell>
          <cell r="G35" t="str">
            <v>โรงพยาบาลชุมชนหนองแค</v>
          </cell>
          <cell r="H35" t="str">
            <v>19030100</v>
          </cell>
          <cell r="I35">
            <v>19</v>
          </cell>
          <cell r="J35" t="str">
            <v>จังหวัดสระบุรี</v>
          </cell>
          <cell r="K35">
            <v>1903</v>
          </cell>
          <cell r="L35" t="str">
            <v>หนองแค</v>
          </cell>
          <cell r="M35">
            <v>190301</v>
          </cell>
          <cell r="N35" t="str">
            <v>หนองแค</v>
          </cell>
          <cell r="O35" t="str">
            <v>กลาง</v>
          </cell>
          <cell r="P35" t="str">
            <v>07</v>
          </cell>
          <cell r="Q35" t="str">
            <v>โรงพยาบาลชุมชน</v>
          </cell>
          <cell r="R35">
            <v>4</v>
          </cell>
          <cell r="S35">
            <v>60</v>
          </cell>
          <cell r="T35" t="str">
            <v>90</v>
          </cell>
          <cell r="U35" t="str">
            <v>21</v>
          </cell>
          <cell r="V35" t="str">
            <v>2.1 ทุติยภูมิระดับต้น</v>
          </cell>
        </row>
        <row r="36">
          <cell r="A36" t="str">
            <v>01</v>
          </cell>
          <cell r="B36" t="str">
            <v>21002</v>
          </cell>
          <cell r="C36" t="str">
            <v>กระทรวงสาธารณสุข สำนักงานปลัดกระทรวงสาธารณสุข</v>
          </cell>
          <cell r="D36" t="str">
            <v>001080900</v>
          </cell>
          <cell r="E36" t="str">
            <v>10809</v>
          </cell>
          <cell r="F36" t="str">
            <v>รพช.วิหารแดง</v>
          </cell>
          <cell r="G36" t="str">
            <v>โรงพยาบาลชุมชนวิหารแดง</v>
          </cell>
          <cell r="H36" t="str">
            <v>19040203</v>
          </cell>
          <cell r="I36">
            <v>19</v>
          </cell>
          <cell r="J36" t="str">
            <v>จังหวัดสระบุรี</v>
          </cell>
          <cell r="K36">
            <v>1904</v>
          </cell>
          <cell r="L36" t="str">
            <v>วิหารแดง</v>
          </cell>
          <cell r="M36">
            <v>190402</v>
          </cell>
          <cell r="N36" t="str">
            <v>บ้านลำ</v>
          </cell>
          <cell r="O36" t="str">
            <v>กลาง</v>
          </cell>
          <cell r="P36" t="str">
            <v>07</v>
          </cell>
          <cell r="Q36" t="str">
            <v>โรงพยาบาลชุมชน</v>
          </cell>
          <cell r="R36">
            <v>5</v>
          </cell>
          <cell r="S36">
            <v>30</v>
          </cell>
          <cell r="T36" t="str">
            <v>30</v>
          </cell>
          <cell r="U36" t="str">
            <v>21</v>
          </cell>
          <cell r="V36" t="str">
            <v>2.1 ทุติยภูมิระดับต้น</v>
          </cell>
        </row>
        <row r="37">
          <cell r="A37" t="str">
            <v>01</v>
          </cell>
          <cell r="B37" t="str">
            <v>21002</v>
          </cell>
          <cell r="C37" t="str">
            <v>กระทรวงสาธารณสุข สำนักงานปลัดกระทรวงสาธารณสุข</v>
          </cell>
          <cell r="D37" t="str">
            <v>001081000</v>
          </cell>
          <cell r="E37" t="str">
            <v>10810</v>
          </cell>
          <cell r="F37" t="str">
            <v>รพช.หนองแซง</v>
          </cell>
          <cell r="G37" t="str">
            <v>โรงพยาบาลชุมชนหนองแซง</v>
          </cell>
          <cell r="H37" t="str">
            <v>19050606</v>
          </cell>
          <cell r="I37">
            <v>19</v>
          </cell>
          <cell r="J37" t="str">
            <v>จังหวัดสระบุรี</v>
          </cell>
          <cell r="K37">
            <v>1905</v>
          </cell>
          <cell r="L37" t="str">
            <v>หนองแซง</v>
          </cell>
          <cell r="M37">
            <v>190506</v>
          </cell>
          <cell r="N37" t="str">
            <v>ไก่เส่า</v>
          </cell>
          <cell r="O37" t="str">
            <v>กลาง</v>
          </cell>
          <cell r="P37" t="str">
            <v>07</v>
          </cell>
          <cell r="Q37" t="str">
            <v>โรงพยาบาลชุมชน</v>
          </cell>
          <cell r="R37">
            <v>5</v>
          </cell>
          <cell r="S37">
            <v>23</v>
          </cell>
          <cell r="T37" t="str">
            <v>10</v>
          </cell>
          <cell r="U37" t="str">
            <v>21</v>
          </cell>
          <cell r="V37" t="str">
            <v>2.1 ทุติยภูมิระดับต้น</v>
          </cell>
        </row>
        <row r="38">
          <cell r="A38" t="str">
            <v>01</v>
          </cell>
          <cell r="B38" t="str">
            <v>21002</v>
          </cell>
          <cell r="C38" t="str">
            <v>กระทรวงสาธารณสุข สำนักงานปลัดกระทรวงสาธารณสุข</v>
          </cell>
          <cell r="D38" t="str">
            <v>001081100</v>
          </cell>
          <cell r="E38" t="str">
            <v>10811</v>
          </cell>
          <cell r="F38" t="str">
            <v>รพช.บ้านหมอ</v>
          </cell>
          <cell r="G38" t="str">
            <v>โรงพยาบาลชุมชนบ้านหมอ</v>
          </cell>
          <cell r="H38" t="str">
            <v>19060104</v>
          </cell>
          <cell r="I38">
            <v>19</v>
          </cell>
          <cell r="J38" t="str">
            <v>จังหวัดสระบุรี</v>
          </cell>
          <cell r="K38">
            <v>1906</v>
          </cell>
          <cell r="L38" t="str">
            <v>บ้านหมอ</v>
          </cell>
          <cell r="M38">
            <v>190601</v>
          </cell>
          <cell r="N38" t="str">
            <v>บ้านหมอ</v>
          </cell>
          <cell r="O38" t="str">
            <v>กลาง</v>
          </cell>
          <cell r="P38" t="str">
            <v>07</v>
          </cell>
          <cell r="Q38" t="str">
            <v>โรงพยาบาลชุมชน</v>
          </cell>
          <cell r="R38">
            <v>5</v>
          </cell>
          <cell r="S38">
            <v>30</v>
          </cell>
          <cell r="T38" t="str">
            <v>30</v>
          </cell>
          <cell r="U38" t="str">
            <v>21</v>
          </cell>
          <cell r="V38" t="str">
            <v>2.1 ทุติยภูมิระดับต้น</v>
          </cell>
        </row>
        <row r="39">
          <cell r="A39" t="str">
            <v>01</v>
          </cell>
          <cell r="B39" t="str">
            <v>21002</v>
          </cell>
          <cell r="C39" t="str">
            <v>กระทรวงสาธารณสุข สำนักงานปลัดกระทรวงสาธารณสุข</v>
          </cell>
          <cell r="D39" t="str">
            <v>001081200</v>
          </cell>
          <cell r="E39" t="str">
            <v>10812</v>
          </cell>
          <cell r="F39" t="str">
            <v>รพช.ดอนพุด</v>
          </cell>
          <cell r="G39" t="str">
            <v>โรงพยาบาลชุมชนดอนพุด</v>
          </cell>
          <cell r="H39" t="str">
            <v>19070102</v>
          </cell>
          <cell r="I39">
            <v>19</v>
          </cell>
          <cell r="J39" t="str">
            <v>จังหวัดสระบุรี</v>
          </cell>
          <cell r="K39">
            <v>1907</v>
          </cell>
          <cell r="L39" t="str">
            <v>ดอนพุด</v>
          </cell>
          <cell r="M39">
            <v>190701</v>
          </cell>
          <cell r="N39" t="str">
            <v>ดอนพุด</v>
          </cell>
          <cell r="O39" t="str">
            <v>กลาง</v>
          </cell>
          <cell r="P39" t="str">
            <v>07</v>
          </cell>
          <cell r="Q39" t="str">
            <v>โรงพยาบาลชุมชน</v>
          </cell>
          <cell r="R39">
            <v>5</v>
          </cell>
          <cell r="S39">
            <v>10</v>
          </cell>
          <cell r="T39" t="str">
            <v>30</v>
          </cell>
          <cell r="U39" t="str">
            <v>21</v>
          </cell>
          <cell r="V39" t="str">
            <v>2.1 ทุติยภูมิระดับต้น</v>
          </cell>
        </row>
        <row r="40">
          <cell r="A40" t="str">
            <v>01</v>
          </cell>
          <cell r="B40" t="str">
            <v>21002</v>
          </cell>
          <cell r="C40" t="str">
            <v>กระทรวงสาธารณสุข สำนักงานปลัดกระทรวงสาธารณสุข</v>
          </cell>
          <cell r="D40" t="str">
            <v>001081300</v>
          </cell>
          <cell r="E40" t="str">
            <v>10813</v>
          </cell>
          <cell r="F40" t="str">
            <v>รพช.หนองโดน</v>
          </cell>
          <cell r="G40" t="str">
            <v>โรงพยาบาลชุมชนหนองโดน</v>
          </cell>
          <cell r="H40" t="str">
            <v>19080109</v>
          </cell>
          <cell r="I40">
            <v>19</v>
          </cell>
          <cell r="J40" t="str">
            <v>จังหวัดสระบุรี</v>
          </cell>
          <cell r="K40">
            <v>1908</v>
          </cell>
          <cell r="L40" t="str">
            <v>หนองโดน</v>
          </cell>
          <cell r="M40">
            <v>190801</v>
          </cell>
          <cell r="N40" t="str">
            <v>หนองโดน</v>
          </cell>
          <cell r="O40" t="str">
            <v>กลาง</v>
          </cell>
          <cell r="P40" t="str">
            <v>07</v>
          </cell>
          <cell r="Q40" t="str">
            <v>โรงพยาบาลชุมชน</v>
          </cell>
          <cell r="R40">
            <v>5</v>
          </cell>
          <cell r="S40">
            <v>10</v>
          </cell>
          <cell r="T40" t="str">
            <v>10</v>
          </cell>
          <cell r="U40" t="str">
            <v>21</v>
          </cell>
          <cell r="V40" t="str">
            <v>2.1 ทุติยภูมิระดับต้น</v>
          </cell>
        </row>
        <row r="41">
          <cell r="A41" t="str">
            <v>01</v>
          </cell>
          <cell r="B41" t="str">
            <v>21002</v>
          </cell>
          <cell r="C41" t="str">
            <v>กระทรวงสาธารณสุข สำนักงานปลัดกระทรวงสาธารณสุข</v>
          </cell>
          <cell r="D41" t="str">
            <v>001081400</v>
          </cell>
          <cell r="E41" t="str">
            <v>10814</v>
          </cell>
          <cell r="F41" t="str">
            <v>รพช.เสาไห้</v>
          </cell>
          <cell r="G41" t="str">
            <v>โรงพยาบาลชุมชนเสาไห้</v>
          </cell>
          <cell r="H41" t="str">
            <v>19100107</v>
          </cell>
          <cell r="I41">
            <v>19</v>
          </cell>
          <cell r="J41" t="str">
            <v>จังหวัดสระบุรี</v>
          </cell>
          <cell r="K41">
            <v>1910</v>
          </cell>
          <cell r="L41" t="str">
            <v>เสาไห้</v>
          </cell>
          <cell r="M41">
            <v>191001</v>
          </cell>
          <cell r="N41" t="str">
            <v>เสาไห้</v>
          </cell>
          <cell r="O41" t="str">
            <v>กลาง</v>
          </cell>
          <cell r="P41" t="str">
            <v>07</v>
          </cell>
          <cell r="Q41" t="str">
            <v>โรงพยาบาลชุมชน</v>
          </cell>
          <cell r="R41">
            <v>5</v>
          </cell>
          <cell r="S41">
            <v>30</v>
          </cell>
          <cell r="T41" t="str">
            <v>10</v>
          </cell>
          <cell r="U41" t="str">
            <v>21</v>
          </cell>
          <cell r="V41" t="str">
            <v>2.1 ทุติยภูมิระดับต้น</v>
          </cell>
        </row>
        <row r="42">
          <cell r="A42" t="str">
            <v>01</v>
          </cell>
          <cell r="B42" t="str">
            <v>21002</v>
          </cell>
          <cell r="C42" t="str">
            <v>กระทรวงสาธารณสุข สำนักงานปลัดกระทรวงสาธารณสุข</v>
          </cell>
          <cell r="D42" t="str">
            <v>001081500</v>
          </cell>
          <cell r="E42" t="str">
            <v>10815</v>
          </cell>
          <cell r="F42" t="str">
            <v>รพช.มวกเหล็ก</v>
          </cell>
          <cell r="G42" t="str">
            <v>โรงพยาบาลชุมชนมวกเหล็ก</v>
          </cell>
          <cell r="H42" t="str">
            <v>19110209</v>
          </cell>
          <cell r="I42">
            <v>19</v>
          </cell>
          <cell r="J42" t="str">
            <v>จังหวัดสระบุรี</v>
          </cell>
          <cell r="K42">
            <v>1911</v>
          </cell>
          <cell r="L42" t="str">
            <v>มวกเหล็ก</v>
          </cell>
          <cell r="M42">
            <v>191102</v>
          </cell>
          <cell r="N42" t="str">
            <v>มิตรภาพ</v>
          </cell>
          <cell r="O42" t="str">
            <v>กลาง</v>
          </cell>
          <cell r="P42" t="str">
            <v>07</v>
          </cell>
          <cell r="Q42" t="str">
            <v>โรงพยาบาลชุมชน</v>
          </cell>
          <cell r="R42">
            <v>5</v>
          </cell>
          <cell r="S42">
            <v>30</v>
          </cell>
          <cell r="T42" t="str">
            <v>30</v>
          </cell>
          <cell r="U42" t="str">
            <v>21</v>
          </cell>
          <cell r="V42" t="str">
            <v>2.1 ทุติยภูมิระดับต้น</v>
          </cell>
        </row>
        <row r="43">
          <cell r="A43" t="str">
            <v>01</v>
          </cell>
          <cell r="B43" t="str">
            <v>21002</v>
          </cell>
          <cell r="C43" t="str">
            <v>กระทรวงสาธารณสุข สำนักงานปลัดกระทรวงสาธารณสุข</v>
          </cell>
          <cell r="D43" t="str">
            <v>001081600</v>
          </cell>
          <cell r="E43" t="str">
            <v>10816</v>
          </cell>
          <cell r="F43" t="str">
            <v>รพช.วังม่วง</v>
          </cell>
          <cell r="G43" t="str">
            <v>โรงพยาบาลชุมชนวังม่วง</v>
          </cell>
          <cell r="H43" t="str">
            <v>19120301</v>
          </cell>
          <cell r="I43">
            <v>19</v>
          </cell>
          <cell r="J43" t="str">
            <v>จังหวัดสระบุรี</v>
          </cell>
          <cell r="K43">
            <v>1912</v>
          </cell>
          <cell r="L43" t="str">
            <v>วังม่วง</v>
          </cell>
          <cell r="M43">
            <v>191203</v>
          </cell>
          <cell r="N43" t="str">
            <v>วังม่วง</v>
          </cell>
          <cell r="O43" t="str">
            <v>กลาง</v>
          </cell>
          <cell r="P43" t="str">
            <v>07</v>
          </cell>
          <cell r="Q43" t="str">
            <v>โรงพยาบาลชุมชน</v>
          </cell>
          <cell r="R43">
            <v>5</v>
          </cell>
          <cell r="S43">
            <v>30</v>
          </cell>
          <cell r="T43" t="str">
            <v>30</v>
          </cell>
          <cell r="U43" t="str">
            <v>21</v>
          </cell>
          <cell r="V43" t="str">
            <v>2.1 ทุติยภูมิระดับต้น</v>
          </cell>
        </row>
        <row r="44">
          <cell r="A44" t="str">
            <v>02</v>
          </cell>
          <cell r="B44" t="str">
            <v>21002</v>
          </cell>
          <cell r="C44" t="str">
            <v>กระทรวงสาธารณสุข สำนักงานปลัดกระทรวงสาธารณสุข</v>
          </cell>
          <cell r="D44" t="str">
            <v>001068900</v>
          </cell>
          <cell r="E44" t="str">
            <v>10689</v>
          </cell>
          <cell r="F44" t="str">
            <v>รพท.อ่างทอง</v>
          </cell>
          <cell r="G44" t="str">
            <v>โรงพยาบาลทั่วไปอ่างทอง</v>
          </cell>
          <cell r="H44" t="str">
            <v>15010200</v>
          </cell>
          <cell r="I44">
            <v>15</v>
          </cell>
          <cell r="J44" t="str">
            <v>จังหวัดอ่างทอง</v>
          </cell>
          <cell r="K44">
            <v>1501</v>
          </cell>
          <cell r="L44" t="str">
            <v>เมืองอ่างทอง</v>
          </cell>
          <cell r="M44">
            <v>150102</v>
          </cell>
          <cell r="N44" t="str">
            <v>บางแก้ว</v>
          </cell>
          <cell r="O44" t="str">
            <v>กลาง</v>
          </cell>
          <cell r="P44" t="str">
            <v>06</v>
          </cell>
          <cell r="Q44" t="str">
            <v>โรงพยาบาลทั่วไป</v>
          </cell>
          <cell r="R44">
            <v>2</v>
          </cell>
          <cell r="S44">
            <v>326</v>
          </cell>
          <cell r="T44" t="str">
            <v>314</v>
          </cell>
          <cell r="U44" t="str">
            <v>23</v>
          </cell>
          <cell r="V44" t="str">
            <v>2.3 ทุติยภูมิระดับสูง</v>
          </cell>
        </row>
        <row r="45">
          <cell r="A45" t="str">
            <v>02</v>
          </cell>
          <cell r="B45" t="str">
            <v>21002</v>
          </cell>
          <cell r="C45" t="str">
            <v>กระทรวงสาธารณสุข สำนักงานปลัดกระทรวงสาธารณสุข</v>
          </cell>
          <cell r="D45" t="str">
            <v>001078200</v>
          </cell>
          <cell r="E45" t="str">
            <v>10782</v>
          </cell>
          <cell r="F45" t="str">
            <v>รพช.ไชโย</v>
          </cell>
          <cell r="G45" t="str">
            <v>โรงพยาบาลชุมชนไชโย</v>
          </cell>
          <cell r="H45" t="str">
            <v>15020605</v>
          </cell>
          <cell r="I45">
            <v>15</v>
          </cell>
          <cell r="J45" t="str">
            <v>จังหวัดอ่างทอง</v>
          </cell>
          <cell r="K45">
            <v>1502</v>
          </cell>
          <cell r="L45" t="str">
            <v>ไชโย</v>
          </cell>
          <cell r="M45">
            <v>150206</v>
          </cell>
          <cell r="N45" t="str">
            <v>ไชโย</v>
          </cell>
          <cell r="O45" t="str">
            <v>กลาง</v>
          </cell>
          <cell r="P45" t="str">
            <v>07</v>
          </cell>
          <cell r="Q45" t="str">
            <v>โรงพยาบาลชุมชน</v>
          </cell>
          <cell r="R45">
            <v>5</v>
          </cell>
          <cell r="S45">
            <v>30</v>
          </cell>
          <cell r="T45" t="str">
            <v>10</v>
          </cell>
          <cell r="U45" t="str">
            <v>21</v>
          </cell>
          <cell r="V45" t="str">
            <v>2.1 ทุติยภูมิระดับต้น</v>
          </cell>
        </row>
        <row r="46">
          <cell r="A46" t="str">
            <v>02</v>
          </cell>
          <cell r="B46" t="str">
            <v>21002</v>
          </cell>
          <cell r="C46" t="str">
            <v>กระทรวงสาธารณสุข สำนักงานปลัดกระทรวงสาธารณสุข</v>
          </cell>
          <cell r="D46" t="str">
            <v>001078400</v>
          </cell>
          <cell r="E46" t="str">
            <v>10784</v>
          </cell>
          <cell r="F46" t="str">
            <v>รพช.ป่าโมก</v>
          </cell>
          <cell r="G46" t="str">
            <v>โรงพยาบาลชุมชนป่าโมก</v>
          </cell>
          <cell r="H46" t="str">
            <v>15030200</v>
          </cell>
          <cell r="I46">
            <v>15</v>
          </cell>
          <cell r="J46" t="str">
            <v>จังหวัดอ่างทอง</v>
          </cell>
          <cell r="K46">
            <v>1503</v>
          </cell>
          <cell r="L46" t="str">
            <v>ป่าโมก</v>
          </cell>
          <cell r="M46">
            <v>150302</v>
          </cell>
          <cell r="N46" t="str">
            <v>ป่าโมก</v>
          </cell>
          <cell r="O46" t="str">
            <v>กลาง</v>
          </cell>
          <cell r="P46" t="str">
            <v>07</v>
          </cell>
          <cell r="Q46" t="str">
            <v>โรงพยาบาลชุมชน</v>
          </cell>
          <cell r="R46">
            <v>4</v>
          </cell>
          <cell r="S46">
            <v>60</v>
          </cell>
          <cell r="T46" t="str">
            <v>30</v>
          </cell>
          <cell r="U46" t="str">
            <v>21</v>
          </cell>
          <cell r="V46" t="str">
            <v>2.1 ทุติยภูมิระดับต้น</v>
          </cell>
        </row>
        <row r="47">
          <cell r="A47" t="str">
            <v>02</v>
          </cell>
          <cell r="B47" t="str">
            <v>21002</v>
          </cell>
          <cell r="C47" t="str">
            <v>กระทรวงสาธารณสุข สำนักงานปลัดกระทรวงสาธารณสุข</v>
          </cell>
          <cell r="D47" t="str">
            <v>001078500</v>
          </cell>
          <cell r="E47" t="str">
            <v>10785</v>
          </cell>
          <cell r="F47" t="str">
            <v>รพช.โพธิ์ทอง</v>
          </cell>
          <cell r="G47" t="str">
            <v>โรงพยาบาลชุมชนโพธิ์ทอง</v>
          </cell>
          <cell r="H47" t="str">
            <v>15040104</v>
          </cell>
          <cell r="I47">
            <v>15</v>
          </cell>
          <cell r="J47" t="str">
            <v>จังหวัดอ่างทอง</v>
          </cell>
          <cell r="K47">
            <v>1504</v>
          </cell>
          <cell r="L47" t="str">
            <v>โพธิ์ทอง</v>
          </cell>
          <cell r="M47">
            <v>150401</v>
          </cell>
          <cell r="N47" t="str">
            <v>อ่างแก้ว</v>
          </cell>
          <cell r="O47" t="str">
            <v>กลาง</v>
          </cell>
          <cell r="P47" t="str">
            <v>07</v>
          </cell>
          <cell r="Q47" t="str">
            <v>โรงพยาบาลชุมชน</v>
          </cell>
          <cell r="R47">
            <v>4</v>
          </cell>
          <cell r="S47">
            <v>48</v>
          </cell>
          <cell r="T47" t="str">
            <v>30</v>
          </cell>
          <cell r="U47" t="str">
            <v>21</v>
          </cell>
          <cell r="V47" t="str">
            <v>2.1 ทุติยภูมิระดับต้น</v>
          </cell>
        </row>
        <row r="48">
          <cell r="A48" t="str">
            <v>02</v>
          </cell>
          <cell r="B48" t="str">
            <v>21002</v>
          </cell>
          <cell r="C48" t="str">
            <v>กระทรวงสาธารณสุข สำนักงานปลัดกระทรวงสาธารณสุข</v>
          </cell>
          <cell r="D48" t="str">
            <v>001078600</v>
          </cell>
          <cell r="E48" t="str">
            <v>10786</v>
          </cell>
          <cell r="F48" t="str">
            <v>รพช.แสวงหา</v>
          </cell>
          <cell r="G48" t="str">
            <v>โรงพยาบาลชุมชนแสวงหา</v>
          </cell>
          <cell r="H48" t="str">
            <v>15050101</v>
          </cell>
          <cell r="I48">
            <v>15</v>
          </cell>
          <cell r="J48" t="str">
            <v>จังหวัดอ่างทอง</v>
          </cell>
          <cell r="K48">
            <v>1505</v>
          </cell>
          <cell r="L48" t="str">
            <v>แสวงหา</v>
          </cell>
          <cell r="M48">
            <v>150501</v>
          </cell>
          <cell r="N48" t="str">
            <v>แสวงหา</v>
          </cell>
          <cell r="O48" t="str">
            <v>กลาง</v>
          </cell>
          <cell r="P48" t="str">
            <v>07</v>
          </cell>
          <cell r="Q48" t="str">
            <v>โรงพยาบาลชุมชน</v>
          </cell>
          <cell r="R48">
            <v>4</v>
          </cell>
          <cell r="S48">
            <v>48</v>
          </cell>
          <cell r="T48" t="str">
            <v>30</v>
          </cell>
          <cell r="U48" t="str">
            <v>21</v>
          </cell>
          <cell r="V48" t="str">
            <v>2.1 ทุติยภูมิระดับต้น</v>
          </cell>
        </row>
        <row r="49">
          <cell r="A49" t="str">
            <v>02</v>
          </cell>
          <cell r="B49" t="str">
            <v>21002</v>
          </cell>
          <cell r="C49" t="str">
            <v>กระทรวงสาธารณสุข สำนักงานปลัดกระทรวงสาธารณสุข</v>
          </cell>
          <cell r="D49" t="str">
            <v>001078700</v>
          </cell>
          <cell r="E49" t="str">
            <v>10787</v>
          </cell>
          <cell r="F49" t="str">
            <v>รพช.วิเศษชัยชาญ</v>
          </cell>
          <cell r="G49" t="str">
            <v>โรงพยาบาลชุมชนวิเศษชัยชาญ</v>
          </cell>
          <cell r="H49" t="str">
            <v>15060204</v>
          </cell>
          <cell r="I49">
            <v>15</v>
          </cell>
          <cell r="J49" t="str">
            <v>จังหวัดอ่างทอง</v>
          </cell>
          <cell r="K49">
            <v>1506</v>
          </cell>
          <cell r="L49" t="str">
            <v>วิเศษชัยชาญ</v>
          </cell>
          <cell r="M49">
            <v>150602</v>
          </cell>
          <cell r="N49" t="str">
            <v>ศาลเจ้าโรงทอง</v>
          </cell>
          <cell r="O49" t="str">
            <v>กลาง</v>
          </cell>
          <cell r="P49" t="str">
            <v>07</v>
          </cell>
          <cell r="Q49" t="str">
            <v>โรงพยาบาลชุมชน</v>
          </cell>
          <cell r="R49">
            <v>4</v>
          </cell>
          <cell r="S49">
            <v>105</v>
          </cell>
          <cell r="T49" t="str">
            <v>90</v>
          </cell>
          <cell r="U49" t="str">
            <v>22</v>
          </cell>
          <cell r="V49" t="str">
            <v>2.2 ทุติยภูมิระดับกลาง</v>
          </cell>
        </row>
        <row r="50">
          <cell r="A50" t="str">
            <v>02</v>
          </cell>
          <cell r="B50" t="str">
            <v>21002</v>
          </cell>
          <cell r="C50" t="str">
            <v>กระทรวงสาธารณสุข สำนักงานปลัดกระทรวงสาธารณสุข</v>
          </cell>
          <cell r="D50" t="str">
            <v>001078800</v>
          </cell>
          <cell r="E50" t="str">
            <v>10788</v>
          </cell>
          <cell r="F50" t="str">
            <v>รพช.สามโก้</v>
          </cell>
          <cell r="G50" t="str">
            <v>โรงพยาบาลชุมชนสามโก้</v>
          </cell>
          <cell r="H50" t="str">
            <v>15070110</v>
          </cell>
          <cell r="I50">
            <v>15</v>
          </cell>
          <cell r="J50" t="str">
            <v>จังหวัดอ่างทอง</v>
          </cell>
          <cell r="K50">
            <v>1507</v>
          </cell>
          <cell r="L50" t="str">
            <v>สามโก้</v>
          </cell>
          <cell r="M50">
            <v>150701</v>
          </cell>
          <cell r="N50" t="str">
            <v>สามโก้</v>
          </cell>
          <cell r="O50" t="str">
            <v>กลาง</v>
          </cell>
          <cell r="P50" t="str">
            <v>07</v>
          </cell>
          <cell r="Q50" t="str">
            <v>โรงพยาบาลชุมชน</v>
          </cell>
          <cell r="R50">
            <v>5</v>
          </cell>
          <cell r="S50">
            <v>15</v>
          </cell>
          <cell r="T50" t="str">
            <v>10</v>
          </cell>
          <cell r="U50" t="str">
            <v>22</v>
          </cell>
          <cell r="V50" t="str">
            <v>2.2 ทุติยภูมิระดับกลาง</v>
          </cell>
        </row>
        <row r="51">
          <cell r="A51" t="str">
            <v>02</v>
          </cell>
          <cell r="B51" t="str">
            <v>21002</v>
          </cell>
          <cell r="C51" t="str">
            <v>กระทรวงสาธารณสุข สำนักงานปลัดกระทรวงสาธารณสุข</v>
          </cell>
          <cell r="D51" t="str">
            <v>001069000</v>
          </cell>
          <cell r="E51" t="str">
            <v>10690</v>
          </cell>
          <cell r="F51" t="str">
            <v>รพท.พระนารายณ์มหาราช</v>
          </cell>
          <cell r="G51" t="str">
            <v>โรงพยาบาลทั่วไปพระนารายณ์มหาราช</v>
          </cell>
          <cell r="H51" t="str">
            <v>16010601</v>
          </cell>
          <cell r="I51">
            <v>16</v>
          </cell>
          <cell r="J51" t="str">
            <v>จังหวัดลพบุรี</v>
          </cell>
          <cell r="K51">
            <v>1601</v>
          </cell>
          <cell r="L51" t="str">
            <v>เมืองลพบุรี</v>
          </cell>
          <cell r="M51">
            <v>160106</v>
          </cell>
          <cell r="N51" t="str">
            <v>เขาสามยอด</v>
          </cell>
          <cell r="O51" t="str">
            <v>กลาง</v>
          </cell>
          <cell r="P51" t="str">
            <v>06</v>
          </cell>
          <cell r="Q51" t="str">
            <v>โรงพยาบาลทั่วไป</v>
          </cell>
          <cell r="R51">
            <v>2</v>
          </cell>
          <cell r="S51">
            <v>428</v>
          </cell>
          <cell r="T51" t="str">
            <v>428</v>
          </cell>
          <cell r="U51" t="str">
            <v>23</v>
          </cell>
          <cell r="V51" t="str">
            <v>2.3 ทุติยภูมิระดับสูง</v>
          </cell>
        </row>
        <row r="52">
          <cell r="A52" t="str">
            <v>02</v>
          </cell>
          <cell r="B52" t="str">
            <v>21002</v>
          </cell>
          <cell r="C52" t="str">
            <v>กระทรวงสาธารณสุข สำนักงานปลัดกระทรวงสาธารณสุข</v>
          </cell>
          <cell r="D52" t="str">
            <v>001069100</v>
          </cell>
          <cell r="E52" t="str">
            <v>10691</v>
          </cell>
          <cell r="F52" t="str">
            <v>รพท.บ้านหมี่</v>
          </cell>
          <cell r="G52" t="str">
            <v>โรงพยาบาลทั่วไปบ้านหมี่</v>
          </cell>
          <cell r="H52" t="str">
            <v>16061902</v>
          </cell>
          <cell r="I52">
            <v>16</v>
          </cell>
          <cell r="J52" t="str">
            <v>จังหวัดลพบุรี</v>
          </cell>
          <cell r="K52">
            <v>1606</v>
          </cell>
          <cell r="L52" t="str">
            <v>บ้านหมี่</v>
          </cell>
          <cell r="M52">
            <v>160619</v>
          </cell>
          <cell r="N52" t="str">
            <v>บ้านหมี่</v>
          </cell>
          <cell r="O52" t="str">
            <v>กลาง</v>
          </cell>
          <cell r="P52" t="str">
            <v>06</v>
          </cell>
          <cell r="Q52" t="str">
            <v>โรงพยาบาลทั่วไป</v>
          </cell>
          <cell r="R52">
            <v>3</v>
          </cell>
          <cell r="S52">
            <v>258</v>
          </cell>
          <cell r="T52" t="str">
            <v>258</v>
          </cell>
          <cell r="U52" t="str">
            <v>23</v>
          </cell>
          <cell r="V52" t="str">
            <v>2.3 ทุติยภูมิระดับสูง</v>
          </cell>
        </row>
        <row r="53">
          <cell r="A53" t="str">
            <v>02</v>
          </cell>
          <cell r="B53" t="str">
            <v>21002</v>
          </cell>
          <cell r="C53" t="str">
            <v>กระทรวงสาธารณสุข สำนักงานปลัดกระทรวงสาธารณสุข</v>
          </cell>
          <cell r="D53" t="str">
            <v>001078900</v>
          </cell>
          <cell r="E53" t="str">
            <v>10789</v>
          </cell>
          <cell r="F53" t="str">
            <v>รพช.พัฒนานิคม</v>
          </cell>
          <cell r="G53" t="str">
            <v>โรงพยาบาลชุมชนพัฒนานิคม</v>
          </cell>
          <cell r="H53" t="str">
            <v>16020106</v>
          </cell>
          <cell r="I53">
            <v>16</v>
          </cell>
          <cell r="J53" t="str">
            <v>จังหวัดลพบุรี</v>
          </cell>
          <cell r="K53">
            <v>1602</v>
          </cell>
          <cell r="L53" t="str">
            <v>พัฒนานิคม</v>
          </cell>
          <cell r="M53">
            <v>160201</v>
          </cell>
          <cell r="N53" t="str">
            <v>พัฒนานิคม</v>
          </cell>
          <cell r="O53" t="str">
            <v>กลาง</v>
          </cell>
          <cell r="P53" t="str">
            <v>07</v>
          </cell>
          <cell r="Q53" t="str">
            <v>โรงพยาบาลชุมชน</v>
          </cell>
          <cell r="R53">
            <v>4</v>
          </cell>
          <cell r="S53">
            <v>60</v>
          </cell>
          <cell r="T53" t="str">
            <v>60</v>
          </cell>
          <cell r="U53" t="str">
            <v>21</v>
          </cell>
          <cell r="V53" t="str">
            <v>2.1 ทุติยภูมิระดับต้น</v>
          </cell>
        </row>
        <row r="54">
          <cell r="A54" t="str">
            <v>02</v>
          </cell>
          <cell r="B54" t="str">
            <v>21002</v>
          </cell>
          <cell r="C54" t="str">
            <v>กระทรวงสาธารณสุข สำนักงานปลัดกระทรวงสาธารณสุข</v>
          </cell>
          <cell r="D54" t="str">
            <v>001079000</v>
          </cell>
          <cell r="E54" t="str">
            <v>10790</v>
          </cell>
          <cell r="F54" t="str">
            <v>รพช.โคกสำโรง</v>
          </cell>
          <cell r="G54" t="str">
            <v>โรงพยาบาลชุมชนโคกสำโรง</v>
          </cell>
          <cell r="H54" t="str">
            <v>16030104</v>
          </cell>
          <cell r="I54">
            <v>16</v>
          </cell>
          <cell r="J54" t="str">
            <v>จังหวัดลพบุรี</v>
          </cell>
          <cell r="K54">
            <v>1603</v>
          </cell>
          <cell r="L54" t="str">
            <v>โคกสำโรง</v>
          </cell>
          <cell r="M54">
            <v>160301</v>
          </cell>
          <cell r="N54" t="str">
            <v>โคกสำโรง</v>
          </cell>
          <cell r="O54" t="str">
            <v>กลาง</v>
          </cell>
          <cell r="P54" t="str">
            <v>07</v>
          </cell>
          <cell r="Q54" t="str">
            <v>โรงพยาบาลชุมชน</v>
          </cell>
          <cell r="R54">
            <v>4</v>
          </cell>
          <cell r="S54">
            <v>120</v>
          </cell>
          <cell r="T54" t="str">
            <v>120</v>
          </cell>
          <cell r="U54" t="str">
            <v>22</v>
          </cell>
          <cell r="V54" t="str">
            <v>2.2 ทุติยภูมิระดับกลาง</v>
          </cell>
        </row>
        <row r="55">
          <cell r="A55" t="str">
            <v>02</v>
          </cell>
          <cell r="B55" t="str">
            <v>21002</v>
          </cell>
          <cell r="C55" t="str">
            <v>กระทรวงสาธารณสุข สำนักงานปลัดกระทรวงสาธารณสุข</v>
          </cell>
          <cell r="D55" t="str">
            <v>001079100</v>
          </cell>
          <cell r="E55" t="str">
            <v>10791</v>
          </cell>
          <cell r="F55" t="str">
            <v>รพช.ชัยบาดาล</v>
          </cell>
          <cell r="G55" t="str">
            <v>โรงพยาบาลชุมชนชัยบาดาล</v>
          </cell>
          <cell r="H55" t="str">
            <v>16040104</v>
          </cell>
          <cell r="I55">
            <v>16</v>
          </cell>
          <cell r="J55" t="str">
            <v>จังหวัดลพบุรี</v>
          </cell>
          <cell r="K55">
            <v>1604</v>
          </cell>
          <cell r="L55" t="str">
            <v>ชัยบาดาล</v>
          </cell>
          <cell r="M55">
            <v>160401</v>
          </cell>
          <cell r="N55" t="str">
            <v>ลำนารายณ์</v>
          </cell>
          <cell r="O55" t="str">
            <v>กลาง</v>
          </cell>
          <cell r="P55" t="str">
            <v>07</v>
          </cell>
          <cell r="Q55" t="str">
            <v>โรงพยาบาลชุมชน</v>
          </cell>
          <cell r="R55">
            <v>4</v>
          </cell>
          <cell r="S55">
            <v>120</v>
          </cell>
          <cell r="T55" t="str">
            <v>152</v>
          </cell>
          <cell r="U55" t="str">
            <v>22</v>
          </cell>
          <cell r="V55" t="str">
            <v>2.2 ทุติยภูมิระดับกลาง</v>
          </cell>
        </row>
        <row r="56">
          <cell r="A56" t="str">
            <v>02</v>
          </cell>
          <cell r="B56" t="str">
            <v>21002</v>
          </cell>
          <cell r="C56" t="str">
            <v>กระทรวงสาธารณสุข สำนักงานปลัดกระทรวงสาธารณสุข</v>
          </cell>
          <cell r="D56" t="str">
            <v>001079200</v>
          </cell>
          <cell r="E56" t="str">
            <v>10792</v>
          </cell>
          <cell r="F56" t="str">
            <v>รพช.ท่าวุ้ง</v>
          </cell>
          <cell r="G56" t="str">
            <v>โรงพยาบาลชุมชนท่าวุ้ง</v>
          </cell>
          <cell r="H56" t="str">
            <v>16050207</v>
          </cell>
          <cell r="I56">
            <v>16</v>
          </cell>
          <cell r="J56" t="str">
            <v>จังหวัดลพบุรี</v>
          </cell>
          <cell r="K56">
            <v>1605</v>
          </cell>
          <cell r="L56" t="str">
            <v>ท่าวุ้ง</v>
          </cell>
          <cell r="M56">
            <v>160502</v>
          </cell>
          <cell r="N56" t="str">
            <v>บางคู้</v>
          </cell>
          <cell r="O56" t="str">
            <v>กลาง</v>
          </cell>
          <cell r="P56" t="str">
            <v>07</v>
          </cell>
          <cell r="Q56" t="str">
            <v>โรงพยาบาลชุมชน</v>
          </cell>
          <cell r="R56">
            <v>4</v>
          </cell>
          <cell r="S56">
            <v>60</v>
          </cell>
          <cell r="T56" t="str">
            <v>60</v>
          </cell>
          <cell r="U56" t="str">
            <v>21</v>
          </cell>
          <cell r="V56" t="str">
            <v>2.1 ทุติยภูมิระดับต้น</v>
          </cell>
        </row>
        <row r="57">
          <cell r="A57" t="str">
            <v>02</v>
          </cell>
          <cell r="B57" t="str">
            <v>21002</v>
          </cell>
          <cell r="C57" t="str">
            <v>กระทรวงสาธารณสุข สำนักงานปลัดกระทรวงสาธารณสุข</v>
          </cell>
          <cell r="D57" t="str">
            <v>001079300</v>
          </cell>
          <cell r="E57" t="str">
            <v>10793</v>
          </cell>
          <cell r="F57" t="str">
            <v>รพช.ท่าหลวง</v>
          </cell>
          <cell r="G57" t="str">
            <v>โรงพยาบาลชุมชนท่าหลวง</v>
          </cell>
          <cell r="H57" t="str">
            <v>16070109</v>
          </cell>
          <cell r="I57">
            <v>16</v>
          </cell>
          <cell r="J57" t="str">
            <v>จังหวัดลพบุรี</v>
          </cell>
          <cell r="K57">
            <v>1607</v>
          </cell>
          <cell r="L57" t="str">
            <v>ท่าหลวง</v>
          </cell>
          <cell r="M57">
            <v>160701</v>
          </cell>
          <cell r="N57" t="str">
            <v>ท่าหลวง</v>
          </cell>
          <cell r="O57" t="str">
            <v>กลาง</v>
          </cell>
          <cell r="P57" t="str">
            <v>07</v>
          </cell>
          <cell r="Q57" t="str">
            <v>โรงพยาบาลชุมชน</v>
          </cell>
          <cell r="R57">
            <v>4</v>
          </cell>
          <cell r="S57">
            <v>30</v>
          </cell>
          <cell r="T57" t="str">
            <v>35</v>
          </cell>
          <cell r="U57" t="str">
            <v>21</v>
          </cell>
          <cell r="V57" t="str">
            <v>2.1 ทุติยภูมิระดับต้น</v>
          </cell>
        </row>
        <row r="58">
          <cell r="A58" t="str">
            <v>02</v>
          </cell>
          <cell r="B58" t="str">
            <v>21002</v>
          </cell>
          <cell r="C58" t="str">
            <v>กระทรวงสาธารณสุข สำนักงานปลัดกระทรวงสาธารณสุข</v>
          </cell>
          <cell r="D58" t="str">
            <v>001079400</v>
          </cell>
          <cell r="E58" t="str">
            <v>10794</v>
          </cell>
          <cell r="F58" t="str">
            <v>รพช.สระโบสถ์</v>
          </cell>
          <cell r="G58" t="str">
            <v>โรงพยาบาลชุมชนสระโบสถ์</v>
          </cell>
          <cell r="H58" t="str">
            <v>16080510</v>
          </cell>
          <cell r="I58">
            <v>16</v>
          </cell>
          <cell r="J58" t="str">
            <v>จังหวัดลพบุรี</v>
          </cell>
          <cell r="K58">
            <v>1608</v>
          </cell>
          <cell r="L58" t="str">
            <v>สระโบสถ์</v>
          </cell>
          <cell r="M58">
            <v>160805</v>
          </cell>
          <cell r="N58" t="str">
            <v>นิยมชัย</v>
          </cell>
          <cell r="O58" t="str">
            <v>กลาง</v>
          </cell>
          <cell r="P58" t="str">
            <v>07</v>
          </cell>
          <cell r="Q58" t="str">
            <v>โรงพยาบาลชุมชน</v>
          </cell>
          <cell r="R58">
            <v>5</v>
          </cell>
          <cell r="S58">
            <v>10</v>
          </cell>
          <cell r="T58" t="str">
            <v>19</v>
          </cell>
          <cell r="U58" t="str">
            <v>21</v>
          </cell>
          <cell r="V58" t="str">
            <v>2.1 ทุติยภูมิระดับต้น</v>
          </cell>
        </row>
        <row r="59">
          <cell r="A59" t="str">
            <v>02</v>
          </cell>
          <cell r="B59" t="str">
            <v>21002</v>
          </cell>
          <cell r="C59" t="str">
            <v>กระทรวงสาธารณสุข สำนักงานปลัดกระทรวงสาธารณสุข</v>
          </cell>
          <cell r="D59" t="str">
            <v>001079500</v>
          </cell>
          <cell r="E59" t="str">
            <v>10795</v>
          </cell>
          <cell r="F59" t="str">
            <v>รพช.โคกเจริญ</v>
          </cell>
          <cell r="G59" t="str">
            <v>โรงพยาบาลชุมชนโคกเจริญ</v>
          </cell>
          <cell r="H59" t="str">
            <v>16090102</v>
          </cell>
          <cell r="I59">
            <v>16</v>
          </cell>
          <cell r="J59" t="str">
            <v>จังหวัดลพบุรี</v>
          </cell>
          <cell r="K59">
            <v>1609</v>
          </cell>
          <cell r="L59" t="str">
            <v>โคกเจริญ</v>
          </cell>
          <cell r="M59">
            <v>160901</v>
          </cell>
          <cell r="N59" t="str">
            <v>โคกเจริญ</v>
          </cell>
          <cell r="O59" t="str">
            <v>กลาง</v>
          </cell>
          <cell r="P59" t="str">
            <v>07</v>
          </cell>
          <cell r="Q59" t="str">
            <v>โรงพยาบาลชุมชน</v>
          </cell>
          <cell r="R59">
            <v>5</v>
          </cell>
          <cell r="S59">
            <v>10</v>
          </cell>
          <cell r="T59" t="str">
            <v>16</v>
          </cell>
          <cell r="U59" t="str">
            <v>21</v>
          </cell>
          <cell r="V59" t="str">
            <v>2.1 ทุติยภูมิระดับต้น</v>
          </cell>
        </row>
        <row r="60">
          <cell r="A60" t="str">
            <v>02</v>
          </cell>
          <cell r="B60" t="str">
            <v>21002</v>
          </cell>
          <cell r="C60" t="str">
            <v>กระทรวงสาธารณสุข สำนักงานปลัดกระทรวงสาธารณสุข</v>
          </cell>
          <cell r="D60" t="str">
            <v>001079600</v>
          </cell>
          <cell r="E60" t="str">
            <v>10796</v>
          </cell>
          <cell r="F60" t="str">
            <v>รพช.ลำสนธิ</v>
          </cell>
          <cell r="G60" t="str">
            <v>โรงพยาบาลชุมชนลำสนธิ</v>
          </cell>
          <cell r="H60" t="str">
            <v>16100311</v>
          </cell>
          <cell r="I60">
            <v>16</v>
          </cell>
          <cell r="J60" t="str">
            <v>จังหวัดลพบุรี</v>
          </cell>
          <cell r="K60">
            <v>1610</v>
          </cell>
          <cell r="L60" t="str">
            <v>ลำสนธิ</v>
          </cell>
          <cell r="M60">
            <v>161003</v>
          </cell>
          <cell r="N60" t="str">
            <v>หนองรี</v>
          </cell>
          <cell r="O60" t="str">
            <v>กลาง</v>
          </cell>
          <cell r="P60" t="str">
            <v>07</v>
          </cell>
          <cell r="Q60" t="str">
            <v>โรงพยาบาลชุมชน</v>
          </cell>
          <cell r="R60">
            <v>5</v>
          </cell>
          <cell r="S60">
            <v>30</v>
          </cell>
          <cell r="T60" t="str">
            <v>30</v>
          </cell>
          <cell r="U60" t="str">
            <v>21</v>
          </cell>
          <cell r="V60" t="str">
            <v>2.1 ทุติยภูมิระดับต้น</v>
          </cell>
        </row>
        <row r="61">
          <cell r="A61" t="str">
            <v>02</v>
          </cell>
          <cell r="B61" t="str">
            <v>21002</v>
          </cell>
          <cell r="C61" t="str">
            <v>กระทรวงสาธารณสุข สำนักงานปลัดกระทรวงสาธารณสุข</v>
          </cell>
          <cell r="D61" t="str">
            <v>001079700</v>
          </cell>
          <cell r="E61" t="str">
            <v>10797</v>
          </cell>
          <cell r="F61" t="str">
            <v>รพช.หนองม่วง</v>
          </cell>
          <cell r="G61" t="str">
            <v>โรงพยาบาลชุมชนหนองม่วง</v>
          </cell>
          <cell r="H61" t="str">
            <v>16110107</v>
          </cell>
          <cell r="I61">
            <v>16</v>
          </cell>
          <cell r="J61" t="str">
            <v>จังหวัดลพบุรี</v>
          </cell>
          <cell r="K61">
            <v>1611</v>
          </cell>
          <cell r="L61" t="str">
            <v>หนองม่วง</v>
          </cell>
          <cell r="M61">
            <v>161101</v>
          </cell>
          <cell r="N61" t="str">
            <v>หนองม่วง</v>
          </cell>
          <cell r="O61" t="str">
            <v>กลาง</v>
          </cell>
          <cell r="P61" t="str">
            <v>07</v>
          </cell>
          <cell r="Q61" t="str">
            <v>โรงพยาบาลชุมชน</v>
          </cell>
          <cell r="R61">
            <v>5</v>
          </cell>
          <cell r="S61">
            <v>30</v>
          </cell>
          <cell r="T61" t="str">
            <v>30</v>
          </cell>
          <cell r="U61" t="str">
            <v>22</v>
          </cell>
          <cell r="V61" t="str">
            <v>2.2 ทุติยภูมิระดับกลาง</v>
          </cell>
        </row>
        <row r="62">
          <cell r="A62" t="str">
            <v>02</v>
          </cell>
          <cell r="B62" t="str">
            <v>21002</v>
          </cell>
          <cell r="C62" t="str">
            <v>กระทรวงสาธารณสุข สำนักงานปลัดกระทรวงสาธารณสุข</v>
          </cell>
          <cell r="D62" t="str">
            <v>001069200</v>
          </cell>
          <cell r="E62" t="str">
            <v>10692</v>
          </cell>
          <cell r="F62" t="str">
            <v>รพท.สิงห์บุรี</v>
          </cell>
          <cell r="G62" t="str">
            <v>โรงพยาบาลทั่วไปสิงห์บุรี</v>
          </cell>
          <cell r="H62" t="str">
            <v>17010100</v>
          </cell>
          <cell r="I62">
            <v>17</v>
          </cell>
          <cell r="J62" t="str">
            <v>จังหวัดสิงห์บุรี</v>
          </cell>
          <cell r="K62">
            <v>1701</v>
          </cell>
          <cell r="L62" t="str">
            <v>เมืองสิงห์บุรี</v>
          </cell>
          <cell r="M62">
            <v>170101</v>
          </cell>
          <cell r="N62" t="str">
            <v>บางพุทรา</v>
          </cell>
          <cell r="O62" t="str">
            <v>กลาง</v>
          </cell>
          <cell r="P62" t="str">
            <v>06</v>
          </cell>
          <cell r="Q62" t="str">
            <v>โรงพยาบาลทั่วไป</v>
          </cell>
          <cell r="R62">
            <v>2</v>
          </cell>
          <cell r="S62">
            <v>310</v>
          </cell>
          <cell r="T62" t="str">
            <v>310</v>
          </cell>
          <cell r="U62" t="str">
            <v>23</v>
          </cell>
          <cell r="V62" t="str">
            <v>2.3 ทุติยภูมิระดับสูง</v>
          </cell>
        </row>
        <row r="63">
          <cell r="A63" t="str">
            <v>02</v>
          </cell>
          <cell r="B63" t="str">
            <v>21002</v>
          </cell>
          <cell r="C63" t="str">
            <v>กระทรวงสาธารณสุข สำนักงานปลัดกระทรวงสาธารณสุข</v>
          </cell>
          <cell r="D63" t="str">
            <v>001069300</v>
          </cell>
          <cell r="E63" t="str">
            <v>10693</v>
          </cell>
          <cell r="F63" t="str">
            <v>รพท.อินทร์บุรี</v>
          </cell>
          <cell r="G63" t="str">
            <v>โรงพยาบาลทั่วไปอินทร์บุรี</v>
          </cell>
          <cell r="H63" t="str">
            <v>17060301</v>
          </cell>
          <cell r="I63">
            <v>17</v>
          </cell>
          <cell r="J63" t="str">
            <v>จังหวัดสิงห์บุรี</v>
          </cell>
          <cell r="K63">
            <v>1706</v>
          </cell>
          <cell r="L63" t="str">
            <v>อินทร์บุรี</v>
          </cell>
          <cell r="M63">
            <v>170603</v>
          </cell>
          <cell r="N63" t="str">
            <v>ทับยา</v>
          </cell>
          <cell r="O63" t="str">
            <v>กลาง</v>
          </cell>
          <cell r="P63" t="str">
            <v>06</v>
          </cell>
          <cell r="Q63" t="str">
            <v>โรงพยาบาลทั่วไป</v>
          </cell>
          <cell r="R63">
            <v>3</v>
          </cell>
          <cell r="S63">
            <v>210</v>
          </cell>
          <cell r="T63" t="str">
            <v>254</v>
          </cell>
          <cell r="U63" t="str">
            <v>23</v>
          </cell>
          <cell r="V63" t="str">
            <v>2.3 ทุติยภูมิระดับสูง</v>
          </cell>
        </row>
        <row r="64">
          <cell r="A64" t="str">
            <v>02</v>
          </cell>
          <cell r="B64" t="str">
            <v>21002</v>
          </cell>
          <cell r="C64" t="str">
            <v>กระทรวงสาธารณสุข สำนักงานปลัดกระทรวงสาธารณสุข</v>
          </cell>
          <cell r="D64" t="str">
            <v>001079800</v>
          </cell>
          <cell r="E64" t="str">
            <v>10798</v>
          </cell>
          <cell r="F64" t="str">
            <v>รพช.บางระจัน</v>
          </cell>
          <cell r="G64" t="str">
            <v>โรงพยาบาลชุมชนบางระจัน</v>
          </cell>
          <cell r="H64" t="str">
            <v>17020306</v>
          </cell>
          <cell r="I64">
            <v>17</v>
          </cell>
          <cell r="J64" t="str">
            <v>จังหวัดสิงห์บุรี</v>
          </cell>
          <cell r="K64">
            <v>1702</v>
          </cell>
          <cell r="L64" t="str">
            <v>บางระจัน</v>
          </cell>
          <cell r="M64">
            <v>170203</v>
          </cell>
          <cell r="N64" t="str">
            <v>เชิงกลัด</v>
          </cell>
          <cell r="O64" t="str">
            <v>กลาง</v>
          </cell>
          <cell r="P64" t="str">
            <v>07</v>
          </cell>
          <cell r="Q64" t="str">
            <v>โรงพยาบาลชุมชน</v>
          </cell>
          <cell r="R64">
            <v>5</v>
          </cell>
          <cell r="S64">
            <v>30</v>
          </cell>
          <cell r="T64" t="str">
            <v>30</v>
          </cell>
          <cell r="U64" t="str">
            <v>21</v>
          </cell>
          <cell r="V64" t="str">
            <v>2.1 ทุติยภูมิระดับต้น</v>
          </cell>
        </row>
        <row r="65">
          <cell r="A65" t="str">
            <v>02</v>
          </cell>
          <cell r="B65" t="str">
            <v>21002</v>
          </cell>
          <cell r="C65" t="str">
            <v>กระทรวงสาธารณสุข สำนักงานปลัดกระทรวงสาธารณสุข</v>
          </cell>
          <cell r="D65" t="str">
            <v>001079900</v>
          </cell>
          <cell r="E65" t="str">
            <v>10799</v>
          </cell>
          <cell r="F65" t="str">
            <v>รพช.ค่ายบางระจัน</v>
          </cell>
          <cell r="G65" t="str">
            <v>โรงพยาบาลชุมชนค่ายบางระจัน</v>
          </cell>
          <cell r="H65" t="str">
            <v>17030211</v>
          </cell>
          <cell r="I65">
            <v>17</v>
          </cell>
          <cell r="J65" t="str">
            <v>จังหวัดสิงห์บุรี</v>
          </cell>
          <cell r="K65">
            <v>1703</v>
          </cell>
          <cell r="L65" t="str">
            <v>ค่ายบางระจัน</v>
          </cell>
          <cell r="M65">
            <v>170302</v>
          </cell>
          <cell r="N65" t="str">
            <v>บางระจัน</v>
          </cell>
          <cell r="O65" t="str">
            <v>กลาง</v>
          </cell>
          <cell r="P65" t="str">
            <v>07</v>
          </cell>
          <cell r="Q65" t="str">
            <v>โรงพยาบาลชุมชน</v>
          </cell>
          <cell r="R65">
            <v>5</v>
          </cell>
          <cell r="S65">
            <v>30</v>
          </cell>
          <cell r="T65" t="str">
            <v>30</v>
          </cell>
          <cell r="U65" t="str">
            <v>21</v>
          </cell>
          <cell r="V65" t="str">
            <v>2.1 ทุติยภูมิระดับต้น</v>
          </cell>
        </row>
        <row r="66">
          <cell r="A66" t="str">
            <v>02</v>
          </cell>
          <cell r="B66" t="str">
            <v>21002</v>
          </cell>
          <cell r="C66" t="str">
            <v>กระทรวงสาธารณสุข สำนักงานปลัดกระทรวงสาธารณสุข</v>
          </cell>
          <cell r="D66" t="str">
            <v>001080000</v>
          </cell>
          <cell r="E66" t="str">
            <v>10800</v>
          </cell>
          <cell r="F66" t="str">
            <v>รพช.พรหมบุรี</v>
          </cell>
          <cell r="G66" t="str">
            <v>โรงพยาบาลชุมชนพรหมบุรี</v>
          </cell>
          <cell r="H66" t="str">
            <v>17040403</v>
          </cell>
          <cell r="I66">
            <v>17</v>
          </cell>
          <cell r="J66" t="str">
            <v>จังหวัดสิงห์บุรี</v>
          </cell>
          <cell r="K66">
            <v>1704</v>
          </cell>
          <cell r="L66" t="str">
            <v>พรหมบุรี</v>
          </cell>
          <cell r="M66">
            <v>170404</v>
          </cell>
          <cell r="N66" t="str">
            <v>บ้านหม้อ</v>
          </cell>
          <cell r="O66" t="str">
            <v>กลาง</v>
          </cell>
          <cell r="P66" t="str">
            <v>07</v>
          </cell>
          <cell r="Q66" t="str">
            <v>โรงพยาบาลชุมชน</v>
          </cell>
          <cell r="R66">
            <v>5</v>
          </cell>
          <cell r="S66">
            <v>10</v>
          </cell>
          <cell r="T66" t="str">
            <v>10</v>
          </cell>
          <cell r="U66" t="str">
            <v>21</v>
          </cell>
          <cell r="V66" t="str">
            <v>2.1 ทุติยภูมิระดับต้น</v>
          </cell>
        </row>
        <row r="67">
          <cell r="A67" t="str">
            <v>02</v>
          </cell>
          <cell r="B67" t="str">
            <v>21002</v>
          </cell>
          <cell r="C67" t="str">
            <v>กระทรวงสาธารณสุข สำนักงานปลัดกระทรวงสาธารณสุข</v>
          </cell>
          <cell r="D67" t="str">
            <v>001080100</v>
          </cell>
          <cell r="E67" t="str">
            <v>10801</v>
          </cell>
          <cell r="F67" t="str">
            <v>รพช.ท่าช้าง</v>
          </cell>
          <cell r="G67" t="str">
            <v>โรงพยาบาลชุมชนท่าช้าง</v>
          </cell>
          <cell r="H67" t="str">
            <v>17050204</v>
          </cell>
          <cell r="I67">
            <v>17</v>
          </cell>
          <cell r="J67" t="str">
            <v>จังหวัดสิงห์บุรี</v>
          </cell>
          <cell r="K67">
            <v>1705</v>
          </cell>
          <cell r="L67" t="str">
            <v>ท่าช้าง</v>
          </cell>
          <cell r="M67">
            <v>170502</v>
          </cell>
          <cell r="N67" t="str">
            <v>โพประจักษ์</v>
          </cell>
          <cell r="O67" t="str">
            <v>กลาง</v>
          </cell>
          <cell r="P67" t="str">
            <v>07</v>
          </cell>
          <cell r="Q67" t="str">
            <v>โรงพยาบาลชุมชน</v>
          </cell>
          <cell r="R67">
            <v>5</v>
          </cell>
          <cell r="S67">
            <v>30</v>
          </cell>
          <cell r="T67" t="str">
            <v>30</v>
          </cell>
          <cell r="U67" t="str">
            <v>22</v>
          </cell>
          <cell r="V67" t="str">
            <v>2.2 ทุติยภูมิระดับกลาง</v>
          </cell>
        </row>
        <row r="68">
          <cell r="A68" t="str">
            <v>02</v>
          </cell>
          <cell r="B68" t="str">
            <v>21002</v>
          </cell>
          <cell r="C68" t="str">
            <v>กระทรวงสาธารณสุข สำนักงานปลัดกระทรวงสาธารณสุข</v>
          </cell>
          <cell r="D68" t="str">
            <v>001069400</v>
          </cell>
          <cell r="E68" t="str">
            <v>10694</v>
          </cell>
          <cell r="F68" t="str">
            <v>รพท.ชัยนาทนเรนทร</v>
          </cell>
          <cell r="G68" t="str">
            <v>โรงพยาบาลทั่วไปชัยนาทนเรนทร</v>
          </cell>
          <cell r="H68" t="str">
            <v>18010105</v>
          </cell>
          <cell r="I68">
            <v>18</v>
          </cell>
          <cell r="J68" t="str">
            <v>จังหวัดชัยนาท</v>
          </cell>
          <cell r="K68">
            <v>1801</v>
          </cell>
          <cell r="L68" t="str">
            <v>เมืองชัยนาท</v>
          </cell>
          <cell r="M68">
            <v>180101</v>
          </cell>
          <cell r="N68" t="str">
            <v>ในเมือง</v>
          </cell>
          <cell r="O68" t="str">
            <v>กลาง</v>
          </cell>
          <cell r="P68" t="str">
            <v>06</v>
          </cell>
          <cell r="Q68" t="str">
            <v>โรงพยาบาลทั่วไป</v>
          </cell>
          <cell r="R68">
            <v>2</v>
          </cell>
          <cell r="S68">
            <v>367</v>
          </cell>
          <cell r="T68" t="str">
            <v>367</v>
          </cell>
          <cell r="U68" t="str">
            <v>23</v>
          </cell>
          <cell r="V68" t="str">
            <v>2.3 ทุติยภูมิระดับสูง</v>
          </cell>
        </row>
        <row r="69">
          <cell r="A69" t="str">
            <v>02</v>
          </cell>
          <cell r="B69" t="str">
            <v>21002</v>
          </cell>
          <cell r="C69" t="str">
            <v>กระทรวงสาธารณสุข สำนักงานปลัดกระทรวงสาธารณสุข</v>
          </cell>
          <cell r="D69" t="str">
            <v>001080200</v>
          </cell>
          <cell r="E69" t="str">
            <v>10802</v>
          </cell>
          <cell r="F69" t="str">
            <v>รพช.มโนรมย์</v>
          </cell>
          <cell r="G69" t="str">
            <v>โรงพยาบาลชุมชนมโนรมย์</v>
          </cell>
          <cell r="H69" t="str">
            <v>18020504</v>
          </cell>
          <cell r="I69">
            <v>18</v>
          </cell>
          <cell r="J69" t="str">
            <v>จังหวัดชัยนาท</v>
          </cell>
          <cell r="K69">
            <v>1802</v>
          </cell>
          <cell r="L69" t="str">
            <v>มโนรมย์</v>
          </cell>
          <cell r="M69">
            <v>180205</v>
          </cell>
          <cell r="N69" t="str">
            <v>หางน้ำสาคร</v>
          </cell>
          <cell r="O69" t="str">
            <v>กลาง</v>
          </cell>
          <cell r="P69" t="str">
            <v>07</v>
          </cell>
          <cell r="Q69" t="str">
            <v>โรงพยาบาลชุมชน</v>
          </cell>
          <cell r="R69">
            <v>5</v>
          </cell>
          <cell r="S69">
            <v>30</v>
          </cell>
          <cell r="T69" t="str">
            <v>30</v>
          </cell>
          <cell r="U69" t="str">
            <v>21</v>
          </cell>
          <cell r="V69" t="str">
            <v>2.1 ทุติยภูมิระดับต้น</v>
          </cell>
        </row>
        <row r="70">
          <cell r="A70" t="str">
            <v>02</v>
          </cell>
          <cell r="B70" t="str">
            <v>21002</v>
          </cell>
          <cell r="C70" t="str">
            <v>กระทรวงสาธารณสุข สำนักงานปลัดกระทรวงสาธารณสุข</v>
          </cell>
          <cell r="D70" t="str">
            <v>001080300</v>
          </cell>
          <cell r="E70" t="str">
            <v>10803</v>
          </cell>
          <cell r="F70" t="str">
            <v>รพช.วัดสิงห์</v>
          </cell>
          <cell r="G70" t="str">
            <v>โรงพยาบาลชุมชนวัดสิงห์</v>
          </cell>
          <cell r="H70" t="str">
            <v>18030100</v>
          </cell>
          <cell r="I70">
            <v>18</v>
          </cell>
          <cell r="J70" t="str">
            <v>จังหวัดชัยนาท</v>
          </cell>
          <cell r="K70">
            <v>1803</v>
          </cell>
          <cell r="L70" t="str">
            <v>วัดสิงห์</v>
          </cell>
          <cell r="M70">
            <v>180301</v>
          </cell>
          <cell r="N70" t="str">
            <v>วัดสิงห์</v>
          </cell>
          <cell r="O70" t="str">
            <v>กลาง</v>
          </cell>
          <cell r="P70" t="str">
            <v>07</v>
          </cell>
          <cell r="Q70" t="str">
            <v>โรงพยาบาลชุมชน</v>
          </cell>
          <cell r="R70">
            <v>5</v>
          </cell>
          <cell r="S70">
            <v>30</v>
          </cell>
          <cell r="T70" t="str">
            <v>38</v>
          </cell>
          <cell r="U70" t="str">
            <v>21</v>
          </cell>
          <cell r="V70" t="str">
            <v>2.1 ทุติยภูมิระดับต้น</v>
          </cell>
        </row>
        <row r="71">
          <cell r="A71" t="str">
            <v>02</v>
          </cell>
          <cell r="B71" t="str">
            <v>21002</v>
          </cell>
          <cell r="C71" t="str">
            <v>กระทรวงสาธารณสุข สำนักงานปลัดกระทรวงสาธารณสุข</v>
          </cell>
          <cell r="D71" t="str">
            <v>001080400</v>
          </cell>
          <cell r="E71" t="str">
            <v>10804</v>
          </cell>
          <cell r="F71" t="str">
            <v>รพช.สรรพยา</v>
          </cell>
          <cell r="G71" t="str">
            <v>โรงพยาบาลชุมชนสรรพยา</v>
          </cell>
          <cell r="H71" t="str">
            <v>18040405</v>
          </cell>
          <cell r="I71">
            <v>18</v>
          </cell>
          <cell r="J71" t="str">
            <v>จังหวัดชัยนาท</v>
          </cell>
          <cell r="K71">
            <v>1804</v>
          </cell>
          <cell r="L71" t="str">
            <v>สรรพยา</v>
          </cell>
          <cell r="M71">
            <v>180404</v>
          </cell>
          <cell r="N71" t="str">
            <v>โพนางดำตก</v>
          </cell>
          <cell r="O71" t="str">
            <v>กลาง</v>
          </cell>
          <cell r="P71" t="str">
            <v>07</v>
          </cell>
          <cell r="Q71" t="str">
            <v>โรงพยาบาลชุมชน</v>
          </cell>
          <cell r="R71">
            <v>5</v>
          </cell>
          <cell r="S71">
            <v>30</v>
          </cell>
          <cell r="T71" t="str">
            <v>30</v>
          </cell>
          <cell r="U71" t="str">
            <v>21</v>
          </cell>
          <cell r="V71" t="str">
            <v>2.1 ทุติยภูมิระดับต้น</v>
          </cell>
        </row>
        <row r="72">
          <cell r="A72" t="str">
            <v>02</v>
          </cell>
          <cell r="B72" t="str">
            <v>21002</v>
          </cell>
          <cell r="C72" t="str">
            <v>กระทรวงสาธารณสุข สำนักงานปลัดกระทรวงสาธารณสุข</v>
          </cell>
          <cell r="D72" t="str">
            <v>001080500</v>
          </cell>
          <cell r="E72" t="str">
            <v>10805</v>
          </cell>
          <cell r="F72" t="str">
            <v>รพช.สรรคบุรี</v>
          </cell>
          <cell r="G72" t="str">
            <v>โรงพยาบาลชุมชนสรรคบุรี</v>
          </cell>
          <cell r="H72" t="str">
            <v>18050108</v>
          </cell>
          <cell r="I72">
            <v>18</v>
          </cell>
          <cell r="J72" t="str">
            <v>จังหวัดชัยนาท</v>
          </cell>
          <cell r="K72">
            <v>1805</v>
          </cell>
          <cell r="L72" t="str">
            <v>สรรคบุรี</v>
          </cell>
          <cell r="M72">
            <v>180501</v>
          </cell>
          <cell r="N72" t="str">
            <v>แพรกศรีราชา</v>
          </cell>
          <cell r="O72" t="str">
            <v>กลาง</v>
          </cell>
          <cell r="P72" t="str">
            <v>07</v>
          </cell>
          <cell r="Q72" t="str">
            <v>โรงพยาบาลชุมชน</v>
          </cell>
          <cell r="R72">
            <v>5</v>
          </cell>
          <cell r="S72">
            <v>30</v>
          </cell>
          <cell r="T72" t="str">
            <v>36</v>
          </cell>
          <cell r="U72" t="str">
            <v>21</v>
          </cell>
          <cell r="V72" t="str">
            <v>2.1 ทุติยภูมิระดับต้น</v>
          </cell>
        </row>
        <row r="73">
          <cell r="A73" t="str">
            <v>02</v>
          </cell>
          <cell r="B73" t="str">
            <v>21002</v>
          </cell>
          <cell r="C73" t="str">
            <v>กระทรวงสาธารณสุข สำนักงานปลัดกระทรวงสาธารณสุข</v>
          </cell>
          <cell r="D73" t="str">
            <v>001080600</v>
          </cell>
          <cell r="E73" t="str">
            <v>10806</v>
          </cell>
          <cell r="F73" t="str">
            <v>รพช.หันคา</v>
          </cell>
          <cell r="G73" t="str">
            <v>โรงพยาบาลชุมชนหันคา</v>
          </cell>
          <cell r="H73" t="str">
            <v>18060901</v>
          </cell>
          <cell r="I73">
            <v>18</v>
          </cell>
          <cell r="J73" t="str">
            <v>จังหวัดชัยนาท</v>
          </cell>
          <cell r="K73">
            <v>1806</v>
          </cell>
          <cell r="L73" t="str">
            <v>หันคา</v>
          </cell>
          <cell r="M73">
            <v>180609</v>
          </cell>
          <cell r="N73" t="str">
            <v>เด่นใหญ่</v>
          </cell>
          <cell r="O73" t="str">
            <v>กลาง</v>
          </cell>
          <cell r="P73" t="str">
            <v>07</v>
          </cell>
          <cell r="Q73" t="str">
            <v>โรงพยาบาลชุมชน</v>
          </cell>
          <cell r="R73">
            <v>5</v>
          </cell>
          <cell r="S73">
            <v>30</v>
          </cell>
          <cell r="T73" t="str">
            <v>45</v>
          </cell>
          <cell r="U73" t="str">
            <v>22</v>
          </cell>
          <cell r="V73" t="str">
            <v>2.2 ทุติยภูมิระดับกลาง</v>
          </cell>
        </row>
        <row r="74">
          <cell r="A74" t="str">
            <v>03</v>
          </cell>
          <cell r="B74" t="str">
            <v>21002</v>
          </cell>
          <cell r="C74" t="str">
            <v>กระทรวงสาธารณสุข สำนักงานปลัดกระทรวงสาธารณสุข</v>
          </cell>
          <cell r="D74" t="str">
            <v>001068500</v>
          </cell>
          <cell r="E74" t="str">
            <v>10685</v>
          </cell>
          <cell r="F74" t="str">
            <v>รพท.สมุทรปราการ</v>
          </cell>
          <cell r="G74" t="str">
            <v>โรงพยาบาลทั่วไปสมุทรปราการ</v>
          </cell>
          <cell r="H74" t="str">
            <v>11010100</v>
          </cell>
          <cell r="I74">
            <v>11</v>
          </cell>
          <cell r="J74" t="str">
            <v>จังหวัดสมุทรปราการ</v>
          </cell>
          <cell r="K74">
            <v>1101</v>
          </cell>
          <cell r="L74" t="str">
            <v>เมืองสมุทรปราการ</v>
          </cell>
          <cell r="M74">
            <v>110101</v>
          </cell>
          <cell r="N74" t="str">
            <v>ปากน้ำ</v>
          </cell>
          <cell r="O74" t="str">
            <v>กลาง</v>
          </cell>
          <cell r="P74" t="str">
            <v>06</v>
          </cell>
          <cell r="Q74" t="str">
            <v>โรงพยาบาลทั่วไป</v>
          </cell>
          <cell r="R74">
            <v>2</v>
          </cell>
          <cell r="S74">
            <v>385</v>
          </cell>
          <cell r="T74" t="str">
            <v>385</v>
          </cell>
          <cell r="U74" t="str">
            <v>31</v>
          </cell>
          <cell r="V74" t="str">
            <v>3.1 ตติยภูมิ</v>
          </cell>
        </row>
        <row r="75">
          <cell r="A75" t="str">
            <v>03</v>
          </cell>
          <cell r="B75" t="str">
            <v>21002</v>
          </cell>
          <cell r="C75" t="str">
            <v>กระทรวงสาธารณสุข สำนักงานปลัดกระทรวงสาธารณสุข</v>
          </cell>
          <cell r="D75" t="str">
            <v>001075200</v>
          </cell>
          <cell r="E75" t="str">
            <v>10752</v>
          </cell>
          <cell r="F75" t="str">
            <v>รพช.บางบ่อ</v>
          </cell>
          <cell r="G75" t="str">
            <v>โรงพยาบาลชุมชนบางบ่อ</v>
          </cell>
          <cell r="H75" t="str">
            <v>11020101</v>
          </cell>
          <cell r="I75">
            <v>11</v>
          </cell>
          <cell r="J75" t="str">
            <v>จังหวัดสมุทรปราการ</v>
          </cell>
          <cell r="K75">
            <v>1102</v>
          </cell>
          <cell r="L75" t="str">
            <v>บางบ่อ</v>
          </cell>
          <cell r="M75">
            <v>110204</v>
          </cell>
          <cell r="N75" t="str">
            <v>บางเพรียง</v>
          </cell>
          <cell r="O75" t="str">
            <v>กลาง</v>
          </cell>
          <cell r="P75" t="str">
            <v>07</v>
          </cell>
          <cell r="Q75" t="str">
            <v>โรงพยาบาลชุมชน</v>
          </cell>
          <cell r="R75">
            <v>4</v>
          </cell>
          <cell r="S75">
            <v>90</v>
          </cell>
          <cell r="T75" t="str">
            <v>90</v>
          </cell>
          <cell r="U75" t="str">
            <v>22</v>
          </cell>
          <cell r="V75" t="str">
            <v>2.2 ทุติยภูมิระดับกลาง</v>
          </cell>
        </row>
        <row r="76">
          <cell r="A76" t="str">
            <v>03</v>
          </cell>
          <cell r="B76" t="str">
            <v>21002</v>
          </cell>
          <cell r="C76" t="str">
            <v>กระทรวงสาธารณสุข สำนักงานปลัดกระทรวงสาธารณสุข</v>
          </cell>
          <cell r="D76" t="str">
            <v>001075300</v>
          </cell>
          <cell r="E76" t="str">
            <v>10753</v>
          </cell>
          <cell r="F76" t="str">
            <v>รพช.บางพลี</v>
          </cell>
          <cell r="G76" t="str">
            <v>โรงพยาบาลชุมชนบางพลี</v>
          </cell>
          <cell r="H76" t="str">
            <v>11030108</v>
          </cell>
          <cell r="I76">
            <v>11</v>
          </cell>
          <cell r="J76" t="str">
            <v>จังหวัดสมุทรปราการ</v>
          </cell>
          <cell r="K76">
            <v>1103</v>
          </cell>
          <cell r="L76" t="str">
            <v>บางพลี</v>
          </cell>
          <cell r="M76">
            <v>110301</v>
          </cell>
          <cell r="N76" t="str">
            <v>บางพลีใหญ่</v>
          </cell>
          <cell r="O76" t="str">
            <v>กลาง</v>
          </cell>
          <cell r="P76" t="str">
            <v>07</v>
          </cell>
          <cell r="Q76" t="str">
            <v>โรงพยาบาลชุมชน</v>
          </cell>
          <cell r="R76">
            <v>4</v>
          </cell>
          <cell r="S76">
            <v>60</v>
          </cell>
          <cell r="T76" t="str">
            <v>60</v>
          </cell>
          <cell r="U76" t="str">
            <v>22</v>
          </cell>
          <cell r="V76" t="str">
            <v>2.2 ทุติยภูมิระดับกลาง</v>
          </cell>
        </row>
        <row r="77">
          <cell r="A77" t="str">
            <v>03</v>
          </cell>
          <cell r="B77" t="str">
            <v>21002</v>
          </cell>
          <cell r="C77" t="str">
            <v>กระทรวงสาธารณสุข สำนักงานปลัดกระทรวงสาธารณสุข</v>
          </cell>
          <cell r="D77" t="str">
            <v>001075400</v>
          </cell>
          <cell r="E77" t="str">
            <v>10754</v>
          </cell>
          <cell r="F77" t="str">
            <v>รพช.บางจาก</v>
          </cell>
          <cell r="G77" t="str">
            <v>โรงพยาบาลชุมชนบางจาก</v>
          </cell>
          <cell r="H77" t="str">
            <v>11040108</v>
          </cell>
          <cell r="I77">
            <v>11</v>
          </cell>
          <cell r="J77" t="str">
            <v>จังหวัดสมุทรปราการ</v>
          </cell>
          <cell r="K77">
            <v>1104</v>
          </cell>
          <cell r="L77" t="str">
            <v>พระประแดง</v>
          </cell>
          <cell r="M77">
            <v>110403</v>
          </cell>
          <cell r="N77" t="str">
            <v>บางจาก</v>
          </cell>
          <cell r="O77" t="str">
            <v>กลาง</v>
          </cell>
          <cell r="P77" t="str">
            <v>07</v>
          </cell>
          <cell r="Q77" t="str">
            <v>โรงพยาบาลชุมชน</v>
          </cell>
          <cell r="R77">
            <v>5</v>
          </cell>
          <cell r="S77">
            <v>30</v>
          </cell>
          <cell r="T77" t="str">
            <v>30</v>
          </cell>
          <cell r="U77" t="str">
            <v>22</v>
          </cell>
          <cell r="V77" t="str">
            <v>2.2 ทุติยภูมิระดับกลาง</v>
          </cell>
        </row>
        <row r="78">
          <cell r="A78" t="str">
            <v>03</v>
          </cell>
          <cell r="B78" t="str">
            <v>21002</v>
          </cell>
          <cell r="C78" t="str">
            <v>กระทรวงสาธารณสุข สำนักงานปลัดกระทรวงสาธารณสุข</v>
          </cell>
          <cell r="D78" t="str">
            <v>001075500</v>
          </cell>
          <cell r="E78" t="str">
            <v>10755</v>
          </cell>
          <cell r="F78" t="str">
            <v>รพช.พระสมุทรเจดีย์</v>
          </cell>
          <cell r="G78" t="str">
            <v>โรงพยาบาลชุมชนพระสมุทรเจดีย์</v>
          </cell>
          <cell r="H78" t="str">
            <v>11050103</v>
          </cell>
          <cell r="I78">
            <v>11</v>
          </cell>
          <cell r="J78" t="str">
            <v>จังหวัดสมุทรปราการ</v>
          </cell>
          <cell r="K78">
            <v>1105</v>
          </cell>
          <cell r="L78" t="str">
            <v>พระสมุทรเจดีย์</v>
          </cell>
          <cell r="M78">
            <v>110504</v>
          </cell>
          <cell r="N78" t="str">
            <v>ปากคลองบางปลากด</v>
          </cell>
          <cell r="O78" t="str">
            <v>กลาง</v>
          </cell>
          <cell r="P78" t="str">
            <v>07</v>
          </cell>
          <cell r="Q78" t="str">
            <v>โรงพยาบาลชุมชน</v>
          </cell>
          <cell r="R78">
            <v>5</v>
          </cell>
          <cell r="S78">
            <v>30</v>
          </cell>
          <cell r="T78" t="str">
            <v>30</v>
          </cell>
          <cell r="U78" t="str">
            <v>22</v>
          </cell>
          <cell r="V78" t="str">
            <v>2.2 ทุติยภูมิระดับกลาง</v>
          </cell>
        </row>
        <row r="79">
          <cell r="A79" t="str">
            <v>03</v>
          </cell>
          <cell r="B79" t="str">
            <v>21002</v>
          </cell>
          <cell r="C79" t="str">
            <v>กระทรวงสาธารณสุข สำนักงานปลัดกระทรวงสาธารณสุข</v>
          </cell>
          <cell r="D79" t="str">
            <v>001069700</v>
          </cell>
          <cell r="E79" t="str">
            <v>10697</v>
          </cell>
          <cell r="F79" t="str">
            <v>รพท.เมืองฉะเชิงเทรา</v>
          </cell>
          <cell r="G79" t="str">
            <v>โรงพยาบาลทั่วไปเมืองฉะเชิงเทรา</v>
          </cell>
          <cell r="H79" t="str">
            <v>24010100</v>
          </cell>
          <cell r="I79">
            <v>24</v>
          </cell>
          <cell r="J79" t="str">
            <v>จังหวัดฉะเชิงเทรา</v>
          </cell>
          <cell r="K79">
            <v>2401</v>
          </cell>
          <cell r="L79" t="str">
            <v>เมืองฉะเชิงเทรา</v>
          </cell>
          <cell r="M79">
            <v>240101</v>
          </cell>
          <cell r="N79" t="str">
            <v>หน้าเมือง</v>
          </cell>
          <cell r="O79" t="str">
            <v>กลาง</v>
          </cell>
          <cell r="P79" t="str">
            <v>06</v>
          </cell>
          <cell r="Q79" t="str">
            <v>โรงพยาบาลทั่วไป</v>
          </cell>
          <cell r="R79">
            <v>2</v>
          </cell>
          <cell r="S79">
            <v>561</v>
          </cell>
          <cell r="T79" t="str">
            <v>503</v>
          </cell>
          <cell r="U79" t="str">
            <v>31</v>
          </cell>
          <cell r="V79" t="str">
            <v>3.1 ตติยภูมิ</v>
          </cell>
        </row>
        <row r="80">
          <cell r="A80" t="str">
            <v>03</v>
          </cell>
          <cell r="B80" t="str">
            <v>21002</v>
          </cell>
          <cell r="C80" t="str">
            <v>กระทรวงสาธารณสุข สำนักงานปลัดกระทรวงสาธารณสุข</v>
          </cell>
          <cell r="D80" t="str">
            <v>001083300</v>
          </cell>
          <cell r="E80" t="str">
            <v>10833</v>
          </cell>
          <cell r="F80" t="str">
            <v>รพช.ท่าตะเกียบ</v>
          </cell>
          <cell r="G80" t="str">
            <v>โรงพยาบาลชุมชนท่าตะเกียบ</v>
          </cell>
          <cell r="H80" t="str">
            <v>24100113</v>
          </cell>
          <cell r="I80">
            <v>24</v>
          </cell>
          <cell r="J80" t="str">
            <v>จังหวัดฉะเชิงเทรา</v>
          </cell>
          <cell r="K80">
            <v>2410</v>
          </cell>
          <cell r="L80" t="str">
            <v>ท่าตะเกียบ</v>
          </cell>
          <cell r="M80">
            <v>241002</v>
          </cell>
          <cell r="N80" t="str">
            <v>คลองตะเกรา</v>
          </cell>
          <cell r="O80" t="str">
            <v>กลาง</v>
          </cell>
          <cell r="P80" t="str">
            <v>07</v>
          </cell>
          <cell r="Q80" t="str">
            <v>โรงพยาบาลชุมชน</v>
          </cell>
          <cell r="R80">
            <v>5</v>
          </cell>
          <cell r="S80">
            <v>39</v>
          </cell>
          <cell r="T80" t="str">
            <v>30</v>
          </cell>
          <cell r="U80" t="str">
            <v>21</v>
          </cell>
          <cell r="V80" t="str">
            <v>2.1 ทุติยภูมิระดับต้น</v>
          </cell>
        </row>
        <row r="81">
          <cell r="A81" t="str">
            <v>03</v>
          </cell>
          <cell r="B81" t="str">
            <v>21002</v>
          </cell>
          <cell r="C81" t="str">
            <v>กระทรวงสาธารณสุข สำนักงานปลัดกระทรวงสาธารณสุข</v>
          </cell>
          <cell r="D81" t="str">
            <v>001085000</v>
          </cell>
          <cell r="E81" t="str">
            <v>10850</v>
          </cell>
          <cell r="F81" t="str">
            <v>รพช.บางคล้า</v>
          </cell>
          <cell r="G81" t="str">
            <v>โรงพยาบาลชุมชนบางคล้า</v>
          </cell>
          <cell r="H81" t="str">
            <v>24020901</v>
          </cell>
          <cell r="I81">
            <v>24</v>
          </cell>
          <cell r="J81" t="str">
            <v>จังหวัดฉะเชิงเทรา</v>
          </cell>
          <cell r="K81">
            <v>2402</v>
          </cell>
          <cell r="L81" t="str">
            <v>บางคล้า</v>
          </cell>
          <cell r="M81">
            <v>240209</v>
          </cell>
          <cell r="N81" t="str">
            <v>ปากน้ำ</v>
          </cell>
          <cell r="O81" t="str">
            <v>กลาง</v>
          </cell>
          <cell r="P81" t="str">
            <v>07</v>
          </cell>
          <cell r="Q81" t="str">
            <v>โรงพยาบาลชุมชน</v>
          </cell>
          <cell r="R81">
            <v>5</v>
          </cell>
          <cell r="S81">
            <v>30</v>
          </cell>
          <cell r="T81" t="str">
            <v>30</v>
          </cell>
          <cell r="U81" t="str">
            <v>21</v>
          </cell>
          <cell r="V81" t="str">
            <v>2.1 ทุติยภูมิระดับต้น</v>
          </cell>
        </row>
        <row r="82">
          <cell r="A82" t="str">
            <v>03</v>
          </cell>
          <cell r="B82" t="str">
            <v>21002</v>
          </cell>
          <cell r="C82" t="str">
            <v>กระทรวงสาธารณสุข สำนักงานปลัดกระทรวงสาธารณสุข</v>
          </cell>
          <cell r="D82" t="str">
            <v>001085100</v>
          </cell>
          <cell r="E82" t="str">
            <v>10851</v>
          </cell>
          <cell r="F82" t="str">
            <v>รพช.บางน้ำเปรี้ยว</v>
          </cell>
          <cell r="G82" t="str">
            <v>โรงพยาบาลชุมชนบางน้ำเปรี้ยว</v>
          </cell>
          <cell r="H82" t="str">
            <v>24030402</v>
          </cell>
          <cell r="I82">
            <v>24</v>
          </cell>
          <cell r="J82" t="str">
            <v>จังหวัดฉะเชิงเทรา</v>
          </cell>
          <cell r="K82">
            <v>2403</v>
          </cell>
          <cell r="L82" t="str">
            <v>บางน้ำเปรี้ยว</v>
          </cell>
          <cell r="M82">
            <v>240304</v>
          </cell>
          <cell r="N82" t="str">
            <v>หมอนทอง</v>
          </cell>
          <cell r="O82" t="str">
            <v>กลาง</v>
          </cell>
          <cell r="P82" t="str">
            <v>07</v>
          </cell>
          <cell r="Q82" t="str">
            <v>โรงพยาบาลชุมชน</v>
          </cell>
          <cell r="R82">
            <v>4</v>
          </cell>
          <cell r="S82">
            <v>64</v>
          </cell>
          <cell r="T82" t="str">
            <v>64</v>
          </cell>
          <cell r="U82" t="str">
            <v>22</v>
          </cell>
          <cell r="V82" t="str">
            <v>2.2 ทุติยภูมิระดับกลาง</v>
          </cell>
        </row>
        <row r="83">
          <cell r="A83" t="str">
            <v>03</v>
          </cell>
          <cell r="B83" t="str">
            <v>21002</v>
          </cell>
          <cell r="C83" t="str">
            <v>กระทรวงสาธารณสุข สำนักงานปลัดกระทรวงสาธารณสุข</v>
          </cell>
          <cell r="D83" t="str">
            <v>001085200</v>
          </cell>
          <cell r="E83" t="str">
            <v>10852</v>
          </cell>
          <cell r="F83" t="str">
            <v>รพช.บางปะกง</v>
          </cell>
          <cell r="G83" t="str">
            <v>โรงพยาบาลชุมชนบางปะกง</v>
          </cell>
          <cell r="H83" t="str">
            <v>24040113</v>
          </cell>
          <cell r="I83">
            <v>24</v>
          </cell>
          <cell r="J83" t="str">
            <v>จังหวัดฉะเชิงเทรา</v>
          </cell>
          <cell r="K83">
            <v>2404</v>
          </cell>
          <cell r="L83" t="str">
            <v>บางปะกง</v>
          </cell>
          <cell r="M83">
            <v>240401</v>
          </cell>
          <cell r="N83" t="str">
            <v>บางปะกง</v>
          </cell>
          <cell r="O83" t="str">
            <v>กลาง</v>
          </cell>
          <cell r="P83" t="str">
            <v>07</v>
          </cell>
          <cell r="Q83" t="str">
            <v>โรงพยาบาลชุมชน</v>
          </cell>
          <cell r="R83">
            <v>4</v>
          </cell>
          <cell r="S83">
            <v>70</v>
          </cell>
          <cell r="T83" t="str">
            <v>70</v>
          </cell>
          <cell r="U83" t="str">
            <v>22</v>
          </cell>
          <cell r="V83" t="str">
            <v>2.2 ทุติยภูมิระดับกลาง</v>
          </cell>
        </row>
        <row r="84">
          <cell r="A84" t="str">
            <v>03</v>
          </cell>
          <cell r="B84" t="str">
            <v>21002</v>
          </cell>
          <cell r="C84" t="str">
            <v>กระทรวงสาธารณสุข สำนักงานปลัดกระทรวงสาธารณสุข</v>
          </cell>
          <cell r="D84" t="str">
            <v>001085300</v>
          </cell>
          <cell r="E84" t="str">
            <v>10853</v>
          </cell>
          <cell r="F84" t="str">
            <v>รพช.บ้านโพธิ์</v>
          </cell>
          <cell r="G84" t="str">
            <v>โรงพยาบาลชุมชนบ้านโพธิ์</v>
          </cell>
          <cell r="H84" t="str">
            <v>24050101</v>
          </cell>
          <cell r="I84">
            <v>24</v>
          </cell>
          <cell r="J84" t="str">
            <v>จังหวัดฉะเชิงเทรา</v>
          </cell>
          <cell r="K84">
            <v>2405</v>
          </cell>
          <cell r="L84" t="str">
            <v>บ้านโพธิ์</v>
          </cell>
          <cell r="M84">
            <v>240501</v>
          </cell>
          <cell r="N84" t="str">
            <v>บ้านโพธิ์</v>
          </cell>
          <cell r="O84" t="str">
            <v>กลาง</v>
          </cell>
          <cell r="P84" t="str">
            <v>07</v>
          </cell>
          <cell r="Q84" t="str">
            <v>โรงพยาบาลชุมชน</v>
          </cell>
          <cell r="R84">
            <v>4</v>
          </cell>
          <cell r="S84">
            <v>40</v>
          </cell>
          <cell r="T84" t="str">
            <v>40</v>
          </cell>
          <cell r="U84" t="str">
            <v>21</v>
          </cell>
          <cell r="V84" t="str">
            <v>2.1 ทุติยภูมิระดับต้น</v>
          </cell>
        </row>
        <row r="85">
          <cell r="A85" t="str">
            <v>03</v>
          </cell>
          <cell r="B85" t="str">
            <v>21002</v>
          </cell>
          <cell r="C85" t="str">
            <v>กระทรวงสาธารณสุข สำนักงานปลัดกระทรวงสาธารณสุข</v>
          </cell>
          <cell r="D85" t="str">
            <v>001085400</v>
          </cell>
          <cell r="E85" t="str">
            <v>10854</v>
          </cell>
          <cell r="F85" t="str">
            <v>รพช.พนมสารคาม</v>
          </cell>
          <cell r="G85" t="str">
            <v>โรงพยาบาลชุมชนพนมสารคาม</v>
          </cell>
          <cell r="H85" t="str">
            <v>24060604</v>
          </cell>
          <cell r="I85">
            <v>24</v>
          </cell>
          <cell r="J85" t="str">
            <v>จังหวัดฉะเชิงเทรา</v>
          </cell>
          <cell r="K85">
            <v>2406</v>
          </cell>
          <cell r="L85" t="str">
            <v>พนมสารคาม</v>
          </cell>
          <cell r="M85">
            <v>240606</v>
          </cell>
          <cell r="N85" t="str">
            <v>ท่าถ่าน</v>
          </cell>
          <cell r="O85" t="str">
            <v>กลาง</v>
          </cell>
          <cell r="P85" t="str">
            <v>07</v>
          </cell>
          <cell r="Q85" t="str">
            <v>โรงพยาบาลชุมชน</v>
          </cell>
          <cell r="R85">
            <v>4</v>
          </cell>
          <cell r="S85">
            <v>90</v>
          </cell>
          <cell r="T85" t="str">
            <v>90</v>
          </cell>
          <cell r="U85" t="str">
            <v>22</v>
          </cell>
          <cell r="V85" t="str">
            <v>2.2 ทุติยภูมิระดับกลาง</v>
          </cell>
        </row>
        <row r="86">
          <cell r="A86" t="str">
            <v>03</v>
          </cell>
          <cell r="B86" t="str">
            <v>21002</v>
          </cell>
          <cell r="C86" t="str">
            <v>กระทรวงสาธารณสุข สำนักงานปลัดกระทรวงสาธารณสุข</v>
          </cell>
          <cell r="D86" t="str">
            <v>001085500</v>
          </cell>
          <cell r="E86" t="str">
            <v>10855</v>
          </cell>
          <cell r="F86" t="str">
            <v>รพช.สนามชัยเขต</v>
          </cell>
          <cell r="G86" t="str">
            <v>โรงพยาบาลชุมชนสนามชัยเขต</v>
          </cell>
          <cell r="H86" t="str">
            <v>24080104</v>
          </cell>
          <cell r="I86">
            <v>24</v>
          </cell>
          <cell r="J86" t="str">
            <v>จังหวัดฉะเชิงเทรา</v>
          </cell>
          <cell r="K86">
            <v>2408</v>
          </cell>
          <cell r="L86" t="str">
            <v>สนามชัยเขต</v>
          </cell>
          <cell r="M86">
            <v>240801</v>
          </cell>
          <cell r="N86" t="str">
            <v>คู้ยายหมี</v>
          </cell>
          <cell r="O86" t="str">
            <v>กลาง</v>
          </cell>
          <cell r="P86" t="str">
            <v>07</v>
          </cell>
          <cell r="Q86" t="str">
            <v>โรงพยาบาลชุมชน</v>
          </cell>
          <cell r="R86">
            <v>4</v>
          </cell>
          <cell r="S86">
            <v>99</v>
          </cell>
          <cell r="T86" t="str">
            <v>99</v>
          </cell>
          <cell r="U86" t="str">
            <v>22</v>
          </cell>
          <cell r="V86" t="str">
            <v>2.2 ทุติยภูมิระดับกลาง</v>
          </cell>
        </row>
        <row r="87">
          <cell r="A87" t="str">
            <v>03</v>
          </cell>
          <cell r="B87" t="str">
            <v>21002</v>
          </cell>
          <cell r="C87" t="str">
            <v>กระทรวงสาธารณสุข สำนักงานปลัดกระทรวงสาธารณสุข</v>
          </cell>
          <cell r="D87" t="str">
            <v>001085600</v>
          </cell>
          <cell r="E87" t="str">
            <v>10856</v>
          </cell>
          <cell r="F87" t="str">
            <v>รพช.แปลงยาว</v>
          </cell>
          <cell r="G87" t="str">
            <v>โรงพยาบาลชุมชนแปลงยาว</v>
          </cell>
          <cell r="H87" t="str">
            <v>24090204</v>
          </cell>
          <cell r="I87">
            <v>24</v>
          </cell>
          <cell r="J87" t="str">
            <v>จังหวัดฉะเชิงเทรา</v>
          </cell>
          <cell r="K87">
            <v>2409</v>
          </cell>
          <cell r="L87" t="str">
            <v>แปลงยาว</v>
          </cell>
          <cell r="M87">
            <v>240902</v>
          </cell>
          <cell r="N87" t="str">
            <v>วังเย็น</v>
          </cell>
          <cell r="O87" t="str">
            <v>กลาง</v>
          </cell>
          <cell r="P87" t="str">
            <v>07</v>
          </cell>
          <cell r="Q87" t="str">
            <v>โรงพยาบาลชุมชน</v>
          </cell>
          <cell r="R87">
            <v>4</v>
          </cell>
          <cell r="S87">
            <v>47</v>
          </cell>
          <cell r="T87" t="str">
            <v>47</v>
          </cell>
          <cell r="U87" t="str">
            <v>21</v>
          </cell>
          <cell r="V87" t="str">
            <v>2.1 ทุติยภูมิระดับต้น</v>
          </cell>
        </row>
        <row r="88">
          <cell r="A88" t="str">
            <v>03</v>
          </cell>
          <cell r="B88" t="str">
            <v>21002</v>
          </cell>
          <cell r="C88" t="str">
            <v>กระทรวงสาธารณสุข สำนักงานปลัดกระทรวงสาธารณสุข</v>
          </cell>
          <cell r="D88" t="str">
            <v>001374700</v>
          </cell>
          <cell r="E88" t="str">
            <v>13747</v>
          </cell>
          <cell r="F88" t="str">
            <v>รพช.ราชสาส์น</v>
          </cell>
          <cell r="G88" t="str">
            <v>โรงพยาบาลชุมชนราชสาส์น</v>
          </cell>
          <cell r="H88" t="str">
            <v>24070301</v>
          </cell>
          <cell r="I88">
            <v>24</v>
          </cell>
          <cell r="J88" t="str">
            <v>จังหวัดฉะเชิงเทรา</v>
          </cell>
          <cell r="K88">
            <v>2407</v>
          </cell>
          <cell r="L88" t="str">
            <v>ราชสาส์น</v>
          </cell>
          <cell r="M88">
            <v>240703</v>
          </cell>
          <cell r="N88" t="str">
            <v>ดงน้อย</v>
          </cell>
          <cell r="O88" t="str">
            <v>กลาง</v>
          </cell>
          <cell r="P88" t="str">
            <v>07</v>
          </cell>
          <cell r="Q88" t="str">
            <v>โรงพยาบาลชุมชน</v>
          </cell>
          <cell r="R88">
            <v>5</v>
          </cell>
          <cell r="S88">
            <v>30</v>
          </cell>
          <cell r="T88" t="str">
            <v>30</v>
          </cell>
          <cell r="U88" t="str">
            <v>21</v>
          </cell>
          <cell r="V88" t="str">
            <v>2.1 ทุติยภูมิระดับต้น</v>
          </cell>
        </row>
        <row r="89">
          <cell r="A89" t="str">
            <v>03</v>
          </cell>
          <cell r="B89" t="str">
            <v>21002</v>
          </cell>
          <cell r="C89" t="str">
            <v>กระทรวงสาธารณสุข สำนักงานปลัดกระทรวงสาธารณสุข</v>
          </cell>
          <cell r="D89" t="str">
            <v>001066500</v>
          </cell>
          <cell r="E89" t="str">
            <v>10665</v>
          </cell>
          <cell r="F89" t="str">
            <v>รพศ.เจ้าพระยาอภัยภูเบศร</v>
          </cell>
          <cell r="G89" t="str">
            <v>โรงพยาบาลศูนย์เจ้าพระยาอภัยภูเบศร</v>
          </cell>
          <cell r="H89" t="str">
            <v>25010512</v>
          </cell>
          <cell r="I89">
            <v>25</v>
          </cell>
          <cell r="J89" t="str">
            <v>จังหวัดปราจีนบุรี</v>
          </cell>
          <cell r="K89">
            <v>2501</v>
          </cell>
          <cell r="L89" t="str">
            <v>เมืองปราจีนบุรี</v>
          </cell>
          <cell r="M89">
            <v>250105</v>
          </cell>
          <cell r="N89" t="str">
            <v>ท่างาม</v>
          </cell>
          <cell r="O89" t="str">
            <v>กลาง</v>
          </cell>
          <cell r="P89" t="str">
            <v>05</v>
          </cell>
          <cell r="Q89" t="str">
            <v>โรงพยาบาลศูนย์</v>
          </cell>
          <cell r="R89">
            <v>1</v>
          </cell>
          <cell r="S89">
            <v>505</v>
          </cell>
          <cell r="T89" t="str">
            <v>505</v>
          </cell>
          <cell r="U89" t="str">
            <v>31</v>
          </cell>
          <cell r="V89" t="str">
            <v>3.1 ตติยภูมิ</v>
          </cell>
        </row>
        <row r="90">
          <cell r="A90" t="str">
            <v>03</v>
          </cell>
          <cell r="B90" t="str">
            <v>21002</v>
          </cell>
          <cell r="C90" t="str">
            <v>กระทรวงสาธารณสุข สำนักงานปลัดกระทรวงสาธารณสุข</v>
          </cell>
          <cell r="D90" t="str">
            <v>001085700</v>
          </cell>
          <cell r="E90" t="str">
            <v>10857</v>
          </cell>
          <cell r="F90" t="str">
            <v>รพช.กบินทร์บุรี</v>
          </cell>
          <cell r="G90" t="str">
            <v>โรงพยาบาลชุมชนกบินทร์บุรี</v>
          </cell>
          <cell r="H90" t="str">
            <v>25020105</v>
          </cell>
          <cell r="I90">
            <v>25</v>
          </cell>
          <cell r="J90" t="str">
            <v>จังหวัดปราจีนบุรี</v>
          </cell>
          <cell r="K90">
            <v>2502</v>
          </cell>
          <cell r="L90" t="str">
            <v>กบินทร์บุรี</v>
          </cell>
          <cell r="M90">
            <v>250201</v>
          </cell>
          <cell r="N90" t="str">
            <v>กบินทร์</v>
          </cell>
          <cell r="O90" t="str">
            <v>กลาง</v>
          </cell>
          <cell r="P90" t="str">
            <v>07</v>
          </cell>
          <cell r="Q90" t="str">
            <v>โรงพยาบาลชุมชน</v>
          </cell>
          <cell r="R90">
            <v>4</v>
          </cell>
          <cell r="S90">
            <v>120</v>
          </cell>
          <cell r="T90" t="str">
            <v>120</v>
          </cell>
          <cell r="U90" t="str">
            <v>21</v>
          </cell>
          <cell r="V90" t="str">
            <v>2.1 ทุติยภูมิระดับต้น</v>
          </cell>
        </row>
        <row r="91">
          <cell r="A91" t="str">
            <v>03</v>
          </cell>
          <cell r="B91" t="str">
            <v>21002</v>
          </cell>
          <cell r="C91" t="str">
            <v>กระทรวงสาธารณสุข สำนักงานปลัดกระทรวงสาธารณสุข</v>
          </cell>
          <cell r="D91" t="str">
            <v>001085800</v>
          </cell>
          <cell r="E91" t="str">
            <v>10858</v>
          </cell>
          <cell r="F91" t="str">
            <v>รพช.นาดี</v>
          </cell>
          <cell r="G91" t="str">
            <v>โรงพยาบาลชุมชนนาดี</v>
          </cell>
          <cell r="H91" t="str">
            <v>25030201</v>
          </cell>
          <cell r="I91">
            <v>25</v>
          </cell>
          <cell r="J91" t="str">
            <v>จังหวัดปราจีนบุรี</v>
          </cell>
          <cell r="K91">
            <v>2503</v>
          </cell>
          <cell r="L91" t="str">
            <v>นาดี</v>
          </cell>
          <cell r="M91">
            <v>250302</v>
          </cell>
          <cell r="N91" t="str">
            <v>สำพันตา</v>
          </cell>
          <cell r="O91" t="str">
            <v>กลาง</v>
          </cell>
          <cell r="P91" t="str">
            <v>07</v>
          </cell>
          <cell r="Q91" t="str">
            <v>โรงพยาบาลชุมชน</v>
          </cell>
          <cell r="R91">
            <v>4</v>
          </cell>
          <cell r="S91">
            <v>60</v>
          </cell>
          <cell r="T91" t="str">
            <v>60</v>
          </cell>
          <cell r="U91" t="str">
            <v>21</v>
          </cell>
          <cell r="V91" t="str">
            <v>2.1 ทุติยภูมิระดับต้น</v>
          </cell>
        </row>
        <row r="92">
          <cell r="A92" t="str">
            <v>03</v>
          </cell>
          <cell r="B92" t="str">
            <v>21002</v>
          </cell>
          <cell r="C92" t="str">
            <v>กระทรวงสาธารณสุข สำนักงานปลัดกระทรวงสาธารณสุข</v>
          </cell>
          <cell r="D92" t="str">
            <v>001085900</v>
          </cell>
          <cell r="E92" t="str">
            <v>10859</v>
          </cell>
          <cell r="F92" t="str">
            <v>รพช.บ้านสร้าง</v>
          </cell>
          <cell r="G92" t="str">
            <v>โรงพยาบาลชุมชนบ้านสร้าง</v>
          </cell>
          <cell r="H92" t="str">
            <v>25060201</v>
          </cell>
          <cell r="I92">
            <v>25</v>
          </cell>
          <cell r="J92" t="str">
            <v>จังหวัดปราจีนบุรี</v>
          </cell>
          <cell r="K92">
            <v>2506</v>
          </cell>
          <cell r="L92" t="str">
            <v>บ้านสร้าง</v>
          </cell>
          <cell r="M92">
            <v>250602</v>
          </cell>
          <cell r="N92" t="str">
            <v>บางกระเบา</v>
          </cell>
          <cell r="O92" t="str">
            <v>กลาง</v>
          </cell>
          <cell r="P92" t="str">
            <v>07</v>
          </cell>
          <cell r="Q92" t="str">
            <v>โรงพยาบาลชุมชน</v>
          </cell>
          <cell r="R92">
            <v>5</v>
          </cell>
          <cell r="S92">
            <v>30</v>
          </cell>
          <cell r="T92" t="str">
            <v>30</v>
          </cell>
          <cell r="U92" t="str">
            <v>21</v>
          </cell>
          <cell r="V92" t="str">
            <v>2.1 ทุติยภูมิระดับต้น</v>
          </cell>
        </row>
        <row r="93">
          <cell r="A93" t="str">
            <v>03</v>
          </cell>
          <cell r="B93" t="str">
            <v>21002</v>
          </cell>
          <cell r="C93" t="str">
            <v>กระทรวงสาธารณสุข สำนักงานปลัดกระทรวงสาธารณสุข</v>
          </cell>
          <cell r="D93" t="str">
            <v>001086000</v>
          </cell>
          <cell r="E93" t="str">
            <v>10860</v>
          </cell>
          <cell r="F93" t="str">
            <v>รพช.ประจันตคาม</v>
          </cell>
          <cell r="G93" t="str">
            <v>โรงพยาบาลชุมชนประจันตคาม</v>
          </cell>
          <cell r="H93" t="str">
            <v>25070104</v>
          </cell>
          <cell r="I93">
            <v>25</v>
          </cell>
          <cell r="J93" t="str">
            <v>จังหวัดปราจีนบุรี</v>
          </cell>
          <cell r="K93">
            <v>2507</v>
          </cell>
          <cell r="L93" t="str">
            <v>ประจันตคาม</v>
          </cell>
          <cell r="M93">
            <v>250701</v>
          </cell>
          <cell r="N93" t="str">
            <v>ประจันตคาม</v>
          </cell>
          <cell r="O93" t="str">
            <v>กลาง</v>
          </cell>
          <cell r="P93" t="str">
            <v>07</v>
          </cell>
          <cell r="Q93" t="str">
            <v>โรงพยาบาลชุมชน</v>
          </cell>
          <cell r="R93">
            <v>5</v>
          </cell>
          <cell r="S93">
            <v>30</v>
          </cell>
          <cell r="T93" t="str">
            <v>30</v>
          </cell>
          <cell r="U93" t="str">
            <v>21</v>
          </cell>
          <cell r="V93" t="str">
            <v>2.1 ทุติยภูมิระดับต้น</v>
          </cell>
        </row>
        <row r="94">
          <cell r="A94" t="str">
            <v>03</v>
          </cell>
          <cell r="B94" t="str">
            <v>21002</v>
          </cell>
          <cell r="C94" t="str">
            <v>กระทรวงสาธารณสุข สำนักงานปลัดกระทรวงสาธารณสุข</v>
          </cell>
          <cell r="D94" t="str">
            <v>001086100</v>
          </cell>
          <cell r="E94" t="str">
            <v>10861</v>
          </cell>
          <cell r="F94" t="str">
            <v>รพช.ศรีมหาโพธิ</v>
          </cell>
          <cell r="G94" t="str">
            <v>โรงพยาบาลชุมชนศรีมหาโพธิ</v>
          </cell>
          <cell r="H94" t="str">
            <v>25080109</v>
          </cell>
          <cell r="I94">
            <v>25</v>
          </cell>
          <cell r="J94" t="str">
            <v>จังหวัดปราจีนบุรี</v>
          </cell>
          <cell r="K94">
            <v>2508</v>
          </cell>
          <cell r="L94" t="str">
            <v>ศรีมหาโพธิ</v>
          </cell>
          <cell r="M94">
            <v>250801</v>
          </cell>
          <cell r="N94" t="str">
            <v>ศรีมหาโพธิ</v>
          </cell>
          <cell r="O94" t="str">
            <v>กลาง</v>
          </cell>
          <cell r="P94" t="str">
            <v>07</v>
          </cell>
          <cell r="Q94" t="str">
            <v>โรงพยาบาลชุมชน</v>
          </cell>
          <cell r="R94">
            <v>4</v>
          </cell>
          <cell r="S94">
            <v>60</v>
          </cell>
          <cell r="T94" t="str">
            <v>60</v>
          </cell>
          <cell r="U94" t="str">
            <v>21</v>
          </cell>
          <cell r="V94" t="str">
            <v>2.1 ทุติยภูมิระดับต้น</v>
          </cell>
        </row>
        <row r="95">
          <cell r="A95" t="str">
            <v>03</v>
          </cell>
          <cell r="B95" t="str">
            <v>21002</v>
          </cell>
          <cell r="C95" t="str">
            <v>กระทรวงสาธารณสุข สำนักงานปลัดกระทรวงสาธารณสุข</v>
          </cell>
          <cell r="D95" t="str">
            <v>001086200</v>
          </cell>
          <cell r="E95" t="str">
            <v>10862</v>
          </cell>
          <cell r="F95" t="str">
            <v>รพช.ศรีมโหสถ</v>
          </cell>
          <cell r="G95" t="str">
            <v>โรงพยาบาลชุมชนศรีมโหสถ</v>
          </cell>
          <cell r="H95" t="str">
            <v>25090104</v>
          </cell>
          <cell r="I95">
            <v>25</v>
          </cell>
          <cell r="J95" t="str">
            <v>จังหวัดปราจีนบุรี</v>
          </cell>
          <cell r="K95">
            <v>2509</v>
          </cell>
          <cell r="L95" t="str">
            <v>ศรีมโหสถ</v>
          </cell>
          <cell r="M95">
            <v>250901</v>
          </cell>
          <cell r="N95" t="str">
            <v>โคกปีบ</v>
          </cell>
          <cell r="O95" t="str">
            <v>กลาง</v>
          </cell>
          <cell r="P95" t="str">
            <v>07</v>
          </cell>
          <cell r="Q95" t="str">
            <v>โรงพยาบาลชุมชน</v>
          </cell>
          <cell r="R95">
            <v>5</v>
          </cell>
          <cell r="S95">
            <v>30</v>
          </cell>
          <cell r="T95" t="str">
            <v>30</v>
          </cell>
          <cell r="U95" t="str">
            <v>21</v>
          </cell>
          <cell r="V95" t="str">
            <v>2.1 ทุติยภูมิระดับต้น</v>
          </cell>
        </row>
        <row r="96">
          <cell r="A96" t="str">
            <v>03</v>
          </cell>
          <cell r="B96" t="str">
            <v>21002</v>
          </cell>
          <cell r="C96" t="str">
            <v>กระทรวงสาธารณสุข สำนักงานปลัดกระทรวงสาธารณสุข</v>
          </cell>
          <cell r="D96" t="str">
            <v>001069800</v>
          </cell>
          <cell r="E96" t="str">
            <v>10698</v>
          </cell>
          <cell r="F96" t="str">
            <v>รพท.นครนายก</v>
          </cell>
          <cell r="G96" t="str">
            <v>โรงพยาบาลทั่วไปนครนายก</v>
          </cell>
          <cell r="H96" t="str">
            <v>26010106</v>
          </cell>
          <cell r="I96">
            <v>26</v>
          </cell>
          <cell r="J96" t="str">
            <v>จังหวัดนครนายก</v>
          </cell>
          <cell r="K96">
            <v>2601</v>
          </cell>
          <cell r="L96" t="str">
            <v>เมืองนครนายก</v>
          </cell>
          <cell r="M96">
            <v>260101</v>
          </cell>
          <cell r="N96" t="str">
            <v>นครนายก</v>
          </cell>
          <cell r="O96" t="str">
            <v>กลาง</v>
          </cell>
          <cell r="P96" t="str">
            <v>06</v>
          </cell>
          <cell r="Q96" t="str">
            <v>โรงพยาบาลทั่วไป</v>
          </cell>
          <cell r="R96">
            <v>2</v>
          </cell>
          <cell r="S96">
            <v>314</v>
          </cell>
          <cell r="T96" t="str">
            <v>314</v>
          </cell>
          <cell r="U96" t="str">
            <v>23</v>
          </cell>
          <cell r="V96" t="str">
            <v>2.3 ทุติยภูมิระดับสูง</v>
          </cell>
        </row>
        <row r="97">
          <cell r="A97" t="str">
            <v>03</v>
          </cell>
          <cell r="B97" t="str">
            <v>21002</v>
          </cell>
          <cell r="C97" t="str">
            <v>กระทรวงสาธารณสุข สำนักงานปลัดกระทรวงสาธารณสุข</v>
          </cell>
          <cell r="D97" t="str">
            <v>001086300</v>
          </cell>
          <cell r="E97" t="str">
            <v>10863</v>
          </cell>
          <cell r="F97" t="str">
            <v>รพช.ปากพลี</v>
          </cell>
          <cell r="G97" t="str">
            <v>โรงพยาบาลชุมชนปากพลี</v>
          </cell>
          <cell r="H97" t="str">
            <v>26020304</v>
          </cell>
          <cell r="I97">
            <v>26</v>
          </cell>
          <cell r="J97" t="str">
            <v>จังหวัดนครนายก</v>
          </cell>
          <cell r="K97">
            <v>2602</v>
          </cell>
          <cell r="L97" t="str">
            <v>ปากพลี</v>
          </cell>
          <cell r="M97">
            <v>260203</v>
          </cell>
          <cell r="N97" t="str">
            <v>ปากพลี</v>
          </cell>
          <cell r="O97" t="str">
            <v>กลาง</v>
          </cell>
          <cell r="P97" t="str">
            <v>07</v>
          </cell>
          <cell r="Q97" t="str">
            <v>โรงพยาบาลชุมชน</v>
          </cell>
          <cell r="R97">
            <v>5</v>
          </cell>
          <cell r="S97">
            <v>10</v>
          </cell>
          <cell r="T97" t="str">
            <v>10</v>
          </cell>
          <cell r="U97" t="str">
            <v>21</v>
          </cell>
          <cell r="V97" t="str">
            <v>2.1 ทุติยภูมิระดับต้น</v>
          </cell>
        </row>
        <row r="98">
          <cell r="A98" t="str">
            <v>03</v>
          </cell>
          <cell r="B98" t="str">
            <v>21002</v>
          </cell>
          <cell r="C98" t="str">
            <v>กระทรวงสาธารณสุข สำนักงานปลัดกระทรวงสาธารณสุข</v>
          </cell>
          <cell r="D98" t="str">
            <v>001086400</v>
          </cell>
          <cell r="E98" t="str">
            <v>10864</v>
          </cell>
          <cell r="F98" t="str">
            <v>รพช.บ้านนา</v>
          </cell>
          <cell r="G98" t="str">
            <v>โรงพยาบาลชุมชนบ้านนา</v>
          </cell>
          <cell r="H98" t="str">
            <v>26030704</v>
          </cell>
          <cell r="I98">
            <v>26</v>
          </cell>
          <cell r="J98" t="str">
            <v>จังหวัดนครนายก</v>
          </cell>
          <cell r="K98">
            <v>2603</v>
          </cell>
          <cell r="L98" t="str">
            <v>บ้านนา</v>
          </cell>
          <cell r="M98">
            <v>260307</v>
          </cell>
          <cell r="N98" t="str">
            <v>พิกุลออก</v>
          </cell>
          <cell r="O98" t="str">
            <v>กลาง</v>
          </cell>
          <cell r="P98" t="str">
            <v>07</v>
          </cell>
          <cell r="Q98" t="str">
            <v>โรงพยาบาลชุมชน</v>
          </cell>
          <cell r="R98">
            <v>4</v>
          </cell>
          <cell r="S98">
            <v>70</v>
          </cell>
          <cell r="T98" t="str">
            <v>70</v>
          </cell>
          <cell r="U98" t="str">
            <v>22</v>
          </cell>
          <cell r="V98" t="str">
            <v>2.2 ทุติยภูมิระดับกลาง</v>
          </cell>
        </row>
        <row r="99">
          <cell r="A99" t="str">
            <v>03</v>
          </cell>
          <cell r="B99" t="str">
            <v>21002</v>
          </cell>
          <cell r="C99" t="str">
            <v>กระทรวงสาธารณสุข สำนักงานปลัดกระทรวงสาธารณสุข</v>
          </cell>
          <cell r="D99" t="str">
            <v>001086500</v>
          </cell>
          <cell r="E99" t="str">
            <v>10865</v>
          </cell>
          <cell r="F99" t="str">
            <v>รพช.องครักษ์</v>
          </cell>
          <cell r="G99" t="str">
            <v>โรงพยาบาลชุมชนองครักษ์</v>
          </cell>
          <cell r="H99" t="str">
            <v>26040904</v>
          </cell>
          <cell r="I99">
            <v>26</v>
          </cell>
          <cell r="J99" t="str">
            <v>จังหวัดนครนายก</v>
          </cell>
          <cell r="K99">
            <v>2604</v>
          </cell>
          <cell r="L99" t="str">
            <v>องครักษ์</v>
          </cell>
          <cell r="M99">
            <v>260409</v>
          </cell>
          <cell r="N99" t="str">
            <v>องครักษ์</v>
          </cell>
          <cell r="O99" t="str">
            <v>กลาง</v>
          </cell>
          <cell r="P99" t="str">
            <v>07</v>
          </cell>
          <cell r="Q99" t="str">
            <v>โรงพยาบาลชุมชน</v>
          </cell>
          <cell r="R99">
            <v>4</v>
          </cell>
          <cell r="S99">
            <v>40</v>
          </cell>
          <cell r="T99" t="str">
            <v>40</v>
          </cell>
          <cell r="U99" t="str">
            <v>22</v>
          </cell>
          <cell r="V99" t="str">
            <v>2.2 ทุติยภูมิระดับกลาง</v>
          </cell>
        </row>
        <row r="100">
          <cell r="A100" t="str">
            <v>03</v>
          </cell>
          <cell r="B100" t="str">
            <v>21002</v>
          </cell>
          <cell r="C100" t="str">
            <v>กระทรวงสาธารณสุข สำนักงานปลัดกระทรวงสาธารณสุข</v>
          </cell>
          <cell r="D100" t="str">
            <v>001069900</v>
          </cell>
          <cell r="E100" t="str">
            <v>10699</v>
          </cell>
          <cell r="F100" t="str">
            <v>รพท.สมเด็จพระยุพราชสระแก้ว</v>
          </cell>
          <cell r="G100" t="str">
            <v>โรงพยาบาลทั่วไปสมเด็จพระยุพราชสระแก้ว</v>
          </cell>
          <cell r="H100" t="str">
            <v>27010102</v>
          </cell>
          <cell r="I100">
            <v>27</v>
          </cell>
          <cell r="J100" t="str">
            <v>จังหวัดสระแก้ว</v>
          </cell>
          <cell r="K100">
            <v>2701</v>
          </cell>
          <cell r="L100" t="str">
            <v>เมืองสระแก้ว</v>
          </cell>
          <cell r="M100">
            <v>270101</v>
          </cell>
          <cell r="N100" t="str">
            <v>สระแก้ว</v>
          </cell>
          <cell r="O100" t="str">
            <v>กลาง</v>
          </cell>
          <cell r="P100" t="str">
            <v>06</v>
          </cell>
          <cell r="Q100" t="str">
            <v>โรงพยาบาลทั่วไป</v>
          </cell>
          <cell r="R100">
            <v>3</v>
          </cell>
          <cell r="S100">
            <v>225</v>
          </cell>
          <cell r="T100" t="str">
            <v>225</v>
          </cell>
          <cell r="U100" t="str">
            <v>23</v>
          </cell>
          <cell r="V100" t="str">
            <v>2.3 ทุติยภูมิระดับสูง</v>
          </cell>
        </row>
        <row r="101">
          <cell r="A101" t="str">
            <v>03</v>
          </cell>
          <cell r="B101" t="str">
            <v>21002</v>
          </cell>
          <cell r="C101" t="str">
            <v>กระทรวงสาธารณสุข สำนักงานปลัดกระทรวงสาธารณสุข</v>
          </cell>
          <cell r="D101" t="str">
            <v>001086600</v>
          </cell>
          <cell r="E101" t="str">
            <v>10866</v>
          </cell>
          <cell r="F101" t="str">
            <v>รพช.คลองหาด</v>
          </cell>
          <cell r="G101" t="str">
            <v>โรงพยาบาลชุมชนคลองหาด</v>
          </cell>
          <cell r="H101" t="str">
            <v>27020101</v>
          </cell>
          <cell r="I101">
            <v>27</v>
          </cell>
          <cell r="J101" t="str">
            <v>จังหวัดสระแก้ว</v>
          </cell>
          <cell r="K101">
            <v>2702</v>
          </cell>
          <cell r="L101" t="str">
            <v>คลองหาด</v>
          </cell>
          <cell r="M101">
            <v>270201</v>
          </cell>
          <cell r="N101" t="str">
            <v>คลองหาด</v>
          </cell>
          <cell r="O101" t="str">
            <v>กลาง</v>
          </cell>
          <cell r="P101" t="str">
            <v>07</v>
          </cell>
          <cell r="Q101" t="str">
            <v>โรงพยาบาลชุมชน</v>
          </cell>
          <cell r="R101">
            <v>5</v>
          </cell>
          <cell r="S101">
            <v>30</v>
          </cell>
          <cell r="T101" t="str">
            <v>30</v>
          </cell>
          <cell r="U101" t="str">
            <v>21</v>
          </cell>
          <cell r="V101" t="str">
            <v>2.1 ทุติยภูมิระดับต้น</v>
          </cell>
        </row>
        <row r="102">
          <cell r="A102" t="str">
            <v>03</v>
          </cell>
          <cell r="B102" t="str">
            <v>21002</v>
          </cell>
          <cell r="C102" t="str">
            <v>กระทรวงสาธารณสุข สำนักงานปลัดกระทรวงสาธารณสุข</v>
          </cell>
          <cell r="D102" t="str">
            <v>001086700</v>
          </cell>
          <cell r="E102" t="str">
            <v>10867</v>
          </cell>
          <cell r="F102" t="str">
            <v>รพช.ตาพระยา</v>
          </cell>
          <cell r="G102" t="str">
            <v>โรงพยาบาลชุมชนตาพระยา</v>
          </cell>
          <cell r="H102" t="str">
            <v>27030101</v>
          </cell>
          <cell r="I102">
            <v>27</v>
          </cell>
          <cell r="J102" t="str">
            <v>จังหวัดสระแก้ว</v>
          </cell>
          <cell r="K102">
            <v>2703</v>
          </cell>
          <cell r="L102" t="str">
            <v>ตาพระยา</v>
          </cell>
          <cell r="M102">
            <v>270301</v>
          </cell>
          <cell r="N102" t="str">
            <v>ตาพระยา</v>
          </cell>
          <cell r="O102" t="str">
            <v>กลาง</v>
          </cell>
          <cell r="P102" t="str">
            <v>07</v>
          </cell>
          <cell r="Q102" t="str">
            <v>โรงพยาบาลชุมชน</v>
          </cell>
          <cell r="R102">
            <v>4</v>
          </cell>
          <cell r="S102">
            <v>46</v>
          </cell>
          <cell r="T102" t="str">
            <v>30</v>
          </cell>
          <cell r="U102" t="str">
            <v>21</v>
          </cell>
          <cell r="V102" t="str">
            <v>2.1 ทุติยภูมิระดับต้น</v>
          </cell>
        </row>
        <row r="103">
          <cell r="A103" t="str">
            <v>03</v>
          </cell>
          <cell r="B103" t="str">
            <v>21002</v>
          </cell>
          <cell r="C103" t="str">
            <v>กระทรวงสาธารณสุข สำนักงานปลัดกระทรวงสาธารณสุข</v>
          </cell>
          <cell r="D103" t="str">
            <v>001086800</v>
          </cell>
          <cell r="E103" t="str">
            <v>10868</v>
          </cell>
          <cell r="F103" t="str">
            <v>รพช.วังน้ำเย็น</v>
          </cell>
          <cell r="G103" t="str">
            <v>โรงพยาบาลชุมชนวังน้ำเย็น</v>
          </cell>
          <cell r="H103" t="str">
            <v>27040106</v>
          </cell>
          <cell r="I103">
            <v>27</v>
          </cell>
          <cell r="J103" t="str">
            <v>จังหวัดสระแก้ว</v>
          </cell>
          <cell r="K103">
            <v>2704</v>
          </cell>
          <cell r="L103" t="str">
            <v>วังน้ำเย็น</v>
          </cell>
          <cell r="M103">
            <v>270401</v>
          </cell>
          <cell r="N103" t="str">
            <v>วังน้ำเย็น</v>
          </cell>
          <cell r="O103" t="str">
            <v>กลาง</v>
          </cell>
          <cell r="P103" t="str">
            <v>07</v>
          </cell>
          <cell r="Q103" t="str">
            <v>โรงพยาบาลชุมชน</v>
          </cell>
          <cell r="R103">
            <v>4</v>
          </cell>
          <cell r="S103">
            <v>60</v>
          </cell>
          <cell r="T103" t="str">
            <v>60</v>
          </cell>
          <cell r="U103" t="str">
            <v>21</v>
          </cell>
          <cell r="V103" t="str">
            <v>2.1 ทุติยภูมิระดับต้น</v>
          </cell>
        </row>
        <row r="104">
          <cell r="A104" t="str">
            <v>03</v>
          </cell>
          <cell r="B104" t="str">
            <v>21002</v>
          </cell>
          <cell r="C104" t="str">
            <v>กระทรวงสาธารณสุข สำนักงานปลัดกระทรวงสาธารณสุข</v>
          </cell>
          <cell r="D104" t="str">
            <v>001086900</v>
          </cell>
          <cell r="E104" t="str">
            <v>10869</v>
          </cell>
          <cell r="F104" t="str">
            <v>รพช.วัฒนานคร</v>
          </cell>
          <cell r="G104" t="str">
            <v>โรงพยาบาลชุมชนวัฒนานคร</v>
          </cell>
          <cell r="H104" t="str">
            <v>27050111</v>
          </cell>
          <cell r="I104">
            <v>27</v>
          </cell>
          <cell r="J104" t="str">
            <v>จังหวัดสระแก้ว</v>
          </cell>
          <cell r="K104">
            <v>2705</v>
          </cell>
          <cell r="L104" t="str">
            <v>วัฒนานคร</v>
          </cell>
          <cell r="M104">
            <v>270501</v>
          </cell>
          <cell r="N104" t="str">
            <v>วัฒนานคร</v>
          </cell>
          <cell r="O104" t="str">
            <v>กลาง</v>
          </cell>
          <cell r="P104" t="str">
            <v>07</v>
          </cell>
          <cell r="Q104" t="str">
            <v>โรงพยาบาลชุมชน</v>
          </cell>
          <cell r="R104">
            <v>4</v>
          </cell>
          <cell r="S104">
            <v>60</v>
          </cell>
          <cell r="T104" t="str">
            <v>60</v>
          </cell>
          <cell r="U104" t="str">
            <v>21</v>
          </cell>
          <cell r="V104" t="str">
            <v>2.1 ทุติยภูมิระดับต้น</v>
          </cell>
        </row>
        <row r="105">
          <cell r="A105" t="str">
            <v>03</v>
          </cell>
          <cell r="B105" t="str">
            <v>21002</v>
          </cell>
          <cell r="C105" t="str">
            <v>กระทรวงสาธารณสุข สำนักงานปลัดกระทรวงสาธารณสุข</v>
          </cell>
          <cell r="D105" t="str">
            <v>001087000</v>
          </cell>
          <cell r="E105" t="str">
            <v>10870</v>
          </cell>
          <cell r="F105" t="str">
            <v>รพช.อรัญประเทศ</v>
          </cell>
          <cell r="G105" t="str">
            <v>โรงพยาบาลชุมชนอรัญประเทศ</v>
          </cell>
          <cell r="H105" t="str">
            <v>27060101</v>
          </cell>
          <cell r="I105">
            <v>27</v>
          </cell>
          <cell r="J105" t="str">
            <v>จังหวัดสระแก้ว</v>
          </cell>
          <cell r="K105">
            <v>2706</v>
          </cell>
          <cell r="L105" t="str">
            <v>อรัญประเทศ</v>
          </cell>
          <cell r="M105">
            <v>270601</v>
          </cell>
          <cell r="N105" t="str">
            <v>อรัญประเทศ</v>
          </cell>
          <cell r="O105" t="str">
            <v>กลาง</v>
          </cell>
          <cell r="P105" t="str">
            <v>07</v>
          </cell>
          <cell r="Q105" t="str">
            <v>โรงพยาบาลชุมชน</v>
          </cell>
          <cell r="R105">
            <v>4</v>
          </cell>
          <cell r="S105">
            <v>120</v>
          </cell>
          <cell r="T105" t="str">
            <v>120</v>
          </cell>
          <cell r="U105" t="str">
            <v>23</v>
          </cell>
          <cell r="V105" t="str">
            <v>2.3 ทุติยภูมิระดับสูง</v>
          </cell>
        </row>
        <row r="106">
          <cell r="A106" t="str">
            <v>03</v>
          </cell>
          <cell r="B106" t="str">
            <v>21002</v>
          </cell>
          <cell r="C106" t="str">
            <v>กระทรวงสาธารณสุข สำนักงานปลัดกระทรวงสาธารณสุข</v>
          </cell>
          <cell r="D106" t="str">
            <v>001381700</v>
          </cell>
          <cell r="E106" t="str">
            <v>13817</v>
          </cell>
          <cell r="F106" t="str">
            <v>รพช.เขาฉกรรจ์</v>
          </cell>
          <cell r="G106" t="str">
            <v>โรงพยาบาลชุมชนเขาฉกรรจ์</v>
          </cell>
          <cell r="H106" t="str">
            <v>27070106</v>
          </cell>
          <cell r="I106">
            <v>27</v>
          </cell>
          <cell r="J106" t="str">
            <v>จังหวัดสระแก้ว</v>
          </cell>
          <cell r="K106">
            <v>2707</v>
          </cell>
          <cell r="L106" t="str">
            <v>เขาฉกรรจ์</v>
          </cell>
          <cell r="M106">
            <v>270701</v>
          </cell>
          <cell r="N106" t="str">
            <v>เขาฉกรรจ์</v>
          </cell>
          <cell r="O106" t="str">
            <v>กลาง</v>
          </cell>
          <cell r="P106" t="str">
            <v>07</v>
          </cell>
          <cell r="Q106" t="str">
            <v>โรงพยาบาลชุมชน</v>
          </cell>
          <cell r="R106">
            <v>5</v>
          </cell>
          <cell r="S106">
            <v>30</v>
          </cell>
          <cell r="T106" t="str">
            <v>30</v>
          </cell>
          <cell r="U106" t="str">
            <v>21</v>
          </cell>
          <cell r="V106" t="str">
            <v>2.1 ทุติยภูมิระดับต้น</v>
          </cell>
        </row>
        <row r="107">
          <cell r="A107" t="str">
            <v>04</v>
          </cell>
          <cell r="B107" t="str">
            <v>21002</v>
          </cell>
          <cell r="C107" t="str">
            <v>กระทรวงสาธารณสุข สำนักงานปลัดกระทรวงสาธารณสุข</v>
          </cell>
          <cell r="D107" t="str">
            <v>001067700</v>
          </cell>
          <cell r="E107" t="str">
            <v>10677</v>
          </cell>
          <cell r="F107" t="str">
            <v>รพศ.ราชบุรี</v>
          </cell>
          <cell r="G107" t="str">
            <v>โรงพยาบาลศูนย์ราชบุรี</v>
          </cell>
          <cell r="H107" t="str">
            <v>70010101</v>
          </cell>
          <cell r="I107">
            <v>70</v>
          </cell>
          <cell r="J107" t="str">
            <v>จังหวัดราชบุรี</v>
          </cell>
          <cell r="K107">
            <v>7001</v>
          </cell>
          <cell r="L107" t="str">
            <v>เมืองราชบุรี</v>
          </cell>
          <cell r="M107">
            <v>700101</v>
          </cell>
          <cell r="N107" t="str">
            <v>หน้าเมือง</v>
          </cell>
          <cell r="O107" t="str">
            <v>กลาง</v>
          </cell>
          <cell r="P107" t="str">
            <v>05</v>
          </cell>
          <cell r="Q107" t="str">
            <v>โรงพยาบาลศูนย์</v>
          </cell>
          <cell r="R107">
            <v>1</v>
          </cell>
          <cell r="S107">
            <v>855</v>
          </cell>
          <cell r="T107" t="str">
            <v>855</v>
          </cell>
          <cell r="U107" t="str">
            <v>31</v>
          </cell>
          <cell r="V107" t="str">
            <v>3.1 ตติยภูมิ</v>
          </cell>
        </row>
        <row r="108">
          <cell r="A108" t="str">
            <v>04</v>
          </cell>
          <cell r="B108" t="str">
            <v>21002</v>
          </cell>
          <cell r="C108" t="str">
            <v>กระทรวงสาธารณสุข สำนักงานปลัดกระทรวงสาธารณสุข</v>
          </cell>
          <cell r="D108" t="str">
            <v>001072800</v>
          </cell>
          <cell r="E108" t="str">
            <v>10728</v>
          </cell>
          <cell r="F108" t="str">
            <v>รพท.ดำเนินสะดวก</v>
          </cell>
          <cell r="G108" t="str">
            <v>โรงพยาบาลทั่วไปดำเนินสะดวก</v>
          </cell>
          <cell r="H108" t="str">
            <v>70041104</v>
          </cell>
          <cell r="I108">
            <v>70</v>
          </cell>
          <cell r="J108" t="str">
            <v>จังหวัดราชบุรี</v>
          </cell>
          <cell r="K108">
            <v>7004</v>
          </cell>
          <cell r="L108" t="str">
            <v>ดำเนินสะดวก</v>
          </cell>
          <cell r="M108">
            <v>700411</v>
          </cell>
          <cell r="N108" t="str">
            <v>ท่านัด</v>
          </cell>
          <cell r="O108" t="str">
            <v>กลาง</v>
          </cell>
          <cell r="P108" t="str">
            <v>06</v>
          </cell>
          <cell r="Q108" t="str">
            <v>โรงพยาบาลทั่วไป</v>
          </cell>
          <cell r="R108">
            <v>2</v>
          </cell>
          <cell r="S108">
            <v>304</v>
          </cell>
          <cell r="T108" t="str">
            <v>420</v>
          </cell>
          <cell r="U108" t="str">
            <v>23</v>
          </cell>
          <cell r="V108" t="str">
            <v>2.3 ทุติยภูมิระดับสูง</v>
          </cell>
        </row>
        <row r="109">
          <cell r="A109" t="str">
            <v>04</v>
          </cell>
          <cell r="B109" t="str">
            <v>21002</v>
          </cell>
          <cell r="C109" t="str">
            <v>กระทรวงสาธารณสุข สำนักงานปลัดกระทรวงสาธารณสุข</v>
          </cell>
          <cell r="D109" t="str">
            <v>001072900</v>
          </cell>
          <cell r="E109" t="str">
            <v>10729</v>
          </cell>
          <cell r="F109" t="str">
            <v>รพท.บ้านโป่ง</v>
          </cell>
          <cell r="G109" t="str">
            <v>โรงพยาบาลทั่วไปบ้านโป่ง</v>
          </cell>
          <cell r="H109" t="str">
            <v>70050101</v>
          </cell>
          <cell r="I109">
            <v>70</v>
          </cell>
          <cell r="J109" t="str">
            <v>จังหวัดราชบุรี</v>
          </cell>
          <cell r="K109">
            <v>7005</v>
          </cell>
          <cell r="L109" t="str">
            <v>บ้านโป่ง</v>
          </cell>
          <cell r="M109">
            <v>700501</v>
          </cell>
          <cell r="N109" t="str">
            <v>บ้านโป่ง</v>
          </cell>
          <cell r="O109" t="str">
            <v>กลาง</v>
          </cell>
          <cell r="P109" t="str">
            <v>06</v>
          </cell>
          <cell r="Q109" t="str">
            <v>โรงพยาบาลทั่วไป</v>
          </cell>
          <cell r="R109">
            <v>2</v>
          </cell>
          <cell r="S109">
            <v>362</v>
          </cell>
          <cell r="T109" t="str">
            <v>360</v>
          </cell>
          <cell r="U109" t="str">
            <v>23</v>
          </cell>
          <cell r="V109" t="str">
            <v>2.3 ทุติยภูมิระดับสูง</v>
          </cell>
        </row>
        <row r="110">
          <cell r="A110" t="str">
            <v>04</v>
          </cell>
          <cell r="B110" t="str">
            <v>21002</v>
          </cell>
          <cell r="C110" t="str">
            <v>กระทรวงสาธารณสุข สำนักงานปลัดกระทรวงสาธารณสุข</v>
          </cell>
          <cell r="D110" t="str">
            <v>001073000</v>
          </cell>
          <cell r="E110" t="str">
            <v>10730</v>
          </cell>
          <cell r="F110" t="str">
            <v>รพท.โพธาราม</v>
          </cell>
          <cell r="G110" t="str">
            <v>โรงพยาบาลทั่วไปโพธาราม</v>
          </cell>
          <cell r="H110" t="str">
            <v>70070100</v>
          </cell>
          <cell r="I110">
            <v>70</v>
          </cell>
          <cell r="J110" t="str">
            <v>จังหวัดราชบุรี</v>
          </cell>
          <cell r="K110">
            <v>7007</v>
          </cell>
          <cell r="L110" t="str">
            <v>โพธาราม</v>
          </cell>
          <cell r="M110">
            <v>700701</v>
          </cell>
          <cell r="N110" t="str">
            <v>โพธาราม</v>
          </cell>
          <cell r="O110" t="str">
            <v>กลาง</v>
          </cell>
          <cell r="P110" t="str">
            <v>06</v>
          </cell>
          <cell r="Q110" t="str">
            <v>โรงพยาบาลทั่วไป</v>
          </cell>
          <cell r="R110">
            <v>2</v>
          </cell>
          <cell r="S110">
            <v>340</v>
          </cell>
          <cell r="T110" t="str">
            <v>340</v>
          </cell>
          <cell r="U110" t="str">
            <v>23</v>
          </cell>
          <cell r="V110" t="str">
            <v>2.3 ทุติยภูมิระดับสูง</v>
          </cell>
        </row>
        <row r="111">
          <cell r="A111" t="str">
            <v>04</v>
          </cell>
          <cell r="B111" t="str">
            <v>21002</v>
          </cell>
          <cell r="C111" t="str">
            <v>กระทรวงสาธารณสุข สำนักงานปลัดกระทรวงสาธารณสุข</v>
          </cell>
          <cell r="D111" t="str">
            <v>001127300</v>
          </cell>
          <cell r="E111" t="str">
            <v>11273</v>
          </cell>
          <cell r="F111" t="str">
            <v>รพช.สวนผึ้ง</v>
          </cell>
          <cell r="G111" t="str">
            <v>โรงพยาบาลชุมชนสวนผึ้ง</v>
          </cell>
          <cell r="H111" t="str">
            <v>70030405</v>
          </cell>
          <cell r="I111">
            <v>70</v>
          </cell>
          <cell r="J111" t="str">
            <v>จังหวัดราชบุรี</v>
          </cell>
          <cell r="K111">
            <v>7003</v>
          </cell>
          <cell r="L111" t="str">
            <v>สวนผึ้ง</v>
          </cell>
          <cell r="M111">
            <v>700304</v>
          </cell>
          <cell r="N111" t="str">
            <v>ท่าเคย</v>
          </cell>
          <cell r="O111" t="str">
            <v>กลาง</v>
          </cell>
          <cell r="P111" t="str">
            <v>07</v>
          </cell>
          <cell r="Q111" t="str">
            <v>โรงพยาบาลชุมชน</v>
          </cell>
          <cell r="R111">
            <v>4</v>
          </cell>
          <cell r="S111">
            <v>36</v>
          </cell>
          <cell r="T111" t="str">
            <v>30</v>
          </cell>
          <cell r="U111" t="str">
            <v>21</v>
          </cell>
          <cell r="V111" t="str">
            <v>2.1 ทุติยภูมิระดับต้น</v>
          </cell>
        </row>
        <row r="112">
          <cell r="A112" t="str">
            <v>04</v>
          </cell>
          <cell r="B112" t="str">
            <v>21002</v>
          </cell>
          <cell r="C112" t="str">
            <v>กระทรวงสาธารณสุข สำนักงานปลัดกระทรวงสาธารณสุข</v>
          </cell>
          <cell r="D112" t="str">
            <v>001127400</v>
          </cell>
          <cell r="E112" t="str">
            <v>11274</v>
          </cell>
          <cell r="F112" t="str">
            <v>รพช.บางแพ</v>
          </cell>
          <cell r="G112" t="str">
            <v>โรงพยาบาลชุมชนบางแพ</v>
          </cell>
          <cell r="H112" t="str">
            <v>70060205</v>
          </cell>
          <cell r="I112">
            <v>70</v>
          </cell>
          <cell r="J112" t="str">
            <v>จังหวัดราชบุรี</v>
          </cell>
          <cell r="K112">
            <v>7006</v>
          </cell>
          <cell r="L112" t="str">
            <v>บางแพ</v>
          </cell>
          <cell r="M112">
            <v>700602</v>
          </cell>
          <cell r="N112" t="str">
            <v>วังเย็น</v>
          </cell>
          <cell r="O112" t="str">
            <v>กลาง</v>
          </cell>
          <cell r="P112" t="str">
            <v>07</v>
          </cell>
          <cell r="Q112" t="str">
            <v>โรงพยาบาลชุมชน</v>
          </cell>
          <cell r="R112">
            <v>4</v>
          </cell>
          <cell r="S112">
            <v>48</v>
          </cell>
          <cell r="T112" t="str">
            <v>60</v>
          </cell>
          <cell r="U112" t="str">
            <v>21</v>
          </cell>
          <cell r="V112" t="str">
            <v>2.1 ทุติยภูมิระดับต้น</v>
          </cell>
        </row>
        <row r="113">
          <cell r="A113" t="str">
            <v>04</v>
          </cell>
          <cell r="B113" t="str">
            <v>21002</v>
          </cell>
          <cell r="C113" t="str">
            <v>กระทรวงสาธารณสุข สำนักงานปลัดกระทรวงสาธารณสุข</v>
          </cell>
          <cell r="D113" t="str">
            <v>001127500</v>
          </cell>
          <cell r="E113" t="str">
            <v>11275</v>
          </cell>
          <cell r="F113" t="str">
            <v>รพช.เจ็ดเสมียน</v>
          </cell>
          <cell r="G113" t="str">
            <v>โรงพยาบาลชุมชนเจ็ดเสมียน</v>
          </cell>
          <cell r="H113" t="str">
            <v>70070902</v>
          </cell>
          <cell r="I113">
            <v>70</v>
          </cell>
          <cell r="J113" t="str">
            <v>จังหวัดราชบุรี</v>
          </cell>
          <cell r="K113">
            <v>7007</v>
          </cell>
          <cell r="L113" t="str">
            <v>โพธาราม</v>
          </cell>
          <cell r="M113">
            <v>700709</v>
          </cell>
          <cell r="N113" t="str">
            <v>เจ็ดเสมียน</v>
          </cell>
          <cell r="O113" t="str">
            <v>กลาง</v>
          </cell>
          <cell r="P113" t="str">
            <v>07</v>
          </cell>
          <cell r="Q113" t="str">
            <v>โรงพยาบาลชุมชน</v>
          </cell>
          <cell r="R113">
            <v>5</v>
          </cell>
          <cell r="S113">
            <v>30</v>
          </cell>
          <cell r="T113" t="str">
            <v>30</v>
          </cell>
          <cell r="U113" t="str">
            <v>21</v>
          </cell>
          <cell r="V113" t="str">
            <v>2.1 ทุติยภูมิระดับต้น</v>
          </cell>
        </row>
        <row r="114">
          <cell r="A114" t="str">
            <v>04</v>
          </cell>
          <cell r="B114" t="str">
            <v>21002</v>
          </cell>
          <cell r="C114" t="str">
            <v>กระทรวงสาธารณสุข สำนักงานปลัดกระทรวงสาธารณสุข</v>
          </cell>
          <cell r="D114" t="str">
            <v>001127600</v>
          </cell>
          <cell r="E114" t="str">
            <v>11276</v>
          </cell>
          <cell r="F114" t="str">
            <v>รพช.ปากท่อ</v>
          </cell>
          <cell r="G114" t="str">
            <v>โรงพยาบาลชุมชนปากท่อ</v>
          </cell>
          <cell r="H114" t="str">
            <v>70080508</v>
          </cell>
          <cell r="I114">
            <v>70</v>
          </cell>
          <cell r="J114" t="str">
            <v>จังหวัดราชบุรี</v>
          </cell>
          <cell r="K114">
            <v>7008</v>
          </cell>
          <cell r="L114" t="str">
            <v>ปากท่อ</v>
          </cell>
          <cell r="M114">
            <v>700805</v>
          </cell>
          <cell r="N114" t="str">
            <v>ปากท่อ</v>
          </cell>
          <cell r="O114" t="str">
            <v>กลาง</v>
          </cell>
          <cell r="P114" t="str">
            <v>07</v>
          </cell>
          <cell r="Q114" t="str">
            <v>โรงพยาบาลชุมชน</v>
          </cell>
          <cell r="R114">
            <v>4</v>
          </cell>
          <cell r="S114">
            <v>60</v>
          </cell>
          <cell r="T114" t="str">
            <v>30</v>
          </cell>
          <cell r="U114" t="str">
            <v>21</v>
          </cell>
          <cell r="V114" t="str">
            <v>2.1 ทุติยภูมิระดับต้น</v>
          </cell>
        </row>
        <row r="115">
          <cell r="A115" t="str">
            <v>04</v>
          </cell>
          <cell r="B115" t="str">
            <v>21002</v>
          </cell>
          <cell r="C115" t="str">
            <v>กระทรวงสาธารณสุข สำนักงานปลัดกระทรวงสาธารณสุข</v>
          </cell>
          <cell r="D115" t="str">
            <v>001127700</v>
          </cell>
          <cell r="E115" t="str">
            <v>11277</v>
          </cell>
          <cell r="F115" t="str">
            <v>รพช.วัดเพลง</v>
          </cell>
          <cell r="G115" t="str">
            <v>โรงพยาบาลชุมชนวัดเพลง</v>
          </cell>
          <cell r="H115" t="str">
            <v>70090305</v>
          </cell>
          <cell r="I115">
            <v>70</v>
          </cell>
          <cell r="J115" t="str">
            <v>จังหวัดราชบุรี</v>
          </cell>
          <cell r="K115">
            <v>7009</v>
          </cell>
          <cell r="L115" t="str">
            <v>วัดเพลง</v>
          </cell>
          <cell r="M115">
            <v>700903</v>
          </cell>
          <cell r="N115" t="str">
            <v>วัดเพลง</v>
          </cell>
          <cell r="O115" t="str">
            <v>กลาง</v>
          </cell>
          <cell r="P115" t="str">
            <v>07</v>
          </cell>
          <cell r="Q115" t="str">
            <v>โรงพยาบาลชุมชน</v>
          </cell>
          <cell r="R115">
            <v>4</v>
          </cell>
          <cell r="S115">
            <v>52</v>
          </cell>
          <cell r="T115" t="str">
            <v>30</v>
          </cell>
          <cell r="U115" t="str">
            <v>22</v>
          </cell>
          <cell r="V115" t="str">
            <v>2.2 ทุติยภูมิระดับกลาง</v>
          </cell>
        </row>
        <row r="116">
          <cell r="A116" t="str">
            <v>04</v>
          </cell>
          <cell r="B116" t="str">
            <v>21002</v>
          </cell>
          <cell r="C116" t="str">
            <v>กระทรวงสาธารณสุข สำนักงานปลัดกระทรวงสาธารณสุข</v>
          </cell>
          <cell r="D116" t="str">
            <v>001145800</v>
          </cell>
          <cell r="E116" t="str">
            <v>11458</v>
          </cell>
          <cell r="F116" t="str">
            <v>รพร.จอมบึง</v>
          </cell>
          <cell r="G116" t="str">
            <v>โรงพยาบาลสมเด็จพระยุพราชจอมบึง</v>
          </cell>
          <cell r="H116" t="str">
            <v>70020108</v>
          </cell>
          <cell r="I116">
            <v>70</v>
          </cell>
          <cell r="J116" t="str">
            <v>จังหวัดราชบุรี</v>
          </cell>
          <cell r="K116">
            <v>7002</v>
          </cell>
          <cell r="L116" t="str">
            <v>จอมบึง</v>
          </cell>
          <cell r="M116">
            <v>700201</v>
          </cell>
          <cell r="N116" t="str">
            <v>จอมบึง</v>
          </cell>
          <cell r="O116" t="str">
            <v>กลาง</v>
          </cell>
          <cell r="P116" t="str">
            <v>07</v>
          </cell>
          <cell r="Q116" t="str">
            <v>โรงพยาบาลชุมชน</v>
          </cell>
          <cell r="R116">
            <v>4</v>
          </cell>
          <cell r="S116">
            <v>60</v>
          </cell>
          <cell r="T116" t="str">
            <v>60</v>
          </cell>
          <cell r="U116" t="str">
            <v>21</v>
          </cell>
          <cell r="V116" t="str">
            <v>2.1 ทุติยภูมิระดับต้น</v>
          </cell>
        </row>
        <row r="117">
          <cell r="A117" t="str">
            <v>04</v>
          </cell>
          <cell r="B117" t="str">
            <v>21002</v>
          </cell>
          <cell r="C117" t="str">
            <v>กระทรวงสาธารณสุข สำนักงานปลัดกระทรวงสาธารณสุข</v>
          </cell>
          <cell r="D117" t="str">
            <v>001073100</v>
          </cell>
          <cell r="E117" t="str">
            <v>10731</v>
          </cell>
          <cell r="F117" t="str">
            <v>รพท.พหลพลพยุหเสนา</v>
          </cell>
          <cell r="G117" t="str">
            <v>โรงพยาบาลทั่วไปพหลพลพยุหเสนา</v>
          </cell>
          <cell r="H117" t="str">
            <v>71010303</v>
          </cell>
          <cell r="I117">
            <v>71</v>
          </cell>
          <cell r="J117" t="str">
            <v>จังหวัดกาญจนบุรี</v>
          </cell>
          <cell r="K117">
            <v>7101</v>
          </cell>
          <cell r="L117" t="str">
            <v>เมืองกาญจนบุรี</v>
          </cell>
          <cell r="M117">
            <v>710103</v>
          </cell>
          <cell r="N117" t="str">
            <v>ปากแพรก</v>
          </cell>
          <cell r="O117" t="str">
            <v>กลาง</v>
          </cell>
          <cell r="P117" t="str">
            <v>06</v>
          </cell>
          <cell r="Q117" t="str">
            <v>โรงพยาบาลทั่วไป</v>
          </cell>
          <cell r="R117">
            <v>2</v>
          </cell>
          <cell r="S117">
            <v>578</v>
          </cell>
          <cell r="T117" t="str">
            <v>578</v>
          </cell>
          <cell r="U117" t="str">
            <v>23</v>
          </cell>
          <cell r="V117" t="str">
            <v>2.3 ทุติยภูมิระดับสูง</v>
          </cell>
        </row>
        <row r="118">
          <cell r="A118" t="str">
            <v>04</v>
          </cell>
          <cell r="B118" t="str">
            <v>21002</v>
          </cell>
          <cell r="C118" t="str">
            <v>กระทรวงสาธารณสุข สำนักงานปลัดกระทรวงสาธารณสุข</v>
          </cell>
          <cell r="D118" t="str">
            <v>001073200</v>
          </cell>
          <cell r="E118" t="str">
            <v>10732</v>
          </cell>
          <cell r="F118" t="str">
            <v>รพท.มะการักษ์</v>
          </cell>
          <cell r="G118" t="str">
            <v>โรงพยาบาลทั่วไปมะการักษ์</v>
          </cell>
          <cell r="H118" t="str">
            <v>71050604</v>
          </cell>
          <cell r="I118">
            <v>71</v>
          </cell>
          <cell r="J118" t="str">
            <v>จังหวัดกาญจนบุรี</v>
          </cell>
          <cell r="K118">
            <v>7105</v>
          </cell>
          <cell r="L118" t="str">
            <v>ท่ามะกา</v>
          </cell>
          <cell r="M118">
            <v>710506</v>
          </cell>
          <cell r="N118" t="str">
            <v>ท่ามะกา</v>
          </cell>
          <cell r="O118" t="str">
            <v>กลาง</v>
          </cell>
          <cell r="P118" t="str">
            <v>06</v>
          </cell>
          <cell r="Q118" t="str">
            <v>โรงพยาบาลทั่วไป</v>
          </cell>
          <cell r="R118">
            <v>3</v>
          </cell>
          <cell r="S118">
            <v>240</v>
          </cell>
          <cell r="T118" t="str">
            <v>240</v>
          </cell>
          <cell r="U118" t="str">
            <v>23</v>
          </cell>
          <cell r="V118" t="str">
            <v>2.3 ทุติยภูมิระดับสูง</v>
          </cell>
        </row>
        <row r="119">
          <cell r="A119" t="str">
            <v>04</v>
          </cell>
          <cell r="B119" t="str">
            <v>21002</v>
          </cell>
          <cell r="C119" t="str">
            <v>กระทรวงสาธารณสุข สำนักงานปลัดกระทรวงสาธารณสุข</v>
          </cell>
          <cell r="D119" t="str">
            <v>001127800</v>
          </cell>
          <cell r="E119" t="str">
            <v>11278</v>
          </cell>
          <cell r="F119" t="str">
            <v>รพช.ไทรโยค</v>
          </cell>
          <cell r="G119" t="str">
            <v>โรงพยาบาลชุมชนไทรโยค</v>
          </cell>
          <cell r="H119" t="str">
            <v>71020101</v>
          </cell>
          <cell r="I119">
            <v>71</v>
          </cell>
          <cell r="J119" t="str">
            <v>จังหวัดกาญจนบุรี</v>
          </cell>
          <cell r="K119">
            <v>7102</v>
          </cell>
          <cell r="L119" t="str">
            <v>ไทรโยค</v>
          </cell>
          <cell r="M119">
            <v>710201</v>
          </cell>
          <cell r="N119" t="str">
            <v>ลุ่มสุ่ม</v>
          </cell>
          <cell r="O119" t="str">
            <v>กลาง</v>
          </cell>
          <cell r="P119" t="str">
            <v>07</v>
          </cell>
          <cell r="Q119" t="str">
            <v>โรงพยาบาลชุมชน</v>
          </cell>
          <cell r="R119">
            <v>4</v>
          </cell>
          <cell r="S119">
            <v>60</v>
          </cell>
          <cell r="T119" t="str">
            <v>60</v>
          </cell>
          <cell r="U119" t="str">
            <v>21</v>
          </cell>
          <cell r="V119" t="str">
            <v>2.1 ทุติยภูมิระดับต้น</v>
          </cell>
        </row>
        <row r="120">
          <cell r="A120" t="str">
            <v>04</v>
          </cell>
          <cell r="B120" t="str">
            <v>21002</v>
          </cell>
          <cell r="C120" t="str">
            <v>กระทรวงสาธารณสุข สำนักงานปลัดกระทรวงสาธารณสุข</v>
          </cell>
          <cell r="D120" t="str">
            <v>001127900</v>
          </cell>
          <cell r="E120" t="str">
            <v>11279</v>
          </cell>
          <cell r="F120" t="str">
            <v>รพช.สมเด็จพระปิยะมหาราช</v>
          </cell>
          <cell r="G120" t="str">
            <v>โรงพยาบาลชุมชนสมเด็จพระปิยะมหาราช</v>
          </cell>
          <cell r="H120" t="str">
            <v>71020407</v>
          </cell>
          <cell r="I120">
            <v>71</v>
          </cell>
          <cell r="J120" t="str">
            <v>จังหวัดกาญจนบุรี</v>
          </cell>
          <cell r="K120">
            <v>7102</v>
          </cell>
          <cell r="L120" t="str">
            <v>ไทรโยค</v>
          </cell>
          <cell r="M120">
            <v>710204</v>
          </cell>
          <cell r="N120" t="str">
            <v>ไทรโยค</v>
          </cell>
          <cell r="O120" t="str">
            <v>กลาง</v>
          </cell>
          <cell r="P120" t="str">
            <v>07</v>
          </cell>
          <cell r="Q120" t="str">
            <v>โรงพยาบาลชุมชน</v>
          </cell>
          <cell r="R120">
            <v>5</v>
          </cell>
          <cell r="S120">
            <v>30</v>
          </cell>
          <cell r="T120" t="str">
            <v>30</v>
          </cell>
          <cell r="U120" t="str">
            <v>21</v>
          </cell>
          <cell r="V120" t="str">
            <v>2.1 ทุติยภูมิระดับต้น</v>
          </cell>
        </row>
        <row r="121">
          <cell r="A121" t="str">
            <v>04</v>
          </cell>
          <cell r="B121" t="str">
            <v>21002</v>
          </cell>
          <cell r="C121" t="str">
            <v>กระทรวงสาธารณสุข สำนักงานปลัดกระทรวงสาธารณสุข</v>
          </cell>
          <cell r="D121" t="str">
            <v>001128000</v>
          </cell>
          <cell r="E121" t="str">
            <v>11280</v>
          </cell>
          <cell r="F121" t="str">
            <v>รพช.บ่อพลอย</v>
          </cell>
          <cell r="G121" t="str">
            <v>โรงพยาบาลชุมชนบ่อพลอย</v>
          </cell>
          <cell r="H121" t="str">
            <v>71030101</v>
          </cell>
          <cell r="I121">
            <v>71</v>
          </cell>
          <cell r="J121" t="str">
            <v>จังหวัดกาญจนบุรี</v>
          </cell>
          <cell r="K121">
            <v>7103</v>
          </cell>
          <cell r="L121" t="str">
            <v>บ่อพลอย</v>
          </cell>
          <cell r="M121">
            <v>710301</v>
          </cell>
          <cell r="N121" t="str">
            <v>บ่อพลอย</v>
          </cell>
          <cell r="O121" t="str">
            <v>กลาง</v>
          </cell>
          <cell r="P121" t="str">
            <v>07</v>
          </cell>
          <cell r="Q121" t="str">
            <v>โรงพยาบาลชุมชน</v>
          </cell>
          <cell r="R121">
            <v>4</v>
          </cell>
          <cell r="S121">
            <v>70</v>
          </cell>
          <cell r="T121" t="str">
            <v>70</v>
          </cell>
          <cell r="U121" t="str">
            <v>22</v>
          </cell>
          <cell r="V121" t="str">
            <v>2.2 ทุติยภูมิระดับกลาง</v>
          </cell>
        </row>
        <row r="122">
          <cell r="A122" t="str">
            <v>04</v>
          </cell>
          <cell r="B122" t="str">
            <v>21002</v>
          </cell>
          <cell r="C122" t="str">
            <v>กระทรวงสาธารณสุข สำนักงานปลัดกระทรวงสาธารณสุข</v>
          </cell>
          <cell r="D122" t="str">
            <v>001128100</v>
          </cell>
          <cell r="E122" t="str">
            <v>11281</v>
          </cell>
          <cell r="F122" t="str">
            <v>รพช.ท่ากระดาน</v>
          </cell>
          <cell r="G122" t="str">
            <v>โรงพยาบาลชุมชนท่ากระดาน</v>
          </cell>
          <cell r="H122" t="str">
            <v>71040402</v>
          </cell>
          <cell r="I122">
            <v>71</v>
          </cell>
          <cell r="J122" t="str">
            <v>จังหวัดกาญจนบุรี</v>
          </cell>
          <cell r="K122">
            <v>7104</v>
          </cell>
          <cell r="L122" t="str">
            <v>ศรีสวัสดิ์</v>
          </cell>
          <cell r="M122">
            <v>710404</v>
          </cell>
          <cell r="N122" t="str">
            <v>ท่ากระดาน</v>
          </cell>
          <cell r="O122" t="str">
            <v>กลาง</v>
          </cell>
          <cell r="P122" t="str">
            <v>07</v>
          </cell>
          <cell r="Q122" t="str">
            <v>โรงพยาบาลชุมชน</v>
          </cell>
          <cell r="R122">
            <v>5</v>
          </cell>
          <cell r="S122">
            <v>30</v>
          </cell>
          <cell r="T122" t="str">
            <v>30</v>
          </cell>
          <cell r="U122" t="str">
            <v>21</v>
          </cell>
          <cell r="V122" t="str">
            <v>2.1 ทุติยภูมิระดับต้น</v>
          </cell>
        </row>
        <row r="123">
          <cell r="A123" t="str">
            <v>04</v>
          </cell>
          <cell r="B123" t="str">
            <v>21002</v>
          </cell>
          <cell r="C123" t="str">
            <v>กระทรวงสาธารณสุข สำนักงานปลัดกระทรวงสาธารณสุข</v>
          </cell>
          <cell r="D123" t="str">
            <v>001128200</v>
          </cell>
          <cell r="E123" t="str">
            <v>11282</v>
          </cell>
          <cell r="F123" t="str">
            <v>รพช.ท่าม่วง</v>
          </cell>
          <cell r="G123" t="str">
            <v>โรงพยาบาลชุมชนท่าม่วง</v>
          </cell>
          <cell r="H123" t="str">
            <v>71060103</v>
          </cell>
          <cell r="I123">
            <v>71</v>
          </cell>
          <cell r="J123" t="str">
            <v>จังหวัดกาญจนบุรี</v>
          </cell>
          <cell r="K123">
            <v>7106</v>
          </cell>
          <cell r="L123" t="str">
            <v>ท่าม่วง</v>
          </cell>
          <cell r="M123">
            <v>710601</v>
          </cell>
          <cell r="N123" t="str">
            <v>ท่าม่วง</v>
          </cell>
          <cell r="O123" t="str">
            <v>กลาง</v>
          </cell>
          <cell r="P123" t="str">
            <v>07</v>
          </cell>
          <cell r="Q123" t="str">
            <v>โรงพยาบาลชุมชน</v>
          </cell>
          <cell r="R123">
            <v>4</v>
          </cell>
          <cell r="S123">
            <v>120</v>
          </cell>
          <cell r="T123" t="str">
            <v>120</v>
          </cell>
          <cell r="U123" t="str">
            <v>22</v>
          </cell>
          <cell r="V123" t="str">
            <v>2.2 ทุติยภูมิระดับกลาง</v>
          </cell>
        </row>
        <row r="124">
          <cell r="A124" t="str">
            <v>04</v>
          </cell>
          <cell r="B124" t="str">
            <v>21002</v>
          </cell>
          <cell r="C124" t="str">
            <v>กระทรวงสาธารณสุข สำนักงานปลัดกระทรวงสาธารณสุข</v>
          </cell>
          <cell r="D124" t="str">
            <v>001128300</v>
          </cell>
          <cell r="E124" t="str">
            <v>11283</v>
          </cell>
          <cell r="F124" t="str">
            <v>รพช.ทองผาภูมิ</v>
          </cell>
          <cell r="G124" t="str">
            <v>โรงพยาบาลชุมชนทองผาภูมิ</v>
          </cell>
          <cell r="H124" t="str">
            <v>71070101</v>
          </cell>
          <cell r="I124">
            <v>71</v>
          </cell>
          <cell r="J124" t="str">
            <v>จังหวัดกาญจนบุรี</v>
          </cell>
          <cell r="K124">
            <v>7107</v>
          </cell>
          <cell r="L124" t="str">
            <v>ทองผาภูมิ</v>
          </cell>
          <cell r="M124">
            <v>710701</v>
          </cell>
          <cell r="N124" t="str">
            <v>ท่าขนุน</v>
          </cell>
          <cell r="O124" t="str">
            <v>กลาง</v>
          </cell>
          <cell r="P124" t="str">
            <v>07</v>
          </cell>
          <cell r="Q124" t="str">
            <v>โรงพยาบาลชุมชน</v>
          </cell>
          <cell r="R124">
            <v>4</v>
          </cell>
          <cell r="S124">
            <v>90</v>
          </cell>
          <cell r="T124" t="str">
            <v>90</v>
          </cell>
          <cell r="U124" t="str">
            <v>22</v>
          </cell>
          <cell r="V124" t="str">
            <v>2.2 ทุติยภูมิระดับกลาง</v>
          </cell>
        </row>
        <row r="125">
          <cell r="A125" t="str">
            <v>04</v>
          </cell>
          <cell r="B125" t="str">
            <v>21002</v>
          </cell>
          <cell r="C125" t="str">
            <v>กระทรวงสาธารณสุข สำนักงานปลัดกระทรวงสาธารณสุข</v>
          </cell>
          <cell r="D125" t="str">
            <v>001128400</v>
          </cell>
          <cell r="E125" t="str">
            <v>11284</v>
          </cell>
          <cell r="F125" t="str">
            <v>รพช.สังขละบุรี</v>
          </cell>
          <cell r="G125" t="str">
            <v>โรงพยาบาลชุมชนสังขละบุรี</v>
          </cell>
          <cell r="H125" t="str">
            <v>71080103</v>
          </cell>
          <cell r="I125">
            <v>71</v>
          </cell>
          <cell r="J125" t="str">
            <v>จังหวัดกาญจนบุรี</v>
          </cell>
          <cell r="K125">
            <v>7108</v>
          </cell>
          <cell r="L125" t="str">
            <v>สังขละบุรี</v>
          </cell>
          <cell r="M125">
            <v>710801</v>
          </cell>
          <cell r="N125" t="str">
            <v>หนองลู</v>
          </cell>
          <cell r="O125" t="str">
            <v>กลาง</v>
          </cell>
          <cell r="P125" t="str">
            <v>07</v>
          </cell>
          <cell r="Q125" t="str">
            <v>โรงพยาบาลชุมชน</v>
          </cell>
          <cell r="R125">
            <v>5</v>
          </cell>
          <cell r="S125">
            <v>51</v>
          </cell>
          <cell r="T125" t="str">
            <v>51</v>
          </cell>
          <cell r="U125" t="str">
            <v>21</v>
          </cell>
          <cell r="V125" t="str">
            <v>2.1 ทุติยภูมิระดับต้น</v>
          </cell>
        </row>
        <row r="126">
          <cell r="A126" t="str">
            <v>04</v>
          </cell>
          <cell r="B126" t="str">
            <v>21002</v>
          </cell>
          <cell r="C126" t="str">
            <v>กระทรวงสาธารณสุข สำนักงานปลัดกระทรวงสาธารณสุข</v>
          </cell>
          <cell r="D126" t="str">
            <v>001128500</v>
          </cell>
          <cell r="E126" t="str">
            <v>11285</v>
          </cell>
          <cell r="F126" t="str">
            <v>รพช.เจ้าคุณไพบูลย์พนมทวน</v>
          </cell>
          <cell r="G126" t="str">
            <v>โรงพยาบาลชุมชนเจ้าคุณไพบูลย์พนมทวน</v>
          </cell>
          <cell r="H126" t="str">
            <v>71090110</v>
          </cell>
          <cell r="I126">
            <v>71</v>
          </cell>
          <cell r="J126" t="str">
            <v>จังหวัดกาญจนบุรี</v>
          </cell>
          <cell r="K126">
            <v>7109</v>
          </cell>
          <cell r="L126" t="str">
            <v>พนมทวน</v>
          </cell>
          <cell r="M126">
            <v>710901</v>
          </cell>
          <cell r="N126" t="str">
            <v>พนมทวน</v>
          </cell>
          <cell r="O126" t="str">
            <v>กลาง</v>
          </cell>
          <cell r="P126" t="str">
            <v>07</v>
          </cell>
          <cell r="Q126" t="str">
            <v>โรงพยาบาลชุมชน</v>
          </cell>
          <cell r="R126">
            <v>4</v>
          </cell>
          <cell r="S126">
            <v>60</v>
          </cell>
          <cell r="T126" t="str">
            <v>60</v>
          </cell>
          <cell r="U126" t="str">
            <v>21</v>
          </cell>
          <cell r="V126" t="str">
            <v>2.1 ทุติยภูมิระดับต้น</v>
          </cell>
        </row>
        <row r="127">
          <cell r="A127" t="str">
            <v>04</v>
          </cell>
          <cell r="B127" t="str">
            <v>21002</v>
          </cell>
          <cell r="C127" t="str">
            <v>กระทรวงสาธารณสุข สำนักงานปลัดกระทรวงสาธารณสุข</v>
          </cell>
          <cell r="D127" t="str">
            <v>001128600</v>
          </cell>
          <cell r="E127" t="str">
            <v>11286</v>
          </cell>
          <cell r="F127" t="str">
            <v>รพช.เลาขวัญ</v>
          </cell>
          <cell r="G127" t="str">
            <v>โรงพยาบาลชุมชนเลาขวัญ</v>
          </cell>
          <cell r="H127" t="str">
            <v>71100106</v>
          </cell>
          <cell r="I127">
            <v>71</v>
          </cell>
          <cell r="J127" t="str">
            <v>จังหวัดกาญจนบุรี</v>
          </cell>
          <cell r="K127">
            <v>7110</v>
          </cell>
          <cell r="L127" t="str">
            <v>เลาขวัญ</v>
          </cell>
          <cell r="M127">
            <v>711001</v>
          </cell>
          <cell r="N127" t="str">
            <v>เลาขวัญ</v>
          </cell>
          <cell r="O127" t="str">
            <v>กลาง</v>
          </cell>
          <cell r="P127" t="str">
            <v>07</v>
          </cell>
          <cell r="Q127" t="str">
            <v>โรงพยาบาลชุมชน</v>
          </cell>
          <cell r="R127">
            <v>5</v>
          </cell>
          <cell r="S127">
            <v>30</v>
          </cell>
          <cell r="T127" t="str">
            <v>30</v>
          </cell>
          <cell r="U127" t="str">
            <v>21</v>
          </cell>
          <cell r="V127" t="str">
            <v>2.1 ทุติยภูมิระดับต้น</v>
          </cell>
        </row>
        <row r="128">
          <cell r="A128" t="str">
            <v>04</v>
          </cell>
          <cell r="B128" t="str">
            <v>21002</v>
          </cell>
          <cell r="C128" t="str">
            <v>กระทรวงสาธารณสุข สำนักงานปลัดกระทรวงสาธารณสุข</v>
          </cell>
          <cell r="D128" t="str">
            <v>001128700</v>
          </cell>
          <cell r="E128" t="str">
            <v>11287</v>
          </cell>
          <cell r="F128" t="str">
            <v>รพช.ด่านมะขามเตี้ย</v>
          </cell>
          <cell r="G128" t="str">
            <v>โรงพยาบาลชุมชนด่านมะขามเตี้ย</v>
          </cell>
          <cell r="H128" t="str">
            <v>71110101</v>
          </cell>
          <cell r="I128">
            <v>71</v>
          </cell>
          <cell r="J128" t="str">
            <v>จังหวัดกาญจนบุรี</v>
          </cell>
          <cell r="K128">
            <v>7111</v>
          </cell>
          <cell r="L128" t="str">
            <v>ด่านมะขามเตี้ย</v>
          </cell>
          <cell r="M128">
            <v>711101</v>
          </cell>
          <cell r="N128" t="str">
            <v>ด่านมะขามเตี้ย</v>
          </cell>
          <cell r="O128" t="str">
            <v>กลาง</v>
          </cell>
          <cell r="P128" t="str">
            <v>07</v>
          </cell>
          <cell r="Q128" t="str">
            <v>โรงพยาบาลชุมชน</v>
          </cell>
          <cell r="R128">
            <v>5</v>
          </cell>
          <cell r="S128">
            <v>30</v>
          </cell>
          <cell r="T128" t="str">
            <v>30</v>
          </cell>
          <cell r="U128" t="str">
            <v>21</v>
          </cell>
          <cell r="V128" t="str">
            <v>2.1 ทุติยภูมิระดับต้น</v>
          </cell>
        </row>
        <row r="129">
          <cell r="A129" t="str">
            <v>04</v>
          </cell>
          <cell r="B129" t="str">
            <v>21002</v>
          </cell>
          <cell r="C129" t="str">
            <v>กระทรวงสาธารณสุข สำนักงานปลัดกระทรวงสาธารณสุข</v>
          </cell>
          <cell r="D129" t="str">
            <v>001128800</v>
          </cell>
          <cell r="E129" t="str">
            <v>11288</v>
          </cell>
          <cell r="F129" t="str">
            <v>รพช.สถานพระบารมี</v>
          </cell>
          <cell r="G129" t="str">
            <v>โรงพยาบาลชุมชนสถานพระบารมี</v>
          </cell>
          <cell r="H129" t="str">
            <v>71120301</v>
          </cell>
          <cell r="I129">
            <v>71</v>
          </cell>
          <cell r="J129" t="str">
            <v>จังหวัดกาญจนบุรี</v>
          </cell>
          <cell r="K129">
            <v>7112</v>
          </cell>
          <cell r="L129" t="str">
            <v>หนองปรือ</v>
          </cell>
          <cell r="M129">
            <v>711203</v>
          </cell>
          <cell r="N129" t="str">
            <v>สมเด็จเจริญ</v>
          </cell>
          <cell r="O129" t="str">
            <v>กลาง</v>
          </cell>
          <cell r="P129" t="str">
            <v>07</v>
          </cell>
          <cell r="Q129" t="str">
            <v>โรงพยาบาลชุมชน</v>
          </cell>
          <cell r="R129">
            <v>5</v>
          </cell>
          <cell r="S129">
            <v>30</v>
          </cell>
          <cell r="T129" t="str">
            <v>30</v>
          </cell>
          <cell r="U129" t="str">
            <v>21</v>
          </cell>
          <cell r="V129" t="str">
            <v>2.1 ทุติยภูมิระดับต้น</v>
          </cell>
        </row>
        <row r="130">
          <cell r="A130" t="str">
            <v>04</v>
          </cell>
          <cell r="B130" t="str">
            <v>21002</v>
          </cell>
          <cell r="C130" t="str">
            <v>กระทรวงสาธารณสุข สำนักงานปลัดกระทรวงสาธารณสุข</v>
          </cell>
          <cell r="D130" t="str">
            <v>001413600</v>
          </cell>
          <cell r="E130" t="str">
            <v>14136</v>
          </cell>
          <cell r="F130" t="str">
            <v>รพช.ศุกร์ศิริศรีสวัสดิ์</v>
          </cell>
          <cell r="G130" t="str">
            <v>โรงพยาบาลชุมชนศุกร์ศิริศรีสวัสดิ์</v>
          </cell>
          <cell r="H130" t="str">
            <v>71040203</v>
          </cell>
          <cell r="I130">
            <v>71</v>
          </cell>
          <cell r="J130" t="str">
            <v>จังหวัดกาญจนบุรี</v>
          </cell>
          <cell r="K130">
            <v>7104</v>
          </cell>
          <cell r="L130" t="str">
            <v>ศรีสวัสดิ์</v>
          </cell>
          <cell r="M130">
            <v>710402</v>
          </cell>
          <cell r="N130" t="str">
            <v>ด่านแม่แฉลบ</v>
          </cell>
          <cell r="O130" t="str">
            <v>กลาง</v>
          </cell>
          <cell r="P130" t="str">
            <v>07</v>
          </cell>
          <cell r="Q130" t="str">
            <v>โรงพยาบาลชุมชน</v>
          </cell>
          <cell r="R130">
            <v>5</v>
          </cell>
          <cell r="S130">
            <v>16</v>
          </cell>
          <cell r="T130" t="str">
            <v>30</v>
          </cell>
          <cell r="U130" t="str">
            <v>21</v>
          </cell>
          <cell r="V130" t="str">
            <v>2.1 ทุติยภูมิระดับต้น</v>
          </cell>
        </row>
        <row r="131">
          <cell r="A131" t="str">
            <v>04</v>
          </cell>
          <cell r="B131" t="str">
            <v>21002</v>
          </cell>
          <cell r="C131" t="str">
            <v>กระทรวงสาธารณสุข สำนักงานปลัดกระทรวงสาธารณสุข</v>
          </cell>
          <cell r="D131" t="str">
            <v>002194800</v>
          </cell>
          <cell r="E131" t="str">
            <v>21948</v>
          </cell>
          <cell r="F131" t="str">
            <v>รพช.ห้วยกระเจาเฉลิมพระเกียรติ 80 พรรษา</v>
          </cell>
          <cell r="G131" t="str">
            <v>โรงพยาบาลชุมชนห้วยกระเจาเฉลิมพระเกียรติ 80 พรรษา</v>
          </cell>
          <cell r="H131" t="str">
            <v>71130106</v>
          </cell>
          <cell r="I131">
            <v>71</v>
          </cell>
          <cell r="J131" t="str">
            <v>จังหวัดกาญจนบุรี</v>
          </cell>
          <cell r="K131">
            <v>7113</v>
          </cell>
          <cell r="L131" t="str">
            <v>ห้วยกระเจา</v>
          </cell>
          <cell r="M131">
            <v>711301</v>
          </cell>
          <cell r="N131" t="str">
            <v>ห้วยกระเจา</v>
          </cell>
          <cell r="O131" t="str">
            <v>กลาง</v>
          </cell>
          <cell r="P131" t="str">
            <v>07</v>
          </cell>
          <cell r="Q131" t="str">
            <v>โรงพยาบาลชุมชน</v>
          </cell>
          <cell r="R131">
            <v>5</v>
          </cell>
          <cell r="S131">
            <v>30</v>
          </cell>
          <cell r="T131" t="str">
            <v>30</v>
          </cell>
          <cell r="U131" t="str">
            <v>21</v>
          </cell>
          <cell r="V131" t="str">
            <v>2.1 ทุติยภูมิระดับต้น</v>
          </cell>
        </row>
        <row r="132">
          <cell r="A132" t="str">
            <v>04</v>
          </cell>
          <cell r="B132" t="str">
            <v>21002</v>
          </cell>
          <cell r="C132" t="str">
            <v>กระทรวงสาธารณสุข สำนักงานปลัดกระทรวงสาธารณสุข</v>
          </cell>
          <cell r="D132" t="str">
            <v>001067800</v>
          </cell>
          <cell r="E132" t="str">
            <v>10678</v>
          </cell>
          <cell r="F132" t="str">
            <v>รพศ.เจ้าพระยายมราช</v>
          </cell>
          <cell r="G132" t="str">
            <v>โรงพยาบาลศูนย์เจ้าพระยายมราช</v>
          </cell>
          <cell r="H132" t="str">
            <v>72010100</v>
          </cell>
          <cell r="I132">
            <v>72</v>
          </cell>
          <cell r="J132" t="str">
            <v>จังหวัดสุพรรณบุรี</v>
          </cell>
          <cell r="K132">
            <v>7201</v>
          </cell>
          <cell r="L132" t="str">
            <v>เมืองสุพรรณบุรี</v>
          </cell>
          <cell r="M132">
            <v>720101</v>
          </cell>
          <cell r="N132" t="str">
            <v>ท่าพี่เลี้ยง</v>
          </cell>
          <cell r="O132" t="str">
            <v>กลาง</v>
          </cell>
          <cell r="P132" t="str">
            <v>05</v>
          </cell>
          <cell r="Q132" t="str">
            <v>โรงพยาบาลศูนย์</v>
          </cell>
          <cell r="R132">
            <v>1</v>
          </cell>
          <cell r="S132">
            <v>602</v>
          </cell>
          <cell r="T132" t="str">
            <v>602</v>
          </cell>
          <cell r="U132" t="str">
            <v>31</v>
          </cell>
          <cell r="V132" t="str">
            <v>3.1 ตติยภูมิ</v>
          </cell>
        </row>
        <row r="133">
          <cell r="A133" t="str">
            <v>04</v>
          </cell>
          <cell r="B133" t="str">
            <v>21002</v>
          </cell>
          <cell r="C133" t="str">
            <v>กระทรวงสาธารณสุข สำนักงานปลัดกระทรวงสาธารณสุข</v>
          </cell>
          <cell r="D133" t="str">
            <v>001073300</v>
          </cell>
          <cell r="E133" t="str">
            <v>10733</v>
          </cell>
          <cell r="F133" t="str">
            <v>รพท.สมเด็จพระสังฆราชองค์ที่17</v>
          </cell>
          <cell r="G133" t="str">
            <v>โรงพยาบาลทั่วไปสมเด็จพระสังฆราชองค์ที่17</v>
          </cell>
          <cell r="H133" t="str">
            <v>72070100</v>
          </cell>
          <cell r="I133">
            <v>72</v>
          </cell>
          <cell r="J133" t="str">
            <v>จังหวัดสุพรรณบุรี</v>
          </cell>
          <cell r="K133">
            <v>7207</v>
          </cell>
          <cell r="L133" t="str">
            <v>สองพี่น้อง</v>
          </cell>
          <cell r="M133">
            <v>720701</v>
          </cell>
          <cell r="N133" t="str">
            <v>สองพี่น้อง</v>
          </cell>
          <cell r="O133" t="str">
            <v>กลาง</v>
          </cell>
          <cell r="P133" t="str">
            <v>06</v>
          </cell>
          <cell r="Q133" t="str">
            <v>โรงพยาบาลทั่วไป</v>
          </cell>
          <cell r="R133">
            <v>3</v>
          </cell>
          <cell r="S133">
            <v>210</v>
          </cell>
          <cell r="T133" t="str">
            <v>210</v>
          </cell>
          <cell r="U133" t="str">
            <v>23</v>
          </cell>
          <cell r="V133" t="str">
            <v>2.3 ทุติยภูมิระดับสูง</v>
          </cell>
        </row>
        <row r="134">
          <cell r="A134" t="str">
            <v>04</v>
          </cell>
          <cell r="B134" t="str">
            <v>21002</v>
          </cell>
          <cell r="C134" t="str">
            <v>กระทรวงสาธารณสุข สำนักงานปลัดกระทรวงสาธารณสุข</v>
          </cell>
          <cell r="D134" t="str">
            <v>001128900</v>
          </cell>
          <cell r="E134" t="str">
            <v>11289</v>
          </cell>
          <cell r="F134" t="str">
            <v>รพช.เดิมบางนางบวช</v>
          </cell>
          <cell r="G134" t="str">
            <v>โรงพยาบาลชุมชนเดิมบางนางบวช</v>
          </cell>
          <cell r="H134" t="str">
            <v>72020102</v>
          </cell>
          <cell r="I134">
            <v>72</v>
          </cell>
          <cell r="J134" t="str">
            <v>จังหวัดสุพรรณบุรี</v>
          </cell>
          <cell r="K134">
            <v>7202</v>
          </cell>
          <cell r="L134" t="str">
            <v>เดิมบางนางบวช</v>
          </cell>
          <cell r="M134">
            <v>720201</v>
          </cell>
          <cell r="N134" t="str">
            <v>เขาพระ</v>
          </cell>
          <cell r="O134" t="str">
            <v>กลาง</v>
          </cell>
          <cell r="P134" t="str">
            <v>07</v>
          </cell>
          <cell r="Q134" t="str">
            <v>โรงพยาบาลชุมชน</v>
          </cell>
          <cell r="R134">
            <v>4</v>
          </cell>
          <cell r="S134">
            <v>112</v>
          </cell>
          <cell r="T134" t="str">
            <v>112</v>
          </cell>
          <cell r="U134" t="str">
            <v>22</v>
          </cell>
          <cell r="V134" t="str">
            <v>2.2 ทุติยภูมิระดับกลาง</v>
          </cell>
        </row>
        <row r="135">
          <cell r="A135" t="str">
            <v>04</v>
          </cell>
          <cell r="B135" t="str">
            <v>21002</v>
          </cell>
          <cell r="C135" t="str">
            <v>กระทรวงสาธารณสุข สำนักงานปลัดกระทรวงสาธารณสุข</v>
          </cell>
          <cell r="D135" t="str">
            <v>001129000</v>
          </cell>
          <cell r="E135" t="str">
            <v>11290</v>
          </cell>
          <cell r="F135" t="str">
            <v>รพช.ด่านช้าง</v>
          </cell>
          <cell r="G135" t="str">
            <v>โรงพยาบาลชุมชนด่านช้าง</v>
          </cell>
          <cell r="H135" t="str">
            <v>72030201</v>
          </cell>
          <cell r="I135">
            <v>72</v>
          </cell>
          <cell r="J135" t="str">
            <v>จังหวัดสุพรรณบุรี</v>
          </cell>
          <cell r="K135">
            <v>7203</v>
          </cell>
          <cell r="L135" t="str">
            <v>ด่านช้าง</v>
          </cell>
          <cell r="M135">
            <v>720302</v>
          </cell>
          <cell r="N135" t="str">
            <v>ด่านช้าง</v>
          </cell>
          <cell r="O135" t="str">
            <v>กลาง</v>
          </cell>
          <cell r="P135" t="str">
            <v>07</v>
          </cell>
          <cell r="Q135" t="str">
            <v>โรงพยาบาลชุมชน</v>
          </cell>
          <cell r="R135">
            <v>4</v>
          </cell>
          <cell r="S135">
            <v>88</v>
          </cell>
          <cell r="T135" t="str">
            <v>86</v>
          </cell>
          <cell r="U135" t="str">
            <v>22</v>
          </cell>
          <cell r="V135" t="str">
            <v>2.2 ทุติยภูมิระดับกลาง</v>
          </cell>
        </row>
        <row r="136">
          <cell r="A136" t="str">
            <v>04</v>
          </cell>
          <cell r="B136" t="str">
            <v>21002</v>
          </cell>
          <cell r="C136" t="str">
            <v>กระทรวงสาธารณสุข สำนักงานปลัดกระทรวงสาธารณสุข</v>
          </cell>
          <cell r="D136" t="str">
            <v>001129100</v>
          </cell>
          <cell r="E136" t="str">
            <v>11291</v>
          </cell>
          <cell r="F136" t="str">
            <v>รพช.บางปลาม้า</v>
          </cell>
          <cell r="G136" t="str">
            <v>โรงพยาบาลชุมชนบางปลาม้า</v>
          </cell>
          <cell r="H136" t="str">
            <v>72040105</v>
          </cell>
          <cell r="I136">
            <v>72</v>
          </cell>
          <cell r="J136" t="str">
            <v>จังหวัดสุพรรณบุรี</v>
          </cell>
          <cell r="K136">
            <v>7204</v>
          </cell>
          <cell r="L136" t="str">
            <v>บางปลาม้า</v>
          </cell>
          <cell r="M136">
            <v>720401</v>
          </cell>
          <cell r="N136" t="str">
            <v>โคกคราม</v>
          </cell>
          <cell r="O136" t="str">
            <v>กลาง</v>
          </cell>
          <cell r="P136" t="str">
            <v>07</v>
          </cell>
          <cell r="Q136" t="str">
            <v>โรงพยาบาลชุมชน</v>
          </cell>
          <cell r="R136">
            <v>4</v>
          </cell>
          <cell r="S136">
            <v>60</v>
          </cell>
          <cell r="T136" t="str">
            <v>60</v>
          </cell>
          <cell r="U136" t="str">
            <v>22</v>
          </cell>
          <cell r="V136" t="str">
            <v>2.2 ทุติยภูมิระดับกลาง</v>
          </cell>
        </row>
        <row r="137">
          <cell r="A137" t="str">
            <v>04</v>
          </cell>
          <cell r="B137" t="str">
            <v>21002</v>
          </cell>
          <cell r="C137" t="str">
            <v>กระทรวงสาธารณสุข สำนักงานปลัดกระทรวงสาธารณสุข</v>
          </cell>
          <cell r="D137" t="str">
            <v>001129200</v>
          </cell>
          <cell r="E137" t="str">
            <v>11292</v>
          </cell>
          <cell r="F137" t="str">
            <v>รพช.ศรีประจันต์</v>
          </cell>
          <cell r="G137" t="str">
            <v>โรงพยาบาลชุมชนศรีประจันต์</v>
          </cell>
          <cell r="H137" t="str">
            <v>72050801</v>
          </cell>
          <cell r="I137">
            <v>72</v>
          </cell>
          <cell r="J137" t="str">
            <v>จังหวัดสุพรรณบุรี</v>
          </cell>
          <cell r="K137">
            <v>7205</v>
          </cell>
          <cell r="L137" t="str">
            <v>ศรีประจันต์</v>
          </cell>
          <cell r="M137">
            <v>720508</v>
          </cell>
          <cell r="N137" t="str">
            <v>วังน้ำซับ</v>
          </cell>
          <cell r="O137" t="str">
            <v>กลาง</v>
          </cell>
          <cell r="P137" t="str">
            <v>07</v>
          </cell>
          <cell r="Q137" t="str">
            <v>โรงพยาบาลชุมชน</v>
          </cell>
          <cell r="R137">
            <v>4</v>
          </cell>
          <cell r="S137">
            <v>63</v>
          </cell>
          <cell r="T137" t="str">
            <v>66</v>
          </cell>
          <cell r="U137" t="str">
            <v>22</v>
          </cell>
          <cell r="V137" t="str">
            <v>2.2 ทุติยภูมิระดับกลาง</v>
          </cell>
        </row>
        <row r="138">
          <cell r="A138" t="str">
            <v>04</v>
          </cell>
          <cell r="B138" t="str">
            <v>21002</v>
          </cell>
          <cell r="C138" t="str">
            <v>กระทรวงสาธารณสุข สำนักงานปลัดกระทรวงสาธารณสุข</v>
          </cell>
          <cell r="D138" t="str">
            <v>001129300</v>
          </cell>
          <cell r="E138" t="str">
            <v>11293</v>
          </cell>
          <cell r="F138" t="str">
            <v>รพช.ดอนเจดีย์</v>
          </cell>
          <cell r="G138" t="str">
            <v>โรงพยาบาลชุมชนดอนเจดีย์</v>
          </cell>
          <cell r="H138" t="str">
            <v>72060105</v>
          </cell>
          <cell r="I138">
            <v>72</v>
          </cell>
          <cell r="J138" t="str">
            <v>จังหวัดสุพรรณบุรี</v>
          </cell>
          <cell r="K138">
            <v>7206</v>
          </cell>
          <cell r="L138" t="str">
            <v>ดอนเจดีย์</v>
          </cell>
          <cell r="M138">
            <v>720601</v>
          </cell>
          <cell r="N138" t="str">
            <v>ดอนเจดีย์</v>
          </cell>
          <cell r="O138" t="str">
            <v>กลาง</v>
          </cell>
          <cell r="P138" t="str">
            <v>07</v>
          </cell>
          <cell r="Q138" t="str">
            <v>โรงพยาบาลชุมชน</v>
          </cell>
          <cell r="R138">
            <v>4</v>
          </cell>
          <cell r="S138">
            <v>60</v>
          </cell>
          <cell r="T138" t="str">
            <v>60</v>
          </cell>
          <cell r="U138" t="str">
            <v>22</v>
          </cell>
          <cell r="V138" t="str">
            <v>2.2 ทุติยภูมิระดับกลาง</v>
          </cell>
        </row>
        <row r="139">
          <cell r="A139" t="str">
            <v>04</v>
          </cell>
          <cell r="B139" t="str">
            <v>21002</v>
          </cell>
          <cell r="C139" t="str">
            <v>กระทรวงสาธารณสุข สำนักงานปลัดกระทรวงสาธารณสุข</v>
          </cell>
          <cell r="D139" t="str">
            <v>001129400</v>
          </cell>
          <cell r="E139" t="str">
            <v>11294</v>
          </cell>
          <cell r="F139" t="str">
            <v>รพช.สามชุก</v>
          </cell>
          <cell r="G139" t="str">
            <v>โรงพยาบาลชุมชนสามชุก</v>
          </cell>
          <cell r="H139" t="str">
            <v>72080407</v>
          </cell>
          <cell r="I139">
            <v>72</v>
          </cell>
          <cell r="J139" t="str">
            <v>จังหวัดสุพรรณบุรี</v>
          </cell>
          <cell r="K139">
            <v>7208</v>
          </cell>
          <cell r="L139" t="str">
            <v>สามชุก</v>
          </cell>
          <cell r="M139">
            <v>720804</v>
          </cell>
          <cell r="N139" t="str">
            <v>หนองผักนาก</v>
          </cell>
          <cell r="O139" t="str">
            <v>กลาง</v>
          </cell>
          <cell r="P139" t="str">
            <v>07</v>
          </cell>
          <cell r="Q139" t="str">
            <v>โรงพยาบาลชุมชน</v>
          </cell>
          <cell r="R139">
            <v>4</v>
          </cell>
          <cell r="S139">
            <v>60</v>
          </cell>
          <cell r="T139" t="str">
            <v>60</v>
          </cell>
          <cell r="U139" t="str">
            <v>22</v>
          </cell>
          <cell r="V139" t="str">
            <v>2.2 ทุติยภูมิระดับกลาง</v>
          </cell>
        </row>
        <row r="140">
          <cell r="A140" t="str">
            <v>04</v>
          </cell>
          <cell r="B140" t="str">
            <v>21002</v>
          </cell>
          <cell r="C140" t="str">
            <v>กระทรวงสาธารณสุข สำนักงานปลัดกระทรวงสาธารณสุข</v>
          </cell>
          <cell r="D140" t="str">
            <v>001129500</v>
          </cell>
          <cell r="E140" t="str">
            <v>11295</v>
          </cell>
          <cell r="F140" t="str">
            <v>รพช.อู่ทอง</v>
          </cell>
          <cell r="G140" t="str">
            <v>โรงพยาบาลชุมชนอู่ทอง</v>
          </cell>
          <cell r="H140" t="str">
            <v>72090106</v>
          </cell>
          <cell r="I140">
            <v>72</v>
          </cell>
          <cell r="J140" t="str">
            <v>จังหวัดสุพรรณบุรี</v>
          </cell>
          <cell r="K140">
            <v>7209</v>
          </cell>
          <cell r="L140" t="str">
            <v>อู่ทอง</v>
          </cell>
          <cell r="M140">
            <v>720901</v>
          </cell>
          <cell r="N140" t="str">
            <v>อู่ทอง</v>
          </cell>
          <cell r="O140" t="str">
            <v>กลาง</v>
          </cell>
          <cell r="P140" t="str">
            <v>07</v>
          </cell>
          <cell r="Q140" t="str">
            <v>โรงพยาบาลชุมชน</v>
          </cell>
          <cell r="R140">
            <v>4</v>
          </cell>
          <cell r="S140">
            <v>120</v>
          </cell>
          <cell r="T140" t="str">
            <v>134</v>
          </cell>
          <cell r="U140" t="str">
            <v>22</v>
          </cell>
          <cell r="V140" t="str">
            <v>2.2 ทุติยภูมิระดับกลาง</v>
          </cell>
        </row>
        <row r="141">
          <cell r="A141" t="str">
            <v>04</v>
          </cell>
          <cell r="B141" t="str">
            <v>21002</v>
          </cell>
          <cell r="C141" t="str">
            <v>กระทรวงสาธารณสุข สำนักงานปลัดกระทรวงสาธารณสุข</v>
          </cell>
          <cell r="D141" t="str">
            <v>001129600</v>
          </cell>
          <cell r="E141" t="str">
            <v>11296</v>
          </cell>
          <cell r="F141" t="str">
            <v>รพช.หนองหญ้าไซ</v>
          </cell>
          <cell r="G141" t="str">
            <v>โรงพยาบาลชุมชนหนองหญ้าไซ</v>
          </cell>
          <cell r="H141" t="str">
            <v>72100105</v>
          </cell>
          <cell r="I141">
            <v>72</v>
          </cell>
          <cell r="J141" t="str">
            <v>จังหวัดสุพรรณบุรี</v>
          </cell>
          <cell r="K141">
            <v>7210</v>
          </cell>
          <cell r="L141" t="str">
            <v>หนองหญ้าไซ</v>
          </cell>
          <cell r="M141">
            <v>721001</v>
          </cell>
          <cell r="N141" t="str">
            <v>หนองหญ้าไซ</v>
          </cell>
          <cell r="O141" t="str">
            <v>กลาง</v>
          </cell>
          <cell r="P141" t="str">
            <v>07</v>
          </cell>
          <cell r="Q141" t="str">
            <v>โรงพยาบาลชุมชน</v>
          </cell>
          <cell r="R141">
            <v>4</v>
          </cell>
          <cell r="S141">
            <v>60</v>
          </cell>
          <cell r="T141" t="str">
            <v>60</v>
          </cell>
          <cell r="U141" t="str">
            <v>22</v>
          </cell>
          <cell r="V141" t="str">
            <v>2.2 ทุติยภูมิระดับกลาง</v>
          </cell>
        </row>
        <row r="142">
          <cell r="A142" t="str">
            <v>04</v>
          </cell>
          <cell r="B142" t="str">
            <v>21002</v>
          </cell>
          <cell r="C142" t="str">
            <v>กระทรวงสาธารณสุข สำนักงานปลัดกระทรวงสาธารณสุข</v>
          </cell>
          <cell r="D142" t="str">
            <v>001067900</v>
          </cell>
          <cell r="E142" t="str">
            <v>10679</v>
          </cell>
          <cell r="F142" t="str">
            <v>รพศ.นครปฐม</v>
          </cell>
          <cell r="G142" t="str">
            <v>โรงพยาบาลศูนย์นครปฐม</v>
          </cell>
          <cell r="H142" t="str">
            <v>73010100</v>
          </cell>
          <cell r="I142">
            <v>73</v>
          </cell>
          <cell r="J142" t="str">
            <v>จังหวัดนครปฐม</v>
          </cell>
          <cell r="K142">
            <v>7301</v>
          </cell>
          <cell r="L142" t="str">
            <v>เมืองนครปฐม</v>
          </cell>
          <cell r="M142">
            <v>730101</v>
          </cell>
          <cell r="N142" t="str">
            <v>พระปฐมเจดีย์</v>
          </cell>
          <cell r="O142" t="str">
            <v>กลาง</v>
          </cell>
          <cell r="P142" t="str">
            <v>05</v>
          </cell>
          <cell r="Q142" t="str">
            <v>โรงพยาบาลศูนย์</v>
          </cell>
          <cell r="R142">
            <v>1</v>
          </cell>
          <cell r="S142">
            <v>552</v>
          </cell>
          <cell r="T142" t="str">
            <v>560</v>
          </cell>
          <cell r="U142" t="str">
            <v>31</v>
          </cell>
          <cell r="V142" t="str">
            <v>3.1 ตติยภูมิ</v>
          </cell>
        </row>
        <row r="143">
          <cell r="A143" t="str">
            <v>04</v>
          </cell>
          <cell r="B143" t="str">
            <v>21002</v>
          </cell>
          <cell r="C143" t="str">
            <v>กระทรวงสาธารณสุข สำนักงานปลัดกระทรวงสาธารณสุข</v>
          </cell>
          <cell r="D143" t="str">
            <v>001129700</v>
          </cell>
          <cell r="E143" t="str">
            <v>11297</v>
          </cell>
          <cell r="F143" t="str">
            <v>รพช.กำแพงแสน</v>
          </cell>
          <cell r="G143" t="str">
            <v>โรงพยาบาลชุมชนกำแพงแสน</v>
          </cell>
          <cell r="H143" t="str">
            <v>73020104</v>
          </cell>
          <cell r="I143">
            <v>73</v>
          </cell>
          <cell r="J143" t="str">
            <v>จังหวัดนครปฐม</v>
          </cell>
          <cell r="K143">
            <v>7302</v>
          </cell>
          <cell r="L143" t="str">
            <v>กำแพงแสน</v>
          </cell>
          <cell r="M143">
            <v>730201</v>
          </cell>
          <cell r="N143" t="str">
            <v>ทุ่งกระพังโหม</v>
          </cell>
          <cell r="O143" t="str">
            <v>กลาง</v>
          </cell>
          <cell r="P143" t="str">
            <v>07</v>
          </cell>
          <cell r="Q143" t="str">
            <v>โรงพยาบาลชุมชน</v>
          </cell>
          <cell r="R143">
            <v>4</v>
          </cell>
          <cell r="S143">
            <v>71</v>
          </cell>
          <cell r="T143" t="str">
            <v>60</v>
          </cell>
          <cell r="U143" t="str">
            <v>22</v>
          </cell>
          <cell r="V143" t="str">
            <v>2.2 ทุติยภูมิระดับกลาง</v>
          </cell>
        </row>
        <row r="144">
          <cell r="A144" t="str">
            <v>04</v>
          </cell>
          <cell r="B144" t="str">
            <v>21002</v>
          </cell>
          <cell r="C144" t="str">
            <v>กระทรวงสาธารณสุข สำนักงานปลัดกระทรวงสาธารณสุข</v>
          </cell>
          <cell r="D144" t="str">
            <v>001129800</v>
          </cell>
          <cell r="E144" t="str">
            <v>11298</v>
          </cell>
          <cell r="F144" t="str">
            <v>รพช.นครชัยศรี</v>
          </cell>
          <cell r="G144" t="str">
            <v>โรงพยาบาลชุมชนนครชัยศรี</v>
          </cell>
          <cell r="H144" t="str">
            <v>73030103</v>
          </cell>
          <cell r="I144">
            <v>73</v>
          </cell>
          <cell r="J144" t="str">
            <v>จังหวัดนครปฐม</v>
          </cell>
          <cell r="K144">
            <v>7303</v>
          </cell>
          <cell r="L144" t="str">
            <v>นครชัยศรี</v>
          </cell>
          <cell r="M144">
            <v>730301</v>
          </cell>
          <cell r="N144" t="str">
            <v>นครชัยศรี</v>
          </cell>
          <cell r="O144" t="str">
            <v>กลาง</v>
          </cell>
          <cell r="P144" t="str">
            <v>07</v>
          </cell>
          <cell r="Q144" t="str">
            <v>โรงพยาบาลชุมชน</v>
          </cell>
          <cell r="R144">
            <v>5</v>
          </cell>
          <cell r="S144">
            <v>30</v>
          </cell>
          <cell r="T144" t="str">
            <v>30</v>
          </cell>
          <cell r="U144" t="str">
            <v>21</v>
          </cell>
          <cell r="V144" t="str">
            <v>2.1 ทุติยภูมิระดับต้น</v>
          </cell>
        </row>
        <row r="145">
          <cell r="A145" t="str">
            <v>04</v>
          </cell>
          <cell r="B145" t="str">
            <v>21002</v>
          </cell>
          <cell r="C145" t="str">
            <v>กระทรวงสาธารณสุข สำนักงานปลัดกระทรวงสาธารณสุข</v>
          </cell>
          <cell r="D145" t="str">
            <v>001129900</v>
          </cell>
          <cell r="E145" t="str">
            <v>11299</v>
          </cell>
          <cell r="F145" t="str">
            <v>รพช.ห้วยพลู</v>
          </cell>
          <cell r="G145" t="str">
            <v>โรงพยาบาลชุมชนห้วยพลู</v>
          </cell>
          <cell r="H145" t="str">
            <v>73031801</v>
          </cell>
          <cell r="I145">
            <v>73</v>
          </cell>
          <cell r="J145" t="str">
            <v>จังหวัดนครปฐม</v>
          </cell>
          <cell r="K145">
            <v>7303</v>
          </cell>
          <cell r="L145" t="str">
            <v>นครชัยศรี</v>
          </cell>
          <cell r="M145">
            <v>730318</v>
          </cell>
          <cell r="N145" t="str">
            <v>ห้วยพลู</v>
          </cell>
          <cell r="O145" t="str">
            <v>กลาง</v>
          </cell>
          <cell r="P145" t="str">
            <v>07</v>
          </cell>
          <cell r="Q145" t="str">
            <v>โรงพยาบาลชุมชน</v>
          </cell>
          <cell r="R145">
            <v>4</v>
          </cell>
          <cell r="S145">
            <v>60</v>
          </cell>
          <cell r="T145" t="str">
            <v>60</v>
          </cell>
          <cell r="U145" t="str">
            <v>21</v>
          </cell>
          <cell r="V145" t="str">
            <v>2.1 ทุติยภูมิระดับต้น</v>
          </cell>
        </row>
        <row r="146">
          <cell r="A146" t="str">
            <v>04</v>
          </cell>
          <cell r="B146" t="str">
            <v>21002</v>
          </cell>
          <cell r="C146" t="str">
            <v>กระทรวงสาธารณสุข สำนักงานปลัดกระทรวงสาธารณสุข</v>
          </cell>
          <cell r="D146" t="str">
            <v>001130000</v>
          </cell>
          <cell r="E146" t="str">
            <v>11300</v>
          </cell>
          <cell r="F146" t="str">
            <v>รพช.ดอนตูม</v>
          </cell>
          <cell r="G146" t="str">
            <v>โรงพยาบาลชุมชนดอนตูม</v>
          </cell>
          <cell r="H146" t="str">
            <v>73040105</v>
          </cell>
          <cell r="I146">
            <v>73</v>
          </cell>
          <cell r="J146" t="str">
            <v>จังหวัดนครปฐม</v>
          </cell>
          <cell r="K146">
            <v>7304</v>
          </cell>
          <cell r="L146" t="str">
            <v>ดอนตูม</v>
          </cell>
          <cell r="M146">
            <v>730401</v>
          </cell>
          <cell r="N146" t="str">
            <v>สามง่าม</v>
          </cell>
          <cell r="O146" t="str">
            <v>กลาง</v>
          </cell>
          <cell r="P146" t="str">
            <v>07</v>
          </cell>
          <cell r="Q146" t="str">
            <v>โรงพยาบาลชุมชน</v>
          </cell>
          <cell r="R146">
            <v>5</v>
          </cell>
          <cell r="S146">
            <v>30</v>
          </cell>
          <cell r="T146" t="str">
            <v>30</v>
          </cell>
          <cell r="U146" t="str">
            <v>21</v>
          </cell>
          <cell r="V146" t="str">
            <v>2.1 ทุติยภูมิระดับต้น</v>
          </cell>
        </row>
        <row r="147">
          <cell r="A147" t="str">
            <v>04</v>
          </cell>
          <cell r="B147" t="str">
            <v>21002</v>
          </cell>
          <cell r="C147" t="str">
            <v>กระทรวงสาธารณสุข สำนักงานปลัดกระทรวงสาธารณสุข</v>
          </cell>
          <cell r="D147" t="str">
            <v>001130100</v>
          </cell>
          <cell r="E147" t="str">
            <v>11301</v>
          </cell>
          <cell r="F147" t="str">
            <v>รพช.บางเลน</v>
          </cell>
          <cell r="G147" t="str">
            <v>โรงพยาบาลชุมชนบางเลน</v>
          </cell>
          <cell r="H147" t="str">
            <v>73050106</v>
          </cell>
          <cell r="I147">
            <v>73</v>
          </cell>
          <cell r="J147" t="str">
            <v>จังหวัดนครปฐม</v>
          </cell>
          <cell r="K147">
            <v>7305</v>
          </cell>
          <cell r="L147" t="str">
            <v>บางเลน</v>
          </cell>
          <cell r="M147">
            <v>730501</v>
          </cell>
          <cell r="N147" t="str">
            <v>บางเลน</v>
          </cell>
          <cell r="O147" t="str">
            <v>กลาง</v>
          </cell>
          <cell r="P147" t="str">
            <v>07</v>
          </cell>
          <cell r="Q147" t="str">
            <v>โรงพยาบาลชุมชน</v>
          </cell>
          <cell r="R147">
            <v>4</v>
          </cell>
          <cell r="S147">
            <v>60</v>
          </cell>
          <cell r="T147" t="str">
            <v>60</v>
          </cell>
          <cell r="U147" t="str">
            <v>22</v>
          </cell>
          <cell r="V147" t="str">
            <v>2.2 ทุติยภูมิระดับกลาง</v>
          </cell>
        </row>
        <row r="148">
          <cell r="A148" t="str">
            <v>04</v>
          </cell>
          <cell r="B148" t="str">
            <v>21002</v>
          </cell>
          <cell r="C148" t="str">
            <v>กระทรวงสาธารณสุข สำนักงานปลัดกระทรวงสาธารณสุข</v>
          </cell>
          <cell r="D148" t="str">
            <v>001130200</v>
          </cell>
          <cell r="E148" t="str">
            <v>11302</v>
          </cell>
          <cell r="F148" t="str">
            <v>รพช.สามพราน</v>
          </cell>
          <cell r="G148" t="str">
            <v>โรงพยาบาลชุมชนสามพราน</v>
          </cell>
          <cell r="H148" t="str">
            <v>73060901</v>
          </cell>
          <cell r="I148">
            <v>73</v>
          </cell>
          <cell r="J148" t="str">
            <v>จังหวัดนครปฐม</v>
          </cell>
          <cell r="K148">
            <v>7306</v>
          </cell>
          <cell r="L148" t="str">
            <v>สามพราน</v>
          </cell>
          <cell r="M148">
            <v>730609</v>
          </cell>
          <cell r="N148" t="str">
            <v>ท่าตลาด</v>
          </cell>
          <cell r="O148" t="str">
            <v>กลาง</v>
          </cell>
          <cell r="P148" t="str">
            <v>07</v>
          </cell>
          <cell r="Q148" t="str">
            <v>โรงพยาบาลชุมชน</v>
          </cell>
          <cell r="R148">
            <v>4</v>
          </cell>
          <cell r="S148">
            <v>60</v>
          </cell>
          <cell r="T148" t="str">
            <v>60</v>
          </cell>
          <cell r="U148" t="str">
            <v>22</v>
          </cell>
          <cell r="V148" t="str">
            <v>2.2 ทุติยภูมิระดับกลาง</v>
          </cell>
        </row>
        <row r="149">
          <cell r="A149" t="str">
            <v>04</v>
          </cell>
          <cell r="B149" t="str">
            <v>21002</v>
          </cell>
          <cell r="C149" t="str">
            <v>กระทรวงสาธารณสุข สำนักงานปลัดกระทรวงสาธารณสุข</v>
          </cell>
          <cell r="D149" t="str">
            <v>001130300</v>
          </cell>
          <cell r="E149" t="str">
            <v>11303</v>
          </cell>
          <cell r="F149" t="str">
            <v>รพช.พุทธมลฑล</v>
          </cell>
          <cell r="G149" t="str">
            <v>โรงพยาบาลชุมชนพุทธมลฑล</v>
          </cell>
          <cell r="H149" t="str">
            <v>73070101</v>
          </cell>
          <cell r="I149">
            <v>73</v>
          </cell>
          <cell r="J149" t="str">
            <v>จังหวัดนครปฐม</v>
          </cell>
          <cell r="K149">
            <v>7307</v>
          </cell>
          <cell r="L149" t="str">
            <v>พุทธมณฑล</v>
          </cell>
          <cell r="M149">
            <v>730701</v>
          </cell>
          <cell r="N149" t="str">
            <v>ศาลายา</v>
          </cell>
          <cell r="O149" t="str">
            <v>กลาง</v>
          </cell>
          <cell r="P149" t="str">
            <v>07</v>
          </cell>
          <cell r="Q149" t="str">
            <v>โรงพยาบาลชุมชน</v>
          </cell>
          <cell r="R149">
            <v>5</v>
          </cell>
          <cell r="S149">
            <v>10</v>
          </cell>
          <cell r="T149" t="str">
            <v>10</v>
          </cell>
          <cell r="U149" t="str">
            <v>21</v>
          </cell>
          <cell r="V149" t="str">
            <v>2.1 ทุติยภูมิระดับต้น</v>
          </cell>
        </row>
        <row r="150">
          <cell r="A150" t="str">
            <v>04</v>
          </cell>
          <cell r="B150" t="str">
            <v>21002</v>
          </cell>
          <cell r="C150" t="str">
            <v>กระทรวงสาธารณสุข สำนักงานปลัดกระทรวงสาธารณสุข</v>
          </cell>
          <cell r="D150" t="str">
            <v>001381900</v>
          </cell>
          <cell r="E150" t="str">
            <v>13819</v>
          </cell>
          <cell r="F150" t="str">
            <v>รพช.หลวงพ่อเปิ่น</v>
          </cell>
          <cell r="G150" t="str">
            <v>โรงพยาบาลชุมชนหลวงพ่อเปิ่น</v>
          </cell>
          <cell r="H150" t="str">
            <v>73032102</v>
          </cell>
          <cell r="I150">
            <v>73</v>
          </cell>
          <cell r="J150" t="str">
            <v>จังหวัดนครปฐม</v>
          </cell>
          <cell r="K150">
            <v>7303</v>
          </cell>
          <cell r="L150" t="str">
            <v>นครชัยศรี</v>
          </cell>
          <cell r="M150">
            <v>730321</v>
          </cell>
          <cell r="N150" t="str">
            <v>บางแก้วฟ้า</v>
          </cell>
          <cell r="O150" t="str">
            <v>กลาง</v>
          </cell>
          <cell r="P150" t="str">
            <v>07</v>
          </cell>
          <cell r="Q150" t="str">
            <v>โรงพยาบาลชุมชน</v>
          </cell>
          <cell r="R150">
            <v>5</v>
          </cell>
          <cell r="S150">
            <v>30</v>
          </cell>
          <cell r="T150" t="str">
            <v>30</v>
          </cell>
          <cell r="U150" t="str">
            <v>21</v>
          </cell>
          <cell r="V150" t="str">
            <v>2.1 ทุติยภูมิระดับต้น</v>
          </cell>
        </row>
        <row r="151">
          <cell r="A151" t="str">
            <v>05</v>
          </cell>
          <cell r="B151" t="str">
            <v>21002</v>
          </cell>
          <cell r="C151" t="str">
            <v>กระทรวงสาธารณสุข สำนักงานปลัดกระทรวงสาธารณสุข</v>
          </cell>
          <cell r="D151" t="str">
            <v>001073400</v>
          </cell>
          <cell r="E151" t="str">
            <v>10734</v>
          </cell>
          <cell r="F151" t="str">
            <v>รพท.สมุทรสาคร</v>
          </cell>
          <cell r="G151" t="str">
            <v>โรงพยาบาลทั่วไปสมุทรสาคร</v>
          </cell>
          <cell r="H151" t="str">
            <v>74010100</v>
          </cell>
          <cell r="I151">
            <v>74</v>
          </cell>
          <cell r="J151" t="str">
            <v>จังหวัดสมุทรสาคร</v>
          </cell>
          <cell r="K151">
            <v>7401</v>
          </cell>
          <cell r="L151" t="str">
            <v>เมืองสมุทรสาคร</v>
          </cell>
          <cell r="M151">
            <v>740101</v>
          </cell>
          <cell r="N151" t="str">
            <v>มหาชัย</v>
          </cell>
          <cell r="O151" t="str">
            <v>กลาง</v>
          </cell>
          <cell r="P151" t="str">
            <v>06</v>
          </cell>
          <cell r="Q151" t="str">
            <v>โรงพยาบาลทั่วไป</v>
          </cell>
          <cell r="R151">
            <v>2</v>
          </cell>
          <cell r="S151">
            <v>509</v>
          </cell>
          <cell r="T151" t="str">
            <v>500</v>
          </cell>
          <cell r="U151" t="str">
            <v>31</v>
          </cell>
          <cell r="V151" t="str">
            <v>3.1 ตติยภูมิ</v>
          </cell>
        </row>
        <row r="152">
          <cell r="A152" t="str">
            <v>05</v>
          </cell>
          <cell r="B152" t="str">
            <v>21002</v>
          </cell>
          <cell r="C152" t="str">
            <v>กระทรวงสาธารณสุข สำนักงานปลัดกระทรวงสาธารณสุข</v>
          </cell>
          <cell r="D152" t="str">
            <v>001130400</v>
          </cell>
          <cell r="E152" t="str">
            <v>11304</v>
          </cell>
          <cell r="F152" t="str">
            <v>รพช.กระทุ่มแบน</v>
          </cell>
          <cell r="G152" t="str">
            <v>โรงพยาบาลชุมชนกระทุ่มแบน</v>
          </cell>
          <cell r="H152" t="str">
            <v>74020100</v>
          </cell>
          <cell r="I152">
            <v>74</v>
          </cell>
          <cell r="J152" t="str">
            <v>จังหวัดสมุทรสาคร</v>
          </cell>
          <cell r="K152">
            <v>7402</v>
          </cell>
          <cell r="L152" t="str">
            <v>กระทุ่มแบน</v>
          </cell>
          <cell r="M152">
            <v>740201</v>
          </cell>
          <cell r="N152" t="str">
            <v>ตลาดกระทุ่มแบน</v>
          </cell>
          <cell r="O152" t="str">
            <v>กลาง</v>
          </cell>
          <cell r="P152" t="str">
            <v>07</v>
          </cell>
          <cell r="Q152" t="str">
            <v>โรงพยาบาลชุมชน</v>
          </cell>
          <cell r="R152">
            <v>4</v>
          </cell>
          <cell r="S152">
            <v>200</v>
          </cell>
          <cell r="T152" t="str">
            <v>120</v>
          </cell>
          <cell r="U152" t="str">
            <v>22</v>
          </cell>
          <cell r="V152" t="str">
            <v>2.2 ทุติยภูมิระดับกลาง</v>
          </cell>
        </row>
        <row r="153">
          <cell r="A153" t="str">
            <v>05</v>
          </cell>
          <cell r="B153" t="str">
            <v>21002</v>
          </cell>
          <cell r="C153" t="str">
            <v>กระทรวงสาธารณสุข สำนักงานปลัดกระทรวงสาธารณสุข</v>
          </cell>
          <cell r="D153" t="str">
            <v>001073500</v>
          </cell>
          <cell r="E153" t="str">
            <v>10735</v>
          </cell>
          <cell r="F153" t="str">
            <v>รพท.สมเด็จพระพุทธเลิศหล้า</v>
          </cell>
          <cell r="G153" t="str">
            <v>โรงพยาบาลทั่วไปสมเด็จพระพุทธเลิศหล้า</v>
          </cell>
          <cell r="H153" t="str">
            <v>75010100</v>
          </cell>
          <cell r="I153">
            <v>75</v>
          </cell>
          <cell r="J153" t="str">
            <v>จังหวัดสมุทรสงคราม</v>
          </cell>
          <cell r="K153">
            <v>7501</v>
          </cell>
          <cell r="L153" t="str">
            <v>เมืองสมุทรสงคราม</v>
          </cell>
          <cell r="M153">
            <v>750101</v>
          </cell>
          <cell r="N153" t="str">
            <v>แม่กลอง</v>
          </cell>
          <cell r="O153" t="str">
            <v>กลาง</v>
          </cell>
          <cell r="P153" t="str">
            <v>06</v>
          </cell>
          <cell r="Q153" t="str">
            <v>โรงพยาบาลทั่วไป</v>
          </cell>
          <cell r="R153">
            <v>3</v>
          </cell>
          <cell r="S153">
            <v>299</v>
          </cell>
          <cell r="T153" t="str">
            <v>260</v>
          </cell>
          <cell r="U153" t="str">
            <v>23</v>
          </cell>
          <cell r="V153" t="str">
            <v>2.3 ทุติยภูมิระดับสูง</v>
          </cell>
        </row>
        <row r="154">
          <cell r="A154" t="str">
            <v>05</v>
          </cell>
          <cell r="B154" t="str">
            <v>21002</v>
          </cell>
          <cell r="C154" t="str">
            <v>กระทรวงสาธารณสุข สำนักงานปลัดกระทรวงสาธารณสุข</v>
          </cell>
          <cell r="D154" t="str">
            <v>001130600</v>
          </cell>
          <cell r="E154" t="str">
            <v>11306</v>
          </cell>
          <cell r="F154" t="str">
            <v>รพช.นภาลัย</v>
          </cell>
          <cell r="G154" t="str">
            <v>โรงพยาบาลชุมชนนภาลัย</v>
          </cell>
          <cell r="H154" t="str">
            <v>75020106</v>
          </cell>
          <cell r="I154">
            <v>75</v>
          </cell>
          <cell r="J154" t="str">
            <v>จังหวัดสมุทรสงคราม</v>
          </cell>
          <cell r="K154">
            <v>7502</v>
          </cell>
          <cell r="L154" t="str">
            <v>บางคนที</v>
          </cell>
          <cell r="M154">
            <v>750201</v>
          </cell>
          <cell r="N154" t="str">
            <v>กระดังงา</v>
          </cell>
          <cell r="O154" t="str">
            <v>กลาง</v>
          </cell>
          <cell r="P154" t="str">
            <v>07</v>
          </cell>
          <cell r="Q154" t="str">
            <v>โรงพยาบาลชุมชน</v>
          </cell>
          <cell r="R154">
            <v>4</v>
          </cell>
          <cell r="S154">
            <v>75</v>
          </cell>
          <cell r="T154" t="str">
            <v>90</v>
          </cell>
          <cell r="U154" t="str">
            <v>22</v>
          </cell>
          <cell r="V154" t="str">
            <v>2.2 ทุติยภูมิระดับกลาง</v>
          </cell>
        </row>
        <row r="155">
          <cell r="A155" t="str">
            <v>05</v>
          </cell>
          <cell r="B155" t="str">
            <v>21002</v>
          </cell>
          <cell r="C155" t="str">
            <v>กระทรวงสาธารณสุข สำนักงานปลัดกระทรวงสาธารณสุข</v>
          </cell>
          <cell r="D155" t="str">
            <v>001130700</v>
          </cell>
          <cell r="E155" t="str">
            <v>11307</v>
          </cell>
          <cell r="F155" t="str">
            <v>รพช.อัมพวา</v>
          </cell>
          <cell r="G155" t="str">
            <v>โรงพยาบาลชุมชนอัมพวา</v>
          </cell>
          <cell r="H155" t="str">
            <v>75030707</v>
          </cell>
          <cell r="I155">
            <v>75</v>
          </cell>
          <cell r="J155" t="str">
            <v>จังหวัดสมุทรสงคราม</v>
          </cell>
          <cell r="K155">
            <v>7503</v>
          </cell>
          <cell r="L155" t="str">
            <v>อัมพวา</v>
          </cell>
          <cell r="M155">
            <v>750307</v>
          </cell>
          <cell r="N155" t="str">
            <v>แควอ้อม</v>
          </cell>
          <cell r="O155" t="str">
            <v>กลาง</v>
          </cell>
          <cell r="P155" t="str">
            <v>07</v>
          </cell>
          <cell r="Q155" t="str">
            <v>โรงพยาบาลชุมชน</v>
          </cell>
          <cell r="R155">
            <v>4</v>
          </cell>
          <cell r="S155">
            <v>32</v>
          </cell>
          <cell r="T155" t="str">
            <v>30</v>
          </cell>
          <cell r="U155" t="str">
            <v>22</v>
          </cell>
          <cell r="V155" t="str">
            <v>2.2 ทุติยภูมิระดับกลาง</v>
          </cell>
        </row>
        <row r="156">
          <cell r="A156" t="str">
            <v>05</v>
          </cell>
          <cell r="B156" t="str">
            <v>21002</v>
          </cell>
          <cell r="C156" t="str">
            <v>กระทรวงสาธารณสุข สำนักงานปลัดกระทรวงสาธารณสุข</v>
          </cell>
          <cell r="D156" t="str">
            <v>001073600</v>
          </cell>
          <cell r="E156" t="str">
            <v>10736</v>
          </cell>
          <cell r="F156" t="str">
            <v>รพท.พระจอมเกล้า</v>
          </cell>
          <cell r="G156" t="str">
            <v>โรงพยาบาลทั่วไปพระจอมเกล้า</v>
          </cell>
          <cell r="H156" t="str">
            <v>76010200</v>
          </cell>
          <cell r="I156">
            <v>76</v>
          </cell>
          <cell r="J156" t="str">
            <v>จังหวัดเพชรบุรี</v>
          </cell>
          <cell r="K156">
            <v>7601</v>
          </cell>
          <cell r="L156" t="str">
            <v>เมืองเพชรบุรี</v>
          </cell>
          <cell r="M156">
            <v>760102</v>
          </cell>
          <cell r="N156" t="str">
            <v>คลองกระแชง</v>
          </cell>
          <cell r="O156" t="str">
            <v>กลาง</v>
          </cell>
          <cell r="P156" t="str">
            <v>06</v>
          </cell>
          <cell r="Q156" t="str">
            <v>โรงพยาบาลทั่วไป</v>
          </cell>
          <cell r="R156">
            <v>2</v>
          </cell>
          <cell r="S156">
            <v>365</v>
          </cell>
          <cell r="T156" t="str">
            <v>365</v>
          </cell>
          <cell r="U156" t="str">
            <v>23</v>
          </cell>
          <cell r="V156" t="str">
            <v>2.3 ทุติยภูมิระดับสูง</v>
          </cell>
        </row>
        <row r="157">
          <cell r="A157" t="str">
            <v>05</v>
          </cell>
          <cell r="B157" t="str">
            <v>21002</v>
          </cell>
          <cell r="C157" t="str">
            <v>กระทรวงสาธารณสุข สำนักงานปลัดกระทรวงสาธารณสุข</v>
          </cell>
          <cell r="D157" t="str">
            <v>001130800</v>
          </cell>
          <cell r="E157" t="str">
            <v>11308</v>
          </cell>
          <cell r="F157" t="str">
            <v>รพช.เขาย้อย</v>
          </cell>
          <cell r="G157" t="str">
            <v>โรงพยาบาลชุมชนเขาย้อย</v>
          </cell>
          <cell r="H157" t="str">
            <v>76020105</v>
          </cell>
          <cell r="I157">
            <v>76</v>
          </cell>
          <cell r="J157" t="str">
            <v>จังหวัดเพชรบุรี</v>
          </cell>
          <cell r="K157">
            <v>7602</v>
          </cell>
          <cell r="L157" t="str">
            <v>เขาย้อย</v>
          </cell>
          <cell r="M157">
            <v>760201</v>
          </cell>
          <cell r="N157" t="str">
            <v>เขาย้อย</v>
          </cell>
          <cell r="O157" t="str">
            <v>กลาง</v>
          </cell>
          <cell r="P157" t="str">
            <v>07</v>
          </cell>
          <cell r="Q157" t="str">
            <v>โรงพยาบาลชุมชน</v>
          </cell>
          <cell r="R157">
            <v>5</v>
          </cell>
          <cell r="S157">
            <v>30</v>
          </cell>
          <cell r="T157" t="str">
            <v>30</v>
          </cell>
          <cell r="U157" t="str">
            <v>21</v>
          </cell>
          <cell r="V157" t="str">
            <v>2.1 ทุติยภูมิระดับต้น</v>
          </cell>
        </row>
        <row r="158">
          <cell r="A158" t="str">
            <v>05</v>
          </cell>
          <cell r="B158" t="str">
            <v>21002</v>
          </cell>
          <cell r="C158" t="str">
            <v>กระทรวงสาธารณสุข สำนักงานปลัดกระทรวงสาธารณสุข</v>
          </cell>
          <cell r="D158" t="str">
            <v>001130900</v>
          </cell>
          <cell r="E158" t="str">
            <v>11309</v>
          </cell>
          <cell r="F158" t="str">
            <v>รพช.หนองหญ้าปล้อง</v>
          </cell>
          <cell r="G158" t="str">
            <v>โรงพยาบาลชุมชนหนองหญ้าปล้อง</v>
          </cell>
          <cell r="H158" t="str">
            <v>76030103</v>
          </cell>
          <cell r="I158">
            <v>76</v>
          </cell>
          <cell r="J158" t="str">
            <v>จังหวัดเพชรบุรี</v>
          </cell>
          <cell r="K158">
            <v>7603</v>
          </cell>
          <cell r="L158" t="str">
            <v>หนองหญ้าปล้อง</v>
          </cell>
          <cell r="M158">
            <v>760301</v>
          </cell>
          <cell r="N158" t="str">
            <v>หนองหญ้าปล้อง</v>
          </cell>
          <cell r="O158" t="str">
            <v>กลาง</v>
          </cell>
          <cell r="P158" t="str">
            <v>07</v>
          </cell>
          <cell r="Q158" t="str">
            <v>โรงพยาบาลชุมชน</v>
          </cell>
          <cell r="R158">
            <v>5</v>
          </cell>
          <cell r="S158">
            <v>30</v>
          </cell>
          <cell r="T158" t="str">
            <v>30</v>
          </cell>
          <cell r="U158" t="str">
            <v>21</v>
          </cell>
          <cell r="V158" t="str">
            <v>2.1 ทุติยภูมิระดับต้น</v>
          </cell>
        </row>
        <row r="159">
          <cell r="A159" t="str">
            <v>05</v>
          </cell>
          <cell r="B159" t="str">
            <v>21002</v>
          </cell>
          <cell r="C159" t="str">
            <v>กระทรวงสาธารณสุข สำนักงานปลัดกระทรวงสาธารณสุข</v>
          </cell>
          <cell r="D159" t="str">
            <v>001131000</v>
          </cell>
          <cell r="E159" t="str">
            <v>11310</v>
          </cell>
          <cell r="F159" t="str">
            <v>รพช.ชะอำ</v>
          </cell>
          <cell r="G159" t="str">
            <v>โรงพยาบาลชุมชนชะอำ</v>
          </cell>
          <cell r="H159" t="str">
            <v>76040100</v>
          </cell>
          <cell r="I159">
            <v>76</v>
          </cell>
          <cell r="J159" t="str">
            <v>จังหวัดเพชรบุรี</v>
          </cell>
          <cell r="K159">
            <v>7604</v>
          </cell>
          <cell r="L159" t="str">
            <v>ชะอำ</v>
          </cell>
          <cell r="M159">
            <v>760401</v>
          </cell>
          <cell r="N159" t="str">
            <v>ชะอำ</v>
          </cell>
          <cell r="O159" t="str">
            <v>กลาง</v>
          </cell>
          <cell r="P159" t="str">
            <v>07</v>
          </cell>
          <cell r="Q159" t="str">
            <v>โรงพยาบาลชุมชน</v>
          </cell>
          <cell r="R159">
            <v>4</v>
          </cell>
          <cell r="S159">
            <v>60</v>
          </cell>
          <cell r="T159" t="str">
            <v>60</v>
          </cell>
          <cell r="U159" t="str">
            <v>22</v>
          </cell>
          <cell r="V159" t="str">
            <v>2.2 ทุติยภูมิระดับกลาง</v>
          </cell>
        </row>
        <row r="160">
          <cell r="A160" t="str">
            <v>05</v>
          </cell>
          <cell r="B160" t="str">
            <v>21002</v>
          </cell>
          <cell r="C160" t="str">
            <v>กระทรวงสาธารณสุข สำนักงานปลัดกระทรวงสาธารณสุข</v>
          </cell>
          <cell r="D160" t="str">
            <v>001131100</v>
          </cell>
          <cell r="E160" t="str">
            <v>11311</v>
          </cell>
          <cell r="F160" t="str">
            <v>รพช.ท่ายาง</v>
          </cell>
          <cell r="G160" t="str">
            <v>โรงพยาบาลชุมชนท่ายาง</v>
          </cell>
          <cell r="H160" t="str">
            <v>76050101</v>
          </cell>
          <cell r="I160">
            <v>76</v>
          </cell>
          <cell r="J160" t="str">
            <v>จังหวัดเพชรบุรี</v>
          </cell>
          <cell r="K160">
            <v>7605</v>
          </cell>
          <cell r="L160" t="str">
            <v>ท่ายาง</v>
          </cell>
          <cell r="M160">
            <v>760501</v>
          </cell>
          <cell r="N160" t="str">
            <v>ท่ายาง</v>
          </cell>
          <cell r="O160" t="str">
            <v>กลาง</v>
          </cell>
          <cell r="P160" t="str">
            <v>07</v>
          </cell>
          <cell r="Q160" t="str">
            <v>โรงพยาบาลชุมชน</v>
          </cell>
          <cell r="R160">
            <v>4</v>
          </cell>
          <cell r="S160">
            <v>60</v>
          </cell>
          <cell r="T160" t="str">
            <v>60</v>
          </cell>
          <cell r="U160" t="str">
            <v>21</v>
          </cell>
          <cell r="V160" t="str">
            <v>2.1 ทุติยภูมิระดับต้น</v>
          </cell>
        </row>
        <row r="161">
          <cell r="A161" t="str">
            <v>05</v>
          </cell>
          <cell r="B161" t="str">
            <v>21002</v>
          </cell>
          <cell r="C161" t="str">
            <v>กระทรวงสาธารณสุข สำนักงานปลัดกระทรวงสาธารณสุข</v>
          </cell>
          <cell r="D161" t="str">
            <v>001131200</v>
          </cell>
          <cell r="E161" t="str">
            <v>11312</v>
          </cell>
          <cell r="F161" t="str">
            <v>รพช.บ้านลาด</v>
          </cell>
          <cell r="G161" t="str">
            <v>โรงพยาบาลชุมชนบ้านลาด</v>
          </cell>
          <cell r="H161" t="str">
            <v>76061608</v>
          </cell>
          <cell r="I161">
            <v>76</v>
          </cell>
          <cell r="J161" t="str">
            <v>จังหวัดเพชรบุรี</v>
          </cell>
          <cell r="K161">
            <v>7606</v>
          </cell>
          <cell r="L161" t="str">
            <v>บ้านลาด</v>
          </cell>
          <cell r="M161">
            <v>760616</v>
          </cell>
          <cell r="N161" t="str">
            <v>ท่าช้าง</v>
          </cell>
          <cell r="O161" t="str">
            <v>กลาง</v>
          </cell>
          <cell r="P161" t="str">
            <v>07</v>
          </cell>
          <cell r="Q161" t="str">
            <v>โรงพยาบาลชุมชน</v>
          </cell>
          <cell r="R161">
            <v>5</v>
          </cell>
          <cell r="S161">
            <v>30</v>
          </cell>
          <cell r="T161" t="str">
            <v>30</v>
          </cell>
          <cell r="U161" t="str">
            <v>21</v>
          </cell>
          <cell r="V161" t="str">
            <v>2.1 ทุติยภูมิระดับต้น</v>
          </cell>
        </row>
        <row r="162">
          <cell r="A162" t="str">
            <v>05</v>
          </cell>
          <cell r="B162" t="str">
            <v>21002</v>
          </cell>
          <cell r="C162" t="str">
            <v>กระทรวงสาธารณสุข สำนักงานปลัดกระทรวงสาธารณสุข</v>
          </cell>
          <cell r="D162" t="str">
            <v>001131300</v>
          </cell>
          <cell r="E162" t="str">
            <v>11313</v>
          </cell>
          <cell r="F162" t="str">
            <v>รพช.บ้านแหลม</v>
          </cell>
          <cell r="G162" t="str">
            <v>โรงพยาบาลชุมชนบ้านแหลม</v>
          </cell>
          <cell r="H162" t="str">
            <v>76070103</v>
          </cell>
          <cell r="I162">
            <v>76</v>
          </cell>
          <cell r="J162" t="str">
            <v>จังหวัดเพชรบุรี</v>
          </cell>
          <cell r="K162">
            <v>7607</v>
          </cell>
          <cell r="L162" t="str">
            <v>บ้านแหลม</v>
          </cell>
          <cell r="M162">
            <v>760701</v>
          </cell>
          <cell r="N162" t="str">
            <v>บ้านแหลม</v>
          </cell>
          <cell r="O162" t="str">
            <v>กลาง</v>
          </cell>
          <cell r="P162" t="str">
            <v>07</v>
          </cell>
          <cell r="Q162" t="str">
            <v>โรงพยาบาลชุมชน</v>
          </cell>
          <cell r="R162">
            <v>5</v>
          </cell>
          <cell r="S162">
            <v>30</v>
          </cell>
          <cell r="T162" t="str">
            <v>30</v>
          </cell>
          <cell r="U162" t="str">
            <v>21</v>
          </cell>
          <cell r="V162" t="str">
            <v>2.1 ทุติยภูมิระดับต้น</v>
          </cell>
        </row>
        <row r="163">
          <cell r="A163" t="str">
            <v>05</v>
          </cell>
          <cell r="B163" t="str">
            <v>21002</v>
          </cell>
          <cell r="C163" t="str">
            <v>กระทรวงสาธารณสุข สำนักงานปลัดกระทรวงสาธารณสุข</v>
          </cell>
          <cell r="D163" t="str">
            <v>001131400</v>
          </cell>
          <cell r="E163" t="str">
            <v>11314</v>
          </cell>
          <cell r="F163" t="str">
            <v>รพช.แก่งกระจาน</v>
          </cell>
          <cell r="G163" t="str">
            <v>โรงพยาบาลชุมชนแก่งกระจาน</v>
          </cell>
          <cell r="H163" t="str">
            <v>76080105</v>
          </cell>
          <cell r="I163">
            <v>76</v>
          </cell>
          <cell r="J163" t="str">
            <v>จังหวัดเพชรบุรี</v>
          </cell>
          <cell r="K163">
            <v>7608</v>
          </cell>
          <cell r="L163" t="str">
            <v>แก่งกระจาน</v>
          </cell>
          <cell r="M163">
            <v>760803</v>
          </cell>
          <cell r="N163" t="str">
            <v>วังจันทร์</v>
          </cell>
          <cell r="O163" t="str">
            <v>กลาง</v>
          </cell>
          <cell r="P163" t="str">
            <v>07</v>
          </cell>
          <cell r="Q163" t="str">
            <v>โรงพยาบาลชุมชน</v>
          </cell>
          <cell r="R163">
            <v>5</v>
          </cell>
          <cell r="S163">
            <v>30</v>
          </cell>
          <cell r="T163" t="str">
            <v>30</v>
          </cell>
          <cell r="U163" t="str">
            <v>21</v>
          </cell>
          <cell r="V163" t="str">
            <v>2.1 ทุติยภูมิระดับต้น</v>
          </cell>
        </row>
        <row r="164">
          <cell r="A164" t="str">
            <v>05</v>
          </cell>
          <cell r="B164" t="str">
            <v>21002</v>
          </cell>
          <cell r="C164" t="str">
            <v>กระทรวงสาธารณสุข สำนักงานปลัดกระทรวงสาธารณสุข</v>
          </cell>
          <cell r="D164" t="str">
            <v>001073700</v>
          </cell>
          <cell r="E164" t="str">
            <v>10737</v>
          </cell>
          <cell r="F164" t="str">
            <v>รพท.ประจวบคีรีขันธ์</v>
          </cell>
          <cell r="G164" t="str">
            <v>โรงพยาบาลทั่วไปประจวบคีรีขันธ์</v>
          </cell>
          <cell r="H164" t="str">
            <v>77010100</v>
          </cell>
          <cell r="I164">
            <v>77</v>
          </cell>
          <cell r="J164" t="str">
            <v>จังหวัดประจวบคีรีขันธ์</v>
          </cell>
          <cell r="K164">
            <v>7701</v>
          </cell>
          <cell r="L164" t="str">
            <v>เมืองประจวบคีรีขันธ์</v>
          </cell>
          <cell r="M164">
            <v>770101</v>
          </cell>
          <cell r="N164" t="str">
            <v>ประจวบคีรีขันธ์</v>
          </cell>
          <cell r="O164" t="str">
            <v>กลาง</v>
          </cell>
          <cell r="P164" t="str">
            <v>06</v>
          </cell>
          <cell r="Q164" t="str">
            <v>โรงพยาบาลทั่วไป</v>
          </cell>
          <cell r="R164">
            <v>2</v>
          </cell>
          <cell r="S164">
            <v>303</v>
          </cell>
          <cell r="T164" t="str">
            <v>278</v>
          </cell>
          <cell r="U164" t="str">
            <v>31</v>
          </cell>
          <cell r="V164" t="str">
            <v>3.1 ตติยภูมิ</v>
          </cell>
        </row>
        <row r="165">
          <cell r="A165" t="str">
            <v>05</v>
          </cell>
          <cell r="B165" t="str">
            <v>21002</v>
          </cell>
          <cell r="C165" t="str">
            <v>กระทรวงสาธารณสุข สำนักงานปลัดกระทรวงสาธารณสุข</v>
          </cell>
          <cell r="D165" t="str">
            <v>001131500</v>
          </cell>
          <cell r="E165" t="str">
            <v>11315</v>
          </cell>
          <cell r="F165" t="str">
            <v>รพช.กุยบุรี</v>
          </cell>
          <cell r="G165" t="str">
            <v>โรงพยาบาลชุมชนกุยบุรี</v>
          </cell>
          <cell r="H165" t="str">
            <v>77020105</v>
          </cell>
          <cell r="I165">
            <v>77</v>
          </cell>
          <cell r="J165" t="str">
            <v>จังหวัดประจวบคีรีขันธ์</v>
          </cell>
          <cell r="K165">
            <v>7702</v>
          </cell>
          <cell r="L165" t="str">
            <v>กุยบุรี</v>
          </cell>
          <cell r="M165">
            <v>770201</v>
          </cell>
          <cell r="N165" t="str">
            <v>กุยบุรี</v>
          </cell>
          <cell r="O165" t="str">
            <v>กลาง</v>
          </cell>
          <cell r="P165" t="str">
            <v>07</v>
          </cell>
          <cell r="Q165" t="str">
            <v>โรงพยาบาลชุมชน</v>
          </cell>
          <cell r="R165">
            <v>5</v>
          </cell>
          <cell r="S165">
            <v>30</v>
          </cell>
          <cell r="T165" t="str">
            <v>30</v>
          </cell>
          <cell r="U165" t="str">
            <v>21</v>
          </cell>
          <cell r="V165" t="str">
            <v>2.1 ทุติยภูมิระดับต้น</v>
          </cell>
        </row>
        <row r="166">
          <cell r="A166" t="str">
            <v>05</v>
          </cell>
          <cell r="B166" t="str">
            <v>21002</v>
          </cell>
          <cell r="C166" t="str">
            <v>กระทรวงสาธารณสุข สำนักงานปลัดกระทรวงสาธารณสุข</v>
          </cell>
          <cell r="D166" t="str">
            <v>001131600</v>
          </cell>
          <cell r="E166" t="str">
            <v>11316</v>
          </cell>
          <cell r="F166" t="str">
            <v>รพช.ทับสะแก</v>
          </cell>
          <cell r="G166" t="str">
            <v>โรงพยาบาลชุมชนทับสะแก</v>
          </cell>
          <cell r="H166" t="str">
            <v>77030306</v>
          </cell>
          <cell r="I166">
            <v>77</v>
          </cell>
          <cell r="J166" t="str">
            <v>จังหวัดประจวบคีรีขันธ์</v>
          </cell>
          <cell r="K166">
            <v>7703</v>
          </cell>
          <cell r="L166" t="str">
            <v>ทับสะแก</v>
          </cell>
          <cell r="M166">
            <v>770303</v>
          </cell>
          <cell r="N166" t="str">
            <v>นาหูกวาง</v>
          </cell>
          <cell r="O166" t="str">
            <v>กลาง</v>
          </cell>
          <cell r="P166" t="str">
            <v>07</v>
          </cell>
          <cell r="Q166" t="str">
            <v>โรงพยาบาลชุมชน</v>
          </cell>
          <cell r="R166">
            <v>4</v>
          </cell>
          <cell r="S166">
            <v>60</v>
          </cell>
          <cell r="T166" t="str">
            <v>60</v>
          </cell>
          <cell r="U166" t="str">
            <v>21</v>
          </cell>
          <cell r="V166" t="str">
            <v>2.1 ทุติยภูมิระดับต้น</v>
          </cell>
        </row>
        <row r="167">
          <cell r="A167" t="str">
            <v>05</v>
          </cell>
          <cell r="B167" t="str">
            <v>21002</v>
          </cell>
          <cell r="C167" t="str">
            <v>กระทรวงสาธารณสุข สำนักงานปลัดกระทรวงสาธารณสุข</v>
          </cell>
          <cell r="D167" t="str">
            <v>001131700</v>
          </cell>
          <cell r="E167" t="str">
            <v>11317</v>
          </cell>
          <cell r="F167" t="str">
            <v>รพช.บางสะพาน</v>
          </cell>
          <cell r="G167" t="str">
            <v>โรงพยาบาลชุมชนบางสะพาน</v>
          </cell>
          <cell r="H167" t="str">
            <v>77040105</v>
          </cell>
          <cell r="I167">
            <v>77</v>
          </cell>
          <cell r="J167" t="str">
            <v>จังหวัดประจวบคีรีขันธ์</v>
          </cell>
          <cell r="K167">
            <v>7704</v>
          </cell>
          <cell r="L167" t="str">
            <v>บางสะพาน</v>
          </cell>
          <cell r="M167">
            <v>770401</v>
          </cell>
          <cell r="N167" t="str">
            <v>กำเนิดนพคุณ</v>
          </cell>
          <cell r="O167" t="str">
            <v>กลาง</v>
          </cell>
          <cell r="P167" t="str">
            <v>07</v>
          </cell>
          <cell r="Q167" t="str">
            <v>โรงพยาบาลชุมชน</v>
          </cell>
          <cell r="R167">
            <v>4</v>
          </cell>
          <cell r="S167">
            <v>90</v>
          </cell>
          <cell r="T167" t="str">
            <v>90</v>
          </cell>
          <cell r="U167" t="str">
            <v>22</v>
          </cell>
          <cell r="V167" t="str">
            <v>2.2 ทุติยภูมิระดับกลาง</v>
          </cell>
        </row>
        <row r="168">
          <cell r="A168" t="str">
            <v>05</v>
          </cell>
          <cell r="B168" t="str">
            <v>21002</v>
          </cell>
          <cell r="C168" t="str">
            <v>กระทรวงสาธารณสุข สำนักงานปลัดกระทรวงสาธารณสุข</v>
          </cell>
          <cell r="D168" t="str">
            <v>001131800</v>
          </cell>
          <cell r="E168" t="str">
            <v>11318</v>
          </cell>
          <cell r="F168" t="str">
            <v>รพช.บางสะพานน้อย</v>
          </cell>
          <cell r="G168" t="str">
            <v>โรงพยาบาลชุมชนบางสะพานน้อย</v>
          </cell>
          <cell r="H168" t="str">
            <v>77050104</v>
          </cell>
          <cell r="I168">
            <v>77</v>
          </cell>
          <cell r="J168" t="str">
            <v>จังหวัดประจวบคีรีขันธ์</v>
          </cell>
          <cell r="K168">
            <v>7705</v>
          </cell>
          <cell r="L168" t="str">
            <v>บางสะพานน้อย</v>
          </cell>
          <cell r="M168">
            <v>770501</v>
          </cell>
          <cell r="N168" t="str">
            <v>ปากแพรก</v>
          </cell>
          <cell r="O168" t="str">
            <v>กลาง</v>
          </cell>
          <cell r="P168" t="str">
            <v>07</v>
          </cell>
          <cell r="Q168" t="str">
            <v>โรงพยาบาลชุมชน</v>
          </cell>
          <cell r="R168">
            <v>5</v>
          </cell>
          <cell r="S168">
            <v>30</v>
          </cell>
          <cell r="T168" t="str">
            <v>30</v>
          </cell>
          <cell r="U168" t="str">
            <v>21</v>
          </cell>
          <cell r="V168" t="str">
            <v>2.1 ทุติยภูมิระดับต้น</v>
          </cell>
        </row>
        <row r="169">
          <cell r="A169" t="str">
            <v>05</v>
          </cell>
          <cell r="B169" t="str">
            <v>21002</v>
          </cell>
          <cell r="C169" t="str">
            <v>กระทรวงสาธารณสุข สำนักงานปลัดกระทรวงสาธารณสุข</v>
          </cell>
          <cell r="D169" t="str">
            <v>001131900</v>
          </cell>
          <cell r="E169" t="str">
            <v>11319</v>
          </cell>
          <cell r="F169" t="str">
            <v>รพช.ปราณบุรี</v>
          </cell>
          <cell r="G169" t="str">
            <v>โรงพยาบาลชุมชนปราณบุรี</v>
          </cell>
          <cell r="H169" t="str">
            <v>77060805</v>
          </cell>
          <cell r="I169">
            <v>77</v>
          </cell>
          <cell r="J169" t="str">
            <v>จังหวัดประจวบคีรีขันธ์</v>
          </cell>
          <cell r="K169">
            <v>7706</v>
          </cell>
          <cell r="L169" t="str">
            <v>ปราณบุรี</v>
          </cell>
          <cell r="M169">
            <v>770608</v>
          </cell>
          <cell r="N169" t="str">
            <v>วังก์พง</v>
          </cell>
          <cell r="O169" t="str">
            <v>กลาง</v>
          </cell>
          <cell r="P169" t="str">
            <v>07</v>
          </cell>
          <cell r="Q169" t="str">
            <v>โรงพยาบาลชุมชน</v>
          </cell>
          <cell r="R169">
            <v>4</v>
          </cell>
          <cell r="S169">
            <v>60</v>
          </cell>
          <cell r="T169" t="str">
            <v>30</v>
          </cell>
          <cell r="U169" t="str">
            <v>21</v>
          </cell>
          <cell r="V169" t="str">
            <v>2.1 ทุติยภูมิระดับต้น</v>
          </cell>
        </row>
        <row r="170">
          <cell r="A170" t="str">
            <v>05</v>
          </cell>
          <cell r="B170" t="str">
            <v>21002</v>
          </cell>
          <cell r="C170" t="str">
            <v>กระทรวงสาธารณสุข สำนักงานปลัดกระทรวงสาธารณสุข</v>
          </cell>
          <cell r="D170" t="str">
            <v>001132000</v>
          </cell>
          <cell r="E170" t="str">
            <v>11320</v>
          </cell>
          <cell r="F170" t="str">
            <v>รพท.หัวหิน</v>
          </cell>
          <cell r="G170" t="str">
            <v>โรงพยาบาลทั่วไปหัวหิน</v>
          </cell>
          <cell r="H170" t="str">
            <v>77070100</v>
          </cell>
          <cell r="I170">
            <v>77</v>
          </cell>
          <cell r="J170" t="str">
            <v>จังหวัดประจวบคีรีขันธ์</v>
          </cell>
          <cell r="K170">
            <v>7707</v>
          </cell>
          <cell r="L170" t="str">
            <v>หัวหิน</v>
          </cell>
          <cell r="M170">
            <v>770701</v>
          </cell>
          <cell r="N170" t="str">
            <v>หัวหิน</v>
          </cell>
          <cell r="O170" t="str">
            <v>กลาง</v>
          </cell>
          <cell r="P170" t="str">
            <v>06</v>
          </cell>
          <cell r="Q170" t="str">
            <v>โรงพยาบาลทั่วไป</v>
          </cell>
          <cell r="R170">
            <v>3</v>
          </cell>
          <cell r="S170">
            <v>200</v>
          </cell>
          <cell r="T170" t="str">
            <v>200</v>
          </cell>
          <cell r="U170" t="str">
            <v>31</v>
          </cell>
          <cell r="V170" t="str">
            <v>3.1 ตติยภูมิ</v>
          </cell>
        </row>
        <row r="171">
          <cell r="A171" t="str">
            <v>05</v>
          </cell>
          <cell r="B171" t="str">
            <v>21002</v>
          </cell>
          <cell r="C171" t="str">
            <v>กระทรวงสาธารณสุข สำนักงานปลัดกระทรวงสาธารณสุข</v>
          </cell>
          <cell r="D171" t="str">
            <v>001132100</v>
          </cell>
          <cell r="E171" t="str">
            <v>11321</v>
          </cell>
          <cell r="F171" t="str">
            <v>รพช.สามร้อยยอด</v>
          </cell>
          <cell r="G171" t="str">
            <v>โรงพยาบาลชุมชนสามร้อยยอด</v>
          </cell>
          <cell r="H171" t="str">
            <v>77080506</v>
          </cell>
          <cell r="I171">
            <v>77</v>
          </cell>
          <cell r="J171" t="str">
            <v>จังหวัดประจวบคีรีขันธ์</v>
          </cell>
          <cell r="K171">
            <v>7708</v>
          </cell>
          <cell r="L171" t="str">
            <v>สามร้อยยอด</v>
          </cell>
          <cell r="M171">
            <v>770805</v>
          </cell>
          <cell r="N171" t="str">
            <v>ไร่ใหม่</v>
          </cell>
          <cell r="O171" t="str">
            <v>กลาง</v>
          </cell>
          <cell r="P171" t="str">
            <v>07</v>
          </cell>
          <cell r="Q171" t="str">
            <v>โรงพยาบาลชุมชน</v>
          </cell>
          <cell r="R171">
            <v>4</v>
          </cell>
          <cell r="S171">
            <v>60</v>
          </cell>
          <cell r="T171" t="str">
            <v>60</v>
          </cell>
          <cell r="U171" t="str">
            <v>21</v>
          </cell>
          <cell r="V171" t="str">
            <v>2.1 ทุติยภูมิระดับต้น</v>
          </cell>
        </row>
        <row r="172">
          <cell r="A172" t="str">
            <v>06</v>
          </cell>
          <cell r="B172" t="str">
            <v>21002</v>
          </cell>
          <cell r="C172" t="str">
            <v>กระทรวงสาธารณสุข สำนักงานปลัดกระทรวงสาธารณสุข</v>
          </cell>
          <cell r="D172" t="str">
            <v>001068000</v>
          </cell>
          <cell r="E172" t="str">
            <v>10680</v>
          </cell>
          <cell r="F172" t="str">
            <v>รพศ.มหาราชนครศรีธรรมราช</v>
          </cell>
          <cell r="G172" t="str">
            <v>โรงพยาบาลศูนย์มหาราชนครศรีธรรมราช</v>
          </cell>
          <cell r="H172" t="str">
            <v>80010100</v>
          </cell>
          <cell r="I172">
            <v>80</v>
          </cell>
          <cell r="J172" t="str">
            <v>จังหวัดนครศรีธรรมราช</v>
          </cell>
          <cell r="K172">
            <v>8001</v>
          </cell>
          <cell r="L172" t="str">
            <v>เมืองนครศรีธรรมราช</v>
          </cell>
          <cell r="M172">
            <v>800101</v>
          </cell>
          <cell r="N172" t="str">
            <v>ในเมือง</v>
          </cell>
          <cell r="O172" t="str">
            <v>ใต้</v>
          </cell>
          <cell r="P172" t="str">
            <v>05</v>
          </cell>
          <cell r="Q172" t="str">
            <v>โรงพยาบาลศูนย์</v>
          </cell>
          <cell r="R172">
            <v>1</v>
          </cell>
          <cell r="S172">
            <v>781</v>
          </cell>
          <cell r="T172" t="str">
            <v>863</v>
          </cell>
          <cell r="U172" t="str">
            <v>31</v>
          </cell>
          <cell r="V172" t="str">
            <v>3.1 ตติยภูมิ</v>
          </cell>
        </row>
        <row r="173">
          <cell r="A173" t="str">
            <v>06</v>
          </cell>
          <cell r="B173" t="str">
            <v>21002</v>
          </cell>
          <cell r="C173" t="str">
            <v>กระทรวงสาธารณสุข สำนักงานปลัดกระทรวงสาธารณสุข</v>
          </cell>
          <cell r="D173" t="str">
            <v>001132200</v>
          </cell>
          <cell r="E173" t="str">
            <v>11322</v>
          </cell>
          <cell r="F173" t="str">
            <v>รพช.พรหมคีรี</v>
          </cell>
          <cell r="G173" t="str">
            <v>โรงพยาบาลชุมชนพรหมคีรี</v>
          </cell>
          <cell r="H173" t="str">
            <v>80020109</v>
          </cell>
          <cell r="I173">
            <v>80</v>
          </cell>
          <cell r="J173" t="str">
            <v>จังหวัดนครศรีธรรมราช</v>
          </cell>
          <cell r="K173">
            <v>8002</v>
          </cell>
          <cell r="L173" t="str">
            <v>พรหมคีรี</v>
          </cell>
          <cell r="M173">
            <v>800201</v>
          </cell>
          <cell r="N173" t="str">
            <v>พรหมโลก</v>
          </cell>
          <cell r="O173" t="str">
            <v>ใต้</v>
          </cell>
          <cell r="P173" t="str">
            <v>07</v>
          </cell>
          <cell r="Q173" t="str">
            <v>โรงพยาบาลชุมชน</v>
          </cell>
          <cell r="R173">
            <v>5</v>
          </cell>
          <cell r="S173">
            <v>30</v>
          </cell>
          <cell r="T173" t="str">
            <v>30</v>
          </cell>
          <cell r="U173" t="str">
            <v>21</v>
          </cell>
          <cell r="V173" t="str">
            <v>2.1 ทุติยภูมิระดับต้น</v>
          </cell>
        </row>
        <row r="174">
          <cell r="A174" t="str">
            <v>06</v>
          </cell>
          <cell r="B174" t="str">
            <v>21002</v>
          </cell>
          <cell r="C174" t="str">
            <v>กระทรวงสาธารณสุข สำนักงานปลัดกระทรวงสาธารณสุข</v>
          </cell>
          <cell r="D174" t="str">
            <v>001132400</v>
          </cell>
          <cell r="E174" t="str">
            <v>11324</v>
          </cell>
          <cell r="F174" t="str">
            <v>รพช.ลานสะกา</v>
          </cell>
          <cell r="G174" t="str">
            <v>โรงพยาบาลชุมชนลานสะกา</v>
          </cell>
          <cell r="H174" t="str">
            <v>80030101</v>
          </cell>
          <cell r="I174">
            <v>80</v>
          </cell>
          <cell r="J174" t="str">
            <v>จังหวัดนครศรีธรรมราช</v>
          </cell>
          <cell r="K174">
            <v>8003</v>
          </cell>
          <cell r="L174" t="str">
            <v>ลานสกา</v>
          </cell>
          <cell r="M174">
            <v>800301</v>
          </cell>
          <cell r="N174" t="str">
            <v>เขาแก้ว</v>
          </cell>
          <cell r="O174" t="str">
            <v>ใต้</v>
          </cell>
          <cell r="P174" t="str">
            <v>07</v>
          </cell>
          <cell r="Q174" t="str">
            <v>โรงพยาบาลชุมชน</v>
          </cell>
          <cell r="R174">
            <v>5</v>
          </cell>
          <cell r="S174">
            <v>30</v>
          </cell>
          <cell r="T174" t="str">
            <v>30</v>
          </cell>
          <cell r="U174" t="str">
            <v>21</v>
          </cell>
          <cell r="V174" t="str">
            <v>2.1 ทุติยภูมิระดับต้น</v>
          </cell>
        </row>
        <row r="175">
          <cell r="A175" t="str">
            <v>06</v>
          </cell>
          <cell r="B175" t="str">
            <v>21002</v>
          </cell>
          <cell r="C175" t="str">
            <v>กระทรวงสาธารณสุข สำนักงานปลัดกระทรวงสาธารณสุข</v>
          </cell>
          <cell r="D175" t="str">
            <v>001132500</v>
          </cell>
          <cell r="E175" t="str">
            <v>11325</v>
          </cell>
          <cell r="F175" t="str">
            <v>รพร.ฉวาง</v>
          </cell>
          <cell r="G175" t="str">
            <v>โรงพยาบาลสมเด็จพระยุพราชฉวาง</v>
          </cell>
          <cell r="H175" t="str">
            <v>80041008</v>
          </cell>
          <cell r="I175">
            <v>80</v>
          </cell>
          <cell r="J175" t="str">
            <v>จังหวัดนครศรีธรรมราช</v>
          </cell>
          <cell r="K175">
            <v>8004</v>
          </cell>
          <cell r="L175" t="str">
            <v>ฉวาง</v>
          </cell>
          <cell r="M175">
            <v>800410</v>
          </cell>
          <cell r="N175" t="str">
            <v>ไสหร้า</v>
          </cell>
          <cell r="O175" t="str">
            <v>ใต้</v>
          </cell>
          <cell r="P175" t="str">
            <v>07</v>
          </cell>
          <cell r="Q175" t="str">
            <v>โรงพยาบาลชุมชน</v>
          </cell>
          <cell r="R175">
            <v>4</v>
          </cell>
          <cell r="S175">
            <v>90</v>
          </cell>
          <cell r="T175" t="str">
            <v>90</v>
          </cell>
          <cell r="U175" t="str">
            <v>22</v>
          </cell>
          <cell r="V175" t="str">
            <v>2.2 ทุติยภูมิระดับกลาง</v>
          </cell>
        </row>
        <row r="176">
          <cell r="A176" t="str">
            <v>06</v>
          </cell>
          <cell r="B176" t="str">
            <v>21002</v>
          </cell>
          <cell r="C176" t="str">
            <v>กระทรวงสาธารณสุข สำนักงานปลัดกระทรวงสาธารณสุข</v>
          </cell>
          <cell r="D176" t="str">
            <v>001132600</v>
          </cell>
          <cell r="E176" t="str">
            <v>11326</v>
          </cell>
          <cell r="F176" t="str">
            <v>รพช.พิปูน</v>
          </cell>
          <cell r="G176" t="str">
            <v>โรงพยาบาลชุมชนพิปูน</v>
          </cell>
          <cell r="H176" t="str">
            <v>80050405</v>
          </cell>
          <cell r="I176">
            <v>80</v>
          </cell>
          <cell r="J176" t="str">
            <v>จังหวัดนครศรีธรรมราช</v>
          </cell>
          <cell r="K176">
            <v>8005</v>
          </cell>
          <cell r="L176" t="str">
            <v>พิปูน</v>
          </cell>
          <cell r="M176">
            <v>800504</v>
          </cell>
          <cell r="N176" t="str">
            <v>ยางค้อม</v>
          </cell>
          <cell r="O176" t="str">
            <v>ใต้</v>
          </cell>
          <cell r="P176" t="str">
            <v>07</v>
          </cell>
          <cell r="Q176" t="str">
            <v>โรงพยาบาลชุมชน</v>
          </cell>
          <cell r="R176">
            <v>5</v>
          </cell>
          <cell r="S176">
            <v>30</v>
          </cell>
          <cell r="T176" t="str">
            <v>30</v>
          </cell>
          <cell r="U176" t="str">
            <v>21</v>
          </cell>
          <cell r="V176" t="str">
            <v>2.1 ทุติยภูมิระดับต้น</v>
          </cell>
        </row>
        <row r="177">
          <cell r="A177" t="str">
            <v>06</v>
          </cell>
          <cell r="B177" t="str">
            <v>21002</v>
          </cell>
          <cell r="C177" t="str">
            <v>กระทรวงสาธารณสุข สำนักงานปลัดกระทรวงสาธารณสุข</v>
          </cell>
          <cell r="D177" t="str">
            <v>001132700</v>
          </cell>
          <cell r="E177" t="str">
            <v>11327</v>
          </cell>
          <cell r="F177" t="str">
            <v>รพช.เชียรใหญ่</v>
          </cell>
          <cell r="G177" t="str">
            <v>โรงพยาบาลชุมชนเชียรใหญ่</v>
          </cell>
          <cell r="H177" t="str">
            <v>80060701</v>
          </cell>
          <cell r="I177">
            <v>80</v>
          </cell>
          <cell r="J177" t="str">
            <v>จังหวัดนครศรีธรรมราช</v>
          </cell>
          <cell r="K177">
            <v>8006</v>
          </cell>
          <cell r="L177" t="str">
            <v>เชียรใหญ่</v>
          </cell>
          <cell r="M177">
            <v>800607</v>
          </cell>
          <cell r="N177" t="str">
            <v>ท้องลำเจียก</v>
          </cell>
          <cell r="O177" t="str">
            <v>ใต้</v>
          </cell>
          <cell r="P177" t="str">
            <v>07</v>
          </cell>
          <cell r="Q177" t="str">
            <v>โรงพยาบาลชุมชน</v>
          </cell>
          <cell r="R177">
            <v>5</v>
          </cell>
          <cell r="S177">
            <v>30</v>
          </cell>
          <cell r="T177" t="str">
            <v>30</v>
          </cell>
          <cell r="U177" t="str">
            <v>21</v>
          </cell>
          <cell r="V177" t="str">
            <v>2.1 ทุติยภูมิระดับต้น</v>
          </cell>
        </row>
        <row r="178">
          <cell r="A178" t="str">
            <v>06</v>
          </cell>
          <cell r="B178" t="str">
            <v>21002</v>
          </cell>
          <cell r="C178" t="str">
            <v>กระทรวงสาธารณสุข สำนักงานปลัดกระทรวงสาธารณสุข</v>
          </cell>
          <cell r="D178" t="str">
            <v>001132800</v>
          </cell>
          <cell r="E178" t="str">
            <v>11328</v>
          </cell>
          <cell r="F178" t="str">
            <v>รพช.ชะอวด</v>
          </cell>
          <cell r="G178" t="str">
            <v>โรงพยาบาลชุมชนชะอวด</v>
          </cell>
          <cell r="H178" t="str">
            <v>80070108</v>
          </cell>
          <cell r="I178">
            <v>80</v>
          </cell>
          <cell r="J178" t="str">
            <v>จังหวัดนครศรีธรรมราช</v>
          </cell>
          <cell r="K178">
            <v>8007</v>
          </cell>
          <cell r="L178" t="str">
            <v>ชะอวด</v>
          </cell>
          <cell r="M178">
            <v>800701</v>
          </cell>
          <cell r="N178" t="str">
            <v>ชะอวด</v>
          </cell>
          <cell r="O178" t="str">
            <v>ใต้</v>
          </cell>
          <cell r="P178" t="str">
            <v>07</v>
          </cell>
          <cell r="Q178" t="str">
            <v>โรงพยาบาลชุมชน</v>
          </cell>
          <cell r="R178">
            <v>4</v>
          </cell>
          <cell r="S178">
            <v>60</v>
          </cell>
          <cell r="T178" t="str">
            <v>30</v>
          </cell>
          <cell r="U178" t="str">
            <v>21</v>
          </cell>
          <cell r="V178" t="str">
            <v>2.1 ทุติยภูมิระดับต้น</v>
          </cell>
        </row>
        <row r="179">
          <cell r="A179" t="str">
            <v>06</v>
          </cell>
          <cell r="B179" t="str">
            <v>21002</v>
          </cell>
          <cell r="C179" t="str">
            <v>กระทรวงสาธารณสุข สำนักงานปลัดกระทรวงสาธารณสุข</v>
          </cell>
          <cell r="D179" t="str">
            <v>001132900</v>
          </cell>
          <cell r="E179" t="str">
            <v>11329</v>
          </cell>
          <cell r="F179" t="str">
            <v>รพช.ท่าศาลา</v>
          </cell>
          <cell r="G179" t="str">
            <v>โรงพยาบาลชุมชนท่าศาลา</v>
          </cell>
          <cell r="H179" t="str">
            <v>80080103</v>
          </cell>
          <cell r="I179">
            <v>80</v>
          </cell>
          <cell r="J179" t="str">
            <v>จังหวัดนครศรีธรรมราช</v>
          </cell>
          <cell r="K179">
            <v>8008</v>
          </cell>
          <cell r="L179" t="str">
            <v>ท่าศาลา</v>
          </cell>
          <cell r="M179">
            <v>800801</v>
          </cell>
          <cell r="N179" t="str">
            <v>ท่าศาลา</v>
          </cell>
          <cell r="O179" t="str">
            <v>ใต้</v>
          </cell>
          <cell r="P179" t="str">
            <v>07</v>
          </cell>
          <cell r="Q179" t="str">
            <v>โรงพยาบาลชุมชน</v>
          </cell>
          <cell r="R179">
            <v>4</v>
          </cell>
          <cell r="S179">
            <v>150</v>
          </cell>
          <cell r="T179" t="str">
            <v>60</v>
          </cell>
          <cell r="U179" t="str">
            <v>22</v>
          </cell>
          <cell r="V179" t="str">
            <v>2.2 ทุติยภูมิระดับกลาง</v>
          </cell>
        </row>
        <row r="180">
          <cell r="A180" t="str">
            <v>06</v>
          </cell>
          <cell r="B180" t="str">
            <v>21002</v>
          </cell>
          <cell r="C180" t="str">
            <v>กระทรวงสาธารณสุข สำนักงานปลัดกระทรวงสาธารณสุข</v>
          </cell>
          <cell r="D180" t="str">
            <v>001133000</v>
          </cell>
          <cell r="E180" t="str">
            <v>11330</v>
          </cell>
          <cell r="F180" t="str">
            <v>รพช.ทุ่งสง</v>
          </cell>
          <cell r="G180" t="str">
            <v>โรงพยาบาลชุมชนทุ่งสง</v>
          </cell>
          <cell r="H180" t="str">
            <v>80090100</v>
          </cell>
          <cell r="I180">
            <v>80</v>
          </cell>
          <cell r="J180" t="str">
            <v>จังหวัดนครศรีธรรมราช</v>
          </cell>
          <cell r="K180">
            <v>8009</v>
          </cell>
          <cell r="L180" t="str">
            <v>ทุ่งสง</v>
          </cell>
          <cell r="M180">
            <v>800901</v>
          </cell>
          <cell r="N180" t="str">
            <v>ปากแพรก</v>
          </cell>
          <cell r="O180" t="str">
            <v>ใต้</v>
          </cell>
          <cell r="P180" t="str">
            <v>07</v>
          </cell>
          <cell r="Q180" t="str">
            <v>โรงพยาบาลชุมชน</v>
          </cell>
          <cell r="R180">
            <v>4</v>
          </cell>
          <cell r="S180">
            <v>150</v>
          </cell>
          <cell r="T180" t="str">
            <v>150</v>
          </cell>
          <cell r="U180" t="str">
            <v>23</v>
          </cell>
          <cell r="V180" t="str">
            <v>2.3 ทุติยภูมิระดับสูง</v>
          </cell>
        </row>
        <row r="181">
          <cell r="A181" t="str">
            <v>06</v>
          </cell>
          <cell r="B181" t="str">
            <v>21002</v>
          </cell>
          <cell r="C181" t="str">
            <v>กระทรวงสาธารณสุข สำนักงานปลัดกระทรวงสาธารณสุข</v>
          </cell>
          <cell r="D181" t="str">
            <v>001133100</v>
          </cell>
          <cell r="E181" t="str">
            <v>11331</v>
          </cell>
          <cell r="F181" t="str">
            <v>รพช.นาบอน</v>
          </cell>
          <cell r="G181" t="str">
            <v>โรงพยาบาลชุมชนนาบอน</v>
          </cell>
          <cell r="H181" t="str">
            <v>80100102</v>
          </cell>
          <cell r="I181">
            <v>80</v>
          </cell>
          <cell r="J181" t="str">
            <v>จังหวัดนครศรีธรรมราช</v>
          </cell>
          <cell r="K181">
            <v>8010</v>
          </cell>
          <cell r="L181" t="str">
            <v>นาบอน</v>
          </cell>
          <cell r="M181">
            <v>801001</v>
          </cell>
          <cell r="N181" t="str">
            <v>นาบอน</v>
          </cell>
          <cell r="O181" t="str">
            <v>ใต้</v>
          </cell>
          <cell r="P181" t="str">
            <v>07</v>
          </cell>
          <cell r="Q181" t="str">
            <v>โรงพยาบาลชุมชน</v>
          </cell>
          <cell r="R181">
            <v>5</v>
          </cell>
          <cell r="S181">
            <v>30</v>
          </cell>
          <cell r="T181" t="str">
            <v>30</v>
          </cell>
          <cell r="U181" t="str">
            <v>21</v>
          </cell>
          <cell r="V181" t="str">
            <v>2.1 ทุติยภูมิระดับต้น</v>
          </cell>
        </row>
        <row r="182">
          <cell r="A182" t="str">
            <v>06</v>
          </cell>
          <cell r="B182" t="str">
            <v>21002</v>
          </cell>
          <cell r="C182" t="str">
            <v>กระทรวงสาธารณสุข สำนักงานปลัดกระทรวงสาธารณสุข</v>
          </cell>
          <cell r="D182" t="str">
            <v>001133200</v>
          </cell>
          <cell r="E182" t="str">
            <v>11332</v>
          </cell>
          <cell r="F182" t="str">
            <v>รพช.ทุ่งใหญ่</v>
          </cell>
          <cell r="G182" t="str">
            <v>โรงพยาบาลชุมชนทุ่งใหญ่</v>
          </cell>
          <cell r="H182" t="str">
            <v>80110102</v>
          </cell>
          <cell r="I182">
            <v>80</v>
          </cell>
          <cell r="J182" t="str">
            <v>จังหวัดนครศรีธรรมราช</v>
          </cell>
          <cell r="K182">
            <v>8011</v>
          </cell>
          <cell r="L182" t="str">
            <v>ทุ่งใหญ่</v>
          </cell>
          <cell r="M182">
            <v>801101</v>
          </cell>
          <cell r="N182" t="str">
            <v>ท่ายาง</v>
          </cell>
          <cell r="O182" t="str">
            <v>ใต้</v>
          </cell>
          <cell r="P182" t="str">
            <v>07</v>
          </cell>
          <cell r="Q182" t="str">
            <v>โรงพยาบาลชุมชน</v>
          </cell>
          <cell r="R182">
            <v>4</v>
          </cell>
          <cell r="S182">
            <v>60</v>
          </cell>
          <cell r="T182" t="str">
            <v>60</v>
          </cell>
          <cell r="U182" t="str">
            <v>21</v>
          </cell>
          <cell r="V182" t="str">
            <v>2.1 ทุติยภูมิระดับต้น</v>
          </cell>
        </row>
        <row r="183">
          <cell r="A183" t="str">
            <v>06</v>
          </cell>
          <cell r="B183" t="str">
            <v>21002</v>
          </cell>
          <cell r="C183" t="str">
            <v>กระทรวงสาธารณสุข สำนักงานปลัดกระทรวงสาธารณสุข</v>
          </cell>
          <cell r="D183" t="str">
            <v>001133300</v>
          </cell>
          <cell r="E183" t="str">
            <v>11333</v>
          </cell>
          <cell r="F183" t="str">
            <v>รพช.ปากพนัง</v>
          </cell>
          <cell r="G183" t="str">
            <v>โรงพยาบาลชุมชนปากพนัง</v>
          </cell>
          <cell r="H183" t="str">
            <v>80121400</v>
          </cell>
          <cell r="I183">
            <v>80</v>
          </cell>
          <cell r="J183" t="str">
            <v>จังหวัดนครศรีธรรมราช</v>
          </cell>
          <cell r="K183">
            <v>8012</v>
          </cell>
          <cell r="L183" t="str">
            <v>ปากพนัง</v>
          </cell>
          <cell r="M183">
            <v>801214</v>
          </cell>
          <cell r="N183" t="str">
            <v>ปากพนังฝั่งตะวันออก</v>
          </cell>
          <cell r="O183" t="str">
            <v>ใต้</v>
          </cell>
          <cell r="P183" t="str">
            <v>07</v>
          </cell>
          <cell r="Q183" t="str">
            <v>โรงพยาบาลชุมชน</v>
          </cell>
          <cell r="R183">
            <v>5</v>
          </cell>
          <cell r="S183">
            <v>59</v>
          </cell>
          <cell r="T183" t="str">
            <v>30</v>
          </cell>
          <cell r="U183" t="str">
            <v>22</v>
          </cell>
          <cell r="V183" t="str">
            <v>2.2 ทุติยภูมิระดับกลาง</v>
          </cell>
        </row>
        <row r="184">
          <cell r="A184" t="str">
            <v>06</v>
          </cell>
          <cell r="B184" t="str">
            <v>21002</v>
          </cell>
          <cell r="C184" t="str">
            <v>กระทรวงสาธารณสุข สำนักงานปลัดกระทรวงสาธารณสุข</v>
          </cell>
          <cell r="D184" t="str">
            <v>001133400</v>
          </cell>
          <cell r="E184" t="str">
            <v>11334</v>
          </cell>
          <cell r="F184" t="str">
            <v>รพช.ร่อนพิบูลย์</v>
          </cell>
          <cell r="G184" t="str">
            <v>โรงพยาบาลชุมชนร่อนพิบูลย์</v>
          </cell>
          <cell r="H184" t="str">
            <v>80130113</v>
          </cell>
          <cell r="I184">
            <v>80</v>
          </cell>
          <cell r="J184" t="str">
            <v>จังหวัดนครศรีธรรมราช</v>
          </cell>
          <cell r="K184">
            <v>8013</v>
          </cell>
          <cell r="L184" t="str">
            <v>ร่อนพิบูลย์</v>
          </cell>
          <cell r="M184">
            <v>801301</v>
          </cell>
          <cell r="N184" t="str">
            <v>ร่อนพิบูลย์</v>
          </cell>
          <cell r="O184" t="str">
            <v>ใต้</v>
          </cell>
          <cell r="P184" t="str">
            <v>07</v>
          </cell>
          <cell r="Q184" t="str">
            <v>โรงพยาบาลชุมชน</v>
          </cell>
          <cell r="R184">
            <v>5</v>
          </cell>
          <cell r="S184">
            <v>30</v>
          </cell>
          <cell r="T184" t="str">
            <v>30</v>
          </cell>
          <cell r="U184" t="str">
            <v>22</v>
          </cell>
          <cell r="V184" t="str">
            <v>2.2 ทุติยภูมิระดับกลาง</v>
          </cell>
        </row>
        <row r="185">
          <cell r="A185" t="str">
            <v>06</v>
          </cell>
          <cell r="B185" t="str">
            <v>21002</v>
          </cell>
          <cell r="C185" t="str">
            <v>กระทรวงสาธารณสุข สำนักงานปลัดกระทรวงสาธารณสุข</v>
          </cell>
          <cell r="D185" t="str">
            <v>001133500</v>
          </cell>
          <cell r="E185" t="str">
            <v>11335</v>
          </cell>
          <cell r="F185" t="str">
            <v>รพช.สิชล</v>
          </cell>
          <cell r="G185" t="str">
            <v>โรงพยาบาลชุมชนสิชล</v>
          </cell>
          <cell r="H185" t="str">
            <v>80140105</v>
          </cell>
          <cell r="I185">
            <v>80</v>
          </cell>
          <cell r="J185" t="str">
            <v>จังหวัดนครศรีธรรมราช</v>
          </cell>
          <cell r="K185">
            <v>8014</v>
          </cell>
          <cell r="L185" t="str">
            <v>สิชล</v>
          </cell>
          <cell r="M185">
            <v>801401</v>
          </cell>
          <cell r="N185" t="str">
            <v>สิชล</v>
          </cell>
          <cell r="O185" t="str">
            <v>ใต้</v>
          </cell>
          <cell r="P185" t="str">
            <v>07</v>
          </cell>
          <cell r="Q185" t="str">
            <v>โรงพยาบาลชุมชน</v>
          </cell>
          <cell r="R185">
            <v>4</v>
          </cell>
          <cell r="S185">
            <v>146</v>
          </cell>
          <cell r="T185" t="str">
            <v>120</v>
          </cell>
          <cell r="U185" t="str">
            <v>22</v>
          </cell>
          <cell r="V185" t="str">
            <v>2.2 ทุติยภูมิระดับกลาง</v>
          </cell>
        </row>
        <row r="186">
          <cell r="A186" t="str">
            <v>06</v>
          </cell>
          <cell r="B186" t="str">
            <v>21002</v>
          </cell>
          <cell r="C186" t="str">
            <v>กระทรวงสาธารณสุข สำนักงานปลัดกระทรวงสาธารณสุข</v>
          </cell>
          <cell r="D186" t="str">
            <v>001133600</v>
          </cell>
          <cell r="E186" t="str">
            <v>11336</v>
          </cell>
          <cell r="F186" t="str">
            <v>รพช.ขนอม</v>
          </cell>
          <cell r="G186" t="str">
            <v>โรงพยาบาลชุมชนขนอม</v>
          </cell>
          <cell r="H186" t="str">
            <v>80150103</v>
          </cell>
          <cell r="I186">
            <v>80</v>
          </cell>
          <cell r="J186" t="str">
            <v>จังหวัดนครศรีธรรมราช</v>
          </cell>
          <cell r="K186">
            <v>8015</v>
          </cell>
          <cell r="L186" t="str">
            <v>ขนอม</v>
          </cell>
          <cell r="M186">
            <v>801501</v>
          </cell>
          <cell r="N186" t="str">
            <v>ขนอม</v>
          </cell>
          <cell r="O186" t="str">
            <v>ใต้</v>
          </cell>
          <cell r="P186" t="str">
            <v>07</v>
          </cell>
          <cell r="Q186" t="str">
            <v>โรงพยาบาลชุมชน</v>
          </cell>
          <cell r="R186">
            <v>5</v>
          </cell>
          <cell r="S186">
            <v>30</v>
          </cell>
          <cell r="T186" t="str">
            <v>30</v>
          </cell>
          <cell r="U186" t="str">
            <v>21</v>
          </cell>
          <cell r="V186" t="str">
            <v>2.1 ทุติยภูมิระดับต้น</v>
          </cell>
        </row>
        <row r="187">
          <cell r="A187" t="str">
            <v>06</v>
          </cell>
          <cell r="B187" t="str">
            <v>21002</v>
          </cell>
          <cell r="C187" t="str">
            <v>กระทรวงสาธารณสุข สำนักงานปลัดกระทรวงสาธารณสุข</v>
          </cell>
          <cell r="D187" t="str">
            <v>001133700</v>
          </cell>
          <cell r="E187" t="str">
            <v>11337</v>
          </cell>
          <cell r="F187" t="str">
            <v>รพช.หัวไทร</v>
          </cell>
          <cell r="G187" t="str">
            <v>โรงพยาบาลชุมชนหัวไทร</v>
          </cell>
          <cell r="H187" t="str">
            <v>80160104</v>
          </cell>
          <cell r="I187">
            <v>80</v>
          </cell>
          <cell r="J187" t="str">
            <v>จังหวัดนครศรีธรรมราช</v>
          </cell>
          <cell r="K187">
            <v>8016</v>
          </cell>
          <cell r="L187" t="str">
            <v>หัวไทร</v>
          </cell>
          <cell r="M187">
            <v>801601</v>
          </cell>
          <cell r="N187" t="str">
            <v>หัวไทร</v>
          </cell>
          <cell r="O187" t="str">
            <v>ใต้</v>
          </cell>
          <cell r="P187" t="str">
            <v>07</v>
          </cell>
          <cell r="Q187" t="str">
            <v>โรงพยาบาลชุมชน</v>
          </cell>
          <cell r="R187">
            <v>4</v>
          </cell>
          <cell r="S187">
            <v>59</v>
          </cell>
          <cell r="T187" t="str">
            <v>30</v>
          </cell>
          <cell r="U187" t="str">
            <v>21</v>
          </cell>
          <cell r="V187" t="str">
            <v>2.1 ทุติยภูมิระดับต้น</v>
          </cell>
        </row>
        <row r="188">
          <cell r="A188" t="str">
            <v>06</v>
          </cell>
          <cell r="B188" t="str">
            <v>21002</v>
          </cell>
          <cell r="C188" t="str">
            <v>กระทรวงสาธารณสุข สำนักงานปลัดกระทรวงสาธารณสุข</v>
          </cell>
          <cell r="D188" t="str">
            <v>001133800</v>
          </cell>
          <cell r="E188" t="str">
            <v>11338</v>
          </cell>
          <cell r="F188" t="str">
            <v>รพช.บางขัน</v>
          </cell>
          <cell r="G188" t="str">
            <v>โรงพยาบาลชุมชนบางขัน</v>
          </cell>
          <cell r="H188" t="str">
            <v>80170201</v>
          </cell>
          <cell r="I188">
            <v>80</v>
          </cell>
          <cell r="J188" t="str">
            <v>จังหวัดนครศรีธรรมราช</v>
          </cell>
          <cell r="K188">
            <v>8017</v>
          </cell>
          <cell r="L188" t="str">
            <v>บางขัน</v>
          </cell>
          <cell r="M188">
            <v>801702</v>
          </cell>
          <cell r="N188" t="str">
            <v>บ้านลำนาว</v>
          </cell>
          <cell r="O188" t="str">
            <v>ใต้</v>
          </cell>
          <cell r="P188" t="str">
            <v>07</v>
          </cell>
          <cell r="Q188" t="str">
            <v>โรงพยาบาลชุมชน</v>
          </cell>
          <cell r="R188">
            <v>5</v>
          </cell>
          <cell r="S188">
            <v>30</v>
          </cell>
          <cell r="T188" t="str">
            <v>30</v>
          </cell>
          <cell r="U188" t="str">
            <v>21</v>
          </cell>
          <cell r="V188" t="str">
            <v>2.1 ทุติยภูมิระดับต้น</v>
          </cell>
        </row>
        <row r="189">
          <cell r="A189" t="str">
            <v>06</v>
          </cell>
          <cell r="B189" t="str">
            <v>21002</v>
          </cell>
          <cell r="C189" t="str">
            <v>กระทรวงสาธารณสุข สำนักงานปลัดกระทรวงสาธารณสุข</v>
          </cell>
          <cell r="D189" t="str">
            <v>001133900</v>
          </cell>
          <cell r="E189" t="str">
            <v>11339</v>
          </cell>
          <cell r="F189" t="str">
            <v>รพช.ถ้ำพรรณรา</v>
          </cell>
          <cell r="G189" t="str">
            <v>โรงพยาบาลชุมชนถ้ำพรรณรา</v>
          </cell>
          <cell r="H189" t="str">
            <v>80180102</v>
          </cell>
          <cell r="I189">
            <v>80</v>
          </cell>
          <cell r="J189" t="str">
            <v>จังหวัดนครศรีธรรมราช</v>
          </cell>
          <cell r="K189">
            <v>8018</v>
          </cell>
          <cell r="L189" t="str">
            <v>ถ้ำพรรณรา</v>
          </cell>
          <cell r="M189">
            <v>801801</v>
          </cell>
          <cell r="N189" t="str">
            <v>ถ้ำพรรณรา</v>
          </cell>
          <cell r="O189" t="str">
            <v>ใต้</v>
          </cell>
          <cell r="P189" t="str">
            <v>07</v>
          </cell>
          <cell r="Q189" t="str">
            <v>โรงพยาบาลชุมชน</v>
          </cell>
          <cell r="R189">
            <v>5</v>
          </cell>
          <cell r="S189">
            <v>17</v>
          </cell>
          <cell r="T189" t="str">
            <v>10</v>
          </cell>
          <cell r="U189" t="str">
            <v>21</v>
          </cell>
          <cell r="V189" t="str">
            <v>2.1 ทุติยภูมิระดับต้น</v>
          </cell>
        </row>
        <row r="190">
          <cell r="A190" t="str">
            <v>06</v>
          </cell>
          <cell r="B190" t="str">
            <v>21002</v>
          </cell>
          <cell r="C190" t="str">
            <v>กระทรวงสาธารณสุข สำนักงานปลัดกระทรวงสาธารณสุข</v>
          </cell>
          <cell r="D190" t="str">
            <v>001166000</v>
          </cell>
          <cell r="E190" t="str">
            <v>11660</v>
          </cell>
          <cell r="F190" t="str">
            <v>รพช.จุฬาภรณ์</v>
          </cell>
          <cell r="G190" t="str">
            <v>โรงพยาบาลชุมชนจุฬาภรณ์</v>
          </cell>
          <cell r="H190" t="str">
            <v>80190604</v>
          </cell>
          <cell r="I190">
            <v>80</v>
          </cell>
          <cell r="J190" t="str">
            <v>จังหวัดนครศรีธรรมราช</v>
          </cell>
          <cell r="K190">
            <v>8019</v>
          </cell>
          <cell r="L190" t="str">
            <v>จุฬาภรณ์</v>
          </cell>
          <cell r="M190">
            <v>801906</v>
          </cell>
          <cell r="N190" t="str">
            <v>สามตำบล</v>
          </cell>
          <cell r="O190" t="str">
            <v>ใต้</v>
          </cell>
          <cell r="P190" t="str">
            <v>07</v>
          </cell>
          <cell r="Q190" t="str">
            <v>โรงพยาบาลชุมชน</v>
          </cell>
          <cell r="R190">
            <v>5</v>
          </cell>
          <cell r="S190">
            <v>30</v>
          </cell>
          <cell r="T190" t="str">
            <v>30</v>
          </cell>
          <cell r="U190" t="str">
            <v>21</v>
          </cell>
          <cell r="V190" t="str">
            <v>2.1 ทุติยภูมิระดับต้น</v>
          </cell>
        </row>
        <row r="191">
          <cell r="A191" t="str">
            <v>06</v>
          </cell>
          <cell r="B191" t="str">
            <v>21002</v>
          </cell>
          <cell r="C191" t="str">
            <v>กระทรวงสาธารณสุข สำนักงานปลัดกระทรวงสาธารณสุข</v>
          </cell>
          <cell r="D191" t="str">
            <v>001068100</v>
          </cell>
          <cell r="E191" t="str">
            <v>10681</v>
          </cell>
          <cell r="F191" t="str">
            <v>รพศ.สุราษฎร์ธานี</v>
          </cell>
          <cell r="G191" t="str">
            <v>โรงพยาบาลศูนย์สุราษฎร์ธานี</v>
          </cell>
          <cell r="H191" t="str">
            <v>84010202</v>
          </cell>
          <cell r="I191">
            <v>84</v>
          </cell>
          <cell r="J191" t="str">
            <v>จังหวัดสุราษฎร์ธานี</v>
          </cell>
          <cell r="K191">
            <v>8401</v>
          </cell>
          <cell r="L191" t="str">
            <v>เมืองสุราษฎร์ธานี</v>
          </cell>
          <cell r="M191">
            <v>840102</v>
          </cell>
          <cell r="N191" t="str">
            <v>มะขามเตี้ย</v>
          </cell>
          <cell r="O191" t="str">
            <v>ใต้</v>
          </cell>
          <cell r="P191" t="str">
            <v>05</v>
          </cell>
          <cell r="Q191" t="str">
            <v>โรงพยาบาลศูนย์</v>
          </cell>
          <cell r="R191">
            <v>1</v>
          </cell>
          <cell r="S191">
            <v>760</v>
          </cell>
          <cell r="T191" t="str">
            <v>660</v>
          </cell>
          <cell r="U191" t="str">
            <v>31</v>
          </cell>
          <cell r="V191" t="str">
            <v>3.1 ตติยภูมิ</v>
          </cell>
        </row>
        <row r="192">
          <cell r="A192" t="str">
            <v>06</v>
          </cell>
          <cell r="B192" t="str">
            <v>21002</v>
          </cell>
          <cell r="C192" t="str">
            <v>กระทรวงสาธารณสุข สำนักงานปลัดกระทรวงสาธารณสุข</v>
          </cell>
          <cell r="D192" t="str">
            <v>001074200</v>
          </cell>
          <cell r="E192" t="str">
            <v>10742</v>
          </cell>
          <cell r="F192" t="str">
            <v>รพท.เกาะสมุย</v>
          </cell>
          <cell r="G192" t="str">
            <v>โรงพยาบาลทั่วไปเกาะสมุย</v>
          </cell>
          <cell r="H192" t="str">
            <v>84040101</v>
          </cell>
          <cell r="I192">
            <v>84</v>
          </cell>
          <cell r="J192" t="str">
            <v>จังหวัดสุราษฎร์ธานี</v>
          </cell>
          <cell r="K192">
            <v>8404</v>
          </cell>
          <cell r="L192" t="str">
            <v>เกาะสมุย</v>
          </cell>
          <cell r="M192">
            <v>840401</v>
          </cell>
          <cell r="N192" t="str">
            <v>อ่างทอง</v>
          </cell>
          <cell r="O192" t="str">
            <v>ใต้</v>
          </cell>
          <cell r="P192" t="str">
            <v>06</v>
          </cell>
          <cell r="Q192" t="str">
            <v>โรงพยาบาลทั่วไป</v>
          </cell>
          <cell r="R192">
            <v>3</v>
          </cell>
          <cell r="S192">
            <v>90</v>
          </cell>
          <cell r="T192" t="str">
            <v>120</v>
          </cell>
          <cell r="U192" t="str">
            <v>23</v>
          </cell>
          <cell r="V192" t="str">
            <v>2.3 ทุติยภูมิระดับสูง</v>
          </cell>
        </row>
        <row r="193">
          <cell r="A193" t="str">
            <v>06</v>
          </cell>
          <cell r="B193" t="str">
            <v>21002</v>
          </cell>
          <cell r="C193" t="str">
            <v>กระทรวงสาธารณสุข สำนักงานปลัดกระทรวงสาธารณสุข</v>
          </cell>
          <cell r="D193" t="str">
            <v>001135700</v>
          </cell>
          <cell r="E193" t="str">
            <v>11357</v>
          </cell>
          <cell r="F193" t="str">
            <v>รพช.กาญจนดิษฐ์</v>
          </cell>
          <cell r="G193" t="str">
            <v>โรงพยาบาลชุมชนกาญจนดิษฐ์</v>
          </cell>
          <cell r="H193" t="str">
            <v>84020709</v>
          </cell>
          <cell r="I193">
            <v>84</v>
          </cell>
          <cell r="J193" t="str">
            <v>จังหวัดสุราษฎร์ธานี</v>
          </cell>
          <cell r="K193">
            <v>8402</v>
          </cell>
          <cell r="L193" t="str">
            <v>กาญจนดิษฐ์</v>
          </cell>
          <cell r="M193">
            <v>840207</v>
          </cell>
          <cell r="N193" t="str">
            <v>พลายวาส</v>
          </cell>
          <cell r="O193" t="str">
            <v>ใต้</v>
          </cell>
          <cell r="P193" t="str">
            <v>07</v>
          </cell>
          <cell r="Q193" t="str">
            <v>โรงพยาบาลชุมชน</v>
          </cell>
          <cell r="R193">
            <v>4</v>
          </cell>
          <cell r="S193">
            <v>60</v>
          </cell>
          <cell r="T193" t="str">
            <v>60</v>
          </cell>
          <cell r="U193" t="str">
            <v>22</v>
          </cell>
          <cell r="V193" t="str">
            <v>2.2 ทุติยภูมิระดับกลาง</v>
          </cell>
        </row>
        <row r="194">
          <cell r="A194" t="str">
            <v>06</v>
          </cell>
          <cell r="B194" t="str">
            <v>21002</v>
          </cell>
          <cell r="C194" t="str">
            <v>กระทรวงสาธารณสุข สำนักงานปลัดกระทรวงสาธารณสุข</v>
          </cell>
          <cell r="D194" t="str">
            <v>001135800</v>
          </cell>
          <cell r="E194" t="str">
            <v>11358</v>
          </cell>
          <cell r="F194" t="str">
            <v>รพช.ดอนสัก</v>
          </cell>
          <cell r="G194" t="str">
            <v>โรงพยาบาลชุมชนดอนสัก</v>
          </cell>
          <cell r="H194" t="str">
            <v>84030105</v>
          </cell>
          <cell r="I194">
            <v>84</v>
          </cell>
          <cell r="J194" t="str">
            <v>จังหวัดสุราษฎร์ธานี</v>
          </cell>
          <cell r="K194">
            <v>8403</v>
          </cell>
          <cell r="L194" t="str">
            <v>ดอนสัก</v>
          </cell>
          <cell r="M194">
            <v>840301</v>
          </cell>
          <cell r="N194" t="str">
            <v>ดอนสัก</v>
          </cell>
          <cell r="O194" t="str">
            <v>ใต้</v>
          </cell>
          <cell r="P194" t="str">
            <v>07</v>
          </cell>
          <cell r="Q194" t="str">
            <v>โรงพยาบาลชุมชน</v>
          </cell>
          <cell r="R194">
            <v>4</v>
          </cell>
          <cell r="S194">
            <v>39</v>
          </cell>
          <cell r="T194" t="str">
            <v>30</v>
          </cell>
          <cell r="U194" t="str">
            <v>21</v>
          </cell>
          <cell r="V194" t="str">
            <v>2.1 ทุติยภูมิระดับต้น</v>
          </cell>
        </row>
        <row r="195">
          <cell r="A195" t="str">
            <v>06</v>
          </cell>
          <cell r="B195" t="str">
            <v>21002</v>
          </cell>
          <cell r="C195" t="str">
            <v>กระทรวงสาธารณสุข สำนักงานปลัดกระทรวงสาธารณสุข</v>
          </cell>
          <cell r="D195" t="str">
            <v>001135900</v>
          </cell>
          <cell r="E195" t="str">
            <v>11359</v>
          </cell>
          <cell r="F195" t="str">
            <v>รพช.เกาะพงัน</v>
          </cell>
          <cell r="G195" t="str">
            <v>โรงพยาบาลชุมชนเกาะพงัน</v>
          </cell>
          <cell r="H195" t="str">
            <v>84050104</v>
          </cell>
          <cell r="I195">
            <v>84</v>
          </cell>
          <cell r="J195" t="str">
            <v>จังหวัดสุราษฎร์ธานี</v>
          </cell>
          <cell r="K195">
            <v>8405</v>
          </cell>
          <cell r="L195" t="str">
            <v>เกาะพะงัน</v>
          </cell>
          <cell r="M195">
            <v>840501</v>
          </cell>
          <cell r="N195" t="str">
            <v>เกาะพะงัน</v>
          </cell>
          <cell r="O195" t="str">
            <v>ใต้</v>
          </cell>
          <cell r="P195" t="str">
            <v>07</v>
          </cell>
          <cell r="Q195" t="str">
            <v>โรงพยาบาลชุมชน</v>
          </cell>
          <cell r="R195">
            <v>5</v>
          </cell>
          <cell r="S195">
            <v>30</v>
          </cell>
          <cell r="T195" t="str">
            <v>30</v>
          </cell>
          <cell r="U195" t="str">
            <v>21</v>
          </cell>
          <cell r="V195" t="str">
            <v>2.1 ทุติยภูมิระดับต้น</v>
          </cell>
        </row>
        <row r="196">
          <cell r="A196" t="str">
            <v>06</v>
          </cell>
          <cell r="B196" t="str">
            <v>21002</v>
          </cell>
          <cell r="C196" t="str">
            <v>กระทรวงสาธารณสุข สำนักงานปลัดกระทรวงสาธารณสุข</v>
          </cell>
          <cell r="D196" t="str">
            <v>001136000</v>
          </cell>
          <cell r="E196" t="str">
            <v>11360</v>
          </cell>
          <cell r="F196" t="str">
            <v>รพช.ไชยา</v>
          </cell>
          <cell r="G196" t="str">
            <v>โรงพยาบาลชุมชนไชยา</v>
          </cell>
          <cell r="H196" t="str">
            <v>84060101</v>
          </cell>
          <cell r="I196">
            <v>84</v>
          </cell>
          <cell r="J196" t="str">
            <v>จังหวัดสุราษฎร์ธานี</v>
          </cell>
          <cell r="K196">
            <v>8406</v>
          </cell>
          <cell r="L196" t="str">
            <v>ไชยา</v>
          </cell>
          <cell r="M196">
            <v>840601</v>
          </cell>
          <cell r="N196" t="str">
            <v>ตลาดไชยา</v>
          </cell>
          <cell r="O196" t="str">
            <v>ใต้</v>
          </cell>
          <cell r="P196" t="str">
            <v>07</v>
          </cell>
          <cell r="Q196" t="str">
            <v>โรงพยาบาลชุมชน</v>
          </cell>
          <cell r="R196">
            <v>4</v>
          </cell>
          <cell r="S196">
            <v>60</v>
          </cell>
          <cell r="T196" t="str">
            <v>30</v>
          </cell>
          <cell r="U196" t="str">
            <v>21</v>
          </cell>
          <cell r="V196" t="str">
            <v>2.1 ทุติยภูมิระดับต้น</v>
          </cell>
        </row>
        <row r="197">
          <cell r="A197" t="str">
            <v>06</v>
          </cell>
          <cell r="B197" t="str">
            <v>21002</v>
          </cell>
          <cell r="C197" t="str">
            <v>กระทรวงสาธารณสุข สำนักงานปลัดกระทรวงสาธารณสุข</v>
          </cell>
          <cell r="D197" t="str">
            <v>001136100</v>
          </cell>
          <cell r="E197" t="str">
            <v>11361</v>
          </cell>
          <cell r="F197" t="str">
            <v>รพช.ท่าชนะ</v>
          </cell>
          <cell r="G197" t="str">
            <v>โรงพยาบาลชุมชนท่าชนะ</v>
          </cell>
          <cell r="H197" t="str">
            <v>84070110</v>
          </cell>
          <cell r="I197">
            <v>84</v>
          </cell>
          <cell r="J197" t="str">
            <v>จังหวัดสุราษฎร์ธานี</v>
          </cell>
          <cell r="K197">
            <v>8407</v>
          </cell>
          <cell r="L197" t="str">
            <v>ท่าชนะ</v>
          </cell>
          <cell r="M197">
            <v>840701</v>
          </cell>
          <cell r="N197" t="str">
            <v>ท่าชนะ</v>
          </cell>
          <cell r="O197" t="str">
            <v>ใต้</v>
          </cell>
          <cell r="P197" t="str">
            <v>07</v>
          </cell>
          <cell r="Q197" t="str">
            <v>โรงพยาบาลชุมชน</v>
          </cell>
          <cell r="R197">
            <v>5</v>
          </cell>
          <cell r="S197">
            <v>30</v>
          </cell>
          <cell r="T197" t="str">
            <v>30</v>
          </cell>
          <cell r="U197" t="str">
            <v>21</v>
          </cell>
          <cell r="V197" t="str">
            <v>2.1 ทุติยภูมิระดับต้น</v>
          </cell>
        </row>
        <row r="198">
          <cell r="A198" t="str">
            <v>06</v>
          </cell>
          <cell r="B198" t="str">
            <v>21002</v>
          </cell>
          <cell r="C198" t="str">
            <v>กระทรวงสาธารณสุข สำนักงานปลัดกระทรวงสาธารณสุข</v>
          </cell>
          <cell r="D198" t="str">
            <v>001136200</v>
          </cell>
          <cell r="E198" t="str">
            <v>11362</v>
          </cell>
          <cell r="F198" t="str">
            <v>รพช.คีรีรัฐนิคม</v>
          </cell>
          <cell r="G198" t="str">
            <v>โรงพยาบาลชุมชนคีรีรัฐนิคม</v>
          </cell>
          <cell r="H198" t="str">
            <v>84080807</v>
          </cell>
          <cell r="I198">
            <v>84</v>
          </cell>
          <cell r="J198" t="str">
            <v>จังหวัดสุราษฎร์ธานี</v>
          </cell>
          <cell r="K198">
            <v>8408</v>
          </cell>
          <cell r="L198" t="str">
            <v>คีรีรัฐนิคม</v>
          </cell>
          <cell r="M198">
            <v>840808</v>
          </cell>
          <cell r="N198" t="str">
            <v>ย่านยาว</v>
          </cell>
          <cell r="O198" t="str">
            <v>ใต้</v>
          </cell>
          <cell r="P198" t="str">
            <v>07</v>
          </cell>
          <cell r="Q198" t="str">
            <v>โรงพยาบาลชุมชน</v>
          </cell>
          <cell r="R198">
            <v>5</v>
          </cell>
          <cell r="S198">
            <v>30</v>
          </cell>
          <cell r="T198" t="str">
            <v>30</v>
          </cell>
          <cell r="U198" t="str">
            <v>21</v>
          </cell>
          <cell r="V198" t="str">
            <v>2.1 ทุติยภูมิระดับต้น</v>
          </cell>
        </row>
        <row r="199">
          <cell r="A199" t="str">
            <v>06</v>
          </cell>
          <cell r="B199" t="str">
            <v>21002</v>
          </cell>
          <cell r="C199" t="str">
            <v>กระทรวงสาธารณสุข สำนักงานปลัดกระทรวงสาธารณสุข</v>
          </cell>
          <cell r="D199" t="str">
            <v>001136300</v>
          </cell>
          <cell r="E199" t="str">
            <v>11363</v>
          </cell>
          <cell r="F199" t="str">
            <v>รพช.บ้านตาขุน</v>
          </cell>
          <cell r="G199" t="str">
            <v>โรงพยาบาลชุมชนบ้านตาขุน</v>
          </cell>
          <cell r="H199" t="str">
            <v>84090103</v>
          </cell>
          <cell r="I199">
            <v>84</v>
          </cell>
          <cell r="J199" t="str">
            <v>จังหวัดสุราษฎร์ธานี</v>
          </cell>
          <cell r="K199">
            <v>8409</v>
          </cell>
          <cell r="L199" t="str">
            <v>บ้านตาขุน</v>
          </cell>
          <cell r="M199">
            <v>840901</v>
          </cell>
          <cell r="N199" t="str">
            <v>เขาวง</v>
          </cell>
          <cell r="O199" t="str">
            <v>ใต้</v>
          </cell>
          <cell r="P199" t="str">
            <v>07</v>
          </cell>
          <cell r="Q199" t="str">
            <v>โรงพยาบาลชุมชน</v>
          </cell>
          <cell r="R199">
            <v>5</v>
          </cell>
          <cell r="S199">
            <v>10</v>
          </cell>
          <cell r="T199" t="str">
            <v>10</v>
          </cell>
          <cell r="U199" t="str">
            <v>21</v>
          </cell>
          <cell r="V199" t="str">
            <v>2.1 ทุติยภูมิระดับต้น</v>
          </cell>
        </row>
        <row r="200">
          <cell r="A200" t="str">
            <v>06</v>
          </cell>
          <cell r="B200" t="str">
            <v>21002</v>
          </cell>
          <cell r="C200" t="str">
            <v>กระทรวงสาธารณสุข สำนักงานปลัดกระทรวงสาธารณสุข</v>
          </cell>
          <cell r="D200" t="str">
            <v>001136400</v>
          </cell>
          <cell r="E200" t="str">
            <v>11364</v>
          </cell>
          <cell r="F200" t="str">
            <v>รพช.พนม</v>
          </cell>
          <cell r="G200" t="str">
            <v>โรงพยาบาลชุมชนพนม</v>
          </cell>
          <cell r="H200" t="str">
            <v>84100503</v>
          </cell>
          <cell r="I200">
            <v>84</v>
          </cell>
          <cell r="J200" t="str">
            <v>จังหวัดสุราษฎร์ธานี</v>
          </cell>
          <cell r="K200">
            <v>8410</v>
          </cell>
          <cell r="L200" t="str">
            <v>พนม</v>
          </cell>
          <cell r="M200">
            <v>841005</v>
          </cell>
          <cell r="N200" t="str">
            <v>พังกาญจน์</v>
          </cell>
          <cell r="O200" t="str">
            <v>ใต้</v>
          </cell>
          <cell r="P200" t="str">
            <v>07</v>
          </cell>
          <cell r="Q200" t="str">
            <v>โรงพยาบาลชุมชน</v>
          </cell>
          <cell r="R200">
            <v>5</v>
          </cell>
          <cell r="S200">
            <v>30</v>
          </cell>
          <cell r="T200" t="str">
            <v>30</v>
          </cell>
          <cell r="U200" t="str">
            <v>21</v>
          </cell>
          <cell r="V200" t="str">
            <v>2.1 ทุติยภูมิระดับต้น</v>
          </cell>
        </row>
        <row r="201">
          <cell r="A201" t="str">
            <v>06</v>
          </cell>
          <cell r="B201" t="str">
            <v>21002</v>
          </cell>
          <cell r="C201" t="str">
            <v>กระทรวงสาธารณสุข สำนักงานปลัดกระทรวงสาธารณสุข</v>
          </cell>
          <cell r="D201" t="str">
            <v>001136500</v>
          </cell>
          <cell r="E201" t="str">
            <v>11365</v>
          </cell>
          <cell r="F201" t="str">
            <v>รพช.ท่าฉาง</v>
          </cell>
          <cell r="G201" t="str">
            <v>โรงพยาบาลชุมชนท่าฉาง</v>
          </cell>
          <cell r="H201" t="str">
            <v>84110101</v>
          </cell>
          <cell r="I201">
            <v>84</v>
          </cell>
          <cell r="J201" t="str">
            <v>จังหวัดสุราษฎร์ธานี</v>
          </cell>
          <cell r="K201">
            <v>8411</v>
          </cell>
          <cell r="L201" t="str">
            <v>ท่าฉาง</v>
          </cell>
          <cell r="M201">
            <v>841101</v>
          </cell>
          <cell r="N201" t="str">
            <v>ท่าฉาง</v>
          </cell>
          <cell r="O201" t="str">
            <v>ใต้</v>
          </cell>
          <cell r="P201" t="str">
            <v>07</v>
          </cell>
          <cell r="Q201" t="str">
            <v>โรงพยาบาลชุมชน</v>
          </cell>
          <cell r="R201">
            <v>5</v>
          </cell>
          <cell r="S201">
            <v>30</v>
          </cell>
          <cell r="T201" t="str">
            <v>30</v>
          </cell>
          <cell r="U201" t="str">
            <v>21</v>
          </cell>
          <cell r="V201" t="str">
            <v>2.1 ทุติยภูมิระดับต้น</v>
          </cell>
        </row>
        <row r="202">
          <cell r="A202" t="str">
            <v>06</v>
          </cell>
          <cell r="B202" t="str">
            <v>21002</v>
          </cell>
          <cell r="C202" t="str">
            <v>กระทรวงสาธารณสุข สำนักงานปลัดกระทรวงสาธารณสุข</v>
          </cell>
          <cell r="D202" t="str">
            <v>001136600</v>
          </cell>
          <cell r="E202" t="str">
            <v>11366</v>
          </cell>
          <cell r="F202" t="str">
            <v>รพช.บ้านนาสาร</v>
          </cell>
          <cell r="G202" t="str">
            <v>โรงพยาบาลชุมชนบ้านนาสาร</v>
          </cell>
          <cell r="H202" t="str">
            <v>84120100</v>
          </cell>
          <cell r="I202">
            <v>84</v>
          </cell>
          <cell r="J202" t="str">
            <v>จังหวัดสุราษฎร์ธานี</v>
          </cell>
          <cell r="K202">
            <v>8412</v>
          </cell>
          <cell r="L202" t="str">
            <v>บ้านนาสาร</v>
          </cell>
          <cell r="M202">
            <v>841201</v>
          </cell>
          <cell r="N202" t="str">
            <v>นาสาร</v>
          </cell>
          <cell r="O202" t="str">
            <v>ใต้</v>
          </cell>
          <cell r="P202" t="str">
            <v>07</v>
          </cell>
          <cell r="Q202" t="str">
            <v>โรงพยาบาลชุมชน</v>
          </cell>
          <cell r="R202">
            <v>4</v>
          </cell>
          <cell r="S202">
            <v>60</v>
          </cell>
          <cell r="T202" t="str">
            <v>60</v>
          </cell>
          <cell r="U202" t="str">
            <v>22</v>
          </cell>
          <cell r="V202" t="str">
            <v>2.2 ทุติยภูมิระดับกลาง</v>
          </cell>
        </row>
        <row r="203">
          <cell r="A203" t="str">
            <v>06</v>
          </cell>
          <cell r="B203" t="str">
            <v>21002</v>
          </cell>
          <cell r="C203" t="str">
            <v>กระทรวงสาธารณสุข สำนักงานปลัดกระทรวงสาธารณสุข</v>
          </cell>
          <cell r="D203" t="str">
            <v>001136700</v>
          </cell>
          <cell r="E203" t="str">
            <v>11367</v>
          </cell>
          <cell r="F203" t="str">
            <v>รพช.บ้านนาเดิม</v>
          </cell>
          <cell r="G203" t="str">
            <v>โรงพยาบาลชุมชนบ้านนาเดิม</v>
          </cell>
          <cell r="H203" t="str">
            <v>84130102</v>
          </cell>
          <cell r="I203">
            <v>84</v>
          </cell>
          <cell r="J203" t="str">
            <v>จังหวัดสุราษฎร์ธานี</v>
          </cell>
          <cell r="K203">
            <v>8413</v>
          </cell>
          <cell r="L203" t="str">
            <v>บ้านนาเดิม</v>
          </cell>
          <cell r="M203">
            <v>841301</v>
          </cell>
          <cell r="N203" t="str">
            <v>บ้านนา</v>
          </cell>
          <cell r="O203" t="str">
            <v>ใต้</v>
          </cell>
          <cell r="P203" t="str">
            <v>07</v>
          </cell>
          <cell r="Q203" t="str">
            <v>โรงพยาบาลชุมชน</v>
          </cell>
          <cell r="R203">
            <v>5</v>
          </cell>
          <cell r="S203">
            <v>30</v>
          </cell>
          <cell r="T203" t="str">
            <v>30</v>
          </cell>
          <cell r="U203" t="str">
            <v>21</v>
          </cell>
          <cell r="V203" t="str">
            <v>2.1 ทุติยภูมิระดับต้น</v>
          </cell>
        </row>
        <row r="204">
          <cell r="A204" t="str">
            <v>06</v>
          </cell>
          <cell r="B204" t="str">
            <v>21002</v>
          </cell>
          <cell r="C204" t="str">
            <v>กระทรวงสาธารณสุข สำนักงานปลัดกระทรวงสาธารณสุข</v>
          </cell>
          <cell r="D204" t="str">
            <v>001136800</v>
          </cell>
          <cell r="E204" t="str">
            <v>11368</v>
          </cell>
          <cell r="F204" t="str">
            <v>รพช.เคียนซา</v>
          </cell>
          <cell r="G204" t="str">
            <v>โรงพยาบาลชุมชนเคียนซา</v>
          </cell>
          <cell r="H204" t="str">
            <v>84140102</v>
          </cell>
          <cell r="I204">
            <v>84</v>
          </cell>
          <cell r="J204" t="str">
            <v>จังหวัดสุราษฎร์ธานี</v>
          </cell>
          <cell r="K204">
            <v>8414</v>
          </cell>
          <cell r="L204" t="str">
            <v>เคียนซา</v>
          </cell>
          <cell r="M204">
            <v>841401</v>
          </cell>
          <cell r="N204" t="str">
            <v>เคียนซา</v>
          </cell>
          <cell r="O204" t="str">
            <v>ใต้</v>
          </cell>
          <cell r="P204" t="str">
            <v>07</v>
          </cell>
          <cell r="Q204" t="str">
            <v>โรงพยาบาลชุมชน</v>
          </cell>
          <cell r="R204">
            <v>5</v>
          </cell>
          <cell r="S204">
            <v>30</v>
          </cell>
          <cell r="T204" t="str">
            <v>30</v>
          </cell>
          <cell r="U204" t="str">
            <v>21</v>
          </cell>
          <cell r="V204" t="str">
            <v>2.1 ทุติยภูมิระดับต้น</v>
          </cell>
        </row>
        <row r="205">
          <cell r="A205" t="str">
            <v>06</v>
          </cell>
          <cell r="B205" t="str">
            <v>21002</v>
          </cell>
          <cell r="C205" t="str">
            <v>กระทรวงสาธารณสุข สำนักงานปลัดกระทรวงสาธารณสุข</v>
          </cell>
          <cell r="D205" t="str">
            <v>001136900</v>
          </cell>
          <cell r="E205" t="str">
            <v>11369</v>
          </cell>
          <cell r="F205" t="str">
            <v>รพช.พระแสง</v>
          </cell>
          <cell r="G205" t="str">
            <v>โรงพยาบาลชุมชนพระแสง</v>
          </cell>
          <cell r="H205" t="str">
            <v>84160101</v>
          </cell>
          <cell r="I205">
            <v>84</v>
          </cell>
          <cell r="J205" t="str">
            <v>จังหวัดสุราษฎร์ธานี</v>
          </cell>
          <cell r="K205">
            <v>8416</v>
          </cell>
          <cell r="L205" t="str">
            <v>พระแสง</v>
          </cell>
          <cell r="M205">
            <v>841601</v>
          </cell>
          <cell r="N205" t="str">
            <v>อิปัน</v>
          </cell>
          <cell r="O205" t="str">
            <v>ใต้</v>
          </cell>
          <cell r="P205" t="str">
            <v>07</v>
          </cell>
          <cell r="Q205" t="str">
            <v>โรงพยาบาลชุมชน</v>
          </cell>
          <cell r="R205">
            <v>5</v>
          </cell>
          <cell r="S205">
            <v>30</v>
          </cell>
          <cell r="T205" t="str">
            <v>30</v>
          </cell>
          <cell r="U205" t="str">
            <v>21</v>
          </cell>
          <cell r="V205" t="str">
            <v>2.1 ทุติยภูมิระดับต้น</v>
          </cell>
        </row>
        <row r="206">
          <cell r="A206" t="str">
            <v>06</v>
          </cell>
          <cell r="B206" t="str">
            <v>21002</v>
          </cell>
          <cell r="C206" t="str">
            <v>กระทรวงสาธารณสุข สำนักงานปลัดกระทรวงสาธารณสุข</v>
          </cell>
          <cell r="D206" t="str">
            <v>001137000</v>
          </cell>
          <cell r="E206" t="str">
            <v>11370</v>
          </cell>
          <cell r="F206" t="str">
            <v>รพช.พุนพิน</v>
          </cell>
          <cell r="G206" t="str">
            <v>โรงพยาบาลชุมชนพุนพิน</v>
          </cell>
          <cell r="H206" t="str">
            <v>84170103</v>
          </cell>
          <cell r="I206">
            <v>84</v>
          </cell>
          <cell r="J206" t="str">
            <v>จังหวัดสุราษฎร์ธานี</v>
          </cell>
          <cell r="K206">
            <v>8417</v>
          </cell>
          <cell r="L206" t="str">
            <v>พุนพิน</v>
          </cell>
          <cell r="M206">
            <v>841701</v>
          </cell>
          <cell r="N206" t="str">
            <v>ท่าข้าม</v>
          </cell>
          <cell r="O206" t="str">
            <v>ใต้</v>
          </cell>
          <cell r="P206" t="str">
            <v>07</v>
          </cell>
          <cell r="Q206" t="str">
            <v>โรงพยาบาลชุมชน</v>
          </cell>
          <cell r="R206">
            <v>4</v>
          </cell>
          <cell r="S206">
            <v>74</v>
          </cell>
          <cell r="T206" t="str">
            <v>60</v>
          </cell>
          <cell r="U206" t="str">
            <v>21</v>
          </cell>
          <cell r="V206" t="str">
            <v>2.1 ทุติยภูมิระดับต้น</v>
          </cell>
        </row>
        <row r="207">
          <cell r="A207" t="str">
            <v>06</v>
          </cell>
          <cell r="B207" t="str">
            <v>21002</v>
          </cell>
          <cell r="C207" t="str">
            <v>กระทรวงสาธารณสุข สำนักงานปลัดกระทรวงสาธารณสุข</v>
          </cell>
          <cell r="D207" t="str">
            <v>001137100</v>
          </cell>
          <cell r="E207" t="str">
            <v>11371</v>
          </cell>
          <cell r="F207" t="str">
            <v>รพช.ชัยบุรี</v>
          </cell>
          <cell r="G207" t="str">
            <v>โรงพยาบาลชุมชนชัยบุรี</v>
          </cell>
          <cell r="H207" t="str">
            <v>84180103</v>
          </cell>
          <cell r="I207">
            <v>84</v>
          </cell>
          <cell r="J207" t="str">
            <v>จังหวัดสุราษฎร์ธานี</v>
          </cell>
          <cell r="K207">
            <v>8418</v>
          </cell>
          <cell r="L207" t="str">
            <v>ชัยบุรี</v>
          </cell>
          <cell r="M207">
            <v>841801</v>
          </cell>
          <cell r="N207" t="str">
            <v>สองแพรก</v>
          </cell>
          <cell r="O207" t="str">
            <v>ใต้</v>
          </cell>
          <cell r="P207" t="str">
            <v>07</v>
          </cell>
          <cell r="Q207" t="str">
            <v>โรงพยาบาลชุมชน</v>
          </cell>
          <cell r="R207">
            <v>5</v>
          </cell>
          <cell r="S207">
            <v>30</v>
          </cell>
          <cell r="T207" t="str">
            <v>31</v>
          </cell>
          <cell r="U207" t="str">
            <v>21</v>
          </cell>
          <cell r="V207" t="str">
            <v>2.1 ทุติยภูมิระดับต้น</v>
          </cell>
        </row>
        <row r="208">
          <cell r="A208" t="str">
            <v>06</v>
          </cell>
          <cell r="B208" t="str">
            <v>21002</v>
          </cell>
          <cell r="C208" t="str">
            <v>กระทรวงสาธารณสุข สำนักงานปลัดกระทรวงสาธารณสุข</v>
          </cell>
          <cell r="D208" t="str">
            <v>001145900</v>
          </cell>
          <cell r="E208" t="str">
            <v>11459</v>
          </cell>
          <cell r="F208" t="str">
            <v>รพร.เวียงสระ</v>
          </cell>
          <cell r="G208" t="str">
            <v>โรงพยาบาลสมเด็จพระยุพราชเวียงสระ</v>
          </cell>
          <cell r="H208" t="str">
            <v>84150110</v>
          </cell>
          <cell r="I208">
            <v>84</v>
          </cell>
          <cell r="J208" t="str">
            <v>จังหวัดสุราษฎร์ธานี</v>
          </cell>
          <cell r="K208">
            <v>8415</v>
          </cell>
          <cell r="L208" t="str">
            <v>เวียงสระ</v>
          </cell>
          <cell r="M208">
            <v>841501</v>
          </cell>
          <cell r="N208" t="str">
            <v>เวียงสระ</v>
          </cell>
          <cell r="O208" t="str">
            <v>ใต้</v>
          </cell>
          <cell r="P208" t="str">
            <v>07</v>
          </cell>
          <cell r="Q208" t="str">
            <v>โรงพยาบาลชุมชน</v>
          </cell>
          <cell r="R208">
            <v>4</v>
          </cell>
          <cell r="S208">
            <v>60</v>
          </cell>
          <cell r="T208" t="str">
            <v>60</v>
          </cell>
          <cell r="U208" t="str">
            <v>22</v>
          </cell>
          <cell r="V208" t="str">
            <v>2.2 ทุติยภูมิระดับกลาง</v>
          </cell>
        </row>
        <row r="209">
          <cell r="A209" t="str">
            <v>06</v>
          </cell>
          <cell r="B209" t="str">
            <v>21002</v>
          </cell>
          <cell r="C209" t="str">
            <v>กระทรวงสาธารณสุข สำนักงานปลัดกระทรวงสาธารณสุข</v>
          </cell>
          <cell r="D209" t="str">
            <v>001165400</v>
          </cell>
          <cell r="E209" t="str">
            <v>11654</v>
          </cell>
          <cell r="F209" t="str">
            <v>รพช.วิภาวดี</v>
          </cell>
          <cell r="G209" t="str">
            <v>โรงพยาบาลชุมชนวิภาวดี</v>
          </cell>
          <cell r="H209" t="str">
            <v>84190204</v>
          </cell>
          <cell r="I209">
            <v>84</v>
          </cell>
          <cell r="J209" t="str">
            <v>จังหวัดสุราษฎร์ธานี</v>
          </cell>
          <cell r="K209">
            <v>8419</v>
          </cell>
          <cell r="L209" t="str">
            <v>วิภาวดี</v>
          </cell>
          <cell r="M209">
            <v>841902</v>
          </cell>
          <cell r="N209" t="str">
            <v>ตะกุกเหนือ</v>
          </cell>
          <cell r="O209" t="str">
            <v>ใต้</v>
          </cell>
          <cell r="P209" t="str">
            <v>07</v>
          </cell>
          <cell r="Q209" t="str">
            <v>โรงพยาบาลชุมชน</v>
          </cell>
          <cell r="R209">
            <v>5</v>
          </cell>
          <cell r="S209">
            <v>30</v>
          </cell>
          <cell r="T209" t="str">
            <v>30</v>
          </cell>
          <cell r="U209" t="str">
            <v>21</v>
          </cell>
          <cell r="V209" t="str">
            <v>2.1 ทุติยภูมิระดับต้น</v>
          </cell>
        </row>
        <row r="210">
          <cell r="A210" t="str">
            <v>06</v>
          </cell>
          <cell r="B210" t="str">
            <v>21002</v>
          </cell>
          <cell r="C210" t="str">
            <v>กระทรวงสาธารณสุข สำนักงานปลัดกระทรวงสาธารณสุข</v>
          </cell>
          <cell r="D210" t="str">
            <v>001413800</v>
          </cell>
          <cell r="E210" t="str">
            <v>14138</v>
          </cell>
          <cell r="F210" t="str">
            <v>รพช.ท่าโรงช้าง</v>
          </cell>
          <cell r="G210" t="str">
            <v>โรงพยาบาลชุมชนท่าโรงช้าง</v>
          </cell>
          <cell r="H210" t="str">
            <v>84170603</v>
          </cell>
          <cell r="I210">
            <v>84</v>
          </cell>
          <cell r="J210" t="str">
            <v>จังหวัดสุราษฎร์ธานี</v>
          </cell>
          <cell r="K210">
            <v>8417</v>
          </cell>
          <cell r="L210" t="str">
            <v>พุนพิน</v>
          </cell>
          <cell r="M210">
            <v>841706</v>
          </cell>
          <cell r="N210" t="str">
            <v>ท่าโรงช้าง</v>
          </cell>
          <cell r="O210" t="str">
            <v>ใต้</v>
          </cell>
          <cell r="P210" t="str">
            <v>07</v>
          </cell>
          <cell r="Q210" t="str">
            <v>โรงพยาบาลชุมชน</v>
          </cell>
          <cell r="R210">
            <v>4</v>
          </cell>
          <cell r="S210">
            <v>70</v>
          </cell>
          <cell r="T210" t="str">
            <v>30</v>
          </cell>
          <cell r="U210" t="str">
            <v>22</v>
          </cell>
          <cell r="V210" t="str">
            <v>2.2 ทุติยภูมิระดับกลาง</v>
          </cell>
        </row>
        <row r="211">
          <cell r="A211" t="str">
            <v>06</v>
          </cell>
          <cell r="B211" t="str">
            <v>21002</v>
          </cell>
          <cell r="C211" t="str">
            <v>กระทรวงสาธารณสุข สำนักงานปลัดกระทรวงสาธารณสุข</v>
          </cell>
          <cell r="D211" t="str">
            <v>001074400</v>
          </cell>
          <cell r="E211" t="str">
            <v>10744</v>
          </cell>
          <cell r="F211" t="str">
            <v>รพท.ชุมพรเขตรอุดมศักดิ์</v>
          </cell>
          <cell r="G211" t="str">
            <v>โรงพยาบาลทั่วไปชุมพรเขตรอุดมศักดิ์</v>
          </cell>
          <cell r="H211" t="str">
            <v>86010100</v>
          </cell>
          <cell r="I211">
            <v>86</v>
          </cell>
          <cell r="J211" t="str">
            <v>จังหวัดชุมพร</v>
          </cell>
          <cell r="K211">
            <v>8601</v>
          </cell>
          <cell r="L211" t="str">
            <v>เมืองชุมพร</v>
          </cell>
          <cell r="M211">
            <v>860101</v>
          </cell>
          <cell r="N211" t="str">
            <v>ท่าตะเภา</v>
          </cell>
          <cell r="O211" t="str">
            <v>ใต้</v>
          </cell>
          <cell r="P211" t="str">
            <v>06</v>
          </cell>
          <cell r="Q211" t="str">
            <v>โรงพยาบาลทั่วไป</v>
          </cell>
          <cell r="R211">
            <v>2</v>
          </cell>
          <cell r="S211">
            <v>509</v>
          </cell>
          <cell r="T211" t="str">
            <v>509</v>
          </cell>
          <cell r="U211" t="str">
            <v>31</v>
          </cell>
          <cell r="V211" t="str">
            <v>3.1 ตติยภูมิ</v>
          </cell>
        </row>
        <row r="212">
          <cell r="A212" t="str">
            <v>06</v>
          </cell>
          <cell r="B212" t="str">
            <v>21002</v>
          </cell>
          <cell r="C212" t="str">
            <v>กระทรวงสาธารณสุข สำนักงานปลัดกระทรวงสาธารณสุข</v>
          </cell>
          <cell r="D212" t="str">
            <v>001137500</v>
          </cell>
          <cell r="E212" t="str">
            <v>11375</v>
          </cell>
          <cell r="F212" t="str">
            <v>รพช.ปากน้ำชุมพร</v>
          </cell>
          <cell r="G212" t="str">
            <v>โรงพยาบาลชุมชนปากน้ำชุมพร</v>
          </cell>
          <cell r="H212" t="str">
            <v>86010203</v>
          </cell>
          <cell r="I212">
            <v>86</v>
          </cell>
          <cell r="J212" t="str">
            <v>จังหวัดชุมพร</v>
          </cell>
          <cell r="K212">
            <v>8601</v>
          </cell>
          <cell r="L212" t="str">
            <v>เมืองชุมพร</v>
          </cell>
          <cell r="M212">
            <v>860102</v>
          </cell>
          <cell r="N212" t="str">
            <v>ปากน้ำ</v>
          </cell>
          <cell r="O212" t="str">
            <v>ใต้</v>
          </cell>
          <cell r="P212" t="str">
            <v>07</v>
          </cell>
          <cell r="Q212" t="str">
            <v>โรงพยาบาลชุมชน</v>
          </cell>
          <cell r="R212">
            <v>5</v>
          </cell>
          <cell r="S212">
            <v>30</v>
          </cell>
          <cell r="T212" t="str">
            <v>10</v>
          </cell>
          <cell r="U212" t="str">
            <v>21</v>
          </cell>
          <cell r="V212" t="str">
            <v>2.1 ทุติยภูมิระดับต้น</v>
          </cell>
        </row>
        <row r="213">
          <cell r="A213" t="str">
            <v>06</v>
          </cell>
          <cell r="B213" t="str">
            <v>21002</v>
          </cell>
          <cell r="C213" t="str">
            <v>กระทรวงสาธารณสุข สำนักงานปลัดกระทรวงสาธารณสุข</v>
          </cell>
          <cell r="D213" t="str">
            <v>001137600</v>
          </cell>
          <cell r="E213" t="str">
            <v>11376</v>
          </cell>
          <cell r="F213" t="str">
            <v>รพช.ท่าแซะ</v>
          </cell>
          <cell r="G213" t="str">
            <v>โรงพยาบาลชุมชนท่าแซะ</v>
          </cell>
          <cell r="H213" t="str">
            <v>86020902</v>
          </cell>
          <cell r="I213">
            <v>86</v>
          </cell>
          <cell r="J213" t="str">
            <v>จังหวัดชุมพร</v>
          </cell>
          <cell r="K213">
            <v>8602</v>
          </cell>
          <cell r="L213" t="str">
            <v>ท่าแซะ</v>
          </cell>
          <cell r="M213">
            <v>860209</v>
          </cell>
          <cell r="N213" t="str">
            <v>ทรัพย์อนันต์</v>
          </cell>
          <cell r="O213" t="str">
            <v>ใต้</v>
          </cell>
          <cell r="P213" t="str">
            <v>07</v>
          </cell>
          <cell r="Q213" t="str">
            <v>โรงพยาบาลชุมชน</v>
          </cell>
          <cell r="R213">
            <v>4</v>
          </cell>
          <cell r="S213">
            <v>30</v>
          </cell>
          <cell r="T213" t="str">
            <v>60</v>
          </cell>
          <cell r="U213" t="str">
            <v>21</v>
          </cell>
          <cell r="V213" t="str">
            <v>2.1 ทุติยภูมิระดับต้น</v>
          </cell>
        </row>
        <row r="214">
          <cell r="A214" t="str">
            <v>06</v>
          </cell>
          <cell r="B214" t="str">
            <v>21002</v>
          </cell>
          <cell r="C214" t="str">
            <v>กระทรวงสาธารณสุข สำนักงานปลัดกระทรวงสาธารณสุข</v>
          </cell>
          <cell r="D214" t="str">
            <v>001137700</v>
          </cell>
          <cell r="E214" t="str">
            <v>11377</v>
          </cell>
          <cell r="F214" t="str">
            <v>รพช.ปะทิว</v>
          </cell>
          <cell r="G214" t="str">
            <v>โรงพยาบาลชุมชนปะทิว</v>
          </cell>
          <cell r="H214" t="str">
            <v>86030107</v>
          </cell>
          <cell r="I214">
            <v>86</v>
          </cell>
          <cell r="J214" t="str">
            <v>จังหวัดชุมพร</v>
          </cell>
          <cell r="K214">
            <v>8603</v>
          </cell>
          <cell r="L214" t="str">
            <v>ปะทิว</v>
          </cell>
          <cell r="M214">
            <v>860301</v>
          </cell>
          <cell r="N214" t="str">
            <v>บางสน</v>
          </cell>
          <cell r="O214" t="str">
            <v>ใต้</v>
          </cell>
          <cell r="P214" t="str">
            <v>07</v>
          </cell>
          <cell r="Q214" t="str">
            <v>โรงพยาบาลชุมชน</v>
          </cell>
          <cell r="R214">
            <v>4</v>
          </cell>
          <cell r="S214">
            <v>53</v>
          </cell>
          <cell r="T214" t="str">
            <v>60</v>
          </cell>
          <cell r="U214" t="str">
            <v>21</v>
          </cell>
          <cell r="V214" t="str">
            <v>2.1 ทุติยภูมิระดับต้น</v>
          </cell>
        </row>
        <row r="215">
          <cell r="A215" t="str">
            <v>06</v>
          </cell>
          <cell r="B215" t="str">
            <v>21002</v>
          </cell>
          <cell r="C215" t="str">
            <v>กระทรวงสาธารณสุข สำนักงานปลัดกระทรวงสาธารณสุข</v>
          </cell>
          <cell r="D215" t="str">
            <v>001137800</v>
          </cell>
          <cell r="E215" t="str">
            <v>11378</v>
          </cell>
          <cell r="F215" t="str">
            <v>รพช.มาบอำมฤต</v>
          </cell>
          <cell r="G215" t="str">
            <v>โรงพยาบาลชุมชนมาบอำมฤต</v>
          </cell>
          <cell r="H215" t="str">
            <v>86030512</v>
          </cell>
          <cell r="I215">
            <v>86</v>
          </cell>
          <cell r="J215" t="str">
            <v>จังหวัดชุมพร</v>
          </cell>
          <cell r="K215">
            <v>8603</v>
          </cell>
          <cell r="L215" t="str">
            <v>ปะทิว</v>
          </cell>
          <cell r="M215">
            <v>860305</v>
          </cell>
          <cell r="N215" t="str">
            <v>ดอนยาง</v>
          </cell>
          <cell r="O215" t="str">
            <v>ใต้</v>
          </cell>
          <cell r="P215" t="str">
            <v>07</v>
          </cell>
          <cell r="Q215" t="str">
            <v>โรงพยาบาลชุมชน</v>
          </cell>
          <cell r="R215">
            <v>5</v>
          </cell>
          <cell r="S215">
            <v>30</v>
          </cell>
          <cell r="T215" t="str">
            <v>10</v>
          </cell>
          <cell r="U215" t="str">
            <v>21</v>
          </cell>
          <cell r="V215" t="str">
            <v>2.1 ทุติยภูมิระดับต้น</v>
          </cell>
        </row>
        <row r="216">
          <cell r="A216" t="str">
            <v>06</v>
          </cell>
          <cell r="B216" t="str">
            <v>21002</v>
          </cell>
          <cell r="C216" t="str">
            <v>กระทรวงสาธารณสุข สำนักงานปลัดกระทรวงสาธารณสุข</v>
          </cell>
          <cell r="D216" t="str">
            <v>001137900</v>
          </cell>
          <cell r="E216" t="str">
            <v>11379</v>
          </cell>
          <cell r="F216" t="str">
            <v>รพช.หลังสวน</v>
          </cell>
          <cell r="G216" t="str">
            <v>โรงพยาบาลชุมชนหลังสวน</v>
          </cell>
          <cell r="H216" t="str">
            <v>86041205</v>
          </cell>
          <cell r="I216">
            <v>86</v>
          </cell>
          <cell r="J216" t="str">
            <v>จังหวัดชุมพร</v>
          </cell>
          <cell r="K216">
            <v>8604</v>
          </cell>
          <cell r="L216" t="str">
            <v>หลังสวน</v>
          </cell>
          <cell r="M216">
            <v>860412</v>
          </cell>
          <cell r="N216" t="str">
            <v>วังตะกอ</v>
          </cell>
          <cell r="O216" t="str">
            <v>ใต้</v>
          </cell>
          <cell r="P216" t="str">
            <v>07</v>
          </cell>
          <cell r="Q216" t="str">
            <v>โรงพยาบาลชุมชน</v>
          </cell>
          <cell r="R216">
            <v>4</v>
          </cell>
          <cell r="S216">
            <v>90</v>
          </cell>
          <cell r="T216" t="str">
            <v>120</v>
          </cell>
          <cell r="U216" t="str">
            <v>22</v>
          </cell>
          <cell r="V216" t="str">
            <v>2.2 ทุติยภูมิระดับกลาง</v>
          </cell>
        </row>
        <row r="217">
          <cell r="A217" t="str">
            <v>06</v>
          </cell>
          <cell r="B217" t="str">
            <v>21002</v>
          </cell>
          <cell r="C217" t="str">
            <v>กระทรวงสาธารณสุข สำนักงานปลัดกระทรวงสาธารณสุข</v>
          </cell>
          <cell r="D217" t="str">
            <v>001138000</v>
          </cell>
          <cell r="E217" t="str">
            <v>11380</v>
          </cell>
          <cell r="F217" t="str">
            <v>รพช.ปากน้ำหลังสวน</v>
          </cell>
          <cell r="G217" t="str">
            <v>โรงพยาบาลชุมชนปากน้ำหลังสวน</v>
          </cell>
          <cell r="H217" t="str">
            <v>86040904</v>
          </cell>
          <cell r="I217">
            <v>86</v>
          </cell>
          <cell r="J217" t="str">
            <v>จังหวัดชุมพร</v>
          </cell>
          <cell r="K217">
            <v>8604</v>
          </cell>
          <cell r="L217" t="str">
            <v>หลังสวน</v>
          </cell>
          <cell r="M217">
            <v>860409</v>
          </cell>
          <cell r="N217" t="str">
            <v>ปากน้ำ</v>
          </cell>
          <cell r="O217" t="str">
            <v>ใต้</v>
          </cell>
          <cell r="P217" t="str">
            <v>07</v>
          </cell>
          <cell r="Q217" t="str">
            <v>โรงพยาบาลชุมชน</v>
          </cell>
          <cell r="R217">
            <v>5</v>
          </cell>
          <cell r="S217">
            <v>10</v>
          </cell>
          <cell r="T217" t="str">
            <v>10</v>
          </cell>
          <cell r="U217" t="str">
            <v>21</v>
          </cell>
          <cell r="V217" t="str">
            <v>2.1 ทุติยภูมิระดับต้น</v>
          </cell>
        </row>
        <row r="218">
          <cell r="A218" t="str">
            <v>06</v>
          </cell>
          <cell r="B218" t="str">
            <v>21002</v>
          </cell>
          <cell r="C218" t="str">
            <v>กระทรวงสาธารณสุข สำนักงานปลัดกระทรวงสาธารณสุข</v>
          </cell>
          <cell r="D218" t="str">
            <v>001138100</v>
          </cell>
          <cell r="E218" t="str">
            <v>11381</v>
          </cell>
          <cell r="F218" t="str">
            <v>รพช.ละแม</v>
          </cell>
          <cell r="G218" t="str">
            <v>โรงพยาบาลชุมชนละแม</v>
          </cell>
          <cell r="H218" t="str">
            <v>86050107</v>
          </cell>
          <cell r="I218">
            <v>86</v>
          </cell>
          <cell r="J218" t="str">
            <v>จังหวัดชุมพร</v>
          </cell>
          <cell r="K218">
            <v>8605</v>
          </cell>
          <cell r="L218" t="str">
            <v>ละแม</v>
          </cell>
          <cell r="M218">
            <v>860501</v>
          </cell>
          <cell r="N218" t="str">
            <v>ละแม</v>
          </cell>
          <cell r="O218" t="str">
            <v>ใต้</v>
          </cell>
          <cell r="P218" t="str">
            <v>07</v>
          </cell>
          <cell r="Q218" t="str">
            <v>โรงพยาบาลชุมชน</v>
          </cell>
          <cell r="R218">
            <v>4</v>
          </cell>
          <cell r="S218">
            <v>46</v>
          </cell>
          <cell r="T218" t="str">
            <v>30</v>
          </cell>
          <cell r="U218" t="str">
            <v>21</v>
          </cell>
          <cell r="V218" t="str">
            <v>2.1 ทุติยภูมิระดับต้น</v>
          </cell>
        </row>
        <row r="219">
          <cell r="A219" t="str">
            <v>06</v>
          </cell>
          <cell r="B219" t="str">
            <v>21002</v>
          </cell>
          <cell r="C219" t="str">
            <v>กระทรวงสาธารณสุข สำนักงานปลัดกระทรวงสาธารณสุข</v>
          </cell>
          <cell r="D219" t="str">
            <v>001138200</v>
          </cell>
          <cell r="E219" t="str">
            <v>11382</v>
          </cell>
          <cell r="F219" t="str">
            <v>รพช.พะโต๊ะ</v>
          </cell>
          <cell r="G219" t="str">
            <v>โรงพยาบาลชุมชนพะโต๊ะ</v>
          </cell>
          <cell r="H219" t="str">
            <v>86060108</v>
          </cell>
          <cell r="I219">
            <v>86</v>
          </cell>
          <cell r="J219" t="str">
            <v>จังหวัดชุมพร</v>
          </cell>
          <cell r="K219">
            <v>8606</v>
          </cell>
          <cell r="L219" t="str">
            <v>พะโต๊ะ</v>
          </cell>
          <cell r="M219">
            <v>860601</v>
          </cell>
          <cell r="N219" t="str">
            <v>พะโต๊ะ</v>
          </cell>
          <cell r="O219" t="str">
            <v>ใต้</v>
          </cell>
          <cell r="P219" t="str">
            <v>07</v>
          </cell>
          <cell r="Q219" t="str">
            <v>โรงพยาบาลชุมชน</v>
          </cell>
          <cell r="R219">
            <v>5</v>
          </cell>
          <cell r="S219">
            <v>30</v>
          </cell>
          <cell r="T219" t="str">
            <v>30</v>
          </cell>
          <cell r="U219" t="str">
            <v>21</v>
          </cell>
          <cell r="V219" t="str">
            <v>2.1 ทุติยภูมิระดับต้น</v>
          </cell>
        </row>
        <row r="220">
          <cell r="A220" t="str">
            <v>06</v>
          </cell>
          <cell r="B220" t="str">
            <v>21002</v>
          </cell>
          <cell r="C220" t="str">
            <v>กระทรวงสาธารณสุข สำนักงานปลัดกระทรวงสาธารณสุข</v>
          </cell>
          <cell r="D220" t="str">
            <v>001138300</v>
          </cell>
          <cell r="E220" t="str">
            <v>11383</v>
          </cell>
          <cell r="F220" t="str">
            <v>รพช.สวี</v>
          </cell>
          <cell r="G220" t="str">
            <v>โรงพยาบาลชุมชนสวี</v>
          </cell>
          <cell r="H220" t="str">
            <v>86070107</v>
          </cell>
          <cell r="I220">
            <v>86</v>
          </cell>
          <cell r="J220" t="str">
            <v>จังหวัดชุมพร</v>
          </cell>
          <cell r="K220">
            <v>8607</v>
          </cell>
          <cell r="L220" t="str">
            <v>สวี</v>
          </cell>
          <cell r="M220">
            <v>860701</v>
          </cell>
          <cell r="N220" t="str">
            <v>นาโพธิ์</v>
          </cell>
          <cell r="O220" t="str">
            <v>ใต้</v>
          </cell>
          <cell r="P220" t="str">
            <v>07</v>
          </cell>
          <cell r="Q220" t="str">
            <v>โรงพยาบาลชุมชน</v>
          </cell>
          <cell r="R220">
            <v>4</v>
          </cell>
          <cell r="S220">
            <v>60</v>
          </cell>
          <cell r="T220" t="str">
            <v>60</v>
          </cell>
          <cell r="U220" t="str">
            <v>21</v>
          </cell>
          <cell r="V220" t="str">
            <v>2.1 ทุติยภูมิระดับต้น</v>
          </cell>
        </row>
        <row r="221">
          <cell r="A221" t="str">
            <v>06</v>
          </cell>
          <cell r="B221" t="str">
            <v>21002</v>
          </cell>
          <cell r="C221" t="str">
            <v>กระทรวงสาธารณสุข สำนักงานปลัดกระทรวงสาธารณสุข</v>
          </cell>
          <cell r="D221" t="str">
            <v>001138500</v>
          </cell>
          <cell r="E221" t="str">
            <v>11385</v>
          </cell>
          <cell r="F221" t="str">
            <v>รพช.ทุ่งตะโก</v>
          </cell>
          <cell r="G221" t="str">
            <v>โรงพยาบาลชุมชนทุ่งตะโก</v>
          </cell>
          <cell r="H221" t="str">
            <v>86080201</v>
          </cell>
          <cell r="I221">
            <v>86</v>
          </cell>
          <cell r="J221" t="str">
            <v>จังหวัดชุมพร</v>
          </cell>
          <cell r="K221">
            <v>8608</v>
          </cell>
          <cell r="L221" t="str">
            <v>ทุ่งตะโก</v>
          </cell>
          <cell r="M221">
            <v>860802</v>
          </cell>
          <cell r="N221" t="str">
            <v>ทุ่งตะไคร</v>
          </cell>
          <cell r="O221" t="str">
            <v>ใต้</v>
          </cell>
          <cell r="P221" t="str">
            <v>07</v>
          </cell>
          <cell r="Q221" t="str">
            <v>โรงพยาบาลชุมชน</v>
          </cell>
          <cell r="R221">
            <v>5</v>
          </cell>
          <cell r="S221">
            <v>10</v>
          </cell>
          <cell r="T221" t="str">
            <v>10</v>
          </cell>
          <cell r="U221" t="str">
            <v>22</v>
          </cell>
          <cell r="V221" t="str">
            <v>2.2 ทุติยภูมิระดับกลาง</v>
          </cell>
        </row>
        <row r="222">
          <cell r="A222" t="str">
            <v>06</v>
          </cell>
          <cell r="B222" t="str">
            <v>21002</v>
          </cell>
          <cell r="C222" t="str">
            <v>กระทรวงสาธารณสุข สำนักงานปลัดกระทรวงสาธารณสุข</v>
          </cell>
          <cell r="D222" t="str">
            <v>001074700</v>
          </cell>
          <cell r="E222" t="str">
            <v>10747</v>
          </cell>
          <cell r="F222" t="str">
            <v>รพท.พัทลุง</v>
          </cell>
          <cell r="G222" t="str">
            <v>โรงพยาบาลทั่วไปพัทลุง</v>
          </cell>
          <cell r="H222" t="str">
            <v>93010100</v>
          </cell>
          <cell r="I222">
            <v>93</v>
          </cell>
          <cell r="J222" t="str">
            <v>จังหวัดพัทลุง</v>
          </cell>
          <cell r="K222">
            <v>9301</v>
          </cell>
          <cell r="L222" t="str">
            <v>เมืองพัทลุง</v>
          </cell>
          <cell r="M222">
            <v>930101</v>
          </cell>
          <cell r="N222" t="str">
            <v>คูหาสวรรค์</v>
          </cell>
          <cell r="O222" t="str">
            <v>ใต้</v>
          </cell>
          <cell r="P222" t="str">
            <v>06</v>
          </cell>
          <cell r="Q222" t="str">
            <v>โรงพยาบาลทั่วไป</v>
          </cell>
          <cell r="R222">
            <v>2</v>
          </cell>
          <cell r="S222">
            <v>385</v>
          </cell>
          <cell r="T222" t="str">
            <v>347</v>
          </cell>
          <cell r="U222" t="str">
            <v>23</v>
          </cell>
          <cell r="V222" t="str">
            <v>2.3 ทุติยภูมิระดับสูง</v>
          </cell>
        </row>
        <row r="223">
          <cell r="A223" t="str">
            <v>06</v>
          </cell>
          <cell r="B223" t="str">
            <v>21002</v>
          </cell>
          <cell r="C223" t="str">
            <v>กระทรวงสาธารณสุข สำนักงานปลัดกระทรวงสาธารณสุข</v>
          </cell>
          <cell r="D223" t="str">
            <v>001141400</v>
          </cell>
          <cell r="E223" t="str">
            <v>11414</v>
          </cell>
          <cell r="F223" t="str">
            <v>รพช.กงหรา</v>
          </cell>
          <cell r="G223" t="str">
            <v>โรงพยาบาลชุมชนกงหรา</v>
          </cell>
          <cell r="H223" t="str">
            <v>93020401</v>
          </cell>
          <cell r="I223">
            <v>93</v>
          </cell>
          <cell r="J223" t="str">
            <v>จังหวัดพัทลุง</v>
          </cell>
          <cell r="K223">
            <v>9302</v>
          </cell>
          <cell r="L223" t="str">
            <v>กงหรา</v>
          </cell>
          <cell r="M223">
            <v>930204</v>
          </cell>
          <cell r="N223" t="str">
            <v>คลองทรายขาว</v>
          </cell>
          <cell r="O223" t="str">
            <v>ใต้</v>
          </cell>
          <cell r="P223" t="str">
            <v>07</v>
          </cell>
          <cell r="Q223" t="str">
            <v>โรงพยาบาลชุมชน</v>
          </cell>
          <cell r="R223">
            <v>5</v>
          </cell>
          <cell r="S223">
            <v>30</v>
          </cell>
          <cell r="T223" t="str">
            <v>30</v>
          </cell>
          <cell r="U223" t="str">
            <v>21</v>
          </cell>
          <cell r="V223" t="str">
            <v>2.1 ทุติยภูมิระดับต้น</v>
          </cell>
        </row>
        <row r="224">
          <cell r="A224" t="str">
            <v>06</v>
          </cell>
          <cell r="B224" t="str">
            <v>21002</v>
          </cell>
          <cell r="C224" t="str">
            <v>กระทรวงสาธารณสุข สำนักงานปลัดกระทรวงสาธารณสุข</v>
          </cell>
          <cell r="D224" t="str">
            <v>001141500</v>
          </cell>
          <cell r="E224" t="str">
            <v>11415</v>
          </cell>
          <cell r="F224" t="str">
            <v>รพช.เขาชัยสน</v>
          </cell>
          <cell r="G224" t="str">
            <v>โรงพยาบาลชุมชนเขาชัยสน</v>
          </cell>
          <cell r="H224" t="str">
            <v>93030103</v>
          </cell>
          <cell r="I224">
            <v>93</v>
          </cell>
          <cell r="J224" t="str">
            <v>จังหวัดพัทลุง</v>
          </cell>
          <cell r="K224">
            <v>9303</v>
          </cell>
          <cell r="L224" t="str">
            <v>เขาชัยสน</v>
          </cell>
          <cell r="M224">
            <v>930301</v>
          </cell>
          <cell r="N224" t="str">
            <v>เขาชัยสน</v>
          </cell>
          <cell r="O224" t="str">
            <v>ใต้</v>
          </cell>
          <cell r="P224" t="str">
            <v>07</v>
          </cell>
          <cell r="Q224" t="str">
            <v>โรงพยาบาลชุมชน</v>
          </cell>
          <cell r="R224">
            <v>5</v>
          </cell>
          <cell r="S224">
            <v>42</v>
          </cell>
          <cell r="T224" t="str">
            <v>30</v>
          </cell>
          <cell r="U224" t="str">
            <v>21</v>
          </cell>
          <cell r="V224" t="str">
            <v>2.1 ทุติยภูมิระดับต้น</v>
          </cell>
        </row>
        <row r="225">
          <cell r="A225" t="str">
            <v>06</v>
          </cell>
          <cell r="B225" t="str">
            <v>21002</v>
          </cell>
          <cell r="C225" t="str">
            <v>กระทรวงสาธารณสุข สำนักงานปลัดกระทรวงสาธารณสุข</v>
          </cell>
          <cell r="D225" t="str">
            <v>001141600</v>
          </cell>
          <cell r="E225" t="str">
            <v>11416</v>
          </cell>
          <cell r="F225" t="str">
            <v>รพช.ตะโหมด</v>
          </cell>
          <cell r="G225" t="str">
            <v>โรงพยาบาลชุมชนตะโหมด</v>
          </cell>
          <cell r="H225" t="str">
            <v>93040101</v>
          </cell>
          <cell r="I225">
            <v>93</v>
          </cell>
          <cell r="J225" t="str">
            <v>จังหวัดพัทลุง</v>
          </cell>
          <cell r="K225">
            <v>9304</v>
          </cell>
          <cell r="L225" t="str">
            <v>ตะโหมด</v>
          </cell>
          <cell r="M225">
            <v>930401</v>
          </cell>
          <cell r="N225" t="str">
            <v>แม่ขรี</v>
          </cell>
          <cell r="O225" t="str">
            <v>ใต้</v>
          </cell>
          <cell r="P225" t="str">
            <v>07</v>
          </cell>
          <cell r="Q225" t="str">
            <v>โรงพยาบาลชุมชน</v>
          </cell>
          <cell r="R225">
            <v>5</v>
          </cell>
          <cell r="S225">
            <v>32</v>
          </cell>
          <cell r="T225" t="str">
            <v>30</v>
          </cell>
          <cell r="U225" t="str">
            <v>21</v>
          </cell>
          <cell r="V225" t="str">
            <v>2.1 ทุติยภูมิระดับต้น</v>
          </cell>
        </row>
        <row r="226">
          <cell r="A226" t="str">
            <v>06</v>
          </cell>
          <cell r="B226" t="str">
            <v>21002</v>
          </cell>
          <cell r="C226" t="str">
            <v>กระทรวงสาธารณสุข สำนักงานปลัดกระทรวงสาธารณสุข</v>
          </cell>
          <cell r="D226" t="str">
            <v>001141700</v>
          </cell>
          <cell r="E226" t="str">
            <v>11417</v>
          </cell>
          <cell r="F226" t="str">
            <v>รพช.ควนขนุน</v>
          </cell>
          <cell r="G226" t="str">
            <v>โรงพยาบาลชุมชนควนขนุน</v>
          </cell>
          <cell r="H226" t="str">
            <v>93050109</v>
          </cell>
          <cell r="I226">
            <v>93</v>
          </cell>
          <cell r="J226" t="str">
            <v>จังหวัดพัทลุง</v>
          </cell>
          <cell r="K226">
            <v>9305</v>
          </cell>
          <cell r="L226" t="str">
            <v>ควนขนุน</v>
          </cell>
          <cell r="M226">
            <v>930501</v>
          </cell>
          <cell r="N226" t="str">
            <v>ควนขนุน</v>
          </cell>
          <cell r="O226" t="str">
            <v>ใต้</v>
          </cell>
          <cell r="P226" t="str">
            <v>07</v>
          </cell>
          <cell r="Q226" t="str">
            <v>โรงพยาบาลชุมชน</v>
          </cell>
          <cell r="R226">
            <v>4</v>
          </cell>
          <cell r="S226">
            <v>93</v>
          </cell>
          <cell r="T226" t="str">
            <v>90</v>
          </cell>
          <cell r="U226" t="str">
            <v>21</v>
          </cell>
          <cell r="V226" t="str">
            <v>2.1 ทุติยภูมิระดับต้น</v>
          </cell>
        </row>
        <row r="227">
          <cell r="A227" t="str">
            <v>06</v>
          </cell>
          <cell r="B227" t="str">
            <v>21002</v>
          </cell>
          <cell r="C227" t="str">
            <v>กระทรวงสาธารณสุข สำนักงานปลัดกระทรวงสาธารณสุข</v>
          </cell>
          <cell r="D227" t="str">
            <v>001141800</v>
          </cell>
          <cell r="E227" t="str">
            <v>11418</v>
          </cell>
          <cell r="F227" t="str">
            <v>รพช.ปากพะยูน</v>
          </cell>
          <cell r="G227" t="str">
            <v>โรงพยาบาลชุมชนปากพะยูน</v>
          </cell>
          <cell r="H227" t="str">
            <v>93060101</v>
          </cell>
          <cell r="I227">
            <v>93</v>
          </cell>
          <cell r="J227" t="str">
            <v>จังหวัดพัทลุง</v>
          </cell>
          <cell r="K227">
            <v>9306</v>
          </cell>
          <cell r="L227" t="str">
            <v>ปากพะยูน</v>
          </cell>
          <cell r="M227">
            <v>930601</v>
          </cell>
          <cell r="N227" t="str">
            <v>ปากพะยูน</v>
          </cell>
          <cell r="O227" t="str">
            <v>ใต้</v>
          </cell>
          <cell r="P227" t="str">
            <v>07</v>
          </cell>
          <cell r="Q227" t="str">
            <v>โรงพยาบาลชุมชน</v>
          </cell>
          <cell r="R227">
            <v>5</v>
          </cell>
          <cell r="S227">
            <v>40</v>
          </cell>
          <cell r="T227" t="str">
            <v>30</v>
          </cell>
          <cell r="U227" t="str">
            <v>21</v>
          </cell>
          <cell r="V227" t="str">
            <v>2.1 ทุติยภูมิระดับต้น</v>
          </cell>
        </row>
        <row r="228">
          <cell r="A228" t="str">
            <v>06</v>
          </cell>
          <cell r="B228" t="str">
            <v>21002</v>
          </cell>
          <cell r="C228" t="str">
            <v>กระทรวงสาธารณสุข สำนักงานปลัดกระทรวงสาธารณสุข</v>
          </cell>
          <cell r="D228" t="str">
            <v>001141900</v>
          </cell>
          <cell r="E228" t="str">
            <v>11419</v>
          </cell>
          <cell r="F228" t="str">
            <v>รพช.ศรีบรรพต</v>
          </cell>
          <cell r="G228" t="str">
            <v>โรงพยาบาลชุมชนศรีบรรพต</v>
          </cell>
          <cell r="H228" t="str">
            <v>93070109</v>
          </cell>
          <cell r="I228">
            <v>93</v>
          </cell>
          <cell r="J228" t="str">
            <v>จังหวัดพัทลุง</v>
          </cell>
          <cell r="K228">
            <v>9307</v>
          </cell>
          <cell r="L228" t="str">
            <v>ศรีบรรพต</v>
          </cell>
          <cell r="M228">
            <v>930701</v>
          </cell>
          <cell r="N228" t="str">
            <v>เขาย่า</v>
          </cell>
          <cell r="O228" t="str">
            <v>ใต้</v>
          </cell>
          <cell r="P228" t="str">
            <v>07</v>
          </cell>
          <cell r="Q228" t="str">
            <v>โรงพยาบาลชุมชน</v>
          </cell>
          <cell r="R228">
            <v>5</v>
          </cell>
          <cell r="S228">
            <v>30</v>
          </cell>
          <cell r="T228" t="str">
            <v>30</v>
          </cell>
          <cell r="U228" t="str">
            <v>21</v>
          </cell>
          <cell r="V228" t="str">
            <v>2.1 ทุติยภูมิระดับต้น</v>
          </cell>
        </row>
        <row r="229">
          <cell r="A229" t="str">
            <v>06</v>
          </cell>
          <cell r="B229" t="str">
            <v>21002</v>
          </cell>
          <cell r="C229" t="str">
            <v>กระทรวงสาธารณสุข สำนักงานปลัดกระทรวงสาธารณสุข</v>
          </cell>
          <cell r="D229" t="str">
            <v>001142000</v>
          </cell>
          <cell r="E229" t="str">
            <v>11420</v>
          </cell>
          <cell r="F229" t="str">
            <v>รพช.ป่าบอน</v>
          </cell>
          <cell r="G229" t="str">
            <v>โรงพยาบาลชุมชนป่าบอน</v>
          </cell>
          <cell r="H229" t="str">
            <v>93080608</v>
          </cell>
          <cell r="I229">
            <v>93</v>
          </cell>
          <cell r="J229" t="str">
            <v>จังหวัดพัทลุง</v>
          </cell>
          <cell r="K229">
            <v>9308</v>
          </cell>
          <cell r="L229" t="str">
            <v>ป่าบอน</v>
          </cell>
          <cell r="M229">
            <v>930806</v>
          </cell>
          <cell r="N229" t="str">
            <v>วังใหม่</v>
          </cell>
          <cell r="O229" t="str">
            <v>ใต้</v>
          </cell>
          <cell r="P229" t="str">
            <v>07</v>
          </cell>
          <cell r="Q229" t="str">
            <v>โรงพยาบาลชุมชน</v>
          </cell>
          <cell r="R229">
            <v>5</v>
          </cell>
          <cell r="S229">
            <v>30</v>
          </cell>
          <cell r="T229" t="str">
            <v>30</v>
          </cell>
          <cell r="U229" t="str">
            <v>21</v>
          </cell>
          <cell r="V229" t="str">
            <v>2.1 ทุติยภูมิระดับต้น</v>
          </cell>
        </row>
        <row r="230">
          <cell r="A230" t="str">
            <v>06</v>
          </cell>
          <cell r="B230" t="str">
            <v>21002</v>
          </cell>
          <cell r="C230" t="str">
            <v>กระทรวงสาธารณสุข สำนักงานปลัดกระทรวงสาธารณสุข</v>
          </cell>
          <cell r="D230" t="str">
            <v>001142100</v>
          </cell>
          <cell r="E230" t="str">
            <v>11421</v>
          </cell>
          <cell r="F230" t="str">
            <v>รพช.บางแก้ว</v>
          </cell>
          <cell r="G230" t="str">
            <v>โรงพยาบาลชุมชนบางแก้ว</v>
          </cell>
          <cell r="H230" t="str">
            <v>93090101</v>
          </cell>
          <cell r="I230">
            <v>93</v>
          </cell>
          <cell r="J230" t="str">
            <v>จังหวัดพัทลุง</v>
          </cell>
          <cell r="K230">
            <v>9309</v>
          </cell>
          <cell r="L230" t="str">
            <v>บางแก้ว</v>
          </cell>
          <cell r="M230">
            <v>930901</v>
          </cell>
          <cell r="N230" t="str">
            <v>ท่ามะเดื่อ</v>
          </cell>
          <cell r="O230" t="str">
            <v>ใต้</v>
          </cell>
          <cell r="P230" t="str">
            <v>07</v>
          </cell>
          <cell r="Q230" t="str">
            <v>โรงพยาบาลชุมชน</v>
          </cell>
          <cell r="R230">
            <v>5</v>
          </cell>
          <cell r="S230">
            <v>30</v>
          </cell>
          <cell r="T230" t="str">
            <v>30</v>
          </cell>
          <cell r="U230" t="str">
            <v>21</v>
          </cell>
          <cell r="V230" t="str">
            <v>2.1 ทุติยภูมิระดับต้น</v>
          </cell>
        </row>
        <row r="231">
          <cell r="A231" t="str">
            <v>06</v>
          </cell>
          <cell r="B231" t="str">
            <v>21002</v>
          </cell>
          <cell r="C231" t="str">
            <v>กระทรวงสาธารณสุข สำนักงานปลัดกระทรวงสาธารณสุข</v>
          </cell>
          <cell r="D231" t="str">
            <v>001142200</v>
          </cell>
          <cell r="E231" t="str">
            <v>11422</v>
          </cell>
          <cell r="F231" t="str">
            <v>รพช.ป่าพะยอม</v>
          </cell>
          <cell r="G231" t="str">
            <v>โรงพยาบาลชุมชนป่าพะยอม</v>
          </cell>
          <cell r="H231" t="str">
            <v>93100101</v>
          </cell>
          <cell r="I231">
            <v>93</v>
          </cell>
          <cell r="J231" t="str">
            <v>จังหวัดพัทลุง</v>
          </cell>
          <cell r="K231">
            <v>9310</v>
          </cell>
          <cell r="L231" t="str">
            <v>ป่าพะยอม</v>
          </cell>
          <cell r="M231">
            <v>931001</v>
          </cell>
          <cell r="N231" t="str">
            <v>ป่าพะยอม</v>
          </cell>
          <cell r="O231" t="str">
            <v>ใต้</v>
          </cell>
          <cell r="P231" t="str">
            <v>07</v>
          </cell>
          <cell r="Q231" t="str">
            <v>โรงพยาบาลชุมชน</v>
          </cell>
          <cell r="R231">
            <v>5</v>
          </cell>
          <cell r="S231">
            <v>37</v>
          </cell>
          <cell r="T231" t="str">
            <v>30</v>
          </cell>
          <cell r="U231" t="str">
            <v>21</v>
          </cell>
          <cell r="V231" t="str">
            <v>2.1 ทุติยภูมิระดับต้น</v>
          </cell>
        </row>
        <row r="232">
          <cell r="A232" t="str">
            <v>06</v>
          </cell>
          <cell r="B232" t="str">
            <v>21002</v>
          </cell>
          <cell r="C232" t="str">
            <v>กระทรวงสาธารณสุข สำนักงานปลัดกระทรวงสาธารณสุข</v>
          </cell>
          <cell r="D232" t="str">
            <v>002467300</v>
          </cell>
          <cell r="E232" t="str">
            <v>24673</v>
          </cell>
          <cell r="F232" t="str">
            <v>รพช.ศรีนครินทร์(ปัญญานันทภิขุ)</v>
          </cell>
          <cell r="G232" t="str">
            <v>โรงพยาบาลชุมชนศรีนครินทร์(ปัญญานันทภิขุ)</v>
          </cell>
          <cell r="H232" t="str">
            <v>93110203</v>
          </cell>
          <cell r="I232">
            <v>93</v>
          </cell>
          <cell r="J232" t="str">
            <v>จังหวัดพัทลุง</v>
          </cell>
          <cell r="K232">
            <v>9311</v>
          </cell>
          <cell r="L232" t="str">
            <v>ศรีนครินทร์</v>
          </cell>
          <cell r="M232">
            <v>931102</v>
          </cell>
          <cell r="N232" t="str">
            <v>บ้านนา</v>
          </cell>
          <cell r="O232" t="str">
            <v>ใต้</v>
          </cell>
          <cell r="P232" t="str">
            <v>07</v>
          </cell>
          <cell r="Q232" t="str">
            <v>โรงพยาบาลชุมชน</v>
          </cell>
          <cell r="R232">
            <v>5</v>
          </cell>
          <cell r="S232">
            <v>30</v>
          </cell>
          <cell r="T232" t="str">
            <v>30</v>
          </cell>
          <cell r="U232" t="str">
            <v>21</v>
          </cell>
          <cell r="V232" t="str">
            <v>2.1 ทุติยภูมิระดับต้น</v>
          </cell>
        </row>
        <row r="233">
          <cell r="A233" t="str">
            <v>07</v>
          </cell>
          <cell r="B233" t="str">
            <v>21002</v>
          </cell>
          <cell r="C233" t="str">
            <v>กระทรวงสาธารณสุข สำนักงานปลัดกระทรวงสาธารณสุข</v>
          </cell>
          <cell r="D233" t="str">
            <v>001073800</v>
          </cell>
          <cell r="E233" t="str">
            <v>10738</v>
          </cell>
          <cell r="F233" t="str">
            <v>รพท.กระบี่</v>
          </cell>
          <cell r="G233" t="str">
            <v>โรงพยาบาลทั่วไปกระบี่</v>
          </cell>
          <cell r="H233" t="str">
            <v>81010100</v>
          </cell>
          <cell r="I233">
            <v>81</v>
          </cell>
          <cell r="J233" t="str">
            <v>จังหวัดกระบี่</v>
          </cell>
          <cell r="K233">
            <v>8101</v>
          </cell>
          <cell r="L233" t="str">
            <v>เมืองกระบี่</v>
          </cell>
          <cell r="M233">
            <v>810101</v>
          </cell>
          <cell r="N233" t="str">
            <v>ปากน้ำ</v>
          </cell>
          <cell r="O233" t="str">
            <v>ใต้</v>
          </cell>
          <cell r="P233" t="str">
            <v>06</v>
          </cell>
          <cell r="Q233" t="str">
            <v>โรงพยาบาลทั่วไป</v>
          </cell>
          <cell r="R233">
            <v>2</v>
          </cell>
          <cell r="S233">
            <v>340</v>
          </cell>
          <cell r="T233" t="str">
            <v>340</v>
          </cell>
          <cell r="U233" t="str">
            <v>23</v>
          </cell>
          <cell r="V233" t="str">
            <v>2.3 ทุติยภูมิระดับสูง</v>
          </cell>
        </row>
        <row r="234">
          <cell r="A234" t="str">
            <v>07</v>
          </cell>
          <cell r="B234" t="str">
            <v>21002</v>
          </cell>
          <cell r="C234" t="str">
            <v>กระทรวงสาธารณสุข สำนักงานปลัดกระทรวงสาธารณสุข</v>
          </cell>
          <cell r="D234" t="str">
            <v>001134000</v>
          </cell>
          <cell r="E234" t="str">
            <v>11340</v>
          </cell>
          <cell r="F234" t="str">
            <v>รพช.เขาพนม</v>
          </cell>
          <cell r="G234" t="str">
            <v>โรงพยาบาลชุมชนเขาพนม</v>
          </cell>
          <cell r="H234" t="str">
            <v>81020109</v>
          </cell>
          <cell r="I234">
            <v>81</v>
          </cell>
          <cell r="J234" t="str">
            <v>จังหวัดกระบี่</v>
          </cell>
          <cell r="K234">
            <v>8102</v>
          </cell>
          <cell r="L234" t="str">
            <v>เขาพนม</v>
          </cell>
          <cell r="M234">
            <v>810201</v>
          </cell>
          <cell r="N234" t="str">
            <v>เขาพนม</v>
          </cell>
          <cell r="O234" t="str">
            <v>ใต้</v>
          </cell>
          <cell r="P234" t="str">
            <v>07</v>
          </cell>
          <cell r="Q234" t="str">
            <v>โรงพยาบาลชุมชน</v>
          </cell>
          <cell r="R234">
            <v>5</v>
          </cell>
          <cell r="S234">
            <v>30</v>
          </cell>
          <cell r="T234" t="str">
            <v>45</v>
          </cell>
          <cell r="U234" t="str">
            <v>21</v>
          </cell>
          <cell r="V234" t="str">
            <v>2.1 ทุติยภูมิระดับต้น</v>
          </cell>
        </row>
        <row r="235">
          <cell r="A235" t="str">
            <v>07</v>
          </cell>
          <cell r="B235" t="str">
            <v>21002</v>
          </cell>
          <cell r="C235" t="str">
            <v>กระทรวงสาธารณสุข สำนักงานปลัดกระทรวงสาธารณสุข</v>
          </cell>
          <cell r="D235" t="str">
            <v>001134100</v>
          </cell>
          <cell r="E235" t="str">
            <v>11341</v>
          </cell>
          <cell r="F235" t="str">
            <v>รพช.เกาะลันตา</v>
          </cell>
          <cell r="G235" t="str">
            <v>โรงพยาบาลชุมชนเกาะลันตา</v>
          </cell>
          <cell r="H235" t="str">
            <v>81030101</v>
          </cell>
          <cell r="I235">
            <v>81</v>
          </cell>
          <cell r="J235" t="str">
            <v>จังหวัดกระบี่</v>
          </cell>
          <cell r="K235">
            <v>8103</v>
          </cell>
          <cell r="L235" t="str">
            <v>เกาะลันตา</v>
          </cell>
          <cell r="M235">
            <v>810301</v>
          </cell>
          <cell r="N235" t="str">
            <v>เกาะลันตาใหญ่</v>
          </cell>
          <cell r="O235" t="str">
            <v>ใต้</v>
          </cell>
          <cell r="P235" t="str">
            <v>07</v>
          </cell>
          <cell r="Q235" t="str">
            <v>โรงพยาบาลชุมชน</v>
          </cell>
          <cell r="R235">
            <v>5</v>
          </cell>
          <cell r="S235">
            <v>10</v>
          </cell>
          <cell r="T235" t="str">
            <v>10</v>
          </cell>
          <cell r="U235" t="str">
            <v>21</v>
          </cell>
          <cell r="V235" t="str">
            <v>2.1 ทุติยภูมิระดับต้น</v>
          </cell>
        </row>
        <row r="236">
          <cell r="A236" t="str">
            <v>07</v>
          </cell>
          <cell r="B236" t="str">
            <v>21002</v>
          </cell>
          <cell r="C236" t="str">
            <v>กระทรวงสาธารณสุข สำนักงานปลัดกระทรวงสาธารณสุข</v>
          </cell>
          <cell r="D236" t="str">
            <v>001134200</v>
          </cell>
          <cell r="E236" t="str">
            <v>11342</v>
          </cell>
          <cell r="F236" t="str">
            <v>รพช.คลองท่อม</v>
          </cell>
          <cell r="G236" t="str">
            <v>โรงพยาบาลชุมชนคลองท่อม</v>
          </cell>
          <cell r="H236" t="str">
            <v>81040109</v>
          </cell>
          <cell r="I236">
            <v>81</v>
          </cell>
          <cell r="J236" t="str">
            <v>จังหวัดกระบี่</v>
          </cell>
          <cell r="K236">
            <v>8104</v>
          </cell>
          <cell r="L236" t="str">
            <v>คลองท่อม</v>
          </cell>
          <cell r="M236">
            <v>810401</v>
          </cell>
          <cell r="N236" t="str">
            <v>คลองท่อมใต้</v>
          </cell>
          <cell r="O236" t="str">
            <v>ใต้</v>
          </cell>
          <cell r="P236" t="str">
            <v>07</v>
          </cell>
          <cell r="Q236" t="str">
            <v>โรงพยาบาลชุมชน</v>
          </cell>
          <cell r="R236">
            <v>5</v>
          </cell>
          <cell r="S236">
            <v>30</v>
          </cell>
          <cell r="T236" t="str">
            <v>30</v>
          </cell>
          <cell r="U236" t="str">
            <v>21</v>
          </cell>
          <cell r="V236" t="str">
            <v>2.1 ทุติยภูมิระดับต้น</v>
          </cell>
        </row>
        <row r="237">
          <cell r="A237" t="str">
            <v>07</v>
          </cell>
          <cell r="B237" t="str">
            <v>21002</v>
          </cell>
          <cell r="C237" t="str">
            <v>กระทรวงสาธารณสุข สำนักงานปลัดกระทรวงสาธารณสุข</v>
          </cell>
          <cell r="D237" t="str">
            <v>001134300</v>
          </cell>
          <cell r="E237" t="str">
            <v>11343</v>
          </cell>
          <cell r="F237" t="str">
            <v>รพช.อ่าวลึก</v>
          </cell>
          <cell r="G237" t="str">
            <v>โรงพยาบาลชุมชนอ่าวลึก</v>
          </cell>
          <cell r="H237" t="str">
            <v>81050107</v>
          </cell>
          <cell r="I237">
            <v>81</v>
          </cell>
          <cell r="J237" t="str">
            <v>จังหวัดกระบี่</v>
          </cell>
          <cell r="K237">
            <v>8105</v>
          </cell>
          <cell r="L237" t="str">
            <v>อ่าวลึก</v>
          </cell>
          <cell r="M237">
            <v>810501</v>
          </cell>
          <cell r="N237" t="str">
            <v>อ่าวลึกใต้</v>
          </cell>
          <cell r="O237" t="str">
            <v>ใต้</v>
          </cell>
          <cell r="P237" t="str">
            <v>07</v>
          </cell>
          <cell r="Q237" t="str">
            <v>โรงพยาบาลชุมชน</v>
          </cell>
          <cell r="R237">
            <v>4</v>
          </cell>
          <cell r="S237">
            <v>60</v>
          </cell>
          <cell r="T237" t="str">
            <v>60</v>
          </cell>
          <cell r="U237" t="str">
            <v>21</v>
          </cell>
          <cell r="V237" t="str">
            <v>2.1 ทุติยภูมิระดับต้น</v>
          </cell>
        </row>
        <row r="238">
          <cell r="A238" t="str">
            <v>07</v>
          </cell>
          <cell r="B238" t="str">
            <v>21002</v>
          </cell>
          <cell r="C238" t="str">
            <v>กระทรวงสาธารณสุข สำนักงานปลัดกระทรวงสาธารณสุข</v>
          </cell>
          <cell r="D238" t="str">
            <v>001134400</v>
          </cell>
          <cell r="E238" t="str">
            <v>11344</v>
          </cell>
          <cell r="F238" t="str">
            <v>รพช.ปลายพระยา</v>
          </cell>
          <cell r="G238" t="str">
            <v>โรงพยาบาลชุมชนปลายพระยา</v>
          </cell>
          <cell r="H238" t="str">
            <v>81060105</v>
          </cell>
          <cell r="I238">
            <v>81</v>
          </cell>
          <cell r="J238" t="str">
            <v>จังหวัดกระบี่</v>
          </cell>
          <cell r="K238">
            <v>8106</v>
          </cell>
          <cell r="L238" t="str">
            <v>ปลายพระยา</v>
          </cell>
          <cell r="M238">
            <v>810601</v>
          </cell>
          <cell r="N238" t="str">
            <v>ปลายพระยา</v>
          </cell>
          <cell r="O238" t="str">
            <v>ใต้</v>
          </cell>
          <cell r="P238" t="str">
            <v>07</v>
          </cell>
          <cell r="Q238" t="str">
            <v>โรงพยาบาลชุมชน</v>
          </cell>
          <cell r="R238">
            <v>5</v>
          </cell>
          <cell r="S238">
            <v>30</v>
          </cell>
          <cell r="T238" t="str">
            <v>30</v>
          </cell>
          <cell r="U238" t="str">
            <v>21</v>
          </cell>
          <cell r="V238" t="str">
            <v>2.1 ทุติยภูมิระดับต้น</v>
          </cell>
        </row>
        <row r="239">
          <cell r="A239" t="str">
            <v>07</v>
          </cell>
          <cell r="B239" t="str">
            <v>21002</v>
          </cell>
          <cell r="C239" t="str">
            <v>กระทรวงสาธารณสุข สำนักงานปลัดกระทรวงสาธารณสุข</v>
          </cell>
          <cell r="D239" t="str">
            <v>001134500</v>
          </cell>
          <cell r="E239" t="str">
            <v>11345</v>
          </cell>
          <cell r="F239" t="str">
            <v>รพช.ลำทับ</v>
          </cell>
          <cell r="G239" t="str">
            <v>โรงพยาบาลชุมชนลำทับ</v>
          </cell>
          <cell r="H239" t="str">
            <v>81070105</v>
          </cell>
          <cell r="I239">
            <v>81</v>
          </cell>
          <cell r="J239" t="str">
            <v>จังหวัดกระบี่</v>
          </cell>
          <cell r="K239">
            <v>8107</v>
          </cell>
          <cell r="L239" t="str">
            <v>ลำทับ</v>
          </cell>
          <cell r="M239">
            <v>810701</v>
          </cell>
          <cell r="N239" t="str">
            <v>ลำทับ</v>
          </cell>
          <cell r="O239" t="str">
            <v>ใต้</v>
          </cell>
          <cell r="P239" t="str">
            <v>07</v>
          </cell>
          <cell r="Q239" t="str">
            <v>โรงพยาบาลชุมชน</v>
          </cell>
          <cell r="R239">
            <v>5</v>
          </cell>
          <cell r="S239">
            <v>30</v>
          </cell>
          <cell r="T239" t="str">
            <v>30</v>
          </cell>
          <cell r="U239" t="str">
            <v>21</v>
          </cell>
          <cell r="V239" t="str">
            <v>2.1 ทุติยภูมิระดับต้น</v>
          </cell>
        </row>
        <row r="240">
          <cell r="A240" t="str">
            <v>07</v>
          </cell>
          <cell r="B240" t="str">
            <v>21002</v>
          </cell>
          <cell r="C240" t="str">
            <v>กระทรวงสาธารณสุข สำนักงานปลัดกระทรวงสาธารณสุข</v>
          </cell>
          <cell r="D240" t="str">
            <v>001134600</v>
          </cell>
          <cell r="E240" t="str">
            <v>11346</v>
          </cell>
          <cell r="F240" t="str">
            <v>รพช.เหนือคลอง</v>
          </cell>
          <cell r="G240" t="str">
            <v>โรงพยาบาลชุมชนเหนือคลอง</v>
          </cell>
          <cell r="H240" t="str">
            <v>81080101</v>
          </cell>
          <cell r="I240">
            <v>81</v>
          </cell>
          <cell r="J240" t="str">
            <v>จังหวัดกระบี่</v>
          </cell>
          <cell r="K240">
            <v>8108</v>
          </cell>
          <cell r="L240" t="str">
            <v>เหนือคลอง</v>
          </cell>
          <cell r="M240">
            <v>810801</v>
          </cell>
          <cell r="N240" t="str">
            <v>เหนือคลอง</v>
          </cell>
          <cell r="O240" t="str">
            <v>ใต้</v>
          </cell>
          <cell r="P240" t="str">
            <v>07</v>
          </cell>
          <cell r="Q240" t="str">
            <v>โรงพยาบาลชุมชน</v>
          </cell>
          <cell r="R240">
            <v>5</v>
          </cell>
          <cell r="S240">
            <v>30</v>
          </cell>
          <cell r="T240" t="str">
            <v>30</v>
          </cell>
          <cell r="U240" t="str">
            <v>21</v>
          </cell>
          <cell r="V240" t="str">
            <v>2.1 ทุติยภูมิระดับต้น</v>
          </cell>
        </row>
        <row r="241">
          <cell r="A241" t="str">
            <v>07</v>
          </cell>
          <cell r="B241" t="str">
            <v>21002</v>
          </cell>
          <cell r="C241" t="str">
            <v>กระทรวงสาธารณสุข สำนักงานปลัดกระทรวงสาธารณสุข</v>
          </cell>
          <cell r="D241" t="str">
            <v>001073900</v>
          </cell>
          <cell r="E241" t="str">
            <v>10739</v>
          </cell>
          <cell r="F241" t="str">
            <v>รพท.พังงา</v>
          </cell>
          <cell r="G241" t="str">
            <v>โรงพยาบาลทั่วไปพังงา</v>
          </cell>
          <cell r="H241" t="str">
            <v>82010100</v>
          </cell>
          <cell r="I241">
            <v>82</v>
          </cell>
          <cell r="J241" t="str">
            <v>จังหวัดพังงา</v>
          </cell>
          <cell r="K241">
            <v>8201</v>
          </cell>
          <cell r="L241" t="str">
            <v>เมืองพังงา</v>
          </cell>
          <cell r="M241">
            <v>820101</v>
          </cell>
          <cell r="N241" t="str">
            <v>ท้ายช้าง</v>
          </cell>
          <cell r="O241" t="str">
            <v>ใต้</v>
          </cell>
          <cell r="P241" t="str">
            <v>06</v>
          </cell>
          <cell r="Q241" t="str">
            <v>โรงพยาบาลทั่วไป</v>
          </cell>
          <cell r="R241">
            <v>3</v>
          </cell>
          <cell r="S241">
            <v>215</v>
          </cell>
          <cell r="T241" t="str">
            <v>215</v>
          </cell>
          <cell r="U241" t="str">
            <v>23</v>
          </cell>
          <cell r="V241" t="str">
            <v>2.3 ทุติยภูมิระดับสูง</v>
          </cell>
        </row>
        <row r="242">
          <cell r="A242" t="str">
            <v>07</v>
          </cell>
          <cell r="B242" t="str">
            <v>21002</v>
          </cell>
          <cell r="C242" t="str">
            <v>กระทรวงสาธารณสุข สำนักงานปลัดกระทรวงสาธารณสุข</v>
          </cell>
          <cell r="D242" t="str">
            <v>001074000</v>
          </cell>
          <cell r="E242" t="str">
            <v>10740</v>
          </cell>
          <cell r="F242" t="str">
            <v>รพท.ตะกั่วป่า</v>
          </cell>
          <cell r="G242" t="str">
            <v>โรงพยาบาลทั่วไปตะกั่วป่า</v>
          </cell>
          <cell r="H242" t="str">
            <v>82050200</v>
          </cell>
          <cell r="I242">
            <v>82</v>
          </cell>
          <cell r="J242" t="str">
            <v>จังหวัดพังงา</v>
          </cell>
          <cell r="K242">
            <v>8205</v>
          </cell>
          <cell r="L242" t="str">
            <v>ตะกั่วป่า</v>
          </cell>
          <cell r="M242">
            <v>820502</v>
          </cell>
          <cell r="N242" t="str">
            <v>บางนายสี</v>
          </cell>
          <cell r="O242" t="str">
            <v>ใต้</v>
          </cell>
          <cell r="P242" t="str">
            <v>06</v>
          </cell>
          <cell r="Q242" t="str">
            <v>โรงพยาบาลทั่วไป</v>
          </cell>
          <cell r="R242">
            <v>3</v>
          </cell>
          <cell r="S242">
            <v>209</v>
          </cell>
          <cell r="T242" t="str">
            <v>209</v>
          </cell>
          <cell r="U242" t="str">
            <v>23</v>
          </cell>
          <cell r="V242" t="str">
            <v>2.3 ทุติยภูมิระดับสูง</v>
          </cell>
        </row>
        <row r="243">
          <cell r="A243" t="str">
            <v>07</v>
          </cell>
          <cell r="B243" t="str">
            <v>21002</v>
          </cell>
          <cell r="C243" t="str">
            <v>กระทรวงสาธารณสุข สำนักงานปลัดกระทรวงสาธารณสุข</v>
          </cell>
          <cell r="D243" t="str">
            <v>001134700</v>
          </cell>
          <cell r="E243" t="str">
            <v>11347</v>
          </cell>
          <cell r="F243" t="str">
            <v>รพช.เกาะยาวชัยพัฒน์</v>
          </cell>
          <cell r="G243" t="str">
            <v>โรงพยาบาลชุมชนเกาะยาวชัยพัฒน์</v>
          </cell>
          <cell r="H243" t="str">
            <v>82020102</v>
          </cell>
          <cell r="I243">
            <v>82</v>
          </cell>
          <cell r="J243" t="str">
            <v>จังหวัดพังงา</v>
          </cell>
          <cell r="K243">
            <v>8202</v>
          </cell>
          <cell r="L243" t="str">
            <v>เกาะยาว</v>
          </cell>
          <cell r="M243">
            <v>820201</v>
          </cell>
          <cell r="N243" t="str">
            <v>เกาะยาวน้อย</v>
          </cell>
          <cell r="O243" t="str">
            <v>ใต้</v>
          </cell>
          <cell r="P243" t="str">
            <v>07</v>
          </cell>
          <cell r="Q243" t="str">
            <v>โรงพยาบาลชุมชน</v>
          </cell>
          <cell r="R243">
            <v>5</v>
          </cell>
          <cell r="S243">
            <v>30</v>
          </cell>
          <cell r="T243" t="str">
            <v>30</v>
          </cell>
          <cell r="U243" t="str">
            <v>21</v>
          </cell>
          <cell r="V243" t="str">
            <v>2.1 ทุติยภูมิระดับต้น</v>
          </cell>
        </row>
        <row r="244">
          <cell r="A244" t="str">
            <v>07</v>
          </cell>
          <cell r="B244" t="str">
            <v>21002</v>
          </cell>
          <cell r="C244" t="str">
            <v>กระทรวงสาธารณสุข สำนักงานปลัดกระทรวงสาธารณสุข</v>
          </cell>
          <cell r="D244" t="str">
            <v>001134800</v>
          </cell>
          <cell r="E244" t="str">
            <v>11348</v>
          </cell>
          <cell r="F244" t="str">
            <v>รพช.กะปงชัยพัฒน์</v>
          </cell>
          <cell r="G244" t="str">
            <v>โรงพยาบาลชุมชนกะปงชัยพัฒน์</v>
          </cell>
          <cell r="H244" t="str">
            <v>82030201</v>
          </cell>
          <cell r="I244">
            <v>82</v>
          </cell>
          <cell r="J244" t="str">
            <v>จังหวัดพังงา</v>
          </cell>
          <cell r="K244">
            <v>8203</v>
          </cell>
          <cell r="L244" t="str">
            <v>กะปง</v>
          </cell>
          <cell r="M244">
            <v>820303</v>
          </cell>
          <cell r="N244" t="str">
            <v>เหมาะ</v>
          </cell>
          <cell r="O244" t="str">
            <v>ใต้</v>
          </cell>
          <cell r="P244" t="str">
            <v>07</v>
          </cell>
          <cell r="Q244" t="str">
            <v>โรงพยาบาลชุมชน</v>
          </cell>
          <cell r="R244">
            <v>5</v>
          </cell>
          <cell r="S244">
            <v>30</v>
          </cell>
          <cell r="T244" t="str">
            <v>30</v>
          </cell>
          <cell r="U244" t="str">
            <v>21</v>
          </cell>
          <cell r="V244" t="str">
            <v>2.1 ทุติยภูมิระดับต้น</v>
          </cell>
        </row>
        <row r="245">
          <cell r="A245" t="str">
            <v>07</v>
          </cell>
          <cell r="B245" t="str">
            <v>21002</v>
          </cell>
          <cell r="C245" t="str">
            <v>กระทรวงสาธารณสุข สำนักงานปลัดกระทรวงสาธารณสุข</v>
          </cell>
          <cell r="D245" t="str">
            <v>001134900</v>
          </cell>
          <cell r="E245" t="str">
            <v>11349</v>
          </cell>
          <cell r="F245" t="str">
            <v>รพช.ตะกั่วทุ่ง</v>
          </cell>
          <cell r="G245" t="str">
            <v>โรงพยาบาลชุมชนตะกั่วทุ่ง</v>
          </cell>
          <cell r="H245" t="str">
            <v>82040602</v>
          </cell>
          <cell r="I245">
            <v>82</v>
          </cell>
          <cell r="J245" t="str">
            <v>จังหวัดพังงา</v>
          </cell>
          <cell r="K245">
            <v>8204</v>
          </cell>
          <cell r="L245" t="str">
            <v>ตะกั่วทุ่ง</v>
          </cell>
          <cell r="M245">
            <v>820406</v>
          </cell>
          <cell r="N245" t="str">
            <v>โคกกลอย</v>
          </cell>
          <cell r="O245" t="str">
            <v>ใต้</v>
          </cell>
          <cell r="P245" t="str">
            <v>07</v>
          </cell>
          <cell r="Q245" t="str">
            <v>โรงพยาบาลชุมชน</v>
          </cell>
          <cell r="R245">
            <v>5</v>
          </cell>
          <cell r="S245">
            <v>30</v>
          </cell>
          <cell r="T245" t="str">
            <v>30</v>
          </cell>
          <cell r="U245" t="str">
            <v>21</v>
          </cell>
          <cell r="V245" t="str">
            <v>2.1 ทุติยภูมิระดับต้น</v>
          </cell>
        </row>
        <row r="246">
          <cell r="A246" t="str">
            <v>07</v>
          </cell>
          <cell r="B246" t="str">
            <v>21002</v>
          </cell>
          <cell r="C246" t="str">
            <v>กระทรวงสาธารณสุข สำนักงานปลัดกระทรวงสาธารณสุข</v>
          </cell>
          <cell r="D246" t="str">
            <v>001135000</v>
          </cell>
          <cell r="E246" t="str">
            <v>11350</v>
          </cell>
          <cell r="F246" t="str">
            <v>รพช.บางไทร</v>
          </cell>
          <cell r="G246" t="str">
            <v>โรงพยาบาลชุมชนบางไทร</v>
          </cell>
          <cell r="H246" t="str">
            <v>82050304</v>
          </cell>
          <cell r="I246">
            <v>82</v>
          </cell>
          <cell r="J246" t="str">
            <v>จังหวัดพังงา</v>
          </cell>
          <cell r="K246">
            <v>8205</v>
          </cell>
          <cell r="L246" t="str">
            <v>ตะกั่วป่า</v>
          </cell>
          <cell r="M246">
            <v>820503</v>
          </cell>
          <cell r="N246" t="str">
            <v>บางไทร</v>
          </cell>
          <cell r="O246" t="str">
            <v>ใต้</v>
          </cell>
          <cell r="P246" t="str">
            <v>07</v>
          </cell>
          <cell r="Q246" t="str">
            <v>โรงพยาบาลชุมชน</v>
          </cell>
          <cell r="R246">
            <v>5</v>
          </cell>
          <cell r="S246">
            <v>10</v>
          </cell>
          <cell r="T246" t="str">
            <v>10</v>
          </cell>
          <cell r="U246" t="str">
            <v>21</v>
          </cell>
          <cell r="V246" t="str">
            <v>2.1 ทุติยภูมิระดับต้น</v>
          </cell>
        </row>
        <row r="247">
          <cell r="A247" t="str">
            <v>07</v>
          </cell>
          <cell r="B247" t="str">
            <v>21002</v>
          </cell>
          <cell r="C247" t="str">
            <v>กระทรวงสาธารณสุข สำนักงานปลัดกระทรวงสาธารณสุข</v>
          </cell>
          <cell r="D247" t="str">
            <v>001135200</v>
          </cell>
          <cell r="E247" t="str">
            <v>11352</v>
          </cell>
          <cell r="F247" t="str">
            <v>รพช.คุระบุรีชัยพัฒน์</v>
          </cell>
          <cell r="G247" t="str">
            <v>โรงพยาบาลชุมชนคุระบุรีชัยพัฒน์</v>
          </cell>
          <cell r="H247" t="str">
            <v>82060101</v>
          </cell>
          <cell r="I247">
            <v>82</v>
          </cell>
          <cell r="J247" t="str">
            <v>จังหวัดพังงา</v>
          </cell>
          <cell r="K247">
            <v>8206</v>
          </cell>
          <cell r="L247" t="str">
            <v>คุระบุรี</v>
          </cell>
          <cell r="M247">
            <v>820601</v>
          </cell>
          <cell r="N247" t="str">
            <v>คุระ</v>
          </cell>
          <cell r="O247" t="str">
            <v>ใต้</v>
          </cell>
          <cell r="P247" t="str">
            <v>07</v>
          </cell>
          <cell r="Q247" t="str">
            <v>โรงพยาบาลชุมชน</v>
          </cell>
          <cell r="R247">
            <v>5</v>
          </cell>
          <cell r="S247">
            <v>30</v>
          </cell>
          <cell r="T247" t="str">
            <v>30</v>
          </cell>
          <cell r="U247" t="str">
            <v>21</v>
          </cell>
          <cell r="V247" t="str">
            <v>2.1 ทุติยภูมิระดับต้น</v>
          </cell>
        </row>
        <row r="248">
          <cell r="A248" t="str">
            <v>07</v>
          </cell>
          <cell r="B248" t="str">
            <v>21002</v>
          </cell>
          <cell r="C248" t="str">
            <v>กระทรวงสาธารณสุข สำนักงานปลัดกระทรวงสาธารณสุข</v>
          </cell>
          <cell r="D248" t="str">
            <v>001135300</v>
          </cell>
          <cell r="E248" t="str">
            <v>11353</v>
          </cell>
          <cell r="F248" t="str">
            <v>รพช.ทับปุด</v>
          </cell>
          <cell r="G248" t="str">
            <v>โรงพยาบาลชุมชนทับปุด</v>
          </cell>
          <cell r="H248" t="str">
            <v>82070101</v>
          </cell>
          <cell r="I248">
            <v>82</v>
          </cell>
          <cell r="J248" t="str">
            <v>จังหวัดพังงา</v>
          </cell>
          <cell r="K248">
            <v>8207</v>
          </cell>
          <cell r="L248" t="str">
            <v>ทับปุด</v>
          </cell>
          <cell r="M248">
            <v>820701</v>
          </cell>
          <cell r="N248" t="str">
            <v>ทับปุด</v>
          </cell>
          <cell r="O248" t="str">
            <v>ใต้</v>
          </cell>
          <cell r="P248" t="str">
            <v>07</v>
          </cell>
          <cell r="Q248" t="str">
            <v>โรงพยาบาลชุมชน</v>
          </cell>
          <cell r="R248">
            <v>5</v>
          </cell>
          <cell r="S248">
            <v>30</v>
          </cell>
          <cell r="T248" t="str">
            <v>30</v>
          </cell>
          <cell r="U248" t="str">
            <v>21</v>
          </cell>
          <cell r="V248" t="str">
            <v>2.1 ทุติยภูมิระดับต้น</v>
          </cell>
        </row>
        <row r="249">
          <cell r="A249" t="str">
            <v>07</v>
          </cell>
          <cell r="B249" t="str">
            <v>21002</v>
          </cell>
          <cell r="C249" t="str">
            <v>กระทรวงสาธารณสุข สำนักงานปลัดกระทรวงสาธารณสุข</v>
          </cell>
          <cell r="D249" t="str">
            <v>001135400</v>
          </cell>
          <cell r="E249" t="str">
            <v>11354</v>
          </cell>
          <cell r="F249" t="str">
            <v>รพช.ท้ายเหมือง</v>
          </cell>
          <cell r="G249" t="str">
            <v>โรงพยาบาลชุมชนท้ายเหมือง</v>
          </cell>
          <cell r="H249" t="str">
            <v>82080109</v>
          </cell>
          <cell r="I249">
            <v>82</v>
          </cell>
          <cell r="J249" t="str">
            <v>จังหวัดพังงา</v>
          </cell>
          <cell r="K249">
            <v>8208</v>
          </cell>
          <cell r="L249" t="str">
            <v>ท้ายเหมือง</v>
          </cell>
          <cell r="M249">
            <v>820801</v>
          </cell>
          <cell r="N249" t="str">
            <v>ท้ายเหมือง</v>
          </cell>
          <cell r="O249" t="str">
            <v>ใต้</v>
          </cell>
          <cell r="P249" t="str">
            <v>07</v>
          </cell>
          <cell r="Q249" t="str">
            <v>โรงพยาบาลชุมชน</v>
          </cell>
          <cell r="R249">
            <v>5</v>
          </cell>
          <cell r="S249">
            <v>30</v>
          </cell>
          <cell r="T249" t="str">
            <v>30</v>
          </cell>
          <cell r="U249" t="str">
            <v>21</v>
          </cell>
          <cell r="V249" t="str">
            <v>2.1 ทุติยภูมิระดับต้น</v>
          </cell>
        </row>
        <row r="250">
          <cell r="A250" t="str">
            <v>07</v>
          </cell>
          <cell r="B250" t="str">
            <v>21002</v>
          </cell>
          <cell r="C250" t="str">
            <v>กระทรวงสาธารณสุข สำนักงานปลัดกระทรวงสาธารณสุข</v>
          </cell>
          <cell r="D250" t="str">
            <v>001074100</v>
          </cell>
          <cell r="E250" t="str">
            <v>10741</v>
          </cell>
          <cell r="F250" t="str">
            <v>รพท.วชิระภูเก็ต</v>
          </cell>
          <cell r="G250" t="str">
            <v>โรงพยาบาลทั่วไปวชิระภูเก็ต</v>
          </cell>
          <cell r="H250" t="str">
            <v>83010100</v>
          </cell>
          <cell r="I250">
            <v>83</v>
          </cell>
          <cell r="J250" t="str">
            <v>จังหวัดภูเก็ต</v>
          </cell>
          <cell r="K250">
            <v>8301</v>
          </cell>
          <cell r="L250" t="str">
            <v>เมืองภูเก็ต</v>
          </cell>
          <cell r="M250">
            <v>830101</v>
          </cell>
          <cell r="N250" t="str">
            <v>ตลาดใหญ่</v>
          </cell>
          <cell r="O250" t="str">
            <v>ใต้</v>
          </cell>
          <cell r="P250" t="str">
            <v>06</v>
          </cell>
          <cell r="Q250" t="str">
            <v>โรงพยาบาลทั่วไป</v>
          </cell>
          <cell r="R250">
            <v>2</v>
          </cell>
          <cell r="S250">
            <v>503</v>
          </cell>
          <cell r="T250" t="str">
            <v>503</v>
          </cell>
          <cell r="U250" t="str">
            <v>31</v>
          </cell>
          <cell r="V250" t="str">
            <v>3.1 ตติยภูมิ</v>
          </cell>
        </row>
        <row r="251">
          <cell r="A251" t="str">
            <v>07</v>
          </cell>
          <cell r="B251" t="str">
            <v>21002</v>
          </cell>
          <cell r="C251" t="str">
            <v>กระทรวงสาธารณสุข สำนักงานปลัดกระทรวงสาธารณสุข</v>
          </cell>
          <cell r="D251" t="str">
            <v>001135500</v>
          </cell>
          <cell r="E251" t="str">
            <v>11355</v>
          </cell>
          <cell r="F251" t="str">
            <v>รพช.ป่าตอง</v>
          </cell>
          <cell r="G251" t="str">
            <v>โรงพยาบาลชุมชนป่าตอง</v>
          </cell>
          <cell r="H251" t="str">
            <v>83020203</v>
          </cell>
          <cell r="I251">
            <v>83</v>
          </cell>
          <cell r="J251" t="str">
            <v>จังหวัดภูเก็ต</v>
          </cell>
          <cell r="K251">
            <v>8302</v>
          </cell>
          <cell r="L251" t="str">
            <v>กะทู้</v>
          </cell>
          <cell r="M251">
            <v>830202</v>
          </cell>
          <cell r="N251" t="str">
            <v>ป่าตอง</v>
          </cell>
          <cell r="O251" t="str">
            <v>ใต้</v>
          </cell>
          <cell r="P251" t="str">
            <v>07</v>
          </cell>
          <cell r="Q251" t="str">
            <v>โรงพยาบาลชุมชน</v>
          </cell>
          <cell r="R251">
            <v>4</v>
          </cell>
          <cell r="S251">
            <v>60</v>
          </cell>
          <cell r="T251" t="str">
            <v>60</v>
          </cell>
          <cell r="U251" t="str">
            <v>22</v>
          </cell>
          <cell r="V251" t="str">
            <v>2.2 ทุติยภูมิระดับกลาง</v>
          </cell>
        </row>
        <row r="252">
          <cell r="A252" t="str">
            <v>07</v>
          </cell>
          <cell r="B252" t="str">
            <v>21002</v>
          </cell>
          <cell r="C252" t="str">
            <v>กระทรวงสาธารณสุข สำนักงานปลัดกระทรวงสาธารณสุข</v>
          </cell>
          <cell r="D252" t="str">
            <v>001135600</v>
          </cell>
          <cell r="E252" t="str">
            <v>11356</v>
          </cell>
          <cell r="F252" t="str">
            <v>รพช.ถลาง</v>
          </cell>
          <cell r="G252" t="str">
            <v>โรงพยาบาลชุมชนถลาง</v>
          </cell>
          <cell r="H252" t="str">
            <v>83030101</v>
          </cell>
          <cell r="I252">
            <v>83</v>
          </cell>
          <cell r="J252" t="str">
            <v>จังหวัดภูเก็ต</v>
          </cell>
          <cell r="K252">
            <v>8303</v>
          </cell>
          <cell r="L252" t="str">
            <v>ถลาง</v>
          </cell>
          <cell r="M252">
            <v>830301</v>
          </cell>
          <cell r="N252" t="str">
            <v>เทพกระษัตรี</v>
          </cell>
          <cell r="O252" t="str">
            <v>ใต้</v>
          </cell>
          <cell r="P252" t="str">
            <v>07</v>
          </cell>
          <cell r="Q252" t="str">
            <v>โรงพยาบาลชุมชน</v>
          </cell>
          <cell r="R252">
            <v>4</v>
          </cell>
          <cell r="S252">
            <v>60</v>
          </cell>
          <cell r="T252" t="str">
            <v>66</v>
          </cell>
          <cell r="U252" t="str">
            <v>22</v>
          </cell>
          <cell r="V252" t="str">
            <v>2.2 ทุติยภูมิระดับกลาง</v>
          </cell>
        </row>
        <row r="253">
          <cell r="A253" t="str">
            <v>07</v>
          </cell>
          <cell r="B253" t="str">
            <v>21002</v>
          </cell>
          <cell r="C253" t="str">
            <v>กระทรวงสาธารณสุข สำนักงานปลัดกระทรวงสาธารณสุข</v>
          </cell>
          <cell r="D253" t="str">
            <v>001074300</v>
          </cell>
          <cell r="E253" t="str">
            <v>10743</v>
          </cell>
          <cell r="F253" t="str">
            <v>รพท.ระนอง</v>
          </cell>
          <cell r="G253" t="str">
            <v>โรงพยาบาลทั่วไประนอง</v>
          </cell>
          <cell r="H253" t="str">
            <v>85010100</v>
          </cell>
          <cell r="I253">
            <v>85</v>
          </cell>
          <cell r="J253" t="str">
            <v>จังหวัดระนอง</v>
          </cell>
          <cell r="K253">
            <v>8501</v>
          </cell>
          <cell r="L253" t="str">
            <v>เมืองระนอง</v>
          </cell>
          <cell r="M253">
            <v>850101</v>
          </cell>
          <cell r="N253" t="str">
            <v>เขานิเวศน์</v>
          </cell>
          <cell r="O253" t="str">
            <v>ใต้</v>
          </cell>
          <cell r="P253" t="str">
            <v>06</v>
          </cell>
          <cell r="Q253" t="str">
            <v>โรงพยาบาลทั่วไป</v>
          </cell>
          <cell r="R253">
            <v>2</v>
          </cell>
          <cell r="S253">
            <v>555</v>
          </cell>
          <cell r="T253" t="str">
            <v>324</v>
          </cell>
          <cell r="U253" t="str">
            <v>23</v>
          </cell>
          <cell r="V253" t="str">
            <v>2.3 ทุติยภูมิระดับสูง</v>
          </cell>
        </row>
        <row r="254">
          <cell r="A254" t="str">
            <v>07</v>
          </cell>
          <cell r="B254" t="str">
            <v>21002</v>
          </cell>
          <cell r="C254" t="str">
            <v>กระทรวงสาธารณสุข สำนักงานปลัดกระทรวงสาธารณสุข</v>
          </cell>
          <cell r="D254" t="str">
            <v>001132300</v>
          </cell>
          <cell r="E254" t="str">
            <v>11323</v>
          </cell>
          <cell r="F254" t="str">
            <v>รพช.ละอุ่น</v>
          </cell>
          <cell r="G254" t="str">
            <v>โรงพยาบาลชุมชนละอุ่น</v>
          </cell>
          <cell r="H254" t="str">
            <v>85020303</v>
          </cell>
          <cell r="I254">
            <v>85</v>
          </cell>
          <cell r="J254" t="str">
            <v>จังหวัดระนอง</v>
          </cell>
          <cell r="K254">
            <v>8502</v>
          </cell>
          <cell r="L254" t="str">
            <v>ละอุ่น</v>
          </cell>
          <cell r="M254">
            <v>850203</v>
          </cell>
          <cell r="N254" t="str">
            <v>บางพระใต้</v>
          </cell>
          <cell r="O254" t="str">
            <v>ใต้</v>
          </cell>
          <cell r="P254" t="str">
            <v>07</v>
          </cell>
          <cell r="Q254" t="str">
            <v>โรงพยาบาลชุมชน</v>
          </cell>
          <cell r="R254">
            <v>5</v>
          </cell>
          <cell r="S254">
            <v>30</v>
          </cell>
          <cell r="T254" t="str">
            <v>10</v>
          </cell>
          <cell r="U254" t="str">
            <v>21</v>
          </cell>
          <cell r="V254" t="str">
            <v>2.1 ทุติยภูมิระดับต้น</v>
          </cell>
        </row>
        <row r="255">
          <cell r="A255" t="str">
            <v>07</v>
          </cell>
          <cell r="B255" t="str">
            <v>21002</v>
          </cell>
          <cell r="C255" t="str">
            <v>กระทรวงสาธารณสุข สำนักงานปลัดกระทรวงสาธารณสุข</v>
          </cell>
          <cell r="D255" t="str">
            <v>001137200</v>
          </cell>
          <cell r="E255" t="str">
            <v>11372</v>
          </cell>
          <cell r="F255" t="str">
            <v>รพช.กะเปอร์</v>
          </cell>
          <cell r="G255" t="str">
            <v>โรงพยาบาลชุมชนกะเปอร์</v>
          </cell>
          <cell r="H255" t="str">
            <v>85030201</v>
          </cell>
          <cell r="I255">
            <v>85</v>
          </cell>
          <cell r="J255" t="str">
            <v>จังหวัดระนอง</v>
          </cell>
          <cell r="K255">
            <v>8503</v>
          </cell>
          <cell r="L255" t="str">
            <v>กะเปอร์</v>
          </cell>
          <cell r="M255">
            <v>850302</v>
          </cell>
          <cell r="N255" t="str">
            <v>กะเปอร์</v>
          </cell>
          <cell r="O255" t="str">
            <v>ใต้</v>
          </cell>
          <cell r="P255" t="str">
            <v>07</v>
          </cell>
          <cell r="Q255" t="str">
            <v>โรงพยาบาลชุมชน</v>
          </cell>
          <cell r="R255">
            <v>5</v>
          </cell>
          <cell r="S255">
            <v>120</v>
          </cell>
          <cell r="T255" t="str">
            <v>30</v>
          </cell>
          <cell r="U255" t="str">
            <v>21</v>
          </cell>
          <cell r="V255" t="str">
            <v>2.1 ทุติยภูมิระดับต้น</v>
          </cell>
        </row>
        <row r="256">
          <cell r="A256" t="str">
            <v>07</v>
          </cell>
          <cell r="B256" t="str">
            <v>21002</v>
          </cell>
          <cell r="C256" t="str">
            <v>กระทรวงสาธารณสุข สำนักงานปลัดกระทรวงสาธารณสุข</v>
          </cell>
          <cell r="D256" t="str">
            <v>001137300</v>
          </cell>
          <cell r="E256" t="str">
            <v>11373</v>
          </cell>
          <cell r="F256" t="str">
            <v>รพช.กระบุรี</v>
          </cell>
          <cell r="G256" t="str">
            <v>โรงพยาบาลชุมชนกระบุรี</v>
          </cell>
          <cell r="H256" t="str">
            <v>85040103</v>
          </cell>
          <cell r="I256">
            <v>85</v>
          </cell>
          <cell r="J256" t="str">
            <v>จังหวัดระนอง</v>
          </cell>
          <cell r="K256">
            <v>8504</v>
          </cell>
          <cell r="L256" t="str">
            <v>กระบุรี</v>
          </cell>
          <cell r="M256">
            <v>850401</v>
          </cell>
          <cell r="N256" t="str">
            <v>น้ำจืด</v>
          </cell>
          <cell r="O256" t="str">
            <v>ใต้</v>
          </cell>
          <cell r="P256" t="str">
            <v>07</v>
          </cell>
          <cell r="Q256" t="str">
            <v>โรงพยาบาลชุมชน</v>
          </cell>
          <cell r="R256">
            <v>5</v>
          </cell>
          <cell r="S256">
            <v>167</v>
          </cell>
          <cell r="T256" t="str">
            <v>30</v>
          </cell>
          <cell r="U256" t="str">
            <v>21</v>
          </cell>
          <cell r="V256" t="str">
            <v>2.1 ทุติยภูมิระดับต้น</v>
          </cell>
        </row>
        <row r="257">
          <cell r="A257" t="str">
            <v>07</v>
          </cell>
          <cell r="B257" t="str">
            <v>21002</v>
          </cell>
          <cell r="C257" t="str">
            <v>กระทรวงสาธารณสุข สำนักงานปลัดกระทรวงสาธารณสุข</v>
          </cell>
          <cell r="D257" t="str">
            <v>001137400</v>
          </cell>
          <cell r="E257" t="str">
            <v>11374</v>
          </cell>
          <cell r="F257" t="str">
            <v>รพช.สุขสำราญ</v>
          </cell>
          <cell r="G257" t="str">
            <v>โรงพยาบาลชุมชนสุขสำราญ</v>
          </cell>
          <cell r="H257" t="str">
            <v>85050205</v>
          </cell>
          <cell r="I257">
            <v>85</v>
          </cell>
          <cell r="J257" t="str">
            <v>จังหวัดระนอง</v>
          </cell>
          <cell r="K257">
            <v>8505</v>
          </cell>
          <cell r="L257" t="str">
            <v>สุขสำราญ</v>
          </cell>
          <cell r="M257">
            <v>850502</v>
          </cell>
          <cell r="N257" t="str">
            <v>กำพวน</v>
          </cell>
          <cell r="O257" t="str">
            <v>ใต้</v>
          </cell>
          <cell r="P257" t="str">
            <v>07</v>
          </cell>
          <cell r="Q257" t="str">
            <v>โรงพยาบาลชุมชน</v>
          </cell>
          <cell r="R257">
            <v>5</v>
          </cell>
          <cell r="S257">
            <v>30</v>
          </cell>
          <cell r="T257" t="str">
            <v>10</v>
          </cell>
          <cell r="U257" t="str">
            <v>22</v>
          </cell>
          <cell r="V257" t="str">
            <v>2.2 ทุติยภูมิระดับกลาง</v>
          </cell>
        </row>
        <row r="258">
          <cell r="A258" t="str">
            <v>07</v>
          </cell>
          <cell r="B258" t="str">
            <v>21002</v>
          </cell>
          <cell r="C258" t="str">
            <v>กระทรวงสาธารณสุข สำนักงานปลัดกระทรวงสาธารณสุข</v>
          </cell>
          <cell r="D258" t="str">
            <v>001068300</v>
          </cell>
          <cell r="E258" t="str">
            <v>10683</v>
          </cell>
          <cell r="F258" t="str">
            <v>รพศ.ตรัง</v>
          </cell>
          <cell r="G258" t="str">
            <v>โรงพยาบาลศูนย์ตรัง</v>
          </cell>
          <cell r="H258" t="str">
            <v>92010100</v>
          </cell>
          <cell r="I258">
            <v>92</v>
          </cell>
          <cell r="J258" t="str">
            <v>จังหวัดตรัง</v>
          </cell>
          <cell r="K258">
            <v>9201</v>
          </cell>
          <cell r="L258" t="str">
            <v>เมืองตรัง</v>
          </cell>
          <cell r="M258">
            <v>920101</v>
          </cell>
          <cell r="N258" t="str">
            <v>ทับเที่ยง</v>
          </cell>
          <cell r="O258" t="str">
            <v>ใต้</v>
          </cell>
          <cell r="P258" t="str">
            <v>05</v>
          </cell>
          <cell r="Q258" t="str">
            <v>โรงพยาบาลศูนย์</v>
          </cell>
          <cell r="R258">
            <v>1</v>
          </cell>
          <cell r="S258">
            <v>474</v>
          </cell>
          <cell r="T258" t="str">
            <v>370</v>
          </cell>
          <cell r="U258" t="str">
            <v>31</v>
          </cell>
          <cell r="V258" t="str">
            <v>3.1 ตติยภูมิ</v>
          </cell>
        </row>
        <row r="259">
          <cell r="A259" t="str">
            <v>07</v>
          </cell>
          <cell r="B259" t="str">
            <v>21002</v>
          </cell>
          <cell r="C259" t="str">
            <v>กระทรวงสาธารณสุข สำนักงานปลัดกระทรวงสาธารณสุข</v>
          </cell>
          <cell r="D259" t="str">
            <v>001140700</v>
          </cell>
          <cell r="E259" t="str">
            <v>11407</v>
          </cell>
          <cell r="F259" t="str">
            <v>รพช.กันตัง</v>
          </cell>
          <cell r="G259" t="str">
            <v>โรงพยาบาลชุมชนกันตัง</v>
          </cell>
          <cell r="H259" t="str">
            <v>92020402</v>
          </cell>
          <cell r="I259">
            <v>92</v>
          </cell>
          <cell r="J259" t="str">
            <v>จังหวัดตรัง</v>
          </cell>
          <cell r="K259">
            <v>9202</v>
          </cell>
          <cell r="L259" t="str">
            <v>กันตัง</v>
          </cell>
          <cell r="M259">
            <v>920204</v>
          </cell>
          <cell r="N259" t="str">
            <v>บางเป้า</v>
          </cell>
          <cell r="O259" t="str">
            <v>ใต้</v>
          </cell>
          <cell r="P259" t="str">
            <v>07</v>
          </cell>
          <cell r="Q259" t="str">
            <v>โรงพยาบาลชุมชน</v>
          </cell>
          <cell r="R259">
            <v>4</v>
          </cell>
          <cell r="S259">
            <v>60</v>
          </cell>
          <cell r="T259" t="str">
            <v>60</v>
          </cell>
          <cell r="U259" t="str">
            <v>21</v>
          </cell>
          <cell r="V259" t="str">
            <v>2.1 ทุติยภูมิระดับต้น</v>
          </cell>
        </row>
        <row r="260">
          <cell r="A260" t="str">
            <v>07</v>
          </cell>
          <cell r="B260" t="str">
            <v>21002</v>
          </cell>
          <cell r="C260" t="str">
            <v>กระทรวงสาธารณสุข สำนักงานปลัดกระทรวงสาธารณสุข</v>
          </cell>
          <cell r="D260" t="str">
            <v>001140800</v>
          </cell>
          <cell r="E260" t="str">
            <v>11408</v>
          </cell>
          <cell r="F260" t="str">
            <v>รพช.ย่านตาขาว</v>
          </cell>
          <cell r="G260" t="str">
            <v>โรงพยาบาลชุมชนย่านตาขาว</v>
          </cell>
          <cell r="H260" t="str">
            <v>92030106</v>
          </cell>
          <cell r="I260">
            <v>92</v>
          </cell>
          <cell r="J260" t="str">
            <v>จังหวัดตรัง</v>
          </cell>
          <cell r="K260">
            <v>9203</v>
          </cell>
          <cell r="L260" t="str">
            <v>ย่านตาขาว</v>
          </cell>
          <cell r="M260">
            <v>920301</v>
          </cell>
          <cell r="N260" t="str">
            <v>ย่านตาขาว</v>
          </cell>
          <cell r="O260" t="str">
            <v>ใต้</v>
          </cell>
          <cell r="P260" t="str">
            <v>07</v>
          </cell>
          <cell r="Q260" t="str">
            <v>โรงพยาบาลชุมชน</v>
          </cell>
          <cell r="R260">
            <v>4</v>
          </cell>
          <cell r="S260">
            <v>60</v>
          </cell>
          <cell r="T260" t="str">
            <v>60</v>
          </cell>
          <cell r="U260" t="str">
            <v>21</v>
          </cell>
          <cell r="V260" t="str">
            <v>2.1 ทุติยภูมิระดับต้น</v>
          </cell>
        </row>
        <row r="261">
          <cell r="A261" t="str">
            <v>07</v>
          </cell>
          <cell r="B261" t="str">
            <v>21002</v>
          </cell>
          <cell r="C261" t="str">
            <v>กระทรวงสาธารณสุข สำนักงานปลัดกระทรวงสาธารณสุข</v>
          </cell>
          <cell r="D261" t="str">
            <v>001140900</v>
          </cell>
          <cell r="E261" t="str">
            <v>11409</v>
          </cell>
          <cell r="F261" t="str">
            <v>รพช.ปะเหลียน</v>
          </cell>
          <cell r="G261" t="str">
            <v>โรงพยาบาลชุมชนปะเหลียน</v>
          </cell>
          <cell r="H261" t="str">
            <v>92040101</v>
          </cell>
          <cell r="I261">
            <v>92</v>
          </cell>
          <cell r="J261" t="str">
            <v>จังหวัดตรัง</v>
          </cell>
          <cell r="K261">
            <v>9204</v>
          </cell>
          <cell r="L261" t="str">
            <v>ปะเหลียน</v>
          </cell>
          <cell r="M261">
            <v>920401</v>
          </cell>
          <cell r="N261" t="str">
            <v>ท่าข้าม</v>
          </cell>
          <cell r="O261" t="str">
            <v>ใต้</v>
          </cell>
          <cell r="P261" t="str">
            <v>07</v>
          </cell>
          <cell r="Q261" t="str">
            <v>โรงพยาบาลชุมชน</v>
          </cell>
          <cell r="R261">
            <v>5</v>
          </cell>
          <cell r="S261">
            <v>30</v>
          </cell>
          <cell r="T261" t="str">
            <v>30</v>
          </cell>
          <cell r="U261" t="str">
            <v>21</v>
          </cell>
          <cell r="V261" t="str">
            <v>2.1 ทุติยภูมิระดับต้น</v>
          </cell>
        </row>
        <row r="262">
          <cell r="A262" t="str">
            <v>07</v>
          </cell>
          <cell r="B262" t="str">
            <v>21002</v>
          </cell>
          <cell r="C262" t="str">
            <v>กระทรวงสาธารณสุข สำนักงานปลัดกระทรวงสาธารณสุข</v>
          </cell>
          <cell r="D262" t="str">
            <v>001141000</v>
          </cell>
          <cell r="E262" t="str">
            <v>11410</v>
          </cell>
          <cell r="F262" t="str">
            <v>รพช.สิเกา</v>
          </cell>
          <cell r="G262" t="str">
            <v>โรงพยาบาลชุมชนสิเกา</v>
          </cell>
          <cell r="H262" t="str">
            <v>92050106</v>
          </cell>
          <cell r="I262">
            <v>92</v>
          </cell>
          <cell r="J262" t="str">
            <v>จังหวัดตรัง</v>
          </cell>
          <cell r="K262">
            <v>9205</v>
          </cell>
          <cell r="L262" t="str">
            <v>สิเกา</v>
          </cell>
          <cell r="M262">
            <v>920501</v>
          </cell>
          <cell r="N262" t="str">
            <v>บ่อหิน</v>
          </cell>
          <cell r="O262" t="str">
            <v>ใต้</v>
          </cell>
          <cell r="P262" t="str">
            <v>07</v>
          </cell>
          <cell r="Q262" t="str">
            <v>โรงพยาบาลชุมชน</v>
          </cell>
          <cell r="R262">
            <v>5</v>
          </cell>
          <cell r="S262">
            <v>30</v>
          </cell>
          <cell r="T262" t="str">
            <v>60</v>
          </cell>
          <cell r="U262" t="str">
            <v>21</v>
          </cell>
          <cell r="V262" t="str">
            <v>2.1 ทุติยภูมิระดับต้น</v>
          </cell>
        </row>
        <row r="263">
          <cell r="A263" t="str">
            <v>07</v>
          </cell>
          <cell r="B263" t="str">
            <v>21002</v>
          </cell>
          <cell r="C263" t="str">
            <v>กระทรวงสาธารณสุข สำนักงานปลัดกระทรวงสาธารณสุข</v>
          </cell>
          <cell r="D263" t="str">
            <v>001141100</v>
          </cell>
          <cell r="E263" t="str">
            <v>11411</v>
          </cell>
          <cell r="F263" t="str">
            <v>รพช.ห้วยยอด</v>
          </cell>
          <cell r="G263" t="str">
            <v>โรงพยาบาลชุมชนห้วยยอด</v>
          </cell>
          <cell r="H263" t="str">
            <v>92060102</v>
          </cell>
          <cell r="I263">
            <v>92</v>
          </cell>
          <cell r="J263" t="str">
            <v>จังหวัดตรัง</v>
          </cell>
          <cell r="K263">
            <v>9206</v>
          </cell>
          <cell r="L263" t="str">
            <v>ห้วยยอด</v>
          </cell>
          <cell r="M263">
            <v>920608</v>
          </cell>
          <cell r="N263" t="str">
            <v>เขาขาว</v>
          </cell>
          <cell r="O263" t="str">
            <v>ใต้</v>
          </cell>
          <cell r="P263" t="str">
            <v>07</v>
          </cell>
          <cell r="Q263" t="str">
            <v>โรงพยาบาลชุมชน</v>
          </cell>
          <cell r="R263">
            <v>4</v>
          </cell>
          <cell r="S263">
            <v>90</v>
          </cell>
          <cell r="T263" t="str">
            <v>90</v>
          </cell>
          <cell r="U263" t="str">
            <v>22</v>
          </cell>
          <cell r="V263" t="str">
            <v>2.2 ทุติยภูมิระดับกลาง</v>
          </cell>
        </row>
        <row r="264">
          <cell r="A264" t="str">
            <v>07</v>
          </cell>
          <cell r="B264" t="str">
            <v>21002</v>
          </cell>
          <cell r="C264" t="str">
            <v>กระทรวงสาธารณสุข สำนักงานปลัดกระทรวงสาธารณสุข</v>
          </cell>
          <cell r="D264" t="str">
            <v>001141200</v>
          </cell>
          <cell r="E264" t="str">
            <v>11412</v>
          </cell>
          <cell r="F264" t="str">
            <v>รพช.วังวิเศษ</v>
          </cell>
          <cell r="G264" t="str">
            <v>โรงพยาบาลชุมชนวังวิเศษ</v>
          </cell>
          <cell r="H264" t="str">
            <v>92070507</v>
          </cell>
          <cell r="I264">
            <v>92</v>
          </cell>
          <cell r="J264" t="str">
            <v>จังหวัดตรัง</v>
          </cell>
          <cell r="K264">
            <v>9207</v>
          </cell>
          <cell r="L264" t="str">
            <v>วังวิเศษ</v>
          </cell>
          <cell r="M264">
            <v>920705</v>
          </cell>
          <cell r="N264" t="str">
            <v>วังมะปรางเหนือ</v>
          </cell>
          <cell r="O264" t="str">
            <v>ใต้</v>
          </cell>
          <cell r="P264" t="str">
            <v>07</v>
          </cell>
          <cell r="Q264" t="str">
            <v>โรงพยาบาลชุมชน</v>
          </cell>
          <cell r="R264">
            <v>5</v>
          </cell>
          <cell r="S264">
            <v>30</v>
          </cell>
          <cell r="T264" t="str">
            <v>30</v>
          </cell>
          <cell r="U264" t="str">
            <v>21</v>
          </cell>
          <cell r="V264" t="str">
            <v>2.1 ทุติยภูมิระดับต้น</v>
          </cell>
        </row>
        <row r="265">
          <cell r="A265" t="str">
            <v>07</v>
          </cell>
          <cell r="B265" t="str">
            <v>21002</v>
          </cell>
          <cell r="C265" t="str">
            <v>กระทรวงสาธารณสุข สำนักงานปลัดกระทรวงสาธารณสุข</v>
          </cell>
          <cell r="D265" t="str">
            <v>001141300</v>
          </cell>
          <cell r="E265" t="str">
            <v>11413</v>
          </cell>
          <cell r="F265" t="str">
            <v>รพช.นาโยง</v>
          </cell>
          <cell r="G265" t="str">
            <v>โรงพยาบาลชุมชนนาโยง</v>
          </cell>
          <cell r="H265" t="str">
            <v>92080102</v>
          </cell>
          <cell r="I265">
            <v>92</v>
          </cell>
          <cell r="J265" t="str">
            <v>จังหวัดตรัง</v>
          </cell>
          <cell r="K265">
            <v>9208</v>
          </cell>
          <cell r="L265" t="str">
            <v>นาโยง</v>
          </cell>
          <cell r="M265">
            <v>920801</v>
          </cell>
          <cell r="N265" t="str">
            <v>นาโยงเหนือ</v>
          </cell>
          <cell r="O265" t="str">
            <v>ใต้</v>
          </cell>
          <cell r="P265" t="str">
            <v>07</v>
          </cell>
          <cell r="Q265" t="str">
            <v>โรงพยาบาลชุมชน</v>
          </cell>
          <cell r="R265">
            <v>4</v>
          </cell>
          <cell r="S265">
            <v>60</v>
          </cell>
          <cell r="T265" t="str">
            <v>30</v>
          </cell>
          <cell r="U265" t="str">
            <v>21</v>
          </cell>
          <cell r="V265" t="str">
            <v>2.1 ทุติยภูมิระดับต้น</v>
          </cell>
        </row>
        <row r="266">
          <cell r="A266" t="str">
            <v>07</v>
          </cell>
          <cell r="B266" t="str">
            <v>21002</v>
          </cell>
          <cell r="C266" t="str">
            <v>กระทรวงสาธารณสุข สำนักงานปลัดกระทรวงสาธารณสุข</v>
          </cell>
          <cell r="D266" t="str">
            <v>001413900</v>
          </cell>
          <cell r="E266" t="str">
            <v>14139</v>
          </cell>
          <cell r="F266" t="str">
            <v>รพช.รัษฎา</v>
          </cell>
          <cell r="G266" t="str">
            <v>โรงพยาบาลชุมชนรัษฎา</v>
          </cell>
          <cell r="H266" t="str">
            <v>92090100</v>
          </cell>
          <cell r="I266">
            <v>92</v>
          </cell>
          <cell r="J266" t="str">
            <v>จังหวัดตรัง</v>
          </cell>
          <cell r="K266">
            <v>9209</v>
          </cell>
          <cell r="L266" t="str">
            <v>รัษฎา</v>
          </cell>
          <cell r="M266">
            <v>920901</v>
          </cell>
          <cell r="N266" t="str">
            <v>ควนเมา</v>
          </cell>
          <cell r="O266" t="str">
            <v>ใต้</v>
          </cell>
          <cell r="P266" t="str">
            <v>07</v>
          </cell>
          <cell r="Q266" t="str">
            <v>โรงพยาบาลชุมชน</v>
          </cell>
          <cell r="R266">
            <v>5</v>
          </cell>
          <cell r="S266">
            <v>30</v>
          </cell>
          <cell r="T266" t="str">
            <v>30</v>
          </cell>
          <cell r="U266" t="str">
            <v>21</v>
          </cell>
          <cell r="V266" t="str">
            <v>2.1 ทุติยภูมิระดับต้น</v>
          </cell>
        </row>
        <row r="267">
          <cell r="A267" t="str">
            <v>08</v>
          </cell>
          <cell r="B267" t="str">
            <v>21002</v>
          </cell>
          <cell r="C267" t="str">
            <v>กระทรวงสาธารณสุข สำนักงานปลัดกระทรวงสาธารณสุข</v>
          </cell>
          <cell r="D267" t="str">
            <v>001068200</v>
          </cell>
          <cell r="E267" t="str">
            <v>10682</v>
          </cell>
          <cell r="F267" t="str">
            <v>รพศ.หาดใหญ่</v>
          </cell>
          <cell r="G267" t="str">
            <v>โรงพยาบาลศูนย์หาดใหญ่</v>
          </cell>
          <cell r="H267" t="str">
            <v>90110100</v>
          </cell>
          <cell r="I267">
            <v>90</v>
          </cell>
          <cell r="J267" t="str">
            <v>จังหวัดสงขลา</v>
          </cell>
          <cell r="K267">
            <v>9011</v>
          </cell>
          <cell r="L267" t="str">
            <v>หาดใหญ่</v>
          </cell>
          <cell r="M267">
            <v>901101</v>
          </cell>
          <cell r="N267" t="str">
            <v>หาดใหญ่</v>
          </cell>
          <cell r="O267" t="str">
            <v>ใต้</v>
          </cell>
          <cell r="P267" t="str">
            <v>05</v>
          </cell>
          <cell r="Q267" t="str">
            <v>โรงพยาบาลศูนย์</v>
          </cell>
          <cell r="R267">
            <v>1</v>
          </cell>
          <cell r="S267">
            <v>596</v>
          </cell>
          <cell r="T267" t="str">
            <v>591</v>
          </cell>
          <cell r="U267" t="str">
            <v>31</v>
          </cell>
          <cell r="V267" t="str">
            <v>3.1 ตติยภูมิ</v>
          </cell>
        </row>
        <row r="268">
          <cell r="A268" t="str">
            <v>08</v>
          </cell>
          <cell r="B268" t="str">
            <v>21002</v>
          </cell>
          <cell r="C268" t="str">
            <v>กระทรวงสาธารณสุข สำนักงานปลัดกระทรวงสาธารณสุข</v>
          </cell>
          <cell r="D268" t="str">
            <v>001074500</v>
          </cell>
          <cell r="E268" t="str">
            <v>10745</v>
          </cell>
          <cell r="F268" t="str">
            <v>รพท.สงขลา</v>
          </cell>
          <cell r="G268" t="str">
            <v>โรงพยาบาลทั่วไปสงขลา</v>
          </cell>
          <cell r="H268" t="str">
            <v>90010400</v>
          </cell>
          <cell r="I268">
            <v>90</v>
          </cell>
          <cell r="J268" t="str">
            <v>จังหวัดสงขลา</v>
          </cell>
          <cell r="K268">
            <v>9001</v>
          </cell>
          <cell r="L268" t="str">
            <v>เมืองสงขลา</v>
          </cell>
          <cell r="M268">
            <v>900104</v>
          </cell>
          <cell r="N268" t="str">
            <v>พะวง</v>
          </cell>
          <cell r="O268" t="str">
            <v>ใต้</v>
          </cell>
          <cell r="P268" t="str">
            <v>06</v>
          </cell>
          <cell r="Q268" t="str">
            <v>โรงพยาบาลทั่วไป</v>
          </cell>
          <cell r="R268">
            <v>2</v>
          </cell>
          <cell r="S268">
            <v>480</v>
          </cell>
          <cell r="T268" t="str">
            <v>480</v>
          </cell>
          <cell r="U268" t="str">
            <v>23</v>
          </cell>
          <cell r="V268" t="str">
            <v>2.3 ทุติยภูมิระดับสูง</v>
          </cell>
        </row>
        <row r="269">
          <cell r="A269" t="str">
            <v>08</v>
          </cell>
          <cell r="B269" t="str">
            <v>21002</v>
          </cell>
          <cell r="C269" t="str">
            <v>กระทรวงสาธารณสุข สำนักงานปลัดกระทรวงสาธารณสุข</v>
          </cell>
          <cell r="D269" t="str">
            <v>001138600</v>
          </cell>
          <cell r="E269" t="str">
            <v>11386</v>
          </cell>
          <cell r="F269" t="str">
            <v>รพช.สทิงพระ</v>
          </cell>
          <cell r="G269" t="str">
            <v>โรงพยาบาลชุมชนสทิงพระ</v>
          </cell>
          <cell r="H269" t="str">
            <v>90020101</v>
          </cell>
          <cell r="I269">
            <v>90</v>
          </cell>
          <cell r="J269" t="str">
            <v>จังหวัดสงขลา</v>
          </cell>
          <cell r="K269">
            <v>9002</v>
          </cell>
          <cell r="L269" t="str">
            <v>สทิงพระ</v>
          </cell>
          <cell r="M269">
            <v>900201</v>
          </cell>
          <cell r="N269" t="str">
            <v>จะทิ้งพระ</v>
          </cell>
          <cell r="O269" t="str">
            <v>ใต้</v>
          </cell>
          <cell r="P269" t="str">
            <v>07</v>
          </cell>
          <cell r="Q269" t="str">
            <v>โรงพยาบาลชุมชน</v>
          </cell>
          <cell r="R269">
            <v>5</v>
          </cell>
          <cell r="S269">
            <v>30</v>
          </cell>
          <cell r="T269" t="str">
            <v>30</v>
          </cell>
          <cell r="U269" t="str">
            <v>21</v>
          </cell>
          <cell r="V269" t="str">
            <v>2.1 ทุติยภูมิระดับต้น</v>
          </cell>
        </row>
        <row r="270">
          <cell r="A270" t="str">
            <v>08</v>
          </cell>
          <cell r="B270" t="str">
            <v>21002</v>
          </cell>
          <cell r="C270" t="str">
            <v>กระทรวงสาธารณสุข สำนักงานปลัดกระทรวงสาธารณสุข</v>
          </cell>
          <cell r="D270" t="str">
            <v>001138700</v>
          </cell>
          <cell r="E270" t="str">
            <v>11387</v>
          </cell>
          <cell r="F270" t="str">
            <v>รพช.จะนะ</v>
          </cell>
          <cell r="G270" t="str">
            <v>โรงพยาบาลชุมชนจะนะ</v>
          </cell>
          <cell r="H270" t="str">
            <v>90030102</v>
          </cell>
          <cell r="I270">
            <v>90</v>
          </cell>
          <cell r="J270" t="str">
            <v>จังหวัดสงขลา</v>
          </cell>
          <cell r="K270">
            <v>9003</v>
          </cell>
          <cell r="L270" t="str">
            <v>จะนะ</v>
          </cell>
          <cell r="M270">
            <v>900301</v>
          </cell>
          <cell r="N270" t="str">
            <v>บ้านนา</v>
          </cell>
          <cell r="O270" t="str">
            <v>ใต้</v>
          </cell>
          <cell r="P270" t="str">
            <v>07</v>
          </cell>
          <cell r="Q270" t="str">
            <v>โรงพยาบาลชุมชน</v>
          </cell>
          <cell r="R270">
            <v>4</v>
          </cell>
          <cell r="S270">
            <v>60</v>
          </cell>
          <cell r="T270" t="str">
            <v>30</v>
          </cell>
          <cell r="U270" t="str">
            <v>21</v>
          </cell>
          <cell r="V270" t="str">
            <v>2.1 ทุติยภูมิระดับต้น</v>
          </cell>
        </row>
        <row r="271">
          <cell r="A271" t="str">
            <v>08</v>
          </cell>
          <cell r="B271" t="str">
            <v>21002</v>
          </cell>
          <cell r="C271" t="str">
            <v>กระทรวงสาธารณสุข สำนักงานปลัดกระทรวงสาธารณสุข</v>
          </cell>
          <cell r="D271" t="str">
            <v>001138800</v>
          </cell>
          <cell r="E271" t="str">
            <v>11388</v>
          </cell>
          <cell r="F271" t="str">
            <v>รพช.สมเด็จพระบรมราชินีนาถ</v>
          </cell>
          <cell r="G271" t="str">
            <v>โรงพยาบาลชุมชนสมเด็จพระบรมราชินีนาถ</v>
          </cell>
          <cell r="H271" t="str">
            <v>90040100</v>
          </cell>
          <cell r="I271">
            <v>90</v>
          </cell>
          <cell r="J271" t="str">
            <v>จังหวัดสงขลา</v>
          </cell>
          <cell r="K271">
            <v>9004</v>
          </cell>
          <cell r="L271" t="str">
            <v>นาทวี</v>
          </cell>
          <cell r="M271">
            <v>900401</v>
          </cell>
          <cell r="N271" t="str">
            <v>นาทวี</v>
          </cell>
          <cell r="O271" t="str">
            <v>ใต้</v>
          </cell>
          <cell r="P271" t="str">
            <v>07</v>
          </cell>
          <cell r="Q271" t="str">
            <v>โรงพยาบาลชุมชน</v>
          </cell>
          <cell r="R271">
            <v>4</v>
          </cell>
          <cell r="S271">
            <v>60</v>
          </cell>
          <cell r="T271" t="str">
            <v>60</v>
          </cell>
          <cell r="U271" t="str">
            <v>22</v>
          </cell>
          <cell r="V271" t="str">
            <v>2.2 ทุติยภูมิระดับกลาง</v>
          </cell>
        </row>
        <row r="272">
          <cell r="A272" t="str">
            <v>08</v>
          </cell>
          <cell r="B272" t="str">
            <v>21002</v>
          </cell>
          <cell r="C272" t="str">
            <v>กระทรวงสาธารณสุข สำนักงานปลัดกระทรวงสาธารณสุข</v>
          </cell>
          <cell r="D272" t="str">
            <v>001139000</v>
          </cell>
          <cell r="E272" t="str">
            <v>11390</v>
          </cell>
          <cell r="F272" t="str">
            <v>รพช.เทพา</v>
          </cell>
          <cell r="G272" t="str">
            <v>โรงพยาบาลชุมชนเทพา</v>
          </cell>
          <cell r="H272" t="str">
            <v>90050105</v>
          </cell>
          <cell r="I272">
            <v>90</v>
          </cell>
          <cell r="J272" t="str">
            <v>จังหวัดสงขลา</v>
          </cell>
          <cell r="K272">
            <v>9005</v>
          </cell>
          <cell r="L272" t="str">
            <v>เทพา</v>
          </cell>
          <cell r="M272">
            <v>900501</v>
          </cell>
          <cell r="N272" t="str">
            <v>เทพา</v>
          </cell>
          <cell r="O272" t="str">
            <v>ใต้</v>
          </cell>
          <cell r="P272" t="str">
            <v>07</v>
          </cell>
          <cell r="Q272" t="str">
            <v>โรงพยาบาลชุมชน</v>
          </cell>
          <cell r="R272">
            <v>5</v>
          </cell>
          <cell r="S272">
            <v>30</v>
          </cell>
          <cell r="T272" t="str">
            <v>30</v>
          </cell>
          <cell r="U272" t="str">
            <v>21</v>
          </cell>
          <cell r="V272" t="str">
            <v>2.1 ทุติยภูมิระดับต้น</v>
          </cell>
        </row>
        <row r="273">
          <cell r="A273" t="str">
            <v>08</v>
          </cell>
          <cell r="B273" t="str">
            <v>21002</v>
          </cell>
          <cell r="C273" t="str">
            <v>กระทรวงสาธารณสุข สำนักงานปลัดกระทรวงสาธารณสุข</v>
          </cell>
          <cell r="D273" t="str">
            <v>001139100</v>
          </cell>
          <cell r="E273" t="str">
            <v>11391</v>
          </cell>
          <cell r="F273" t="str">
            <v>รพช.สะบ้าย้อย</v>
          </cell>
          <cell r="G273" t="str">
            <v>โรงพยาบาลชุมชนสะบ้าย้อย</v>
          </cell>
          <cell r="H273" t="str">
            <v>90060101</v>
          </cell>
          <cell r="I273">
            <v>90</v>
          </cell>
          <cell r="J273" t="str">
            <v>จังหวัดสงขลา</v>
          </cell>
          <cell r="K273">
            <v>9006</v>
          </cell>
          <cell r="L273" t="str">
            <v>สะบ้าย้อย</v>
          </cell>
          <cell r="M273">
            <v>900601</v>
          </cell>
          <cell r="N273" t="str">
            <v>สะบ้าย้อย</v>
          </cell>
          <cell r="O273" t="str">
            <v>ใต้</v>
          </cell>
          <cell r="P273" t="str">
            <v>07</v>
          </cell>
          <cell r="Q273" t="str">
            <v>โรงพยาบาลชุมชน</v>
          </cell>
          <cell r="R273">
            <v>5</v>
          </cell>
          <cell r="S273">
            <v>30</v>
          </cell>
          <cell r="T273" t="str">
            <v>30</v>
          </cell>
          <cell r="U273" t="str">
            <v>21</v>
          </cell>
          <cell r="V273" t="str">
            <v>2.1 ทุติยภูมิระดับต้น</v>
          </cell>
        </row>
        <row r="274">
          <cell r="A274" t="str">
            <v>08</v>
          </cell>
          <cell r="B274" t="str">
            <v>21002</v>
          </cell>
          <cell r="C274" t="str">
            <v>กระทรวงสาธารณสุข สำนักงานปลัดกระทรวงสาธารณสุข</v>
          </cell>
          <cell r="D274" t="str">
            <v>001139200</v>
          </cell>
          <cell r="E274" t="str">
            <v>11392</v>
          </cell>
          <cell r="F274" t="str">
            <v>รพช.ระโนด</v>
          </cell>
          <cell r="G274" t="str">
            <v>โรงพยาบาลชุมชนระโนด</v>
          </cell>
          <cell r="H274" t="str">
            <v>90070105</v>
          </cell>
          <cell r="I274">
            <v>90</v>
          </cell>
          <cell r="J274" t="str">
            <v>จังหวัดสงขลา</v>
          </cell>
          <cell r="K274">
            <v>9007</v>
          </cell>
          <cell r="L274" t="str">
            <v>ระโนด</v>
          </cell>
          <cell r="M274">
            <v>900701</v>
          </cell>
          <cell r="N274" t="str">
            <v>ระโนด</v>
          </cell>
          <cell r="O274" t="str">
            <v>ใต้</v>
          </cell>
          <cell r="P274" t="str">
            <v>07</v>
          </cell>
          <cell r="Q274" t="str">
            <v>โรงพยาบาลชุมชน</v>
          </cell>
          <cell r="R274">
            <v>4</v>
          </cell>
          <cell r="S274">
            <v>60</v>
          </cell>
          <cell r="T274" t="str">
            <v>60</v>
          </cell>
          <cell r="U274" t="str">
            <v>22</v>
          </cell>
          <cell r="V274" t="str">
            <v>2.2 ทุติยภูมิระดับกลาง</v>
          </cell>
        </row>
        <row r="275">
          <cell r="A275" t="str">
            <v>08</v>
          </cell>
          <cell r="B275" t="str">
            <v>21002</v>
          </cell>
          <cell r="C275" t="str">
            <v>กระทรวงสาธารณสุข สำนักงานปลัดกระทรวงสาธารณสุข</v>
          </cell>
          <cell r="D275" t="str">
            <v>001139300</v>
          </cell>
          <cell r="E275" t="str">
            <v>11393</v>
          </cell>
          <cell r="F275" t="str">
            <v>รพช.กระแสสินธุ์</v>
          </cell>
          <cell r="G275" t="str">
            <v>โรงพยาบาลชุมชนกระแสสินธุ์</v>
          </cell>
          <cell r="H275" t="str">
            <v>90080303</v>
          </cell>
          <cell r="I275">
            <v>90</v>
          </cell>
          <cell r="J275" t="str">
            <v>จังหวัดสงขลา</v>
          </cell>
          <cell r="K275">
            <v>9008</v>
          </cell>
          <cell r="L275" t="str">
            <v>กระแสสินธุ์</v>
          </cell>
          <cell r="M275">
            <v>900803</v>
          </cell>
          <cell r="N275" t="str">
            <v>เชิงแส</v>
          </cell>
          <cell r="O275" t="str">
            <v>ใต้</v>
          </cell>
          <cell r="P275" t="str">
            <v>07</v>
          </cell>
          <cell r="Q275" t="str">
            <v>โรงพยาบาลชุมชน</v>
          </cell>
          <cell r="R275">
            <v>5</v>
          </cell>
          <cell r="S275">
            <v>30</v>
          </cell>
          <cell r="T275" t="str">
            <v>30</v>
          </cell>
          <cell r="U275" t="str">
            <v>21</v>
          </cell>
          <cell r="V275" t="str">
            <v>2.1 ทุติยภูมิระดับต้น</v>
          </cell>
        </row>
        <row r="276">
          <cell r="A276" t="str">
            <v>08</v>
          </cell>
          <cell r="B276" t="str">
            <v>21002</v>
          </cell>
          <cell r="C276" t="str">
            <v>กระทรวงสาธารณสุข สำนักงานปลัดกระทรวงสาธารณสุข</v>
          </cell>
          <cell r="D276" t="str">
            <v>001139400</v>
          </cell>
          <cell r="E276" t="str">
            <v>11394</v>
          </cell>
          <cell r="F276" t="str">
            <v>รพช.รัตภูมิ</v>
          </cell>
          <cell r="G276" t="str">
            <v>โรงพยาบาลชุมชนรัตภูมิ</v>
          </cell>
          <cell r="H276" t="str">
            <v>90090101</v>
          </cell>
          <cell r="I276">
            <v>90</v>
          </cell>
          <cell r="J276" t="str">
            <v>จังหวัดสงขลา</v>
          </cell>
          <cell r="K276">
            <v>9009</v>
          </cell>
          <cell r="L276" t="str">
            <v>รัตภูมิ</v>
          </cell>
          <cell r="M276">
            <v>900901</v>
          </cell>
          <cell r="N276" t="str">
            <v>กำแพงเพชร</v>
          </cell>
          <cell r="O276" t="str">
            <v>ใต้</v>
          </cell>
          <cell r="P276" t="str">
            <v>07</v>
          </cell>
          <cell r="Q276" t="str">
            <v>โรงพยาบาลชุมชน</v>
          </cell>
          <cell r="R276">
            <v>5</v>
          </cell>
          <cell r="S276">
            <v>30</v>
          </cell>
          <cell r="T276" t="str">
            <v>30</v>
          </cell>
          <cell r="U276" t="str">
            <v>21</v>
          </cell>
          <cell r="V276" t="str">
            <v>2.1 ทุติยภูมิระดับต้น</v>
          </cell>
        </row>
        <row r="277">
          <cell r="A277" t="str">
            <v>08</v>
          </cell>
          <cell r="B277" t="str">
            <v>21002</v>
          </cell>
          <cell r="C277" t="str">
            <v>กระทรวงสาธารณสุข สำนักงานปลัดกระทรวงสาธารณสุข</v>
          </cell>
          <cell r="D277" t="str">
            <v>001139500</v>
          </cell>
          <cell r="E277" t="str">
            <v>11395</v>
          </cell>
          <cell r="F277" t="str">
            <v>รพช.สะเดา</v>
          </cell>
          <cell r="G277" t="str">
            <v>โรงพยาบาลชุมชนสะเดา</v>
          </cell>
          <cell r="H277" t="str">
            <v>90100100</v>
          </cell>
          <cell r="I277">
            <v>90</v>
          </cell>
          <cell r="J277" t="str">
            <v>จังหวัดสงขลา</v>
          </cell>
          <cell r="K277">
            <v>9010</v>
          </cell>
          <cell r="L277" t="str">
            <v>สะเดา</v>
          </cell>
          <cell r="M277">
            <v>901001</v>
          </cell>
          <cell r="N277" t="str">
            <v>สะเดา</v>
          </cell>
          <cell r="O277" t="str">
            <v>ใต้</v>
          </cell>
          <cell r="P277" t="str">
            <v>07</v>
          </cell>
          <cell r="Q277" t="str">
            <v>โรงพยาบาลชุมชน</v>
          </cell>
          <cell r="R277">
            <v>5</v>
          </cell>
          <cell r="S277">
            <v>30</v>
          </cell>
          <cell r="T277" t="str">
            <v>30</v>
          </cell>
          <cell r="U277" t="str">
            <v>21</v>
          </cell>
          <cell r="V277" t="str">
            <v>2.1 ทุติยภูมิระดับต้น</v>
          </cell>
        </row>
        <row r="278">
          <cell r="A278" t="str">
            <v>08</v>
          </cell>
          <cell r="B278" t="str">
            <v>21002</v>
          </cell>
          <cell r="C278" t="str">
            <v>กระทรวงสาธารณสุข สำนักงานปลัดกระทรวงสาธารณสุข</v>
          </cell>
          <cell r="D278" t="str">
            <v>001139600</v>
          </cell>
          <cell r="E278" t="str">
            <v>11396</v>
          </cell>
          <cell r="F278" t="str">
            <v>รพช.นาหม่อม</v>
          </cell>
          <cell r="G278" t="str">
            <v>โรงพยาบาลชุมชนนาหม่อม</v>
          </cell>
          <cell r="H278" t="str">
            <v>90120203</v>
          </cell>
          <cell r="I278">
            <v>90</v>
          </cell>
          <cell r="J278" t="str">
            <v>จังหวัดสงขลา</v>
          </cell>
          <cell r="K278">
            <v>9012</v>
          </cell>
          <cell r="L278" t="str">
            <v>นาหม่อม</v>
          </cell>
          <cell r="M278">
            <v>901202</v>
          </cell>
          <cell r="N278" t="str">
            <v>พิจิตร</v>
          </cell>
          <cell r="O278" t="str">
            <v>ใต้</v>
          </cell>
          <cell r="P278" t="str">
            <v>07</v>
          </cell>
          <cell r="Q278" t="str">
            <v>โรงพยาบาลชุมชน</v>
          </cell>
          <cell r="R278">
            <v>5</v>
          </cell>
          <cell r="S278">
            <v>30</v>
          </cell>
          <cell r="T278" t="str">
            <v>30</v>
          </cell>
          <cell r="U278" t="str">
            <v>21</v>
          </cell>
          <cell r="V278" t="str">
            <v>2.1 ทุติยภูมิระดับต้น</v>
          </cell>
        </row>
        <row r="279">
          <cell r="A279" t="str">
            <v>08</v>
          </cell>
          <cell r="B279" t="str">
            <v>21002</v>
          </cell>
          <cell r="C279" t="str">
            <v>กระทรวงสาธารณสุข สำนักงานปลัดกระทรวงสาธารณสุข</v>
          </cell>
          <cell r="D279" t="str">
            <v>001139700</v>
          </cell>
          <cell r="E279" t="str">
            <v>11397</v>
          </cell>
          <cell r="F279" t="str">
            <v>รพช.ควนเนียง</v>
          </cell>
          <cell r="G279" t="str">
            <v>โรงพยาบาลชุมชนควนเนียง</v>
          </cell>
          <cell r="H279" t="str">
            <v>90130110</v>
          </cell>
          <cell r="I279">
            <v>90</v>
          </cell>
          <cell r="J279" t="str">
            <v>จังหวัดสงขลา</v>
          </cell>
          <cell r="K279">
            <v>9013</v>
          </cell>
          <cell r="L279" t="str">
            <v>ควนเนียง</v>
          </cell>
          <cell r="M279">
            <v>901301</v>
          </cell>
          <cell r="N279" t="str">
            <v>รัตภูมิ</v>
          </cell>
          <cell r="O279" t="str">
            <v>ใต้</v>
          </cell>
          <cell r="P279" t="str">
            <v>07</v>
          </cell>
          <cell r="Q279" t="str">
            <v>โรงพยาบาลชุมชน</v>
          </cell>
          <cell r="R279">
            <v>5</v>
          </cell>
          <cell r="S279">
            <v>30</v>
          </cell>
          <cell r="T279" t="str">
            <v>30</v>
          </cell>
          <cell r="U279" t="str">
            <v>21</v>
          </cell>
          <cell r="V279" t="str">
            <v>2.1 ทุติยภูมิระดับต้น</v>
          </cell>
        </row>
        <row r="280">
          <cell r="A280" t="str">
            <v>08</v>
          </cell>
          <cell r="B280" t="str">
            <v>21002</v>
          </cell>
          <cell r="C280" t="str">
            <v>กระทรวงสาธารณสุข สำนักงานปลัดกระทรวงสาธารณสุข</v>
          </cell>
          <cell r="D280" t="str">
            <v>001139800</v>
          </cell>
          <cell r="E280" t="str">
            <v>11398</v>
          </cell>
          <cell r="F280" t="str">
            <v>รพช.ปาดังเบซาร์</v>
          </cell>
          <cell r="G280" t="str">
            <v>โรงพยาบาลชุมชนปาดังเบซาร์</v>
          </cell>
          <cell r="H280" t="str">
            <v>90100709</v>
          </cell>
          <cell r="I280">
            <v>90</v>
          </cell>
          <cell r="J280" t="str">
            <v>จังหวัดสงขลา</v>
          </cell>
          <cell r="K280">
            <v>9010</v>
          </cell>
          <cell r="L280" t="str">
            <v>สะเดา</v>
          </cell>
          <cell r="M280">
            <v>901007</v>
          </cell>
          <cell r="N280" t="str">
            <v>ปาดังเบซาร์</v>
          </cell>
          <cell r="O280" t="str">
            <v>ใต้</v>
          </cell>
          <cell r="P280" t="str">
            <v>07</v>
          </cell>
          <cell r="Q280" t="str">
            <v>โรงพยาบาลชุมชน</v>
          </cell>
          <cell r="R280">
            <v>5</v>
          </cell>
          <cell r="S280">
            <v>30</v>
          </cell>
          <cell r="T280" t="str">
            <v>30</v>
          </cell>
          <cell r="U280" t="str">
            <v>21</v>
          </cell>
          <cell r="V280" t="str">
            <v>2.1 ทุติยภูมิระดับต้น</v>
          </cell>
        </row>
        <row r="281">
          <cell r="A281" t="str">
            <v>08</v>
          </cell>
          <cell r="B281" t="str">
            <v>21002</v>
          </cell>
          <cell r="C281" t="str">
            <v>กระทรวงสาธารณสุข สำนักงานปลัดกระทรวงสาธารณสุข</v>
          </cell>
          <cell r="D281" t="str">
            <v>001139900</v>
          </cell>
          <cell r="E281" t="str">
            <v>11399</v>
          </cell>
          <cell r="F281" t="str">
            <v>รพช.บางกล่ำ</v>
          </cell>
          <cell r="G281" t="str">
            <v>โรงพยาบาลชุมชนบางกล่ำ</v>
          </cell>
          <cell r="H281" t="str">
            <v>90140101</v>
          </cell>
          <cell r="I281">
            <v>90</v>
          </cell>
          <cell r="J281" t="str">
            <v>จังหวัดสงขลา</v>
          </cell>
          <cell r="K281">
            <v>9014</v>
          </cell>
          <cell r="L281" t="str">
            <v>บางกล่ำ</v>
          </cell>
          <cell r="M281">
            <v>901401</v>
          </cell>
          <cell r="N281" t="str">
            <v>บางกล่ำ</v>
          </cell>
          <cell r="O281" t="str">
            <v>ใต้</v>
          </cell>
          <cell r="P281" t="str">
            <v>07</v>
          </cell>
          <cell r="Q281" t="str">
            <v>โรงพยาบาลชุมชน</v>
          </cell>
          <cell r="R281">
            <v>5</v>
          </cell>
          <cell r="S281">
            <v>30</v>
          </cell>
          <cell r="T281" t="str">
            <v>30</v>
          </cell>
          <cell r="U281" t="str">
            <v>21</v>
          </cell>
          <cell r="V281" t="str">
            <v>2.1 ทุติยภูมิระดับต้น</v>
          </cell>
        </row>
        <row r="282">
          <cell r="A282" t="str">
            <v>08</v>
          </cell>
          <cell r="B282" t="str">
            <v>21002</v>
          </cell>
          <cell r="C282" t="str">
            <v>กระทรวงสาธารณสุข สำนักงานปลัดกระทรวงสาธารณสุข</v>
          </cell>
          <cell r="D282" t="str">
            <v>001140000</v>
          </cell>
          <cell r="E282" t="str">
            <v>11400</v>
          </cell>
          <cell r="F282" t="str">
            <v>รพช.สิงหนคร</v>
          </cell>
          <cell r="G282" t="str">
            <v>โรงพยาบาลชุมชนสิงหนคร</v>
          </cell>
          <cell r="H282" t="str">
            <v>90150205</v>
          </cell>
          <cell r="I282">
            <v>90</v>
          </cell>
          <cell r="J282" t="str">
            <v>จังหวัดสงขลา</v>
          </cell>
          <cell r="K282">
            <v>9015</v>
          </cell>
          <cell r="L282" t="str">
            <v>สิงหนคร</v>
          </cell>
          <cell r="M282">
            <v>901502</v>
          </cell>
          <cell r="N282" t="str">
            <v>สทิงหม้อ</v>
          </cell>
          <cell r="O282" t="str">
            <v>ใต้</v>
          </cell>
          <cell r="P282" t="str">
            <v>07</v>
          </cell>
          <cell r="Q282" t="str">
            <v>โรงพยาบาลชุมชน</v>
          </cell>
          <cell r="R282">
            <v>5</v>
          </cell>
          <cell r="S282">
            <v>30</v>
          </cell>
          <cell r="T282" t="str">
            <v>30</v>
          </cell>
          <cell r="U282" t="str">
            <v>21</v>
          </cell>
          <cell r="V282" t="str">
            <v>2.1 ทุติยภูมิระดับต้น</v>
          </cell>
        </row>
        <row r="283">
          <cell r="A283" t="str">
            <v>08</v>
          </cell>
          <cell r="B283" t="str">
            <v>21002</v>
          </cell>
          <cell r="C283" t="str">
            <v>กระทรวงสาธารณสุข สำนักงานปลัดกระทรวงสาธารณสุข</v>
          </cell>
          <cell r="D283" t="str">
            <v>001140100</v>
          </cell>
          <cell r="E283" t="str">
            <v>11401</v>
          </cell>
          <cell r="F283" t="str">
            <v>รพช.คลองหอยโข่ง</v>
          </cell>
          <cell r="G283" t="str">
            <v>โรงพยาบาลชุมชนคลองหอยโข่ง</v>
          </cell>
          <cell r="H283" t="str">
            <v>90160101</v>
          </cell>
          <cell r="I283">
            <v>90</v>
          </cell>
          <cell r="J283" t="str">
            <v>จังหวัดสงขลา</v>
          </cell>
          <cell r="K283">
            <v>9016</v>
          </cell>
          <cell r="L283" t="str">
            <v>คลองหอยโข่ง</v>
          </cell>
          <cell r="M283">
            <v>901601</v>
          </cell>
          <cell r="N283" t="str">
            <v>คลองหอยโข่ง</v>
          </cell>
          <cell r="O283" t="str">
            <v>ใต้</v>
          </cell>
          <cell r="P283" t="str">
            <v>07</v>
          </cell>
          <cell r="Q283" t="str">
            <v>โรงพยาบาลชุมชน</v>
          </cell>
          <cell r="R283">
            <v>5</v>
          </cell>
          <cell r="S283">
            <v>30</v>
          </cell>
          <cell r="T283" t="str">
            <v>30</v>
          </cell>
          <cell r="U283" t="str">
            <v>21</v>
          </cell>
          <cell r="V283" t="str">
            <v>2.1 ทุติยภูมิระดับต้น</v>
          </cell>
        </row>
        <row r="284">
          <cell r="A284" t="str">
            <v>08</v>
          </cell>
          <cell r="B284" t="str">
            <v>21002</v>
          </cell>
          <cell r="C284" t="str">
            <v>กระทรวงสาธารณสุข สำนักงานปลัดกระทรวงสาธารณสุข</v>
          </cell>
          <cell r="D284" t="str">
            <v>001074600</v>
          </cell>
          <cell r="E284" t="str">
            <v>10746</v>
          </cell>
          <cell r="F284" t="str">
            <v>รพท.สตูล</v>
          </cell>
          <cell r="G284" t="str">
            <v>โรงพยาบาลทั่วไปสตูล</v>
          </cell>
          <cell r="H284" t="str">
            <v>91010100</v>
          </cell>
          <cell r="I284">
            <v>91</v>
          </cell>
          <cell r="J284" t="str">
            <v>จังหวัดสตูล</v>
          </cell>
          <cell r="K284">
            <v>9101</v>
          </cell>
          <cell r="L284" t="str">
            <v>เมืองสตูล</v>
          </cell>
          <cell r="M284">
            <v>910101</v>
          </cell>
          <cell r="N284" t="str">
            <v>พิมาน</v>
          </cell>
          <cell r="O284" t="str">
            <v>ใต้</v>
          </cell>
          <cell r="P284" t="str">
            <v>06</v>
          </cell>
          <cell r="Q284" t="str">
            <v>โรงพยาบาลทั่วไป</v>
          </cell>
          <cell r="R284">
            <v>3</v>
          </cell>
          <cell r="S284">
            <v>186</v>
          </cell>
          <cell r="T284" t="str">
            <v>164</v>
          </cell>
          <cell r="U284" t="str">
            <v>23</v>
          </cell>
          <cell r="V284" t="str">
            <v>2.3 ทุติยภูมิระดับสูง</v>
          </cell>
        </row>
        <row r="285">
          <cell r="A285" t="str">
            <v>08</v>
          </cell>
          <cell r="B285" t="str">
            <v>21002</v>
          </cell>
          <cell r="C285" t="str">
            <v>กระทรวงสาธารณสุข สำนักงานปลัดกระทรวงสาธารณสุข</v>
          </cell>
          <cell r="D285" t="str">
            <v>001140200</v>
          </cell>
          <cell r="E285" t="str">
            <v>11402</v>
          </cell>
          <cell r="F285" t="str">
            <v>รพช.ควนโดน</v>
          </cell>
          <cell r="G285" t="str">
            <v>โรงพยาบาลชุมชนควนโดน</v>
          </cell>
          <cell r="H285" t="str">
            <v>91020206</v>
          </cell>
          <cell r="I285">
            <v>91</v>
          </cell>
          <cell r="J285" t="str">
            <v>จังหวัดสตูล</v>
          </cell>
          <cell r="K285">
            <v>9102</v>
          </cell>
          <cell r="L285" t="str">
            <v>ควนโดน</v>
          </cell>
          <cell r="M285">
            <v>910202</v>
          </cell>
          <cell r="N285" t="str">
            <v>ควนสตอ</v>
          </cell>
          <cell r="O285" t="str">
            <v>ใต้</v>
          </cell>
          <cell r="P285" t="str">
            <v>07</v>
          </cell>
          <cell r="Q285" t="str">
            <v>โรงพยาบาลชุมชน</v>
          </cell>
          <cell r="R285">
            <v>5</v>
          </cell>
          <cell r="S285">
            <v>30</v>
          </cell>
          <cell r="T285" t="str">
            <v>10</v>
          </cell>
          <cell r="U285" t="str">
            <v>21</v>
          </cell>
          <cell r="V285" t="str">
            <v>2.1 ทุติยภูมิระดับต้น</v>
          </cell>
        </row>
        <row r="286">
          <cell r="A286" t="str">
            <v>08</v>
          </cell>
          <cell r="B286" t="str">
            <v>21002</v>
          </cell>
          <cell r="C286" t="str">
            <v>กระทรวงสาธารณสุข สำนักงานปลัดกระทรวงสาธารณสุข</v>
          </cell>
          <cell r="D286" t="str">
            <v>001140300</v>
          </cell>
          <cell r="E286" t="str">
            <v>11403</v>
          </cell>
          <cell r="F286" t="str">
            <v>รพช.ควนกาหลง</v>
          </cell>
          <cell r="G286" t="str">
            <v>โรงพยาบาลชุมชนควนกาหลง</v>
          </cell>
          <cell r="H286" t="str">
            <v>91030207</v>
          </cell>
          <cell r="I286">
            <v>91</v>
          </cell>
          <cell r="J286" t="str">
            <v>จังหวัดสตูล</v>
          </cell>
          <cell r="K286">
            <v>9103</v>
          </cell>
          <cell r="L286" t="str">
            <v>ควนกาหลง</v>
          </cell>
          <cell r="M286">
            <v>910302</v>
          </cell>
          <cell r="N286" t="str">
            <v>ควนกาหลง</v>
          </cell>
          <cell r="O286" t="str">
            <v>ใต้</v>
          </cell>
          <cell r="P286" t="str">
            <v>07</v>
          </cell>
          <cell r="Q286" t="str">
            <v>โรงพยาบาลชุมชน</v>
          </cell>
          <cell r="R286">
            <v>5</v>
          </cell>
          <cell r="S286">
            <v>30</v>
          </cell>
          <cell r="T286" t="str">
            <v>30</v>
          </cell>
          <cell r="U286" t="str">
            <v>21</v>
          </cell>
          <cell r="V286" t="str">
            <v>2.1 ทุติยภูมิระดับต้น</v>
          </cell>
        </row>
        <row r="287">
          <cell r="A287" t="str">
            <v>08</v>
          </cell>
          <cell r="B287" t="str">
            <v>21002</v>
          </cell>
          <cell r="C287" t="str">
            <v>กระทรวงสาธารณสุข สำนักงานปลัดกระทรวงสาธารณสุข</v>
          </cell>
          <cell r="D287" t="str">
            <v>001140400</v>
          </cell>
          <cell r="E287" t="str">
            <v>11404</v>
          </cell>
          <cell r="F287" t="str">
            <v>รพช.ท่าแพ</v>
          </cell>
          <cell r="G287" t="str">
            <v>โรงพยาบาลชุมชนท่าแพ</v>
          </cell>
          <cell r="H287" t="str">
            <v>91040102</v>
          </cell>
          <cell r="I287">
            <v>91</v>
          </cell>
          <cell r="J287" t="str">
            <v>จังหวัดสตูล</v>
          </cell>
          <cell r="K287">
            <v>9104</v>
          </cell>
          <cell r="L287" t="str">
            <v>ท่าแพ</v>
          </cell>
          <cell r="M287">
            <v>910401</v>
          </cell>
          <cell r="N287" t="str">
            <v>ท่าแพ</v>
          </cell>
          <cell r="O287" t="str">
            <v>ใต้</v>
          </cell>
          <cell r="P287" t="str">
            <v>07</v>
          </cell>
          <cell r="Q287" t="str">
            <v>โรงพยาบาลชุมชน</v>
          </cell>
          <cell r="R287">
            <v>5</v>
          </cell>
          <cell r="S287">
            <v>30</v>
          </cell>
          <cell r="T287" t="str">
            <v>10</v>
          </cell>
          <cell r="U287" t="str">
            <v>21</v>
          </cell>
          <cell r="V287" t="str">
            <v>2.1 ทุติยภูมิระดับต้น</v>
          </cell>
        </row>
        <row r="288">
          <cell r="A288" t="str">
            <v>08</v>
          </cell>
          <cell r="B288" t="str">
            <v>21002</v>
          </cell>
          <cell r="C288" t="str">
            <v>กระทรวงสาธารณสุข สำนักงานปลัดกระทรวงสาธารณสุข</v>
          </cell>
          <cell r="D288" t="str">
            <v>001140500</v>
          </cell>
          <cell r="E288" t="str">
            <v>11405</v>
          </cell>
          <cell r="F288" t="str">
            <v>รพช.ละงู</v>
          </cell>
          <cell r="G288" t="str">
            <v>โรงพยาบาลชุมชนละงู</v>
          </cell>
          <cell r="H288" t="str">
            <v>91050106</v>
          </cell>
          <cell r="I288">
            <v>91</v>
          </cell>
          <cell r="J288" t="str">
            <v>จังหวัดสตูล</v>
          </cell>
          <cell r="K288">
            <v>9105</v>
          </cell>
          <cell r="L288" t="str">
            <v>ละงู</v>
          </cell>
          <cell r="M288">
            <v>910501</v>
          </cell>
          <cell r="N288" t="str">
            <v>กำแพง</v>
          </cell>
          <cell r="O288" t="str">
            <v>ใต้</v>
          </cell>
          <cell r="P288" t="str">
            <v>07</v>
          </cell>
          <cell r="Q288" t="str">
            <v>โรงพยาบาลชุมชน</v>
          </cell>
          <cell r="R288">
            <v>4</v>
          </cell>
          <cell r="S288">
            <v>60</v>
          </cell>
          <cell r="T288" t="str">
            <v>30</v>
          </cell>
          <cell r="U288" t="str">
            <v>22</v>
          </cell>
          <cell r="V288" t="str">
            <v>2.2 ทุติยภูมิระดับกลาง</v>
          </cell>
        </row>
        <row r="289">
          <cell r="A289" t="str">
            <v>08</v>
          </cell>
          <cell r="B289" t="str">
            <v>21002</v>
          </cell>
          <cell r="C289" t="str">
            <v>กระทรวงสาธารณสุข สำนักงานปลัดกระทรวงสาธารณสุข</v>
          </cell>
          <cell r="D289" t="str">
            <v>001140600</v>
          </cell>
          <cell r="E289" t="str">
            <v>11406</v>
          </cell>
          <cell r="F289" t="str">
            <v>รพช.ทุ่งหว้า</v>
          </cell>
          <cell r="G289" t="str">
            <v>โรงพยาบาลชุมชนทุ่งหว้า</v>
          </cell>
          <cell r="H289" t="str">
            <v>91060108</v>
          </cell>
          <cell r="I289">
            <v>91</v>
          </cell>
          <cell r="J289" t="str">
            <v>จังหวัดสตูล</v>
          </cell>
          <cell r="K289">
            <v>9106</v>
          </cell>
          <cell r="L289" t="str">
            <v>ทุ่งหว้า</v>
          </cell>
          <cell r="M289">
            <v>910601</v>
          </cell>
          <cell r="N289" t="str">
            <v>ทุ่งหว้า</v>
          </cell>
          <cell r="O289" t="str">
            <v>ใต้</v>
          </cell>
          <cell r="P289" t="str">
            <v>07</v>
          </cell>
          <cell r="Q289" t="str">
            <v>โรงพยาบาลชุมชน</v>
          </cell>
          <cell r="R289">
            <v>5</v>
          </cell>
          <cell r="S289">
            <v>30</v>
          </cell>
          <cell r="T289" t="str">
            <v>10</v>
          </cell>
          <cell r="U289" t="str">
            <v>21</v>
          </cell>
          <cell r="V289" t="str">
            <v>2.1 ทุติยภูมิระดับต้น</v>
          </cell>
        </row>
        <row r="290">
          <cell r="A290" t="str">
            <v>08</v>
          </cell>
          <cell r="B290" t="str">
            <v>21002</v>
          </cell>
          <cell r="C290" t="str">
            <v>กระทรวงสาธารณสุข สำนักงานปลัดกระทรวงสาธารณสุข</v>
          </cell>
          <cell r="D290" t="str">
            <v>001074800</v>
          </cell>
          <cell r="E290" t="str">
            <v>10748</v>
          </cell>
          <cell r="F290" t="str">
            <v>รพท.ปัตตานี</v>
          </cell>
          <cell r="G290" t="str">
            <v>โรงพยาบาลทั่วไปปัตตานี</v>
          </cell>
          <cell r="H290" t="str">
            <v>94010100</v>
          </cell>
          <cell r="I290">
            <v>94</v>
          </cell>
          <cell r="J290" t="str">
            <v>จังหวัดปัตตานี</v>
          </cell>
          <cell r="K290">
            <v>9401</v>
          </cell>
          <cell r="L290" t="str">
            <v>เมืองปัตตานี</v>
          </cell>
          <cell r="M290">
            <v>940101</v>
          </cell>
          <cell r="N290" t="str">
            <v>สะบารัง</v>
          </cell>
          <cell r="O290" t="str">
            <v>ใต้</v>
          </cell>
          <cell r="P290" t="str">
            <v>06</v>
          </cell>
          <cell r="Q290" t="str">
            <v>โรงพยาบาลทั่วไป</v>
          </cell>
          <cell r="R290">
            <v>2</v>
          </cell>
          <cell r="S290">
            <v>335</v>
          </cell>
          <cell r="T290" t="str">
            <v>335</v>
          </cell>
          <cell r="U290" t="str">
            <v>23</v>
          </cell>
          <cell r="V290" t="str">
            <v>2.3 ทุติยภูมิระดับสูง</v>
          </cell>
        </row>
        <row r="291">
          <cell r="A291" t="str">
            <v>08</v>
          </cell>
          <cell r="B291" t="str">
            <v>21002</v>
          </cell>
          <cell r="C291" t="str">
            <v>กระทรวงสาธารณสุข สำนักงานปลัดกระทรวงสาธารณสุข</v>
          </cell>
          <cell r="D291" t="str">
            <v>001142300</v>
          </cell>
          <cell r="E291" t="str">
            <v>11423</v>
          </cell>
          <cell r="F291" t="str">
            <v>รพช.โคกโพธิ์</v>
          </cell>
          <cell r="G291" t="str">
            <v>โรงพยาบาลชุมชนโคกโพธิ์</v>
          </cell>
          <cell r="H291" t="str">
            <v>94020203</v>
          </cell>
          <cell r="I291">
            <v>94</v>
          </cell>
          <cell r="J291" t="str">
            <v>จังหวัดปัตตานี</v>
          </cell>
          <cell r="K291">
            <v>9402</v>
          </cell>
          <cell r="L291" t="str">
            <v>โคกโพธิ์</v>
          </cell>
          <cell r="M291">
            <v>940202</v>
          </cell>
          <cell r="N291" t="str">
            <v>มะกรูด</v>
          </cell>
          <cell r="O291" t="str">
            <v>ใต้</v>
          </cell>
          <cell r="P291" t="str">
            <v>07</v>
          </cell>
          <cell r="Q291" t="str">
            <v>โรงพยาบาลชุมชน</v>
          </cell>
          <cell r="R291">
            <v>4</v>
          </cell>
          <cell r="S291">
            <v>104</v>
          </cell>
          <cell r="T291" t="str">
            <v>60</v>
          </cell>
          <cell r="U291" t="str">
            <v>22</v>
          </cell>
          <cell r="V291" t="str">
            <v>2.2 ทุติยภูมิระดับกลาง</v>
          </cell>
        </row>
        <row r="292">
          <cell r="A292" t="str">
            <v>08</v>
          </cell>
          <cell r="B292" t="str">
            <v>21002</v>
          </cell>
          <cell r="C292" t="str">
            <v>กระทรวงสาธารณสุข สำนักงานปลัดกระทรวงสาธารณสุข</v>
          </cell>
          <cell r="D292" t="str">
            <v>001142400</v>
          </cell>
          <cell r="E292" t="str">
            <v>11424</v>
          </cell>
          <cell r="F292" t="str">
            <v>รพช.หนองจิก</v>
          </cell>
          <cell r="G292" t="str">
            <v>โรงพยาบาลชุมชนหนองจิก</v>
          </cell>
          <cell r="H292" t="str">
            <v>94030502</v>
          </cell>
          <cell r="I292">
            <v>94</v>
          </cell>
          <cell r="J292" t="str">
            <v>จังหวัดปัตตานี</v>
          </cell>
          <cell r="K292">
            <v>9403</v>
          </cell>
          <cell r="L292" t="str">
            <v>หนองจิก</v>
          </cell>
          <cell r="M292">
            <v>940305</v>
          </cell>
          <cell r="N292" t="str">
            <v>ตุยง</v>
          </cell>
          <cell r="O292" t="str">
            <v>ใต้</v>
          </cell>
          <cell r="P292" t="str">
            <v>07</v>
          </cell>
          <cell r="Q292" t="str">
            <v>โรงพยาบาลชุมชน</v>
          </cell>
          <cell r="R292">
            <v>5</v>
          </cell>
          <cell r="S292">
            <v>10</v>
          </cell>
          <cell r="T292" t="str">
            <v>48</v>
          </cell>
          <cell r="U292" t="str">
            <v>21</v>
          </cell>
          <cell r="V292" t="str">
            <v>2.1 ทุติยภูมิระดับต้น</v>
          </cell>
        </row>
        <row r="293">
          <cell r="A293" t="str">
            <v>08</v>
          </cell>
          <cell r="B293" t="str">
            <v>21002</v>
          </cell>
          <cell r="C293" t="str">
            <v>กระทรวงสาธารณสุข สำนักงานปลัดกระทรวงสาธารณสุข</v>
          </cell>
          <cell r="D293" t="str">
            <v>001142500</v>
          </cell>
          <cell r="E293" t="str">
            <v>11425</v>
          </cell>
          <cell r="F293" t="str">
            <v>รพช.ปะนาเระ</v>
          </cell>
          <cell r="G293" t="str">
            <v>โรงพยาบาลชุมชนปะนาเระ</v>
          </cell>
          <cell r="H293" t="str">
            <v>94040201</v>
          </cell>
          <cell r="I293">
            <v>94</v>
          </cell>
          <cell r="J293" t="str">
            <v>จังหวัดปัตตานี</v>
          </cell>
          <cell r="K293">
            <v>9404</v>
          </cell>
          <cell r="L293" t="str">
            <v>ปะนาเระ</v>
          </cell>
          <cell r="M293">
            <v>940402</v>
          </cell>
          <cell r="N293" t="str">
            <v>ท่าข้าม</v>
          </cell>
          <cell r="O293" t="str">
            <v>ใต้</v>
          </cell>
          <cell r="P293" t="str">
            <v>07</v>
          </cell>
          <cell r="Q293" t="str">
            <v>โรงพยาบาลชุมชน</v>
          </cell>
          <cell r="R293">
            <v>5</v>
          </cell>
          <cell r="S293">
            <v>30</v>
          </cell>
          <cell r="T293" t="str">
            <v>30</v>
          </cell>
          <cell r="U293" t="str">
            <v>21</v>
          </cell>
          <cell r="V293" t="str">
            <v>2.1 ทุติยภูมิระดับต้น</v>
          </cell>
        </row>
        <row r="294">
          <cell r="A294" t="str">
            <v>08</v>
          </cell>
          <cell r="B294" t="str">
            <v>21002</v>
          </cell>
          <cell r="C294" t="str">
            <v>กระทรวงสาธารณสุข สำนักงานปลัดกระทรวงสาธารณสุข</v>
          </cell>
          <cell r="D294" t="str">
            <v>001142600</v>
          </cell>
          <cell r="E294" t="str">
            <v>11426</v>
          </cell>
          <cell r="F294" t="str">
            <v>รพช.มายอ</v>
          </cell>
          <cell r="G294" t="str">
            <v>โรงพยาบาลชุมชนมายอ</v>
          </cell>
          <cell r="H294" t="str">
            <v>94050101</v>
          </cell>
          <cell r="I294">
            <v>94</v>
          </cell>
          <cell r="J294" t="str">
            <v>จังหวัดปัตตานี</v>
          </cell>
          <cell r="K294">
            <v>9405</v>
          </cell>
          <cell r="L294" t="str">
            <v>มายอ</v>
          </cell>
          <cell r="M294">
            <v>940501</v>
          </cell>
          <cell r="N294" t="str">
            <v>มายอ</v>
          </cell>
          <cell r="O294" t="str">
            <v>ใต้</v>
          </cell>
          <cell r="P294" t="str">
            <v>07</v>
          </cell>
          <cell r="Q294" t="str">
            <v>โรงพยาบาลชุมชน</v>
          </cell>
          <cell r="R294">
            <v>4</v>
          </cell>
          <cell r="S294">
            <v>34</v>
          </cell>
          <cell r="T294" t="str">
            <v>30</v>
          </cell>
          <cell r="U294" t="str">
            <v>21</v>
          </cell>
          <cell r="V294" t="str">
            <v>2.1 ทุติยภูมิระดับต้น</v>
          </cell>
        </row>
        <row r="295">
          <cell r="A295" t="str">
            <v>08</v>
          </cell>
          <cell r="B295" t="str">
            <v>21002</v>
          </cell>
          <cell r="C295" t="str">
            <v>กระทรวงสาธารณสุข สำนักงานปลัดกระทรวงสาธารณสุข</v>
          </cell>
          <cell r="D295" t="str">
            <v>001142700</v>
          </cell>
          <cell r="E295" t="str">
            <v>11427</v>
          </cell>
          <cell r="F295" t="str">
            <v>รพช.ทุ่งยางแดง</v>
          </cell>
          <cell r="G295" t="str">
            <v>โรงพยาบาลชุมชนทุ่งยางแดง</v>
          </cell>
          <cell r="H295" t="str">
            <v>94060101</v>
          </cell>
          <cell r="I295">
            <v>94</v>
          </cell>
          <cell r="J295" t="str">
            <v>จังหวัดปัตตานี</v>
          </cell>
          <cell r="K295">
            <v>9406</v>
          </cell>
          <cell r="L295" t="str">
            <v>ทุ่งยางแดง</v>
          </cell>
          <cell r="M295">
            <v>940601</v>
          </cell>
          <cell r="N295" t="str">
            <v>ตะโละแมะนา</v>
          </cell>
          <cell r="O295" t="str">
            <v>ใต้</v>
          </cell>
          <cell r="P295" t="str">
            <v>07</v>
          </cell>
          <cell r="Q295" t="str">
            <v>โรงพยาบาลชุมชน</v>
          </cell>
          <cell r="R295">
            <v>5</v>
          </cell>
          <cell r="S295">
            <v>30</v>
          </cell>
          <cell r="T295" t="str">
            <v>30</v>
          </cell>
          <cell r="U295" t="str">
            <v>21</v>
          </cell>
          <cell r="V295" t="str">
            <v>2.1 ทุติยภูมิระดับต้น</v>
          </cell>
        </row>
        <row r="296">
          <cell r="A296" t="str">
            <v>08</v>
          </cell>
          <cell r="B296" t="str">
            <v>21002</v>
          </cell>
          <cell r="C296" t="str">
            <v>กระทรวงสาธารณสุข สำนักงานปลัดกระทรวงสาธารณสุข</v>
          </cell>
          <cell r="D296" t="str">
            <v>001142800</v>
          </cell>
          <cell r="E296" t="str">
            <v>11428</v>
          </cell>
          <cell r="F296" t="str">
            <v>รพช.ไม้แก่น</v>
          </cell>
          <cell r="G296" t="str">
            <v>โรงพยาบาลชุมชนไม้แก่น</v>
          </cell>
          <cell r="H296" t="str">
            <v>94080104</v>
          </cell>
          <cell r="I296">
            <v>94</v>
          </cell>
          <cell r="J296" t="str">
            <v>จังหวัดปัตตานี</v>
          </cell>
          <cell r="K296">
            <v>9408</v>
          </cell>
          <cell r="L296" t="str">
            <v>ไม้แก่น</v>
          </cell>
          <cell r="M296">
            <v>940801</v>
          </cell>
          <cell r="N296" t="str">
            <v>ไทรทอง</v>
          </cell>
          <cell r="O296" t="str">
            <v>ใต้</v>
          </cell>
          <cell r="P296" t="str">
            <v>07</v>
          </cell>
          <cell r="Q296" t="str">
            <v>โรงพยาบาลชุมชน</v>
          </cell>
          <cell r="R296">
            <v>5</v>
          </cell>
          <cell r="S296">
            <v>30</v>
          </cell>
          <cell r="T296" t="str">
            <v>30</v>
          </cell>
          <cell r="U296" t="str">
            <v>21</v>
          </cell>
          <cell r="V296" t="str">
            <v>2.1 ทุติยภูมิระดับต้น</v>
          </cell>
        </row>
        <row r="297">
          <cell r="A297" t="str">
            <v>08</v>
          </cell>
          <cell r="B297" t="str">
            <v>21002</v>
          </cell>
          <cell r="C297" t="str">
            <v>กระทรวงสาธารณสุข สำนักงานปลัดกระทรวงสาธารณสุข</v>
          </cell>
          <cell r="D297" t="str">
            <v>001142900</v>
          </cell>
          <cell r="E297" t="str">
            <v>11429</v>
          </cell>
          <cell r="F297" t="str">
            <v>รพช.ยะหริ่ง</v>
          </cell>
          <cell r="G297" t="str">
            <v>โรงพยาบาลชุมชนยะหริ่ง</v>
          </cell>
          <cell r="H297" t="str">
            <v>94090802</v>
          </cell>
          <cell r="I297">
            <v>94</v>
          </cell>
          <cell r="J297" t="str">
            <v>จังหวัดปัตตานี</v>
          </cell>
          <cell r="K297">
            <v>9409</v>
          </cell>
          <cell r="L297" t="str">
            <v>ยะหริ่ง</v>
          </cell>
          <cell r="M297">
            <v>940908</v>
          </cell>
          <cell r="N297" t="str">
            <v>ยามู</v>
          </cell>
          <cell r="O297" t="str">
            <v>ใต้</v>
          </cell>
          <cell r="P297" t="str">
            <v>07</v>
          </cell>
          <cell r="Q297" t="str">
            <v>โรงพยาบาลชุมชน</v>
          </cell>
          <cell r="R297">
            <v>5</v>
          </cell>
          <cell r="S297">
            <v>30</v>
          </cell>
          <cell r="T297" t="str">
            <v>30</v>
          </cell>
          <cell r="U297" t="str">
            <v>21</v>
          </cell>
          <cell r="V297" t="str">
            <v>2.1 ทุติยภูมิระดับต้น</v>
          </cell>
        </row>
        <row r="298">
          <cell r="A298" t="str">
            <v>08</v>
          </cell>
          <cell r="B298" t="str">
            <v>21002</v>
          </cell>
          <cell r="C298" t="str">
            <v>กระทรวงสาธารณสุข สำนักงานปลัดกระทรวงสาธารณสุข</v>
          </cell>
          <cell r="D298" t="str">
            <v>001143000</v>
          </cell>
          <cell r="E298" t="str">
            <v>11430</v>
          </cell>
          <cell r="F298" t="str">
            <v>รพช.ยะรัง</v>
          </cell>
          <cell r="G298" t="str">
            <v>โรงพยาบาลชุมชนยะรัง</v>
          </cell>
          <cell r="H298" t="str">
            <v>94100601</v>
          </cell>
          <cell r="I298">
            <v>94</v>
          </cell>
          <cell r="J298" t="str">
            <v>จังหวัดปัตตานี</v>
          </cell>
          <cell r="K298">
            <v>9410</v>
          </cell>
          <cell r="L298" t="str">
            <v>ยะรัง</v>
          </cell>
          <cell r="M298">
            <v>941006</v>
          </cell>
          <cell r="N298" t="str">
            <v>ปิตูมุดี</v>
          </cell>
          <cell r="O298" t="str">
            <v>ใต้</v>
          </cell>
          <cell r="P298" t="str">
            <v>07</v>
          </cell>
          <cell r="Q298" t="str">
            <v>โรงพยาบาลชุมชน</v>
          </cell>
          <cell r="R298">
            <v>5</v>
          </cell>
          <cell r="S298">
            <v>30</v>
          </cell>
          <cell r="T298" t="str">
            <v>30</v>
          </cell>
          <cell r="U298" t="str">
            <v>21</v>
          </cell>
          <cell r="V298" t="str">
            <v>2.1 ทุติยภูมิระดับต้น</v>
          </cell>
        </row>
        <row r="299">
          <cell r="A299" t="str">
            <v>08</v>
          </cell>
          <cell r="B299" t="str">
            <v>21002</v>
          </cell>
          <cell r="C299" t="str">
            <v>กระทรวงสาธารณสุข สำนักงานปลัดกระทรวงสาธารณสุข</v>
          </cell>
          <cell r="D299" t="str">
            <v>001143100</v>
          </cell>
          <cell r="E299" t="str">
            <v>11431</v>
          </cell>
          <cell r="F299" t="str">
            <v>รพช.แม่ลาน</v>
          </cell>
          <cell r="G299" t="str">
            <v>โรงพยาบาลชุมชนแม่ลาน</v>
          </cell>
          <cell r="H299" t="str">
            <v>94120106</v>
          </cell>
          <cell r="I299">
            <v>94</v>
          </cell>
          <cell r="J299" t="str">
            <v>จังหวัดปัตตานี</v>
          </cell>
          <cell r="K299">
            <v>9412</v>
          </cell>
          <cell r="L299" t="str">
            <v>แม่ลาน</v>
          </cell>
          <cell r="M299">
            <v>941201</v>
          </cell>
          <cell r="N299" t="str">
            <v>แม่ลาน</v>
          </cell>
          <cell r="O299" t="str">
            <v>ใต้</v>
          </cell>
          <cell r="P299" t="str">
            <v>07</v>
          </cell>
          <cell r="Q299" t="str">
            <v>โรงพยาบาลชุมชน</v>
          </cell>
          <cell r="R299">
            <v>5</v>
          </cell>
          <cell r="S299">
            <v>10</v>
          </cell>
          <cell r="T299" t="str">
            <v>10</v>
          </cell>
          <cell r="U299" t="str">
            <v>21</v>
          </cell>
          <cell r="V299" t="str">
            <v>2.1 ทุติยภูมิระดับต้น</v>
          </cell>
        </row>
        <row r="300">
          <cell r="A300" t="str">
            <v>08</v>
          </cell>
          <cell r="B300" t="str">
            <v>21002</v>
          </cell>
          <cell r="C300" t="str">
            <v>กระทรวงสาธารณสุข สำนักงานปลัดกระทรวงสาธารณสุข</v>
          </cell>
          <cell r="D300" t="str">
            <v>001146000</v>
          </cell>
          <cell r="E300" t="str">
            <v>11460</v>
          </cell>
          <cell r="F300" t="str">
            <v>รพร.สายบุรี</v>
          </cell>
          <cell r="G300" t="str">
            <v>โรงพยาบาลสมเด็จพระยุพราชสายบุรี</v>
          </cell>
          <cell r="H300" t="str">
            <v>94070100</v>
          </cell>
          <cell r="I300">
            <v>94</v>
          </cell>
          <cell r="J300" t="str">
            <v>จังหวัดปัตตานี</v>
          </cell>
          <cell r="K300">
            <v>9407</v>
          </cell>
          <cell r="L300" t="str">
            <v>สายบุรี</v>
          </cell>
          <cell r="M300">
            <v>940701</v>
          </cell>
          <cell r="N300" t="str">
            <v>ตะลุบัน</v>
          </cell>
          <cell r="O300" t="str">
            <v>ใต้</v>
          </cell>
          <cell r="P300" t="str">
            <v>07</v>
          </cell>
          <cell r="Q300" t="str">
            <v>โรงพยาบาลชุมชน</v>
          </cell>
          <cell r="R300">
            <v>4</v>
          </cell>
          <cell r="S300">
            <v>60</v>
          </cell>
          <cell r="T300" t="str">
            <v>60</v>
          </cell>
          <cell r="U300" t="str">
            <v>22</v>
          </cell>
          <cell r="V300" t="str">
            <v>2.2 ทุติยภูมิระดับกลาง</v>
          </cell>
        </row>
        <row r="301">
          <cell r="A301" t="str">
            <v>08</v>
          </cell>
          <cell r="B301" t="str">
            <v>21002</v>
          </cell>
          <cell r="C301" t="str">
            <v>กระทรวงสาธารณสุข สำนักงานปลัดกระทรวงสาธารณสุข</v>
          </cell>
          <cell r="D301" t="str">
            <v>001146400</v>
          </cell>
          <cell r="E301" t="str">
            <v>11464</v>
          </cell>
          <cell r="F301" t="str">
            <v>รพช.กะพ้อ</v>
          </cell>
          <cell r="G301" t="str">
            <v>โรงพยาบาลชุมชนกะพ้อ</v>
          </cell>
          <cell r="H301" t="str">
            <v>94110101</v>
          </cell>
          <cell r="I301">
            <v>94</v>
          </cell>
          <cell r="J301" t="str">
            <v>จังหวัดปัตตานี</v>
          </cell>
          <cell r="K301">
            <v>9411</v>
          </cell>
          <cell r="L301" t="str">
            <v>กะพ้อ</v>
          </cell>
          <cell r="M301">
            <v>941101</v>
          </cell>
          <cell r="N301" t="str">
            <v>กะรุบี</v>
          </cell>
          <cell r="O301" t="str">
            <v>ใต้</v>
          </cell>
          <cell r="P301" t="str">
            <v>07</v>
          </cell>
          <cell r="Q301" t="str">
            <v>โรงพยาบาลชุมชน</v>
          </cell>
          <cell r="R301">
            <v>5</v>
          </cell>
          <cell r="S301">
            <v>10</v>
          </cell>
          <cell r="T301" t="str">
            <v>10</v>
          </cell>
          <cell r="U301" t="str">
            <v>21</v>
          </cell>
          <cell r="V301" t="str">
            <v>2.1 ทุติยภูมิระดับต้น</v>
          </cell>
        </row>
        <row r="302">
          <cell r="A302" t="str">
            <v>08</v>
          </cell>
          <cell r="B302" t="str">
            <v>21002</v>
          </cell>
          <cell r="C302" t="str">
            <v>กระทรวงสาธารณสุข สำนักงานปลัดกระทรวงสาธารณสุข</v>
          </cell>
          <cell r="D302" t="str">
            <v>001068400</v>
          </cell>
          <cell r="E302" t="str">
            <v>10684</v>
          </cell>
          <cell r="F302" t="str">
            <v>รพศ.ยะลา</v>
          </cell>
          <cell r="G302" t="str">
            <v>โรงพยาบาลศูนย์ยะลา</v>
          </cell>
          <cell r="H302" t="str">
            <v>95010100</v>
          </cell>
          <cell r="I302">
            <v>95</v>
          </cell>
          <cell r="J302" t="str">
            <v>จังหวัดยะลา</v>
          </cell>
          <cell r="K302">
            <v>9501</v>
          </cell>
          <cell r="L302" t="str">
            <v>เมืองยะลา</v>
          </cell>
          <cell r="M302">
            <v>950101</v>
          </cell>
          <cell r="N302" t="str">
            <v>สะเตง</v>
          </cell>
          <cell r="O302" t="str">
            <v>ใต้</v>
          </cell>
          <cell r="P302" t="str">
            <v>05</v>
          </cell>
          <cell r="Q302" t="str">
            <v>โรงพยาบาลศูนย์</v>
          </cell>
          <cell r="R302">
            <v>1</v>
          </cell>
          <cell r="S302">
            <v>602</v>
          </cell>
          <cell r="T302" t="str">
            <v>527</v>
          </cell>
          <cell r="U302" t="str">
            <v>31</v>
          </cell>
          <cell r="V302" t="str">
            <v>3.1 ตติยภูมิ</v>
          </cell>
        </row>
        <row r="303">
          <cell r="A303" t="str">
            <v>08</v>
          </cell>
          <cell r="B303" t="str">
            <v>21002</v>
          </cell>
          <cell r="C303" t="str">
            <v>กระทรวงสาธารณสุข สำนักงานปลัดกระทรวงสาธารณสุข</v>
          </cell>
          <cell r="D303" t="str">
            <v>001074900</v>
          </cell>
          <cell r="E303" t="str">
            <v>10749</v>
          </cell>
          <cell r="F303" t="str">
            <v>รพท.เบตง</v>
          </cell>
          <cell r="G303" t="str">
            <v>โรงพยาบาลทั่วไปเบตง</v>
          </cell>
          <cell r="H303" t="str">
            <v>95020100</v>
          </cell>
          <cell r="I303">
            <v>95</v>
          </cell>
          <cell r="J303" t="str">
            <v>จังหวัดยะลา</v>
          </cell>
          <cell r="K303">
            <v>9502</v>
          </cell>
          <cell r="L303" t="str">
            <v>เบตง</v>
          </cell>
          <cell r="M303">
            <v>950201</v>
          </cell>
          <cell r="N303" t="str">
            <v>เบตง</v>
          </cell>
          <cell r="O303" t="str">
            <v>ใต้</v>
          </cell>
          <cell r="P303" t="str">
            <v>06</v>
          </cell>
          <cell r="Q303" t="str">
            <v>โรงพยาบาลทั่วไป</v>
          </cell>
          <cell r="R303">
            <v>3</v>
          </cell>
          <cell r="S303">
            <v>170</v>
          </cell>
          <cell r="T303" t="str">
            <v>160</v>
          </cell>
          <cell r="U303" t="str">
            <v>23</v>
          </cell>
          <cell r="V303" t="str">
            <v>2.3 ทุติยภูมิระดับสูง</v>
          </cell>
        </row>
        <row r="304">
          <cell r="A304" t="str">
            <v>08</v>
          </cell>
          <cell r="B304" t="str">
            <v>21002</v>
          </cell>
          <cell r="C304" t="str">
            <v>กระทรวงสาธารณสุข สำนักงานปลัดกระทรวงสาธารณสุข</v>
          </cell>
          <cell r="D304" t="str">
            <v>001143200</v>
          </cell>
          <cell r="E304" t="str">
            <v>11432</v>
          </cell>
          <cell r="F304" t="str">
            <v>รพช.บันนังสตา</v>
          </cell>
          <cell r="G304" t="str">
            <v>โรงพยาบาลชุมชนบันนังสตา</v>
          </cell>
          <cell r="H304" t="str">
            <v>95030107</v>
          </cell>
          <cell r="I304">
            <v>95</v>
          </cell>
          <cell r="J304" t="str">
            <v>จังหวัดยะลา</v>
          </cell>
          <cell r="K304">
            <v>9503</v>
          </cell>
          <cell r="L304" t="str">
            <v>บันนังสตา</v>
          </cell>
          <cell r="M304">
            <v>950301</v>
          </cell>
          <cell r="N304" t="str">
            <v>บันนังสตา</v>
          </cell>
          <cell r="O304" t="str">
            <v>ใต้</v>
          </cell>
          <cell r="P304" t="str">
            <v>07</v>
          </cell>
          <cell r="Q304" t="str">
            <v>โรงพยาบาลชุมชน</v>
          </cell>
          <cell r="R304">
            <v>5</v>
          </cell>
          <cell r="S304">
            <v>34</v>
          </cell>
          <cell r="T304" t="str">
            <v>34</v>
          </cell>
          <cell r="U304" t="str">
            <v>22</v>
          </cell>
          <cell r="V304" t="str">
            <v>2.2 ทุติยภูมิระดับกลาง</v>
          </cell>
        </row>
        <row r="305">
          <cell r="A305" t="str">
            <v>08</v>
          </cell>
          <cell r="B305" t="str">
            <v>21002</v>
          </cell>
          <cell r="C305" t="str">
            <v>กระทรวงสาธารณสุข สำนักงานปลัดกระทรวงสาธารณสุข</v>
          </cell>
          <cell r="D305" t="str">
            <v>001143300</v>
          </cell>
          <cell r="E305" t="str">
            <v>11433</v>
          </cell>
          <cell r="F305" t="str">
            <v>รพช.ธารโต</v>
          </cell>
          <cell r="G305" t="str">
            <v>โรงพยาบาลชุมชนธารโต</v>
          </cell>
          <cell r="H305" t="str">
            <v>95040101</v>
          </cell>
          <cell r="I305">
            <v>95</v>
          </cell>
          <cell r="J305" t="str">
            <v>จังหวัดยะลา</v>
          </cell>
          <cell r="K305">
            <v>9504</v>
          </cell>
          <cell r="L305" t="str">
            <v>ธารโต</v>
          </cell>
          <cell r="M305">
            <v>950401</v>
          </cell>
          <cell r="N305" t="str">
            <v>ธารโต</v>
          </cell>
          <cell r="O305" t="str">
            <v>ใต้</v>
          </cell>
          <cell r="P305" t="str">
            <v>07</v>
          </cell>
          <cell r="Q305" t="str">
            <v>โรงพยาบาลชุมชน</v>
          </cell>
          <cell r="R305">
            <v>5</v>
          </cell>
          <cell r="S305">
            <v>30</v>
          </cell>
          <cell r="T305" t="str">
            <v>30</v>
          </cell>
          <cell r="U305" t="str">
            <v>21</v>
          </cell>
          <cell r="V305" t="str">
            <v>2.1 ทุติยภูมิระดับต้น</v>
          </cell>
        </row>
        <row r="306">
          <cell r="A306" t="str">
            <v>08</v>
          </cell>
          <cell r="B306" t="str">
            <v>21002</v>
          </cell>
          <cell r="C306" t="str">
            <v>กระทรวงสาธารณสุข สำนักงานปลัดกระทรวงสาธารณสุข</v>
          </cell>
          <cell r="D306" t="str">
            <v>001143400</v>
          </cell>
          <cell r="E306" t="str">
            <v>11434</v>
          </cell>
          <cell r="F306" t="str">
            <v>รพช.รามัน</v>
          </cell>
          <cell r="G306" t="str">
            <v>โรงพยาบาลชุมชนรามัน</v>
          </cell>
          <cell r="H306" t="str">
            <v>95060101</v>
          </cell>
          <cell r="I306">
            <v>95</v>
          </cell>
          <cell r="J306" t="str">
            <v>จังหวัดยะลา</v>
          </cell>
          <cell r="K306">
            <v>9506</v>
          </cell>
          <cell r="L306" t="str">
            <v>รามัน</v>
          </cell>
          <cell r="M306">
            <v>950601</v>
          </cell>
          <cell r="N306" t="str">
            <v>กายูบอเกาะ</v>
          </cell>
          <cell r="O306" t="str">
            <v>ใต้</v>
          </cell>
          <cell r="P306" t="str">
            <v>07</v>
          </cell>
          <cell r="Q306" t="str">
            <v>โรงพยาบาลชุมชน</v>
          </cell>
          <cell r="R306">
            <v>4</v>
          </cell>
          <cell r="S306">
            <v>81</v>
          </cell>
          <cell r="T306" t="str">
            <v>60</v>
          </cell>
          <cell r="U306" t="str">
            <v>22</v>
          </cell>
          <cell r="V306" t="str">
            <v>2.2 ทุติยภูมิระดับกลาง</v>
          </cell>
        </row>
        <row r="307">
          <cell r="A307" t="str">
            <v>08</v>
          </cell>
          <cell r="B307" t="str">
            <v>21002</v>
          </cell>
          <cell r="C307" t="str">
            <v>กระทรวงสาธารณสุข สำนักงานปลัดกระทรวงสาธารณสุข</v>
          </cell>
          <cell r="D307" t="str">
            <v>001146100</v>
          </cell>
          <cell r="E307" t="str">
            <v>11461</v>
          </cell>
          <cell r="F307" t="str">
            <v>รพร.ยะหา</v>
          </cell>
          <cell r="G307" t="str">
            <v>โรงพยาบาลสมเด็จพระยุพราชยะหา</v>
          </cell>
          <cell r="H307" t="str">
            <v>95050106</v>
          </cell>
          <cell r="I307">
            <v>95</v>
          </cell>
          <cell r="J307" t="str">
            <v>จังหวัดยะลา</v>
          </cell>
          <cell r="K307">
            <v>9505</v>
          </cell>
          <cell r="L307" t="str">
            <v>ยะหา</v>
          </cell>
          <cell r="M307">
            <v>950501</v>
          </cell>
          <cell r="N307" t="str">
            <v>ยะหา</v>
          </cell>
          <cell r="O307" t="str">
            <v>ใต้</v>
          </cell>
          <cell r="P307" t="str">
            <v>07</v>
          </cell>
          <cell r="Q307" t="str">
            <v>โรงพยาบาลชุมชน</v>
          </cell>
          <cell r="R307">
            <v>5</v>
          </cell>
          <cell r="S307">
            <v>72</v>
          </cell>
          <cell r="T307" t="str">
            <v>77</v>
          </cell>
          <cell r="U307" t="str">
            <v>22</v>
          </cell>
          <cell r="V307" t="str">
            <v>2.2 ทุติยภูมิระดับกลาง</v>
          </cell>
        </row>
        <row r="308">
          <cell r="A308" t="str">
            <v>08</v>
          </cell>
          <cell r="B308" t="str">
            <v>21002</v>
          </cell>
          <cell r="C308" t="str">
            <v>กระทรวงสาธารณสุข สำนักงานปลัดกระทรวงสาธารณสุข</v>
          </cell>
          <cell r="D308" t="str">
            <v>001380600</v>
          </cell>
          <cell r="E308" t="str">
            <v>13806</v>
          </cell>
          <cell r="F308" t="str">
            <v>รพช.กาบัง</v>
          </cell>
          <cell r="G308" t="str">
            <v>โรงพยาบาลชุมชนกาบัง</v>
          </cell>
          <cell r="H308" t="str">
            <v>95070105</v>
          </cell>
          <cell r="I308">
            <v>95</v>
          </cell>
          <cell r="J308" t="str">
            <v>จังหวัดยะลา</v>
          </cell>
          <cell r="K308">
            <v>9507</v>
          </cell>
          <cell r="L308" t="str">
            <v>กาบัง</v>
          </cell>
          <cell r="M308">
            <v>950701</v>
          </cell>
          <cell r="N308" t="str">
            <v>กาบัง</v>
          </cell>
          <cell r="O308" t="str">
            <v>ใต้</v>
          </cell>
          <cell r="P308" t="str">
            <v>07</v>
          </cell>
          <cell r="Q308" t="str">
            <v>โรงพยาบาลชุมชน</v>
          </cell>
          <cell r="R308">
            <v>5</v>
          </cell>
          <cell r="S308">
            <v>30</v>
          </cell>
          <cell r="T308" t="str">
            <v>30</v>
          </cell>
          <cell r="U308" t="str">
            <v>21</v>
          </cell>
          <cell r="V308" t="str">
            <v>2.1 ทุติยภูมิระดับต้น</v>
          </cell>
        </row>
        <row r="309">
          <cell r="A309" t="str">
            <v>08</v>
          </cell>
          <cell r="B309" t="str">
            <v>21002</v>
          </cell>
          <cell r="C309" t="str">
            <v>กระทรวงสาธารณสุข สำนักงานปลัดกระทรวงสาธารณสุข</v>
          </cell>
          <cell r="D309" t="str">
            <v>002468900</v>
          </cell>
          <cell r="E309" t="str">
            <v>24689</v>
          </cell>
          <cell r="F309" t="str">
            <v>รพช.กรงปีนัง</v>
          </cell>
          <cell r="G309" t="str">
            <v>โรงพยาบาลชุมชนกรงปีนัง</v>
          </cell>
          <cell r="H309" t="str">
            <v>95080203</v>
          </cell>
          <cell r="I309">
            <v>95</v>
          </cell>
          <cell r="J309" t="str">
            <v>จังหวัดยะลา</v>
          </cell>
          <cell r="K309">
            <v>9508</v>
          </cell>
          <cell r="L309" t="str">
            <v>กรงปินัง</v>
          </cell>
          <cell r="M309">
            <v>950802</v>
          </cell>
          <cell r="N309" t="str">
            <v>สะเอะ</v>
          </cell>
          <cell r="O309" t="str">
            <v>ใต้</v>
          </cell>
          <cell r="P309" t="str">
            <v>07</v>
          </cell>
          <cell r="Q309" t="str">
            <v>โรงพยาบาลชุมชน</v>
          </cell>
          <cell r="R309">
            <v>5</v>
          </cell>
          <cell r="S309">
            <v>30</v>
          </cell>
          <cell r="T309" t="str">
            <v>30</v>
          </cell>
        </row>
        <row r="310">
          <cell r="A310" t="str">
            <v>08</v>
          </cell>
          <cell r="B310" t="str">
            <v>21002</v>
          </cell>
          <cell r="C310" t="str">
            <v>กระทรวงสาธารณสุข สำนักงานปลัดกระทรวงสาธารณสุข</v>
          </cell>
          <cell r="D310" t="str">
            <v>001075000</v>
          </cell>
          <cell r="E310" t="str">
            <v>10750</v>
          </cell>
          <cell r="F310" t="str">
            <v>รพท.นราธิวาสราชนครินทร์</v>
          </cell>
          <cell r="G310" t="str">
            <v>โรงพยาบาลทั่วไปนราธิวาสราชนครินทร์</v>
          </cell>
          <cell r="H310" t="str">
            <v>96010100</v>
          </cell>
          <cell r="I310">
            <v>96</v>
          </cell>
          <cell r="J310" t="str">
            <v>จังหวัดนราธิวาส</v>
          </cell>
          <cell r="K310">
            <v>9601</v>
          </cell>
          <cell r="L310" t="str">
            <v>เมืองนราธิวาส</v>
          </cell>
          <cell r="M310">
            <v>960101</v>
          </cell>
          <cell r="N310" t="str">
            <v>บางนาค</v>
          </cell>
          <cell r="O310" t="str">
            <v>ใต้</v>
          </cell>
          <cell r="P310" t="str">
            <v>06</v>
          </cell>
          <cell r="Q310" t="str">
            <v>โรงพยาบาลทั่วไป</v>
          </cell>
          <cell r="R310">
            <v>2</v>
          </cell>
          <cell r="S310">
            <v>360</v>
          </cell>
          <cell r="T310" t="str">
            <v>360</v>
          </cell>
          <cell r="U310" t="str">
            <v>31</v>
          </cell>
          <cell r="V310" t="str">
            <v>3.1 ตติยภูมิ</v>
          </cell>
        </row>
        <row r="311">
          <cell r="A311" t="str">
            <v>08</v>
          </cell>
          <cell r="B311" t="str">
            <v>21002</v>
          </cell>
          <cell r="C311" t="str">
            <v>กระทรวงสาธารณสุข สำนักงานปลัดกระทรวงสาธารณสุข</v>
          </cell>
          <cell r="D311" t="str">
            <v>001075100</v>
          </cell>
          <cell r="E311" t="str">
            <v>10751</v>
          </cell>
          <cell r="F311" t="str">
            <v>รพท.สุไหงโก-ลก</v>
          </cell>
          <cell r="G311" t="str">
            <v>โรงพยาบาลทั่วไปสุไหงโก-ลก</v>
          </cell>
          <cell r="H311" t="str">
            <v>96100100</v>
          </cell>
          <cell r="I311">
            <v>96</v>
          </cell>
          <cell r="J311" t="str">
            <v>จังหวัดนราธิวาส</v>
          </cell>
          <cell r="K311">
            <v>9610</v>
          </cell>
          <cell r="L311" t="str">
            <v>สุไหงโก-ลก</v>
          </cell>
          <cell r="M311">
            <v>961001</v>
          </cell>
          <cell r="N311" t="str">
            <v>สุไหงโก-ลก</v>
          </cell>
          <cell r="O311" t="str">
            <v>ใต้</v>
          </cell>
          <cell r="P311" t="str">
            <v>06</v>
          </cell>
          <cell r="Q311" t="str">
            <v>โรงพยาบาลทั่วไป</v>
          </cell>
          <cell r="R311">
            <v>3</v>
          </cell>
          <cell r="S311">
            <v>212</v>
          </cell>
          <cell r="T311" t="str">
            <v>160</v>
          </cell>
          <cell r="U311" t="str">
            <v>23</v>
          </cell>
          <cell r="V311" t="str">
            <v>2.3 ทุติยภูมิระดับสูง</v>
          </cell>
        </row>
        <row r="312">
          <cell r="A312" t="str">
            <v>08</v>
          </cell>
          <cell r="B312" t="str">
            <v>21002</v>
          </cell>
          <cell r="C312" t="str">
            <v>กระทรวงสาธารณสุข สำนักงานปลัดกระทรวงสาธารณสุข</v>
          </cell>
          <cell r="D312" t="str">
            <v>001143500</v>
          </cell>
          <cell r="E312" t="str">
            <v>11435</v>
          </cell>
          <cell r="F312" t="str">
            <v>รพช.ตากใบ</v>
          </cell>
          <cell r="G312" t="str">
            <v>โรงพยาบาลชุมชนตากใบ</v>
          </cell>
          <cell r="H312" t="str">
            <v>96020104</v>
          </cell>
          <cell r="I312">
            <v>96</v>
          </cell>
          <cell r="J312" t="str">
            <v>จังหวัดนราธิวาส</v>
          </cell>
          <cell r="K312">
            <v>9602</v>
          </cell>
          <cell r="L312" t="str">
            <v>ตากใบ</v>
          </cell>
          <cell r="M312">
            <v>960201</v>
          </cell>
          <cell r="N312" t="str">
            <v>เจ๊ะเห</v>
          </cell>
          <cell r="O312" t="str">
            <v>ใต้</v>
          </cell>
          <cell r="P312" t="str">
            <v>07</v>
          </cell>
          <cell r="Q312" t="str">
            <v>โรงพยาบาลชุมชน</v>
          </cell>
          <cell r="R312">
            <v>4</v>
          </cell>
          <cell r="S312">
            <v>60</v>
          </cell>
          <cell r="T312" t="str">
            <v>30</v>
          </cell>
          <cell r="U312" t="str">
            <v>21</v>
          </cell>
          <cell r="V312" t="str">
            <v>2.1 ทุติยภูมิระดับต้น</v>
          </cell>
        </row>
        <row r="313">
          <cell r="A313" t="str">
            <v>08</v>
          </cell>
          <cell r="B313" t="str">
            <v>21002</v>
          </cell>
          <cell r="C313" t="str">
            <v>กระทรวงสาธารณสุข สำนักงานปลัดกระทรวงสาธารณสุข</v>
          </cell>
          <cell r="D313" t="str">
            <v>001143600</v>
          </cell>
          <cell r="E313" t="str">
            <v>11436</v>
          </cell>
          <cell r="F313" t="str">
            <v>รพช.บาเจาะ</v>
          </cell>
          <cell r="G313" t="str">
            <v>โรงพยาบาลชุมชนบาเจาะ</v>
          </cell>
          <cell r="H313" t="str">
            <v>96030101</v>
          </cell>
          <cell r="I313">
            <v>96</v>
          </cell>
          <cell r="J313" t="str">
            <v>จังหวัดนราธิวาส</v>
          </cell>
          <cell r="K313">
            <v>9603</v>
          </cell>
          <cell r="L313" t="str">
            <v>บาเจาะ</v>
          </cell>
          <cell r="M313">
            <v>960301</v>
          </cell>
          <cell r="N313" t="str">
            <v>บาเจาะ</v>
          </cell>
          <cell r="O313" t="str">
            <v>ใต้</v>
          </cell>
          <cell r="P313" t="str">
            <v>07</v>
          </cell>
          <cell r="Q313" t="str">
            <v>โรงพยาบาลชุมชน</v>
          </cell>
          <cell r="R313">
            <v>5</v>
          </cell>
          <cell r="S313">
            <v>39</v>
          </cell>
          <cell r="T313" t="str">
            <v>10</v>
          </cell>
          <cell r="U313" t="str">
            <v>21</v>
          </cell>
          <cell r="V313" t="str">
            <v>2.1 ทุติยภูมิระดับต้น</v>
          </cell>
        </row>
        <row r="314">
          <cell r="A314" t="str">
            <v>08</v>
          </cell>
          <cell r="B314" t="str">
            <v>21002</v>
          </cell>
          <cell r="C314" t="str">
            <v>กระทรวงสาธารณสุข สำนักงานปลัดกระทรวงสาธารณสุข</v>
          </cell>
          <cell r="D314" t="str">
            <v>001143700</v>
          </cell>
          <cell r="E314" t="str">
            <v>11437</v>
          </cell>
          <cell r="F314" t="str">
            <v>รพช.ระแงะ</v>
          </cell>
          <cell r="G314" t="str">
            <v>โรงพยาบาลชุมชนระแงะ</v>
          </cell>
          <cell r="H314" t="str">
            <v>96050101</v>
          </cell>
          <cell r="I314">
            <v>96</v>
          </cell>
          <cell r="J314" t="str">
            <v>จังหวัดนราธิวาส</v>
          </cell>
          <cell r="K314">
            <v>9605</v>
          </cell>
          <cell r="L314" t="str">
            <v>ระแงะ</v>
          </cell>
          <cell r="M314">
            <v>960501</v>
          </cell>
          <cell r="N314" t="str">
            <v>ตันหยงมัส</v>
          </cell>
          <cell r="O314" t="str">
            <v>ใต้</v>
          </cell>
          <cell r="P314" t="str">
            <v>07</v>
          </cell>
          <cell r="Q314" t="str">
            <v>โรงพยาบาลชุมชน</v>
          </cell>
          <cell r="R314">
            <v>4</v>
          </cell>
          <cell r="S314">
            <v>60</v>
          </cell>
          <cell r="T314" t="str">
            <v>30</v>
          </cell>
          <cell r="U314" t="str">
            <v>22</v>
          </cell>
          <cell r="V314" t="str">
            <v>2.2 ทุติยภูมิระดับกลาง</v>
          </cell>
        </row>
        <row r="315">
          <cell r="A315" t="str">
            <v>08</v>
          </cell>
          <cell r="B315" t="str">
            <v>21002</v>
          </cell>
          <cell r="C315" t="str">
            <v>กระทรวงสาธารณสุข สำนักงานปลัดกระทรวงสาธารณสุข</v>
          </cell>
          <cell r="D315" t="str">
            <v>001143800</v>
          </cell>
          <cell r="E315" t="str">
            <v>11438</v>
          </cell>
          <cell r="F315" t="str">
            <v>รพช.รือเสาะ</v>
          </cell>
          <cell r="G315" t="str">
            <v>โรงพยาบาลชุมชนรือเสาะ</v>
          </cell>
          <cell r="H315" t="str">
            <v>96060102</v>
          </cell>
          <cell r="I315">
            <v>96</v>
          </cell>
          <cell r="J315" t="str">
            <v>จังหวัดนราธิวาส</v>
          </cell>
          <cell r="K315">
            <v>9606</v>
          </cell>
          <cell r="L315" t="str">
            <v>รือเสาะ</v>
          </cell>
          <cell r="M315">
            <v>960601</v>
          </cell>
          <cell r="N315" t="str">
            <v>รือเสาะ</v>
          </cell>
          <cell r="O315" t="str">
            <v>ใต้</v>
          </cell>
          <cell r="P315" t="str">
            <v>07</v>
          </cell>
          <cell r="Q315" t="str">
            <v>โรงพยาบาลชุมชน</v>
          </cell>
          <cell r="R315">
            <v>4</v>
          </cell>
          <cell r="S315">
            <v>74</v>
          </cell>
          <cell r="T315" t="str">
            <v>30</v>
          </cell>
          <cell r="U315" t="str">
            <v>22</v>
          </cell>
          <cell r="V315" t="str">
            <v>2.2 ทุติยภูมิระดับกลาง</v>
          </cell>
        </row>
        <row r="316">
          <cell r="A316" t="str">
            <v>08</v>
          </cell>
          <cell r="B316" t="str">
            <v>21002</v>
          </cell>
          <cell r="C316" t="str">
            <v>กระทรวงสาธารณสุข สำนักงานปลัดกระทรวงสาธารณสุข</v>
          </cell>
          <cell r="D316" t="str">
            <v>001143900</v>
          </cell>
          <cell r="E316" t="str">
            <v>11439</v>
          </cell>
          <cell r="F316" t="str">
            <v>รพช.ศรีสาคร</v>
          </cell>
          <cell r="G316" t="str">
            <v>โรงพยาบาลชุมชนศรีสาคร</v>
          </cell>
          <cell r="H316" t="str">
            <v>96070102</v>
          </cell>
          <cell r="I316">
            <v>96</v>
          </cell>
          <cell r="J316" t="str">
            <v>จังหวัดนราธิวาส</v>
          </cell>
          <cell r="K316">
            <v>9607</v>
          </cell>
          <cell r="L316" t="str">
            <v>ศรีสาคร</v>
          </cell>
          <cell r="M316">
            <v>960701</v>
          </cell>
          <cell r="N316" t="str">
            <v>ซากอ</v>
          </cell>
          <cell r="O316" t="str">
            <v>ใต้</v>
          </cell>
          <cell r="P316" t="str">
            <v>07</v>
          </cell>
          <cell r="Q316" t="str">
            <v>โรงพยาบาลชุมชน</v>
          </cell>
          <cell r="R316">
            <v>4</v>
          </cell>
          <cell r="S316">
            <v>37</v>
          </cell>
          <cell r="T316" t="str">
            <v>10</v>
          </cell>
          <cell r="U316" t="str">
            <v>21</v>
          </cell>
          <cell r="V316" t="str">
            <v>2.1 ทุติยภูมิระดับต้น</v>
          </cell>
        </row>
        <row r="317">
          <cell r="A317" t="str">
            <v>08</v>
          </cell>
          <cell r="B317" t="str">
            <v>21002</v>
          </cell>
          <cell r="C317" t="str">
            <v>กระทรวงสาธารณสุข สำนักงานปลัดกระทรวงสาธารณสุข</v>
          </cell>
          <cell r="D317" t="str">
            <v>001144000</v>
          </cell>
          <cell r="E317" t="str">
            <v>11440</v>
          </cell>
          <cell r="F317" t="str">
            <v>รพช.แว้ง</v>
          </cell>
          <cell r="G317" t="str">
            <v>โรงพยาบาลชุมชนแว้ง</v>
          </cell>
          <cell r="H317" t="str">
            <v>96080107</v>
          </cell>
          <cell r="I317">
            <v>96</v>
          </cell>
          <cell r="J317" t="str">
            <v>จังหวัดนราธิวาส</v>
          </cell>
          <cell r="K317">
            <v>9608</v>
          </cell>
          <cell r="L317" t="str">
            <v>แว้ง</v>
          </cell>
          <cell r="M317">
            <v>960801</v>
          </cell>
          <cell r="N317" t="str">
            <v>แว้ง</v>
          </cell>
          <cell r="O317" t="str">
            <v>ใต้</v>
          </cell>
          <cell r="P317" t="str">
            <v>07</v>
          </cell>
          <cell r="Q317" t="str">
            <v>โรงพยาบาลชุมชน</v>
          </cell>
          <cell r="R317">
            <v>4</v>
          </cell>
          <cell r="S317">
            <v>30</v>
          </cell>
          <cell r="T317" t="str">
            <v>30</v>
          </cell>
          <cell r="U317" t="str">
            <v>21</v>
          </cell>
          <cell r="V317" t="str">
            <v>2.1 ทุติยภูมิระดับต้น</v>
          </cell>
        </row>
        <row r="318">
          <cell r="A318" t="str">
            <v>08</v>
          </cell>
          <cell r="B318" t="str">
            <v>21002</v>
          </cell>
          <cell r="C318" t="str">
            <v>กระทรวงสาธารณสุข สำนักงานปลัดกระทรวงสาธารณสุข</v>
          </cell>
          <cell r="D318" t="str">
            <v>001144100</v>
          </cell>
          <cell r="E318" t="str">
            <v>11441</v>
          </cell>
          <cell r="F318" t="str">
            <v>รพช.สุคิริน</v>
          </cell>
          <cell r="G318" t="str">
            <v>โรงพยาบาลชุมชนสุคิริน</v>
          </cell>
          <cell r="H318" t="str">
            <v>96090106</v>
          </cell>
          <cell r="I318">
            <v>96</v>
          </cell>
          <cell r="J318" t="str">
            <v>จังหวัดนราธิวาส</v>
          </cell>
          <cell r="K318">
            <v>9609</v>
          </cell>
          <cell r="L318" t="str">
            <v>สุคิริน</v>
          </cell>
          <cell r="M318">
            <v>960901</v>
          </cell>
          <cell r="N318" t="str">
            <v>มาโมง</v>
          </cell>
          <cell r="O318" t="str">
            <v>ใต้</v>
          </cell>
          <cell r="P318" t="str">
            <v>07</v>
          </cell>
          <cell r="Q318" t="str">
            <v>โรงพยาบาลชุมชน</v>
          </cell>
          <cell r="R318">
            <v>5</v>
          </cell>
          <cell r="S318">
            <v>38</v>
          </cell>
          <cell r="T318" t="str">
            <v>10</v>
          </cell>
          <cell r="U318" t="str">
            <v>21</v>
          </cell>
          <cell r="V318" t="str">
            <v>2.1 ทุติยภูมิระดับต้น</v>
          </cell>
        </row>
        <row r="319">
          <cell r="A319" t="str">
            <v>08</v>
          </cell>
          <cell r="B319" t="str">
            <v>21002</v>
          </cell>
          <cell r="C319" t="str">
            <v>กระทรวงสาธารณสุข สำนักงานปลัดกระทรวงสาธารณสุข</v>
          </cell>
          <cell r="D319" t="str">
            <v>001144200</v>
          </cell>
          <cell r="E319" t="str">
            <v>11442</v>
          </cell>
          <cell r="F319" t="str">
            <v>รพช.สุไหงปาดี</v>
          </cell>
          <cell r="G319" t="str">
            <v>โรงพยาบาลชุมชนสุไหงปาดี</v>
          </cell>
          <cell r="H319" t="str">
            <v>96110101</v>
          </cell>
          <cell r="I319">
            <v>96</v>
          </cell>
          <cell r="J319" t="str">
            <v>จังหวัดนราธิวาส</v>
          </cell>
          <cell r="K319">
            <v>9611</v>
          </cell>
          <cell r="L319" t="str">
            <v>สุไหงปาดี</v>
          </cell>
          <cell r="M319">
            <v>961101</v>
          </cell>
          <cell r="N319" t="str">
            <v>ปะลุรู</v>
          </cell>
          <cell r="O319" t="str">
            <v>ใต้</v>
          </cell>
          <cell r="P319" t="str">
            <v>07</v>
          </cell>
          <cell r="Q319" t="str">
            <v>โรงพยาบาลชุมชน</v>
          </cell>
          <cell r="R319">
            <v>4</v>
          </cell>
          <cell r="S319">
            <v>42</v>
          </cell>
          <cell r="T319" t="str">
            <v>30</v>
          </cell>
          <cell r="U319" t="str">
            <v>21</v>
          </cell>
          <cell r="V319" t="str">
            <v>2.1 ทุติยภูมิระดับต้น</v>
          </cell>
        </row>
        <row r="320">
          <cell r="A320" t="str">
            <v>08</v>
          </cell>
          <cell r="B320" t="str">
            <v>21002</v>
          </cell>
          <cell r="C320" t="str">
            <v>กระทรวงสาธารณสุข สำนักงานปลัดกระทรวงสาธารณสุข</v>
          </cell>
          <cell r="D320" t="str">
            <v>001381800</v>
          </cell>
          <cell r="E320" t="str">
            <v>13818</v>
          </cell>
          <cell r="F320" t="str">
            <v>รพช.จะแนะ</v>
          </cell>
          <cell r="G320" t="str">
            <v>โรงพยาบาลชุมชนจะแนะ</v>
          </cell>
          <cell r="H320" t="str">
            <v>96120102</v>
          </cell>
          <cell r="I320">
            <v>96</v>
          </cell>
          <cell r="J320" t="str">
            <v>จังหวัดนราธิวาส</v>
          </cell>
          <cell r="K320">
            <v>9612</v>
          </cell>
          <cell r="L320" t="str">
            <v>จะแนะ</v>
          </cell>
          <cell r="M320">
            <v>961201</v>
          </cell>
          <cell r="N320" t="str">
            <v>จะแนะ</v>
          </cell>
          <cell r="O320" t="str">
            <v>ใต้</v>
          </cell>
          <cell r="P320" t="str">
            <v>07</v>
          </cell>
          <cell r="Q320" t="str">
            <v>โรงพยาบาลชุมชน</v>
          </cell>
          <cell r="R320">
            <v>4</v>
          </cell>
          <cell r="S320">
            <v>39</v>
          </cell>
          <cell r="T320" t="str">
            <v>10</v>
          </cell>
          <cell r="U320" t="str">
            <v>21</v>
          </cell>
          <cell r="V320" t="str">
            <v>2.1 ทุติยภูมิระดับต้น</v>
          </cell>
        </row>
        <row r="321">
          <cell r="A321" t="str">
            <v>08</v>
          </cell>
          <cell r="B321" t="str">
            <v>21002</v>
          </cell>
          <cell r="C321" t="str">
            <v>กระทรวงสาธารณสุข สำนักงานปลัดกระทรวงสาธารณสุข</v>
          </cell>
          <cell r="D321" t="str">
            <v>001501000</v>
          </cell>
          <cell r="E321" t="str">
            <v>15010</v>
          </cell>
          <cell r="F321" t="str">
            <v>รพช.เจาะไอร้อง</v>
          </cell>
          <cell r="G321" t="str">
            <v>โรงพยาบาลชุมชนเจาะไอร้อง</v>
          </cell>
          <cell r="H321" t="str">
            <v>96130101</v>
          </cell>
          <cell r="I321">
            <v>96</v>
          </cell>
          <cell r="J321" t="str">
            <v>จังหวัดนราธิวาส</v>
          </cell>
          <cell r="K321">
            <v>9613</v>
          </cell>
          <cell r="L321" t="str">
            <v>เจาะไอร้อง</v>
          </cell>
          <cell r="M321">
            <v>961301</v>
          </cell>
          <cell r="N321" t="str">
            <v>จวบ</v>
          </cell>
          <cell r="O321" t="str">
            <v>ใต้</v>
          </cell>
          <cell r="P321" t="str">
            <v>07</v>
          </cell>
          <cell r="Q321" t="str">
            <v>โรงพยาบาลชุมชน</v>
          </cell>
          <cell r="R321">
            <v>4</v>
          </cell>
          <cell r="S321">
            <v>34</v>
          </cell>
          <cell r="T321" t="str">
            <v>10</v>
          </cell>
          <cell r="U321" t="str">
            <v>21</v>
          </cell>
          <cell r="V321" t="str">
            <v>2.1 ทุติยภูมิระดับต้น</v>
          </cell>
        </row>
        <row r="322">
          <cell r="A322" t="str">
            <v>08</v>
          </cell>
          <cell r="B322" t="str">
            <v>21002</v>
          </cell>
          <cell r="C322" t="str">
            <v>กระทรวงสาธารณสุข สำนักงานปลัดกระทรวงสาธารณสุข</v>
          </cell>
          <cell r="D322" t="str">
            <v>002377100</v>
          </cell>
          <cell r="E322" t="str">
            <v>23771</v>
          </cell>
          <cell r="F322" t="str">
            <v>รพช.ยี่งอเฉลิมพระเกียรติ 80 พรรษา</v>
          </cell>
          <cell r="G322" t="str">
            <v>โรงพยาบาลชุมชนยี่งอเฉลิมพระเกียรติ 80 พรรษา</v>
          </cell>
          <cell r="H322" t="str">
            <v>96040104</v>
          </cell>
          <cell r="I322">
            <v>96</v>
          </cell>
          <cell r="J322" t="str">
            <v>จังหวัดนราธิวาส</v>
          </cell>
          <cell r="K322">
            <v>9604</v>
          </cell>
          <cell r="L322" t="str">
            <v>ยี่งอ</v>
          </cell>
          <cell r="M322">
            <v>960401</v>
          </cell>
          <cell r="N322" t="str">
            <v>ยี่งอ</v>
          </cell>
          <cell r="O322" t="str">
            <v>ใต้</v>
          </cell>
          <cell r="P322" t="str">
            <v>07</v>
          </cell>
          <cell r="Q322" t="str">
            <v>โรงพยาบาลชุมชน</v>
          </cell>
          <cell r="R322">
            <v>5</v>
          </cell>
          <cell r="S322">
            <v>10</v>
          </cell>
          <cell r="T322" t="str">
            <v>30</v>
          </cell>
          <cell r="U322" t="str">
            <v>21</v>
          </cell>
          <cell r="V322" t="str">
            <v>2.1 ทุติยภูมิระดับต้น</v>
          </cell>
        </row>
        <row r="323">
          <cell r="A323" t="str">
            <v>09</v>
          </cell>
          <cell r="B323" t="str">
            <v>21002</v>
          </cell>
          <cell r="C323" t="str">
            <v>กระทรวงสาธารณสุข สำนักงานปลัดกระทรวงสาธารณสุข</v>
          </cell>
          <cell r="D323" t="str">
            <v>001066200</v>
          </cell>
          <cell r="E323" t="str">
            <v>10662</v>
          </cell>
          <cell r="F323" t="str">
            <v>รพศ.ชลบุรี</v>
          </cell>
          <cell r="G323" t="str">
            <v>โรงพยาบาลศูนย์ชลบุรี</v>
          </cell>
          <cell r="H323" t="str">
            <v>20010502</v>
          </cell>
          <cell r="I323">
            <v>20</v>
          </cell>
          <cell r="J323" t="str">
            <v>จังหวัดชลบุรี</v>
          </cell>
          <cell r="K323">
            <v>2001</v>
          </cell>
          <cell r="L323" t="str">
            <v>เมืองชลบุรี</v>
          </cell>
          <cell r="M323">
            <v>200105</v>
          </cell>
          <cell r="N323" t="str">
            <v>บ้านสวน</v>
          </cell>
          <cell r="O323" t="str">
            <v>ตะวันออก</v>
          </cell>
          <cell r="P323" t="str">
            <v>05</v>
          </cell>
          <cell r="Q323" t="str">
            <v>โรงพยาบาลศูนย์</v>
          </cell>
          <cell r="R323">
            <v>1</v>
          </cell>
          <cell r="S323">
            <v>825</v>
          </cell>
          <cell r="T323" t="str">
            <v>832</v>
          </cell>
          <cell r="U323" t="str">
            <v>31</v>
          </cell>
          <cell r="V323" t="str">
            <v>3.1 ตติยภูมิ</v>
          </cell>
        </row>
        <row r="324">
          <cell r="A324" t="str">
            <v>09</v>
          </cell>
          <cell r="B324" t="str">
            <v>21002</v>
          </cell>
          <cell r="C324" t="str">
            <v>กระทรวงสาธารณสุข สำนักงานปลัดกระทรวงสาธารณสุข</v>
          </cell>
          <cell r="D324" t="str">
            <v>001081700</v>
          </cell>
          <cell r="E324" t="str">
            <v>10817</v>
          </cell>
          <cell r="F324" t="str">
            <v>รพช.บ้านบึง</v>
          </cell>
          <cell r="G324" t="str">
            <v>โรงพยาบาลชุมชนบ้านบึง</v>
          </cell>
          <cell r="H324" t="str">
            <v>20020101</v>
          </cell>
          <cell r="I324">
            <v>20</v>
          </cell>
          <cell r="J324" t="str">
            <v>จังหวัดชลบุรี</v>
          </cell>
          <cell r="K324">
            <v>2002</v>
          </cell>
          <cell r="L324" t="str">
            <v>บ้านบึง</v>
          </cell>
          <cell r="M324">
            <v>200201</v>
          </cell>
          <cell r="N324" t="str">
            <v>บ้านบึง</v>
          </cell>
          <cell r="O324" t="str">
            <v>ตะวันออก</v>
          </cell>
          <cell r="P324" t="str">
            <v>07</v>
          </cell>
          <cell r="Q324" t="str">
            <v>โรงพยาบาลชุมชน</v>
          </cell>
          <cell r="R324">
            <v>4</v>
          </cell>
          <cell r="S324">
            <v>90</v>
          </cell>
          <cell r="T324" t="str">
            <v>90</v>
          </cell>
          <cell r="U324" t="str">
            <v>22</v>
          </cell>
          <cell r="V324" t="str">
            <v>2.2 ทุติยภูมิระดับกลาง</v>
          </cell>
        </row>
        <row r="325">
          <cell r="A325" t="str">
            <v>09</v>
          </cell>
          <cell r="B325" t="str">
            <v>21002</v>
          </cell>
          <cell r="C325" t="str">
            <v>กระทรวงสาธารณสุข สำนักงานปลัดกระทรวงสาธารณสุข</v>
          </cell>
          <cell r="D325" t="str">
            <v>001081800</v>
          </cell>
          <cell r="E325" t="str">
            <v>10818</v>
          </cell>
          <cell r="F325" t="str">
            <v>รพช.หนองใหญ่</v>
          </cell>
          <cell r="G325" t="str">
            <v>โรงพยาบาลชุมชนหนองใหญ่</v>
          </cell>
          <cell r="H325" t="str">
            <v>20030101</v>
          </cell>
          <cell r="I325">
            <v>20</v>
          </cell>
          <cell r="J325" t="str">
            <v>จังหวัดชลบุรี</v>
          </cell>
          <cell r="K325">
            <v>2003</v>
          </cell>
          <cell r="L325" t="str">
            <v>หนองใหญ่</v>
          </cell>
          <cell r="M325">
            <v>200301</v>
          </cell>
          <cell r="N325" t="str">
            <v>หนองใหญ่</v>
          </cell>
          <cell r="O325" t="str">
            <v>ตะวันออก</v>
          </cell>
          <cell r="P325" t="str">
            <v>07</v>
          </cell>
          <cell r="Q325" t="str">
            <v>โรงพยาบาลชุมชน</v>
          </cell>
          <cell r="R325">
            <v>4</v>
          </cell>
          <cell r="S325">
            <v>32</v>
          </cell>
          <cell r="T325" t="str">
            <v>30</v>
          </cell>
          <cell r="U325" t="str">
            <v>21</v>
          </cell>
          <cell r="V325" t="str">
            <v>2.1 ทุติยภูมิระดับต้น</v>
          </cell>
        </row>
        <row r="326">
          <cell r="A326" t="str">
            <v>09</v>
          </cell>
          <cell r="B326" t="str">
            <v>21002</v>
          </cell>
          <cell r="C326" t="str">
            <v>กระทรวงสาธารณสุข สำนักงานปลัดกระทรวงสาธารณสุข</v>
          </cell>
          <cell r="D326" t="str">
            <v>001081900</v>
          </cell>
          <cell r="E326" t="str">
            <v>10819</v>
          </cell>
          <cell r="F326" t="str">
            <v>รพช.บางละมุง</v>
          </cell>
          <cell r="G326" t="str">
            <v>โรงพยาบาลชุมชนบางละมุง</v>
          </cell>
          <cell r="H326" t="str">
            <v>20040805</v>
          </cell>
          <cell r="I326">
            <v>20</v>
          </cell>
          <cell r="J326" t="str">
            <v>จังหวัดชลบุรี</v>
          </cell>
          <cell r="K326">
            <v>2004</v>
          </cell>
          <cell r="L326" t="str">
            <v>บางละมุง</v>
          </cell>
          <cell r="M326">
            <v>200408</v>
          </cell>
          <cell r="N326" t="str">
            <v>นาเกลือ</v>
          </cell>
          <cell r="O326" t="str">
            <v>ตะวันออก</v>
          </cell>
          <cell r="P326" t="str">
            <v>07</v>
          </cell>
          <cell r="Q326" t="str">
            <v>โรงพยาบาลชุมชน</v>
          </cell>
          <cell r="R326">
            <v>4</v>
          </cell>
          <cell r="S326">
            <v>120</v>
          </cell>
          <cell r="T326" t="str">
            <v>120</v>
          </cell>
          <cell r="U326" t="str">
            <v>23</v>
          </cell>
          <cell r="V326" t="str">
            <v>2.3 ทุติยภูมิระดับสูง</v>
          </cell>
        </row>
        <row r="327">
          <cell r="A327" t="str">
            <v>09</v>
          </cell>
          <cell r="B327" t="str">
            <v>21002</v>
          </cell>
          <cell r="C327" t="str">
            <v>กระทรวงสาธารณสุข สำนักงานปลัดกระทรวงสาธารณสุข</v>
          </cell>
          <cell r="D327" t="str">
            <v>001082000</v>
          </cell>
          <cell r="E327" t="str">
            <v>10820</v>
          </cell>
          <cell r="F327" t="str">
            <v>รพช.วัดญาณสังวราราม</v>
          </cell>
          <cell r="G327" t="str">
            <v>โรงพยาบาลชุมชนวัดญาณสังวราราม</v>
          </cell>
          <cell r="H327" t="str">
            <v>20040611</v>
          </cell>
          <cell r="I327">
            <v>20</v>
          </cell>
          <cell r="J327" t="str">
            <v>จังหวัดชลบุรี</v>
          </cell>
          <cell r="K327">
            <v>2004</v>
          </cell>
          <cell r="L327" t="str">
            <v>บางละมุง</v>
          </cell>
          <cell r="M327">
            <v>200406</v>
          </cell>
          <cell r="N327" t="str">
            <v>ห้วยใหญ่</v>
          </cell>
          <cell r="O327" t="str">
            <v>ตะวันออก</v>
          </cell>
          <cell r="P327" t="str">
            <v>07</v>
          </cell>
          <cell r="Q327" t="str">
            <v>โรงพยาบาลชุมชน</v>
          </cell>
          <cell r="R327">
            <v>5</v>
          </cell>
          <cell r="S327">
            <v>22</v>
          </cell>
          <cell r="T327" t="str">
            <v>30</v>
          </cell>
          <cell r="U327" t="str">
            <v>21</v>
          </cell>
          <cell r="V327" t="str">
            <v>2.1 ทุติยภูมิระดับต้น</v>
          </cell>
        </row>
        <row r="328">
          <cell r="A328" t="str">
            <v>09</v>
          </cell>
          <cell r="B328" t="str">
            <v>21002</v>
          </cell>
          <cell r="C328" t="str">
            <v>กระทรวงสาธารณสุข สำนักงานปลัดกระทรวงสาธารณสุข</v>
          </cell>
          <cell r="D328" t="str">
            <v>001082100</v>
          </cell>
          <cell r="E328" t="str">
            <v>10821</v>
          </cell>
          <cell r="F328" t="str">
            <v>รพช.พานทอง</v>
          </cell>
          <cell r="G328" t="str">
            <v>โรงพยาบาลชุมชนพานทอง</v>
          </cell>
          <cell r="H328" t="str">
            <v>20050108</v>
          </cell>
          <cell r="I328">
            <v>20</v>
          </cell>
          <cell r="J328" t="str">
            <v>จังหวัดชลบุรี</v>
          </cell>
          <cell r="K328">
            <v>2005</v>
          </cell>
          <cell r="L328" t="str">
            <v>พานทอง</v>
          </cell>
          <cell r="M328">
            <v>200501</v>
          </cell>
          <cell r="N328" t="str">
            <v>พานทอง</v>
          </cell>
          <cell r="O328" t="str">
            <v>ตะวันออก</v>
          </cell>
          <cell r="P328" t="str">
            <v>07</v>
          </cell>
          <cell r="Q328" t="str">
            <v>โรงพยาบาลชุมชน</v>
          </cell>
          <cell r="R328">
            <v>4</v>
          </cell>
          <cell r="S328">
            <v>101</v>
          </cell>
          <cell r="T328" t="str">
            <v>60</v>
          </cell>
          <cell r="U328" t="str">
            <v>21</v>
          </cell>
          <cell r="V328" t="str">
            <v>2.1 ทุติยภูมิระดับต้น</v>
          </cell>
        </row>
        <row r="329">
          <cell r="A329" t="str">
            <v>09</v>
          </cell>
          <cell r="B329" t="str">
            <v>21002</v>
          </cell>
          <cell r="C329" t="str">
            <v>กระทรวงสาธารณสุข สำนักงานปลัดกระทรวงสาธารณสุข</v>
          </cell>
          <cell r="D329" t="str">
            <v>001082200</v>
          </cell>
          <cell r="E329" t="str">
            <v>10822</v>
          </cell>
          <cell r="F329" t="str">
            <v>รพช.พนัสนิคม</v>
          </cell>
          <cell r="G329" t="str">
            <v>โรงพยาบาลชุมชนพนัสนิคม</v>
          </cell>
          <cell r="H329" t="str">
            <v>20060901</v>
          </cell>
          <cell r="I329">
            <v>20</v>
          </cell>
          <cell r="J329" t="str">
            <v>จังหวัดชลบุรี</v>
          </cell>
          <cell r="K329">
            <v>2006</v>
          </cell>
          <cell r="L329" t="str">
            <v>พนัสนิคม</v>
          </cell>
          <cell r="M329">
            <v>200609</v>
          </cell>
          <cell r="N329" t="str">
            <v>กุฎโง้ง</v>
          </cell>
          <cell r="O329" t="str">
            <v>ตะวันออก</v>
          </cell>
          <cell r="P329" t="str">
            <v>07</v>
          </cell>
          <cell r="Q329" t="str">
            <v>โรงพยาบาลชุมชน</v>
          </cell>
          <cell r="R329">
            <v>4</v>
          </cell>
          <cell r="S329">
            <v>127</v>
          </cell>
          <cell r="T329" t="str">
            <v>120</v>
          </cell>
          <cell r="U329" t="str">
            <v>22</v>
          </cell>
          <cell r="V329" t="str">
            <v>2.2 ทุติยภูมิระดับกลาง</v>
          </cell>
        </row>
        <row r="330">
          <cell r="A330" t="str">
            <v>09</v>
          </cell>
          <cell r="B330" t="str">
            <v>21002</v>
          </cell>
          <cell r="C330" t="str">
            <v>กระทรวงสาธารณสุข สำนักงานปลัดกระทรวงสาธารณสุข</v>
          </cell>
          <cell r="D330" t="str">
            <v>001082300</v>
          </cell>
          <cell r="E330" t="str">
            <v>10823</v>
          </cell>
          <cell r="F330" t="str">
            <v>รพช.อ่าวอุดม</v>
          </cell>
          <cell r="G330" t="str">
            <v>โรงพยาบาลชุมชนอ่าวอุดม</v>
          </cell>
          <cell r="H330" t="str">
            <v>20070307</v>
          </cell>
          <cell r="I330">
            <v>20</v>
          </cell>
          <cell r="J330" t="str">
            <v>จังหวัดชลบุรี</v>
          </cell>
          <cell r="K330">
            <v>2007</v>
          </cell>
          <cell r="L330" t="str">
            <v>ศรีราชา</v>
          </cell>
          <cell r="M330">
            <v>200703</v>
          </cell>
          <cell r="N330" t="str">
            <v>ทุ่งสุขลา</v>
          </cell>
          <cell r="O330" t="str">
            <v>ตะวันออก</v>
          </cell>
          <cell r="P330" t="str">
            <v>07</v>
          </cell>
          <cell r="Q330" t="str">
            <v>โรงพยาบาลชุมชน</v>
          </cell>
          <cell r="R330">
            <v>4</v>
          </cell>
          <cell r="S330">
            <v>90</v>
          </cell>
          <cell r="T330" t="str">
            <v>90</v>
          </cell>
          <cell r="U330" t="str">
            <v>22</v>
          </cell>
          <cell r="V330" t="str">
            <v>2.2 ทุติยภูมิระดับกลาง</v>
          </cell>
        </row>
        <row r="331">
          <cell r="A331" t="str">
            <v>09</v>
          </cell>
          <cell r="B331" t="str">
            <v>21002</v>
          </cell>
          <cell r="C331" t="str">
            <v>กระทรวงสาธารณสุข สำนักงานปลัดกระทรวงสาธารณสุข</v>
          </cell>
          <cell r="D331" t="str">
            <v>001082400</v>
          </cell>
          <cell r="E331" t="str">
            <v>10824</v>
          </cell>
          <cell r="F331" t="str">
            <v>รพช.เกาะสีชัง</v>
          </cell>
          <cell r="G331" t="str">
            <v>โรงพยาบาลชุมชนเกาะสีชัง</v>
          </cell>
          <cell r="H331" t="str">
            <v>20080101</v>
          </cell>
          <cell r="I331">
            <v>20</v>
          </cell>
          <cell r="J331" t="str">
            <v>จังหวัดชลบุรี</v>
          </cell>
          <cell r="K331">
            <v>2008</v>
          </cell>
          <cell r="L331" t="str">
            <v>เกาะสีชัง</v>
          </cell>
          <cell r="M331">
            <v>200801</v>
          </cell>
          <cell r="N331" t="str">
            <v>ท่าเทววงษ์</v>
          </cell>
          <cell r="O331" t="str">
            <v>ตะวันออก</v>
          </cell>
          <cell r="P331" t="str">
            <v>07</v>
          </cell>
          <cell r="Q331" t="str">
            <v>โรงพยาบาลชุมชน</v>
          </cell>
          <cell r="R331">
            <v>5</v>
          </cell>
          <cell r="S331">
            <v>30</v>
          </cell>
          <cell r="T331" t="str">
            <v>30</v>
          </cell>
          <cell r="U331" t="str">
            <v>21</v>
          </cell>
          <cell r="V331" t="str">
            <v>2.1 ทุติยภูมิระดับต้น</v>
          </cell>
        </row>
        <row r="332">
          <cell r="A332" t="str">
            <v>09</v>
          </cell>
          <cell r="B332" t="str">
            <v>21002</v>
          </cell>
          <cell r="C332" t="str">
            <v>กระทรวงสาธารณสุข สำนักงานปลัดกระทรวงสาธารณสุข</v>
          </cell>
          <cell r="D332" t="str">
            <v>001082500</v>
          </cell>
          <cell r="E332" t="str">
            <v>10825</v>
          </cell>
          <cell r="F332" t="str">
            <v>รพช.สัตหีบกม10</v>
          </cell>
          <cell r="G332" t="str">
            <v>โรงพยาบาลชุมชนสัตหีบกม10</v>
          </cell>
          <cell r="H332" t="str">
            <v>20090301</v>
          </cell>
          <cell r="I332">
            <v>20</v>
          </cell>
          <cell r="J332" t="str">
            <v>จังหวัดชลบุรี</v>
          </cell>
          <cell r="K332">
            <v>2009</v>
          </cell>
          <cell r="L332" t="str">
            <v>สัตหีบ</v>
          </cell>
          <cell r="M332">
            <v>200903</v>
          </cell>
          <cell r="N332" t="str">
            <v>พลูตาหลวง</v>
          </cell>
          <cell r="O332" t="str">
            <v>ตะวันออก</v>
          </cell>
          <cell r="P332" t="str">
            <v>07</v>
          </cell>
          <cell r="Q332" t="str">
            <v>โรงพยาบาลชุมชน</v>
          </cell>
          <cell r="R332">
            <v>4</v>
          </cell>
          <cell r="S332">
            <v>40</v>
          </cell>
          <cell r="T332" t="str">
            <v>60</v>
          </cell>
          <cell r="U332" t="str">
            <v>21</v>
          </cell>
          <cell r="V332" t="str">
            <v>2.1 ทุติยภูมิระดับต้น</v>
          </cell>
        </row>
        <row r="333">
          <cell r="A333" t="str">
            <v>09</v>
          </cell>
          <cell r="B333" t="str">
            <v>21002</v>
          </cell>
          <cell r="C333" t="str">
            <v>กระทรวงสาธารณสุข สำนักงานปลัดกระทรวงสาธารณสุข</v>
          </cell>
          <cell r="D333" t="str">
            <v>001082600</v>
          </cell>
          <cell r="E333" t="str">
            <v>10826</v>
          </cell>
          <cell r="F333" t="str">
            <v>รพช.บ่อทอง</v>
          </cell>
          <cell r="G333" t="str">
            <v>โรงพยาบาลชุมชนบ่อทอง</v>
          </cell>
          <cell r="H333" t="str">
            <v>20100101</v>
          </cell>
          <cell r="I333">
            <v>20</v>
          </cell>
          <cell r="J333" t="str">
            <v>จังหวัดชลบุรี</v>
          </cell>
          <cell r="K333">
            <v>2010</v>
          </cell>
          <cell r="L333" t="str">
            <v>บ่อทอง</v>
          </cell>
          <cell r="M333">
            <v>201001</v>
          </cell>
          <cell r="N333" t="str">
            <v>บ่อทอง</v>
          </cell>
          <cell r="O333" t="str">
            <v>ตะวันออก</v>
          </cell>
          <cell r="P333" t="str">
            <v>07</v>
          </cell>
          <cell r="Q333" t="str">
            <v>โรงพยาบาลชุมชน</v>
          </cell>
          <cell r="R333">
            <v>4</v>
          </cell>
          <cell r="S333">
            <v>60</v>
          </cell>
          <cell r="T333" t="str">
            <v>60</v>
          </cell>
          <cell r="U333" t="str">
            <v>21</v>
          </cell>
          <cell r="V333" t="str">
            <v>2.1 ทุติยภูมิระดับต้น</v>
          </cell>
        </row>
        <row r="334">
          <cell r="A334" t="str">
            <v>09</v>
          </cell>
          <cell r="B334" t="str">
            <v>21002</v>
          </cell>
          <cell r="C334" t="str">
            <v>กระทรวงสาธารณสุข สำนักงานปลัดกระทรวงสาธารณสุข</v>
          </cell>
          <cell r="D334" t="str">
            <v>001066300</v>
          </cell>
          <cell r="E334" t="str">
            <v>10663</v>
          </cell>
          <cell r="F334" t="str">
            <v>รพศ.ระยอง</v>
          </cell>
          <cell r="G334" t="str">
            <v>โรงพยาบาลศูนย์ระยอง</v>
          </cell>
          <cell r="H334" t="str">
            <v>21010100</v>
          </cell>
          <cell r="I334">
            <v>21</v>
          </cell>
          <cell r="J334" t="str">
            <v>จังหวัดระยอง</v>
          </cell>
          <cell r="K334">
            <v>2101</v>
          </cell>
          <cell r="L334" t="str">
            <v>เมืองระยอง</v>
          </cell>
          <cell r="M334">
            <v>210101</v>
          </cell>
          <cell r="N334" t="str">
            <v>ท่าประดู่</v>
          </cell>
          <cell r="O334" t="str">
            <v>ตะวันออก</v>
          </cell>
          <cell r="P334" t="str">
            <v>05</v>
          </cell>
          <cell r="Q334" t="str">
            <v>โรงพยาบาลศูนย์</v>
          </cell>
          <cell r="R334">
            <v>1</v>
          </cell>
          <cell r="S334">
            <v>555</v>
          </cell>
          <cell r="T334" t="str">
            <v>555</v>
          </cell>
          <cell r="U334" t="str">
            <v>31</v>
          </cell>
          <cell r="V334" t="str">
            <v>3.1 ตติยภูมิ</v>
          </cell>
        </row>
        <row r="335">
          <cell r="A335" t="str">
            <v>09</v>
          </cell>
          <cell r="B335" t="str">
            <v>21002</v>
          </cell>
          <cell r="C335" t="str">
            <v>กระทรวงสาธารณสุข สำนักงานปลัดกระทรวงสาธารณสุข</v>
          </cell>
          <cell r="D335" t="str">
            <v>001082700</v>
          </cell>
          <cell r="E335" t="str">
            <v>10827</v>
          </cell>
          <cell r="F335" t="str">
            <v>รพช.มาบตาพุด</v>
          </cell>
          <cell r="G335" t="str">
            <v>โรงพยาบาลชุมชนมาบตาพุด</v>
          </cell>
          <cell r="H335" t="str">
            <v>21011300</v>
          </cell>
          <cell r="I335">
            <v>21</v>
          </cell>
          <cell r="J335" t="str">
            <v>จังหวัดระยอง</v>
          </cell>
          <cell r="K335">
            <v>2101</v>
          </cell>
          <cell r="L335" t="str">
            <v>เมืองระยอง</v>
          </cell>
          <cell r="M335">
            <v>210113</v>
          </cell>
          <cell r="N335" t="str">
            <v>ห้วยโป่ง</v>
          </cell>
          <cell r="O335" t="str">
            <v>ตะวันออก</v>
          </cell>
          <cell r="P335" t="str">
            <v>07</v>
          </cell>
          <cell r="Q335" t="str">
            <v>โรงพยาบาลชุมชน</v>
          </cell>
          <cell r="R335">
            <v>5</v>
          </cell>
          <cell r="S335">
            <v>30</v>
          </cell>
          <cell r="T335" t="str">
            <v>38</v>
          </cell>
          <cell r="U335" t="str">
            <v>22</v>
          </cell>
          <cell r="V335" t="str">
            <v>2.2 ทุติยภูมิระดับกลาง</v>
          </cell>
        </row>
        <row r="336">
          <cell r="A336" t="str">
            <v>09</v>
          </cell>
          <cell r="B336" t="str">
            <v>21002</v>
          </cell>
          <cell r="C336" t="str">
            <v>กระทรวงสาธารณสุข สำนักงานปลัดกระทรวงสาธารณสุข</v>
          </cell>
          <cell r="D336" t="str">
            <v>001082800</v>
          </cell>
          <cell r="E336" t="str">
            <v>10828</v>
          </cell>
          <cell r="F336" t="str">
            <v>รพช.บ้านฉาง</v>
          </cell>
          <cell r="G336" t="str">
            <v>โรงพยาบาลชุมชนบ้านฉาง</v>
          </cell>
          <cell r="H336" t="str">
            <v>21020201</v>
          </cell>
          <cell r="I336">
            <v>21</v>
          </cell>
          <cell r="J336" t="str">
            <v>จังหวัดระยอง</v>
          </cell>
          <cell r="K336">
            <v>2102</v>
          </cell>
          <cell r="L336" t="str">
            <v>บ้านฉาง</v>
          </cell>
          <cell r="M336">
            <v>210202</v>
          </cell>
          <cell r="N336" t="str">
            <v>พลา</v>
          </cell>
          <cell r="O336" t="str">
            <v>ตะวันออก</v>
          </cell>
          <cell r="P336" t="str">
            <v>07</v>
          </cell>
          <cell r="Q336" t="str">
            <v>โรงพยาบาลชุมชน</v>
          </cell>
          <cell r="R336">
            <v>4</v>
          </cell>
          <cell r="S336">
            <v>120</v>
          </cell>
          <cell r="T336" t="str">
            <v>70</v>
          </cell>
          <cell r="U336" t="str">
            <v>22</v>
          </cell>
          <cell r="V336" t="str">
            <v>2.2 ทุติยภูมิระดับกลาง</v>
          </cell>
        </row>
        <row r="337">
          <cell r="A337" t="str">
            <v>09</v>
          </cell>
          <cell r="B337" t="str">
            <v>21002</v>
          </cell>
          <cell r="C337" t="str">
            <v>กระทรวงสาธารณสุข สำนักงานปลัดกระทรวงสาธารณสุข</v>
          </cell>
          <cell r="D337" t="str">
            <v>001082900</v>
          </cell>
          <cell r="E337" t="str">
            <v>10829</v>
          </cell>
          <cell r="F337" t="str">
            <v>รพช.แกลง</v>
          </cell>
          <cell r="G337" t="str">
            <v>โรงพยาบาลชุมชนแกลง</v>
          </cell>
          <cell r="H337" t="str">
            <v>21030100</v>
          </cell>
          <cell r="I337">
            <v>21</v>
          </cell>
          <cell r="J337" t="str">
            <v>จังหวัดระยอง</v>
          </cell>
          <cell r="K337">
            <v>2103</v>
          </cell>
          <cell r="L337" t="str">
            <v>แกลง</v>
          </cell>
          <cell r="M337">
            <v>210301</v>
          </cell>
          <cell r="N337" t="str">
            <v>ทางเกวียน</v>
          </cell>
          <cell r="O337" t="str">
            <v>ตะวันออก</v>
          </cell>
          <cell r="P337" t="str">
            <v>07</v>
          </cell>
          <cell r="Q337" t="str">
            <v>โรงพยาบาลชุมชน</v>
          </cell>
          <cell r="R337">
            <v>4</v>
          </cell>
          <cell r="S337">
            <v>167</v>
          </cell>
          <cell r="T337" t="str">
            <v>158</v>
          </cell>
          <cell r="U337" t="str">
            <v>23</v>
          </cell>
          <cell r="V337" t="str">
            <v>2.3 ทุติยภูมิระดับสูง</v>
          </cell>
        </row>
        <row r="338">
          <cell r="A338" t="str">
            <v>09</v>
          </cell>
          <cell r="B338" t="str">
            <v>21002</v>
          </cell>
          <cell r="C338" t="str">
            <v>กระทรวงสาธารณสุข สำนักงานปลัดกระทรวงสาธารณสุข</v>
          </cell>
          <cell r="D338" t="str">
            <v>001083000</v>
          </cell>
          <cell r="E338" t="str">
            <v>10830</v>
          </cell>
          <cell r="F338" t="str">
            <v>รพช.วังจันทร์</v>
          </cell>
          <cell r="G338" t="str">
            <v>โรงพยาบาลชุมชนวังจันทร์</v>
          </cell>
          <cell r="H338" t="str">
            <v>21040203</v>
          </cell>
          <cell r="I338">
            <v>21</v>
          </cell>
          <cell r="J338" t="str">
            <v>จังหวัดระยอง</v>
          </cell>
          <cell r="K338">
            <v>2104</v>
          </cell>
          <cell r="L338" t="str">
            <v>วังจันทร์</v>
          </cell>
          <cell r="M338">
            <v>210402</v>
          </cell>
          <cell r="N338" t="str">
            <v>ชุมแสง</v>
          </cell>
          <cell r="O338" t="str">
            <v>ตะวันออก</v>
          </cell>
          <cell r="P338" t="str">
            <v>07</v>
          </cell>
          <cell r="Q338" t="str">
            <v>โรงพยาบาลชุมชน</v>
          </cell>
          <cell r="R338">
            <v>5</v>
          </cell>
          <cell r="S338">
            <v>30</v>
          </cell>
          <cell r="T338" t="str">
            <v>45</v>
          </cell>
          <cell r="U338" t="str">
            <v>22</v>
          </cell>
          <cell r="V338" t="str">
            <v>2.2 ทุติยภูมิระดับกลาง</v>
          </cell>
        </row>
        <row r="339">
          <cell r="A339" t="str">
            <v>09</v>
          </cell>
          <cell r="B339" t="str">
            <v>21002</v>
          </cell>
          <cell r="C339" t="str">
            <v>กระทรวงสาธารณสุข สำนักงานปลัดกระทรวงสาธารณสุข</v>
          </cell>
          <cell r="D339" t="str">
            <v>001083100</v>
          </cell>
          <cell r="E339" t="str">
            <v>10831</v>
          </cell>
          <cell r="F339" t="str">
            <v>รพช.บ้านค่าย</v>
          </cell>
          <cell r="G339" t="str">
            <v>โรงพยาบาลชุมชนบ้านค่าย</v>
          </cell>
          <cell r="H339" t="str">
            <v>21050204</v>
          </cell>
          <cell r="I339">
            <v>21</v>
          </cell>
          <cell r="J339" t="str">
            <v>จังหวัดระยอง</v>
          </cell>
          <cell r="K339">
            <v>2105</v>
          </cell>
          <cell r="L339" t="str">
            <v>บ้านค่าย</v>
          </cell>
          <cell r="M339">
            <v>210502</v>
          </cell>
          <cell r="N339" t="str">
            <v>หนองละลอก</v>
          </cell>
          <cell r="O339" t="str">
            <v>ตะวันออก</v>
          </cell>
          <cell r="P339" t="str">
            <v>07</v>
          </cell>
          <cell r="Q339" t="str">
            <v>โรงพยาบาลชุมชน</v>
          </cell>
          <cell r="R339">
            <v>4</v>
          </cell>
          <cell r="S339">
            <v>38</v>
          </cell>
          <cell r="T339" t="str">
            <v>38</v>
          </cell>
          <cell r="U339" t="str">
            <v>22</v>
          </cell>
          <cell r="V339" t="str">
            <v>2.2 ทุติยภูมิระดับกลาง</v>
          </cell>
        </row>
        <row r="340">
          <cell r="A340" t="str">
            <v>09</v>
          </cell>
          <cell r="B340" t="str">
            <v>21002</v>
          </cell>
          <cell r="C340" t="str">
            <v>กระทรวงสาธารณสุข สำนักงานปลัดกระทรวงสาธารณสุข</v>
          </cell>
          <cell r="D340" t="str">
            <v>001083200</v>
          </cell>
          <cell r="E340" t="str">
            <v>10832</v>
          </cell>
          <cell r="F340" t="str">
            <v>รพช.ปลวกแดง</v>
          </cell>
          <cell r="G340" t="str">
            <v>โรงพยาบาลชุมชนปลวกแดง</v>
          </cell>
          <cell r="H340" t="str">
            <v>21060101</v>
          </cell>
          <cell r="I340">
            <v>21</v>
          </cell>
          <cell r="J340" t="str">
            <v>จังหวัดระยอง</v>
          </cell>
          <cell r="K340">
            <v>2106</v>
          </cell>
          <cell r="L340" t="str">
            <v>ปลวกแดง</v>
          </cell>
          <cell r="M340">
            <v>210601</v>
          </cell>
          <cell r="N340" t="str">
            <v>ปลวกแดง</v>
          </cell>
          <cell r="O340" t="str">
            <v>ตะวันออก</v>
          </cell>
          <cell r="P340" t="str">
            <v>07</v>
          </cell>
          <cell r="Q340" t="str">
            <v>โรงพยาบาลชุมชน</v>
          </cell>
          <cell r="R340">
            <v>5</v>
          </cell>
          <cell r="S340">
            <v>30</v>
          </cell>
          <cell r="T340" t="str">
            <v>36</v>
          </cell>
          <cell r="U340" t="str">
            <v>22</v>
          </cell>
          <cell r="V340" t="str">
            <v>2.2 ทุติยภูมิระดับกลาง</v>
          </cell>
        </row>
        <row r="341">
          <cell r="A341" t="str">
            <v>09</v>
          </cell>
          <cell r="B341" t="str">
            <v>21002</v>
          </cell>
          <cell r="C341" t="str">
            <v>กระทรวงสาธารณสุข สำนักงานปลัดกระทรวงสาธารณสุข</v>
          </cell>
          <cell r="D341" t="str">
            <v>002273400</v>
          </cell>
          <cell r="E341" t="str">
            <v>22734</v>
          </cell>
          <cell r="F341" t="str">
            <v>รพช.เขาชะเมาเฉลิมพระเกียรติ 80 พรรษา</v>
          </cell>
          <cell r="G341" t="str">
            <v>โรงพยาบาลชุมชนเขาชะเมาเฉลิมพระเกียรติ 80 พรรษา</v>
          </cell>
          <cell r="H341" t="str">
            <v>21070202</v>
          </cell>
          <cell r="I341">
            <v>21</v>
          </cell>
          <cell r="J341" t="str">
            <v>จังหวัดระยอง</v>
          </cell>
          <cell r="K341">
            <v>2107</v>
          </cell>
          <cell r="L341" t="str">
            <v>เขาชะเมา</v>
          </cell>
          <cell r="M341">
            <v>210702</v>
          </cell>
          <cell r="N341" t="str">
            <v>ห้วยทับมอญ</v>
          </cell>
          <cell r="O341" t="str">
            <v>ตะวันออก</v>
          </cell>
          <cell r="P341" t="str">
            <v>07</v>
          </cell>
          <cell r="Q341" t="str">
            <v>โรงพยาบาลชุมชน</v>
          </cell>
          <cell r="R341">
            <v>5</v>
          </cell>
          <cell r="S341">
            <v>30</v>
          </cell>
          <cell r="T341" t="str">
            <v>30</v>
          </cell>
          <cell r="U341" t="str">
            <v>21</v>
          </cell>
          <cell r="V341" t="str">
            <v>2.1 ทุติยภูมิระดับต้น</v>
          </cell>
        </row>
        <row r="342">
          <cell r="A342" t="str">
            <v>09</v>
          </cell>
          <cell r="B342" t="str">
            <v>21002</v>
          </cell>
          <cell r="C342" t="str">
            <v>กระทรวงสาธารณสุข สำนักงานปลัดกระทรวงสาธารณสุข</v>
          </cell>
          <cell r="D342" t="str">
            <v>002396200</v>
          </cell>
          <cell r="E342" t="str">
            <v>23962</v>
          </cell>
          <cell r="F342" t="str">
            <v>รพช.นิคมพัฒนา</v>
          </cell>
          <cell r="G342" t="str">
            <v>โรงพยาบาลชุมชนนิคมพัฒนา</v>
          </cell>
          <cell r="H342" t="str">
            <v>21080302</v>
          </cell>
          <cell r="I342">
            <v>21</v>
          </cell>
          <cell r="J342" t="str">
            <v>จังหวัดระยอง</v>
          </cell>
          <cell r="K342">
            <v>2108</v>
          </cell>
          <cell r="L342" t="str">
            <v>นิคมพัฒนา</v>
          </cell>
          <cell r="M342">
            <v>210803</v>
          </cell>
          <cell r="N342" t="str">
            <v>พนานิคม</v>
          </cell>
          <cell r="O342" t="str">
            <v>ตะวันออก</v>
          </cell>
          <cell r="P342" t="str">
            <v>07</v>
          </cell>
          <cell r="Q342" t="str">
            <v>โรงพยาบาลชุมชน</v>
          </cell>
          <cell r="R342">
            <v>5</v>
          </cell>
          <cell r="S342">
            <v>30</v>
          </cell>
          <cell r="T342" t="str">
            <v>30</v>
          </cell>
          <cell r="U342" t="str">
            <v>21</v>
          </cell>
          <cell r="V342" t="str">
            <v>2.1 ทุติยภูมิระดับต้น</v>
          </cell>
        </row>
        <row r="343">
          <cell r="A343" t="str">
            <v>09</v>
          </cell>
          <cell r="B343" t="str">
            <v>21002</v>
          </cell>
          <cell r="C343" t="str">
            <v>กระทรวงสาธารณสุข สำนักงานปลัดกระทรวงสาธารณสุข</v>
          </cell>
          <cell r="D343" t="str">
            <v>001066400</v>
          </cell>
          <cell r="E343" t="str">
            <v>10664</v>
          </cell>
          <cell r="F343" t="str">
            <v>รพศ.พระปกเกล้า</v>
          </cell>
          <cell r="G343" t="str">
            <v>โรงพยาบาลศูนย์พระปกเกล้า</v>
          </cell>
          <cell r="H343" t="str">
            <v>22010200</v>
          </cell>
          <cell r="I343">
            <v>22</v>
          </cell>
          <cell r="J343" t="str">
            <v>จังหวัดจันทบุรี</v>
          </cell>
          <cell r="K343">
            <v>2201</v>
          </cell>
          <cell r="L343" t="str">
            <v>เมืองจันทบุรี</v>
          </cell>
          <cell r="M343">
            <v>220102</v>
          </cell>
          <cell r="N343" t="str">
            <v>วัดใหม่</v>
          </cell>
          <cell r="O343" t="str">
            <v>ตะวันออก</v>
          </cell>
          <cell r="P343" t="str">
            <v>05</v>
          </cell>
          <cell r="Q343" t="str">
            <v>โรงพยาบาลศูนย์</v>
          </cell>
          <cell r="R343">
            <v>1</v>
          </cell>
          <cell r="S343">
            <v>733</v>
          </cell>
          <cell r="T343" t="str">
            <v>755</v>
          </cell>
          <cell r="U343" t="str">
            <v>31</v>
          </cell>
          <cell r="V343" t="str">
            <v>3.1 ตติยภูมิ</v>
          </cell>
        </row>
        <row r="344">
          <cell r="A344" t="str">
            <v>09</v>
          </cell>
          <cell r="B344" t="str">
            <v>21002</v>
          </cell>
          <cell r="C344" t="str">
            <v>กระทรวงสาธารณสุข สำนักงานปลัดกระทรวงสาธารณสุข</v>
          </cell>
          <cell r="D344" t="str">
            <v>001083400</v>
          </cell>
          <cell r="E344" t="str">
            <v>10834</v>
          </cell>
          <cell r="F344" t="str">
            <v>รพช.ขลุง</v>
          </cell>
          <cell r="G344" t="str">
            <v>โรงพยาบาลชุมชนขลุง</v>
          </cell>
          <cell r="H344" t="str">
            <v>22020100</v>
          </cell>
          <cell r="I344">
            <v>22</v>
          </cell>
          <cell r="J344" t="str">
            <v>จังหวัดจันทบุรี</v>
          </cell>
          <cell r="K344">
            <v>2202</v>
          </cell>
          <cell r="L344" t="str">
            <v>ขลุง</v>
          </cell>
          <cell r="M344">
            <v>220201</v>
          </cell>
          <cell r="N344" t="str">
            <v>ขลุง</v>
          </cell>
          <cell r="O344" t="str">
            <v>ตะวันออก</v>
          </cell>
          <cell r="P344" t="str">
            <v>07</v>
          </cell>
          <cell r="Q344" t="str">
            <v>โรงพยาบาลชุมชน</v>
          </cell>
          <cell r="R344">
            <v>5</v>
          </cell>
          <cell r="S344">
            <v>30</v>
          </cell>
          <cell r="T344" t="str">
            <v>30</v>
          </cell>
          <cell r="U344" t="str">
            <v>22</v>
          </cell>
          <cell r="V344" t="str">
            <v>2.2 ทุติยภูมิระดับกลาง</v>
          </cell>
        </row>
        <row r="345">
          <cell r="A345" t="str">
            <v>09</v>
          </cell>
          <cell r="B345" t="str">
            <v>21002</v>
          </cell>
          <cell r="C345" t="str">
            <v>กระทรวงสาธารณสุข สำนักงานปลัดกระทรวงสาธารณสุข</v>
          </cell>
          <cell r="D345" t="str">
            <v>001083500</v>
          </cell>
          <cell r="E345" t="str">
            <v>10835</v>
          </cell>
          <cell r="F345" t="str">
            <v>รพช.ท่าใหม่</v>
          </cell>
          <cell r="G345" t="str">
            <v>โรงพยาบาลชุมชนท่าใหม่</v>
          </cell>
          <cell r="H345" t="str">
            <v>22030100</v>
          </cell>
          <cell r="I345">
            <v>22</v>
          </cell>
          <cell r="J345" t="str">
            <v>จังหวัดจันทบุรี</v>
          </cell>
          <cell r="K345">
            <v>2203</v>
          </cell>
          <cell r="L345" t="str">
            <v>ท่าใหม่</v>
          </cell>
          <cell r="M345">
            <v>220301</v>
          </cell>
          <cell r="N345" t="str">
            <v>ท่าใหม่</v>
          </cell>
          <cell r="O345" t="str">
            <v>ตะวันออก</v>
          </cell>
          <cell r="P345" t="str">
            <v>07</v>
          </cell>
          <cell r="Q345" t="str">
            <v>โรงพยาบาลชุมชน</v>
          </cell>
          <cell r="R345">
            <v>4</v>
          </cell>
          <cell r="S345">
            <v>32</v>
          </cell>
          <cell r="T345" t="str">
            <v>30</v>
          </cell>
          <cell r="U345" t="str">
            <v>22</v>
          </cell>
          <cell r="V345" t="str">
            <v>2.2 ทุติยภูมิระดับกลาง</v>
          </cell>
        </row>
        <row r="346">
          <cell r="A346" t="str">
            <v>09</v>
          </cell>
          <cell r="B346" t="str">
            <v>21002</v>
          </cell>
          <cell r="C346" t="str">
            <v>กระทรวงสาธารณสุข สำนักงานปลัดกระทรวงสาธารณสุข</v>
          </cell>
          <cell r="D346" t="str">
            <v>001083600</v>
          </cell>
          <cell r="E346" t="str">
            <v>10836</v>
          </cell>
          <cell r="F346" t="str">
            <v>รพช.เขาสุกิม</v>
          </cell>
          <cell r="G346" t="str">
            <v>โรงพยาบาลชุมชนเขาสุกิม</v>
          </cell>
          <cell r="H346" t="str">
            <v>22030712</v>
          </cell>
          <cell r="I346">
            <v>22</v>
          </cell>
          <cell r="J346" t="str">
            <v>จังหวัดจันทบุรี</v>
          </cell>
          <cell r="K346">
            <v>2203</v>
          </cell>
          <cell r="L346" t="str">
            <v>ท่าใหม่</v>
          </cell>
          <cell r="M346">
            <v>220307</v>
          </cell>
          <cell r="N346" t="str">
            <v>เขาบายศรี</v>
          </cell>
          <cell r="O346" t="str">
            <v>ตะวันออก</v>
          </cell>
          <cell r="P346" t="str">
            <v>07</v>
          </cell>
          <cell r="Q346" t="str">
            <v>โรงพยาบาลชุมชน</v>
          </cell>
          <cell r="R346">
            <v>5</v>
          </cell>
          <cell r="S346">
            <v>28</v>
          </cell>
          <cell r="T346" t="str">
            <v>30</v>
          </cell>
          <cell r="U346" t="str">
            <v>22</v>
          </cell>
          <cell r="V346" t="str">
            <v>2.2 ทุติยภูมิระดับกลาง</v>
          </cell>
        </row>
        <row r="347">
          <cell r="A347" t="str">
            <v>09</v>
          </cell>
          <cell r="B347" t="str">
            <v>21002</v>
          </cell>
          <cell r="C347" t="str">
            <v>กระทรวงสาธารณสุข สำนักงานปลัดกระทรวงสาธารณสุข</v>
          </cell>
          <cell r="D347" t="str">
            <v>001083700</v>
          </cell>
          <cell r="E347" t="str">
            <v>10837</v>
          </cell>
          <cell r="F347" t="str">
            <v>รพช.สองพี่น้อง</v>
          </cell>
          <cell r="G347" t="str">
            <v>โรงพยาบาลชุมชนสองพี่น้อง</v>
          </cell>
          <cell r="H347" t="str">
            <v>22030805</v>
          </cell>
          <cell r="I347">
            <v>22</v>
          </cell>
          <cell r="J347" t="str">
            <v>จังหวัดจันทบุรี</v>
          </cell>
          <cell r="K347">
            <v>2203</v>
          </cell>
          <cell r="L347" t="str">
            <v>ท่าใหม่</v>
          </cell>
          <cell r="M347">
            <v>220308</v>
          </cell>
          <cell r="N347" t="str">
            <v>สองพี่น้อง</v>
          </cell>
          <cell r="O347" t="str">
            <v>ตะวันออก</v>
          </cell>
          <cell r="P347" t="str">
            <v>07</v>
          </cell>
          <cell r="Q347" t="str">
            <v>โรงพยาบาลชุมชน</v>
          </cell>
          <cell r="R347">
            <v>5</v>
          </cell>
          <cell r="S347">
            <v>24</v>
          </cell>
          <cell r="T347" t="str">
            <v>30</v>
          </cell>
          <cell r="U347" t="str">
            <v>22</v>
          </cell>
          <cell r="V347" t="str">
            <v>2.2 ทุติยภูมิระดับกลาง</v>
          </cell>
        </row>
        <row r="348">
          <cell r="A348" t="str">
            <v>09</v>
          </cell>
          <cell r="B348" t="str">
            <v>21002</v>
          </cell>
          <cell r="C348" t="str">
            <v>กระทรวงสาธารณสุข สำนักงานปลัดกระทรวงสาธารณสุข</v>
          </cell>
          <cell r="D348" t="str">
            <v>001083800</v>
          </cell>
          <cell r="E348" t="str">
            <v>10838</v>
          </cell>
          <cell r="F348" t="str">
            <v>รพช.โป่งน้ำร้อน</v>
          </cell>
          <cell r="G348" t="str">
            <v>โรงพยาบาลชุมชนโป่งน้ำร้อน</v>
          </cell>
          <cell r="H348" t="str">
            <v>22040101</v>
          </cell>
          <cell r="I348">
            <v>22</v>
          </cell>
          <cell r="J348" t="str">
            <v>จังหวัดจันทบุรี</v>
          </cell>
          <cell r="K348">
            <v>2204</v>
          </cell>
          <cell r="L348" t="str">
            <v>โป่งน้ำร้อน</v>
          </cell>
          <cell r="M348">
            <v>220401</v>
          </cell>
          <cell r="N348" t="str">
            <v>ทับไทร</v>
          </cell>
          <cell r="O348" t="str">
            <v>ตะวันออก</v>
          </cell>
          <cell r="P348" t="str">
            <v>07</v>
          </cell>
          <cell r="Q348" t="str">
            <v>โรงพยาบาลชุมชน</v>
          </cell>
          <cell r="R348">
            <v>4</v>
          </cell>
          <cell r="S348">
            <v>60</v>
          </cell>
          <cell r="T348" t="str">
            <v>60</v>
          </cell>
          <cell r="U348" t="str">
            <v>22</v>
          </cell>
          <cell r="V348" t="str">
            <v>2.2 ทุติยภูมิระดับกลาง</v>
          </cell>
        </row>
        <row r="349">
          <cell r="A349" t="str">
            <v>09</v>
          </cell>
          <cell r="B349" t="str">
            <v>21002</v>
          </cell>
          <cell r="C349" t="str">
            <v>กระทรวงสาธารณสุข สำนักงานปลัดกระทรวงสาธารณสุข</v>
          </cell>
          <cell r="D349" t="str">
            <v>001083900</v>
          </cell>
          <cell r="E349" t="str">
            <v>10839</v>
          </cell>
          <cell r="F349" t="str">
            <v>รพช.มะขาม</v>
          </cell>
          <cell r="G349" t="str">
            <v>โรงพยาบาลชุมชนมะขาม</v>
          </cell>
          <cell r="H349" t="str">
            <v>22050101</v>
          </cell>
          <cell r="I349">
            <v>22</v>
          </cell>
          <cell r="J349" t="str">
            <v>จังหวัดจันทบุรี</v>
          </cell>
          <cell r="K349">
            <v>2205</v>
          </cell>
          <cell r="L349" t="str">
            <v>มะขาม</v>
          </cell>
          <cell r="M349">
            <v>220501</v>
          </cell>
          <cell r="N349" t="str">
            <v>มะขาม</v>
          </cell>
          <cell r="O349" t="str">
            <v>ตะวันออก</v>
          </cell>
          <cell r="P349" t="str">
            <v>07</v>
          </cell>
          <cell r="Q349" t="str">
            <v>โรงพยาบาลชุมชน</v>
          </cell>
          <cell r="R349">
            <v>5</v>
          </cell>
          <cell r="S349">
            <v>30</v>
          </cell>
          <cell r="T349" t="str">
            <v>10</v>
          </cell>
          <cell r="U349" t="str">
            <v>22</v>
          </cell>
          <cell r="V349" t="str">
            <v>2.2 ทุติยภูมิระดับกลาง</v>
          </cell>
        </row>
        <row r="350">
          <cell r="A350" t="str">
            <v>09</v>
          </cell>
          <cell r="B350" t="str">
            <v>21002</v>
          </cell>
          <cell r="C350" t="str">
            <v>กระทรวงสาธารณสุข สำนักงานปลัดกระทรวงสาธารณสุข</v>
          </cell>
          <cell r="D350" t="str">
            <v>001084000</v>
          </cell>
          <cell r="E350" t="str">
            <v>10840</v>
          </cell>
          <cell r="F350" t="str">
            <v>รพช.แหลมสิงห์</v>
          </cell>
          <cell r="G350" t="str">
            <v>โรงพยาบาลชุมชนแหลมสิงห์</v>
          </cell>
          <cell r="H350" t="str">
            <v>22060101</v>
          </cell>
          <cell r="I350">
            <v>22</v>
          </cell>
          <cell r="J350" t="str">
            <v>จังหวัดจันทบุรี</v>
          </cell>
          <cell r="K350">
            <v>2206</v>
          </cell>
          <cell r="L350" t="str">
            <v>แหลมสิงห์</v>
          </cell>
          <cell r="M350">
            <v>220602</v>
          </cell>
          <cell r="N350" t="str">
            <v>เกาะเปริด</v>
          </cell>
          <cell r="O350" t="str">
            <v>ตะวันออก</v>
          </cell>
          <cell r="P350" t="str">
            <v>07</v>
          </cell>
          <cell r="Q350" t="str">
            <v>โรงพยาบาลชุมชน</v>
          </cell>
          <cell r="R350">
            <v>5</v>
          </cell>
          <cell r="S350">
            <v>30</v>
          </cell>
          <cell r="T350" t="str">
            <v>10</v>
          </cell>
          <cell r="U350" t="str">
            <v>22</v>
          </cell>
          <cell r="V350" t="str">
            <v>2.2 ทุติยภูมิระดับกลาง</v>
          </cell>
        </row>
        <row r="351">
          <cell r="A351" t="str">
            <v>09</v>
          </cell>
          <cell r="B351" t="str">
            <v>21002</v>
          </cell>
          <cell r="C351" t="str">
            <v>กระทรวงสาธารณสุข สำนักงานปลัดกระทรวงสาธารณสุข</v>
          </cell>
          <cell r="D351" t="str">
            <v>001084100</v>
          </cell>
          <cell r="E351" t="str">
            <v>10841</v>
          </cell>
          <cell r="F351" t="str">
            <v>รพช.สอยดาว</v>
          </cell>
          <cell r="G351" t="str">
            <v>โรงพยาบาลชุมชนสอยดาว</v>
          </cell>
          <cell r="H351" t="str">
            <v>22070101</v>
          </cell>
          <cell r="I351">
            <v>22</v>
          </cell>
          <cell r="J351" t="str">
            <v>จังหวัดจันทบุรี</v>
          </cell>
          <cell r="K351">
            <v>2207</v>
          </cell>
          <cell r="L351" t="str">
            <v>สอยดาว</v>
          </cell>
          <cell r="M351">
            <v>220701</v>
          </cell>
          <cell r="N351" t="str">
            <v>ปะตง</v>
          </cell>
          <cell r="O351" t="str">
            <v>ตะวันออก</v>
          </cell>
          <cell r="P351" t="str">
            <v>07</v>
          </cell>
          <cell r="Q351" t="str">
            <v>โรงพยาบาลชุมชน</v>
          </cell>
          <cell r="R351">
            <v>4</v>
          </cell>
          <cell r="S351">
            <v>60</v>
          </cell>
          <cell r="T351" t="str">
            <v>60</v>
          </cell>
          <cell r="U351" t="str">
            <v>22</v>
          </cell>
          <cell r="V351" t="str">
            <v>2.2 ทุติยภูมิระดับกลาง</v>
          </cell>
        </row>
        <row r="352">
          <cell r="A352" t="str">
            <v>09</v>
          </cell>
          <cell r="B352" t="str">
            <v>21002</v>
          </cell>
          <cell r="C352" t="str">
            <v>กระทรวงสาธารณสุข สำนักงานปลัดกระทรวงสาธารณสุข</v>
          </cell>
          <cell r="D352" t="str">
            <v>001084200</v>
          </cell>
          <cell r="E352" t="str">
            <v>10842</v>
          </cell>
          <cell r="F352" t="str">
            <v>รพช.แก่งหางแมว</v>
          </cell>
          <cell r="G352" t="str">
            <v>โรงพยาบาลชุมชนแก่งหางแมว</v>
          </cell>
          <cell r="H352" t="str">
            <v>22080103</v>
          </cell>
          <cell r="I352">
            <v>22</v>
          </cell>
          <cell r="J352" t="str">
            <v>จังหวัดจันทบุรี</v>
          </cell>
          <cell r="K352">
            <v>2208</v>
          </cell>
          <cell r="L352" t="str">
            <v>แก่งหางแมว</v>
          </cell>
          <cell r="M352">
            <v>220801</v>
          </cell>
          <cell r="N352" t="str">
            <v>แก่งหางแมว</v>
          </cell>
          <cell r="O352" t="str">
            <v>ตะวันออก</v>
          </cell>
          <cell r="P352" t="str">
            <v>07</v>
          </cell>
          <cell r="Q352" t="str">
            <v>โรงพยาบาลชุมชน</v>
          </cell>
          <cell r="R352">
            <v>5</v>
          </cell>
          <cell r="S352">
            <v>30</v>
          </cell>
          <cell r="T352" t="str">
            <v>10</v>
          </cell>
          <cell r="U352" t="str">
            <v>22</v>
          </cell>
          <cell r="V352" t="str">
            <v>2.2 ทุติยภูมิระดับกลาง</v>
          </cell>
        </row>
        <row r="353">
          <cell r="A353" t="str">
            <v>09</v>
          </cell>
          <cell r="B353" t="str">
            <v>21002</v>
          </cell>
          <cell r="C353" t="str">
            <v>กระทรวงสาธารณสุข สำนักงานปลัดกระทรวงสาธารณสุข</v>
          </cell>
          <cell r="D353" t="str">
            <v>001084300</v>
          </cell>
          <cell r="E353" t="str">
            <v>10843</v>
          </cell>
          <cell r="F353" t="str">
            <v>รพช.นายายอาม</v>
          </cell>
          <cell r="G353" t="str">
            <v>โรงพยาบาลชุมชนนายายอาม</v>
          </cell>
          <cell r="H353" t="str">
            <v>22090112</v>
          </cell>
          <cell r="I353">
            <v>22</v>
          </cell>
          <cell r="J353" t="str">
            <v>จังหวัดจันทบุรี</v>
          </cell>
          <cell r="K353">
            <v>2209</v>
          </cell>
          <cell r="L353" t="str">
            <v>นายายอาม</v>
          </cell>
          <cell r="M353">
            <v>220901</v>
          </cell>
          <cell r="N353" t="str">
            <v>นายายอาม</v>
          </cell>
          <cell r="O353" t="str">
            <v>ตะวันออก</v>
          </cell>
          <cell r="P353" t="str">
            <v>07</v>
          </cell>
          <cell r="Q353" t="str">
            <v>โรงพยาบาลชุมชน</v>
          </cell>
          <cell r="R353">
            <v>4</v>
          </cell>
          <cell r="S353">
            <v>37</v>
          </cell>
          <cell r="T353" t="str">
            <v>10</v>
          </cell>
          <cell r="U353" t="str">
            <v>22</v>
          </cell>
          <cell r="V353" t="str">
            <v>2.2 ทุติยภูมิระดับกลาง</v>
          </cell>
        </row>
        <row r="354">
          <cell r="A354" t="str">
            <v>09</v>
          </cell>
          <cell r="B354" t="str">
            <v>21002</v>
          </cell>
          <cell r="C354" t="str">
            <v>กระทรวงสาธารณสุข สำนักงานปลัดกระทรวงสาธารณสุข</v>
          </cell>
          <cell r="D354" t="str">
            <v>001084400</v>
          </cell>
          <cell r="E354" t="str">
            <v>10844</v>
          </cell>
          <cell r="F354" t="str">
            <v>รพช.เขาคิชฌกูฏ</v>
          </cell>
          <cell r="G354" t="str">
            <v>โรงพยาบาลชุมชนเขาคิชฌกูฏ</v>
          </cell>
          <cell r="H354" t="str">
            <v>22100110</v>
          </cell>
          <cell r="I354">
            <v>22</v>
          </cell>
          <cell r="J354" t="str">
            <v>จังหวัดจันทบุรี</v>
          </cell>
          <cell r="K354">
            <v>2210</v>
          </cell>
          <cell r="L354" t="str">
            <v>เขาคิชฌกูฏ</v>
          </cell>
          <cell r="M354">
            <v>221002</v>
          </cell>
          <cell r="N354" t="str">
            <v>พลวง</v>
          </cell>
          <cell r="O354" t="str">
            <v>ตะวันออก</v>
          </cell>
          <cell r="P354" t="str">
            <v>07</v>
          </cell>
          <cell r="Q354" t="str">
            <v>โรงพยาบาลชุมชน</v>
          </cell>
          <cell r="R354">
            <v>5</v>
          </cell>
          <cell r="S354">
            <v>30</v>
          </cell>
          <cell r="T354" t="str">
            <v>30</v>
          </cell>
          <cell r="U354" t="str">
            <v>22</v>
          </cell>
          <cell r="V354" t="str">
            <v>2.2 ทุติยภูมิระดับกลาง</v>
          </cell>
        </row>
        <row r="355">
          <cell r="A355" t="str">
            <v>09</v>
          </cell>
          <cell r="B355" t="str">
            <v>21002</v>
          </cell>
          <cell r="C355" t="str">
            <v>กระทรวงสาธารณสุข สำนักงานปลัดกระทรวงสาธารณสุข</v>
          </cell>
          <cell r="D355" t="str">
            <v>001069600</v>
          </cell>
          <cell r="E355" t="str">
            <v>10696</v>
          </cell>
          <cell r="F355" t="str">
            <v>รพท.ตราด</v>
          </cell>
          <cell r="G355" t="str">
            <v>โรงพยาบาลทั่วไปตราด</v>
          </cell>
          <cell r="H355" t="str">
            <v>23010700</v>
          </cell>
          <cell r="I355">
            <v>23</v>
          </cell>
          <cell r="J355" t="str">
            <v>จังหวัดตราด</v>
          </cell>
          <cell r="K355">
            <v>2301</v>
          </cell>
          <cell r="L355" t="str">
            <v>เมืองตราด</v>
          </cell>
          <cell r="M355">
            <v>230107</v>
          </cell>
          <cell r="N355" t="str">
            <v>วังกระแจะ</v>
          </cell>
          <cell r="O355" t="str">
            <v>ตะวันออก</v>
          </cell>
          <cell r="P355" t="str">
            <v>06</v>
          </cell>
          <cell r="Q355" t="str">
            <v>โรงพยาบาลทั่วไป</v>
          </cell>
          <cell r="R355">
            <v>2</v>
          </cell>
          <cell r="S355">
            <v>312</v>
          </cell>
          <cell r="T355" t="str">
            <v>314</v>
          </cell>
          <cell r="U355" t="str">
            <v>23</v>
          </cell>
          <cell r="V355" t="str">
            <v>2.3 ทุติยภูมิระดับสูง</v>
          </cell>
        </row>
        <row r="356">
          <cell r="A356" t="str">
            <v>09</v>
          </cell>
          <cell r="B356" t="str">
            <v>21002</v>
          </cell>
          <cell r="C356" t="str">
            <v>กระทรวงสาธารณสุข สำนักงานปลัดกระทรวงสาธารณสุข</v>
          </cell>
          <cell r="D356" t="str">
            <v>001084500</v>
          </cell>
          <cell r="E356" t="str">
            <v>10845</v>
          </cell>
          <cell r="F356" t="str">
            <v>รพช.คลองใหญ่</v>
          </cell>
          <cell r="G356" t="str">
            <v>โรงพยาบาลชุมชนคลองใหญ่</v>
          </cell>
          <cell r="H356" t="str">
            <v>23020109</v>
          </cell>
          <cell r="I356">
            <v>23</v>
          </cell>
          <cell r="J356" t="str">
            <v>จังหวัดตราด</v>
          </cell>
          <cell r="K356">
            <v>2302</v>
          </cell>
          <cell r="L356" t="str">
            <v>คลองใหญ่</v>
          </cell>
          <cell r="M356">
            <v>230201</v>
          </cell>
          <cell r="N356" t="str">
            <v>คลองใหญ่</v>
          </cell>
          <cell r="O356" t="str">
            <v>ตะวันออก</v>
          </cell>
          <cell r="P356" t="str">
            <v>07</v>
          </cell>
          <cell r="Q356" t="str">
            <v>โรงพยาบาลชุมชน</v>
          </cell>
          <cell r="R356">
            <v>5</v>
          </cell>
          <cell r="S356">
            <v>30</v>
          </cell>
          <cell r="T356" t="str">
            <v>36</v>
          </cell>
          <cell r="U356" t="str">
            <v>21</v>
          </cell>
          <cell r="V356" t="str">
            <v>2.1 ทุติยภูมิระดับต้น</v>
          </cell>
        </row>
        <row r="357">
          <cell r="A357" t="str">
            <v>09</v>
          </cell>
          <cell r="B357" t="str">
            <v>21002</v>
          </cell>
          <cell r="C357" t="str">
            <v>กระทรวงสาธารณสุข สำนักงานปลัดกระทรวงสาธารณสุข</v>
          </cell>
          <cell r="D357" t="str">
            <v>001084600</v>
          </cell>
          <cell r="E357" t="str">
            <v>10846</v>
          </cell>
          <cell r="F357" t="str">
            <v>รพช.เขาสมิง</v>
          </cell>
          <cell r="G357" t="str">
            <v>โรงพยาบาลชุมชนเขาสมิง</v>
          </cell>
          <cell r="H357" t="str">
            <v>23030201</v>
          </cell>
          <cell r="I357">
            <v>23</v>
          </cell>
          <cell r="J357" t="str">
            <v>จังหวัดตราด</v>
          </cell>
          <cell r="K357">
            <v>2303</v>
          </cell>
          <cell r="L357" t="str">
            <v>เขาสมิง</v>
          </cell>
          <cell r="M357">
            <v>230302</v>
          </cell>
          <cell r="N357" t="str">
            <v>แสนตุ้ง</v>
          </cell>
          <cell r="O357" t="str">
            <v>ตะวันออก</v>
          </cell>
          <cell r="P357" t="str">
            <v>07</v>
          </cell>
          <cell r="Q357" t="str">
            <v>โรงพยาบาลชุมชน</v>
          </cell>
          <cell r="R357">
            <v>5</v>
          </cell>
          <cell r="S357">
            <v>30</v>
          </cell>
          <cell r="T357" t="str">
            <v>38</v>
          </cell>
          <cell r="U357" t="str">
            <v>21</v>
          </cell>
          <cell r="V357" t="str">
            <v>2.1 ทุติยภูมิระดับต้น</v>
          </cell>
        </row>
        <row r="358">
          <cell r="A358" t="str">
            <v>09</v>
          </cell>
          <cell r="B358" t="str">
            <v>21002</v>
          </cell>
          <cell r="C358" t="str">
            <v>กระทรวงสาธารณสุข สำนักงานปลัดกระทรวงสาธารณสุข</v>
          </cell>
          <cell r="D358" t="str">
            <v>001084700</v>
          </cell>
          <cell r="E358" t="str">
            <v>10847</v>
          </cell>
          <cell r="F358" t="str">
            <v>รพช.บ่อไร่</v>
          </cell>
          <cell r="G358" t="str">
            <v>โรงพยาบาลชุมชนบ่อไร่</v>
          </cell>
          <cell r="H358" t="str">
            <v>23040104</v>
          </cell>
          <cell r="I358">
            <v>23</v>
          </cell>
          <cell r="J358" t="str">
            <v>จังหวัดตราด</v>
          </cell>
          <cell r="K358">
            <v>2304</v>
          </cell>
          <cell r="L358" t="str">
            <v>บ่อไร่</v>
          </cell>
          <cell r="M358">
            <v>230401</v>
          </cell>
          <cell r="N358" t="str">
            <v>บ่อพลอย</v>
          </cell>
          <cell r="O358" t="str">
            <v>ตะวันออก</v>
          </cell>
          <cell r="P358" t="str">
            <v>07</v>
          </cell>
          <cell r="Q358" t="str">
            <v>โรงพยาบาลชุมชน</v>
          </cell>
          <cell r="R358">
            <v>5</v>
          </cell>
          <cell r="S358">
            <v>30</v>
          </cell>
          <cell r="T358" t="str">
            <v>37</v>
          </cell>
          <cell r="U358" t="str">
            <v>21</v>
          </cell>
          <cell r="V358" t="str">
            <v>2.1 ทุติยภูมิระดับต้น</v>
          </cell>
        </row>
        <row r="359">
          <cell r="A359" t="str">
            <v>09</v>
          </cell>
          <cell r="B359" t="str">
            <v>21002</v>
          </cell>
          <cell r="C359" t="str">
            <v>กระทรวงสาธารณสุข สำนักงานปลัดกระทรวงสาธารณสุข</v>
          </cell>
          <cell r="D359" t="str">
            <v>001084800</v>
          </cell>
          <cell r="E359" t="str">
            <v>10848</v>
          </cell>
          <cell r="F359" t="str">
            <v>รพช.แหลมงอบ</v>
          </cell>
          <cell r="G359" t="str">
            <v>โรงพยาบาลชุมชนแหลมงอบ</v>
          </cell>
          <cell r="H359" t="str">
            <v>23050106</v>
          </cell>
          <cell r="I359">
            <v>23</v>
          </cell>
          <cell r="J359" t="str">
            <v>จังหวัดตราด</v>
          </cell>
          <cell r="K359">
            <v>2305</v>
          </cell>
          <cell r="L359" t="str">
            <v>แหลมงอบ</v>
          </cell>
          <cell r="M359">
            <v>230501</v>
          </cell>
          <cell r="N359" t="str">
            <v>แหลมงอบ</v>
          </cell>
          <cell r="O359" t="str">
            <v>ตะวันออก</v>
          </cell>
          <cell r="P359" t="str">
            <v>07</v>
          </cell>
          <cell r="Q359" t="str">
            <v>โรงพยาบาลชุมชน</v>
          </cell>
          <cell r="R359">
            <v>5</v>
          </cell>
          <cell r="S359">
            <v>30</v>
          </cell>
          <cell r="T359" t="str">
            <v>35</v>
          </cell>
          <cell r="U359" t="str">
            <v>21</v>
          </cell>
          <cell r="V359" t="str">
            <v>2.1 ทุติยภูมิระดับต้น</v>
          </cell>
        </row>
        <row r="360">
          <cell r="A360" t="str">
            <v>09</v>
          </cell>
          <cell r="B360" t="str">
            <v>21002</v>
          </cell>
          <cell r="C360" t="str">
            <v>กระทรวงสาธารณสุข สำนักงานปลัดกระทรวงสาธารณสุข</v>
          </cell>
          <cell r="D360" t="str">
            <v>001084900</v>
          </cell>
          <cell r="E360" t="str">
            <v>10849</v>
          </cell>
          <cell r="F360" t="str">
            <v>รพช.เกาะกูด</v>
          </cell>
          <cell r="G360" t="str">
            <v>โรงพยาบาลชุมชนเกาะกูด</v>
          </cell>
          <cell r="H360" t="str">
            <v>23060201</v>
          </cell>
          <cell r="I360">
            <v>23</v>
          </cell>
          <cell r="J360" t="str">
            <v>จังหวัดตราด</v>
          </cell>
          <cell r="K360">
            <v>2306</v>
          </cell>
          <cell r="L360" t="str">
            <v>เกาะกูด</v>
          </cell>
          <cell r="M360">
            <v>230602</v>
          </cell>
          <cell r="N360" t="str">
            <v>เกาะกูด</v>
          </cell>
          <cell r="O360" t="str">
            <v>ตะวันออก</v>
          </cell>
          <cell r="P360" t="str">
            <v>07</v>
          </cell>
          <cell r="Q360" t="str">
            <v>โรงพยาบาลชุมชน</v>
          </cell>
          <cell r="R360">
            <v>5</v>
          </cell>
          <cell r="S360">
            <v>10</v>
          </cell>
          <cell r="T360" t="str">
            <v>6</v>
          </cell>
          <cell r="U360" t="str">
            <v>21</v>
          </cell>
          <cell r="V360" t="str">
            <v>2.1 ทุติยภูมิระดับต้น</v>
          </cell>
        </row>
        <row r="361">
          <cell r="A361" t="str">
            <v>09</v>
          </cell>
          <cell r="B361" t="str">
            <v>21002</v>
          </cell>
          <cell r="C361" t="str">
            <v>กระทรวงสาธารณสุข สำนักงานปลัดกระทรวงสาธารณสุข</v>
          </cell>
          <cell r="D361" t="str">
            <v>001381600</v>
          </cell>
          <cell r="E361" t="str">
            <v>13816</v>
          </cell>
          <cell r="F361" t="str">
            <v>รพช.เกาะช้าง</v>
          </cell>
          <cell r="G361" t="str">
            <v>โรงพยาบาลชุมชนเกาะช้าง</v>
          </cell>
          <cell r="H361" t="str">
            <v>23070102</v>
          </cell>
          <cell r="I361">
            <v>23</v>
          </cell>
          <cell r="J361" t="str">
            <v>จังหวัดตราด</v>
          </cell>
          <cell r="K361">
            <v>2307</v>
          </cell>
          <cell r="L361" t="str">
            <v>เกาะช้าง</v>
          </cell>
          <cell r="M361">
            <v>230701</v>
          </cell>
          <cell r="N361" t="str">
            <v>เกาะช้าง</v>
          </cell>
          <cell r="O361" t="str">
            <v>ตะวันออก</v>
          </cell>
          <cell r="P361" t="str">
            <v>07</v>
          </cell>
          <cell r="Q361" t="str">
            <v>โรงพยาบาลชุมชน</v>
          </cell>
          <cell r="R361">
            <v>5</v>
          </cell>
          <cell r="S361">
            <v>30</v>
          </cell>
          <cell r="T361" t="str">
            <v>24</v>
          </cell>
          <cell r="U361" t="str">
            <v>21</v>
          </cell>
          <cell r="V361" t="str">
            <v>2.1 ทุติยภูมิระดับต้น</v>
          </cell>
        </row>
        <row r="362">
          <cell r="A362" t="str">
            <v>10</v>
          </cell>
          <cell r="B362" t="str">
            <v>21002</v>
          </cell>
          <cell r="C362" t="str">
            <v>กระทรวงสาธารณสุข สำนักงานปลัดกระทรวงสาธารณสุข</v>
          </cell>
          <cell r="D362" t="str">
            <v>001104000</v>
          </cell>
          <cell r="E362" t="str">
            <v>11040</v>
          </cell>
          <cell r="F362" t="str">
            <v>รพท.บึงกาฬ</v>
          </cell>
          <cell r="G362" t="str">
            <v>โรงพยาบาลทั่วไปบึงกาฬ</v>
          </cell>
          <cell r="H362" t="str">
            <v>38010101</v>
          </cell>
          <cell r="I362">
            <v>38</v>
          </cell>
          <cell r="J362" t="str">
            <v>จังหวัดบึงกาฬ</v>
          </cell>
          <cell r="K362">
            <v>3801</v>
          </cell>
          <cell r="L362" t="str">
            <v>เมืองบึงกาฬ</v>
          </cell>
          <cell r="M362">
            <v>380101</v>
          </cell>
          <cell r="N362" t="str">
            <v>บึงกาฬ</v>
          </cell>
          <cell r="O362" t="str">
            <v>ตะวันออกเฉียงเหนือ</v>
          </cell>
          <cell r="P362" t="str">
            <v>07</v>
          </cell>
          <cell r="Q362" t="str">
            <v>โรงพยาบาลทั่วไป</v>
          </cell>
          <cell r="R362">
            <v>3</v>
          </cell>
          <cell r="S362">
            <v>90</v>
          </cell>
          <cell r="T362" t="str">
            <v>90</v>
          </cell>
          <cell r="U362" t="str">
            <v>23</v>
          </cell>
          <cell r="V362" t="str">
            <v>2.3 ทุติยภูมิระดับสูง</v>
          </cell>
        </row>
        <row r="363">
          <cell r="A363" t="str">
            <v>10</v>
          </cell>
          <cell r="B363" t="str">
            <v>21002</v>
          </cell>
          <cell r="C363" t="str">
            <v>กระทรวงสาธารณสุข สำนักงานปลัดกระทรวงสาธารณสุข</v>
          </cell>
          <cell r="D363" t="str">
            <v>001104100</v>
          </cell>
          <cell r="E363" t="str">
            <v>11041</v>
          </cell>
          <cell r="F363" t="str">
            <v>รพช.พรเจริญ</v>
          </cell>
          <cell r="G363" t="str">
            <v>โรงพยาบาลชุมชนพรเจริญ</v>
          </cell>
          <cell r="H363" t="str">
            <v>38020308</v>
          </cell>
          <cell r="I363">
            <v>38</v>
          </cell>
          <cell r="J363" t="str">
            <v>จังหวัดบึงกาฬ</v>
          </cell>
          <cell r="K363">
            <v>3802</v>
          </cell>
          <cell r="L363" t="str">
            <v>พรเจริญ</v>
          </cell>
          <cell r="M363">
            <v>380203</v>
          </cell>
          <cell r="N363" t="str">
            <v>พรเจริญ</v>
          </cell>
          <cell r="O363" t="str">
            <v>ตะวันออกเฉียงเหนือ</v>
          </cell>
          <cell r="P363" t="str">
            <v>07</v>
          </cell>
          <cell r="Q363" t="str">
            <v>โรงพยาบาลชุมชน</v>
          </cell>
          <cell r="R363">
            <v>5</v>
          </cell>
          <cell r="S363">
            <v>30</v>
          </cell>
          <cell r="T363" t="str">
            <v>30</v>
          </cell>
          <cell r="U363" t="str">
            <v>21</v>
          </cell>
          <cell r="V363" t="str">
            <v>2.1 ทุติยภูมิระดับต้น</v>
          </cell>
        </row>
        <row r="364">
          <cell r="A364" t="str">
            <v>10</v>
          </cell>
          <cell r="B364" t="str">
            <v>21002</v>
          </cell>
          <cell r="C364" t="str">
            <v>กระทรวงสาธารณสุข สำนักงานปลัดกระทรวงสาธารณสุข</v>
          </cell>
          <cell r="D364" t="str">
            <v>001104300</v>
          </cell>
          <cell r="E364" t="str">
            <v>11043</v>
          </cell>
          <cell r="F364" t="str">
            <v>รพช.โซ่พิสัย</v>
          </cell>
          <cell r="G364" t="str">
            <v>โรงพยาบาลชุมชนโซ่พิสัย</v>
          </cell>
          <cell r="H364" t="str">
            <v>38030101</v>
          </cell>
          <cell r="I364">
            <v>38</v>
          </cell>
          <cell r="J364" t="str">
            <v>จังหวัดบึงกาฬ</v>
          </cell>
          <cell r="K364">
            <v>3803</v>
          </cell>
          <cell r="L364" t="str">
            <v>โซ่พิสัย</v>
          </cell>
          <cell r="M364">
            <v>380301</v>
          </cell>
          <cell r="N364" t="str">
            <v>โซ่</v>
          </cell>
          <cell r="O364" t="str">
            <v>ตะวันออกเฉียงเหนือ</v>
          </cell>
          <cell r="P364" t="str">
            <v>07</v>
          </cell>
          <cell r="Q364" t="str">
            <v>โรงพยาบาลชุมชน</v>
          </cell>
          <cell r="R364">
            <v>5</v>
          </cell>
          <cell r="S364">
            <v>30</v>
          </cell>
          <cell r="T364" t="str">
            <v>30</v>
          </cell>
          <cell r="U364" t="str">
            <v>21</v>
          </cell>
          <cell r="V364" t="str">
            <v>2.1 ทุติยภูมิระดับต้น</v>
          </cell>
        </row>
        <row r="365">
          <cell r="A365" t="str">
            <v>10</v>
          </cell>
          <cell r="B365" t="str">
            <v>21002</v>
          </cell>
          <cell r="C365" t="str">
            <v>กระทรวงสาธารณสุข สำนักงานปลัดกระทรวงสาธารณสุข</v>
          </cell>
          <cell r="D365" t="str">
            <v>001104600</v>
          </cell>
          <cell r="E365" t="str">
            <v>11046</v>
          </cell>
          <cell r="F365" t="str">
            <v>รพช.เซกา</v>
          </cell>
          <cell r="G365" t="str">
            <v>โรงพยาบาลชุมชนเซกา</v>
          </cell>
          <cell r="H365" t="str">
            <v>38040100</v>
          </cell>
          <cell r="I365">
            <v>38</v>
          </cell>
          <cell r="J365" t="str">
            <v>จังหวัดบึงกาฬ</v>
          </cell>
          <cell r="K365">
            <v>3804</v>
          </cell>
          <cell r="L365" t="str">
            <v>เซกา</v>
          </cell>
          <cell r="M365">
            <v>380401</v>
          </cell>
          <cell r="N365" t="str">
            <v>เซกา</v>
          </cell>
          <cell r="O365" t="str">
            <v>ตะวันออกเฉียงเหนือ</v>
          </cell>
          <cell r="P365" t="str">
            <v>07</v>
          </cell>
          <cell r="Q365" t="str">
            <v>โรงพยาบาลชุมชน</v>
          </cell>
          <cell r="R365">
            <v>4</v>
          </cell>
          <cell r="S365">
            <v>60</v>
          </cell>
          <cell r="T365" t="str">
            <v>30</v>
          </cell>
          <cell r="U365" t="str">
            <v>22</v>
          </cell>
          <cell r="V365" t="str">
            <v>2.2 ทุติยภูมิระดับกลาง</v>
          </cell>
        </row>
        <row r="366">
          <cell r="A366" t="str">
            <v>10</v>
          </cell>
          <cell r="B366" t="str">
            <v>21002</v>
          </cell>
          <cell r="C366" t="str">
            <v>กระทรวงสาธารณสุข สำนักงานปลัดกระทรวงสาธารณสุข</v>
          </cell>
          <cell r="D366" t="str">
            <v>001104700</v>
          </cell>
          <cell r="E366" t="str">
            <v>11047</v>
          </cell>
          <cell r="F366" t="str">
            <v>รพช.ปากคาด</v>
          </cell>
          <cell r="G366" t="str">
            <v>โรงพยาบาลชุมชนปากคาด</v>
          </cell>
          <cell r="H366" t="str">
            <v>38050404</v>
          </cell>
          <cell r="I366">
            <v>38</v>
          </cell>
          <cell r="J366" t="str">
            <v>จังหวัดบึงกาฬ</v>
          </cell>
          <cell r="K366">
            <v>3805</v>
          </cell>
          <cell r="L366" t="str">
            <v>ปากคาด</v>
          </cell>
          <cell r="M366">
            <v>380504</v>
          </cell>
          <cell r="N366" t="str">
            <v>โนนศิลา</v>
          </cell>
          <cell r="O366" t="str">
            <v>ตะวันออกเฉียงเหนือ</v>
          </cell>
          <cell r="P366" t="str">
            <v>07</v>
          </cell>
          <cell r="Q366" t="str">
            <v>โรงพยาบาลชุมชน</v>
          </cell>
          <cell r="R366">
            <v>5</v>
          </cell>
          <cell r="S366">
            <v>30</v>
          </cell>
          <cell r="T366" t="str">
            <v>30</v>
          </cell>
          <cell r="U366" t="str">
            <v>21</v>
          </cell>
          <cell r="V366" t="str">
            <v>2.1 ทุติยภูมิระดับต้น</v>
          </cell>
        </row>
        <row r="367">
          <cell r="A367" t="str">
            <v>10</v>
          </cell>
          <cell r="B367" t="str">
            <v>21002</v>
          </cell>
          <cell r="C367" t="str">
            <v>กระทรวงสาธารณสุข สำนักงานปลัดกระทรวงสาธารณสุข</v>
          </cell>
          <cell r="D367" t="str">
            <v>001104800</v>
          </cell>
          <cell r="E367" t="str">
            <v>11048</v>
          </cell>
          <cell r="F367" t="str">
            <v>รพช.บึงโขงหลง</v>
          </cell>
          <cell r="G367" t="str">
            <v>โรงพยาบาลชุมชนบึงโขงหลง</v>
          </cell>
          <cell r="H367" t="str">
            <v>38060111</v>
          </cell>
          <cell r="I367">
            <v>38</v>
          </cell>
          <cell r="J367" t="str">
            <v>จังหวัดบึงกาฬ</v>
          </cell>
          <cell r="K367">
            <v>3806</v>
          </cell>
          <cell r="L367" t="str">
            <v>บึงโขงหลง</v>
          </cell>
          <cell r="M367">
            <v>380601</v>
          </cell>
          <cell r="N367" t="str">
            <v>บึงโขงหลง</v>
          </cell>
          <cell r="O367" t="str">
            <v>ตะวันออกเฉียงเหนือ</v>
          </cell>
          <cell r="P367" t="str">
            <v>07</v>
          </cell>
          <cell r="Q367" t="str">
            <v>โรงพยาบาลชุมชน</v>
          </cell>
          <cell r="R367">
            <v>5</v>
          </cell>
          <cell r="S367">
            <v>30</v>
          </cell>
          <cell r="T367" t="str">
            <v>30</v>
          </cell>
          <cell r="U367" t="str">
            <v>21</v>
          </cell>
          <cell r="V367" t="str">
            <v>2.1 ทุติยภูมิระดับต้น</v>
          </cell>
        </row>
        <row r="368">
          <cell r="A368" t="str">
            <v>10</v>
          </cell>
          <cell r="B368" t="str">
            <v>21002</v>
          </cell>
          <cell r="C368" t="str">
            <v>กระทรวงสาธารณสุข สำนักงานปลัดกระทรวงสาธารณสุข</v>
          </cell>
          <cell r="D368" t="str">
            <v>001104900</v>
          </cell>
          <cell r="E368" t="str">
            <v>11049</v>
          </cell>
          <cell r="F368" t="str">
            <v>รพช.ศรีวิไล</v>
          </cell>
          <cell r="G368" t="str">
            <v>โรงพยาบาลชุมชนศรีวิไล</v>
          </cell>
          <cell r="H368" t="str">
            <v>38070111</v>
          </cell>
          <cell r="I368">
            <v>38</v>
          </cell>
          <cell r="J368" t="str">
            <v>จังหวัดบึงกาฬ</v>
          </cell>
          <cell r="K368">
            <v>3807</v>
          </cell>
          <cell r="L368" t="str">
            <v>ศรีวิไล</v>
          </cell>
          <cell r="M368">
            <v>380701</v>
          </cell>
          <cell r="N368" t="str">
            <v>ศรีวิไล</v>
          </cell>
          <cell r="O368" t="str">
            <v>ตะวันออกเฉียงเหนือ</v>
          </cell>
          <cell r="P368" t="str">
            <v>07</v>
          </cell>
          <cell r="Q368" t="str">
            <v>โรงพยาบาลชุมชน</v>
          </cell>
          <cell r="R368">
            <v>5</v>
          </cell>
          <cell r="S368">
            <v>30</v>
          </cell>
          <cell r="T368" t="str">
            <v>30</v>
          </cell>
          <cell r="U368" t="str">
            <v>21</v>
          </cell>
          <cell r="V368" t="str">
            <v>2.1 ทุติยภูมิระดับต้น</v>
          </cell>
        </row>
        <row r="369">
          <cell r="A369" t="str">
            <v>10</v>
          </cell>
          <cell r="B369" t="str">
            <v>21002</v>
          </cell>
          <cell r="C369" t="str">
            <v>กระทรวงสาธารณสุข สำนักงานปลัดกระทรวงสาธารณสุข</v>
          </cell>
          <cell r="D369" t="str">
            <v>001105000</v>
          </cell>
          <cell r="E369" t="str">
            <v>11050</v>
          </cell>
          <cell r="F369" t="str">
            <v>รพช.บุ่งคล้า</v>
          </cell>
          <cell r="G369" t="str">
            <v>โรงพยาบาลชุมชนบุ่งคล้า</v>
          </cell>
          <cell r="H369" t="str">
            <v>38080101</v>
          </cell>
          <cell r="I369">
            <v>38</v>
          </cell>
          <cell r="J369" t="str">
            <v>จังหวัดบึงกาฬ</v>
          </cell>
          <cell r="K369">
            <v>3808</v>
          </cell>
          <cell r="L369" t="str">
            <v>บุ่งคล้า</v>
          </cell>
          <cell r="M369">
            <v>380801</v>
          </cell>
          <cell r="N369" t="str">
            <v>บุ่งคล้า</v>
          </cell>
          <cell r="O369" t="str">
            <v>ตะวันออกเฉียงเหนือ</v>
          </cell>
          <cell r="P369" t="str">
            <v>07</v>
          </cell>
          <cell r="Q369" t="str">
            <v>โรงพยาบาลชุมชน</v>
          </cell>
          <cell r="R369">
            <v>5</v>
          </cell>
          <cell r="S369">
            <v>10</v>
          </cell>
          <cell r="T369" t="str">
            <v>10</v>
          </cell>
          <cell r="U369" t="str">
            <v>21</v>
          </cell>
          <cell r="V369" t="str">
            <v>2.1 ทุติยภูมิระดับต้น</v>
          </cell>
        </row>
        <row r="370">
          <cell r="A370" t="str">
            <v>10</v>
          </cell>
          <cell r="B370" t="str">
            <v>21002</v>
          </cell>
          <cell r="C370" t="str">
            <v>กระทรวงสาธารณสุข สำนักงานปลัดกระทรวงสาธารณสุข</v>
          </cell>
          <cell r="D370" t="str">
            <v>001070400</v>
          </cell>
          <cell r="E370" t="str">
            <v>10704</v>
          </cell>
          <cell r="F370" t="str">
            <v>รพท.หนองบัวลำภู</v>
          </cell>
          <cell r="G370" t="str">
            <v>โรงพยาบาลทั่วไปหนองบัวลำภู</v>
          </cell>
          <cell r="H370" t="str">
            <v>39010101</v>
          </cell>
          <cell r="I370">
            <v>39</v>
          </cell>
          <cell r="J370" t="str">
            <v>จังหวัดหนองบัวลำภู</v>
          </cell>
          <cell r="K370">
            <v>3901</v>
          </cell>
          <cell r="L370" t="str">
            <v>เมืองหนองบัวลำภู</v>
          </cell>
          <cell r="M370">
            <v>390101</v>
          </cell>
          <cell r="N370" t="str">
            <v>หนองบัว</v>
          </cell>
          <cell r="O370" t="str">
            <v>ตะวันออกเฉียงเหนือ</v>
          </cell>
          <cell r="P370" t="str">
            <v>06</v>
          </cell>
          <cell r="Q370" t="str">
            <v>โรงพยาบาลทั่วไป</v>
          </cell>
          <cell r="R370">
            <v>3</v>
          </cell>
          <cell r="S370">
            <v>228</v>
          </cell>
          <cell r="T370" t="str">
            <v>228</v>
          </cell>
          <cell r="U370" t="str">
            <v>23</v>
          </cell>
          <cell r="V370" t="str">
            <v>2.3 ทุติยภูมิระดับสูง</v>
          </cell>
        </row>
        <row r="371">
          <cell r="A371" t="str">
            <v>10</v>
          </cell>
          <cell r="B371" t="str">
            <v>21002</v>
          </cell>
          <cell r="C371" t="str">
            <v>กระทรวงสาธารณสุข สำนักงานปลัดกระทรวงสาธารณสุข</v>
          </cell>
          <cell r="D371" t="str">
            <v>001099100</v>
          </cell>
          <cell r="E371" t="str">
            <v>10991</v>
          </cell>
          <cell r="F371" t="str">
            <v>รพช.นากลาง</v>
          </cell>
          <cell r="G371" t="str">
            <v>โรงพยาบาลชุมชนนากลาง</v>
          </cell>
          <cell r="H371" t="str">
            <v>39020106</v>
          </cell>
          <cell r="I371">
            <v>39</v>
          </cell>
          <cell r="J371" t="str">
            <v>จังหวัดหนองบัวลำภู</v>
          </cell>
          <cell r="K371">
            <v>3902</v>
          </cell>
          <cell r="L371" t="str">
            <v>นากลาง</v>
          </cell>
          <cell r="M371">
            <v>390201</v>
          </cell>
          <cell r="N371" t="str">
            <v>นากลาง</v>
          </cell>
          <cell r="O371" t="str">
            <v>ตะวันออกเฉียงเหนือ</v>
          </cell>
          <cell r="P371" t="str">
            <v>07</v>
          </cell>
          <cell r="Q371" t="str">
            <v>โรงพยาบาลชุมชน</v>
          </cell>
          <cell r="R371">
            <v>4</v>
          </cell>
          <cell r="S371">
            <v>60</v>
          </cell>
          <cell r="T371" t="str">
            <v>60</v>
          </cell>
          <cell r="U371" t="str">
            <v>21</v>
          </cell>
          <cell r="V371" t="str">
            <v>2.1 ทุติยภูมิระดับต้น</v>
          </cell>
        </row>
        <row r="372">
          <cell r="A372" t="str">
            <v>10</v>
          </cell>
          <cell r="B372" t="str">
            <v>21002</v>
          </cell>
          <cell r="C372" t="str">
            <v>กระทรวงสาธารณสุข สำนักงานปลัดกระทรวงสาธารณสุข</v>
          </cell>
          <cell r="D372" t="str">
            <v>001099200</v>
          </cell>
          <cell r="E372" t="str">
            <v>10992</v>
          </cell>
          <cell r="F372" t="str">
            <v>รพช.โนนสัง</v>
          </cell>
          <cell r="G372" t="str">
            <v>โรงพยาบาลชุมชนโนนสัง</v>
          </cell>
          <cell r="H372" t="str">
            <v>39030115</v>
          </cell>
          <cell r="I372">
            <v>39</v>
          </cell>
          <cell r="J372" t="str">
            <v>จังหวัดหนองบัวลำภู</v>
          </cell>
          <cell r="K372">
            <v>3903</v>
          </cell>
          <cell r="L372" t="str">
            <v>โนนสัง</v>
          </cell>
          <cell r="M372">
            <v>390301</v>
          </cell>
          <cell r="N372" t="str">
            <v>โนนสัง</v>
          </cell>
          <cell r="O372" t="str">
            <v>ตะวันออกเฉียงเหนือ</v>
          </cell>
          <cell r="P372" t="str">
            <v>07</v>
          </cell>
          <cell r="Q372" t="str">
            <v>โรงพยาบาลชุมชน</v>
          </cell>
          <cell r="R372">
            <v>5</v>
          </cell>
          <cell r="S372">
            <v>30</v>
          </cell>
          <cell r="T372" t="str">
            <v>30</v>
          </cell>
          <cell r="U372" t="str">
            <v>21</v>
          </cell>
          <cell r="V372" t="str">
            <v>2.1 ทุติยภูมิระดับต้น</v>
          </cell>
        </row>
        <row r="373">
          <cell r="A373" t="str">
            <v>10</v>
          </cell>
          <cell r="B373" t="str">
            <v>21002</v>
          </cell>
          <cell r="C373" t="str">
            <v>กระทรวงสาธารณสุข สำนักงานปลัดกระทรวงสาธารณสุข</v>
          </cell>
          <cell r="D373" t="str">
            <v>001099300</v>
          </cell>
          <cell r="E373" t="str">
            <v>10993</v>
          </cell>
          <cell r="F373" t="str">
            <v>รพช.ศรีบุญเรือง</v>
          </cell>
          <cell r="G373" t="str">
            <v>โรงพยาบาลชุมชนศรีบุญเรือง</v>
          </cell>
          <cell r="H373" t="str">
            <v>39040107</v>
          </cell>
          <cell r="I373">
            <v>39</v>
          </cell>
          <cell r="J373" t="str">
            <v>จังหวัดหนองบัวลำภู</v>
          </cell>
          <cell r="K373">
            <v>3904</v>
          </cell>
          <cell r="L373" t="str">
            <v>ศรีบุญเรือง</v>
          </cell>
          <cell r="M373">
            <v>390401</v>
          </cell>
          <cell r="N373" t="str">
            <v>เมืองใหม่</v>
          </cell>
          <cell r="O373" t="str">
            <v>ตะวันออกเฉียงเหนือ</v>
          </cell>
          <cell r="P373" t="str">
            <v>07</v>
          </cell>
          <cell r="Q373" t="str">
            <v>โรงพยาบาลชุมชน</v>
          </cell>
          <cell r="R373">
            <v>4</v>
          </cell>
          <cell r="S373">
            <v>60</v>
          </cell>
          <cell r="T373" t="str">
            <v>60</v>
          </cell>
          <cell r="U373" t="str">
            <v>21</v>
          </cell>
          <cell r="V373" t="str">
            <v>2.1 ทุติยภูมิระดับต้น</v>
          </cell>
        </row>
        <row r="374">
          <cell r="A374" t="str">
            <v>10</v>
          </cell>
          <cell r="B374" t="str">
            <v>21002</v>
          </cell>
          <cell r="C374" t="str">
            <v>กระทรวงสาธารณสุข สำนักงานปลัดกระทรวงสาธารณสุข</v>
          </cell>
          <cell r="D374" t="str">
            <v>001099400</v>
          </cell>
          <cell r="E374" t="str">
            <v>10994</v>
          </cell>
          <cell r="F374" t="str">
            <v>รพช.สุวรรณคูหา</v>
          </cell>
          <cell r="G374" t="str">
            <v>โรงพยาบาลชุมชนสุวรรณคูหา</v>
          </cell>
          <cell r="H374" t="str">
            <v>39050606</v>
          </cell>
          <cell r="I374">
            <v>39</v>
          </cell>
          <cell r="J374" t="str">
            <v>จังหวัดหนองบัวลำภู</v>
          </cell>
          <cell r="K374">
            <v>3905</v>
          </cell>
          <cell r="L374" t="str">
            <v>สุวรรณคูหา</v>
          </cell>
          <cell r="M374">
            <v>390506</v>
          </cell>
          <cell r="N374" t="str">
            <v>สุวรรณคูหา</v>
          </cell>
          <cell r="O374" t="str">
            <v>ตะวันออกเฉียงเหนือ</v>
          </cell>
          <cell r="P374" t="str">
            <v>07</v>
          </cell>
          <cell r="Q374" t="str">
            <v>โรงพยาบาลชุมชน</v>
          </cell>
          <cell r="R374">
            <v>5</v>
          </cell>
          <cell r="S374">
            <v>30</v>
          </cell>
          <cell r="T374" t="str">
            <v>30</v>
          </cell>
          <cell r="U374" t="str">
            <v>21</v>
          </cell>
          <cell r="V374" t="str">
            <v>2.1 ทุติยภูมิระดับต้น</v>
          </cell>
        </row>
        <row r="375">
          <cell r="A375" t="str">
            <v>10</v>
          </cell>
          <cell r="B375" t="str">
            <v>21002</v>
          </cell>
          <cell r="C375" t="str">
            <v>กระทรวงสาธารณสุข สำนักงานปลัดกระทรวงสาธารณสุข</v>
          </cell>
          <cell r="D375" t="str">
            <v>002336700</v>
          </cell>
          <cell r="E375" t="str">
            <v>23367</v>
          </cell>
          <cell r="F375" t="str">
            <v>รพช.นาวังเฉลิมพระเกียรติ 80 พรรษา</v>
          </cell>
          <cell r="G375" t="str">
            <v>โรงพยาบาลชุมชนนาวังเฉลิมพระเกียรติ 80 พรรษา</v>
          </cell>
          <cell r="H375" t="str">
            <v>39060100</v>
          </cell>
          <cell r="I375">
            <v>39</v>
          </cell>
          <cell r="J375" t="str">
            <v>จังหวัดหนองบัวลำภู</v>
          </cell>
          <cell r="K375">
            <v>3906</v>
          </cell>
          <cell r="L375" t="str">
            <v>นาวัง</v>
          </cell>
          <cell r="M375">
            <v>390601</v>
          </cell>
          <cell r="N375" t="str">
            <v>นาเหล่า</v>
          </cell>
          <cell r="O375" t="str">
            <v>ตะวันออกเฉียงเหนือ</v>
          </cell>
          <cell r="P375" t="str">
            <v>07</v>
          </cell>
          <cell r="Q375" t="str">
            <v>โรงพยาบาลชุมชน</v>
          </cell>
          <cell r="R375">
            <v>5</v>
          </cell>
          <cell r="S375">
            <v>30</v>
          </cell>
          <cell r="T375" t="str">
            <v>30</v>
          </cell>
          <cell r="U375" t="str">
            <v>21</v>
          </cell>
          <cell r="V375" t="str">
            <v>2.1 ทุติยภูมิระดับต้น</v>
          </cell>
        </row>
        <row r="376">
          <cell r="A376" t="str">
            <v>10</v>
          </cell>
          <cell r="B376" t="str">
            <v>21002</v>
          </cell>
          <cell r="C376" t="str">
            <v>กระทรวงสาธารณสุข สำนักงานปลัดกระทรวงสาธารณสุข</v>
          </cell>
          <cell r="D376" t="str">
            <v>001067100</v>
          </cell>
          <cell r="E376" t="str">
            <v>10671</v>
          </cell>
          <cell r="F376" t="str">
            <v>รพศ.อุดรธานี</v>
          </cell>
          <cell r="G376" t="str">
            <v>โรงพยาบาลศูนย์อุดรธานี</v>
          </cell>
          <cell r="H376" t="str">
            <v>41010100</v>
          </cell>
          <cell r="I376">
            <v>41</v>
          </cell>
          <cell r="J376" t="str">
            <v>จังหวัดอุดรธานี</v>
          </cell>
          <cell r="K376">
            <v>4101</v>
          </cell>
          <cell r="L376" t="str">
            <v>เมืองอุดรธานี</v>
          </cell>
          <cell r="M376">
            <v>410101</v>
          </cell>
          <cell r="N376" t="str">
            <v>หมากแข้ง</v>
          </cell>
          <cell r="O376" t="str">
            <v>ตะวันออกเฉียงเหนือ</v>
          </cell>
          <cell r="P376" t="str">
            <v>05</v>
          </cell>
          <cell r="Q376" t="str">
            <v>โรงพยาบาลศูนย์</v>
          </cell>
          <cell r="R376">
            <v>1</v>
          </cell>
          <cell r="S376">
            <v>806</v>
          </cell>
          <cell r="T376" t="str">
            <v>806</v>
          </cell>
          <cell r="U376" t="str">
            <v>31</v>
          </cell>
          <cell r="V376" t="str">
            <v>3.1 ตติยภูมิ</v>
          </cell>
        </row>
        <row r="377">
          <cell r="A377" t="str">
            <v>10</v>
          </cell>
          <cell r="B377" t="str">
            <v>21002</v>
          </cell>
          <cell r="C377" t="str">
            <v>กระทรวงสาธารณสุข สำนักงานปลัดกระทรวงสาธารณสุข</v>
          </cell>
          <cell r="D377" t="str">
            <v>001101300</v>
          </cell>
          <cell r="E377" t="str">
            <v>11013</v>
          </cell>
          <cell r="F377" t="str">
            <v>รพช.กุดจับ</v>
          </cell>
          <cell r="G377" t="str">
            <v>โรงพยาบาลชุมชนกุดจับ</v>
          </cell>
          <cell r="H377" t="str">
            <v>41020603</v>
          </cell>
          <cell r="I377">
            <v>41</v>
          </cell>
          <cell r="J377" t="str">
            <v>จังหวัดอุดรธานี</v>
          </cell>
          <cell r="K377">
            <v>4102</v>
          </cell>
          <cell r="L377" t="str">
            <v>กุดจับ</v>
          </cell>
          <cell r="M377">
            <v>410206</v>
          </cell>
          <cell r="N377" t="str">
            <v>เมืองเพีย</v>
          </cell>
          <cell r="O377" t="str">
            <v>ตะวันออกเฉียงเหนือ</v>
          </cell>
          <cell r="P377" t="str">
            <v>07</v>
          </cell>
          <cell r="Q377" t="str">
            <v>โรงพยาบาลชุมชน</v>
          </cell>
          <cell r="R377">
            <v>5</v>
          </cell>
          <cell r="S377">
            <v>30</v>
          </cell>
          <cell r="T377" t="str">
            <v>30</v>
          </cell>
          <cell r="U377" t="str">
            <v>21</v>
          </cell>
          <cell r="V377" t="str">
            <v>2.1 ทุติยภูมิระดับต้น</v>
          </cell>
        </row>
        <row r="378">
          <cell r="A378" t="str">
            <v>10</v>
          </cell>
          <cell r="B378" t="str">
            <v>21002</v>
          </cell>
          <cell r="C378" t="str">
            <v>กระทรวงสาธารณสุข สำนักงานปลัดกระทรวงสาธารณสุข</v>
          </cell>
          <cell r="D378" t="str">
            <v>001101400</v>
          </cell>
          <cell r="E378" t="str">
            <v>11014</v>
          </cell>
          <cell r="F378" t="str">
            <v>รพช.หนองวัวซอ</v>
          </cell>
          <cell r="G378" t="str">
            <v>โรงพยาบาลชุมชนหนองวัวซอ</v>
          </cell>
          <cell r="H378" t="str">
            <v>41030105</v>
          </cell>
          <cell r="I378">
            <v>41</v>
          </cell>
          <cell r="J378" t="str">
            <v>จังหวัดอุดรธานี</v>
          </cell>
          <cell r="K378">
            <v>4103</v>
          </cell>
          <cell r="L378" t="str">
            <v>หนองวัวซอ</v>
          </cell>
          <cell r="M378">
            <v>410301</v>
          </cell>
          <cell r="N378" t="str">
            <v>หมากหญ้า</v>
          </cell>
          <cell r="O378" t="str">
            <v>ตะวันออกเฉียงเหนือ</v>
          </cell>
          <cell r="P378" t="str">
            <v>07</v>
          </cell>
          <cell r="Q378" t="str">
            <v>โรงพยาบาลชุมชน</v>
          </cell>
          <cell r="R378">
            <v>5</v>
          </cell>
          <cell r="S378">
            <v>30</v>
          </cell>
          <cell r="T378" t="str">
            <v>30</v>
          </cell>
          <cell r="U378" t="str">
            <v>21</v>
          </cell>
          <cell r="V378" t="str">
            <v>2.1 ทุติยภูมิระดับต้น</v>
          </cell>
        </row>
        <row r="379">
          <cell r="A379" t="str">
            <v>10</v>
          </cell>
          <cell r="B379" t="str">
            <v>21002</v>
          </cell>
          <cell r="C379" t="str">
            <v>กระทรวงสาธารณสุข สำนักงานปลัดกระทรวงสาธารณสุข</v>
          </cell>
          <cell r="D379" t="str">
            <v>001101500</v>
          </cell>
          <cell r="E379" t="str">
            <v>11015</v>
          </cell>
          <cell r="F379" t="str">
            <v>รพช.กุมภวาปี</v>
          </cell>
          <cell r="G379" t="str">
            <v>โรงพยาบาลชุมชนกุมภวาปี</v>
          </cell>
          <cell r="H379" t="str">
            <v>41041505</v>
          </cell>
          <cell r="I379">
            <v>41</v>
          </cell>
          <cell r="J379" t="str">
            <v>จังหวัดอุดรธานี</v>
          </cell>
          <cell r="K379">
            <v>4104</v>
          </cell>
          <cell r="L379" t="str">
            <v>กุมภวาปี</v>
          </cell>
          <cell r="M379">
            <v>410415</v>
          </cell>
          <cell r="N379" t="str">
            <v>กุมภวาปี</v>
          </cell>
          <cell r="O379" t="str">
            <v>ตะวันออกเฉียงเหนือ</v>
          </cell>
          <cell r="P379" t="str">
            <v>07</v>
          </cell>
          <cell r="Q379" t="str">
            <v>โรงพยาบาลชุมชน</v>
          </cell>
          <cell r="R379">
            <v>4</v>
          </cell>
          <cell r="S379">
            <v>120</v>
          </cell>
          <cell r="T379" t="str">
            <v>90</v>
          </cell>
          <cell r="U379" t="str">
            <v>21</v>
          </cell>
          <cell r="V379" t="str">
            <v>2.1 ทุติยภูมิระดับต้น</v>
          </cell>
        </row>
        <row r="380">
          <cell r="A380" t="str">
            <v>10</v>
          </cell>
          <cell r="B380" t="str">
            <v>21002</v>
          </cell>
          <cell r="C380" t="str">
            <v>กระทรวงสาธารณสุข สำนักงานปลัดกระทรวงสาธารณสุข</v>
          </cell>
          <cell r="D380" t="str">
            <v>001101600</v>
          </cell>
          <cell r="E380" t="str">
            <v>11016</v>
          </cell>
          <cell r="F380" t="str">
            <v>รพช.ห้วยเกิ้ง</v>
          </cell>
          <cell r="G380" t="str">
            <v>โรงพยาบาลชุมชนห้วยเกิ้ง</v>
          </cell>
          <cell r="H380" t="str">
            <v>41040704</v>
          </cell>
          <cell r="I380">
            <v>41</v>
          </cell>
          <cell r="J380" t="str">
            <v>จังหวัดอุดรธานี</v>
          </cell>
          <cell r="K380">
            <v>4104</v>
          </cell>
          <cell r="L380" t="str">
            <v>กุมภวาปี</v>
          </cell>
          <cell r="M380">
            <v>410407</v>
          </cell>
          <cell r="N380" t="str">
            <v>ห้วยเกิ้ง</v>
          </cell>
          <cell r="O380" t="str">
            <v>ตะวันออกเฉียงเหนือ</v>
          </cell>
          <cell r="P380" t="str">
            <v>07</v>
          </cell>
          <cell r="Q380" t="str">
            <v>โรงพยาบาลชุมชน</v>
          </cell>
          <cell r="R380">
            <v>5</v>
          </cell>
          <cell r="S380">
            <v>10</v>
          </cell>
          <cell r="T380" t="str">
            <v>10</v>
          </cell>
          <cell r="U380" t="str">
            <v>21</v>
          </cell>
          <cell r="V380" t="str">
            <v>2.1 ทุติยภูมิระดับต้น</v>
          </cell>
        </row>
        <row r="381">
          <cell r="A381" t="str">
            <v>10</v>
          </cell>
          <cell r="B381" t="str">
            <v>21002</v>
          </cell>
          <cell r="C381" t="str">
            <v>กระทรวงสาธารณสุข สำนักงานปลัดกระทรวงสาธารณสุข</v>
          </cell>
          <cell r="D381" t="str">
            <v>001101700</v>
          </cell>
          <cell r="E381" t="str">
            <v>11017</v>
          </cell>
          <cell r="F381" t="str">
            <v>รพช.โนนสะอาด</v>
          </cell>
          <cell r="G381" t="str">
            <v>โรงพยาบาลชุมชนโนนสะอาด</v>
          </cell>
          <cell r="H381" t="str">
            <v>41050102</v>
          </cell>
          <cell r="I381">
            <v>41</v>
          </cell>
          <cell r="J381" t="str">
            <v>จังหวัดอุดรธานี</v>
          </cell>
          <cell r="K381">
            <v>4105</v>
          </cell>
          <cell r="L381" t="str">
            <v>โนนสะอาด</v>
          </cell>
          <cell r="M381">
            <v>410501</v>
          </cell>
          <cell r="N381" t="str">
            <v>โนนสะอาด</v>
          </cell>
          <cell r="O381" t="str">
            <v>ตะวันออกเฉียงเหนือ</v>
          </cell>
          <cell r="P381" t="str">
            <v>07</v>
          </cell>
          <cell r="Q381" t="str">
            <v>โรงพยาบาลชุมชน</v>
          </cell>
          <cell r="R381">
            <v>5</v>
          </cell>
          <cell r="S381">
            <v>30</v>
          </cell>
          <cell r="T381" t="str">
            <v>30</v>
          </cell>
          <cell r="U381" t="str">
            <v>21</v>
          </cell>
          <cell r="V381" t="str">
            <v>2.1 ทุติยภูมิระดับต้น</v>
          </cell>
        </row>
        <row r="382">
          <cell r="A382" t="str">
            <v>10</v>
          </cell>
          <cell r="B382" t="str">
            <v>21002</v>
          </cell>
          <cell r="C382" t="str">
            <v>กระทรวงสาธารณสุข สำนักงานปลัดกระทรวงสาธารณสุข</v>
          </cell>
          <cell r="D382" t="str">
            <v>001101800</v>
          </cell>
          <cell r="E382" t="str">
            <v>11018</v>
          </cell>
          <cell r="F382" t="str">
            <v>รพช.หนองหาน</v>
          </cell>
          <cell r="G382" t="str">
            <v>โรงพยาบาลชุมชนหนองหาน</v>
          </cell>
          <cell r="H382" t="str">
            <v>41060106</v>
          </cell>
          <cell r="I382">
            <v>41</v>
          </cell>
          <cell r="J382" t="str">
            <v>จังหวัดอุดรธานี</v>
          </cell>
          <cell r="K382">
            <v>4106</v>
          </cell>
          <cell r="L382" t="str">
            <v>หนองหาน</v>
          </cell>
          <cell r="M382">
            <v>410601</v>
          </cell>
          <cell r="N382" t="str">
            <v>หนองหาน</v>
          </cell>
          <cell r="O382" t="str">
            <v>ตะวันออกเฉียงเหนือ</v>
          </cell>
          <cell r="P382" t="str">
            <v>07</v>
          </cell>
          <cell r="Q382" t="str">
            <v>โรงพยาบาลชุมชน</v>
          </cell>
          <cell r="R382">
            <v>4</v>
          </cell>
          <cell r="S382">
            <v>90</v>
          </cell>
          <cell r="T382" t="str">
            <v>90</v>
          </cell>
          <cell r="U382" t="str">
            <v>22</v>
          </cell>
          <cell r="V382" t="str">
            <v>2.2 ทุติยภูมิระดับกลาง</v>
          </cell>
        </row>
        <row r="383">
          <cell r="A383" t="str">
            <v>10</v>
          </cell>
          <cell r="B383" t="str">
            <v>21002</v>
          </cell>
          <cell r="C383" t="str">
            <v>กระทรวงสาธารณสุข สำนักงานปลัดกระทรวงสาธารณสุข</v>
          </cell>
          <cell r="D383" t="str">
            <v>001101900</v>
          </cell>
          <cell r="E383" t="str">
            <v>11019</v>
          </cell>
          <cell r="F383" t="str">
            <v>รพช.ทุ่งฝน</v>
          </cell>
          <cell r="G383" t="str">
            <v>โรงพยาบาลชุมชนทุ่งฝน</v>
          </cell>
          <cell r="H383" t="str">
            <v>41070111</v>
          </cell>
          <cell r="I383">
            <v>41</v>
          </cell>
          <cell r="J383" t="str">
            <v>จังหวัดอุดรธานี</v>
          </cell>
          <cell r="K383">
            <v>4107</v>
          </cell>
          <cell r="L383" t="str">
            <v>ทุ่งฝน</v>
          </cell>
          <cell r="M383">
            <v>410701</v>
          </cell>
          <cell r="N383" t="str">
            <v>ทุ่งฝน</v>
          </cell>
          <cell r="O383" t="str">
            <v>ตะวันออกเฉียงเหนือ</v>
          </cell>
          <cell r="P383" t="str">
            <v>07</v>
          </cell>
          <cell r="Q383" t="str">
            <v>โรงพยาบาลชุมชน</v>
          </cell>
          <cell r="R383">
            <v>5</v>
          </cell>
          <cell r="S383">
            <v>30</v>
          </cell>
          <cell r="T383" t="str">
            <v>30</v>
          </cell>
          <cell r="U383" t="str">
            <v>21</v>
          </cell>
          <cell r="V383" t="str">
            <v>2.1 ทุติยภูมิระดับต้น</v>
          </cell>
        </row>
        <row r="384">
          <cell r="A384" t="str">
            <v>10</v>
          </cell>
          <cell r="B384" t="str">
            <v>21002</v>
          </cell>
          <cell r="C384" t="str">
            <v>กระทรวงสาธารณสุข สำนักงานปลัดกระทรวงสาธารณสุข</v>
          </cell>
          <cell r="D384" t="str">
            <v>001102000</v>
          </cell>
          <cell r="E384" t="str">
            <v>11020</v>
          </cell>
          <cell r="F384" t="str">
            <v>รพช.ไชยวาน</v>
          </cell>
          <cell r="G384" t="str">
            <v>โรงพยาบาลชุมชนไชยวาน</v>
          </cell>
          <cell r="H384" t="str">
            <v>41080105</v>
          </cell>
          <cell r="I384">
            <v>41</v>
          </cell>
          <cell r="J384" t="str">
            <v>จังหวัดอุดรธานี</v>
          </cell>
          <cell r="K384">
            <v>4108</v>
          </cell>
          <cell r="L384" t="str">
            <v>ไชยวาน</v>
          </cell>
          <cell r="M384">
            <v>410801</v>
          </cell>
          <cell r="N384" t="str">
            <v>ไชยวาน</v>
          </cell>
          <cell r="O384" t="str">
            <v>ตะวันออกเฉียงเหนือ</v>
          </cell>
          <cell r="P384" t="str">
            <v>07</v>
          </cell>
          <cell r="Q384" t="str">
            <v>โรงพยาบาลชุมชน</v>
          </cell>
          <cell r="R384">
            <v>5</v>
          </cell>
          <cell r="S384">
            <v>30</v>
          </cell>
          <cell r="T384" t="str">
            <v>30</v>
          </cell>
          <cell r="U384" t="str">
            <v>21</v>
          </cell>
          <cell r="V384" t="str">
            <v>2.1 ทุติยภูมิระดับต้น</v>
          </cell>
        </row>
        <row r="385">
          <cell r="A385" t="str">
            <v>10</v>
          </cell>
          <cell r="B385" t="str">
            <v>21002</v>
          </cell>
          <cell r="C385" t="str">
            <v>กระทรวงสาธารณสุข สำนักงานปลัดกระทรวงสาธารณสุข</v>
          </cell>
          <cell r="D385" t="str">
            <v>001102100</v>
          </cell>
          <cell r="E385" t="str">
            <v>11021</v>
          </cell>
          <cell r="F385" t="str">
            <v>รพช.ศรีธาตุ</v>
          </cell>
          <cell r="G385" t="str">
            <v>โรงพยาบาลชุมชนศรีธาตุ</v>
          </cell>
          <cell r="H385" t="str">
            <v>41090208</v>
          </cell>
          <cell r="I385">
            <v>41</v>
          </cell>
          <cell r="J385" t="str">
            <v>จังหวัดอุดรธานี</v>
          </cell>
          <cell r="K385">
            <v>4109</v>
          </cell>
          <cell r="L385" t="str">
            <v>ศรีธาตุ</v>
          </cell>
          <cell r="M385">
            <v>410902</v>
          </cell>
          <cell r="N385" t="str">
            <v>จำปี</v>
          </cell>
          <cell r="O385" t="str">
            <v>ตะวันออกเฉียงเหนือ</v>
          </cell>
          <cell r="P385" t="str">
            <v>07</v>
          </cell>
          <cell r="Q385" t="str">
            <v>โรงพยาบาลชุมชน</v>
          </cell>
          <cell r="R385">
            <v>5</v>
          </cell>
          <cell r="S385">
            <v>30</v>
          </cell>
          <cell r="T385" t="str">
            <v>30</v>
          </cell>
          <cell r="U385" t="str">
            <v>22</v>
          </cell>
          <cell r="V385" t="str">
            <v>2.2 ทุติยภูมิระดับกลาง</v>
          </cell>
        </row>
        <row r="386">
          <cell r="A386" t="str">
            <v>10</v>
          </cell>
          <cell r="B386" t="str">
            <v>21002</v>
          </cell>
          <cell r="C386" t="str">
            <v>กระทรวงสาธารณสุข สำนักงานปลัดกระทรวงสาธารณสุข</v>
          </cell>
          <cell r="D386" t="str">
            <v>001102200</v>
          </cell>
          <cell r="E386" t="str">
            <v>11022</v>
          </cell>
          <cell r="F386" t="str">
            <v>รพช.วังสามหมอ</v>
          </cell>
          <cell r="G386" t="str">
            <v>โรงพยาบาลชุมชนวังสามหมอ</v>
          </cell>
          <cell r="H386" t="str">
            <v>41100611</v>
          </cell>
          <cell r="I386">
            <v>41</v>
          </cell>
          <cell r="J386" t="str">
            <v>จังหวัดอุดรธานี</v>
          </cell>
          <cell r="K386">
            <v>4110</v>
          </cell>
          <cell r="L386" t="str">
            <v>วังสามหมอ</v>
          </cell>
          <cell r="M386">
            <v>411006</v>
          </cell>
          <cell r="N386" t="str">
            <v>วังสามหมอ</v>
          </cell>
          <cell r="O386" t="str">
            <v>ตะวันออกเฉียงเหนือ</v>
          </cell>
          <cell r="P386" t="str">
            <v>07</v>
          </cell>
          <cell r="Q386" t="str">
            <v>โรงพยาบาลชุมชน</v>
          </cell>
          <cell r="R386">
            <v>5</v>
          </cell>
          <cell r="S386">
            <v>30</v>
          </cell>
          <cell r="T386" t="str">
            <v>30</v>
          </cell>
          <cell r="U386" t="str">
            <v>21</v>
          </cell>
          <cell r="V386" t="str">
            <v>2.1 ทุติยภูมิระดับต้น</v>
          </cell>
        </row>
        <row r="387">
          <cell r="A387" t="str">
            <v>10</v>
          </cell>
          <cell r="B387" t="str">
            <v>21002</v>
          </cell>
          <cell r="C387" t="str">
            <v>กระทรวงสาธารณสุข สำนักงานปลัดกระทรวงสาธารณสุข</v>
          </cell>
          <cell r="D387" t="str">
            <v>001102300</v>
          </cell>
          <cell r="E387" t="str">
            <v>11023</v>
          </cell>
          <cell r="F387" t="str">
            <v>รพช.บ้านผือ</v>
          </cell>
          <cell r="G387" t="str">
            <v>โรงพยาบาลชุมชนบ้านผือ</v>
          </cell>
          <cell r="H387" t="str">
            <v>41170102</v>
          </cell>
          <cell r="I387">
            <v>41</v>
          </cell>
          <cell r="J387" t="str">
            <v>จังหวัดอุดรธานี</v>
          </cell>
          <cell r="K387">
            <v>4117</v>
          </cell>
          <cell r="L387" t="str">
            <v>บ้านผือ</v>
          </cell>
          <cell r="M387">
            <v>411701</v>
          </cell>
          <cell r="N387" t="str">
            <v>บ้านผือ</v>
          </cell>
          <cell r="O387" t="str">
            <v>ตะวันออกเฉียงเหนือ</v>
          </cell>
          <cell r="P387" t="str">
            <v>07</v>
          </cell>
          <cell r="Q387" t="str">
            <v>โรงพยาบาลชุมชน</v>
          </cell>
          <cell r="R387">
            <v>4</v>
          </cell>
          <cell r="S387">
            <v>90</v>
          </cell>
          <cell r="T387" t="str">
            <v>90</v>
          </cell>
          <cell r="U387" t="str">
            <v>22</v>
          </cell>
          <cell r="V387" t="str">
            <v>2.2 ทุติยภูมิระดับกลาง</v>
          </cell>
        </row>
        <row r="388">
          <cell r="A388" t="str">
            <v>10</v>
          </cell>
          <cell r="B388" t="str">
            <v>21002</v>
          </cell>
          <cell r="C388" t="str">
            <v>กระทรวงสาธารณสุข สำนักงานปลัดกระทรวงสาธารณสุข</v>
          </cell>
          <cell r="D388" t="str">
            <v>001102400</v>
          </cell>
          <cell r="E388" t="str">
            <v>11024</v>
          </cell>
          <cell r="F388" t="str">
            <v>รพช.น้ำโสม</v>
          </cell>
          <cell r="G388" t="str">
            <v>โรงพยาบาลชุมชนน้ำโสม</v>
          </cell>
          <cell r="H388" t="str">
            <v>41181001</v>
          </cell>
          <cell r="I388">
            <v>41</v>
          </cell>
          <cell r="J388" t="str">
            <v>จังหวัดอุดรธานี</v>
          </cell>
          <cell r="K388">
            <v>4118</v>
          </cell>
          <cell r="L388" t="str">
            <v>น้ำโสม</v>
          </cell>
          <cell r="M388">
            <v>411810</v>
          </cell>
          <cell r="N388" t="str">
            <v>ศรีสำราญ</v>
          </cell>
          <cell r="O388" t="str">
            <v>ตะวันออกเฉียงเหนือ</v>
          </cell>
          <cell r="P388" t="str">
            <v>07</v>
          </cell>
          <cell r="Q388" t="str">
            <v>โรงพยาบาลชุมชน</v>
          </cell>
          <cell r="R388">
            <v>4</v>
          </cell>
          <cell r="S388">
            <v>60</v>
          </cell>
          <cell r="T388" t="str">
            <v>60</v>
          </cell>
          <cell r="U388" t="str">
            <v>21</v>
          </cell>
          <cell r="V388" t="str">
            <v>2.1 ทุติยภูมิระดับต้น</v>
          </cell>
        </row>
        <row r="389">
          <cell r="A389" t="str">
            <v>10</v>
          </cell>
          <cell r="B389" t="str">
            <v>21002</v>
          </cell>
          <cell r="C389" t="str">
            <v>กระทรวงสาธารณสุข สำนักงานปลัดกระทรวงสาธารณสุข</v>
          </cell>
          <cell r="D389" t="str">
            <v>001102500</v>
          </cell>
          <cell r="E389" t="str">
            <v>11025</v>
          </cell>
          <cell r="F389" t="str">
            <v>รพช.เพ็ญ</v>
          </cell>
          <cell r="G389" t="str">
            <v>โรงพยาบาลชุมชนเพ็ญ</v>
          </cell>
          <cell r="H389" t="str">
            <v>41190101</v>
          </cell>
          <cell r="I389">
            <v>41</v>
          </cell>
          <cell r="J389" t="str">
            <v>จังหวัดอุดรธานี</v>
          </cell>
          <cell r="K389">
            <v>4119</v>
          </cell>
          <cell r="L389" t="str">
            <v>เพ็ญ</v>
          </cell>
          <cell r="M389">
            <v>411901</v>
          </cell>
          <cell r="N389" t="str">
            <v>เพ็ญ</v>
          </cell>
          <cell r="O389" t="str">
            <v>ตะวันออกเฉียงเหนือ</v>
          </cell>
          <cell r="P389" t="str">
            <v>07</v>
          </cell>
          <cell r="Q389" t="str">
            <v>โรงพยาบาลชุมชน</v>
          </cell>
          <cell r="R389">
            <v>4</v>
          </cell>
          <cell r="S389">
            <v>75</v>
          </cell>
          <cell r="T389" t="str">
            <v>60</v>
          </cell>
          <cell r="U389" t="str">
            <v>22</v>
          </cell>
          <cell r="V389" t="str">
            <v>2.2 ทุติยภูมิระดับกลาง</v>
          </cell>
        </row>
        <row r="390">
          <cell r="A390" t="str">
            <v>10</v>
          </cell>
          <cell r="B390" t="str">
            <v>21002</v>
          </cell>
          <cell r="C390" t="str">
            <v>กระทรวงสาธารณสุข สำนักงานปลัดกระทรวงสาธารณสุข</v>
          </cell>
          <cell r="D390" t="str">
            <v>001102600</v>
          </cell>
          <cell r="E390" t="str">
            <v>11026</v>
          </cell>
          <cell r="F390" t="str">
            <v>รพช.สร้างคอม</v>
          </cell>
          <cell r="G390" t="str">
            <v>โรงพยาบาลชุมชนสร้างคอม</v>
          </cell>
          <cell r="H390" t="str">
            <v>41200104</v>
          </cell>
          <cell r="I390">
            <v>41</v>
          </cell>
          <cell r="J390" t="str">
            <v>จังหวัดอุดรธานี</v>
          </cell>
          <cell r="K390">
            <v>4120</v>
          </cell>
          <cell r="L390" t="str">
            <v>สร้างคอม</v>
          </cell>
          <cell r="M390">
            <v>412001</v>
          </cell>
          <cell r="N390" t="str">
            <v>สร้างคอม</v>
          </cell>
          <cell r="O390" t="str">
            <v>ตะวันออกเฉียงเหนือ</v>
          </cell>
          <cell r="P390" t="str">
            <v>07</v>
          </cell>
          <cell r="Q390" t="str">
            <v>โรงพยาบาลชุมชน</v>
          </cell>
          <cell r="R390">
            <v>5</v>
          </cell>
          <cell r="S390">
            <v>30</v>
          </cell>
          <cell r="T390" t="str">
            <v>30</v>
          </cell>
          <cell r="U390" t="str">
            <v>21</v>
          </cell>
          <cell r="V390" t="str">
            <v>2.1 ทุติยภูมิระดับต้น</v>
          </cell>
        </row>
        <row r="391">
          <cell r="A391" t="str">
            <v>10</v>
          </cell>
          <cell r="B391" t="str">
            <v>21002</v>
          </cell>
          <cell r="C391" t="str">
            <v>กระทรวงสาธารณสุข สำนักงานปลัดกระทรวงสาธารณสุข</v>
          </cell>
          <cell r="D391" t="str">
            <v>001102700</v>
          </cell>
          <cell r="E391" t="str">
            <v>11027</v>
          </cell>
          <cell r="F391" t="str">
            <v>รพช.หนองแสง</v>
          </cell>
          <cell r="G391" t="str">
            <v>โรงพยาบาลชุมชนหนองแสง</v>
          </cell>
          <cell r="H391" t="str">
            <v>41210407</v>
          </cell>
          <cell r="I391">
            <v>41</v>
          </cell>
          <cell r="J391" t="str">
            <v>จังหวัดอุดรธานี</v>
          </cell>
          <cell r="K391">
            <v>4121</v>
          </cell>
          <cell r="L391" t="str">
            <v>หนองแสง</v>
          </cell>
          <cell r="M391">
            <v>412104</v>
          </cell>
          <cell r="N391" t="str">
            <v>ทับกุง</v>
          </cell>
          <cell r="O391" t="str">
            <v>ตะวันออกเฉียงเหนือ</v>
          </cell>
          <cell r="P391" t="str">
            <v>07</v>
          </cell>
          <cell r="Q391" t="str">
            <v>โรงพยาบาลชุมชน</v>
          </cell>
          <cell r="R391">
            <v>5</v>
          </cell>
          <cell r="S391">
            <v>30</v>
          </cell>
          <cell r="T391" t="str">
            <v>30</v>
          </cell>
          <cell r="U391" t="str">
            <v>21</v>
          </cell>
          <cell r="V391" t="str">
            <v>2.1 ทุติยภูมิระดับต้น</v>
          </cell>
        </row>
        <row r="392">
          <cell r="A392" t="str">
            <v>10</v>
          </cell>
          <cell r="B392" t="str">
            <v>21002</v>
          </cell>
          <cell r="C392" t="str">
            <v>กระทรวงสาธารณสุข สำนักงานปลัดกระทรวงสาธารณสุข</v>
          </cell>
          <cell r="D392" t="str">
            <v>001102800</v>
          </cell>
          <cell r="E392" t="str">
            <v>11028</v>
          </cell>
          <cell r="F392" t="str">
            <v>รพช.นายูง</v>
          </cell>
          <cell r="G392" t="str">
            <v>โรงพยาบาลชุมชนนายูง</v>
          </cell>
          <cell r="H392" t="str">
            <v>41220107</v>
          </cell>
          <cell r="I392">
            <v>41</v>
          </cell>
          <cell r="J392" t="str">
            <v>จังหวัดอุดรธานี</v>
          </cell>
          <cell r="K392">
            <v>4122</v>
          </cell>
          <cell r="L392" t="str">
            <v>นายูง</v>
          </cell>
          <cell r="M392">
            <v>412201</v>
          </cell>
          <cell r="N392" t="str">
            <v>นายูง</v>
          </cell>
          <cell r="O392" t="str">
            <v>ตะวันออกเฉียงเหนือ</v>
          </cell>
          <cell r="P392" t="str">
            <v>07</v>
          </cell>
          <cell r="Q392" t="str">
            <v>โรงพยาบาลชุมชน</v>
          </cell>
          <cell r="R392">
            <v>5</v>
          </cell>
          <cell r="S392">
            <v>30</v>
          </cell>
          <cell r="T392" t="str">
            <v>30</v>
          </cell>
          <cell r="U392" t="str">
            <v>21</v>
          </cell>
          <cell r="V392" t="str">
            <v>2.1 ทุติยภูมิระดับต้น</v>
          </cell>
        </row>
        <row r="393">
          <cell r="A393" t="str">
            <v>10</v>
          </cell>
          <cell r="B393" t="str">
            <v>21002</v>
          </cell>
          <cell r="C393" t="str">
            <v>กระทรวงสาธารณสุข สำนักงานปลัดกระทรวงสาธารณสุข</v>
          </cell>
          <cell r="D393" t="str">
            <v>001102900</v>
          </cell>
          <cell r="E393" t="str">
            <v>11029</v>
          </cell>
          <cell r="F393" t="str">
            <v>รพช.พิบูลย์รักษ์</v>
          </cell>
          <cell r="G393" t="str">
            <v>โรงพยาบาลชุมชนพิบูลย์รักษ์</v>
          </cell>
          <cell r="H393" t="str">
            <v>41230111</v>
          </cell>
          <cell r="I393">
            <v>41</v>
          </cell>
          <cell r="J393" t="str">
            <v>จังหวัดอุดรธานี</v>
          </cell>
          <cell r="K393">
            <v>4123</v>
          </cell>
          <cell r="L393" t="str">
            <v>พิบูลย์รักษ์</v>
          </cell>
          <cell r="M393">
            <v>412301</v>
          </cell>
          <cell r="N393" t="str">
            <v>บ้านแดง</v>
          </cell>
          <cell r="O393" t="str">
            <v>ตะวันออกเฉียงเหนือ</v>
          </cell>
          <cell r="P393" t="str">
            <v>07</v>
          </cell>
          <cell r="Q393" t="str">
            <v>โรงพยาบาลชุมชน</v>
          </cell>
          <cell r="R393">
            <v>5</v>
          </cell>
          <cell r="S393">
            <v>30</v>
          </cell>
          <cell r="T393" t="str">
            <v>30</v>
          </cell>
          <cell r="U393" t="str">
            <v>21</v>
          </cell>
          <cell r="V393" t="str">
            <v>2.1 ทุติยภูมิระดับต้น</v>
          </cell>
        </row>
        <row r="394">
          <cell r="A394" t="str">
            <v>10</v>
          </cell>
          <cell r="B394" t="str">
            <v>21002</v>
          </cell>
          <cell r="C394" t="str">
            <v>กระทรวงสาธารณสุข สำนักงานปลัดกระทรวงสาธารณสุข</v>
          </cell>
          <cell r="D394" t="str">
            <v>001144600</v>
          </cell>
          <cell r="E394" t="str">
            <v>11446</v>
          </cell>
          <cell r="F394" t="str">
            <v>รพร.บ้านดุง</v>
          </cell>
          <cell r="G394" t="str">
            <v>โรงพยาบาลสมเด็จพระยุพราชบ้านดุง</v>
          </cell>
          <cell r="H394" t="str">
            <v>41110107</v>
          </cell>
          <cell r="I394">
            <v>41</v>
          </cell>
          <cell r="J394" t="str">
            <v>จังหวัดอุดรธานี</v>
          </cell>
          <cell r="K394">
            <v>4111</v>
          </cell>
          <cell r="L394" t="str">
            <v>บ้านดุง</v>
          </cell>
          <cell r="M394">
            <v>411101</v>
          </cell>
          <cell r="N394" t="str">
            <v>ศรีสุทโธ</v>
          </cell>
          <cell r="O394" t="str">
            <v>ตะวันออกเฉียงเหนือ</v>
          </cell>
          <cell r="P394" t="str">
            <v>07</v>
          </cell>
          <cell r="Q394" t="str">
            <v>โรงพยาบาลชุมชน</v>
          </cell>
          <cell r="R394">
            <v>4</v>
          </cell>
          <cell r="S394">
            <v>90</v>
          </cell>
          <cell r="T394" t="str">
            <v>90</v>
          </cell>
          <cell r="U394" t="str">
            <v>21</v>
          </cell>
          <cell r="V394" t="str">
            <v>2.1 ทุติยภูมิระดับต้น</v>
          </cell>
        </row>
        <row r="395">
          <cell r="A395" t="str">
            <v>10</v>
          </cell>
          <cell r="B395" t="str">
            <v>21002</v>
          </cell>
          <cell r="C395" t="str">
            <v>กระทรวงสาธารณสุข สำนักงานปลัดกระทรวงสาธารณสุข</v>
          </cell>
          <cell r="D395" t="str">
            <v>001070500</v>
          </cell>
          <cell r="E395" t="str">
            <v>10705</v>
          </cell>
          <cell r="F395" t="str">
            <v>รพท.เลย</v>
          </cell>
          <cell r="G395" t="str">
            <v>โรงพยาบาลทั่วไปเลย</v>
          </cell>
          <cell r="H395" t="str">
            <v>42010101</v>
          </cell>
          <cell r="I395">
            <v>42</v>
          </cell>
          <cell r="J395" t="str">
            <v>จังหวัดเลย</v>
          </cell>
          <cell r="K395">
            <v>4201</v>
          </cell>
          <cell r="L395" t="str">
            <v>เมืองเลย</v>
          </cell>
          <cell r="M395">
            <v>420101</v>
          </cell>
          <cell r="N395" t="str">
            <v>กุดป่อง</v>
          </cell>
          <cell r="O395" t="str">
            <v>ตะวันออกเฉียงเหนือ</v>
          </cell>
          <cell r="P395" t="str">
            <v>06</v>
          </cell>
          <cell r="Q395" t="str">
            <v>โรงพยาบาลทั่วไป</v>
          </cell>
          <cell r="R395">
            <v>2</v>
          </cell>
          <cell r="S395">
            <v>324</v>
          </cell>
          <cell r="T395" t="str">
            <v>324</v>
          </cell>
          <cell r="U395" t="str">
            <v>23</v>
          </cell>
          <cell r="V395" t="str">
            <v>2.3 ทุติยภูมิระดับสูง</v>
          </cell>
        </row>
        <row r="396">
          <cell r="A396" t="str">
            <v>10</v>
          </cell>
          <cell r="B396" t="str">
            <v>21002</v>
          </cell>
          <cell r="C396" t="str">
            <v>กระทรวงสาธารณสุข สำนักงานปลัดกระทรวงสาธารณสุข</v>
          </cell>
          <cell r="D396" t="str">
            <v>001103000</v>
          </cell>
          <cell r="E396" t="str">
            <v>11030</v>
          </cell>
          <cell r="F396" t="str">
            <v>รพช.นาด้วง</v>
          </cell>
          <cell r="G396" t="str">
            <v>โรงพยาบาลชุมชนนาด้วง</v>
          </cell>
          <cell r="H396" t="str">
            <v>42020106</v>
          </cell>
          <cell r="I396">
            <v>42</v>
          </cell>
          <cell r="J396" t="str">
            <v>จังหวัดเลย</v>
          </cell>
          <cell r="K396">
            <v>4202</v>
          </cell>
          <cell r="L396" t="str">
            <v>นาด้วง</v>
          </cell>
          <cell r="M396">
            <v>420201</v>
          </cell>
          <cell r="N396" t="str">
            <v>นาด้วง</v>
          </cell>
          <cell r="O396" t="str">
            <v>ตะวันออกเฉียงเหนือ</v>
          </cell>
          <cell r="P396" t="str">
            <v>07</v>
          </cell>
          <cell r="Q396" t="str">
            <v>โรงพยาบาลชุมชน</v>
          </cell>
          <cell r="R396">
            <v>5</v>
          </cell>
          <cell r="S396">
            <v>30</v>
          </cell>
          <cell r="T396" t="str">
            <v>30</v>
          </cell>
          <cell r="U396" t="str">
            <v>21</v>
          </cell>
          <cell r="V396" t="str">
            <v>2.1 ทุติยภูมิระดับต้น</v>
          </cell>
        </row>
        <row r="397">
          <cell r="A397" t="str">
            <v>10</v>
          </cell>
          <cell r="B397" t="str">
            <v>21002</v>
          </cell>
          <cell r="C397" t="str">
            <v>กระทรวงสาธารณสุข สำนักงานปลัดกระทรวงสาธารณสุข</v>
          </cell>
          <cell r="D397" t="str">
            <v>001103100</v>
          </cell>
          <cell r="E397" t="str">
            <v>11031</v>
          </cell>
          <cell r="F397" t="str">
            <v>รพช.เชียงคาน</v>
          </cell>
          <cell r="G397" t="str">
            <v>โรงพยาบาลชุมชนเชียงคาน</v>
          </cell>
          <cell r="H397" t="str">
            <v>42030102</v>
          </cell>
          <cell r="I397">
            <v>42</v>
          </cell>
          <cell r="J397" t="str">
            <v>จังหวัดเลย</v>
          </cell>
          <cell r="K397">
            <v>4203</v>
          </cell>
          <cell r="L397" t="str">
            <v>เชียงคาน</v>
          </cell>
          <cell r="M397">
            <v>420301</v>
          </cell>
          <cell r="N397" t="str">
            <v>เชียงคาน</v>
          </cell>
          <cell r="O397" t="str">
            <v>ตะวันออกเฉียงเหนือ</v>
          </cell>
          <cell r="P397" t="str">
            <v>07</v>
          </cell>
          <cell r="Q397" t="str">
            <v>โรงพยาบาลชุมชน</v>
          </cell>
          <cell r="R397">
            <v>5</v>
          </cell>
          <cell r="S397">
            <v>30</v>
          </cell>
          <cell r="T397" t="str">
            <v>30</v>
          </cell>
          <cell r="U397" t="str">
            <v>21</v>
          </cell>
          <cell r="V397" t="str">
            <v>2.1 ทุติยภูมิระดับต้น</v>
          </cell>
        </row>
        <row r="398">
          <cell r="A398" t="str">
            <v>10</v>
          </cell>
          <cell r="B398" t="str">
            <v>21002</v>
          </cell>
          <cell r="C398" t="str">
            <v>กระทรวงสาธารณสุข สำนักงานปลัดกระทรวงสาธารณสุข</v>
          </cell>
          <cell r="D398" t="str">
            <v>001103200</v>
          </cell>
          <cell r="E398" t="str">
            <v>11032</v>
          </cell>
          <cell r="F398" t="str">
            <v>รพช.ปากชม</v>
          </cell>
          <cell r="G398" t="str">
            <v>โรงพยาบาลชุมชนปากชม</v>
          </cell>
          <cell r="H398" t="str">
            <v>42040101</v>
          </cell>
          <cell r="I398">
            <v>42</v>
          </cell>
          <cell r="J398" t="str">
            <v>จังหวัดเลย</v>
          </cell>
          <cell r="K398">
            <v>4204</v>
          </cell>
          <cell r="L398" t="str">
            <v>ปากชม</v>
          </cell>
          <cell r="M398">
            <v>420401</v>
          </cell>
          <cell r="N398" t="str">
            <v>ปากชม</v>
          </cell>
          <cell r="O398" t="str">
            <v>ตะวันออกเฉียงเหนือ</v>
          </cell>
          <cell r="P398" t="str">
            <v>07</v>
          </cell>
          <cell r="Q398" t="str">
            <v>โรงพยาบาลชุมชน</v>
          </cell>
          <cell r="R398">
            <v>5</v>
          </cell>
          <cell r="S398">
            <v>30</v>
          </cell>
          <cell r="T398" t="str">
            <v>30</v>
          </cell>
          <cell r="U398" t="str">
            <v>21</v>
          </cell>
          <cell r="V398" t="str">
            <v>2.1 ทุติยภูมิระดับต้น</v>
          </cell>
        </row>
        <row r="399">
          <cell r="A399" t="str">
            <v>10</v>
          </cell>
          <cell r="B399" t="str">
            <v>21002</v>
          </cell>
          <cell r="C399" t="str">
            <v>กระทรวงสาธารณสุข สำนักงานปลัดกระทรวงสาธารณสุข</v>
          </cell>
          <cell r="D399" t="str">
            <v>001103300</v>
          </cell>
          <cell r="E399" t="str">
            <v>11033</v>
          </cell>
          <cell r="F399" t="str">
            <v>รพช.นาแห้ว</v>
          </cell>
          <cell r="G399" t="str">
            <v>โรงพยาบาลชุมชนนาแห้ว</v>
          </cell>
          <cell r="H399" t="str">
            <v>42060105</v>
          </cell>
          <cell r="I399">
            <v>42</v>
          </cell>
          <cell r="J399" t="str">
            <v>จังหวัดเลย</v>
          </cell>
          <cell r="K399">
            <v>4206</v>
          </cell>
          <cell r="L399" t="str">
            <v>นาแห้ว</v>
          </cell>
          <cell r="M399">
            <v>420601</v>
          </cell>
          <cell r="N399" t="str">
            <v>นาแห้ว</v>
          </cell>
          <cell r="O399" t="str">
            <v>ตะวันออกเฉียงเหนือ</v>
          </cell>
          <cell r="P399" t="str">
            <v>07</v>
          </cell>
          <cell r="Q399" t="str">
            <v>โรงพยาบาลชุมชน</v>
          </cell>
          <cell r="R399">
            <v>5</v>
          </cell>
          <cell r="S399">
            <v>30</v>
          </cell>
          <cell r="T399" t="str">
            <v>30</v>
          </cell>
          <cell r="U399" t="str">
            <v>21</v>
          </cell>
          <cell r="V399" t="str">
            <v>2.1 ทุติยภูมิระดับต้น</v>
          </cell>
        </row>
        <row r="400">
          <cell r="A400" t="str">
            <v>10</v>
          </cell>
          <cell r="B400" t="str">
            <v>21002</v>
          </cell>
          <cell r="C400" t="str">
            <v>กระทรวงสาธารณสุข สำนักงานปลัดกระทรวงสาธารณสุข</v>
          </cell>
          <cell r="D400" t="str">
            <v>001103400</v>
          </cell>
          <cell r="E400" t="str">
            <v>11034</v>
          </cell>
          <cell r="F400" t="str">
            <v>รพช.ภูเรือ</v>
          </cell>
          <cell r="G400" t="str">
            <v>โรงพยาบาลชุมชนภูเรือ</v>
          </cell>
          <cell r="H400" t="str">
            <v>42070106</v>
          </cell>
          <cell r="I400">
            <v>42</v>
          </cell>
          <cell r="J400" t="str">
            <v>จังหวัดเลย</v>
          </cell>
          <cell r="K400">
            <v>4207</v>
          </cell>
          <cell r="L400" t="str">
            <v>ภูเรือ</v>
          </cell>
          <cell r="M400">
            <v>420701</v>
          </cell>
          <cell r="N400" t="str">
            <v>หนองบัว</v>
          </cell>
          <cell r="O400" t="str">
            <v>ตะวันออกเฉียงเหนือ</v>
          </cell>
          <cell r="P400" t="str">
            <v>07</v>
          </cell>
          <cell r="Q400" t="str">
            <v>โรงพยาบาลชุมชน</v>
          </cell>
          <cell r="R400">
            <v>5</v>
          </cell>
          <cell r="S400">
            <v>30</v>
          </cell>
          <cell r="T400" t="str">
            <v>30</v>
          </cell>
          <cell r="U400" t="str">
            <v>21</v>
          </cell>
          <cell r="V400" t="str">
            <v>2.1 ทุติยภูมิระดับต้น</v>
          </cell>
        </row>
        <row r="401">
          <cell r="A401" t="str">
            <v>10</v>
          </cell>
          <cell r="B401" t="str">
            <v>21002</v>
          </cell>
          <cell r="C401" t="str">
            <v>กระทรวงสาธารณสุข สำนักงานปลัดกระทรวงสาธารณสุข</v>
          </cell>
          <cell r="D401" t="str">
            <v>001103500</v>
          </cell>
          <cell r="E401" t="str">
            <v>11035</v>
          </cell>
          <cell r="F401" t="str">
            <v>รพช.ท่าลี่</v>
          </cell>
          <cell r="G401" t="str">
            <v>โรงพยาบาลชุมชนท่าลี่</v>
          </cell>
          <cell r="H401" t="str">
            <v>42080101</v>
          </cell>
          <cell r="I401">
            <v>42</v>
          </cell>
          <cell r="J401" t="str">
            <v>จังหวัดเลย</v>
          </cell>
          <cell r="K401">
            <v>4208</v>
          </cell>
          <cell r="L401" t="str">
            <v>ท่าลี่</v>
          </cell>
          <cell r="M401">
            <v>420801</v>
          </cell>
          <cell r="N401" t="str">
            <v>ท่าลี่</v>
          </cell>
          <cell r="O401" t="str">
            <v>ตะวันออกเฉียงเหนือ</v>
          </cell>
          <cell r="P401" t="str">
            <v>07</v>
          </cell>
          <cell r="Q401" t="str">
            <v>โรงพยาบาลชุมชน</v>
          </cell>
          <cell r="R401">
            <v>5</v>
          </cell>
          <cell r="S401">
            <v>30</v>
          </cell>
          <cell r="T401" t="str">
            <v>30</v>
          </cell>
          <cell r="U401" t="str">
            <v>21</v>
          </cell>
          <cell r="V401" t="str">
            <v>2.1 ทุติยภูมิระดับต้น</v>
          </cell>
        </row>
        <row r="402">
          <cell r="A402" t="str">
            <v>10</v>
          </cell>
          <cell r="B402" t="str">
            <v>21002</v>
          </cell>
          <cell r="C402" t="str">
            <v>กระทรวงสาธารณสุข สำนักงานปลัดกระทรวงสาธารณสุข</v>
          </cell>
          <cell r="D402" t="str">
            <v>001103600</v>
          </cell>
          <cell r="E402" t="str">
            <v>11036</v>
          </cell>
          <cell r="F402" t="str">
            <v>รพช.วังสะพุง</v>
          </cell>
          <cell r="G402" t="str">
            <v>โรงพยาบาลชุมชนวังสะพุง</v>
          </cell>
          <cell r="H402" t="str">
            <v>42090103</v>
          </cell>
          <cell r="I402">
            <v>42</v>
          </cell>
          <cell r="J402" t="str">
            <v>จังหวัดเลย</v>
          </cell>
          <cell r="K402">
            <v>4209</v>
          </cell>
          <cell r="L402" t="str">
            <v>วังสะพุง</v>
          </cell>
          <cell r="M402">
            <v>420901</v>
          </cell>
          <cell r="N402" t="str">
            <v>วังสะพุง</v>
          </cell>
          <cell r="O402" t="str">
            <v>ตะวันออกเฉียงเหนือ</v>
          </cell>
          <cell r="P402" t="str">
            <v>07</v>
          </cell>
          <cell r="Q402" t="str">
            <v>โรงพยาบาลชุมชน</v>
          </cell>
          <cell r="R402">
            <v>4</v>
          </cell>
          <cell r="S402">
            <v>60</v>
          </cell>
          <cell r="T402" t="str">
            <v>60</v>
          </cell>
          <cell r="U402" t="str">
            <v>21</v>
          </cell>
          <cell r="V402" t="str">
            <v>2.1 ทุติยภูมิระดับต้น</v>
          </cell>
        </row>
        <row r="403">
          <cell r="A403" t="str">
            <v>10</v>
          </cell>
          <cell r="B403" t="str">
            <v>21002</v>
          </cell>
          <cell r="C403" t="str">
            <v>กระทรวงสาธารณสุข สำนักงานปลัดกระทรวงสาธารณสุข</v>
          </cell>
          <cell r="D403" t="str">
            <v>001103700</v>
          </cell>
          <cell r="E403" t="str">
            <v>11037</v>
          </cell>
          <cell r="F403" t="str">
            <v>รพช.ภูกระดึง</v>
          </cell>
          <cell r="G403" t="str">
            <v>โรงพยาบาลชุมชนภูกระดึง</v>
          </cell>
          <cell r="H403" t="str">
            <v>42100708</v>
          </cell>
          <cell r="I403">
            <v>42</v>
          </cell>
          <cell r="J403" t="str">
            <v>จังหวัดเลย</v>
          </cell>
          <cell r="K403">
            <v>4210</v>
          </cell>
          <cell r="L403" t="str">
            <v>ภูกระดึง</v>
          </cell>
          <cell r="M403">
            <v>421007</v>
          </cell>
          <cell r="N403" t="str">
            <v>ภูกระดึง</v>
          </cell>
          <cell r="O403" t="str">
            <v>ตะวันออกเฉียงเหนือ</v>
          </cell>
          <cell r="P403" t="str">
            <v>07</v>
          </cell>
          <cell r="Q403" t="str">
            <v>โรงพยาบาลชุมชน</v>
          </cell>
          <cell r="R403">
            <v>5</v>
          </cell>
          <cell r="S403">
            <v>30</v>
          </cell>
          <cell r="T403" t="str">
            <v>60</v>
          </cell>
          <cell r="U403" t="str">
            <v>21</v>
          </cell>
          <cell r="V403" t="str">
            <v>2.1 ทุติยภูมิระดับต้น</v>
          </cell>
        </row>
        <row r="404">
          <cell r="A404" t="str">
            <v>10</v>
          </cell>
          <cell r="B404" t="str">
            <v>21002</v>
          </cell>
          <cell r="C404" t="str">
            <v>กระทรวงสาธารณสุข สำนักงานปลัดกระทรวงสาธารณสุข</v>
          </cell>
          <cell r="D404" t="str">
            <v>001103800</v>
          </cell>
          <cell r="E404" t="str">
            <v>11038</v>
          </cell>
          <cell r="F404" t="str">
            <v>รพช.ภูหลวง</v>
          </cell>
          <cell r="G404" t="str">
            <v>โรงพยาบาลชุมชนภูหลวง</v>
          </cell>
          <cell r="H404" t="str">
            <v>42110203</v>
          </cell>
          <cell r="I404">
            <v>42</v>
          </cell>
          <cell r="J404" t="str">
            <v>จังหวัดเลย</v>
          </cell>
          <cell r="K404">
            <v>4211</v>
          </cell>
          <cell r="L404" t="str">
            <v>ภูหลวง</v>
          </cell>
          <cell r="M404">
            <v>421102</v>
          </cell>
          <cell r="N404" t="str">
            <v>หนองคัน</v>
          </cell>
          <cell r="O404" t="str">
            <v>ตะวันออกเฉียงเหนือ</v>
          </cell>
          <cell r="P404" t="str">
            <v>07</v>
          </cell>
          <cell r="Q404" t="str">
            <v>โรงพยาบาลชุมชน</v>
          </cell>
          <cell r="R404">
            <v>5</v>
          </cell>
          <cell r="S404">
            <v>30</v>
          </cell>
          <cell r="T404" t="str">
            <v>30</v>
          </cell>
          <cell r="U404" t="str">
            <v>21</v>
          </cell>
          <cell r="V404" t="str">
            <v>2.1 ทุติยภูมิระดับต้น</v>
          </cell>
        </row>
        <row r="405">
          <cell r="A405" t="str">
            <v>10</v>
          </cell>
          <cell r="B405" t="str">
            <v>21002</v>
          </cell>
          <cell r="C405" t="str">
            <v>กระทรวงสาธารณสุข สำนักงานปลัดกระทรวงสาธารณสุข</v>
          </cell>
          <cell r="D405" t="str">
            <v>001103900</v>
          </cell>
          <cell r="E405" t="str">
            <v>11039</v>
          </cell>
          <cell r="F405" t="str">
            <v>รพช.ผาขาว</v>
          </cell>
          <cell r="G405" t="str">
            <v>โรงพยาบาลชุมชนผาขาว</v>
          </cell>
          <cell r="H405" t="str">
            <v>42120308</v>
          </cell>
          <cell r="I405">
            <v>42</v>
          </cell>
          <cell r="J405" t="str">
            <v>จังหวัดเลย</v>
          </cell>
          <cell r="K405">
            <v>4212</v>
          </cell>
          <cell r="L405" t="str">
            <v>ผาขาว</v>
          </cell>
          <cell r="M405">
            <v>421203</v>
          </cell>
          <cell r="N405" t="str">
            <v>โนนปอแดง</v>
          </cell>
          <cell r="O405" t="str">
            <v>ตะวันออกเฉียงเหนือ</v>
          </cell>
          <cell r="P405" t="str">
            <v>07</v>
          </cell>
          <cell r="Q405" t="str">
            <v>โรงพยาบาลชุมชน</v>
          </cell>
          <cell r="R405">
            <v>5</v>
          </cell>
          <cell r="S405">
            <v>30</v>
          </cell>
          <cell r="T405" t="str">
            <v>30</v>
          </cell>
          <cell r="U405" t="str">
            <v>21</v>
          </cell>
          <cell r="V405" t="str">
            <v>2.1 ทุติยภูมิระดับต้น</v>
          </cell>
        </row>
        <row r="406">
          <cell r="A406" t="str">
            <v>10</v>
          </cell>
          <cell r="B406" t="str">
            <v>21002</v>
          </cell>
          <cell r="C406" t="str">
            <v>กระทรวงสาธารณสุข สำนักงานปลัดกระทรวงสาธารณสุข</v>
          </cell>
          <cell r="D406" t="str">
            <v>001144700</v>
          </cell>
          <cell r="E406" t="str">
            <v>11447</v>
          </cell>
          <cell r="F406" t="str">
            <v>รพร.ด่านซ้าย</v>
          </cell>
          <cell r="G406" t="str">
            <v>โรงพยาบาลสมเด็จพระยุพราชด่านซ้าย</v>
          </cell>
          <cell r="H406" t="str">
            <v>42050103</v>
          </cell>
          <cell r="I406">
            <v>42</v>
          </cell>
          <cell r="J406" t="str">
            <v>จังหวัดเลย</v>
          </cell>
          <cell r="K406">
            <v>4205</v>
          </cell>
          <cell r="L406" t="str">
            <v>ด่านซ้าย</v>
          </cell>
          <cell r="M406">
            <v>420501</v>
          </cell>
          <cell r="N406" t="str">
            <v>ด่านซ้าย</v>
          </cell>
          <cell r="O406" t="str">
            <v>ตะวันออกเฉียงเหนือ</v>
          </cell>
          <cell r="P406" t="str">
            <v>07</v>
          </cell>
          <cell r="Q406" t="str">
            <v>โรงพยาบาลชุมชน</v>
          </cell>
          <cell r="R406">
            <v>4</v>
          </cell>
          <cell r="S406">
            <v>60</v>
          </cell>
          <cell r="T406" t="str">
            <v>60</v>
          </cell>
          <cell r="U406" t="str">
            <v>22</v>
          </cell>
          <cell r="V406" t="str">
            <v>2.2 ทุติยภูมิระดับกลาง</v>
          </cell>
        </row>
        <row r="407">
          <cell r="A407" t="str">
            <v>10</v>
          </cell>
          <cell r="B407" t="str">
            <v>21002</v>
          </cell>
          <cell r="C407" t="str">
            <v>กระทรวงสาธารณสุข สำนักงานปลัดกระทรวงสาธารณสุข</v>
          </cell>
          <cell r="D407" t="str">
            <v>001413300</v>
          </cell>
          <cell r="E407" t="str">
            <v>14133</v>
          </cell>
          <cell r="F407" t="str">
            <v>รพช.เอราวัณ</v>
          </cell>
          <cell r="G407" t="str">
            <v>โรงพยาบาลชุมชนเอราวัณ</v>
          </cell>
          <cell r="H407" t="str">
            <v>42130203</v>
          </cell>
          <cell r="I407">
            <v>42</v>
          </cell>
          <cell r="J407" t="str">
            <v>จังหวัดเลย</v>
          </cell>
          <cell r="K407">
            <v>4213</v>
          </cell>
          <cell r="L407" t="str">
            <v>เอราวัณ</v>
          </cell>
          <cell r="M407">
            <v>421302</v>
          </cell>
          <cell r="N407" t="str">
            <v>ผาอินทร์แปลง</v>
          </cell>
          <cell r="O407" t="str">
            <v>ตะวันออกเฉียงเหนือ</v>
          </cell>
          <cell r="P407" t="str">
            <v>07</v>
          </cell>
          <cell r="Q407" t="str">
            <v>โรงพยาบาลชุมชน</v>
          </cell>
          <cell r="R407">
            <v>5</v>
          </cell>
          <cell r="S407">
            <v>30</v>
          </cell>
          <cell r="T407" t="str">
            <v>60</v>
          </cell>
          <cell r="U407" t="str">
            <v>21</v>
          </cell>
          <cell r="V407" t="str">
            <v>2.1 ทุติยภูมิระดับต้น</v>
          </cell>
        </row>
        <row r="408">
          <cell r="A408" t="str">
            <v>10</v>
          </cell>
          <cell r="B408" t="str">
            <v>21002</v>
          </cell>
          <cell r="C408" t="str">
            <v>กระทรวงสาธารณสุข สำนักงานปลัดกระทรวงสาธารณสุข</v>
          </cell>
          <cell r="D408" t="str">
            <v>001070600</v>
          </cell>
          <cell r="E408" t="str">
            <v>10706</v>
          </cell>
          <cell r="F408" t="str">
            <v>รพท.หนองคาย</v>
          </cell>
          <cell r="G408" t="str">
            <v>โรงพยาบาลทั่วไปหนองคาย</v>
          </cell>
          <cell r="H408" t="str">
            <v>43010103</v>
          </cell>
          <cell r="I408">
            <v>43</v>
          </cell>
          <cell r="J408" t="str">
            <v>จังหวัดหนองคาย</v>
          </cell>
          <cell r="K408">
            <v>4301</v>
          </cell>
          <cell r="L408" t="str">
            <v>เมืองหนองคาย</v>
          </cell>
          <cell r="M408">
            <v>430101</v>
          </cell>
          <cell r="N408" t="str">
            <v>ในเมือง</v>
          </cell>
          <cell r="O408" t="str">
            <v>ตะวันออกเฉียงเหนือ</v>
          </cell>
          <cell r="P408" t="str">
            <v>06</v>
          </cell>
          <cell r="Q408" t="str">
            <v>โรงพยาบาลทั่วไป</v>
          </cell>
          <cell r="R408">
            <v>2</v>
          </cell>
          <cell r="S408">
            <v>349</v>
          </cell>
          <cell r="T408" t="str">
            <v>349</v>
          </cell>
          <cell r="U408" t="str">
            <v>23</v>
          </cell>
          <cell r="V408" t="str">
            <v>2.3 ทุติยภูมิระดับสูง</v>
          </cell>
        </row>
        <row r="409">
          <cell r="A409" t="str">
            <v>10</v>
          </cell>
          <cell r="B409" t="str">
            <v>21002</v>
          </cell>
          <cell r="C409" t="str">
            <v>กระทรวงสาธารณสุข สำนักงานปลัดกระทรวงสาธารณสุข</v>
          </cell>
          <cell r="D409" t="str">
            <v>001104200</v>
          </cell>
          <cell r="E409" t="str">
            <v>11042</v>
          </cell>
          <cell r="F409" t="str">
            <v>รพช.โพนพิสัย</v>
          </cell>
          <cell r="G409" t="str">
            <v>โรงพยาบาลชุมชนโพนพิสัย</v>
          </cell>
          <cell r="H409" t="str">
            <v>43050103</v>
          </cell>
          <cell r="I409">
            <v>43</v>
          </cell>
          <cell r="J409" t="str">
            <v>จังหวัดหนองคาย</v>
          </cell>
          <cell r="K409">
            <v>4305</v>
          </cell>
          <cell r="L409" t="str">
            <v>โพนพิสัย</v>
          </cell>
          <cell r="M409">
            <v>430501</v>
          </cell>
          <cell r="N409" t="str">
            <v>จุมพล</v>
          </cell>
          <cell r="O409" t="str">
            <v>ตะวันออกเฉียงเหนือ</v>
          </cell>
          <cell r="P409" t="str">
            <v>07</v>
          </cell>
          <cell r="Q409" t="str">
            <v>โรงพยาบาลชุมชน</v>
          </cell>
          <cell r="R409">
            <v>4</v>
          </cell>
          <cell r="S409">
            <v>60</v>
          </cell>
          <cell r="T409" t="str">
            <v>60</v>
          </cell>
          <cell r="U409" t="str">
            <v>22</v>
          </cell>
          <cell r="V409" t="str">
            <v>2.2 ทุติยภูมิระดับกลาง</v>
          </cell>
        </row>
        <row r="410">
          <cell r="A410" t="str">
            <v>10</v>
          </cell>
          <cell r="B410" t="str">
            <v>21002</v>
          </cell>
          <cell r="C410" t="str">
            <v>กระทรวงสาธารณสุข สำนักงานปลัดกระทรวงสาธารณสุข</v>
          </cell>
          <cell r="D410" t="str">
            <v>001104400</v>
          </cell>
          <cell r="E410" t="str">
            <v>11044</v>
          </cell>
          <cell r="F410" t="str">
            <v>รพช.ศรีเชียงใหม่</v>
          </cell>
          <cell r="G410" t="str">
            <v>โรงพยาบาลชุมชนศรีเชียงใหม่</v>
          </cell>
          <cell r="H410" t="str">
            <v>43070101</v>
          </cell>
          <cell r="I410">
            <v>43</v>
          </cell>
          <cell r="J410" t="str">
            <v>จังหวัดหนองคาย</v>
          </cell>
          <cell r="K410">
            <v>4307</v>
          </cell>
          <cell r="L410" t="str">
            <v>ศรีเชียงใหม่</v>
          </cell>
          <cell r="M410">
            <v>430701</v>
          </cell>
          <cell r="N410" t="str">
            <v>พานพร้าว</v>
          </cell>
          <cell r="O410" t="str">
            <v>ตะวันออกเฉียงเหนือ</v>
          </cell>
          <cell r="P410" t="str">
            <v>07</v>
          </cell>
          <cell r="Q410" t="str">
            <v>โรงพยาบาลชุมชน</v>
          </cell>
          <cell r="R410">
            <v>5</v>
          </cell>
          <cell r="S410">
            <v>30</v>
          </cell>
          <cell r="T410" t="str">
            <v>30</v>
          </cell>
          <cell r="U410" t="str">
            <v>21</v>
          </cell>
          <cell r="V410" t="str">
            <v>2.1 ทุติยภูมิระดับต้น</v>
          </cell>
        </row>
        <row r="411">
          <cell r="A411" t="str">
            <v>10</v>
          </cell>
          <cell r="B411" t="str">
            <v>21002</v>
          </cell>
          <cell r="C411" t="str">
            <v>กระทรวงสาธารณสุข สำนักงานปลัดกระทรวงสาธารณสุข</v>
          </cell>
          <cell r="D411" t="str">
            <v>001104500</v>
          </cell>
          <cell r="E411" t="str">
            <v>11045</v>
          </cell>
          <cell r="F411" t="str">
            <v>รพช.สังคม</v>
          </cell>
          <cell r="G411" t="str">
            <v>โรงพยาบาลชุมชนสังคม</v>
          </cell>
          <cell r="H411" t="str">
            <v>43080203</v>
          </cell>
          <cell r="I411">
            <v>43</v>
          </cell>
          <cell r="J411" t="str">
            <v>จังหวัดหนองคาย</v>
          </cell>
          <cell r="K411">
            <v>4308</v>
          </cell>
          <cell r="L411" t="str">
            <v>สังคม</v>
          </cell>
          <cell r="M411">
            <v>430802</v>
          </cell>
          <cell r="N411" t="str">
            <v>ผาตั้ง</v>
          </cell>
          <cell r="O411" t="str">
            <v>ตะวันออกเฉียงเหนือ</v>
          </cell>
          <cell r="P411" t="str">
            <v>07</v>
          </cell>
          <cell r="Q411" t="str">
            <v>โรงพยาบาลชุมชน</v>
          </cell>
          <cell r="R411">
            <v>5</v>
          </cell>
          <cell r="S411">
            <v>30</v>
          </cell>
          <cell r="T411" t="str">
            <v>30</v>
          </cell>
          <cell r="U411" t="str">
            <v>21</v>
          </cell>
          <cell r="V411" t="str">
            <v>2.1 ทุติยภูมิระดับต้น</v>
          </cell>
        </row>
        <row r="412">
          <cell r="A412" t="str">
            <v>10</v>
          </cell>
          <cell r="B412" t="str">
            <v>21002</v>
          </cell>
          <cell r="C412" t="str">
            <v>กระทรวงสาธารณสุข สำนักงานปลัดกระทรวงสาธารณสุข</v>
          </cell>
          <cell r="D412" t="str">
            <v>001144800</v>
          </cell>
          <cell r="E412" t="str">
            <v>11448</v>
          </cell>
          <cell r="F412" t="str">
            <v>รพร.ท่าบ่อ</v>
          </cell>
          <cell r="G412" t="str">
            <v>โรงพยาบาลสมเด็จพระยุพราชท่าบ่อ</v>
          </cell>
          <cell r="H412" t="str">
            <v>43020113</v>
          </cell>
          <cell r="I412">
            <v>43</v>
          </cell>
          <cell r="J412" t="str">
            <v>จังหวัดหนองคาย</v>
          </cell>
          <cell r="K412">
            <v>4302</v>
          </cell>
          <cell r="L412" t="str">
            <v>ท่าบ่อ</v>
          </cell>
          <cell r="M412">
            <v>430201</v>
          </cell>
          <cell r="N412" t="str">
            <v>ท่าบ่อ</v>
          </cell>
          <cell r="O412" t="str">
            <v>ตะวันออกเฉียงเหนือ</v>
          </cell>
          <cell r="P412" t="str">
            <v>07</v>
          </cell>
          <cell r="Q412" t="str">
            <v>โรงพยาบาลชุมชน</v>
          </cell>
          <cell r="R412">
            <v>4</v>
          </cell>
          <cell r="S412">
            <v>90</v>
          </cell>
          <cell r="T412" t="str">
            <v>150</v>
          </cell>
          <cell r="U412" t="str">
            <v>22</v>
          </cell>
          <cell r="V412" t="str">
            <v>2.2 ทุติยภูมิระดับกลาง</v>
          </cell>
        </row>
        <row r="413">
          <cell r="A413" t="str">
            <v>10</v>
          </cell>
          <cell r="B413" t="str">
            <v>21002</v>
          </cell>
          <cell r="C413" t="str">
            <v>กระทรวงสาธารณสุข สำนักงานปลัดกระทรวงสาธารณสุข</v>
          </cell>
          <cell r="D413" t="str">
            <v>002135600</v>
          </cell>
          <cell r="E413" t="str">
            <v>21356</v>
          </cell>
          <cell r="F413" t="str">
            <v>รพช.สระใคร</v>
          </cell>
          <cell r="G413" t="str">
            <v>โรงพยาบาลชุมชนสระใคร</v>
          </cell>
          <cell r="H413" t="str">
            <v>43140103</v>
          </cell>
          <cell r="I413">
            <v>43</v>
          </cell>
          <cell r="J413" t="str">
            <v>จังหวัดหนองคาย</v>
          </cell>
          <cell r="K413">
            <v>4314</v>
          </cell>
          <cell r="L413" t="str">
            <v>สระใคร</v>
          </cell>
          <cell r="M413">
            <v>431401</v>
          </cell>
          <cell r="N413" t="str">
            <v>สระใคร</v>
          </cell>
          <cell r="O413" t="str">
            <v>ตะวันออกเฉียงเหนือ</v>
          </cell>
          <cell r="P413" t="str">
            <v>07</v>
          </cell>
          <cell r="Q413" t="str">
            <v>โรงพยาบาลชุมชน</v>
          </cell>
          <cell r="R413">
            <v>5</v>
          </cell>
          <cell r="S413">
            <v>10</v>
          </cell>
          <cell r="T413" t="str">
            <v>10</v>
          </cell>
          <cell r="U413" t="str">
            <v>21</v>
          </cell>
          <cell r="V413" t="str">
            <v>2.1 ทุติยภูมิระดับต้น</v>
          </cell>
        </row>
        <row r="414">
          <cell r="A414" t="str">
            <v>11</v>
          </cell>
          <cell r="B414" t="str">
            <v>21002</v>
          </cell>
          <cell r="C414" t="str">
            <v>กระทรวงสาธารณสุข สำนักงานปลัดกระทรวงสาธารณสุข</v>
          </cell>
          <cell r="D414" t="str">
            <v>001071000</v>
          </cell>
          <cell r="E414" t="str">
            <v>10710</v>
          </cell>
          <cell r="F414" t="str">
            <v>รพท.สกลนคร</v>
          </cell>
          <cell r="G414" t="str">
            <v>โรงพยาบาลทั่วไปสกลนคร</v>
          </cell>
          <cell r="H414" t="str">
            <v>47010100</v>
          </cell>
          <cell r="I414">
            <v>47</v>
          </cell>
          <cell r="J414" t="str">
            <v>จังหวัดสกลนคร</v>
          </cell>
          <cell r="K414">
            <v>4701</v>
          </cell>
          <cell r="L414" t="str">
            <v>เมืองสกลนคร</v>
          </cell>
          <cell r="M414">
            <v>470101</v>
          </cell>
          <cell r="N414" t="str">
            <v>ธาตุเชิงชุม</v>
          </cell>
          <cell r="O414" t="str">
            <v>ตะวันออกเฉียงเหนือ</v>
          </cell>
          <cell r="P414" t="str">
            <v>06</v>
          </cell>
          <cell r="Q414" t="str">
            <v>โรงพยาบาลทั่วไป</v>
          </cell>
          <cell r="R414">
            <v>2</v>
          </cell>
          <cell r="S414">
            <v>564</v>
          </cell>
          <cell r="T414" t="str">
            <v>600</v>
          </cell>
          <cell r="U414" t="str">
            <v>31</v>
          </cell>
          <cell r="V414" t="str">
            <v>3.1 ตติยภูมิ</v>
          </cell>
        </row>
        <row r="415">
          <cell r="A415" t="str">
            <v>11</v>
          </cell>
          <cell r="B415" t="str">
            <v>21002</v>
          </cell>
          <cell r="C415" t="str">
            <v>กระทรวงสาธารณสุข สำนักงานปลัดกระทรวงสาธารณสุข</v>
          </cell>
          <cell r="D415" t="str">
            <v>001108900</v>
          </cell>
          <cell r="E415" t="str">
            <v>11089</v>
          </cell>
          <cell r="F415" t="str">
            <v>รพช.กุสุมาลย์</v>
          </cell>
          <cell r="G415" t="str">
            <v>โรงพยาบาลชุมชนกุสุมาลย์</v>
          </cell>
          <cell r="H415" t="str">
            <v>47020211</v>
          </cell>
          <cell r="I415">
            <v>47</v>
          </cell>
          <cell r="J415" t="str">
            <v>จังหวัดสกลนคร</v>
          </cell>
          <cell r="K415">
            <v>4702</v>
          </cell>
          <cell r="L415" t="str">
            <v>กุสุมาลย์</v>
          </cell>
          <cell r="M415">
            <v>470202</v>
          </cell>
          <cell r="N415" t="str">
            <v>นาโพธิ์</v>
          </cell>
          <cell r="O415" t="str">
            <v>ตะวันออกเฉียงเหนือ</v>
          </cell>
          <cell r="P415" t="str">
            <v>07</v>
          </cell>
          <cell r="Q415" t="str">
            <v>โรงพยาบาลชุมชน</v>
          </cell>
          <cell r="R415">
            <v>4</v>
          </cell>
          <cell r="S415">
            <v>35</v>
          </cell>
          <cell r="T415" t="str">
            <v>35</v>
          </cell>
          <cell r="U415" t="str">
            <v>21</v>
          </cell>
          <cell r="V415" t="str">
            <v>2.1 ทุติยภูมิระดับต้น</v>
          </cell>
        </row>
        <row r="416">
          <cell r="A416" t="str">
            <v>11</v>
          </cell>
          <cell r="B416" t="str">
            <v>21002</v>
          </cell>
          <cell r="C416" t="str">
            <v>กระทรวงสาธารณสุข สำนักงานปลัดกระทรวงสาธารณสุข</v>
          </cell>
          <cell r="D416" t="str">
            <v>001109000</v>
          </cell>
          <cell r="E416" t="str">
            <v>11090</v>
          </cell>
          <cell r="F416" t="str">
            <v>รพช.กุดบาก</v>
          </cell>
          <cell r="G416" t="str">
            <v>โรงพยาบาลชุมชนกุดบาก</v>
          </cell>
          <cell r="H416" t="str">
            <v>47030101</v>
          </cell>
          <cell r="I416">
            <v>47</v>
          </cell>
          <cell r="J416" t="str">
            <v>จังหวัดสกลนคร</v>
          </cell>
          <cell r="K416">
            <v>4703</v>
          </cell>
          <cell r="L416" t="str">
            <v>กุดบาก</v>
          </cell>
          <cell r="M416">
            <v>470301</v>
          </cell>
          <cell r="N416" t="str">
            <v>กุดบาก</v>
          </cell>
          <cell r="O416" t="str">
            <v>ตะวันออกเฉียงเหนือ</v>
          </cell>
          <cell r="P416" t="str">
            <v>07</v>
          </cell>
          <cell r="Q416" t="str">
            <v>โรงพยาบาลชุมชน</v>
          </cell>
          <cell r="R416">
            <v>5</v>
          </cell>
          <cell r="S416">
            <v>30</v>
          </cell>
          <cell r="T416" t="str">
            <v>38</v>
          </cell>
          <cell r="U416" t="str">
            <v>21</v>
          </cell>
          <cell r="V416" t="str">
            <v>2.1 ทุติยภูมิระดับต้น</v>
          </cell>
        </row>
        <row r="417">
          <cell r="A417" t="str">
            <v>11</v>
          </cell>
          <cell r="B417" t="str">
            <v>21002</v>
          </cell>
          <cell r="C417" t="str">
            <v>กระทรวงสาธารณสุข สำนักงานปลัดกระทรวงสาธารณสุข</v>
          </cell>
          <cell r="D417" t="str">
            <v>001109100</v>
          </cell>
          <cell r="E417" t="str">
            <v>11091</v>
          </cell>
          <cell r="F417" t="str">
            <v>รพช.พระอาจารย์ฝั้นอาจาโร</v>
          </cell>
          <cell r="G417" t="str">
            <v>โรงพยาบาลชุมชนพระอาจารย์ฝั้นอาจาโร</v>
          </cell>
          <cell r="H417" t="str">
            <v>47040110</v>
          </cell>
          <cell r="I417">
            <v>47</v>
          </cell>
          <cell r="J417" t="str">
            <v>จังหวัดสกลนคร</v>
          </cell>
          <cell r="K417">
            <v>4704</v>
          </cell>
          <cell r="L417" t="str">
            <v>พรรณานิคม</v>
          </cell>
          <cell r="M417">
            <v>470401</v>
          </cell>
          <cell r="N417" t="str">
            <v>พรรณา</v>
          </cell>
          <cell r="O417" t="str">
            <v>ตะวันออกเฉียงเหนือ</v>
          </cell>
          <cell r="P417" t="str">
            <v>07</v>
          </cell>
          <cell r="Q417" t="str">
            <v>โรงพยาบาลชุมชน</v>
          </cell>
          <cell r="R417">
            <v>4</v>
          </cell>
          <cell r="S417">
            <v>90</v>
          </cell>
          <cell r="T417" t="str">
            <v>90</v>
          </cell>
          <cell r="U417" t="str">
            <v>21</v>
          </cell>
          <cell r="V417" t="str">
            <v>2.1 ทุติยภูมิระดับต้น</v>
          </cell>
        </row>
        <row r="418">
          <cell r="A418" t="str">
            <v>11</v>
          </cell>
          <cell r="B418" t="str">
            <v>21002</v>
          </cell>
          <cell r="C418" t="str">
            <v>กระทรวงสาธารณสุข สำนักงานปลัดกระทรวงสาธารณสุข</v>
          </cell>
          <cell r="D418" t="str">
            <v>001109200</v>
          </cell>
          <cell r="E418" t="str">
            <v>11092</v>
          </cell>
          <cell r="F418" t="str">
            <v>รพช.พังโคน</v>
          </cell>
          <cell r="G418" t="str">
            <v>โรงพยาบาลชุมชนพังโคน</v>
          </cell>
          <cell r="H418" t="str">
            <v>47050109</v>
          </cell>
          <cell r="I418">
            <v>47</v>
          </cell>
          <cell r="J418" t="str">
            <v>จังหวัดสกลนคร</v>
          </cell>
          <cell r="K418">
            <v>4705</v>
          </cell>
          <cell r="L418" t="str">
            <v>พังโคน</v>
          </cell>
          <cell r="M418">
            <v>470501</v>
          </cell>
          <cell r="N418" t="str">
            <v>พังโคน</v>
          </cell>
          <cell r="O418" t="str">
            <v>ตะวันออกเฉียงเหนือ</v>
          </cell>
          <cell r="P418" t="str">
            <v>07</v>
          </cell>
          <cell r="Q418" t="str">
            <v>โรงพยาบาลชุมชน</v>
          </cell>
          <cell r="R418">
            <v>4</v>
          </cell>
          <cell r="S418">
            <v>60</v>
          </cell>
          <cell r="T418" t="str">
            <v>79</v>
          </cell>
          <cell r="U418" t="str">
            <v>21</v>
          </cell>
          <cell r="V418" t="str">
            <v>2.1 ทุติยภูมิระดับต้น</v>
          </cell>
        </row>
        <row r="419">
          <cell r="A419" t="str">
            <v>11</v>
          </cell>
          <cell r="B419" t="str">
            <v>21002</v>
          </cell>
          <cell r="C419" t="str">
            <v>กระทรวงสาธารณสุข สำนักงานปลัดกระทรวงสาธารณสุข</v>
          </cell>
          <cell r="D419" t="str">
            <v>001109300</v>
          </cell>
          <cell r="E419" t="str">
            <v>11093</v>
          </cell>
          <cell r="F419" t="str">
            <v>รพช.วาริชภูมิ</v>
          </cell>
          <cell r="G419" t="str">
            <v>โรงพยาบาลชุมชนวาริชภูมิ</v>
          </cell>
          <cell r="H419" t="str">
            <v>47060113</v>
          </cell>
          <cell r="I419">
            <v>47</v>
          </cell>
          <cell r="J419" t="str">
            <v>จังหวัดสกลนคร</v>
          </cell>
          <cell r="K419">
            <v>4706</v>
          </cell>
          <cell r="L419" t="str">
            <v>วาริชภูมิ</v>
          </cell>
          <cell r="M419">
            <v>470601</v>
          </cell>
          <cell r="N419" t="str">
            <v>วาริชภูมิ</v>
          </cell>
          <cell r="O419" t="str">
            <v>ตะวันออกเฉียงเหนือ</v>
          </cell>
          <cell r="P419" t="str">
            <v>07</v>
          </cell>
          <cell r="Q419" t="str">
            <v>โรงพยาบาลชุมชน</v>
          </cell>
          <cell r="R419">
            <v>5</v>
          </cell>
          <cell r="S419">
            <v>30</v>
          </cell>
          <cell r="T419" t="str">
            <v>37</v>
          </cell>
          <cell r="U419" t="str">
            <v>21</v>
          </cell>
          <cell r="V419" t="str">
            <v>2.1 ทุติยภูมิระดับต้น</v>
          </cell>
        </row>
        <row r="420">
          <cell r="A420" t="str">
            <v>11</v>
          </cell>
          <cell r="B420" t="str">
            <v>21002</v>
          </cell>
          <cell r="C420" t="str">
            <v>กระทรวงสาธารณสุข สำนักงานปลัดกระทรวงสาธารณสุข</v>
          </cell>
          <cell r="D420" t="str">
            <v>001109400</v>
          </cell>
          <cell r="E420" t="str">
            <v>11094</v>
          </cell>
          <cell r="F420" t="str">
            <v>รพช.นิคมน้ำอูน</v>
          </cell>
          <cell r="G420" t="str">
            <v>โรงพยาบาลชุมชนนิคมน้ำอูน</v>
          </cell>
          <cell r="H420" t="str">
            <v>47070205</v>
          </cell>
          <cell r="I420">
            <v>47</v>
          </cell>
          <cell r="J420" t="str">
            <v>จังหวัดสกลนคร</v>
          </cell>
          <cell r="K420">
            <v>4707</v>
          </cell>
          <cell r="L420" t="str">
            <v>นิคมน้ำอูน</v>
          </cell>
          <cell r="M420">
            <v>470702</v>
          </cell>
          <cell r="N420" t="str">
            <v>หนองปลิง</v>
          </cell>
          <cell r="O420" t="str">
            <v>ตะวันออกเฉียงเหนือ</v>
          </cell>
          <cell r="P420" t="str">
            <v>07</v>
          </cell>
          <cell r="Q420" t="str">
            <v>โรงพยาบาลชุมชน</v>
          </cell>
          <cell r="R420">
            <v>5</v>
          </cell>
          <cell r="S420">
            <v>10</v>
          </cell>
          <cell r="T420" t="str">
            <v>10</v>
          </cell>
          <cell r="U420" t="str">
            <v>21</v>
          </cell>
          <cell r="V420" t="str">
            <v>2.1 ทุติยภูมิระดับต้น</v>
          </cell>
        </row>
        <row r="421">
          <cell r="A421" t="str">
            <v>11</v>
          </cell>
          <cell r="B421" t="str">
            <v>21002</v>
          </cell>
          <cell r="C421" t="str">
            <v>กระทรวงสาธารณสุข สำนักงานปลัดกระทรวงสาธารณสุข</v>
          </cell>
          <cell r="D421" t="str">
            <v>001109500</v>
          </cell>
          <cell r="E421" t="str">
            <v>11095</v>
          </cell>
          <cell r="F421" t="str">
            <v>รพช.วานรนิวาส</v>
          </cell>
          <cell r="G421" t="str">
            <v>โรงพยาบาลชุมชนวานรนิวาส</v>
          </cell>
          <cell r="H421" t="str">
            <v>47081209</v>
          </cell>
          <cell r="I421">
            <v>47</v>
          </cell>
          <cell r="J421" t="str">
            <v>จังหวัดสกลนคร</v>
          </cell>
          <cell r="K421">
            <v>4708</v>
          </cell>
          <cell r="L421" t="str">
            <v>วานรนิวาส</v>
          </cell>
          <cell r="M421">
            <v>470812</v>
          </cell>
          <cell r="N421" t="str">
            <v>คอนสวรรค์</v>
          </cell>
          <cell r="O421" t="str">
            <v>ตะวันออกเฉียงเหนือ</v>
          </cell>
          <cell r="P421" t="str">
            <v>07</v>
          </cell>
          <cell r="Q421" t="str">
            <v>โรงพยาบาลชุมชน</v>
          </cell>
          <cell r="R421">
            <v>4</v>
          </cell>
          <cell r="S421">
            <v>60</v>
          </cell>
          <cell r="T421" t="str">
            <v>70</v>
          </cell>
          <cell r="U421" t="str">
            <v>22</v>
          </cell>
          <cell r="V421" t="str">
            <v>2.2 ทุติยภูมิระดับกลาง</v>
          </cell>
        </row>
        <row r="422">
          <cell r="A422" t="str">
            <v>11</v>
          </cell>
          <cell r="B422" t="str">
            <v>21002</v>
          </cell>
          <cell r="C422" t="str">
            <v>กระทรวงสาธารณสุข สำนักงานปลัดกระทรวงสาธารณสุข</v>
          </cell>
          <cell r="D422" t="str">
            <v>001109600</v>
          </cell>
          <cell r="E422" t="str">
            <v>11096</v>
          </cell>
          <cell r="F422" t="str">
            <v>รพช.คำตากล้า</v>
          </cell>
          <cell r="G422" t="str">
            <v>โรงพยาบาลชุมชนคำตากล้า</v>
          </cell>
          <cell r="H422" t="str">
            <v>47090111</v>
          </cell>
          <cell r="I422">
            <v>47</v>
          </cell>
          <cell r="J422" t="str">
            <v>จังหวัดสกลนคร</v>
          </cell>
          <cell r="K422">
            <v>4709</v>
          </cell>
          <cell r="L422" t="str">
            <v>คำตากล้า</v>
          </cell>
          <cell r="M422">
            <v>470901</v>
          </cell>
          <cell r="N422" t="str">
            <v>คำตากล้า</v>
          </cell>
          <cell r="O422" t="str">
            <v>ตะวันออกเฉียงเหนือ</v>
          </cell>
          <cell r="P422" t="str">
            <v>07</v>
          </cell>
          <cell r="Q422" t="str">
            <v>โรงพยาบาลชุมชน</v>
          </cell>
          <cell r="R422">
            <v>5</v>
          </cell>
          <cell r="S422">
            <v>30</v>
          </cell>
          <cell r="T422" t="str">
            <v>30</v>
          </cell>
          <cell r="U422" t="str">
            <v>21</v>
          </cell>
          <cell r="V422" t="str">
            <v>2.1 ทุติยภูมิระดับต้น</v>
          </cell>
        </row>
        <row r="423">
          <cell r="A423" t="str">
            <v>11</v>
          </cell>
          <cell r="B423" t="str">
            <v>21002</v>
          </cell>
          <cell r="C423" t="str">
            <v>กระทรวงสาธารณสุข สำนักงานปลัดกระทรวงสาธารณสุข</v>
          </cell>
          <cell r="D423" t="str">
            <v>001109700</v>
          </cell>
          <cell r="E423" t="str">
            <v>11097</v>
          </cell>
          <cell r="F423" t="str">
            <v>รพช.บ้านม่วง</v>
          </cell>
          <cell r="G423" t="str">
            <v>โรงพยาบาลชุมชนบ้านม่วง</v>
          </cell>
          <cell r="H423" t="str">
            <v>47100102</v>
          </cell>
          <cell r="I423">
            <v>47</v>
          </cell>
          <cell r="J423" t="str">
            <v>จังหวัดสกลนคร</v>
          </cell>
          <cell r="K423">
            <v>4710</v>
          </cell>
          <cell r="L423" t="str">
            <v>บ้านม่วง</v>
          </cell>
          <cell r="M423">
            <v>471001</v>
          </cell>
          <cell r="N423" t="str">
            <v>ม่วง</v>
          </cell>
          <cell r="O423" t="str">
            <v>ตะวันออกเฉียงเหนือ</v>
          </cell>
          <cell r="P423" t="str">
            <v>07</v>
          </cell>
          <cell r="Q423" t="str">
            <v>โรงพยาบาลชุมชน</v>
          </cell>
          <cell r="R423">
            <v>4</v>
          </cell>
          <cell r="S423">
            <v>36</v>
          </cell>
          <cell r="T423" t="str">
            <v>77</v>
          </cell>
          <cell r="U423" t="str">
            <v>21</v>
          </cell>
          <cell r="V423" t="str">
            <v>2.1 ทุติยภูมิระดับต้น</v>
          </cell>
        </row>
        <row r="424">
          <cell r="A424" t="str">
            <v>11</v>
          </cell>
          <cell r="B424" t="str">
            <v>21002</v>
          </cell>
          <cell r="C424" t="str">
            <v>กระทรวงสาธารณสุข สำนักงานปลัดกระทรวงสาธารณสุข</v>
          </cell>
          <cell r="D424" t="str">
            <v>001109800</v>
          </cell>
          <cell r="E424" t="str">
            <v>11098</v>
          </cell>
          <cell r="F424" t="str">
            <v>รพช.อากาศอำนวย</v>
          </cell>
          <cell r="G424" t="str">
            <v>โรงพยาบาลชุมชนอากาศอำนวย</v>
          </cell>
          <cell r="H424" t="str">
            <v>47110103</v>
          </cell>
          <cell r="I424">
            <v>47</v>
          </cell>
          <cell r="J424" t="str">
            <v>จังหวัดสกลนคร</v>
          </cell>
          <cell r="K424">
            <v>4711</v>
          </cell>
          <cell r="L424" t="str">
            <v>อากาศอำนวย</v>
          </cell>
          <cell r="M424">
            <v>471101</v>
          </cell>
          <cell r="N424" t="str">
            <v>อากาศ</v>
          </cell>
          <cell r="O424" t="str">
            <v>ตะวันออกเฉียงเหนือ</v>
          </cell>
          <cell r="P424" t="str">
            <v>07</v>
          </cell>
          <cell r="Q424" t="str">
            <v>โรงพยาบาลชุมชน</v>
          </cell>
          <cell r="R424">
            <v>4</v>
          </cell>
          <cell r="S424">
            <v>90</v>
          </cell>
          <cell r="T424" t="str">
            <v>90</v>
          </cell>
          <cell r="U424" t="str">
            <v>21</v>
          </cell>
          <cell r="V424" t="str">
            <v>2.1 ทุติยภูมิระดับต้น</v>
          </cell>
        </row>
        <row r="425">
          <cell r="A425" t="str">
            <v>11</v>
          </cell>
          <cell r="B425" t="str">
            <v>21002</v>
          </cell>
          <cell r="C425" t="str">
            <v>กระทรวงสาธารณสุข สำนักงานปลัดกระทรวงสาธารณสุข</v>
          </cell>
          <cell r="D425" t="str">
            <v>001109900</v>
          </cell>
          <cell r="E425" t="str">
            <v>11099</v>
          </cell>
          <cell r="F425" t="str">
            <v>รพช.ส่องดาว</v>
          </cell>
          <cell r="G425" t="str">
            <v>โรงพยาบาลชุมชนส่องดาว</v>
          </cell>
          <cell r="H425" t="str">
            <v>47130109</v>
          </cell>
          <cell r="I425">
            <v>47</v>
          </cell>
          <cell r="J425" t="str">
            <v>จังหวัดสกลนคร</v>
          </cell>
          <cell r="K425">
            <v>4713</v>
          </cell>
          <cell r="L425" t="str">
            <v>ส่องดาว</v>
          </cell>
          <cell r="M425">
            <v>471301</v>
          </cell>
          <cell r="N425" t="str">
            <v>ส่องดาว</v>
          </cell>
          <cell r="O425" t="str">
            <v>ตะวันออกเฉียงเหนือ</v>
          </cell>
          <cell r="P425" t="str">
            <v>07</v>
          </cell>
          <cell r="Q425" t="str">
            <v>โรงพยาบาลชุมชน</v>
          </cell>
          <cell r="R425">
            <v>5</v>
          </cell>
          <cell r="S425">
            <v>30</v>
          </cell>
          <cell r="T425" t="str">
            <v>35</v>
          </cell>
          <cell r="U425" t="str">
            <v>21</v>
          </cell>
          <cell r="V425" t="str">
            <v>2.1 ทุติยภูมิระดับต้น</v>
          </cell>
        </row>
        <row r="426">
          <cell r="A426" t="str">
            <v>11</v>
          </cell>
          <cell r="B426" t="str">
            <v>21002</v>
          </cell>
          <cell r="C426" t="str">
            <v>กระทรวงสาธารณสุข สำนักงานปลัดกระทรวงสาธารณสุข</v>
          </cell>
          <cell r="D426" t="str">
            <v>001110000</v>
          </cell>
          <cell r="E426" t="str">
            <v>11100</v>
          </cell>
          <cell r="F426" t="str">
            <v>รพช.เต่างอย</v>
          </cell>
          <cell r="G426" t="str">
            <v>โรงพยาบาลชุมชนเต่างอย</v>
          </cell>
          <cell r="H426" t="str">
            <v>47140106</v>
          </cell>
          <cell r="I426">
            <v>47</v>
          </cell>
          <cell r="J426" t="str">
            <v>จังหวัดสกลนคร</v>
          </cell>
          <cell r="K426">
            <v>4714</v>
          </cell>
          <cell r="L426" t="str">
            <v>เต่างอย</v>
          </cell>
          <cell r="M426">
            <v>471401</v>
          </cell>
          <cell r="N426" t="str">
            <v>เต่างอย</v>
          </cell>
          <cell r="O426" t="str">
            <v>ตะวันออกเฉียงเหนือ</v>
          </cell>
          <cell r="P426" t="str">
            <v>07</v>
          </cell>
          <cell r="Q426" t="str">
            <v>โรงพยาบาลชุมชน</v>
          </cell>
          <cell r="R426">
            <v>5</v>
          </cell>
          <cell r="S426">
            <v>30</v>
          </cell>
          <cell r="T426" t="str">
            <v>30</v>
          </cell>
          <cell r="U426" t="str">
            <v>21</v>
          </cell>
          <cell r="V426" t="str">
            <v>2.1 ทุติยภูมิระดับต้น</v>
          </cell>
        </row>
        <row r="427">
          <cell r="A427" t="str">
            <v>11</v>
          </cell>
          <cell r="B427" t="str">
            <v>21002</v>
          </cell>
          <cell r="C427" t="str">
            <v>กระทรวงสาธารณสุข สำนักงานปลัดกระทรวงสาธารณสุข</v>
          </cell>
          <cell r="D427" t="str">
            <v>001110100</v>
          </cell>
          <cell r="E427" t="str">
            <v>11101</v>
          </cell>
          <cell r="F427" t="str">
            <v>รพช.โคกศรีสุพรรณ</v>
          </cell>
          <cell r="G427" t="str">
            <v>โรงพยาบาลชุมชนโคกศรีสุพรรณ</v>
          </cell>
          <cell r="H427" t="str">
            <v>47150108</v>
          </cell>
          <cell r="I427">
            <v>47</v>
          </cell>
          <cell r="J427" t="str">
            <v>จังหวัดสกลนคร</v>
          </cell>
          <cell r="K427">
            <v>4715</v>
          </cell>
          <cell r="L427" t="str">
            <v>โคกศรีสุพรรณ</v>
          </cell>
          <cell r="M427">
            <v>471501</v>
          </cell>
          <cell r="N427" t="str">
            <v>ตองโขบ</v>
          </cell>
          <cell r="O427" t="str">
            <v>ตะวันออกเฉียงเหนือ</v>
          </cell>
          <cell r="P427" t="str">
            <v>07</v>
          </cell>
          <cell r="Q427" t="str">
            <v>โรงพยาบาลชุมชน</v>
          </cell>
          <cell r="R427">
            <v>5</v>
          </cell>
          <cell r="S427">
            <v>30</v>
          </cell>
          <cell r="T427" t="str">
            <v>37</v>
          </cell>
          <cell r="U427" t="str">
            <v>21</v>
          </cell>
          <cell r="V427" t="str">
            <v>2.1 ทุติยภูมิระดับต้น</v>
          </cell>
        </row>
        <row r="428">
          <cell r="A428" t="str">
            <v>11</v>
          </cell>
          <cell r="B428" t="str">
            <v>21002</v>
          </cell>
          <cell r="C428" t="str">
            <v>กระทรวงสาธารณสุข สำนักงานปลัดกระทรวงสาธารณสุข</v>
          </cell>
          <cell r="D428" t="str">
            <v>001110200</v>
          </cell>
          <cell r="E428" t="str">
            <v>11102</v>
          </cell>
          <cell r="F428" t="str">
            <v>รพช.เจริญศิลป์</v>
          </cell>
          <cell r="G428" t="str">
            <v>โรงพยาบาลชุมชนเจริญศิลป์</v>
          </cell>
          <cell r="H428" t="str">
            <v>47160202</v>
          </cell>
          <cell r="I428">
            <v>47</v>
          </cell>
          <cell r="J428" t="str">
            <v>จังหวัดสกลนคร</v>
          </cell>
          <cell r="K428">
            <v>4716</v>
          </cell>
          <cell r="L428" t="str">
            <v>เจริญศิลป์</v>
          </cell>
          <cell r="M428">
            <v>471602</v>
          </cell>
          <cell r="N428" t="str">
            <v>เจริญศิลป์</v>
          </cell>
          <cell r="O428" t="str">
            <v>ตะวันออกเฉียงเหนือ</v>
          </cell>
          <cell r="P428" t="str">
            <v>07</v>
          </cell>
          <cell r="Q428" t="str">
            <v>โรงพยาบาลชุมชน</v>
          </cell>
          <cell r="R428">
            <v>5</v>
          </cell>
          <cell r="S428">
            <v>30</v>
          </cell>
          <cell r="T428" t="str">
            <v>42</v>
          </cell>
          <cell r="U428" t="str">
            <v>21</v>
          </cell>
          <cell r="V428" t="str">
            <v>2.1 ทุติยภูมิระดับต้น</v>
          </cell>
        </row>
        <row r="429">
          <cell r="A429" t="str">
            <v>11</v>
          </cell>
          <cell r="B429" t="str">
            <v>21002</v>
          </cell>
          <cell r="C429" t="str">
            <v>กระทรวงสาธารณสุข สำนักงานปลัดกระทรวงสาธารณสุข</v>
          </cell>
          <cell r="D429" t="str">
            <v>001110300</v>
          </cell>
          <cell r="E429" t="str">
            <v>11103</v>
          </cell>
          <cell r="F429" t="str">
            <v>รพช.โพนนาแก้ว</v>
          </cell>
          <cell r="G429" t="str">
            <v>โรงพยาบาลชุมชนโพนนาแก้ว</v>
          </cell>
          <cell r="H429" t="str">
            <v>47170210</v>
          </cell>
          <cell r="I429">
            <v>47</v>
          </cell>
          <cell r="J429" t="str">
            <v>จังหวัดสกลนคร</v>
          </cell>
          <cell r="K429">
            <v>4717</v>
          </cell>
          <cell r="L429" t="str">
            <v>โพนนาแก้ว</v>
          </cell>
          <cell r="M429">
            <v>471702</v>
          </cell>
          <cell r="N429" t="str">
            <v>นาแก้ว</v>
          </cell>
          <cell r="O429" t="str">
            <v>ตะวันออกเฉียงเหนือ</v>
          </cell>
          <cell r="P429" t="str">
            <v>07</v>
          </cell>
          <cell r="Q429" t="str">
            <v>โรงพยาบาลชุมชน</v>
          </cell>
          <cell r="R429">
            <v>5</v>
          </cell>
          <cell r="S429">
            <v>30</v>
          </cell>
          <cell r="T429" t="str">
            <v>32</v>
          </cell>
          <cell r="U429" t="str">
            <v>21</v>
          </cell>
          <cell r="V429" t="str">
            <v>2.1 ทุติยภูมิระดับต้น</v>
          </cell>
        </row>
        <row r="430">
          <cell r="A430" t="str">
            <v>11</v>
          </cell>
          <cell r="B430" t="str">
            <v>21002</v>
          </cell>
          <cell r="C430" t="str">
            <v>กระทรวงสาธารณสุข สำนักงานปลัดกระทรวงสาธารณสุข</v>
          </cell>
          <cell r="D430" t="str">
            <v>001145000</v>
          </cell>
          <cell r="E430" t="str">
            <v>11450</v>
          </cell>
          <cell r="F430" t="str">
            <v>รพร.สว่างแดนดิน</v>
          </cell>
          <cell r="G430" t="str">
            <v>โรงพยาบาลสมเด็จพระยุพราชสว่างแดนดิน</v>
          </cell>
          <cell r="H430" t="str">
            <v>47120111</v>
          </cell>
          <cell r="I430">
            <v>47</v>
          </cell>
          <cell r="J430" t="str">
            <v>จังหวัดสกลนคร</v>
          </cell>
          <cell r="K430">
            <v>4712</v>
          </cell>
          <cell r="L430" t="str">
            <v>สว่างแดนดิน</v>
          </cell>
          <cell r="M430">
            <v>471201</v>
          </cell>
          <cell r="N430" t="str">
            <v>สว่างแดนดิน</v>
          </cell>
          <cell r="O430" t="str">
            <v>ตะวันออกเฉียงเหนือ</v>
          </cell>
          <cell r="P430" t="str">
            <v>07</v>
          </cell>
          <cell r="Q430" t="str">
            <v>โรงพยาบาลชุมชน</v>
          </cell>
          <cell r="R430">
            <v>4</v>
          </cell>
          <cell r="S430">
            <v>90</v>
          </cell>
          <cell r="T430" t="str">
            <v>102</v>
          </cell>
          <cell r="U430" t="str">
            <v>21</v>
          </cell>
          <cell r="V430" t="str">
            <v>2.1 ทุติยภูมิระดับต้น</v>
          </cell>
        </row>
        <row r="431">
          <cell r="A431" t="str">
            <v>11</v>
          </cell>
          <cell r="B431" t="str">
            <v>21002</v>
          </cell>
          <cell r="C431" t="str">
            <v>กระทรวงสาธารณสุข สำนักงานปลัดกระทรวงสาธารณสุข</v>
          </cell>
          <cell r="D431" t="str">
            <v>002132300</v>
          </cell>
          <cell r="E431" t="str">
            <v>21323</v>
          </cell>
          <cell r="F431" t="str">
            <v>รพช.พระอาจารย์แบน  ธนากโร</v>
          </cell>
          <cell r="G431" t="str">
            <v>โรงพยาบาลชุมชนพระอาจารย์แบน  ธนากโร</v>
          </cell>
          <cell r="H431" t="str">
            <v>47180300</v>
          </cell>
          <cell r="I431">
            <v>47</v>
          </cell>
          <cell r="J431" t="str">
            <v>จังหวัดสกลนคร</v>
          </cell>
          <cell r="K431">
            <v>4718</v>
          </cell>
          <cell r="L431" t="str">
            <v>ภูพาน</v>
          </cell>
          <cell r="M431">
            <v>471803</v>
          </cell>
          <cell r="N431" t="str">
            <v>โคกภู</v>
          </cell>
          <cell r="O431" t="str">
            <v>ตะวันออกเฉียงเหนือ</v>
          </cell>
          <cell r="P431" t="str">
            <v>07</v>
          </cell>
          <cell r="Q431" t="str">
            <v>โรงพยาบาลชุมชน</v>
          </cell>
          <cell r="R431">
            <v>5</v>
          </cell>
          <cell r="S431">
            <v>30</v>
          </cell>
          <cell r="T431" t="str">
            <v>90</v>
          </cell>
          <cell r="U431" t="str">
            <v>22</v>
          </cell>
          <cell r="V431" t="str">
            <v>2.2 ทุติยภูมิระดับกลาง</v>
          </cell>
        </row>
        <row r="432">
          <cell r="A432" t="str">
            <v>11</v>
          </cell>
          <cell r="B432" t="str">
            <v>21002</v>
          </cell>
          <cell r="C432" t="str">
            <v>กระทรวงสาธารณสุข สำนักงานปลัดกระทรวงสาธารณสุข</v>
          </cell>
          <cell r="D432" t="str">
            <v>001071100</v>
          </cell>
          <cell r="E432" t="str">
            <v>10711</v>
          </cell>
          <cell r="F432" t="str">
            <v>รพท.นครพนม</v>
          </cell>
          <cell r="G432" t="str">
            <v>โรงพยาบาลทั่วไปนครพนม</v>
          </cell>
          <cell r="H432" t="str">
            <v>48010100</v>
          </cell>
          <cell r="I432">
            <v>48</v>
          </cell>
          <cell r="J432" t="str">
            <v>จังหวัดนครพนม</v>
          </cell>
          <cell r="K432">
            <v>4801</v>
          </cell>
          <cell r="L432" t="str">
            <v>เมืองนครพนม</v>
          </cell>
          <cell r="M432">
            <v>480101</v>
          </cell>
          <cell r="N432" t="str">
            <v>ในเมือง</v>
          </cell>
          <cell r="O432" t="str">
            <v>ตะวันออกเฉียงเหนือ</v>
          </cell>
          <cell r="P432" t="str">
            <v>06</v>
          </cell>
          <cell r="Q432" t="str">
            <v>โรงพยาบาลทั่วไป</v>
          </cell>
          <cell r="R432">
            <v>2</v>
          </cell>
          <cell r="S432">
            <v>306</v>
          </cell>
          <cell r="T432" t="str">
            <v>306</v>
          </cell>
          <cell r="U432" t="str">
            <v>23</v>
          </cell>
          <cell r="V432" t="str">
            <v>2.3 ทุติยภูมิระดับสูง</v>
          </cell>
        </row>
        <row r="433">
          <cell r="A433" t="str">
            <v>11</v>
          </cell>
          <cell r="B433" t="str">
            <v>21002</v>
          </cell>
          <cell r="C433" t="str">
            <v>กระทรวงสาธารณสุข สำนักงานปลัดกระทรวงสาธารณสุข</v>
          </cell>
          <cell r="D433" t="str">
            <v>001110400</v>
          </cell>
          <cell r="E433" t="str">
            <v>11104</v>
          </cell>
          <cell r="F433" t="str">
            <v>รพช.ปลาปาก</v>
          </cell>
          <cell r="G433" t="str">
            <v>โรงพยาบาลชุมชนปลาปาก</v>
          </cell>
          <cell r="H433" t="str">
            <v>48020102</v>
          </cell>
          <cell r="I433">
            <v>48</v>
          </cell>
          <cell r="J433" t="str">
            <v>จังหวัดนครพนม</v>
          </cell>
          <cell r="K433">
            <v>4802</v>
          </cell>
          <cell r="L433" t="str">
            <v>ปลาปาก</v>
          </cell>
          <cell r="M433">
            <v>480201</v>
          </cell>
          <cell r="N433" t="str">
            <v>ปลาปาก</v>
          </cell>
          <cell r="O433" t="str">
            <v>ตะวันออกเฉียงเหนือ</v>
          </cell>
          <cell r="P433" t="str">
            <v>07</v>
          </cell>
          <cell r="Q433" t="str">
            <v>โรงพยาบาลชุมชน</v>
          </cell>
          <cell r="R433">
            <v>4</v>
          </cell>
          <cell r="S433">
            <v>53</v>
          </cell>
          <cell r="T433" t="str">
            <v>30</v>
          </cell>
          <cell r="U433" t="str">
            <v>21</v>
          </cell>
          <cell r="V433" t="str">
            <v>2.1 ทุติยภูมิระดับต้น</v>
          </cell>
        </row>
        <row r="434">
          <cell r="A434" t="str">
            <v>11</v>
          </cell>
          <cell r="B434" t="str">
            <v>21002</v>
          </cell>
          <cell r="C434" t="str">
            <v>กระทรวงสาธารณสุข สำนักงานปลัดกระทรวงสาธารณสุข</v>
          </cell>
          <cell r="D434" t="str">
            <v>001110500</v>
          </cell>
          <cell r="E434" t="str">
            <v>11105</v>
          </cell>
          <cell r="F434" t="str">
            <v>รพช.ท่าอุเทน</v>
          </cell>
          <cell r="G434" t="str">
            <v>โรงพยาบาลชุมชนท่าอุเทน</v>
          </cell>
          <cell r="H434" t="str">
            <v>48030206</v>
          </cell>
          <cell r="I434">
            <v>48</v>
          </cell>
          <cell r="J434" t="str">
            <v>จังหวัดนครพนม</v>
          </cell>
          <cell r="K434">
            <v>4803</v>
          </cell>
          <cell r="L434" t="str">
            <v>ท่าอุเทน</v>
          </cell>
          <cell r="M434">
            <v>480302</v>
          </cell>
          <cell r="N434" t="str">
            <v>โนนตาล</v>
          </cell>
          <cell r="O434" t="str">
            <v>ตะวันออกเฉียงเหนือ</v>
          </cell>
          <cell r="P434" t="str">
            <v>07</v>
          </cell>
          <cell r="Q434" t="str">
            <v>โรงพยาบาลชุมชน</v>
          </cell>
          <cell r="R434">
            <v>5</v>
          </cell>
          <cell r="S434">
            <v>30</v>
          </cell>
          <cell r="T434" t="str">
            <v>30</v>
          </cell>
          <cell r="U434" t="str">
            <v>21</v>
          </cell>
          <cell r="V434" t="str">
            <v>2.1 ทุติยภูมิระดับต้น</v>
          </cell>
        </row>
        <row r="435">
          <cell r="A435" t="str">
            <v>11</v>
          </cell>
          <cell r="B435" t="str">
            <v>21002</v>
          </cell>
          <cell r="C435" t="str">
            <v>กระทรวงสาธารณสุข สำนักงานปลัดกระทรวงสาธารณสุข</v>
          </cell>
          <cell r="D435" t="str">
            <v>001110600</v>
          </cell>
          <cell r="E435" t="str">
            <v>11106</v>
          </cell>
          <cell r="F435" t="str">
            <v>รพช.บ้านแพง</v>
          </cell>
          <cell r="G435" t="str">
            <v>โรงพยาบาลชุมชนบ้านแพง</v>
          </cell>
          <cell r="H435" t="str">
            <v>48040102</v>
          </cell>
          <cell r="I435">
            <v>48</v>
          </cell>
          <cell r="J435" t="str">
            <v>จังหวัดนครพนม</v>
          </cell>
          <cell r="K435">
            <v>4804</v>
          </cell>
          <cell r="L435" t="str">
            <v>บ้านแพง</v>
          </cell>
          <cell r="M435">
            <v>480401</v>
          </cell>
          <cell r="N435" t="str">
            <v>บ้านแพง</v>
          </cell>
          <cell r="O435" t="str">
            <v>ตะวันออกเฉียงเหนือ</v>
          </cell>
          <cell r="P435" t="str">
            <v>07</v>
          </cell>
          <cell r="Q435" t="str">
            <v>โรงพยาบาลชุมชน</v>
          </cell>
          <cell r="R435">
            <v>4</v>
          </cell>
          <cell r="S435">
            <v>60</v>
          </cell>
          <cell r="T435" t="str">
            <v>30</v>
          </cell>
          <cell r="U435" t="str">
            <v>21</v>
          </cell>
          <cell r="V435" t="str">
            <v>2.1 ทุติยภูมิระดับต้น</v>
          </cell>
        </row>
        <row r="436">
          <cell r="A436" t="str">
            <v>11</v>
          </cell>
          <cell r="B436" t="str">
            <v>21002</v>
          </cell>
          <cell r="C436" t="str">
            <v>กระทรวงสาธารณสุข สำนักงานปลัดกระทรวงสาธารณสุข</v>
          </cell>
          <cell r="D436" t="str">
            <v>001110700</v>
          </cell>
          <cell r="E436" t="str">
            <v>11107</v>
          </cell>
          <cell r="F436" t="str">
            <v>รพช.นาทม</v>
          </cell>
          <cell r="G436" t="str">
            <v>โรงพยาบาลชุมชนนาทม</v>
          </cell>
          <cell r="H436" t="str">
            <v>48110304</v>
          </cell>
          <cell r="I436">
            <v>48</v>
          </cell>
          <cell r="J436" t="str">
            <v>จังหวัดนครพนม</v>
          </cell>
          <cell r="K436">
            <v>4811</v>
          </cell>
          <cell r="L436" t="str">
            <v>นาทม</v>
          </cell>
          <cell r="M436">
            <v>481103</v>
          </cell>
          <cell r="N436" t="str">
            <v>ดอนเตย</v>
          </cell>
          <cell r="O436" t="str">
            <v>ตะวันออกเฉียงเหนือ</v>
          </cell>
          <cell r="P436" t="str">
            <v>07</v>
          </cell>
          <cell r="Q436" t="str">
            <v>โรงพยาบาลชุมชน</v>
          </cell>
          <cell r="R436">
            <v>5</v>
          </cell>
          <cell r="S436">
            <v>30</v>
          </cell>
          <cell r="T436" t="str">
            <v>10</v>
          </cell>
          <cell r="U436" t="str">
            <v>21</v>
          </cell>
          <cell r="V436" t="str">
            <v>2.1 ทุติยภูมิระดับต้น</v>
          </cell>
        </row>
        <row r="437">
          <cell r="A437" t="str">
            <v>11</v>
          </cell>
          <cell r="B437" t="str">
            <v>21002</v>
          </cell>
          <cell r="C437" t="str">
            <v>กระทรวงสาธารณสุข สำนักงานปลัดกระทรวงสาธารณสุข</v>
          </cell>
          <cell r="D437" t="str">
            <v>001110800</v>
          </cell>
          <cell r="E437" t="str">
            <v>11108</v>
          </cell>
          <cell r="F437" t="str">
            <v>รพช.เรณูนคร</v>
          </cell>
          <cell r="G437" t="str">
            <v>โรงพยาบาลชุมชนเรณูนคร</v>
          </cell>
          <cell r="H437" t="str">
            <v>48060209</v>
          </cell>
          <cell r="I437">
            <v>48</v>
          </cell>
          <cell r="J437" t="str">
            <v>จังหวัดนครพนม</v>
          </cell>
          <cell r="K437">
            <v>4806</v>
          </cell>
          <cell r="L437" t="str">
            <v>เรณูนคร</v>
          </cell>
          <cell r="M437">
            <v>480602</v>
          </cell>
          <cell r="N437" t="str">
            <v>โพนทอง</v>
          </cell>
          <cell r="O437" t="str">
            <v>ตะวันออกเฉียงเหนือ</v>
          </cell>
          <cell r="P437" t="str">
            <v>07</v>
          </cell>
          <cell r="Q437" t="str">
            <v>โรงพยาบาลชุมชน</v>
          </cell>
          <cell r="R437">
            <v>5</v>
          </cell>
          <cell r="S437">
            <v>30</v>
          </cell>
          <cell r="T437" t="str">
            <v>30</v>
          </cell>
          <cell r="U437" t="str">
            <v>21</v>
          </cell>
          <cell r="V437" t="str">
            <v>2.1 ทุติยภูมิระดับต้น</v>
          </cell>
        </row>
        <row r="438">
          <cell r="A438" t="str">
            <v>11</v>
          </cell>
          <cell r="B438" t="str">
            <v>21002</v>
          </cell>
          <cell r="C438" t="str">
            <v>กระทรวงสาธารณสุข สำนักงานปลัดกระทรวงสาธารณสุข</v>
          </cell>
          <cell r="D438" t="str">
            <v>001110900</v>
          </cell>
          <cell r="E438" t="str">
            <v>11109</v>
          </cell>
          <cell r="F438" t="str">
            <v>รพช.นาแก</v>
          </cell>
          <cell r="G438" t="str">
            <v>โรงพยาบาลชุมชนนาแก</v>
          </cell>
          <cell r="H438" t="str">
            <v>48070107</v>
          </cell>
          <cell r="I438">
            <v>48</v>
          </cell>
          <cell r="J438" t="str">
            <v>จังหวัดนครพนม</v>
          </cell>
          <cell r="K438">
            <v>4807</v>
          </cell>
          <cell r="L438" t="str">
            <v>นาแก</v>
          </cell>
          <cell r="M438">
            <v>480701</v>
          </cell>
          <cell r="N438" t="str">
            <v>นาแก</v>
          </cell>
          <cell r="O438" t="str">
            <v>ตะวันออกเฉียงเหนือ</v>
          </cell>
          <cell r="P438" t="str">
            <v>07</v>
          </cell>
          <cell r="Q438" t="str">
            <v>โรงพยาบาลชุมชน</v>
          </cell>
          <cell r="R438">
            <v>4</v>
          </cell>
          <cell r="S438">
            <v>60</v>
          </cell>
          <cell r="T438" t="str">
            <v>60</v>
          </cell>
          <cell r="U438" t="str">
            <v>21</v>
          </cell>
          <cell r="V438" t="str">
            <v>2.1 ทุติยภูมิระดับต้น</v>
          </cell>
        </row>
        <row r="439">
          <cell r="A439" t="str">
            <v>11</v>
          </cell>
          <cell r="B439" t="str">
            <v>21002</v>
          </cell>
          <cell r="C439" t="str">
            <v>กระทรวงสาธารณสุข สำนักงานปลัดกระทรวงสาธารณสุข</v>
          </cell>
          <cell r="D439" t="str">
            <v>001111000</v>
          </cell>
          <cell r="E439" t="str">
            <v>11110</v>
          </cell>
          <cell r="F439" t="str">
            <v>รพช.ศรีสงคราม</v>
          </cell>
          <cell r="G439" t="str">
            <v>โรงพยาบาลชุมชนศรีสงคราม</v>
          </cell>
          <cell r="H439" t="str">
            <v>48080101</v>
          </cell>
          <cell r="I439">
            <v>48</v>
          </cell>
          <cell r="J439" t="str">
            <v>จังหวัดนครพนม</v>
          </cell>
          <cell r="K439">
            <v>4808</v>
          </cell>
          <cell r="L439" t="str">
            <v>ศรีสงคราม</v>
          </cell>
          <cell r="M439">
            <v>480801</v>
          </cell>
          <cell r="N439" t="str">
            <v>ศรีสงคราม</v>
          </cell>
          <cell r="O439" t="str">
            <v>ตะวันออกเฉียงเหนือ</v>
          </cell>
          <cell r="P439" t="str">
            <v>07</v>
          </cell>
          <cell r="Q439" t="str">
            <v>โรงพยาบาลชุมชน</v>
          </cell>
          <cell r="R439">
            <v>4</v>
          </cell>
          <cell r="S439">
            <v>60</v>
          </cell>
          <cell r="T439" t="str">
            <v>30</v>
          </cell>
          <cell r="U439" t="str">
            <v>21</v>
          </cell>
          <cell r="V439" t="str">
            <v>2.1 ทุติยภูมิระดับต้น</v>
          </cell>
        </row>
        <row r="440">
          <cell r="A440" t="str">
            <v>11</v>
          </cell>
          <cell r="B440" t="str">
            <v>21002</v>
          </cell>
          <cell r="C440" t="str">
            <v>กระทรวงสาธารณสุข สำนักงานปลัดกระทรวงสาธารณสุข</v>
          </cell>
          <cell r="D440" t="str">
            <v>001111100</v>
          </cell>
          <cell r="E440" t="str">
            <v>11111</v>
          </cell>
          <cell r="F440" t="str">
            <v>รพช.นาหว้า</v>
          </cell>
          <cell r="G440" t="str">
            <v>โรงพยาบาลชุมชนนาหว้า</v>
          </cell>
          <cell r="H440" t="str">
            <v>48090105</v>
          </cell>
          <cell r="I440">
            <v>48</v>
          </cell>
          <cell r="J440" t="str">
            <v>จังหวัดนครพนม</v>
          </cell>
          <cell r="K440">
            <v>4809</v>
          </cell>
          <cell r="L440" t="str">
            <v>นาหว้า</v>
          </cell>
          <cell r="M440">
            <v>480901</v>
          </cell>
          <cell r="N440" t="str">
            <v>นาหว้า</v>
          </cell>
          <cell r="O440" t="str">
            <v>ตะวันออกเฉียงเหนือ</v>
          </cell>
          <cell r="P440" t="str">
            <v>07</v>
          </cell>
          <cell r="Q440" t="str">
            <v>โรงพยาบาลชุมชน</v>
          </cell>
          <cell r="R440">
            <v>5</v>
          </cell>
          <cell r="S440">
            <v>30</v>
          </cell>
          <cell r="T440" t="str">
            <v>30</v>
          </cell>
          <cell r="U440" t="str">
            <v>21</v>
          </cell>
          <cell r="V440" t="str">
            <v>2.1 ทุติยภูมิระดับต้น</v>
          </cell>
        </row>
        <row r="441">
          <cell r="A441" t="str">
            <v>11</v>
          </cell>
          <cell r="B441" t="str">
            <v>21002</v>
          </cell>
          <cell r="C441" t="str">
            <v>กระทรวงสาธารณสุข สำนักงานปลัดกระทรวงสาธารณสุข</v>
          </cell>
          <cell r="D441" t="str">
            <v>001111200</v>
          </cell>
          <cell r="E441" t="str">
            <v>11112</v>
          </cell>
          <cell r="F441" t="str">
            <v>รพช.โพนสวรรค์</v>
          </cell>
          <cell r="G441" t="str">
            <v>โรงพยาบาลชุมชนโพนสวรรค์</v>
          </cell>
          <cell r="H441" t="str">
            <v>48100105</v>
          </cell>
          <cell r="I441">
            <v>48</v>
          </cell>
          <cell r="J441" t="str">
            <v>จังหวัดนครพนม</v>
          </cell>
          <cell r="K441">
            <v>4810</v>
          </cell>
          <cell r="L441" t="str">
            <v>โพนสวรรค์</v>
          </cell>
          <cell r="M441">
            <v>481001</v>
          </cell>
          <cell r="N441" t="str">
            <v>โพนสวรรค์</v>
          </cell>
          <cell r="O441" t="str">
            <v>ตะวันออกเฉียงเหนือ</v>
          </cell>
          <cell r="P441" t="str">
            <v>07</v>
          </cell>
          <cell r="Q441" t="str">
            <v>โรงพยาบาลชุมชน</v>
          </cell>
          <cell r="R441">
            <v>5</v>
          </cell>
          <cell r="S441">
            <v>30</v>
          </cell>
          <cell r="T441" t="str">
            <v>30</v>
          </cell>
          <cell r="U441" t="str">
            <v>21</v>
          </cell>
          <cell r="V441" t="str">
            <v>2.1 ทุติยภูมิระดับต้น</v>
          </cell>
        </row>
        <row r="442">
          <cell r="A442" t="str">
            <v>11</v>
          </cell>
          <cell r="B442" t="str">
            <v>21002</v>
          </cell>
          <cell r="C442" t="str">
            <v>กระทรวงสาธารณสุข สำนักงานปลัดกระทรวงสาธารณสุข</v>
          </cell>
          <cell r="D442" t="str">
            <v>001145100</v>
          </cell>
          <cell r="E442" t="str">
            <v>11451</v>
          </cell>
          <cell r="F442" t="str">
            <v>รพร.ธาตุพนม</v>
          </cell>
          <cell r="G442" t="str">
            <v>โรงพยาบาลสมเด็จพระยุพราชธาตุพนม</v>
          </cell>
          <cell r="H442" t="str">
            <v>48050107</v>
          </cell>
          <cell r="I442">
            <v>48</v>
          </cell>
          <cell r="J442" t="str">
            <v>จังหวัดนครพนม</v>
          </cell>
          <cell r="K442">
            <v>4805</v>
          </cell>
          <cell r="L442" t="str">
            <v>ธาตุพนม</v>
          </cell>
          <cell r="M442">
            <v>480501</v>
          </cell>
          <cell r="N442" t="str">
            <v>ธาตุพนม</v>
          </cell>
          <cell r="O442" t="str">
            <v>ตะวันออกเฉียงเหนือ</v>
          </cell>
          <cell r="P442" t="str">
            <v>07</v>
          </cell>
          <cell r="Q442" t="str">
            <v>โรงพยาบาลชุมชน</v>
          </cell>
          <cell r="R442">
            <v>4</v>
          </cell>
          <cell r="S442">
            <v>90</v>
          </cell>
          <cell r="T442" t="str">
            <v>90</v>
          </cell>
          <cell r="U442" t="str">
            <v>22</v>
          </cell>
          <cell r="V442" t="str">
            <v>2.2 ทุติยภูมิระดับกลาง</v>
          </cell>
        </row>
        <row r="443">
          <cell r="A443" t="str">
            <v>11</v>
          </cell>
          <cell r="B443" t="str">
            <v>21002</v>
          </cell>
          <cell r="C443" t="str">
            <v>กระทรวงสาธารณสุข สำนักงานปลัดกระทรวงสาธารณสุข</v>
          </cell>
          <cell r="D443" t="str">
            <v>001071200</v>
          </cell>
          <cell r="E443" t="str">
            <v>10712</v>
          </cell>
          <cell r="F443" t="str">
            <v>รพท.มุกดาหาร</v>
          </cell>
          <cell r="G443" t="str">
            <v>โรงพยาบาลทั่วไปมุกดาหาร</v>
          </cell>
          <cell r="H443" t="str">
            <v>49011300</v>
          </cell>
          <cell r="I443">
            <v>49</v>
          </cell>
          <cell r="J443" t="str">
            <v>จังหวัดมุกดาหาร</v>
          </cell>
          <cell r="K443">
            <v>4901</v>
          </cell>
          <cell r="L443" t="str">
            <v>เมืองมุกดาหาร</v>
          </cell>
          <cell r="M443">
            <v>490113</v>
          </cell>
          <cell r="N443" t="str">
            <v>กุดแข้</v>
          </cell>
          <cell r="O443" t="str">
            <v>ตะวันออกเฉียงเหนือ</v>
          </cell>
          <cell r="P443" t="str">
            <v>06</v>
          </cell>
          <cell r="Q443" t="str">
            <v>โรงพยาบาลทั่วไป</v>
          </cell>
          <cell r="R443">
            <v>2</v>
          </cell>
          <cell r="S443">
            <v>301</v>
          </cell>
          <cell r="T443" t="str">
            <v>260</v>
          </cell>
          <cell r="U443" t="str">
            <v>23</v>
          </cell>
          <cell r="V443" t="str">
            <v>2.3 ทุติยภูมิระดับสูง</v>
          </cell>
        </row>
        <row r="444">
          <cell r="A444" t="str">
            <v>11</v>
          </cell>
          <cell r="B444" t="str">
            <v>21002</v>
          </cell>
          <cell r="C444" t="str">
            <v>กระทรวงสาธารณสุข สำนักงานปลัดกระทรวงสาธารณสุข</v>
          </cell>
          <cell r="D444" t="str">
            <v>001111300</v>
          </cell>
          <cell r="E444" t="str">
            <v>11113</v>
          </cell>
          <cell r="F444" t="str">
            <v>รพช.นิคมคำสร้อย</v>
          </cell>
          <cell r="G444" t="str">
            <v>โรงพยาบาลชุมชนนิคมคำสร้อย</v>
          </cell>
          <cell r="H444" t="str">
            <v>49020111</v>
          </cell>
          <cell r="I444">
            <v>49</v>
          </cell>
          <cell r="J444" t="str">
            <v>จังหวัดมุกดาหาร</v>
          </cell>
          <cell r="K444">
            <v>4902</v>
          </cell>
          <cell r="L444" t="str">
            <v>นิคมคำสร้อย</v>
          </cell>
          <cell r="M444">
            <v>490201</v>
          </cell>
          <cell r="N444" t="str">
            <v>นิคมคำสร้อย</v>
          </cell>
          <cell r="O444" t="str">
            <v>ตะวันออกเฉียงเหนือ</v>
          </cell>
          <cell r="P444" t="str">
            <v>07</v>
          </cell>
          <cell r="Q444" t="str">
            <v>โรงพยาบาลชุมชน</v>
          </cell>
          <cell r="R444">
            <v>5</v>
          </cell>
          <cell r="S444">
            <v>30</v>
          </cell>
          <cell r="T444" t="str">
            <v>30</v>
          </cell>
          <cell r="U444" t="str">
            <v>21</v>
          </cell>
          <cell r="V444" t="str">
            <v>2.1 ทุติยภูมิระดับต้น</v>
          </cell>
        </row>
        <row r="445">
          <cell r="A445" t="str">
            <v>11</v>
          </cell>
          <cell r="B445" t="str">
            <v>21002</v>
          </cell>
          <cell r="C445" t="str">
            <v>กระทรวงสาธารณสุข สำนักงานปลัดกระทรวงสาธารณสุข</v>
          </cell>
          <cell r="D445" t="str">
            <v>001111400</v>
          </cell>
          <cell r="E445" t="str">
            <v>11114</v>
          </cell>
          <cell r="F445" t="str">
            <v>รพช.ดอนตาล</v>
          </cell>
          <cell r="G445" t="str">
            <v>โรงพยาบาลชุมชนดอนตาล</v>
          </cell>
          <cell r="H445" t="str">
            <v>49030107</v>
          </cell>
          <cell r="I445">
            <v>49</v>
          </cell>
          <cell r="J445" t="str">
            <v>จังหวัดมุกดาหาร</v>
          </cell>
          <cell r="K445">
            <v>4903</v>
          </cell>
          <cell r="L445" t="str">
            <v>ดอนตาล</v>
          </cell>
          <cell r="M445">
            <v>490301</v>
          </cell>
          <cell r="N445" t="str">
            <v>ดอนตาล</v>
          </cell>
          <cell r="O445" t="str">
            <v>ตะวันออกเฉียงเหนือ</v>
          </cell>
          <cell r="P445" t="str">
            <v>07</v>
          </cell>
          <cell r="Q445" t="str">
            <v>โรงพยาบาลชุมชน</v>
          </cell>
          <cell r="R445">
            <v>5</v>
          </cell>
          <cell r="S445">
            <v>30</v>
          </cell>
          <cell r="T445" t="str">
            <v>30</v>
          </cell>
          <cell r="U445" t="str">
            <v>21</v>
          </cell>
          <cell r="V445" t="str">
            <v>2.1 ทุติยภูมิระดับต้น</v>
          </cell>
        </row>
        <row r="446">
          <cell r="A446" t="str">
            <v>11</v>
          </cell>
          <cell r="B446" t="str">
            <v>21002</v>
          </cell>
          <cell r="C446" t="str">
            <v>กระทรวงสาธารณสุข สำนักงานปลัดกระทรวงสาธารณสุข</v>
          </cell>
          <cell r="D446" t="str">
            <v>001111500</v>
          </cell>
          <cell r="E446" t="str">
            <v>11115</v>
          </cell>
          <cell r="F446" t="str">
            <v>รพช.ดงหลวง</v>
          </cell>
          <cell r="G446" t="str">
            <v>โรงพยาบาลชุมชนดงหลวง</v>
          </cell>
          <cell r="H446" t="str">
            <v>49040103</v>
          </cell>
          <cell r="I446">
            <v>49</v>
          </cell>
          <cell r="J446" t="str">
            <v>จังหวัดมุกดาหาร</v>
          </cell>
          <cell r="K446">
            <v>4904</v>
          </cell>
          <cell r="L446" t="str">
            <v>ดงหลวง</v>
          </cell>
          <cell r="M446">
            <v>490401</v>
          </cell>
          <cell r="N446" t="str">
            <v>ดงหลวง</v>
          </cell>
          <cell r="O446" t="str">
            <v>ตะวันออกเฉียงเหนือ</v>
          </cell>
          <cell r="P446" t="str">
            <v>07</v>
          </cell>
          <cell r="Q446" t="str">
            <v>โรงพยาบาลชุมชน</v>
          </cell>
          <cell r="R446">
            <v>5</v>
          </cell>
          <cell r="S446">
            <v>30</v>
          </cell>
          <cell r="T446" t="str">
            <v>30</v>
          </cell>
          <cell r="U446" t="str">
            <v>21</v>
          </cell>
          <cell r="V446" t="str">
            <v>2.1 ทุติยภูมิระดับต้น</v>
          </cell>
        </row>
        <row r="447">
          <cell r="A447" t="str">
            <v>11</v>
          </cell>
          <cell r="B447" t="str">
            <v>21002</v>
          </cell>
          <cell r="C447" t="str">
            <v>กระทรวงสาธารณสุข สำนักงานปลัดกระทรวงสาธารณสุข</v>
          </cell>
          <cell r="D447" t="str">
            <v>001111600</v>
          </cell>
          <cell r="E447" t="str">
            <v>11116</v>
          </cell>
          <cell r="F447" t="str">
            <v>รพช.คำชะอี</v>
          </cell>
          <cell r="G447" t="str">
            <v>โรงพยาบาลชุมชนคำชะอี</v>
          </cell>
          <cell r="H447" t="str">
            <v>49050302</v>
          </cell>
          <cell r="I447">
            <v>49</v>
          </cell>
          <cell r="J447" t="str">
            <v>จังหวัดมุกดาหาร</v>
          </cell>
          <cell r="K447">
            <v>4905</v>
          </cell>
          <cell r="L447" t="str">
            <v>คำชะอี</v>
          </cell>
          <cell r="M447">
            <v>490514</v>
          </cell>
          <cell r="N447" t="str">
            <v>น้ำเที่ยง</v>
          </cell>
          <cell r="O447" t="str">
            <v>ตะวันออกเฉียงเหนือ</v>
          </cell>
          <cell r="P447" t="str">
            <v>07</v>
          </cell>
          <cell r="Q447" t="str">
            <v>โรงพยาบาลชุมชน</v>
          </cell>
          <cell r="R447">
            <v>5</v>
          </cell>
          <cell r="S447">
            <v>30</v>
          </cell>
          <cell r="T447" t="str">
            <v>30</v>
          </cell>
          <cell r="U447" t="str">
            <v>21</v>
          </cell>
          <cell r="V447" t="str">
            <v>2.1 ทุติยภูมิระดับต้น</v>
          </cell>
        </row>
        <row r="448">
          <cell r="A448" t="str">
            <v>11</v>
          </cell>
          <cell r="B448" t="str">
            <v>21002</v>
          </cell>
          <cell r="C448" t="str">
            <v>กระทรวงสาธารณสุข สำนักงานปลัดกระทรวงสาธารณสุข</v>
          </cell>
          <cell r="D448" t="str">
            <v>001111700</v>
          </cell>
          <cell r="E448" t="str">
            <v>11117</v>
          </cell>
          <cell r="F448" t="str">
            <v>รพช.หว้านใหญ่</v>
          </cell>
          <cell r="G448" t="str">
            <v>โรงพยาบาลชุมชนหว้านใหญ่</v>
          </cell>
          <cell r="H448" t="str">
            <v>49060109</v>
          </cell>
          <cell r="I448">
            <v>49</v>
          </cell>
          <cell r="J448" t="str">
            <v>จังหวัดมุกดาหาร</v>
          </cell>
          <cell r="K448">
            <v>4906</v>
          </cell>
          <cell r="L448" t="str">
            <v>หว้านใหญ่</v>
          </cell>
          <cell r="M448">
            <v>490601</v>
          </cell>
          <cell r="N448" t="str">
            <v>หว้านใหญ่</v>
          </cell>
          <cell r="O448" t="str">
            <v>ตะวันออกเฉียงเหนือ</v>
          </cell>
          <cell r="P448" t="str">
            <v>07</v>
          </cell>
          <cell r="Q448" t="str">
            <v>โรงพยาบาลชุมชน</v>
          </cell>
          <cell r="R448">
            <v>5</v>
          </cell>
          <cell r="S448">
            <v>30</v>
          </cell>
          <cell r="T448" t="str">
            <v>30</v>
          </cell>
          <cell r="U448" t="str">
            <v>21</v>
          </cell>
          <cell r="V448" t="str">
            <v>2.1 ทุติยภูมิระดับต้น</v>
          </cell>
        </row>
        <row r="449">
          <cell r="A449" t="str">
            <v>11</v>
          </cell>
          <cell r="B449" t="str">
            <v>21002</v>
          </cell>
          <cell r="C449" t="str">
            <v>กระทรวงสาธารณสุข สำนักงานปลัดกระทรวงสาธารณสุข</v>
          </cell>
          <cell r="D449" t="str">
            <v>001111800</v>
          </cell>
          <cell r="E449" t="str">
            <v>11118</v>
          </cell>
          <cell r="F449" t="str">
            <v>รพช.หนองสูง</v>
          </cell>
          <cell r="G449" t="str">
            <v>โรงพยาบาลชุมชนหนองสูง</v>
          </cell>
          <cell r="H449" t="str">
            <v>49070604</v>
          </cell>
          <cell r="I449">
            <v>49</v>
          </cell>
          <cell r="J449" t="str">
            <v>จังหวัดมุกดาหาร</v>
          </cell>
          <cell r="K449">
            <v>4907</v>
          </cell>
          <cell r="L449" t="str">
            <v>หนองสูง</v>
          </cell>
          <cell r="M449">
            <v>490706</v>
          </cell>
          <cell r="N449" t="str">
            <v>หนองสูงเหนือ</v>
          </cell>
          <cell r="O449" t="str">
            <v>ตะวันออกเฉียงเหนือ</v>
          </cell>
          <cell r="P449" t="str">
            <v>07</v>
          </cell>
          <cell r="Q449" t="str">
            <v>โรงพยาบาลชุมชน</v>
          </cell>
          <cell r="R449">
            <v>5</v>
          </cell>
          <cell r="S449">
            <v>30</v>
          </cell>
          <cell r="T449" t="str">
            <v>30</v>
          </cell>
          <cell r="U449" t="str">
            <v>21</v>
          </cell>
          <cell r="V449" t="str">
            <v>2.1 ทุติยภูมิระดับต้น</v>
          </cell>
        </row>
        <row r="450">
          <cell r="A450" t="str">
            <v>12</v>
          </cell>
          <cell r="B450" t="str">
            <v>21002</v>
          </cell>
          <cell r="C450" t="str">
            <v>กระทรวงสาธารณสุข สำนักงานปลัดกระทรวงสาธารณสุข</v>
          </cell>
          <cell r="D450" t="str">
            <v>001067000</v>
          </cell>
          <cell r="E450" t="str">
            <v>10670</v>
          </cell>
          <cell r="F450" t="str">
            <v>รพศ.ขอนแก่น</v>
          </cell>
          <cell r="G450" t="str">
            <v>โรงพยาบาลศูนย์ขอนแก่น</v>
          </cell>
          <cell r="H450" t="str">
            <v>40010100</v>
          </cell>
          <cell r="I450">
            <v>40</v>
          </cell>
          <cell r="J450" t="str">
            <v>จังหวัดขอนแก่น</v>
          </cell>
          <cell r="K450">
            <v>4001</v>
          </cell>
          <cell r="L450" t="str">
            <v>เมืองขอนแก่น</v>
          </cell>
          <cell r="M450">
            <v>400101</v>
          </cell>
          <cell r="N450" t="str">
            <v>ในเมือง</v>
          </cell>
          <cell r="O450" t="str">
            <v>ตะวันออกเฉียงเหนือ</v>
          </cell>
          <cell r="P450" t="str">
            <v>05</v>
          </cell>
          <cell r="Q450" t="str">
            <v>โรงพยาบาลศูนย์</v>
          </cell>
          <cell r="R450">
            <v>1</v>
          </cell>
          <cell r="S450">
            <v>867</v>
          </cell>
          <cell r="T450" t="str">
            <v>867</v>
          </cell>
          <cell r="U450" t="str">
            <v>31</v>
          </cell>
          <cell r="V450" t="str">
            <v>3.1 ตติยภูมิ</v>
          </cell>
        </row>
        <row r="451">
          <cell r="A451" t="str">
            <v>12</v>
          </cell>
          <cell r="B451" t="str">
            <v>21002</v>
          </cell>
          <cell r="C451" t="str">
            <v>กระทรวงสาธารณสุข สำนักงานปลัดกระทรวงสาธารณสุข</v>
          </cell>
          <cell r="D451" t="str">
            <v>001099500</v>
          </cell>
          <cell r="E451" t="str">
            <v>10995</v>
          </cell>
          <cell r="F451" t="str">
            <v>รพช.บ้านฝาง</v>
          </cell>
          <cell r="G451" t="str">
            <v>โรงพยาบาลชุมชนบ้านฝาง</v>
          </cell>
          <cell r="H451" t="str">
            <v>40020609</v>
          </cell>
          <cell r="I451">
            <v>40</v>
          </cell>
          <cell r="J451" t="str">
            <v>จังหวัดขอนแก่น</v>
          </cell>
          <cell r="K451">
            <v>4002</v>
          </cell>
          <cell r="L451" t="str">
            <v>บ้านฝาง</v>
          </cell>
          <cell r="M451">
            <v>400206</v>
          </cell>
          <cell r="N451" t="str">
            <v>บ้านฝาง</v>
          </cell>
          <cell r="O451" t="str">
            <v>ตะวันออกเฉียงเหนือ</v>
          </cell>
          <cell r="P451" t="str">
            <v>07</v>
          </cell>
          <cell r="Q451" t="str">
            <v>โรงพยาบาลชุมชน</v>
          </cell>
          <cell r="R451">
            <v>5</v>
          </cell>
          <cell r="S451">
            <v>30</v>
          </cell>
          <cell r="T451" t="str">
            <v>30</v>
          </cell>
          <cell r="U451" t="str">
            <v>21</v>
          </cell>
          <cell r="V451" t="str">
            <v>2.1 ทุติยภูมิระดับต้น</v>
          </cell>
        </row>
        <row r="452">
          <cell r="A452" t="str">
            <v>12</v>
          </cell>
          <cell r="B452" t="str">
            <v>21002</v>
          </cell>
          <cell r="C452" t="str">
            <v>กระทรวงสาธารณสุข สำนักงานปลัดกระทรวงสาธารณสุข</v>
          </cell>
          <cell r="D452" t="str">
            <v>001099600</v>
          </cell>
          <cell r="E452" t="str">
            <v>10996</v>
          </cell>
          <cell r="F452" t="str">
            <v>รพช.พระยืน</v>
          </cell>
          <cell r="G452" t="str">
            <v>โรงพยาบาลชุมชนพระยืน</v>
          </cell>
          <cell r="H452" t="str">
            <v>40030302</v>
          </cell>
          <cell r="I452">
            <v>40</v>
          </cell>
          <cell r="J452" t="str">
            <v>จังหวัดขอนแก่น</v>
          </cell>
          <cell r="K452">
            <v>4003</v>
          </cell>
          <cell r="L452" t="str">
            <v>พระยืน</v>
          </cell>
          <cell r="M452">
            <v>400303</v>
          </cell>
          <cell r="N452" t="str">
            <v>บ้านโต้น</v>
          </cell>
          <cell r="O452" t="str">
            <v>ตะวันออกเฉียงเหนือ</v>
          </cell>
          <cell r="P452" t="str">
            <v>07</v>
          </cell>
          <cell r="Q452" t="str">
            <v>โรงพยาบาลชุมชน</v>
          </cell>
          <cell r="R452">
            <v>5</v>
          </cell>
          <cell r="S452">
            <v>30</v>
          </cell>
          <cell r="T452" t="str">
            <v>30</v>
          </cell>
          <cell r="U452" t="str">
            <v>21</v>
          </cell>
          <cell r="V452" t="str">
            <v>2.1 ทุติยภูมิระดับต้น</v>
          </cell>
        </row>
        <row r="453">
          <cell r="A453" t="str">
            <v>12</v>
          </cell>
          <cell r="B453" t="str">
            <v>21002</v>
          </cell>
          <cell r="C453" t="str">
            <v>กระทรวงสาธารณสุข สำนักงานปลัดกระทรวงสาธารณสุข</v>
          </cell>
          <cell r="D453" t="str">
            <v>001099700</v>
          </cell>
          <cell r="E453" t="str">
            <v>10997</v>
          </cell>
          <cell r="F453" t="str">
            <v>รพช.หนองเรือ</v>
          </cell>
          <cell r="G453" t="str">
            <v>โรงพยาบาลชุมชนหนองเรือ</v>
          </cell>
          <cell r="H453" t="str">
            <v>40040101</v>
          </cell>
          <cell r="I453">
            <v>40</v>
          </cell>
          <cell r="J453" t="str">
            <v>จังหวัดขอนแก่น</v>
          </cell>
          <cell r="K453">
            <v>4004</v>
          </cell>
          <cell r="L453" t="str">
            <v>หนองเรือ</v>
          </cell>
          <cell r="M453">
            <v>400401</v>
          </cell>
          <cell r="N453" t="str">
            <v>หนองเรือ</v>
          </cell>
          <cell r="O453" t="str">
            <v>ตะวันออกเฉียงเหนือ</v>
          </cell>
          <cell r="P453" t="str">
            <v>07</v>
          </cell>
          <cell r="Q453" t="str">
            <v>โรงพยาบาลชุมชน</v>
          </cell>
          <cell r="R453">
            <v>5</v>
          </cell>
          <cell r="S453">
            <v>30</v>
          </cell>
          <cell r="T453" t="str">
            <v>60</v>
          </cell>
          <cell r="U453" t="str">
            <v>21</v>
          </cell>
          <cell r="V453" t="str">
            <v>2.1 ทุติยภูมิระดับต้น</v>
          </cell>
        </row>
        <row r="454">
          <cell r="A454" t="str">
            <v>12</v>
          </cell>
          <cell r="B454" t="str">
            <v>21002</v>
          </cell>
          <cell r="C454" t="str">
            <v>กระทรวงสาธารณสุข สำนักงานปลัดกระทรวงสาธารณสุข</v>
          </cell>
          <cell r="D454" t="str">
            <v>001099800</v>
          </cell>
          <cell r="E454" t="str">
            <v>10998</v>
          </cell>
          <cell r="F454" t="str">
            <v>รพช.ชุมแพ</v>
          </cell>
          <cell r="G454" t="str">
            <v>โรงพยาบาลชุมชนชุมแพ</v>
          </cell>
          <cell r="H454" t="str">
            <v>40050108</v>
          </cell>
          <cell r="I454">
            <v>40</v>
          </cell>
          <cell r="J454" t="str">
            <v>จังหวัดขอนแก่น</v>
          </cell>
          <cell r="K454">
            <v>4005</v>
          </cell>
          <cell r="L454" t="str">
            <v>ชุมแพ</v>
          </cell>
          <cell r="M454">
            <v>400501</v>
          </cell>
          <cell r="N454" t="str">
            <v>ชุมแพ</v>
          </cell>
          <cell r="O454" t="str">
            <v>ตะวันออกเฉียงเหนือ</v>
          </cell>
          <cell r="P454" t="str">
            <v>07</v>
          </cell>
          <cell r="Q454" t="str">
            <v>โรงพยาบาลชุมชน</v>
          </cell>
          <cell r="R454">
            <v>4</v>
          </cell>
          <cell r="S454">
            <v>120</v>
          </cell>
          <cell r="T454" t="str">
            <v>120</v>
          </cell>
          <cell r="U454" t="str">
            <v>23</v>
          </cell>
          <cell r="V454" t="str">
            <v>2.3 ทุติยภูมิระดับสูง</v>
          </cell>
        </row>
        <row r="455">
          <cell r="A455" t="str">
            <v>12</v>
          </cell>
          <cell r="B455" t="str">
            <v>21002</v>
          </cell>
          <cell r="C455" t="str">
            <v>กระทรวงสาธารณสุข สำนักงานปลัดกระทรวงสาธารณสุข</v>
          </cell>
          <cell r="D455" t="str">
            <v>001099900</v>
          </cell>
          <cell r="E455" t="str">
            <v>10999</v>
          </cell>
          <cell r="F455" t="str">
            <v>รพช.สีชมพู</v>
          </cell>
          <cell r="G455" t="str">
            <v>โรงพยาบาลชุมชนสีชมพู</v>
          </cell>
          <cell r="H455" t="str">
            <v>40060410</v>
          </cell>
          <cell r="I455">
            <v>40</v>
          </cell>
          <cell r="J455" t="str">
            <v>จังหวัดขอนแก่น</v>
          </cell>
          <cell r="K455">
            <v>4006</v>
          </cell>
          <cell r="L455" t="str">
            <v>สีชมพู</v>
          </cell>
          <cell r="M455">
            <v>400604</v>
          </cell>
          <cell r="N455" t="str">
            <v>วังเพิ่ม</v>
          </cell>
          <cell r="O455" t="str">
            <v>ตะวันออกเฉียงเหนือ</v>
          </cell>
          <cell r="P455" t="str">
            <v>07</v>
          </cell>
          <cell r="Q455" t="str">
            <v>โรงพยาบาลชุมชน</v>
          </cell>
          <cell r="R455">
            <v>5</v>
          </cell>
          <cell r="S455">
            <v>30</v>
          </cell>
          <cell r="T455" t="str">
            <v>30</v>
          </cell>
          <cell r="U455" t="str">
            <v>21</v>
          </cell>
          <cell r="V455" t="str">
            <v>2.1 ทุติยภูมิระดับต้น</v>
          </cell>
        </row>
        <row r="456">
          <cell r="A456" t="str">
            <v>12</v>
          </cell>
          <cell r="B456" t="str">
            <v>21002</v>
          </cell>
          <cell r="C456" t="str">
            <v>กระทรวงสาธารณสุข สำนักงานปลัดกระทรวงสาธารณสุข</v>
          </cell>
          <cell r="D456" t="str">
            <v>001100000</v>
          </cell>
          <cell r="E456" t="str">
            <v>11000</v>
          </cell>
          <cell r="F456" t="str">
            <v>รพช.น้ำพอง</v>
          </cell>
          <cell r="G456" t="str">
            <v>โรงพยาบาลชุมชนน้ำพอง</v>
          </cell>
          <cell r="H456" t="str">
            <v>40070102</v>
          </cell>
          <cell r="I456">
            <v>40</v>
          </cell>
          <cell r="J456" t="str">
            <v>จังหวัดขอนแก่น</v>
          </cell>
          <cell r="K456">
            <v>4007</v>
          </cell>
          <cell r="L456" t="str">
            <v>น้ำพอง</v>
          </cell>
          <cell r="M456">
            <v>400701</v>
          </cell>
          <cell r="N456" t="str">
            <v>น้ำพอง</v>
          </cell>
          <cell r="O456" t="str">
            <v>ตะวันออกเฉียงเหนือ</v>
          </cell>
          <cell r="P456" t="str">
            <v>07</v>
          </cell>
          <cell r="Q456" t="str">
            <v>โรงพยาบาลชุมชน</v>
          </cell>
          <cell r="R456">
            <v>4</v>
          </cell>
          <cell r="S456">
            <v>60</v>
          </cell>
          <cell r="T456" t="str">
            <v>60</v>
          </cell>
          <cell r="U456" t="str">
            <v>21</v>
          </cell>
          <cell r="V456" t="str">
            <v>2.1 ทุติยภูมิระดับต้น</v>
          </cell>
        </row>
        <row r="457">
          <cell r="A457" t="str">
            <v>12</v>
          </cell>
          <cell r="B457" t="str">
            <v>21002</v>
          </cell>
          <cell r="C457" t="str">
            <v>กระทรวงสาธารณสุข สำนักงานปลัดกระทรวงสาธารณสุข</v>
          </cell>
          <cell r="D457" t="str">
            <v>001100100</v>
          </cell>
          <cell r="E457" t="str">
            <v>11001</v>
          </cell>
          <cell r="F457" t="str">
            <v>รพช.อุบลรัตน์</v>
          </cell>
          <cell r="G457" t="str">
            <v>โรงพยาบาลชุมชนอุบลรัตน์</v>
          </cell>
          <cell r="H457" t="str">
            <v>40080302</v>
          </cell>
          <cell r="I457">
            <v>40</v>
          </cell>
          <cell r="J457" t="str">
            <v>จังหวัดขอนแก่น</v>
          </cell>
          <cell r="K457">
            <v>4008</v>
          </cell>
          <cell r="L457" t="str">
            <v>อุบลรัตน์</v>
          </cell>
          <cell r="M457">
            <v>400803</v>
          </cell>
          <cell r="N457" t="str">
            <v>เขื่อนอุบลรัตน์</v>
          </cell>
          <cell r="O457" t="str">
            <v>ตะวันออกเฉียงเหนือ</v>
          </cell>
          <cell r="P457" t="str">
            <v>07</v>
          </cell>
          <cell r="Q457" t="str">
            <v>โรงพยาบาลชุมชน</v>
          </cell>
          <cell r="R457">
            <v>5</v>
          </cell>
          <cell r="S457">
            <v>30</v>
          </cell>
          <cell r="T457" t="str">
            <v>30</v>
          </cell>
          <cell r="U457" t="str">
            <v>21</v>
          </cell>
          <cell r="V457" t="str">
            <v>2.1 ทุติยภูมิระดับต้น</v>
          </cell>
        </row>
        <row r="458">
          <cell r="A458" t="str">
            <v>12</v>
          </cell>
          <cell r="B458" t="str">
            <v>21002</v>
          </cell>
          <cell r="C458" t="str">
            <v>กระทรวงสาธารณสุข สำนักงานปลัดกระทรวงสาธารณสุข</v>
          </cell>
          <cell r="D458" t="str">
            <v>001100200</v>
          </cell>
          <cell r="E458" t="str">
            <v>11002</v>
          </cell>
          <cell r="F458" t="str">
            <v>รพช.บ้านไผ่</v>
          </cell>
          <cell r="G458" t="str">
            <v>โรงพยาบาลชุมชนบ้านไผ่</v>
          </cell>
          <cell r="H458" t="str">
            <v>40100203</v>
          </cell>
          <cell r="I458">
            <v>40</v>
          </cell>
          <cell r="J458" t="str">
            <v>จังหวัดขอนแก่น</v>
          </cell>
          <cell r="K458">
            <v>4010</v>
          </cell>
          <cell r="L458" t="str">
            <v>บ้านไผ่</v>
          </cell>
          <cell r="M458">
            <v>401002</v>
          </cell>
          <cell r="N458" t="str">
            <v>ในเมือง</v>
          </cell>
          <cell r="O458" t="str">
            <v>ตะวันออกเฉียงเหนือ</v>
          </cell>
          <cell r="P458" t="str">
            <v>07</v>
          </cell>
          <cell r="Q458" t="str">
            <v>โรงพยาบาลชุมชน</v>
          </cell>
          <cell r="R458">
            <v>4</v>
          </cell>
          <cell r="S458">
            <v>90</v>
          </cell>
          <cell r="T458" t="str">
            <v>90</v>
          </cell>
          <cell r="U458" t="str">
            <v>22</v>
          </cell>
          <cell r="V458" t="str">
            <v>2.2 ทุติยภูมิระดับกลาง</v>
          </cell>
        </row>
        <row r="459">
          <cell r="A459" t="str">
            <v>12</v>
          </cell>
          <cell r="B459" t="str">
            <v>21002</v>
          </cell>
          <cell r="C459" t="str">
            <v>กระทรวงสาธารณสุข สำนักงานปลัดกระทรวงสาธารณสุข</v>
          </cell>
          <cell r="D459" t="str">
            <v>001100300</v>
          </cell>
          <cell r="E459" t="str">
            <v>11003</v>
          </cell>
          <cell r="F459" t="str">
            <v>รพช.เปือยน้อย</v>
          </cell>
          <cell r="G459" t="str">
            <v>โรงพยาบาลชุมชนเปือยน้อย</v>
          </cell>
          <cell r="H459" t="str">
            <v>40110107</v>
          </cell>
          <cell r="I459">
            <v>40</v>
          </cell>
          <cell r="J459" t="str">
            <v>จังหวัดขอนแก่น</v>
          </cell>
          <cell r="K459">
            <v>4011</v>
          </cell>
          <cell r="L459" t="str">
            <v>เปือยน้อย</v>
          </cell>
          <cell r="M459">
            <v>401101</v>
          </cell>
          <cell r="N459" t="str">
            <v>เปือยน้อย</v>
          </cell>
          <cell r="O459" t="str">
            <v>ตะวันออกเฉียงเหนือ</v>
          </cell>
          <cell r="P459" t="str">
            <v>07</v>
          </cell>
          <cell r="Q459" t="str">
            <v>โรงพยาบาลชุมชน</v>
          </cell>
          <cell r="R459">
            <v>5</v>
          </cell>
          <cell r="S459">
            <v>30</v>
          </cell>
          <cell r="T459" t="str">
            <v>30</v>
          </cell>
          <cell r="U459" t="str">
            <v>21</v>
          </cell>
          <cell r="V459" t="str">
            <v>2.1 ทุติยภูมิระดับต้น</v>
          </cell>
        </row>
        <row r="460">
          <cell r="A460" t="str">
            <v>12</v>
          </cell>
          <cell r="B460" t="str">
            <v>21002</v>
          </cell>
          <cell r="C460" t="str">
            <v>กระทรวงสาธารณสุข สำนักงานปลัดกระทรวงสาธารณสุข</v>
          </cell>
          <cell r="D460" t="str">
            <v>001100400</v>
          </cell>
          <cell r="E460" t="str">
            <v>11004</v>
          </cell>
          <cell r="F460" t="str">
            <v>รพช.พล</v>
          </cell>
          <cell r="G460" t="str">
            <v>โรงพยาบาลชุมชนพล</v>
          </cell>
          <cell r="H460" t="str">
            <v>40120100</v>
          </cell>
          <cell r="I460">
            <v>40</v>
          </cell>
          <cell r="J460" t="str">
            <v>จังหวัดขอนแก่น</v>
          </cell>
          <cell r="K460">
            <v>4012</v>
          </cell>
          <cell r="L460" t="str">
            <v>พล</v>
          </cell>
          <cell r="M460">
            <v>401201</v>
          </cell>
          <cell r="N460" t="str">
            <v>เมืองพล</v>
          </cell>
          <cell r="O460" t="str">
            <v>ตะวันออกเฉียงเหนือ</v>
          </cell>
          <cell r="P460" t="str">
            <v>07</v>
          </cell>
          <cell r="Q460" t="str">
            <v>โรงพยาบาลชุมชน</v>
          </cell>
          <cell r="R460">
            <v>4</v>
          </cell>
          <cell r="S460">
            <v>60</v>
          </cell>
          <cell r="T460" t="str">
            <v>60</v>
          </cell>
          <cell r="U460" t="str">
            <v>22</v>
          </cell>
          <cell r="V460" t="str">
            <v>2.2 ทุติยภูมิระดับกลาง</v>
          </cell>
        </row>
        <row r="461">
          <cell r="A461" t="str">
            <v>12</v>
          </cell>
          <cell r="B461" t="str">
            <v>21002</v>
          </cell>
          <cell r="C461" t="str">
            <v>กระทรวงสาธารณสุข สำนักงานปลัดกระทรวงสาธารณสุข</v>
          </cell>
          <cell r="D461" t="str">
            <v>001100500</v>
          </cell>
          <cell r="E461" t="str">
            <v>11005</v>
          </cell>
          <cell r="F461" t="str">
            <v>รพช.แวงใหญ่</v>
          </cell>
          <cell r="G461" t="str">
            <v>โรงพยาบาลชุมชนแวงใหญ่</v>
          </cell>
          <cell r="H461" t="str">
            <v>40130109</v>
          </cell>
          <cell r="I461">
            <v>40</v>
          </cell>
          <cell r="J461" t="str">
            <v>จังหวัดขอนแก่น</v>
          </cell>
          <cell r="K461">
            <v>4013</v>
          </cell>
          <cell r="L461" t="str">
            <v>แวงใหญ่</v>
          </cell>
          <cell r="M461">
            <v>401301</v>
          </cell>
          <cell r="N461" t="str">
            <v>คอนฉิม</v>
          </cell>
          <cell r="O461" t="str">
            <v>ตะวันออกเฉียงเหนือ</v>
          </cell>
          <cell r="P461" t="str">
            <v>07</v>
          </cell>
          <cell r="Q461" t="str">
            <v>โรงพยาบาลชุมชน</v>
          </cell>
          <cell r="R461">
            <v>5</v>
          </cell>
          <cell r="S461">
            <v>30</v>
          </cell>
          <cell r="T461" t="str">
            <v>30</v>
          </cell>
          <cell r="U461" t="str">
            <v>21</v>
          </cell>
          <cell r="V461" t="str">
            <v>2.1 ทุติยภูมิระดับต้น</v>
          </cell>
        </row>
        <row r="462">
          <cell r="A462" t="str">
            <v>12</v>
          </cell>
          <cell r="B462" t="str">
            <v>21002</v>
          </cell>
          <cell r="C462" t="str">
            <v>กระทรวงสาธารณสุข สำนักงานปลัดกระทรวงสาธารณสุข</v>
          </cell>
          <cell r="D462" t="str">
            <v>001100600</v>
          </cell>
          <cell r="E462" t="str">
            <v>11006</v>
          </cell>
          <cell r="F462" t="str">
            <v>รพช.แวงน้อย</v>
          </cell>
          <cell r="G462" t="str">
            <v>โรงพยาบาลชุมชนแวงน้อย</v>
          </cell>
          <cell r="H462" t="str">
            <v>40140412</v>
          </cell>
          <cell r="I462">
            <v>40</v>
          </cell>
          <cell r="J462" t="str">
            <v>จังหวัดขอนแก่น</v>
          </cell>
          <cell r="K462">
            <v>4014</v>
          </cell>
          <cell r="L462" t="str">
            <v>แวงน้อย</v>
          </cell>
          <cell r="M462">
            <v>401404</v>
          </cell>
          <cell r="N462" t="str">
            <v>ละหานนา</v>
          </cell>
          <cell r="O462" t="str">
            <v>ตะวันออกเฉียงเหนือ</v>
          </cell>
          <cell r="P462" t="str">
            <v>07</v>
          </cell>
          <cell r="Q462" t="str">
            <v>โรงพยาบาลชุมชน</v>
          </cell>
          <cell r="R462">
            <v>5</v>
          </cell>
          <cell r="S462">
            <v>30</v>
          </cell>
          <cell r="T462" t="str">
            <v>30</v>
          </cell>
          <cell r="U462" t="str">
            <v>21</v>
          </cell>
          <cell r="V462" t="str">
            <v>2.1 ทุติยภูมิระดับต้น</v>
          </cell>
        </row>
        <row r="463">
          <cell r="A463" t="str">
            <v>12</v>
          </cell>
          <cell r="B463" t="str">
            <v>21002</v>
          </cell>
          <cell r="C463" t="str">
            <v>กระทรวงสาธารณสุข สำนักงานปลัดกระทรวงสาธารณสุข</v>
          </cell>
          <cell r="D463" t="str">
            <v>001100700</v>
          </cell>
          <cell r="E463" t="str">
            <v>11007</v>
          </cell>
          <cell r="F463" t="str">
            <v>รพช.หนองสองห้อง</v>
          </cell>
          <cell r="G463" t="str">
            <v>โรงพยาบาลชุมชนหนองสองห้อง</v>
          </cell>
          <cell r="H463" t="str">
            <v>40150116</v>
          </cell>
          <cell r="I463">
            <v>40</v>
          </cell>
          <cell r="J463" t="str">
            <v>จังหวัดขอนแก่น</v>
          </cell>
          <cell r="K463">
            <v>4015</v>
          </cell>
          <cell r="L463" t="str">
            <v>หนองสองห้อง</v>
          </cell>
          <cell r="M463">
            <v>401501</v>
          </cell>
          <cell r="N463" t="str">
            <v>หนองสองห้อง</v>
          </cell>
          <cell r="O463" t="str">
            <v>ตะวันออกเฉียงเหนือ</v>
          </cell>
          <cell r="P463" t="str">
            <v>07</v>
          </cell>
          <cell r="Q463" t="str">
            <v>โรงพยาบาลชุมชน</v>
          </cell>
          <cell r="R463">
            <v>5</v>
          </cell>
          <cell r="S463">
            <v>30</v>
          </cell>
          <cell r="T463" t="str">
            <v>30</v>
          </cell>
          <cell r="U463" t="str">
            <v>21</v>
          </cell>
          <cell r="V463" t="str">
            <v>2.1 ทุติยภูมิระดับต้น</v>
          </cell>
        </row>
        <row r="464">
          <cell r="A464" t="str">
            <v>12</v>
          </cell>
          <cell r="B464" t="str">
            <v>21002</v>
          </cell>
          <cell r="C464" t="str">
            <v>กระทรวงสาธารณสุข สำนักงานปลัดกระทรวงสาธารณสุข</v>
          </cell>
          <cell r="D464" t="str">
            <v>001100800</v>
          </cell>
          <cell r="E464" t="str">
            <v>11008</v>
          </cell>
          <cell r="F464" t="str">
            <v>รพช.ภูเวียง</v>
          </cell>
          <cell r="G464" t="str">
            <v>โรงพยาบาลชุมชนภูเวียง</v>
          </cell>
          <cell r="H464" t="str">
            <v>40160103</v>
          </cell>
          <cell r="I464">
            <v>40</v>
          </cell>
          <cell r="J464" t="str">
            <v>จังหวัดขอนแก่น</v>
          </cell>
          <cell r="K464">
            <v>4016</v>
          </cell>
          <cell r="L464" t="str">
            <v>ภูเวียง</v>
          </cell>
          <cell r="M464">
            <v>401601</v>
          </cell>
          <cell r="N464" t="str">
            <v>บ้านเรือ</v>
          </cell>
          <cell r="O464" t="str">
            <v>ตะวันออกเฉียงเหนือ</v>
          </cell>
          <cell r="P464" t="str">
            <v>07</v>
          </cell>
          <cell r="Q464" t="str">
            <v>โรงพยาบาลชุมชน</v>
          </cell>
          <cell r="R464">
            <v>4</v>
          </cell>
          <cell r="S464">
            <v>60</v>
          </cell>
          <cell r="T464" t="str">
            <v>60</v>
          </cell>
          <cell r="U464" t="str">
            <v>21</v>
          </cell>
          <cell r="V464" t="str">
            <v>2.1 ทุติยภูมิระดับต้น</v>
          </cell>
        </row>
        <row r="465">
          <cell r="A465" t="str">
            <v>12</v>
          </cell>
          <cell r="B465" t="str">
            <v>21002</v>
          </cell>
          <cell r="C465" t="str">
            <v>กระทรวงสาธารณสุข สำนักงานปลัดกระทรวงสาธารณสุข</v>
          </cell>
          <cell r="D465" t="str">
            <v>001100900</v>
          </cell>
          <cell r="E465" t="str">
            <v>11009</v>
          </cell>
          <cell r="F465" t="str">
            <v>รพช.มัญจาคีรี</v>
          </cell>
          <cell r="G465" t="str">
            <v>โรงพยาบาลชุมชนมัญจาคีรี</v>
          </cell>
          <cell r="H465" t="str">
            <v>40170114</v>
          </cell>
          <cell r="I465">
            <v>40</v>
          </cell>
          <cell r="J465" t="str">
            <v>จังหวัดขอนแก่น</v>
          </cell>
          <cell r="K465">
            <v>4017</v>
          </cell>
          <cell r="L465" t="str">
            <v>มัญจาคีรี</v>
          </cell>
          <cell r="M465">
            <v>401701</v>
          </cell>
          <cell r="N465" t="str">
            <v>กุดเค้า</v>
          </cell>
          <cell r="O465" t="str">
            <v>ตะวันออกเฉียงเหนือ</v>
          </cell>
          <cell r="P465" t="str">
            <v>07</v>
          </cell>
          <cell r="Q465" t="str">
            <v>โรงพยาบาลชุมชน</v>
          </cell>
          <cell r="R465">
            <v>4</v>
          </cell>
          <cell r="S465">
            <v>60</v>
          </cell>
          <cell r="T465" t="str">
            <v>60</v>
          </cell>
          <cell r="U465" t="str">
            <v>21</v>
          </cell>
          <cell r="V465" t="str">
            <v>2.1 ทุติยภูมิระดับต้น</v>
          </cell>
        </row>
        <row r="466">
          <cell r="A466" t="str">
            <v>12</v>
          </cell>
          <cell r="B466" t="str">
            <v>21002</v>
          </cell>
          <cell r="C466" t="str">
            <v>กระทรวงสาธารณสุข สำนักงานปลัดกระทรวงสาธารณสุข</v>
          </cell>
          <cell r="D466" t="str">
            <v>001101000</v>
          </cell>
          <cell r="E466" t="str">
            <v>11010</v>
          </cell>
          <cell r="F466" t="str">
            <v>รพช.ชนบท</v>
          </cell>
          <cell r="G466" t="str">
            <v>โรงพยาบาลชุมชนชนบท</v>
          </cell>
          <cell r="H466" t="str">
            <v>40180111</v>
          </cell>
          <cell r="I466">
            <v>40</v>
          </cell>
          <cell r="J466" t="str">
            <v>จังหวัดขอนแก่น</v>
          </cell>
          <cell r="K466">
            <v>4018</v>
          </cell>
          <cell r="L466" t="str">
            <v>ชนบท</v>
          </cell>
          <cell r="M466">
            <v>401801</v>
          </cell>
          <cell r="N466" t="str">
            <v>ชนบท</v>
          </cell>
          <cell r="O466" t="str">
            <v>ตะวันออกเฉียงเหนือ</v>
          </cell>
          <cell r="P466" t="str">
            <v>07</v>
          </cell>
          <cell r="Q466" t="str">
            <v>โรงพยาบาลชุมชน</v>
          </cell>
          <cell r="R466">
            <v>5</v>
          </cell>
          <cell r="S466">
            <v>30</v>
          </cell>
          <cell r="T466" t="str">
            <v>30</v>
          </cell>
          <cell r="U466" t="str">
            <v>21</v>
          </cell>
          <cell r="V466" t="str">
            <v>2.1 ทุติยภูมิระดับต้น</v>
          </cell>
        </row>
        <row r="467">
          <cell r="A467" t="str">
            <v>12</v>
          </cell>
          <cell r="B467" t="str">
            <v>21002</v>
          </cell>
          <cell r="C467" t="str">
            <v>กระทรวงสาธารณสุข สำนักงานปลัดกระทรวงสาธารณสุข</v>
          </cell>
          <cell r="D467" t="str">
            <v>001101100</v>
          </cell>
          <cell r="E467" t="str">
            <v>11011</v>
          </cell>
          <cell r="F467" t="str">
            <v>รพช.เขาสวนกวาง</v>
          </cell>
          <cell r="G467" t="str">
            <v>โรงพยาบาลชุมชนเขาสวนกวาง</v>
          </cell>
          <cell r="H467" t="str">
            <v>40190110</v>
          </cell>
          <cell r="I467">
            <v>40</v>
          </cell>
          <cell r="J467" t="str">
            <v>จังหวัดขอนแก่น</v>
          </cell>
          <cell r="K467">
            <v>4019</v>
          </cell>
          <cell r="L467" t="str">
            <v>เขาสวนกวาง</v>
          </cell>
          <cell r="M467">
            <v>401901</v>
          </cell>
          <cell r="N467" t="str">
            <v>เขาสวนกวาง</v>
          </cell>
          <cell r="O467" t="str">
            <v>ตะวันออกเฉียงเหนือ</v>
          </cell>
          <cell r="P467" t="str">
            <v>07</v>
          </cell>
          <cell r="Q467" t="str">
            <v>โรงพยาบาลชุมชน</v>
          </cell>
          <cell r="R467">
            <v>5</v>
          </cell>
          <cell r="S467">
            <v>30</v>
          </cell>
          <cell r="T467" t="str">
            <v>30</v>
          </cell>
          <cell r="U467" t="str">
            <v>21</v>
          </cell>
          <cell r="V467" t="str">
            <v>2.1 ทุติยภูมิระดับต้น</v>
          </cell>
        </row>
        <row r="468">
          <cell r="A468" t="str">
            <v>12</v>
          </cell>
          <cell r="B468" t="str">
            <v>21002</v>
          </cell>
          <cell r="C468" t="str">
            <v>กระทรวงสาธารณสุข สำนักงานปลัดกระทรวงสาธารณสุข</v>
          </cell>
          <cell r="D468" t="str">
            <v>001101200</v>
          </cell>
          <cell r="E468" t="str">
            <v>11012</v>
          </cell>
          <cell r="F468" t="str">
            <v>รพช.ภูผาม่าน</v>
          </cell>
          <cell r="G468" t="str">
            <v>โรงพยาบาลชุมชนภูผาม่าน</v>
          </cell>
          <cell r="H468" t="str">
            <v>40200301</v>
          </cell>
          <cell r="I468">
            <v>40</v>
          </cell>
          <cell r="J468" t="str">
            <v>จังหวัดขอนแก่น</v>
          </cell>
          <cell r="K468">
            <v>4020</v>
          </cell>
          <cell r="L468" t="str">
            <v>ภูผาม่าน</v>
          </cell>
          <cell r="M468">
            <v>402003</v>
          </cell>
          <cell r="N468" t="str">
            <v>ภูผาม่าน</v>
          </cell>
          <cell r="O468" t="str">
            <v>ตะวันออกเฉียงเหนือ</v>
          </cell>
          <cell r="P468" t="str">
            <v>07</v>
          </cell>
          <cell r="Q468" t="str">
            <v>โรงพยาบาลชุมชน</v>
          </cell>
          <cell r="R468">
            <v>5</v>
          </cell>
          <cell r="S468">
            <v>30</v>
          </cell>
          <cell r="T468" t="str">
            <v>30</v>
          </cell>
          <cell r="U468" t="str">
            <v>21</v>
          </cell>
          <cell r="V468" t="str">
            <v>2.1 ทุติยภูมิระดับต้น</v>
          </cell>
        </row>
        <row r="469">
          <cell r="A469" t="str">
            <v>12</v>
          </cell>
          <cell r="B469" t="str">
            <v>21002</v>
          </cell>
          <cell r="C469" t="str">
            <v>กระทรวงสาธารณสุข สำนักงานปลัดกระทรวงสาธารณสุข</v>
          </cell>
          <cell r="D469" t="str">
            <v>001144500</v>
          </cell>
          <cell r="E469" t="str">
            <v>11445</v>
          </cell>
          <cell r="F469" t="str">
            <v>รพร.กระนวน</v>
          </cell>
          <cell r="G469" t="str">
            <v>โรงพยาบาลสมเด็จพระยุพราชกระนวน</v>
          </cell>
          <cell r="H469" t="str">
            <v>40090111</v>
          </cell>
          <cell r="I469">
            <v>40</v>
          </cell>
          <cell r="J469" t="str">
            <v>จังหวัดขอนแก่น</v>
          </cell>
          <cell r="K469">
            <v>4009</v>
          </cell>
          <cell r="L469" t="str">
            <v>กระนวน</v>
          </cell>
          <cell r="M469">
            <v>400901</v>
          </cell>
          <cell r="N469" t="str">
            <v>หนองโก</v>
          </cell>
          <cell r="O469" t="str">
            <v>ตะวันออกเฉียงเหนือ</v>
          </cell>
          <cell r="P469" t="str">
            <v>07</v>
          </cell>
          <cell r="Q469" t="str">
            <v>โรงพยาบาลชุมชน</v>
          </cell>
          <cell r="R469">
            <v>4</v>
          </cell>
          <cell r="S469">
            <v>90</v>
          </cell>
          <cell r="T469" t="str">
            <v>90</v>
          </cell>
          <cell r="U469" t="str">
            <v>22</v>
          </cell>
          <cell r="V469" t="str">
            <v>2.2 ทุติยภูมิระดับกลาง</v>
          </cell>
        </row>
        <row r="470">
          <cell r="A470" t="str">
            <v>12</v>
          </cell>
          <cell r="B470" t="str">
            <v>21002</v>
          </cell>
          <cell r="C470" t="str">
            <v>กระทรวงสาธารณสุข สำนักงานปลัดกระทรวงสาธารณสุข</v>
          </cell>
          <cell r="D470" t="str">
            <v>001227500</v>
          </cell>
          <cell r="E470" t="str">
            <v>12275</v>
          </cell>
          <cell r="F470" t="str">
            <v>รพท.สิรินธร(ภาคตะวันออกเฉียงเหนือ)</v>
          </cell>
          <cell r="G470" t="str">
            <v>โรงพยาบาลทั่วไปสิรินธร(ภาคตะวันออกเฉียงเหนือ)</v>
          </cell>
          <cell r="H470" t="str">
            <v>40240110</v>
          </cell>
          <cell r="I470">
            <v>40</v>
          </cell>
          <cell r="J470" t="str">
            <v>จังหวัดขอนแก่น</v>
          </cell>
          <cell r="K470">
            <v>4024</v>
          </cell>
          <cell r="L470" t="str">
            <v>บ้านแฮด</v>
          </cell>
          <cell r="M470">
            <v>402401</v>
          </cell>
          <cell r="N470" t="str">
            <v>บ้านแฮด</v>
          </cell>
          <cell r="O470" t="str">
            <v>ตะวันออกเฉียงเหนือ</v>
          </cell>
          <cell r="P470" t="str">
            <v>06</v>
          </cell>
          <cell r="Q470" t="str">
            <v>โรงพยาบาลทั่วไป</v>
          </cell>
          <cell r="R470">
            <v>3</v>
          </cell>
          <cell r="S470">
            <v>250</v>
          </cell>
          <cell r="T470" t="str">
            <v>250</v>
          </cell>
          <cell r="U470" t="str">
            <v>23</v>
          </cell>
          <cell r="V470" t="str">
            <v>2.3 ทุติยภูมิระดับสูง</v>
          </cell>
        </row>
        <row r="471">
          <cell r="A471" t="str">
            <v>12</v>
          </cell>
          <cell r="B471" t="str">
            <v>21002</v>
          </cell>
          <cell r="C471" t="str">
            <v>กระทรวงสาธารณสุข สำนักงานปลัดกระทรวงสาธารณสุข</v>
          </cell>
          <cell r="D471" t="str">
            <v>001413200</v>
          </cell>
          <cell r="E471" t="str">
            <v>14132</v>
          </cell>
          <cell r="F471" t="str">
            <v>รพช.ซำสูง</v>
          </cell>
          <cell r="G471" t="str">
            <v>โรงพยาบาลชุมชนซำสูง</v>
          </cell>
          <cell r="H471" t="str">
            <v>40210101</v>
          </cell>
          <cell r="I471">
            <v>40</v>
          </cell>
          <cell r="J471" t="str">
            <v>จังหวัดขอนแก่น</v>
          </cell>
          <cell r="K471">
            <v>4021</v>
          </cell>
          <cell r="L471" t="str">
            <v>ซำสูง</v>
          </cell>
          <cell r="M471">
            <v>402101</v>
          </cell>
          <cell r="N471" t="str">
            <v>กระนวน</v>
          </cell>
          <cell r="O471" t="str">
            <v>ตะวันออกเฉียงเหนือ</v>
          </cell>
          <cell r="P471" t="str">
            <v>07</v>
          </cell>
          <cell r="Q471" t="str">
            <v>โรงพยาบาลชุมชน</v>
          </cell>
          <cell r="R471">
            <v>5</v>
          </cell>
          <cell r="S471">
            <v>30</v>
          </cell>
          <cell r="T471" t="str">
            <v>30</v>
          </cell>
          <cell r="U471" t="str">
            <v>21</v>
          </cell>
          <cell r="V471" t="str">
            <v>2.1 ทุติยภูมิระดับต้น</v>
          </cell>
        </row>
        <row r="472">
          <cell r="A472" t="str">
            <v>12</v>
          </cell>
          <cell r="B472" t="str">
            <v>21002</v>
          </cell>
          <cell r="C472" t="str">
            <v>กระทรวงสาธารณสุข สำนักงานปลัดกระทรวงสาธารณสุข</v>
          </cell>
          <cell r="D472" t="str">
            <v>001070700</v>
          </cell>
          <cell r="E472" t="str">
            <v>10707</v>
          </cell>
          <cell r="F472" t="str">
            <v>รพท.มหาสารคาม</v>
          </cell>
          <cell r="G472" t="str">
            <v>โรงพยาบาลทั่วไปมหาสารคาม</v>
          </cell>
          <cell r="H472" t="str">
            <v>44010102</v>
          </cell>
          <cell r="I472">
            <v>44</v>
          </cell>
          <cell r="J472" t="str">
            <v>จังหวัดมหาสารคาม</v>
          </cell>
          <cell r="K472">
            <v>4401</v>
          </cell>
          <cell r="L472" t="str">
            <v>เมืองมหาสารคาม</v>
          </cell>
          <cell r="M472">
            <v>440101</v>
          </cell>
          <cell r="N472" t="str">
            <v>ตลาด</v>
          </cell>
          <cell r="O472" t="str">
            <v>ตะวันออกเฉียงเหนือ</v>
          </cell>
          <cell r="P472" t="str">
            <v>06</v>
          </cell>
          <cell r="Q472" t="str">
            <v>โรงพยาบาลทั่วไป</v>
          </cell>
          <cell r="R472">
            <v>2</v>
          </cell>
          <cell r="S472">
            <v>472</v>
          </cell>
          <cell r="T472" t="str">
            <v>347</v>
          </cell>
          <cell r="U472" t="str">
            <v>23</v>
          </cell>
          <cell r="V472" t="str">
            <v>2.3 ทุติยภูมิระดับสูง</v>
          </cell>
        </row>
        <row r="473">
          <cell r="A473" t="str">
            <v>12</v>
          </cell>
          <cell r="B473" t="str">
            <v>21002</v>
          </cell>
          <cell r="C473" t="str">
            <v>กระทรวงสาธารณสุข สำนักงานปลัดกระทรวงสาธารณสุข</v>
          </cell>
          <cell r="D473" t="str">
            <v>001105100</v>
          </cell>
          <cell r="E473" t="str">
            <v>11051</v>
          </cell>
          <cell r="F473" t="str">
            <v>รพช.แกดำ</v>
          </cell>
          <cell r="G473" t="str">
            <v>โรงพยาบาลชุมชนแกดำ</v>
          </cell>
          <cell r="H473" t="str">
            <v>44020107</v>
          </cell>
          <cell r="I473">
            <v>44</v>
          </cell>
          <cell r="J473" t="str">
            <v>จังหวัดมหาสารคาม</v>
          </cell>
          <cell r="K473">
            <v>4402</v>
          </cell>
          <cell r="L473" t="str">
            <v>แกดำ</v>
          </cell>
          <cell r="M473">
            <v>440201</v>
          </cell>
          <cell r="N473" t="str">
            <v>แกดำ</v>
          </cell>
          <cell r="O473" t="str">
            <v>ตะวันออกเฉียงเหนือ</v>
          </cell>
          <cell r="P473" t="str">
            <v>07</v>
          </cell>
          <cell r="Q473" t="str">
            <v>โรงพยาบาลชุมชน</v>
          </cell>
          <cell r="R473">
            <v>5</v>
          </cell>
          <cell r="S473">
            <v>30</v>
          </cell>
          <cell r="T473" t="str">
            <v>30</v>
          </cell>
          <cell r="U473" t="str">
            <v>21</v>
          </cell>
          <cell r="V473" t="str">
            <v>2.1 ทุติยภูมิระดับต้น</v>
          </cell>
        </row>
        <row r="474">
          <cell r="A474" t="str">
            <v>12</v>
          </cell>
          <cell r="B474" t="str">
            <v>21002</v>
          </cell>
          <cell r="C474" t="str">
            <v>กระทรวงสาธารณสุข สำนักงานปลัดกระทรวงสาธารณสุข</v>
          </cell>
          <cell r="D474" t="str">
            <v>001105200</v>
          </cell>
          <cell r="E474" t="str">
            <v>11052</v>
          </cell>
          <cell r="F474" t="str">
            <v>รพช.โกสุมพิสัย</v>
          </cell>
          <cell r="G474" t="str">
            <v>โรงพยาบาลชุมชนโกสุมพิสัย</v>
          </cell>
          <cell r="H474" t="str">
            <v>44030113</v>
          </cell>
          <cell r="I474">
            <v>44</v>
          </cell>
          <cell r="J474" t="str">
            <v>จังหวัดมหาสารคาม</v>
          </cell>
          <cell r="K474">
            <v>4403</v>
          </cell>
          <cell r="L474" t="str">
            <v>โกสุมพิสัย</v>
          </cell>
          <cell r="M474">
            <v>440301</v>
          </cell>
          <cell r="N474" t="str">
            <v>หัวขวาง</v>
          </cell>
          <cell r="O474" t="str">
            <v>ตะวันออกเฉียงเหนือ</v>
          </cell>
          <cell r="P474" t="str">
            <v>07</v>
          </cell>
          <cell r="Q474" t="str">
            <v>โรงพยาบาลชุมชน</v>
          </cell>
          <cell r="R474">
            <v>4</v>
          </cell>
          <cell r="S474">
            <v>120</v>
          </cell>
          <cell r="T474" t="str">
            <v>90</v>
          </cell>
          <cell r="U474" t="str">
            <v>21</v>
          </cell>
          <cell r="V474" t="str">
            <v>2.1 ทุติยภูมิระดับต้น</v>
          </cell>
        </row>
        <row r="475">
          <cell r="A475" t="str">
            <v>12</v>
          </cell>
          <cell r="B475" t="str">
            <v>21002</v>
          </cell>
          <cell r="C475" t="str">
            <v>กระทรวงสาธารณสุข สำนักงานปลัดกระทรวงสาธารณสุข</v>
          </cell>
          <cell r="D475" t="str">
            <v>001105300</v>
          </cell>
          <cell r="E475" t="str">
            <v>11053</v>
          </cell>
          <cell r="F475" t="str">
            <v>รพช.กันทรวิชัย</v>
          </cell>
          <cell r="G475" t="str">
            <v>โรงพยาบาลชุมชนกันทรวิชัย</v>
          </cell>
          <cell r="H475" t="str">
            <v>44040102</v>
          </cell>
          <cell r="I475">
            <v>44</v>
          </cell>
          <cell r="J475" t="str">
            <v>จังหวัดมหาสารคาม</v>
          </cell>
          <cell r="K475">
            <v>4404</v>
          </cell>
          <cell r="L475" t="str">
            <v>กันทรวิชัย</v>
          </cell>
          <cell r="M475">
            <v>440401</v>
          </cell>
          <cell r="N475" t="str">
            <v>โคกพระ</v>
          </cell>
          <cell r="O475" t="str">
            <v>ตะวันออกเฉียงเหนือ</v>
          </cell>
          <cell r="P475" t="str">
            <v>07</v>
          </cell>
          <cell r="Q475" t="str">
            <v>โรงพยาบาลชุมชน</v>
          </cell>
          <cell r="R475">
            <v>5</v>
          </cell>
          <cell r="S475">
            <v>30</v>
          </cell>
          <cell r="T475" t="str">
            <v>30</v>
          </cell>
          <cell r="U475" t="str">
            <v>21</v>
          </cell>
          <cell r="V475" t="str">
            <v>2.1 ทุติยภูมิระดับต้น</v>
          </cell>
        </row>
        <row r="476">
          <cell r="A476" t="str">
            <v>12</v>
          </cell>
          <cell r="B476" t="str">
            <v>21002</v>
          </cell>
          <cell r="C476" t="str">
            <v>กระทรวงสาธารณสุข สำนักงานปลัดกระทรวงสาธารณสุข</v>
          </cell>
          <cell r="D476" t="str">
            <v>001105400</v>
          </cell>
          <cell r="E476" t="str">
            <v>11054</v>
          </cell>
          <cell r="F476" t="str">
            <v>รพช.เชียงยืน</v>
          </cell>
          <cell r="G476" t="str">
            <v>โรงพยาบาลชุมชนเชียงยืน</v>
          </cell>
          <cell r="H476" t="str">
            <v>44050105</v>
          </cell>
          <cell r="I476">
            <v>44</v>
          </cell>
          <cell r="J476" t="str">
            <v>จังหวัดมหาสารคาม</v>
          </cell>
          <cell r="K476">
            <v>4405</v>
          </cell>
          <cell r="L476" t="str">
            <v>เชียงยืน</v>
          </cell>
          <cell r="M476">
            <v>440501</v>
          </cell>
          <cell r="N476" t="str">
            <v>เชียงยืน</v>
          </cell>
          <cell r="O476" t="str">
            <v>ตะวันออกเฉียงเหนือ</v>
          </cell>
          <cell r="P476" t="str">
            <v>07</v>
          </cell>
          <cell r="Q476" t="str">
            <v>โรงพยาบาลชุมชน</v>
          </cell>
          <cell r="R476">
            <v>4</v>
          </cell>
          <cell r="S476">
            <v>60</v>
          </cell>
          <cell r="T476" t="str">
            <v>30</v>
          </cell>
          <cell r="U476" t="str">
            <v>21</v>
          </cell>
          <cell r="V476" t="str">
            <v>2.1 ทุติยภูมิระดับต้น</v>
          </cell>
        </row>
        <row r="477">
          <cell r="A477" t="str">
            <v>12</v>
          </cell>
          <cell r="B477" t="str">
            <v>21002</v>
          </cell>
          <cell r="C477" t="str">
            <v>กระทรวงสาธารณสุข สำนักงานปลัดกระทรวงสาธารณสุข</v>
          </cell>
          <cell r="D477" t="str">
            <v>001105500</v>
          </cell>
          <cell r="E477" t="str">
            <v>11055</v>
          </cell>
          <cell r="F477" t="str">
            <v>รพช.บรบือ</v>
          </cell>
          <cell r="G477" t="str">
            <v>โรงพยาบาลชุมชนบรบือ</v>
          </cell>
          <cell r="H477" t="str">
            <v>44060101</v>
          </cell>
          <cell r="I477">
            <v>44</v>
          </cell>
          <cell r="J477" t="str">
            <v>จังหวัดมหาสารคาม</v>
          </cell>
          <cell r="K477">
            <v>4406</v>
          </cell>
          <cell r="L477" t="str">
            <v>บรบือ</v>
          </cell>
          <cell r="M477">
            <v>440601</v>
          </cell>
          <cell r="N477" t="str">
            <v>บรบือ</v>
          </cell>
          <cell r="O477" t="str">
            <v>ตะวันออกเฉียงเหนือ</v>
          </cell>
          <cell r="P477" t="str">
            <v>07</v>
          </cell>
          <cell r="Q477" t="str">
            <v>โรงพยาบาลชุมชน</v>
          </cell>
          <cell r="R477">
            <v>4</v>
          </cell>
          <cell r="S477">
            <v>60</v>
          </cell>
          <cell r="T477" t="str">
            <v>60</v>
          </cell>
          <cell r="U477" t="str">
            <v>22</v>
          </cell>
          <cell r="V477" t="str">
            <v>2.2 ทุติยภูมิระดับกลาง</v>
          </cell>
        </row>
        <row r="478">
          <cell r="A478" t="str">
            <v>12</v>
          </cell>
          <cell r="B478" t="str">
            <v>21002</v>
          </cell>
          <cell r="C478" t="str">
            <v>กระทรวงสาธารณสุข สำนักงานปลัดกระทรวงสาธารณสุข</v>
          </cell>
          <cell r="D478" t="str">
            <v>001105600</v>
          </cell>
          <cell r="E478" t="str">
            <v>11056</v>
          </cell>
          <cell r="F478" t="str">
            <v>รพช.นาเชือก</v>
          </cell>
          <cell r="G478" t="str">
            <v>โรงพยาบาลชุมชนนาเชือก</v>
          </cell>
          <cell r="H478" t="str">
            <v>44070102</v>
          </cell>
          <cell r="I478">
            <v>44</v>
          </cell>
          <cell r="J478" t="str">
            <v>จังหวัดมหาสารคาม</v>
          </cell>
          <cell r="K478">
            <v>4407</v>
          </cell>
          <cell r="L478" t="str">
            <v>นาเชือก</v>
          </cell>
          <cell r="M478">
            <v>440701</v>
          </cell>
          <cell r="N478" t="str">
            <v>นาเชือก</v>
          </cell>
          <cell r="O478" t="str">
            <v>ตะวันออกเฉียงเหนือ</v>
          </cell>
          <cell r="P478" t="str">
            <v>07</v>
          </cell>
          <cell r="Q478" t="str">
            <v>โรงพยาบาลชุมชน</v>
          </cell>
          <cell r="R478">
            <v>5</v>
          </cell>
          <cell r="S478">
            <v>30</v>
          </cell>
          <cell r="T478" t="str">
            <v>30</v>
          </cell>
          <cell r="U478" t="str">
            <v>21</v>
          </cell>
          <cell r="V478" t="str">
            <v>2.1 ทุติยภูมิระดับต้น</v>
          </cell>
        </row>
        <row r="479">
          <cell r="A479" t="str">
            <v>12</v>
          </cell>
          <cell r="B479" t="str">
            <v>21002</v>
          </cell>
          <cell r="C479" t="str">
            <v>กระทรวงสาธารณสุข สำนักงานปลัดกระทรวงสาธารณสุข</v>
          </cell>
          <cell r="D479" t="str">
            <v>001105700</v>
          </cell>
          <cell r="E479" t="str">
            <v>11057</v>
          </cell>
          <cell r="F479" t="str">
            <v>รพช.พยัคฆภูมิพิสัย</v>
          </cell>
          <cell r="G479" t="str">
            <v>โรงพยาบาลชุมชนพยัคฆภูมิพิสัย</v>
          </cell>
          <cell r="H479" t="str">
            <v>44080101</v>
          </cell>
          <cell r="I479">
            <v>44</v>
          </cell>
          <cell r="J479" t="str">
            <v>จังหวัดมหาสารคาม</v>
          </cell>
          <cell r="K479">
            <v>4408</v>
          </cell>
          <cell r="L479" t="str">
            <v>พยัคฆภูมิพิสัย</v>
          </cell>
          <cell r="M479">
            <v>440801</v>
          </cell>
          <cell r="N479" t="str">
            <v>ปะหลาน</v>
          </cell>
          <cell r="O479" t="str">
            <v>ตะวันออกเฉียงเหนือ</v>
          </cell>
          <cell r="P479" t="str">
            <v>07</v>
          </cell>
          <cell r="Q479" t="str">
            <v>โรงพยาบาลชุมชน</v>
          </cell>
          <cell r="R479">
            <v>4</v>
          </cell>
          <cell r="S479">
            <v>90</v>
          </cell>
          <cell r="T479" t="str">
            <v>90</v>
          </cell>
          <cell r="U479" t="str">
            <v>22</v>
          </cell>
          <cell r="V479" t="str">
            <v>2.2 ทุติยภูมิระดับกลาง</v>
          </cell>
        </row>
        <row r="480">
          <cell r="A480" t="str">
            <v>12</v>
          </cell>
          <cell r="B480" t="str">
            <v>21002</v>
          </cell>
          <cell r="C480" t="str">
            <v>กระทรวงสาธารณสุข สำนักงานปลัดกระทรวงสาธารณสุข</v>
          </cell>
          <cell r="D480" t="str">
            <v>001105800</v>
          </cell>
          <cell r="E480" t="str">
            <v>11058</v>
          </cell>
          <cell r="F480" t="str">
            <v>รพช.วาปีปทุม</v>
          </cell>
          <cell r="G480" t="str">
            <v>โรงพยาบาลชุมชนวาปีปทุม</v>
          </cell>
          <cell r="H480" t="str">
            <v>44090102</v>
          </cell>
          <cell r="I480">
            <v>44</v>
          </cell>
          <cell r="J480" t="str">
            <v>จังหวัดมหาสารคาม</v>
          </cell>
          <cell r="K480">
            <v>4409</v>
          </cell>
          <cell r="L480" t="str">
            <v>วาปีปทุม</v>
          </cell>
          <cell r="M480">
            <v>440901</v>
          </cell>
          <cell r="N480" t="str">
            <v>หนองแสง</v>
          </cell>
          <cell r="O480" t="str">
            <v>ตะวันออกเฉียงเหนือ</v>
          </cell>
          <cell r="P480" t="str">
            <v>07</v>
          </cell>
          <cell r="Q480" t="str">
            <v>โรงพยาบาลชุมชน</v>
          </cell>
          <cell r="R480">
            <v>4</v>
          </cell>
          <cell r="S480">
            <v>90</v>
          </cell>
          <cell r="T480" t="str">
            <v>60</v>
          </cell>
          <cell r="U480" t="str">
            <v>21</v>
          </cell>
          <cell r="V480" t="str">
            <v>2.1 ทุติยภูมิระดับต้น</v>
          </cell>
        </row>
        <row r="481">
          <cell r="A481" t="str">
            <v>12</v>
          </cell>
          <cell r="B481" t="str">
            <v>21002</v>
          </cell>
          <cell r="C481" t="str">
            <v>กระทรวงสาธารณสุข สำนักงานปลัดกระทรวงสาธารณสุข</v>
          </cell>
          <cell r="D481" t="str">
            <v>001105900</v>
          </cell>
          <cell r="E481" t="str">
            <v>11059</v>
          </cell>
          <cell r="F481" t="str">
            <v>รพช.นาดูน</v>
          </cell>
          <cell r="G481" t="str">
            <v>โรงพยาบาลชุมชนนาดูน</v>
          </cell>
          <cell r="H481" t="str">
            <v>44100109</v>
          </cell>
          <cell r="I481">
            <v>44</v>
          </cell>
          <cell r="J481" t="str">
            <v>จังหวัดมหาสารคาม</v>
          </cell>
          <cell r="K481">
            <v>4410</v>
          </cell>
          <cell r="L481" t="str">
            <v>นาดูน</v>
          </cell>
          <cell r="M481">
            <v>441001</v>
          </cell>
          <cell r="N481" t="str">
            <v>นาดูน</v>
          </cell>
          <cell r="O481" t="str">
            <v>ตะวันออกเฉียงเหนือ</v>
          </cell>
          <cell r="P481" t="str">
            <v>07</v>
          </cell>
          <cell r="Q481" t="str">
            <v>โรงพยาบาลชุมชน</v>
          </cell>
          <cell r="R481">
            <v>5</v>
          </cell>
          <cell r="S481">
            <v>30</v>
          </cell>
          <cell r="T481" t="str">
            <v>30</v>
          </cell>
          <cell r="U481" t="str">
            <v>21</v>
          </cell>
          <cell r="V481" t="str">
            <v>2.1 ทุติยภูมิระดับต้น</v>
          </cell>
        </row>
        <row r="482">
          <cell r="A482" t="str">
            <v>12</v>
          </cell>
          <cell r="B482" t="str">
            <v>21002</v>
          </cell>
          <cell r="C482" t="str">
            <v>กระทรวงสาธารณสุข สำนักงานปลัดกระทรวงสาธารณสุข</v>
          </cell>
          <cell r="D482" t="str">
            <v>001106000</v>
          </cell>
          <cell r="E482" t="str">
            <v>11060</v>
          </cell>
          <cell r="F482" t="str">
            <v>รพช.ยางสีสุราช</v>
          </cell>
          <cell r="G482" t="str">
            <v>โรงพยาบาลชุมชนยางสีสุราช</v>
          </cell>
          <cell r="H482" t="str">
            <v>44110102</v>
          </cell>
          <cell r="I482">
            <v>44</v>
          </cell>
          <cell r="J482" t="str">
            <v>จังหวัดมหาสารคาม</v>
          </cell>
          <cell r="K482">
            <v>4411</v>
          </cell>
          <cell r="L482" t="str">
            <v>ยางสีสุราช</v>
          </cell>
          <cell r="M482">
            <v>441101</v>
          </cell>
          <cell r="N482" t="str">
            <v>ยางสีสุราช</v>
          </cell>
          <cell r="O482" t="str">
            <v>ตะวันออกเฉียงเหนือ</v>
          </cell>
          <cell r="P482" t="str">
            <v>07</v>
          </cell>
          <cell r="Q482" t="str">
            <v>โรงพยาบาลชุมชน</v>
          </cell>
          <cell r="R482">
            <v>5</v>
          </cell>
          <cell r="S482">
            <v>30</v>
          </cell>
          <cell r="T482" t="str">
            <v>30</v>
          </cell>
          <cell r="U482" t="str">
            <v>21</v>
          </cell>
          <cell r="V482" t="str">
            <v>2.1 ทุติยภูมิระดับต้น</v>
          </cell>
        </row>
        <row r="483">
          <cell r="A483" t="str">
            <v>12</v>
          </cell>
          <cell r="B483" t="str">
            <v>21002</v>
          </cell>
          <cell r="C483" t="str">
            <v>กระทรวงสาธารณสุข สำนักงานปลัดกระทรวงสาธารณสุข</v>
          </cell>
          <cell r="D483" t="str">
            <v>002470400</v>
          </cell>
          <cell r="E483" t="str">
            <v>24704</v>
          </cell>
          <cell r="F483" t="str">
            <v>รพช.กุดรัง</v>
          </cell>
          <cell r="G483" t="str">
            <v>โรงพยาบาลชุมชนกุดรัง</v>
          </cell>
          <cell r="H483" t="str">
            <v>44120110</v>
          </cell>
          <cell r="I483">
            <v>44</v>
          </cell>
          <cell r="J483" t="str">
            <v>จังหวัดมหาสารคาม</v>
          </cell>
          <cell r="K483">
            <v>4412</v>
          </cell>
          <cell r="L483" t="str">
            <v>กุดรัง</v>
          </cell>
          <cell r="M483">
            <v>441201</v>
          </cell>
          <cell r="N483" t="str">
            <v>กุดรัง</v>
          </cell>
          <cell r="O483" t="str">
            <v>ตะวันออกเฉียงเหนือ</v>
          </cell>
          <cell r="P483" t="str">
            <v>07</v>
          </cell>
          <cell r="Q483" t="str">
            <v>โรงพยาบาลชุมชน</v>
          </cell>
          <cell r="R483">
            <v>5</v>
          </cell>
          <cell r="S483">
            <v>30</v>
          </cell>
          <cell r="T483" t="str">
            <v>30</v>
          </cell>
        </row>
        <row r="484">
          <cell r="A484" t="str">
            <v>12</v>
          </cell>
          <cell r="B484" t="str">
            <v>21002</v>
          </cell>
          <cell r="C484" t="str">
            <v>กระทรวงสาธารณสุข สำนักงานปลัดกระทรวงสาธารณสุข</v>
          </cell>
          <cell r="D484" t="str">
            <v>001070800</v>
          </cell>
          <cell r="E484" t="str">
            <v>10708</v>
          </cell>
          <cell r="F484" t="str">
            <v>รพท.ร้อยเอ็ด</v>
          </cell>
          <cell r="G484" t="str">
            <v>โรงพยาบาลทั่วไปร้อยเอ็ด</v>
          </cell>
          <cell r="H484" t="str">
            <v>45010100</v>
          </cell>
          <cell r="I484">
            <v>45</v>
          </cell>
          <cell r="J484" t="str">
            <v>จังหวัดร้อยเอ็ด</v>
          </cell>
          <cell r="K484">
            <v>4501</v>
          </cell>
          <cell r="L484" t="str">
            <v>เมืองร้อยเอ็ด</v>
          </cell>
          <cell r="M484">
            <v>450101</v>
          </cell>
          <cell r="N484" t="str">
            <v>ในเมือง</v>
          </cell>
          <cell r="O484" t="str">
            <v>ตะวันออกเฉียงเหนือ</v>
          </cell>
          <cell r="P484" t="str">
            <v>06</v>
          </cell>
          <cell r="Q484" t="str">
            <v>โรงพยาบาลทั่วไป</v>
          </cell>
          <cell r="R484">
            <v>2</v>
          </cell>
          <cell r="S484">
            <v>549</v>
          </cell>
          <cell r="T484" t="str">
            <v>549</v>
          </cell>
          <cell r="U484" t="str">
            <v>31</v>
          </cell>
          <cell r="V484" t="str">
            <v>3.1 ตติยภูมิ</v>
          </cell>
        </row>
        <row r="485">
          <cell r="A485" t="str">
            <v>12</v>
          </cell>
          <cell r="B485" t="str">
            <v>21002</v>
          </cell>
          <cell r="C485" t="str">
            <v>กระทรวงสาธารณสุข สำนักงานปลัดกระทรวงสาธารณสุข</v>
          </cell>
          <cell r="D485" t="str">
            <v>001106100</v>
          </cell>
          <cell r="E485" t="str">
            <v>11061</v>
          </cell>
          <cell r="F485" t="str">
            <v>รพช.เกษตรวิสัย</v>
          </cell>
          <cell r="G485" t="str">
            <v>โรงพยาบาลชุมชนเกษตรวิสัย</v>
          </cell>
          <cell r="H485" t="str">
            <v>45020110</v>
          </cell>
          <cell r="I485">
            <v>45</v>
          </cell>
          <cell r="J485" t="str">
            <v>จังหวัดร้อยเอ็ด</v>
          </cell>
          <cell r="K485">
            <v>4502</v>
          </cell>
          <cell r="L485" t="str">
            <v>เกษตรวิสัย</v>
          </cell>
          <cell r="M485">
            <v>450201</v>
          </cell>
          <cell r="N485" t="str">
            <v>เกษตรวิสัย</v>
          </cell>
          <cell r="O485" t="str">
            <v>ตะวันออกเฉียงเหนือ</v>
          </cell>
          <cell r="P485" t="str">
            <v>07</v>
          </cell>
          <cell r="Q485" t="str">
            <v>โรงพยาบาลชุมชน</v>
          </cell>
          <cell r="R485">
            <v>5</v>
          </cell>
          <cell r="S485">
            <v>30</v>
          </cell>
          <cell r="T485" t="str">
            <v>30</v>
          </cell>
          <cell r="U485" t="str">
            <v>21</v>
          </cell>
          <cell r="V485" t="str">
            <v>2.1 ทุติยภูมิระดับต้น</v>
          </cell>
        </row>
        <row r="486">
          <cell r="A486" t="str">
            <v>12</v>
          </cell>
          <cell r="B486" t="str">
            <v>21002</v>
          </cell>
          <cell r="C486" t="str">
            <v>กระทรวงสาธารณสุข สำนักงานปลัดกระทรวงสาธารณสุข</v>
          </cell>
          <cell r="D486" t="str">
            <v>001106200</v>
          </cell>
          <cell r="E486" t="str">
            <v>11062</v>
          </cell>
          <cell r="F486" t="str">
            <v>รพช.ปทุมรัตต์</v>
          </cell>
          <cell r="G486" t="str">
            <v>โรงพยาบาลชุมชนปทุมรัตต์</v>
          </cell>
          <cell r="H486" t="str">
            <v>45030109</v>
          </cell>
          <cell r="I486">
            <v>45</v>
          </cell>
          <cell r="J486" t="str">
            <v>จังหวัดร้อยเอ็ด</v>
          </cell>
          <cell r="K486">
            <v>4503</v>
          </cell>
          <cell r="L486" t="str">
            <v>ปทุมรัตต์</v>
          </cell>
          <cell r="M486">
            <v>450301</v>
          </cell>
          <cell r="N486" t="str">
            <v>บัวแดง</v>
          </cell>
          <cell r="O486" t="str">
            <v>ตะวันออกเฉียงเหนือ</v>
          </cell>
          <cell r="P486" t="str">
            <v>07</v>
          </cell>
          <cell r="Q486" t="str">
            <v>โรงพยาบาลชุมชน</v>
          </cell>
          <cell r="R486">
            <v>5</v>
          </cell>
          <cell r="S486">
            <v>30</v>
          </cell>
          <cell r="T486" t="str">
            <v>30</v>
          </cell>
          <cell r="U486" t="str">
            <v>21</v>
          </cell>
          <cell r="V486" t="str">
            <v>2.1 ทุติยภูมิระดับต้น</v>
          </cell>
        </row>
        <row r="487">
          <cell r="A487" t="str">
            <v>12</v>
          </cell>
          <cell r="B487" t="str">
            <v>21002</v>
          </cell>
          <cell r="C487" t="str">
            <v>กระทรวงสาธารณสุข สำนักงานปลัดกระทรวงสาธารณสุข</v>
          </cell>
          <cell r="D487" t="str">
            <v>001106300</v>
          </cell>
          <cell r="E487" t="str">
            <v>11063</v>
          </cell>
          <cell r="F487" t="str">
            <v>รพช.จตุรพักตรพิมาน</v>
          </cell>
          <cell r="G487" t="str">
            <v>โรงพยาบาลชุมชนจตุรพักตรพิมาน</v>
          </cell>
          <cell r="H487" t="str">
            <v>45040104</v>
          </cell>
          <cell r="I487">
            <v>45</v>
          </cell>
          <cell r="J487" t="str">
            <v>จังหวัดร้อยเอ็ด</v>
          </cell>
          <cell r="K487">
            <v>4504</v>
          </cell>
          <cell r="L487" t="str">
            <v>จตุรพักตรพิมาน</v>
          </cell>
          <cell r="M487">
            <v>450401</v>
          </cell>
          <cell r="N487" t="str">
            <v>หัวช้าง</v>
          </cell>
          <cell r="O487" t="str">
            <v>ตะวันออกเฉียงเหนือ</v>
          </cell>
          <cell r="P487" t="str">
            <v>07</v>
          </cell>
          <cell r="Q487" t="str">
            <v>โรงพยาบาลชุมชน</v>
          </cell>
          <cell r="R487">
            <v>5</v>
          </cell>
          <cell r="S487">
            <v>30</v>
          </cell>
          <cell r="T487" t="str">
            <v>30</v>
          </cell>
          <cell r="U487" t="str">
            <v>21</v>
          </cell>
          <cell r="V487" t="str">
            <v>2.1 ทุติยภูมิระดับต้น</v>
          </cell>
        </row>
        <row r="488">
          <cell r="A488" t="str">
            <v>12</v>
          </cell>
          <cell r="B488" t="str">
            <v>21002</v>
          </cell>
          <cell r="C488" t="str">
            <v>กระทรวงสาธารณสุข สำนักงานปลัดกระทรวงสาธารณสุข</v>
          </cell>
          <cell r="D488" t="str">
            <v>001106400</v>
          </cell>
          <cell r="E488" t="str">
            <v>11064</v>
          </cell>
          <cell r="F488" t="str">
            <v>รพช.ธวัชบุรี</v>
          </cell>
          <cell r="G488" t="str">
            <v>โรงพยาบาลชุมชนธวัชบุรี</v>
          </cell>
          <cell r="H488" t="str">
            <v>45050403</v>
          </cell>
          <cell r="I488">
            <v>45</v>
          </cell>
          <cell r="J488" t="str">
            <v>จังหวัดร้อยเอ็ด</v>
          </cell>
          <cell r="K488">
            <v>4505</v>
          </cell>
          <cell r="L488" t="str">
            <v>ธวัชบุรี</v>
          </cell>
          <cell r="M488">
            <v>450504</v>
          </cell>
          <cell r="N488" t="str">
            <v>ธวัชบุรี</v>
          </cell>
          <cell r="O488" t="str">
            <v>ตะวันออกเฉียงเหนือ</v>
          </cell>
          <cell r="P488" t="str">
            <v>07</v>
          </cell>
          <cell r="Q488" t="str">
            <v>โรงพยาบาลชุมชน</v>
          </cell>
          <cell r="R488">
            <v>5</v>
          </cell>
          <cell r="S488">
            <v>30</v>
          </cell>
          <cell r="T488" t="str">
            <v>30</v>
          </cell>
          <cell r="U488" t="str">
            <v>21</v>
          </cell>
          <cell r="V488" t="str">
            <v>2.1 ทุติยภูมิระดับต้น</v>
          </cell>
        </row>
        <row r="489">
          <cell r="A489" t="str">
            <v>12</v>
          </cell>
          <cell r="B489" t="str">
            <v>21002</v>
          </cell>
          <cell r="C489" t="str">
            <v>กระทรวงสาธารณสุข สำนักงานปลัดกระทรวงสาธารณสุข</v>
          </cell>
          <cell r="D489" t="str">
            <v>001106500</v>
          </cell>
          <cell r="E489" t="str">
            <v>11065</v>
          </cell>
          <cell r="F489" t="str">
            <v>รพช.พนมไพร</v>
          </cell>
          <cell r="G489" t="str">
            <v>โรงพยาบาลชุมชนพนมไพร</v>
          </cell>
          <cell r="H489" t="str">
            <v>45060103</v>
          </cell>
          <cell r="I489">
            <v>45</v>
          </cell>
          <cell r="J489" t="str">
            <v>จังหวัดร้อยเอ็ด</v>
          </cell>
          <cell r="K489">
            <v>4506</v>
          </cell>
          <cell r="L489" t="str">
            <v>พนมไพร</v>
          </cell>
          <cell r="M489">
            <v>450601</v>
          </cell>
          <cell r="N489" t="str">
            <v>พนมไพร</v>
          </cell>
          <cell r="O489" t="str">
            <v>ตะวันออกเฉียงเหนือ</v>
          </cell>
          <cell r="P489" t="str">
            <v>07</v>
          </cell>
          <cell r="Q489" t="str">
            <v>โรงพยาบาลชุมชน</v>
          </cell>
          <cell r="R489">
            <v>5</v>
          </cell>
          <cell r="S489">
            <v>30</v>
          </cell>
          <cell r="T489" t="str">
            <v>30</v>
          </cell>
          <cell r="U489" t="str">
            <v>21</v>
          </cell>
          <cell r="V489" t="str">
            <v>2.1 ทุติยภูมิระดับต้น</v>
          </cell>
        </row>
        <row r="490">
          <cell r="A490" t="str">
            <v>12</v>
          </cell>
          <cell r="B490" t="str">
            <v>21002</v>
          </cell>
          <cell r="C490" t="str">
            <v>กระทรวงสาธารณสุข สำนักงานปลัดกระทรวงสาธารณสุข</v>
          </cell>
          <cell r="D490" t="str">
            <v>001106600</v>
          </cell>
          <cell r="E490" t="str">
            <v>11066</v>
          </cell>
          <cell r="F490" t="str">
            <v>รพช.โพนทอง</v>
          </cell>
          <cell r="G490" t="str">
            <v>โรงพยาบาลชุมชนโพนทอง</v>
          </cell>
          <cell r="H490" t="str">
            <v>45071210</v>
          </cell>
          <cell r="I490">
            <v>45</v>
          </cell>
          <cell r="J490" t="str">
            <v>จังหวัดร้อยเอ็ด</v>
          </cell>
          <cell r="K490">
            <v>4507</v>
          </cell>
          <cell r="L490" t="str">
            <v>โพนทอง</v>
          </cell>
          <cell r="M490">
            <v>450712</v>
          </cell>
          <cell r="N490" t="str">
            <v>สระนกแก้ว</v>
          </cell>
          <cell r="O490" t="str">
            <v>ตะวันออกเฉียงเหนือ</v>
          </cell>
          <cell r="P490" t="str">
            <v>07</v>
          </cell>
          <cell r="Q490" t="str">
            <v>โรงพยาบาลชุมชน</v>
          </cell>
          <cell r="R490">
            <v>4</v>
          </cell>
          <cell r="S490">
            <v>60</v>
          </cell>
          <cell r="T490" t="str">
            <v>60</v>
          </cell>
          <cell r="U490" t="str">
            <v>22</v>
          </cell>
          <cell r="V490" t="str">
            <v>2.2 ทุติยภูมิระดับกลาง</v>
          </cell>
        </row>
        <row r="491">
          <cell r="A491" t="str">
            <v>12</v>
          </cell>
          <cell r="B491" t="str">
            <v>21002</v>
          </cell>
          <cell r="C491" t="str">
            <v>กระทรวงสาธารณสุข สำนักงานปลัดกระทรวงสาธารณสุข</v>
          </cell>
          <cell r="D491" t="str">
            <v>001106700</v>
          </cell>
          <cell r="E491" t="str">
            <v>11067</v>
          </cell>
          <cell r="F491" t="str">
            <v>รพช.โพธิ์ชัย</v>
          </cell>
          <cell r="G491" t="str">
            <v>โรงพยาบาลชุมชนโพธิ์ชัย</v>
          </cell>
          <cell r="H491" t="str">
            <v>45080102</v>
          </cell>
          <cell r="I491">
            <v>45</v>
          </cell>
          <cell r="J491" t="str">
            <v>จังหวัดร้อยเอ็ด</v>
          </cell>
          <cell r="K491">
            <v>4508</v>
          </cell>
          <cell r="L491" t="str">
            <v>โพธิ์ชัย</v>
          </cell>
          <cell r="M491">
            <v>450801</v>
          </cell>
          <cell r="N491" t="str">
            <v>ขามเปี้ย</v>
          </cell>
          <cell r="O491" t="str">
            <v>ตะวันออกเฉียงเหนือ</v>
          </cell>
          <cell r="P491" t="str">
            <v>07</v>
          </cell>
          <cell r="Q491" t="str">
            <v>โรงพยาบาลชุมชน</v>
          </cell>
          <cell r="R491">
            <v>5</v>
          </cell>
          <cell r="S491">
            <v>30</v>
          </cell>
          <cell r="T491" t="str">
            <v>30</v>
          </cell>
          <cell r="U491" t="str">
            <v>21</v>
          </cell>
          <cell r="V491" t="str">
            <v>2.1 ทุติยภูมิระดับต้น</v>
          </cell>
        </row>
        <row r="492">
          <cell r="A492" t="str">
            <v>12</v>
          </cell>
          <cell r="B492" t="str">
            <v>21002</v>
          </cell>
          <cell r="C492" t="str">
            <v>กระทรวงสาธารณสุข สำนักงานปลัดกระทรวงสาธารณสุข</v>
          </cell>
          <cell r="D492" t="str">
            <v>001106800</v>
          </cell>
          <cell r="E492" t="str">
            <v>11068</v>
          </cell>
          <cell r="F492" t="str">
            <v>รพช.หนองพอก</v>
          </cell>
          <cell r="G492" t="str">
            <v>โรงพยาบาลชุมชนหนองพอก</v>
          </cell>
          <cell r="H492" t="str">
            <v>45090101</v>
          </cell>
          <cell r="I492">
            <v>45</v>
          </cell>
          <cell r="J492" t="str">
            <v>จังหวัดร้อยเอ็ด</v>
          </cell>
          <cell r="K492">
            <v>4509</v>
          </cell>
          <cell r="L492" t="str">
            <v>หนองพอก</v>
          </cell>
          <cell r="M492">
            <v>450901</v>
          </cell>
          <cell r="N492" t="str">
            <v>หนองพอก</v>
          </cell>
          <cell r="O492" t="str">
            <v>ตะวันออกเฉียงเหนือ</v>
          </cell>
          <cell r="P492" t="str">
            <v>07</v>
          </cell>
          <cell r="Q492" t="str">
            <v>โรงพยาบาลชุมชน</v>
          </cell>
          <cell r="R492">
            <v>4</v>
          </cell>
          <cell r="S492">
            <v>42</v>
          </cell>
          <cell r="T492" t="str">
            <v>30</v>
          </cell>
          <cell r="U492" t="str">
            <v>21</v>
          </cell>
          <cell r="V492" t="str">
            <v>2.1 ทุติยภูมิระดับต้น</v>
          </cell>
        </row>
        <row r="493">
          <cell r="A493" t="str">
            <v>12</v>
          </cell>
          <cell r="B493" t="str">
            <v>21002</v>
          </cell>
          <cell r="C493" t="str">
            <v>กระทรวงสาธารณสุข สำนักงานปลัดกระทรวงสาธารณสุข</v>
          </cell>
          <cell r="D493" t="str">
            <v>001106900</v>
          </cell>
          <cell r="E493" t="str">
            <v>11069</v>
          </cell>
          <cell r="F493" t="str">
            <v>รพช.เสลภูมิ</v>
          </cell>
          <cell r="G493" t="str">
            <v>โรงพยาบาลชุมชนเสลภูมิ</v>
          </cell>
          <cell r="H493" t="str">
            <v>45101707</v>
          </cell>
          <cell r="I493">
            <v>45</v>
          </cell>
          <cell r="J493" t="str">
            <v>จังหวัดร้อยเอ็ด</v>
          </cell>
          <cell r="K493">
            <v>4510</v>
          </cell>
          <cell r="L493" t="str">
            <v>เสลภูมิ</v>
          </cell>
          <cell r="M493">
            <v>451017</v>
          </cell>
          <cell r="N493" t="str">
            <v>ขวัญเมือง</v>
          </cell>
          <cell r="O493" t="str">
            <v>ตะวันออกเฉียงเหนือ</v>
          </cell>
          <cell r="P493" t="str">
            <v>07</v>
          </cell>
          <cell r="Q493" t="str">
            <v>โรงพยาบาลชุมชน</v>
          </cell>
          <cell r="R493">
            <v>4</v>
          </cell>
          <cell r="S493">
            <v>60</v>
          </cell>
          <cell r="T493" t="str">
            <v>60</v>
          </cell>
          <cell r="U493" t="str">
            <v>22</v>
          </cell>
          <cell r="V493" t="str">
            <v>2.2 ทุติยภูมิระดับกลาง</v>
          </cell>
        </row>
        <row r="494">
          <cell r="A494" t="str">
            <v>12</v>
          </cell>
          <cell r="B494" t="str">
            <v>21002</v>
          </cell>
          <cell r="C494" t="str">
            <v>กระทรวงสาธารณสุข สำนักงานปลัดกระทรวงสาธารณสุข</v>
          </cell>
          <cell r="D494" t="str">
            <v>001107000</v>
          </cell>
          <cell r="E494" t="str">
            <v>11070</v>
          </cell>
          <cell r="F494" t="str">
            <v>รพช.สุวรรณภูมิ</v>
          </cell>
          <cell r="G494" t="str">
            <v>โรงพยาบาลชุมชนสุวรรณภูมิ</v>
          </cell>
          <cell r="H494" t="str">
            <v>45110101</v>
          </cell>
          <cell r="I494">
            <v>45</v>
          </cell>
          <cell r="J494" t="str">
            <v>จังหวัดร้อยเอ็ด</v>
          </cell>
          <cell r="K494">
            <v>4511</v>
          </cell>
          <cell r="L494" t="str">
            <v>สุวรรณภูมิ</v>
          </cell>
          <cell r="M494">
            <v>451101</v>
          </cell>
          <cell r="N494" t="str">
            <v>สระคู</v>
          </cell>
          <cell r="O494" t="str">
            <v>ตะวันออกเฉียงเหนือ</v>
          </cell>
          <cell r="P494" t="str">
            <v>07</v>
          </cell>
          <cell r="Q494" t="str">
            <v>โรงพยาบาลชุมชน</v>
          </cell>
          <cell r="R494">
            <v>4</v>
          </cell>
          <cell r="S494">
            <v>60</v>
          </cell>
          <cell r="T494" t="str">
            <v>60</v>
          </cell>
          <cell r="U494" t="str">
            <v>22</v>
          </cell>
          <cell r="V494" t="str">
            <v>2.2 ทุติยภูมิระดับกลาง</v>
          </cell>
        </row>
        <row r="495">
          <cell r="A495" t="str">
            <v>12</v>
          </cell>
          <cell r="B495" t="str">
            <v>21002</v>
          </cell>
          <cell r="C495" t="str">
            <v>กระทรวงสาธารณสุข สำนักงานปลัดกระทรวงสาธารณสุข</v>
          </cell>
          <cell r="D495" t="str">
            <v>001107100</v>
          </cell>
          <cell r="E495" t="str">
            <v>11071</v>
          </cell>
          <cell r="F495" t="str">
            <v>รพช.เมืองสรวง</v>
          </cell>
          <cell r="G495" t="str">
            <v>โรงพยาบาลชุมชนเมืองสรวง</v>
          </cell>
          <cell r="H495" t="str">
            <v>45120104</v>
          </cell>
          <cell r="I495">
            <v>45</v>
          </cell>
          <cell r="J495" t="str">
            <v>จังหวัดร้อยเอ็ด</v>
          </cell>
          <cell r="K495">
            <v>4512</v>
          </cell>
          <cell r="L495" t="str">
            <v>เมืองสรวง</v>
          </cell>
          <cell r="M495">
            <v>451201</v>
          </cell>
          <cell r="N495" t="str">
            <v>หนองผือ</v>
          </cell>
          <cell r="O495" t="str">
            <v>ตะวันออกเฉียงเหนือ</v>
          </cell>
          <cell r="P495" t="str">
            <v>07</v>
          </cell>
          <cell r="Q495" t="str">
            <v>โรงพยาบาลชุมชน</v>
          </cell>
          <cell r="R495">
            <v>5</v>
          </cell>
          <cell r="S495">
            <v>30</v>
          </cell>
          <cell r="T495" t="str">
            <v>30</v>
          </cell>
          <cell r="U495" t="str">
            <v>21</v>
          </cell>
          <cell r="V495" t="str">
            <v>2.1 ทุติยภูมิระดับต้น</v>
          </cell>
        </row>
        <row r="496">
          <cell r="A496" t="str">
            <v>12</v>
          </cell>
          <cell r="B496" t="str">
            <v>21002</v>
          </cell>
          <cell r="C496" t="str">
            <v>กระทรวงสาธารณสุข สำนักงานปลัดกระทรวงสาธารณสุข</v>
          </cell>
          <cell r="D496" t="str">
            <v>001107200</v>
          </cell>
          <cell r="E496" t="str">
            <v>11072</v>
          </cell>
          <cell r="F496" t="str">
            <v>รพช.โพนทราย</v>
          </cell>
          <cell r="G496" t="str">
            <v>โรงพยาบาลชุมชนโพนทราย</v>
          </cell>
          <cell r="H496" t="str">
            <v>45130109</v>
          </cell>
          <cell r="I496">
            <v>45</v>
          </cell>
          <cell r="J496" t="str">
            <v>จังหวัดร้อยเอ็ด</v>
          </cell>
          <cell r="K496">
            <v>4513</v>
          </cell>
          <cell r="L496" t="str">
            <v>โพนทราย</v>
          </cell>
          <cell r="M496">
            <v>451301</v>
          </cell>
          <cell r="N496" t="str">
            <v>โพนทราย</v>
          </cell>
          <cell r="O496" t="str">
            <v>ตะวันออกเฉียงเหนือ</v>
          </cell>
          <cell r="P496" t="str">
            <v>07</v>
          </cell>
          <cell r="Q496" t="str">
            <v>โรงพยาบาลชุมชน</v>
          </cell>
          <cell r="R496">
            <v>5</v>
          </cell>
          <cell r="S496">
            <v>30</v>
          </cell>
          <cell r="T496" t="str">
            <v>30</v>
          </cell>
          <cell r="U496" t="str">
            <v>21</v>
          </cell>
          <cell r="V496" t="str">
            <v>2.1 ทุติยภูมิระดับต้น</v>
          </cell>
        </row>
        <row r="497">
          <cell r="A497" t="str">
            <v>12</v>
          </cell>
          <cell r="B497" t="str">
            <v>21002</v>
          </cell>
          <cell r="C497" t="str">
            <v>กระทรวงสาธารณสุข สำนักงานปลัดกระทรวงสาธารณสุข</v>
          </cell>
          <cell r="D497" t="str">
            <v>001107300</v>
          </cell>
          <cell r="E497" t="str">
            <v>11073</v>
          </cell>
          <cell r="F497" t="str">
            <v>รพช.อาจสามารถ</v>
          </cell>
          <cell r="G497" t="str">
            <v>โรงพยาบาลชุมชนอาจสามารถ</v>
          </cell>
          <cell r="H497" t="str">
            <v>45140107</v>
          </cell>
          <cell r="I497">
            <v>45</v>
          </cell>
          <cell r="J497" t="str">
            <v>จังหวัดร้อยเอ็ด</v>
          </cell>
          <cell r="K497">
            <v>4514</v>
          </cell>
          <cell r="L497" t="str">
            <v>อาจสามารถ</v>
          </cell>
          <cell r="M497">
            <v>451401</v>
          </cell>
          <cell r="N497" t="str">
            <v>อาจสามารถ</v>
          </cell>
          <cell r="O497" t="str">
            <v>ตะวันออกเฉียงเหนือ</v>
          </cell>
          <cell r="P497" t="str">
            <v>07</v>
          </cell>
          <cell r="Q497" t="str">
            <v>โรงพยาบาลชุมชน</v>
          </cell>
          <cell r="R497">
            <v>5</v>
          </cell>
          <cell r="S497">
            <v>30</v>
          </cell>
          <cell r="T497" t="str">
            <v>30</v>
          </cell>
          <cell r="U497" t="str">
            <v>21</v>
          </cell>
          <cell r="V497" t="str">
            <v>2.1 ทุติยภูมิระดับต้น</v>
          </cell>
        </row>
        <row r="498">
          <cell r="A498" t="str">
            <v>12</v>
          </cell>
          <cell r="B498" t="str">
            <v>21002</v>
          </cell>
          <cell r="C498" t="str">
            <v>กระทรวงสาธารณสุข สำนักงานปลัดกระทรวงสาธารณสุข</v>
          </cell>
          <cell r="D498" t="str">
            <v>001107400</v>
          </cell>
          <cell r="E498" t="str">
            <v>11074</v>
          </cell>
          <cell r="F498" t="str">
            <v>รพช.เมยวดี</v>
          </cell>
          <cell r="G498" t="str">
            <v>โรงพยาบาลชุมชนเมยวดี</v>
          </cell>
          <cell r="H498" t="str">
            <v>45150106</v>
          </cell>
          <cell r="I498">
            <v>45</v>
          </cell>
          <cell r="J498" t="str">
            <v>จังหวัดร้อยเอ็ด</v>
          </cell>
          <cell r="K498">
            <v>4515</v>
          </cell>
          <cell r="L498" t="str">
            <v>เมยวดี</v>
          </cell>
          <cell r="M498">
            <v>451501</v>
          </cell>
          <cell r="N498" t="str">
            <v>เมยวดี</v>
          </cell>
          <cell r="O498" t="str">
            <v>ตะวันออกเฉียงเหนือ</v>
          </cell>
          <cell r="P498" t="str">
            <v>07</v>
          </cell>
          <cell r="Q498" t="str">
            <v>โรงพยาบาลชุมชน</v>
          </cell>
          <cell r="R498">
            <v>5</v>
          </cell>
          <cell r="S498">
            <v>30</v>
          </cell>
          <cell r="T498" t="str">
            <v>30</v>
          </cell>
          <cell r="U498" t="str">
            <v>21</v>
          </cell>
          <cell r="V498" t="str">
            <v>2.1 ทุติยภูมิระดับต้น</v>
          </cell>
        </row>
        <row r="499">
          <cell r="A499" t="str">
            <v>12</v>
          </cell>
          <cell r="B499" t="str">
            <v>21002</v>
          </cell>
          <cell r="C499" t="str">
            <v>กระทรวงสาธารณสุข สำนักงานปลัดกระทรวงสาธารณสุข</v>
          </cell>
          <cell r="D499" t="str">
            <v>001107500</v>
          </cell>
          <cell r="E499" t="str">
            <v>11075</v>
          </cell>
          <cell r="F499" t="str">
            <v>รพช.ศรีสมเด็จ</v>
          </cell>
          <cell r="G499" t="str">
            <v>โรงพยาบาลชุมชนศรีสมเด็จ</v>
          </cell>
          <cell r="H499" t="str">
            <v>45160203</v>
          </cell>
          <cell r="I499">
            <v>45</v>
          </cell>
          <cell r="J499" t="str">
            <v>จังหวัดร้อยเอ็ด</v>
          </cell>
          <cell r="K499">
            <v>4516</v>
          </cell>
          <cell r="L499" t="str">
            <v>ศรีสมเด็จ</v>
          </cell>
          <cell r="M499">
            <v>451602</v>
          </cell>
          <cell r="N499" t="str">
            <v>ศรีสมเด็จ</v>
          </cell>
          <cell r="O499" t="str">
            <v>ตะวันออกเฉียงเหนือ</v>
          </cell>
          <cell r="P499" t="str">
            <v>07</v>
          </cell>
          <cell r="Q499" t="str">
            <v>โรงพยาบาลชุมชน</v>
          </cell>
          <cell r="R499">
            <v>5</v>
          </cell>
          <cell r="S499">
            <v>30</v>
          </cell>
          <cell r="T499" t="str">
            <v>30</v>
          </cell>
          <cell r="U499" t="str">
            <v>21</v>
          </cell>
          <cell r="V499" t="str">
            <v>2.1 ทุติยภูมิระดับต้น</v>
          </cell>
        </row>
        <row r="500">
          <cell r="A500" t="str">
            <v>12</v>
          </cell>
          <cell r="B500" t="str">
            <v>21002</v>
          </cell>
          <cell r="C500" t="str">
            <v>กระทรวงสาธารณสุข สำนักงานปลัดกระทรวงสาธารณสุข</v>
          </cell>
          <cell r="D500" t="str">
            <v>001107600</v>
          </cell>
          <cell r="E500" t="str">
            <v>11076</v>
          </cell>
          <cell r="F500" t="str">
            <v>รพช.จังหาร</v>
          </cell>
          <cell r="G500" t="str">
            <v>โรงพยาบาลชุมชนจังหาร</v>
          </cell>
          <cell r="H500" t="str">
            <v>45170403</v>
          </cell>
          <cell r="I500">
            <v>45</v>
          </cell>
          <cell r="J500" t="str">
            <v>จังหวัดร้อยเอ็ด</v>
          </cell>
          <cell r="K500">
            <v>4517</v>
          </cell>
          <cell r="L500" t="str">
            <v>จังหาร</v>
          </cell>
          <cell r="M500">
            <v>451704</v>
          </cell>
          <cell r="N500" t="str">
            <v>จังหาร</v>
          </cell>
          <cell r="O500" t="str">
            <v>ตะวันออกเฉียงเหนือ</v>
          </cell>
          <cell r="P500" t="str">
            <v>07</v>
          </cell>
          <cell r="Q500" t="str">
            <v>โรงพยาบาลชุมชน</v>
          </cell>
          <cell r="R500">
            <v>5</v>
          </cell>
          <cell r="S500">
            <v>30</v>
          </cell>
          <cell r="T500" t="str">
            <v>30</v>
          </cell>
          <cell r="U500" t="str">
            <v>21</v>
          </cell>
          <cell r="V500" t="str">
            <v>2.1 ทุติยภูมิระดับต้น</v>
          </cell>
        </row>
        <row r="501">
          <cell r="A501" t="str">
            <v>12</v>
          </cell>
          <cell r="B501" t="str">
            <v>21002</v>
          </cell>
          <cell r="C501" t="str">
            <v>กระทรวงสาธารณสุข สำนักงานปลัดกระทรวงสาธารณสุข</v>
          </cell>
          <cell r="D501" t="str">
            <v>001070900</v>
          </cell>
          <cell r="E501" t="str">
            <v>10709</v>
          </cell>
          <cell r="F501" t="str">
            <v>รพท.กาฬสินธุ์</v>
          </cell>
          <cell r="G501" t="str">
            <v>โรงพยาบาลทั่วไปกาฬสินธุ์</v>
          </cell>
          <cell r="H501" t="str">
            <v>46010100</v>
          </cell>
          <cell r="I501">
            <v>46</v>
          </cell>
          <cell r="J501" t="str">
            <v>จังหวัดกาฬสินธุ์</v>
          </cell>
          <cell r="K501">
            <v>4601</v>
          </cell>
          <cell r="L501" t="str">
            <v>เมืองกาฬสินธุ์</v>
          </cell>
          <cell r="M501">
            <v>460101</v>
          </cell>
          <cell r="N501" t="str">
            <v>กาฬสินธุ์</v>
          </cell>
          <cell r="O501" t="str">
            <v>ตะวันออกเฉียงเหนือ</v>
          </cell>
          <cell r="P501" t="str">
            <v>06</v>
          </cell>
          <cell r="Q501" t="str">
            <v>โรงพยาบาลทั่วไป</v>
          </cell>
          <cell r="R501">
            <v>2</v>
          </cell>
          <cell r="S501">
            <v>505</v>
          </cell>
          <cell r="T501" t="str">
            <v>505</v>
          </cell>
          <cell r="U501" t="str">
            <v>23</v>
          </cell>
          <cell r="V501" t="str">
            <v>2.3 ทุติยภูมิระดับสูง</v>
          </cell>
        </row>
        <row r="502">
          <cell r="A502" t="str">
            <v>12</v>
          </cell>
          <cell r="B502" t="str">
            <v>21002</v>
          </cell>
          <cell r="C502" t="str">
            <v>กระทรวงสาธารณสุข สำนักงานปลัดกระทรวงสาธารณสุข</v>
          </cell>
          <cell r="D502" t="str">
            <v>001107700</v>
          </cell>
          <cell r="E502" t="str">
            <v>11077</v>
          </cell>
          <cell r="F502" t="str">
            <v>รพช.นามน</v>
          </cell>
          <cell r="G502" t="str">
            <v>โรงพยาบาลชุมชนนามน</v>
          </cell>
          <cell r="H502" t="str">
            <v>46020107</v>
          </cell>
          <cell r="I502">
            <v>46</v>
          </cell>
          <cell r="J502" t="str">
            <v>จังหวัดกาฬสินธุ์</v>
          </cell>
          <cell r="K502">
            <v>4602</v>
          </cell>
          <cell r="L502" t="str">
            <v>นามน</v>
          </cell>
          <cell r="M502">
            <v>460201</v>
          </cell>
          <cell r="N502" t="str">
            <v>นามน</v>
          </cell>
          <cell r="O502" t="str">
            <v>ตะวันออกเฉียงเหนือ</v>
          </cell>
          <cell r="P502" t="str">
            <v>07</v>
          </cell>
          <cell r="Q502" t="str">
            <v>โรงพยาบาลชุมชน</v>
          </cell>
          <cell r="R502">
            <v>5</v>
          </cell>
          <cell r="S502">
            <v>30</v>
          </cell>
          <cell r="T502" t="str">
            <v>30</v>
          </cell>
          <cell r="U502" t="str">
            <v>21</v>
          </cell>
          <cell r="V502" t="str">
            <v>2.1 ทุติยภูมิระดับต้น</v>
          </cell>
        </row>
        <row r="503">
          <cell r="A503" t="str">
            <v>12</v>
          </cell>
          <cell r="B503" t="str">
            <v>21002</v>
          </cell>
          <cell r="C503" t="str">
            <v>กระทรวงสาธารณสุข สำนักงานปลัดกระทรวงสาธารณสุข</v>
          </cell>
          <cell r="D503" t="str">
            <v>001107800</v>
          </cell>
          <cell r="E503" t="str">
            <v>11078</v>
          </cell>
          <cell r="F503" t="str">
            <v>รพช.กมลาไสย</v>
          </cell>
          <cell r="G503" t="str">
            <v>โรงพยาบาลชุมชนกมลาไสย</v>
          </cell>
          <cell r="H503" t="str">
            <v>46030111</v>
          </cell>
          <cell r="I503">
            <v>46</v>
          </cell>
          <cell r="J503" t="str">
            <v>จังหวัดกาฬสินธุ์</v>
          </cell>
          <cell r="K503">
            <v>4603</v>
          </cell>
          <cell r="L503" t="str">
            <v>กมลาไสย</v>
          </cell>
          <cell r="M503">
            <v>460301</v>
          </cell>
          <cell r="N503" t="str">
            <v>กมลาไสย</v>
          </cell>
          <cell r="O503" t="str">
            <v>ตะวันออกเฉียงเหนือ</v>
          </cell>
          <cell r="P503" t="str">
            <v>07</v>
          </cell>
          <cell r="Q503" t="str">
            <v>โรงพยาบาลชุมชน</v>
          </cell>
          <cell r="R503">
            <v>4</v>
          </cell>
          <cell r="S503">
            <v>60</v>
          </cell>
          <cell r="T503" t="str">
            <v>30</v>
          </cell>
          <cell r="U503" t="str">
            <v>21</v>
          </cell>
          <cell r="V503" t="str">
            <v>2.1 ทุติยภูมิระดับต้น</v>
          </cell>
        </row>
        <row r="504">
          <cell r="A504" t="str">
            <v>12</v>
          </cell>
          <cell r="B504" t="str">
            <v>21002</v>
          </cell>
          <cell r="C504" t="str">
            <v>กระทรวงสาธารณสุข สำนักงานปลัดกระทรวงสาธารณสุข</v>
          </cell>
          <cell r="D504" t="str">
            <v>001107900</v>
          </cell>
          <cell r="E504" t="str">
            <v>11079</v>
          </cell>
          <cell r="F504" t="str">
            <v>รพช.ร่องคำ</v>
          </cell>
          <cell r="G504" t="str">
            <v>โรงพยาบาลชุมชนร่องคำ</v>
          </cell>
          <cell r="H504" t="str">
            <v>46040101</v>
          </cell>
          <cell r="I504">
            <v>46</v>
          </cell>
          <cell r="J504" t="str">
            <v>จังหวัดกาฬสินธุ์</v>
          </cell>
          <cell r="K504">
            <v>4604</v>
          </cell>
          <cell r="L504" t="str">
            <v>ร่องคำ</v>
          </cell>
          <cell r="M504">
            <v>460401</v>
          </cell>
          <cell r="N504" t="str">
            <v>ร่องคำ</v>
          </cell>
          <cell r="O504" t="str">
            <v>ตะวันออกเฉียงเหนือ</v>
          </cell>
          <cell r="P504" t="str">
            <v>07</v>
          </cell>
          <cell r="Q504" t="str">
            <v>โรงพยาบาลชุมชน</v>
          </cell>
          <cell r="R504">
            <v>5</v>
          </cell>
          <cell r="S504">
            <v>30</v>
          </cell>
          <cell r="T504" t="str">
            <v>30</v>
          </cell>
          <cell r="U504" t="str">
            <v>21</v>
          </cell>
          <cell r="V504" t="str">
            <v>2.1 ทุติยภูมิระดับต้น</v>
          </cell>
        </row>
        <row r="505">
          <cell r="A505" t="str">
            <v>12</v>
          </cell>
          <cell r="B505" t="str">
            <v>21002</v>
          </cell>
          <cell r="C505" t="str">
            <v>กระทรวงสาธารณสุข สำนักงานปลัดกระทรวงสาธารณสุข</v>
          </cell>
          <cell r="D505" t="str">
            <v>001108000</v>
          </cell>
          <cell r="E505" t="str">
            <v>11080</v>
          </cell>
          <cell r="F505" t="str">
            <v>รพช.เขาวง</v>
          </cell>
          <cell r="G505" t="str">
            <v>โรงพยาบาลชุมชนเขาวง</v>
          </cell>
          <cell r="H505" t="str">
            <v>46060103</v>
          </cell>
          <cell r="I505">
            <v>46</v>
          </cell>
          <cell r="J505" t="str">
            <v>จังหวัดกาฬสินธุ์</v>
          </cell>
          <cell r="K505">
            <v>4606</v>
          </cell>
          <cell r="L505" t="str">
            <v>เขาวง</v>
          </cell>
          <cell r="M505">
            <v>460601</v>
          </cell>
          <cell r="N505" t="str">
            <v>คุ้มเก่า</v>
          </cell>
          <cell r="O505" t="str">
            <v>ตะวันออกเฉียงเหนือ</v>
          </cell>
          <cell r="P505" t="str">
            <v>07</v>
          </cell>
          <cell r="Q505" t="str">
            <v>โรงพยาบาลชุมชน</v>
          </cell>
          <cell r="R505">
            <v>4</v>
          </cell>
          <cell r="S505">
            <v>60</v>
          </cell>
          <cell r="T505" t="str">
            <v>30</v>
          </cell>
          <cell r="U505" t="str">
            <v>21</v>
          </cell>
          <cell r="V505" t="str">
            <v>2.1 ทุติยภูมิระดับต้น</v>
          </cell>
        </row>
        <row r="506">
          <cell r="A506" t="str">
            <v>12</v>
          </cell>
          <cell r="B506" t="str">
            <v>21002</v>
          </cell>
          <cell r="C506" t="str">
            <v>กระทรวงสาธารณสุข สำนักงานปลัดกระทรวงสาธารณสุข</v>
          </cell>
          <cell r="D506" t="str">
            <v>001108100</v>
          </cell>
          <cell r="E506" t="str">
            <v>11081</v>
          </cell>
          <cell r="F506" t="str">
            <v>รพช.ยางตลาด</v>
          </cell>
          <cell r="G506" t="str">
            <v>โรงพยาบาลชุมชนยางตลาด</v>
          </cell>
          <cell r="H506" t="str">
            <v>46070120</v>
          </cell>
          <cell r="I506">
            <v>46</v>
          </cell>
          <cell r="J506" t="str">
            <v>จังหวัดกาฬสินธุ์</v>
          </cell>
          <cell r="K506">
            <v>4607</v>
          </cell>
          <cell r="L506" t="str">
            <v>ยางตลาด</v>
          </cell>
          <cell r="M506">
            <v>460701</v>
          </cell>
          <cell r="N506" t="str">
            <v>ยางตลาด</v>
          </cell>
          <cell r="O506" t="str">
            <v>ตะวันออกเฉียงเหนือ</v>
          </cell>
          <cell r="P506" t="str">
            <v>07</v>
          </cell>
          <cell r="Q506" t="str">
            <v>โรงพยาบาลชุมชน</v>
          </cell>
          <cell r="R506">
            <v>4</v>
          </cell>
          <cell r="S506">
            <v>90</v>
          </cell>
          <cell r="T506" t="str">
            <v>60</v>
          </cell>
          <cell r="U506" t="str">
            <v>21</v>
          </cell>
          <cell r="V506" t="str">
            <v>2.1 ทุติยภูมิระดับต้น</v>
          </cell>
        </row>
        <row r="507">
          <cell r="A507" t="str">
            <v>12</v>
          </cell>
          <cell r="B507" t="str">
            <v>21002</v>
          </cell>
          <cell r="C507" t="str">
            <v>กระทรวงสาธารณสุข สำนักงานปลัดกระทรวงสาธารณสุข</v>
          </cell>
          <cell r="D507" t="str">
            <v>001108200</v>
          </cell>
          <cell r="E507" t="str">
            <v>11082</v>
          </cell>
          <cell r="F507" t="str">
            <v>รพช.ห้วยเม็ก</v>
          </cell>
          <cell r="G507" t="str">
            <v>โรงพยาบาลชุมชนห้วยเม็ก</v>
          </cell>
          <cell r="H507" t="str">
            <v>46080104</v>
          </cell>
          <cell r="I507">
            <v>46</v>
          </cell>
          <cell r="J507" t="str">
            <v>จังหวัดกาฬสินธุ์</v>
          </cell>
          <cell r="K507">
            <v>4608</v>
          </cell>
          <cell r="L507" t="str">
            <v>ห้วยเม็ก</v>
          </cell>
          <cell r="M507">
            <v>460801</v>
          </cell>
          <cell r="N507" t="str">
            <v>ห้วยเม็ก</v>
          </cell>
          <cell r="O507" t="str">
            <v>ตะวันออกเฉียงเหนือ</v>
          </cell>
          <cell r="P507" t="str">
            <v>07</v>
          </cell>
          <cell r="Q507" t="str">
            <v>โรงพยาบาลชุมชน</v>
          </cell>
          <cell r="R507">
            <v>5</v>
          </cell>
          <cell r="S507">
            <v>30</v>
          </cell>
          <cell r="T507" t="str">
            <v>10</v>
          </cell>
          <cell r="U507" t="str">
            <v>21</v>
          </cell>
          <cell r="V507" t="str">
            <v>2.1 ทุติยภูมิระดับต้น</v>
          </cell>
        </row>
        <row r="508">
          <cell r="A508" t="str">
            <v>12</v>
          </cell>
          <cell r="B508" t="str">
            <v>21002</v>
          </cell>
          <cell r="C508" t="str">
            <v>กระทรวงสาธารณสุข สำนักงานปลัดกระทรวงสาธารณสุข</v>
          </cell>
          <cell r="D508" t="str">
            <v>001108300</v>
          </cell>
          <cell r="E508" t="str">
            <v>11083</v>
          </cell>
          <cell r="F508" t="str">
            <v>รพช.สหัสขันธ์</v>
          </cell>
          <cell r="G508" t="str">
            <v>โรงพยาบาลชุมชนสหัสขันธ์</v>
          </cell>
          <cell r="H508" t="str">
            <v>46090710</v>
          </cell>
          <cell r="I508">
            <v>46</v>
          </cell>
          <cell r="J508" t="str">
            <v>จังหวัดกาฬสินธุ์</v>
          </cell>
          <cell r="K508">
            <v>4609</v>
          </cell>
          <cell r="L508" t="str">
            <v>สหัสขันธ์</v>
          </cell>
          <cell r="M508">
            <v>460907</v>
          </cell>
          <cell r="N508" t="str">
            <v>โนนบุรี</v>
          </cell>
          <cell r="O508" t="str">
            <v>ตะวันออกเฉียงเหนือ</v>
          </cell>
          <cell r="P508" t="str">
            <v>07</v>
          </cell>
          <cell r="Q508" t="str">
            <v>โรงพยาบาลชุมชน</v>
          </cell>
          <cell r="R508">
            <v>5</v>
          </cell>
          <cell r="S508">
            <v>30</v>
          </cell>
          <cell r="T508" t="str">
            <v>30</v>
          </cell>
          <cell r="U508" t="str">
            <v>21</v>
          </cell>
          <cell r="V508" t="str">
            <v>2.1 ทุติยภูมิระดับต้น</v>
          </cell>
        </row>
        <row r="509">
          <cell r="A509" t="str">
            <v>12</v>
          </cell>
          <cell r="B509" t="str">
            <v>21002</v>
          </cell>
          <cell r="C509" t="str">
            <v>กระทรวงสาธารณสุข สำนักงานปลัดกระทรวงสาธารณสุข</v>
          </cell>
          <cell r="D509" t="str">
            <v>001108400</v>
          </cell>
          <cell r="E509" t="str">
            <v>11084</v>
          </cell>
          <cell r="F509" t="str">
            <v>รพช.คำม่วง</v>
          </cell>
          <cell r="G509" t="str">
            <v>โรงพยาบาลชุมชนคำม่วง</v>
          </cell>
          <cell r="H509" t="str">
            <v>46100110</v>
          </cell>
          <cell r="I509">
            <v>46</v>
          </cell>
          <cell r="J509" t="str">
            <v>จังหวัดกาฬสินธุ์</v>
          </cell>
          <cell r="K509">
            <v>4610</v>
          </cell>
          <cell r="L509" t="str">
            <v>คำม่วง</v>
          </cell>
          <cell r="M509">
            <v>461001</v>
          </cell>
          <cell r="N509" t="str">
            <v>ทุ่งคลอง</v>
          </cell>
          <cell r="O509" t="str">
            <v>ตะวันออกเฉียงเหนือ</v>
          </cell>
          <cell r="P509" t="str">
            <v>07</v>
          </cell>
          <cell r="Q509" t="str">
            <v>โรงพยาบาลชุมชน</v>
          </cell>
          <cell r="R509">
            <v>5</v>
          </cell>
          <cell r="S509">
            <v>30</v>
          </cell>
          <cell r="T509" t="str">
            <v>30</v>
          </cell>
          <cell r="U509" t="str">
            <v>21</v>
          </cell>
          <cell r="V509" t="str">
            <v>2.1 ทุติยภูมิระดับต้น</v>
          </cell>
        </row>
        <row r="510">
          <cell r="A510" t="str">
            <v>12</v>
          </cell>
          <cell r="B510" t="str">
            <v>21002</v>
          </cell>
          <cell r="C510" t="str">
            <v>กระทรวงสาธารณสุข สำนักงานปลัดกระทรวงสาธารณสุข</v>
          </cell>
          <cell r="D510" t="str">
            <v>001108500</v>
          </cell>
          <cell r="E510" t="str">
            <v>11085</v>
          </cell>
          <cell r="F510" t="str">
            <v>รพช.ท่าคันโท</v>
          </cell>
          <cell r="G510" t="str">
            <v>โรงพยาบาลชุมชนท่าคันโท</v>
          </cell>
          <cell r="H510" t="str">
            <v>46110501</v>
          </cell>
          <cell r="I510">
            <v>46</v>
          </cell>
          <cell r="J510" t="str">
            <v>จังหวัดกาฬสินธุ์</v>
          </cell>
          <cell r="K510">
            <v>4611</v>
          </cell>
          <cell r="L510" t="str">
            <v>ท่าคันโท</v>
          </cell>
          <cell r="M510">
            <v>461105</v>
          </cell>
          <cell r="N510" t="str">
            <v>นาตาล</v>
          </cell>
          <cell r="O510" t="str">
            <v>ตะวันออกเฉียงเหนือ</v>
          </cell>
          <cell r="P510" t="str">
            <v>07</v>
          </cell>
          <cell r="Q510" t="str">
            <v>โรงพยาบาลชุมชน</v>
          </cell>
          <cell r="R510">
            <v>5</v>
          </cell>
          <cell r="S510">
            <v>30</v>
          </cell>
          <cell r="T510" t="str">
            <v>30</v>
          </cell>
          <cell r="U510" t="str">
            <v>21</v>
          </cell>
          <cell r="V510" t="str">
            <v>2.1 ทุติยภูมิระดับต้น</v>
          </cell>
        </row>
        <row r="511">
          <cell r="A511" t="str">
            <v>12</v>
          </cell>
          <cell r="B511" t="str">
            <v>21002</v>
          </cell>
          <cell r="C511" t="str">
            <v>กระทรวงสาธารณสุข สำนักงานปลัดกระทรวงสาธารณสุข</v>
          </cell>
          <cell r="D511" t="str">
            <v>001108600</v>
          </cell>
          <cell r="E511" t="str">
            <v>11086</v>
          </cell>
          <cell r="F511" t="str">
            <v>รพช.หนองกุงศรี</v>
          </cell>
          <cell r="G511" t="str">
            <v>โรงพยาบาลชุมชนหนองกุงศรี</v>
          </cell>
          <cell r="H511" t="str">
            <v>46120102</v>
          </cell>
          <cell r="I511">
            <v>46</v>
          </cell>
          <cell r="J511" t="str">
            <v>จังหวัดกาฬสินธุ์</v>
          </cell>
          <cell r="K511">
            <v>4612</v>
          </cell>
          <cell r="L511" t="str">
            <v>หนองกุงศรี</v>
          </cell>
          <cell r="M511">
            <v>461201</v>
          </cell>
          <cell r="N511" t="str">
            <v>หนองกุงศรี</v>
          </cell>
          <cell r="O511" t="str">
            <v>ตะวันออกเฉียงเหนือ</v>
          </cell>
          <cell r="P511" t="str">
            <v>07</v>
          </cell>
          <cell r="Q511" t="str">
            <v>โรงพยาบาลชุมชน</v>
          </cell>
          <cell r="R511">
            <v>5</v>
          </cell>
          <cell r="S511">
            <v>30</v>
          </cell>
          <cell r="T511" t="str">
            <v>30</v>
          </cell>
          <cell r="U511" t="str">
            <v>21</v>
          </cell>
          <cell r="V511" t="str">
            <v>2.1 ทุติยภูมิระดับต้น</v>
          </cell>
        </row>
        <row r="512">
          <cell r="A512" t="str">
            <v>12</v>
          </cell>
          <cell r="B512" t="str">
            <v>21002</v>
          </cell>
          <cell r="C512" t="str">
            <v>กระทรวงสาธารณสุข สำนักงานปลัดกระทรวงสาธารณสุข</v>
          </cell>
          <cell r="D512" t="str">
            <v>001108700</v>
          </cell>
          <cell r="E512" t="str">
            <v>11087</v>
          </cell>
          <cell r="F512" t="str">
            <v>รพช.สมเด็จ</v>
          </cell>
          <cell r="G512" t="str">
            <v>โรงพยาบาลชุมชนสมเด็จ</v>
          </cell>
          <cell r="H512" t="str">
            <v>46130102</v>
          </cell>
          <cell r="I512">
            <v>46</v>
          </cell>
          <cell r="J512" t="str">
            <v>จังหวัดกาฬสินธุ์</v>
          </cell>
          <cell r="K512">
            <v>4613</v>
          </cell>
          <cell r="L512" t="str">
            <v>สมเด็จ</v>
          </cell>
          <cell r="M512">
            <v>461301</v>
          </cell>
          <cell r="N512" t="str">
            <v>สมเด็จ</v>
          </cell>
          <cell r="O512" t="str">
            <v>ตะวันออกเฉียงเหนือ</v>
          </cell>
          <cell r="P512" t="str">
            <v>07</v>
          </cell>
          <cell r="Q512" t="str">
            <v>โรงพยาบาลชุมชน</v>
          </cell>
          <cell r="R512">
            <v>4</v>
          </cell>
          <cell r="S512">
            <v>60</v>
          </cell>
          <cell r="T512" t="str">
            <v>90</v>
          </cell>
          <cell r="U512" t="str">
            <v>22</v>
          </cell>
          <cell r="V512" t="str">
            <v>2.2 ทุติยภูมิระดับกลาง</v>
          </cell>
        </row>
        <row r="513">
          <cell r="A513" t="str">
            <v>12</v>
          </cell>
          <cell r="B513" t="str">
            <v>21002</v>
          </cell>
          <cell r="C513" t="str">
            <v>กระทรวงสาธารณสุข สำนักงานปลัดกระทรวงสาธารณสุข</v>
          </cell>
          <cell r="D513" t="str">
            <v>001108800</v>
          </cell>
          <cell r="E513" t="str">
            <v>11088</v>
          </cell>
          <cell r="F513" t="str">
            <v>รพช.ห้วยผึ้ง</v>
          </cell>
          <cell r="G513" t="str">
            <v>โรงพยาบาลชุมชนห้วยผึ้ง</v>
          </cell>
          <cell r="H513" t="str">
            <v>46140308</v>
          </cell>
          <cell r="I513">
            <v>46</v>
          </cell>
          <cell r="J513" t="str">
            <v>จังหวัดกาฬสินธุ์</v>
          </cell>
          <cell r="K513">
            <v>4614</v>
          </cell>
          <cell r="L513" t="str">
            <v>ห้วยผึ้ง</v>
          </cell>
          <cell r="M513">
            <v>461403</v>
          </cell>
          <cell r="N513" t="str">
            <v>นิคมห้วยผึ้ง</v>
          </cell>
          <cell r="O513" t="str">
            <v>ตะวันออกเฉียงเหนือ</v>
          </cell>
          <cell r="P513" t="str">
            <v>07</v>
          </cell>
          <cell r="Q513" t="str">
            <v>โรงพยาบาลชุมชน</v>
          </cell>
          <cell r="R513">
            <v>5</v>
          </cell>
          <cell r="S513">
            <v>30</v>
          </cell>
          <cell r="T513" t="str">
            <v>30</v>
          </cell>
          <cell r="U513" t="str">
            <v>21</v>
          </cell>
          <cell r="V513" t="str">
            <v>2.1 ทุติยภูมิระดับต้น</v>
          </cell>
        </row>
        <row r="514">
          <cell r="A514" t="str">
            <v>12</v>
          </cell>
          <cell r="B514" t="str">
            <v>21002</v>
          </cell>
          <cell r="C514" t="str">
            <v>กระทรวงสาธารณสุข สำนักงานปลัดกระทรวงสาธารณสุข</v>
          </cell>
          <cell r="D514" t="str">
            <v>001144900</v>
          </cell>
          <cell r="E514" t="str">
            <v>11449</v>
          </cell>
          <cell r="F514" t="str">
            <v>รพร.กุฉินารายณ์</v>
          </cell>
          <cell r="G514" t="str">
            <v>โรงพยาบาลสมเด็จพระยุพราชกุฉินารายณ์</v>
          </cell>
          <cell r="H514" t="str">
            <v>46050113</v>
          </cell>
          <cell r="I514">
            <v>46</v>
          </cell>
          <cell r="J514" t="str">
            <v>จังหวัดกาฬสินธุ์</v>
          </cell>
          <cell r="K514">
            <v>4605</v>
          </cell>
          <cell r="L514" t="str">
            <v>กุฉินารายณ์</v>
          </cell>
          <cell r="M514">
            <v>460501</v>
          </cell>
          <cell r="N514" t="str">
            <v>บัวขาว</v>
          </cell>
          <cell r="O514" t="str">
            <v>ตะวันออกเฉียงเหนือ</v>
          </cell>
          <cell r="P514" t="str">
            <v>07</v>
          </cell>
          <cell r="Q514" t="str">
            <v>โรงพยาบาลชุมชน</v>
          </cell>
          <cell r="R514">
            <v>4</v>
          </cell>
          <cell r="S514">
            <v>90</v>
          </cell>
          <cell r="T514" t="str">
            <v>90</v>
          </cell>
          <cell r="U514" t="str">
            <v>22</v>
          </cell>
          <cell r="V514" t="str">
            <v>2.2 ทุติยภูมิระดับกลาง</v>
          </cell>
        </row>
        <row r="515">
          <cell r="A515" t="str">
            <v>13</v>
          </cell>
          <cell r="B515" t="str">
            <v>21002</v>
          </cell>
          <cell r="C515" t="str">
            <v>กระทรวงสาธารณสุข สำนักงานปลัดกระทรวงสาธารณสุข</v>
          </cell>
          <cell r="D515" t="str">
            <v>001070000</v>
          </cell>
          <cell r="E515" t="str">
            <v>10700</v>
          </cell>
          <cell r="F515" t="str">
            <v>รพท.ศรีสะเกษ</v>
          </cell>
          <cell r="G515" t="str">
            <v>โรงพยาบาลทั่วไปศรีสะเกษ</v>
          </cell>
          <cell r="H515" t="str">
            <v>33010200</v>
          </cell>
          <cell r="I515">
            <v>33</v>
          </cell>
          <cell r="J515" t="str">
            <v>จังหวัดศรีสะเกษ</v>
          </cell>
          <cell r="K515">
            <v>3301</v>
          </cell>
          <cell r="L515" t="str">
            <v>เมืองศรีสะเกษ</v>
          </cell>
          <cell r="M515">
            <v>330102</v>
          </cell>
          <cell r="N515" t="str">
            <v>เมืองใต้</v>
          </cell>
          <cell r="O515" t="str">
            <v>ตะวันออกเฉียงเหนือ</v>
          </cell>
          <cell r="P515" t="str">
            <v>06</v>
          </cell>
          <cell r="Q515" t="str">
            <v>โรงพยาบาลทั่วไป</v>
          </cell>
          <cell r="R515">
            <v>2</v>
          </cell>
          <cell r="S515">
            <v>500</v>
          </cell>
          <cell r="T515" t="str">
            <v>506</v>
          </cell>
          <cell r="U515" t="str">
            <v>23</v>
          </cell>
          <cell r="V515" t="str">
            <v>2.3 ทุติยภูมิระดับสูง</v>
          </cell>
        </row>
        <row r="516">
          <cell r="A516" t="str">
            <v>13</v>
          </cell>
          <cell r="B516" t="str">
            <v>21002</v>
          </cell>
          <cell r="C516" t="str">
            <v>กระทรวงสาธารณสุข สำนักงานปลัดกระทรวงสาธารณสุข</v>
          </cell>
          <cell r="D516" t="str">
            <v>001092700</v>
          </cell>
          <cell r="E516" t="str">
            <v>10927</v>
          </cell>
          <cell r="F516" t="str">
            <v>รพช.ยางชุมน้อย</v>
          </cell>
          <cell r="G516" t="str">
            <v>โรงพยาบาลชุมชนยางชุมน้อย</v>
          </cell>
          <cell r="H516" t="str">
            <v>33020107</v>
          </cell>
          <cell r="I516">
            <v>33</v>
          </cell>
          <cell r="J516" t="str">
            <v>จังหวัดศรีสะเกษ</v>
          </cell>
          <cell r="K516">
            <v>3302</v>
          </cell>
          <cell r="L516" t="str">
            <v>ยางชุมน้อย</v>
          </cell>
          <cell r="M516">
            <v>330201</v>
          </cell>
          <cell r="N516" t="str">
            <v>ยางชุมน้อย</v>
          </cell>
          <cell r="O516" t="str">
            <v>ตะวันออกเฉียงเหนือ</v>
          </cell>
          <cell r="P516" t="str">
            <v>07</v>
          </cell>
          <cell r="Q516" t="str">
            <v>โรงพยาบาลชุมชน</v>
          </cell>
          <cell r="R516">
            <v>5</v>
          </cell>
          <cell r="S516">
            <v>30</v>
          </cell>
          <cell r="T516" t="str">
            <v>82</v>
          </cell>
          <cell r="U516" t="str">
            <v>21</v>
          </cell>
          <cell r="V516" t="str">
            <v>2.1 ทุติยภูมิระดับต้น</v>
          </cell>
        </row>
        <row r="517">
          <cell r="A517" t="str">
            <v>13</v>
          </cell>
          <cell r="B517" t="str">
            <v>21002</v>
          </cell>
          <cell r="C517" t="str">
            <v>กระทรวงสาธารณสุข สำนักงานปลัดกระทรวงสาธารณสุข</v>
          </cell>
          <cell r="D517" t="str">
            <v>001092800</v>
          </cell>
          <cell r="E517" t="str">
            <v>10928</v>
          </cell>
          <cell r="F517" t="str">
            <v>รพช.กันทรารมย์</v>
          </cell>
          <cell r="G517" t="str">
            <v>โรงพยาบาลชุมชนกันทรารมย์</v>
          </cell>
          <cell r="H517" t="str">
            <v>33030105</v>
          </cell>
          <cell r="I517">
            <v>33</v>
          </cell>
          <cell r="J517" t="str">
            <v>จังหวัดศรีสะเกษ</v>
          </cell>
          <cell r="K517">
            <v>3303</v>
          </cell>
          <cell r="L517" t="str">
            <v>กันทรารมย์</v>
          </cell>
          <cell r="M517">
            <v>330301</v>
          </cell>
          <cell r="N517" t="str">
            <v>ดูน</v>
          </cell>
          <cell r="O517" t="str">
            <v>ตะวันออกเฉียงเหนือ</v>
          </cell>
          <cell r="P517" t="str">
            <v>07</v>
          </cell>
          <cell r="Q517" t="str">
            <v>โรงพยาบาลชุมชน</v>
          </cell>
          <cell r="R517">
            <v>4</v>
          </cell>
          <cell r="S517">
            <v>80</v>
          </cell>
          <cell r="T517" t="str">
            <v>90</v>
          </cell>
          <cell r="U517" t="str">
            <v>22</v>
          </cell>
          <cell r="V517" t="str">
            <v>2.2 ทุติยภูมิระดับกลาง</v>
          </cell>
        </row>
        <row r="518">
          <cell r="A518" t="str">
            <v>13</v>
          </cell>
          <cell r="B518" t="str">
            <v>21002</v>
          </cell>
          <cell r="C518" t="str">
            <v>กระทรวงสาธารณสุข สำนักงานปลัดกระทรวงสาธารณสุข</v>
          </cell>
          <cell r="D518" t="str">
            <v>001092900</v>
          </cell>
          <cell r="E518" t="str">
            <v>10929</v>
          </cell>
          <cell r="F518" t="str">
            <v>รพช.กันทรลักษ์</v>
          </cell>
          <cell r="G518" t="str">
            <v>โรงพยาบาลชุมชนกันทรลักษ์</v>
          </cell>
          <cell r="H518" t="str">
            <v>33040605</v>
          </cell>
          <cell r="I518">
            <v>33</v>
          </cell>
          <cell r="J518" t="str">
            <v>จังหวัดศรีสะเกษ</v>
          </cell>
          <cell r="K518">
            <v>3304</v>
          </cell>
          <cell r="L518" t="str">
            <v>กันทรลักษ์</v>
          </cell>
          <cell r="M518">
            <v>330406</v>
          </cell>
          <cell r="N518" t="str">
            <v>น้ำอ้อม</v>
          </cell>
          <cell r="O518" t="str">
            <v>ตะวันออกเฉียงเหนือ</v>
          </cell>
          <cell r="P518" t="str">
            <v>07</v>
          </cell>
          <cell r="Q518" t="str">
            <v>โรงพยาบาลชุมชน</v>
          </cell>
          <cell r="R518">
            <v>4</v>
          </cell>
          <cell r="S518">
            <v>120</v>
          </cell>
          <cell r="T518" t="str">
            <v>120</v>
          </cell>
          <cell r="U518" t="str">
            <v>23</v>
          </cell>
          <cell r="V518" t="str">
            <v>2.3 ทุติยภูมิระดับสูง</v>
          </cell>
        </row>
        <row r="519">
          <cell r="A519" t="str">
            <v>13</v>
          </cell>
          <cell r="B519" t="str">
            <v>21002</v>
          </cell>
          <cell r="C519" t="str">
            <v>กระทรวงสาธารณสุข สำนักงานปลัดกระทรวงสาธารณสุข</v>
          </cell>
          <cell r="D519" t="str">
            <v>001093000</v>
          </cell>
          <cell r="E519" t="str">
            <v>10930</v>
          </cell>
          <cell r="F519" t="str">
            <v>รพช.ขุขันธ์</v>
          </cell>
          <cell r="G519" t="str">
            <v>โรงพยาบาลชุมชนขุขันธ์</v>
          </cell>
          <cell r="H519" t="str">
            <v>33050906</v>
          </cell>
          <cell r="I519">
            <v>33</v>
          </cell>
          <cell r="J519" t="str">
            <v>จังหวัดศรีสะเกษ</v>
          </cell>
          <cell r="K519">
            <v>3305</v>
          </cell>
          <cell r="L519" t="str">
            <v>ขุขันธ์</v>
          </cell>
          <cell r="M519">
            <v>330509</v>
          </cell>
          <cell r="N519" t="str">
            <v>ห้วยเหนือ</v>
          </cell>
          <cell r="O519" t="str">
            <v>ตะวันออกเฉียงเหนือ</v>
          </cell>
          <cell r="P519" t="str">
            <v>07</v>
          </cell>
          <cell r="Q519" t="str">
            <v>โรงพยาบาลชุมชน</v>
          </cell>
          <cell r="R519">
            <v>4</v>
          </cell>
          <cell r="S519">
            <v>90</v>
          </cell>
          <cell r="T519" t="str">
            <v>90</v>
          </cell>
        </row>
        <row r="520">
          <cell r="A520" t="str">
            <v>13</v>
          </cell>
          <cell r="B520" t="str">
            <v>21002</v>
          </cell>
          <cell r="C520" t="str">
            <v>กระทรวงสาธารณสุข สำนักงานปลัดกระทรวงสาธารณสุข</v>
          </cell>
          <cell r="D520" t="str">
            <v>001093100</v>
          </cell>
          <cell r="E520" t="str">
            <v>10931</v>
          </cell>
          <cell r="F520" t="str">
            <v>รพช.ไพรบึง</v>
          </cell>
          <cell r="G520" t="str">
            <v>โรงพยาบาลชุมชนไพรบึง</v>
          </cell>
          <cell r="H520" t="str">
            <v>33060120</v>
          </cell>
          <cell r="I520">
            <v>33</v>
          </cell>
          <cell r="J520" t="str">
            <v>จังหวัดศรีสะเกษ</v>
          </cell>
          <cell r="K520">
            <v>3306</v>
          </cell>
          <cell r="L520" t="str">
            <v>ไพรบึง</v>
          </cell>
          <cell r="M520">
            <v>330601</v>
          </cell>
          <cell r="N520" t="str">
            <v>ไพรบึง</v>
          </cell>
          <cell r="O520" t="str">
            <v>ตะวันออกเฉียงเหนือ</v>
          </cell>
          <cell r="P520" t="str">
            <v>07</v>
          </cell>
          <cell r="Q520" t="str">
            <v>โรงพยาบาลชุมชน</v>
          </cell>
          <cell r="R520">
            <v>5</v>
          </cell>
          <cell r="S520">
            <v>30</v>
          </cell>
          <cell r="T520" t="str">
            <v>30</v>
          </cell>
          <cell r="U520" t="str">
            <v>21</v>
          </cell>
          <cell r="V520" t="str">
            <v>2.1 ทุติยภูมิระดับต้น</v>
          </cell>
        </row>
        <row r="521">
          <cell r="A521" t="str">
            <v>13</v>
          </cell>
          <cell r="B521" t="str">
            <v>21002</v>
          </cell>
          <cell r="C521" t="str">
            <v>กระทรวงสาธารณสุข สำนักงานปลัดกระทรวงสาธารณสุข</v>
          </cell>
          <cell r="D521" t="str">
            <v>001093200</v>
          </cell>
          <cell r="E521" t="str">
            <v>10932</v>
          </cell>
          <cell r="F521" t="str">
            <v>รพช.ปรางค์กู่</v>
          </cell>
          <cell r="G521" t="str">
            <v>โรงพยาบาลชุมชนปรางค์กู่</v>
          </cell>
          <cell r="H521" t="str">
            <v>33070101</v>
          </cell>
          <cell r="I521">
            <v>33</v>
          </cell>
          <cell r="J521" t="str">
            <v>จังหวัดศรีสะเกษ</v>
          </cell>
          <cell r="K521">
            <v>3307</v>
          </cell>
          <cell r="L521" t="str">
            <v>ปรางค์กู่</v>
          </cell>
          <cell r="M521">
            <v>330701</v>
          </cell>
          <cell r="N521" t="str">
            <v>พิมาย</v>
          </cell>
          <cell r="O521" t="str">
            <v>ตะวันออกเฉียงเหนือ</v>
          </cell>
          <cell r="P521" t="str">
            <v>07</v>
          </cell>
          <cell r="Q521" t="str">
            <v>โรงพยาบาลชุมชน</v>
          </cell>
          <cell r="R521">
            <v>5</v>
          </cell>
          <cell r="S521">
            <v>30</v>
          </cell>
          <cell r="T521" t="str">
            <v>30</v>
          </cell>
          <cell r="U521" t="str">
            <v>21</v>
          </cell>
          <cell r="V521" t="str">
            <v>2.1 ทุติยภูมิระดับต้น</v>
          </cell>
        </row>
        <row r="522">
          <cell r="A522" t="str">
            <v>13</v>
          </cell>
          <cell r="B522" t="str">
            <v>21002</v>
          </cell>
          <cell r="C522" t="str">
            <v>กระทรวงสาธารณสุข สำนักงานปลัดกระทรวงสาธารณสุข</v>
          </cell>
          <cell r="D522" t="str">
            <v>001093300</v>
          </cell>
          <cell r="E522" t="str">
            <v>10933</v>
          </cell>
          <cell r="F522" t="str">
            <v>รพช.ขุนหาญ</v>
          </cell>
          <cell r="G522" t="str">
            <v>โรงพยาบาลชุมชนขุนหาญ</v>
          </cell>
          <cell r="H522" t="str">
            <v>33080106</v>
          </cell>
          <cell r="I522">
            <v>33</v>
          </cell>
          <cell r="J522" t="str">
            <v>จังหวัดศรีสะเกษ</v>
          </cell>
          <cell r="K522">
            <v>3308</v>
          </cell>
          <cell r="L522" t="str">
            <v>ขุนหาญ</v>
          </cell>
          <cell r="M522">
            <v>330801</v>
          </cell>
          <cell r="N522" t="str">
            <v>สิ</v>
          </cell>
          <cell r="O522" t="str">
            <v>ตะวันออกเฉียงเหนือ</v>
          </cell>
          <cell r="P522" t="str">
            <v>07</v>
          </cell>
          <cell r="Q522" t="str">
            <v>โรงพยาบาลชุมชน</v>
          </cell>
          <cell r="R522">
            <v>4</v>
          </cell>
          <cell r="S522">
            <v>90</v>
          </cell>
          <cell r="T522" t="str">
            <v>93</v>
          </cell>
          <cell r="U522" t="str">
            <v>22</v>
          </cell>
          <cell r="V522" t="str">
            <v>2.2 ทุติยภูมิระดับกลาง</v>
          </cell>
        </row>
        <row r="523">
          <cell r="A523" t="str">
            <v>13</v>
          </cell>
          <cell r="B523" t="str">
            <v>21002</v>
          </cell>
          <cell r="C523" t="str">
            <v>กระทรวงสาธารณสุข สำนักงานปลัดกระทรวงสาธารณสุข</v>
          </cell>
          <cell r="D523" t="str">
            <v>001093400</v>
          </cell>
          <cell r="E523" t="str">
            <v>10934</v>
          </cell>
          <cell r="F523" t="str">
            <v>รพช.ราษีไศล</v>
          </cell>
          <cell r="G523" t="str">
            <v>โรงพยาบาลชุมชนราษีไศล</v>
          </cell>
          <cell r="H523" t="str">
            <v>33090102</v>
          </cell>
          <cell r="I523">
            <v>33</v>
          </cell>
          <cell r="J523" t="str">
            <v>จังหวัดศรีสะเกษ</v>
          </cell>
          <cell r="K523">
            <v>3309</v>
          </cell>
          <cell r="L523" t="str">
            <v>ราษีไศล</v>
          </cell>
          <cell r="M523">
            <v>330901</v>
          </cell>
          <cell r="N523" t="str">
            <v>เมืองคง</v>
          </cell>
          <cell r="O523" t="str">
            <v>ตะวันออกเฉียงเหนือ</v>
          </cell>
          <cell r="P523" t="str">
            <v>07</v>
          </cell>
          <cell r="Q523" t="str">
            <v>โรงพยาบาลชุมชน</v>
          </cell>
          <cell r="R523">
            <v>4</v>
          </cell>
          <cell r="S523">
            <v>90</v>
          </cell>
          <cell r="T523" t="str">
            <v>104</v>
          </cell>
          <cell r="U523" t="str">
            <v>22</v>
          </cell>
          <cell r="V523" t="str">
            <v>2.2 ทุติยภูมิระดับกลาง</v>
          </cell>
        </row>
        <row r="524">
          <cell r="A524" t="str">
            <v>13</v>
          </cell>
          <cell r="B524" t="str">
            <v>21002</v>
          </cell>
          <cell r="C524" t="str">
            <v>กระทรวงสาธารณสุข สำนักงานปลัดกระทรวงสาธารณสุข</v>
          </cell>
          <cell r="D524" t="str">
            <v>001093500</v>
          </cell>
          <cell r="E524" t="str">
            <v>10935</v>
          </cell>
          <cell r="F524" t="str">
            <v>รพช.อุทุมพรพิสัย</v>
          </cell>
          <cell r="G524" t="str">
            <v>โรงพยาบาลชุมชนอุทุมพรพิสัย</v>
          </cell>
          <cell r="H524" t="str">
            <v>33100107</v>
          </cell>
          <cell r="I524">
            <v>33</v>
          </cell>
          <cell r="J524" t="str">
            <v>จังหวัดศรีสะเกษ</v>
          </cell>
          <cell r="K524">
            <v>3310</v>
          </cell>
          <cell r="L524" t="str">
            <v>อุทุมพรพิสัย</v>
          </cell>
          <cell r="M524">
            <v>331001</v>
          </cell>
          <cell r="N524" t="str">
            <v>กำแพง</v>
          </cell>
          <cell r="O524" t="str">
            <v>ตะวันออกเฉียงเหนือ</v>
          </cell>
          <cell r="P524" t="str">
            <v>07</v>
          </cell>
          <cell r="Q524" t="str">
            <v>โรงพยาบาลชุมชน</v>
          </cell>
          <cell r="R524">
            <v>4</v>
          </cell>
          <cell r="S524">
            <v>90</v>
          </cell>
          <cell r="T524" t="str">
            <v>90</v>
          </cell>
          <cell r="U524" t="str">
            <v>22</v>
          </cell>
          <cell r="V524" t="str">
            <v>2.2 ทุติยภูมิระดับกลาง</v>
          </cell>
        </row>
        <row r="525">
          <cell r="A525" t="str">
            <v>13</v>
          </cell>
          <cell r="B525" t="str">
            <v>21002</v>
          </cell>
          <cell r="C525" t="str">
            <v>กระทรวงสาธารณสุข สำนักงานปลัดกระทรวงสาธารณสุข</v>
          </cell>
          <cell r="D525" t="str">
            <v>001093600</v>
          </cell>
          <cell r="E525" t="str">
            <v>10936</v>
          </cell>
          <cell r="F525" t="str">
            <v>รพช.บึงบูรพ์</v>
          </cell>
          <cell r="G525" t="str">
            <v>โรงพยาบาลชุมชนบึงบูรพ์</v>
          </cell>
          <cell r="H525" t="str">
            <v>33110202</v>
          </cell>
          <cell r="I525">
            <v>33</v>
          </cell>
          <cell r="J525" t="str">
            <v>จังหวัดศรีสะเกษ</v>
          </cell>
          <cell r="K525">
            <v>3311</v>
          </cell>
          <cell r="L525" t="str">
            <v>บึงบูรพ์</v>
          </cell>
          <cell r="M525">
            <v>331102</v>
          </cell>
          <cell r="N525" t="str">
            <v>บึงบูรพ์</v>
          </cell>
          <cell r="O525" t="str">
            <v>ตะวันออกเฉียงเหนือ</v>
          </cell>
          <cell r="P525" t="str">
            <v>07</v>
          </cell>
          <cell r="Q525" t="str">
            <v>โรงพยาบาลชุมชน</v>
          </cell>
          <cell r="R525">
            <v>5</v>
          </cell>
          <cell r="S525">
            <v>30</v>
          </cell>
          <cell r="T525" t="str">
            <v>30</v>
          </cell>
          <cell r="U525" t="str">
            <v>21</v>
          </cell>
          <cell r="V525" t="str">
            <v>2.1 ทุติยภูมิระดับต้น</v>
          </cell>
        </row>
        <row r="526">
          <cell r="A526" t="str">
            <v>13</v>
          </cell>
          <cell r="B526" t="str">
            <v>21002</v>
          </cell>
          <cell r="C526" t="str">
            <v>กระทรวงสาธารณสุข สำนักงานปลัดกระทรวงสาธารณสุข</v>
          </cell>
          <cell r="D526" t="str">
            <v>001093700</v>
          </cell>
          <cell r="E526" t="str">
            <v>10937</v>
          </cell>
          <cell r="F526" t="str">
            <v>รพช.ห้วยทับทัน</v>
          </cell>
          <cell r="G526" t="str">
            <v>โรงพยาบาลชุมชนห้วยทับทัน</v>
          </cell>
          <cell r="H526" t="str">
            <v>33120111</v>
          </cell>
          <cell r="I526">
            <v>33</v>
          </cell>
          <cell r="J526" t="str">
            <v>จังหวัดศรีสะเกษ</v>
          </cell>
          <cell r="K526">
            <v>3312</v>
          </cell>
          <cell r="L526" t="str">
            <v>ห้วยทับทัน</v>
          </cell>
          <cell r="M526">
            <v>331201</v>
          </cell>
          <cell r="N526" t="str">
            <v>ห้วยทับทัน</v>
          </cell>
          <cell r="O526" t="str">
            <v>ตะวันออกเฉียงเหนือ</v>
          </cell>
          <cell r="P526" t="str">
            <v>07</v>
          </cell>
          <cell r="Q526" t="str">
            <v>โรงพยาบาลชุมชน</v>
          </cell>
          <cell r="R526">
            <v>5</v>
          </cell>
          <cell r="S526">
            <v>30</v>
          </cell>
          <cell r="T526" t="str">
            <v>30</v>
          </cell>
          <cell r="U526" t="str">
            <v>21</v>
          </cell>
          <cell r="V526" t="str">
            <v>2.1 ทุติยภูมิระดับต้น</v>
          </cell>
        </row>
        <row r="527">
          <cell r="A527" t="str">
            <v>13</v>
          </cell>
          <cell r="B527" t="str">
            <v>21002</v>
          </cell>
          <cell r="C527" t="str">
            <v>กระทรวงสาธารณสุข สำนักงานปลัดกระทรวงสาธารณสุข</v>
          </cell>
          <cell r="D527" t="str">
            <v>001093800</v>
          </cell>
          <cell r="E527" t="str">
            <v>10938</v>
          </cell>
          <cell r="F527" t="str">
            <v>รพช.โนนคูณ</v>
          </cell>
          <cell r="G527" t="str">
            <v>โรงพยาบาลชุมชนโนนคูณ</v>
          </cell>
          <cell r="H527" t="str">
            <v>33130104</v>
          </cell>
          <cell r="I527">
            <v>33</v>
          </cell>
          <cell r="J527" t="str">
            <v>จังหวัดศรีสะเกษ</v>
          </cell>
          <cell r="K527">
            <v>3313</v>
          </cell>
          <cell r="L527" t="str">
            <v>โนนคูณ</v>
          </cell>
          <cell r="M527">
            <v>331301</v>
          </cell>
          <cell r="N527" t="str">
            <v>โนนค้อ</v>
          </cell>
          <cell r="O527" t="str">
            <v>ตะวันออกเฉียงเหนือ</v>
          </cell>
          <cell r="P527" t="str">
            <v>07</v>
          </cell>
          <cell r="Q527" t="str">
            <v>โรงพยาบาลชุมชน</v>
          </cell>
          <cell r="R527">
            <v>5</v>
          </cell>
          <cell r="S527">
            <v>30</v>
          </cell>
          <cell r="T527" t="str">
            <v>30</v>
          </cell>
          <cell r="U527" t="str">
            <v>21</v>
          </cell>
          <cell r="V527" t="str">
            <v>2.1 ทุติยภูมิระดับต้น</v>
          </cell>
        </row>
        <row r="528">
          <cell r="A528" t="str">
            <v>13</v>
          </cell>
          <cell r="B528" t="str">
            <v>21002</v>
          </cell>
          <cell r="C528" t="str">
            <v>กระทรวงสาธารณสุข สำนักงานปลัดกระทรวงสาธารณสุข</v>
          </cell>
          <cell r="D528" t="str">
            <v>001093900</v>
          </cell>
          <cell r="E528" t="str">
            <v>10939</v>
          </cell>
          <cell r="F528" t="str">
            <v>รพช.ศรีรัตนะ</v>
          </cell>
          <cell r="G528" t="str">
            <v>โรงพยาบาลชุมชนศรีรัตนะ</v>
          </cell>
          <cell r="H528" t="str">
            <v>33140104</v>
          </cell>
          <cell r="I528">
            <v>33</v>
          </cell>
          <cell r="J528" t="str">
            <v>จังหวัดศรีสะเกษ</v>
          </cell>
          <cell r="K528">
            <v>3314</v>
          </cell>
          <cell r="L528" t="str">
            <v>ศรีรัตนะ</v>
          </cell>
          <cell r="M528">
            <v>331401</v>
          </cell>
          <cell r="N528" t="str">
            <v>ศรีแก้ว</v>
          </cell>
          <cell r="O528" t="str">
            <v>ตะวันออกเฉียงเหนือ</v>
          </cell>
          <cell r="P528" t="str">
            <v>07</v>
          </cell>
          <cell r="Q528" t="str">
            <v>โรงพยาบาลชุมชน</v>
          </cell>
          <cell r="R528">
            <v>5</v>
          </cell>
          <cell r="S528">
            <v>30</v>
          </cell>
          <cell r="T528" t="str">
            <v>30</v>
          </cell>
          <cell r="U528" t="str">
            <v>21</v>
          </cell>
          <cell r="V528" t="str">
            <v>2.1 ทุติยภูมิระดับต้น</v>
          </cell>
        </row>
        <row r="529">
          <cell r="A529" t="str">
            <v>13</v>
          </cell>
          <cell r="B529" t="str">
            <v>21002</v>
          </cell>
          <cell r="C529" t="str">
            <v>กระทรวงสาธารณสุข สำนักงานปลัดกระทรวงสาธารณสุข</v>
          </cell>
          <cell r="D529" t="str">
            <v>001094000</v>
          </cell>
          <cell r="E529" t="str">
            <v>10940</v>
          </cell>
          <cell r="F529" t="str">
            <v>รพช.วังหิน</v>
          </cell>
          <cell r="G529" t="str">
            <v>โรงพยาบาลชุมชนวังหิน</v>
          </cell>
          <cell r="H529" t="str">
            <v>33160104</v>
          </cell>
          <cell r="I529">
            <v>33</v>
          </cell>
          <cell r="J529" t="str">
            <v>จังหวัดศรีสะเกษ</v>
          </cell>
          <cell r="K529">
            <v>3316</v>
          </cell>
          <cell r="L529" t="str">
            <v>วังหิน</v>
          </cell>
          <cell r="M529">
            <v>331601</v>
          </cell>
          <cell r="N529" t="str">
            <v>บุสูง</v>
          </cell>
          <cell r="O529" t="str">
            <v>ตะวันออกเฉียงเหนือ</v>
          </cell>
          <cell r="P529" t="str">
            <v>07</v>
          </cell>
          <cell r="Q529" t="str">
            <v>โรงพยาบาลชุมชน</v>
          </cell>
          <cell r="R529">
            <v>5</v>
          </cell>
          <cell r="S529">
            <v>30</v>
          </cell>
          <cell r="T529" t="str">
            <v>30</v>
          </cell>
          <cell r="U529" t="str">
            <v>21</v>
          </cell>
          <cell r="V529" t="str">
            <v>2.1 ทุติยภูมิระดับต้น</v>
          </cell>
        </row>
        <row r="530">
          <cell r="A530" t="str">
            <v>13</v>
          </cell>
          <cell r="B530" t="str">
            <v>21002</v>
          </cell>
          <cell r="C530" t="str">
            <v>กระทรวงสาธารณสุข สำนักงานปลัดกระทรวงสาธารณสุข</v>
          </cell>
          <cell r="D530" t="str">
            <v>001094100</v>
          </cell>
          <cell r="E530" t="str">
            <v>10941</v>
          </cell>
          <cell r="F530" t="str">
            <v>รพช.น้ำเกลี้ยง</v>
          </cell>
          <cell r="G530" t="str">
            <v>โรงพยาบาลชุมชนน้ำเกลี้ยง</v>
          </cell>
          <cell r="H530" t="str">
            <v>33150105</v>
          </cell>
          <cell r="I530">
            <v>33</v>
          </cell>
          <cell r="J530" t="str">
            <v>จังหวัดศรีสะเกษ</v>
          </cell>
          <cell r="K530">
            <v>3315</v>
          </cell>
          <cell r="L530" t="str">
            <v>น้ำเกลี้ยง</v>
          </cell>
          <cell r="M530">
            <v>331501</v>
          </cell>
          <cell r="N530" t="str">
            <v>น้ำเกลี้ยง</v>
          </cell>
          <cell r="O530" t="str">
            <v>ตะวันออกเฉียงเหนือ</v>
          </cell>
          <cell r="P530" t="str">
            <v>07</v>
          </cell>
          <cell r="Q530" t="str">
            <v>โรงพยาบาลชุมชน</v>
          </cell>
          <cell r="R530">
            <v>5</v>
          </cell>
          <cell r="S530">
            <v>30</v>
          </cell>
          <cell r="T530" t="str">
            <v>30</v>
          </cell>
          <cell r="U530" t="str">
            <v>21</v>
          </cell>
          <cell r="V530" t="str">
            <v>2.1 ทุติยภูมิระดับต้น</v>
          </cell>
        </row>
        <row r="531">
          <cell r="A531" t="str">
            <v>13</v>
          </cell>
          <cell r="B531" t="str">
            <v>21002</v>
          </cell>
          <cell r="C531" t="str">
            <v>กระทรวงสาธารณสุข สำนักงานปลัดกระทรวงสาธารณสุข</v>
          </cell>
          <cell r="D531" t="str">
            <v>001094200</v>
          </cell>
          <cell r="E531" t="str">
            <v>10942</v>
          </cell>
          <cell r="F531" t="str">
            <v>รพช.ภูสิงห์</v>
          </cell>
          <cell r="G531" t="str">
            <v>โรงพยาบาลชุมชนภูสิงห์</v>
          </cell>
          <cell r="H531" t="str">
            <v>33170311</v>
          </cell>
          <cell r="I531">
            <v>33</v>
          </cell>
          <cell r="J531" t="str">
            <v>จังหวัดศรีสะเกษ</v>
          </cell>
          <cell r="K531">
            <v>3317</v>
          </cell>
          <cell r="L531" t="str">
            <v>ภูสิงห์</v>
          </cell>
          <cell r="M531">
            <v>331703</v>
          </cell>
          <cell r="N531" t="str">
            <v>ห้วยตึ๊กชู</v>
          </cell>
          <cell r="O531" t="str">
            <v>ตะวันออกเฉียงเหนือ</v>
          </cell>
          <cell r="P531" t="str">
            <v>07</v>
          </cell>
          <cell r="Q531" t="str">
            <v>โรงพยาบาลชุมชน</v>
          </cell>
          <cell r="R531">
            <v>5</v>
          </cell>
          <cell r="S531">
            <v>30</v>
          </cell>
          <cell r="T531" t="str">
            <v>30</v>
          </cell>
          <cell r="U531" t="str">
            <v>21</v>
          </cell>
          <cell r="V531" t="str">
            <v>2.1 ทุติยภูมิระดับต้น</v>
          </cell>
        </row>
        <row r="532">
          <cell r="A532" t="str">
            <v>13</v>
          </cell>
          <cell r="B532" t="str">
            <v>21002</v>
          </cell>
          <cell r="C532" t="str">
            <v>กระทรวงสาธารณสุข สำนักงานปลัดกระทรวงสาธารณสุข</v>
          </cell>
          <cell r="D532" t="str">
            <v>001094300</v>
          </cell>
          <cell r="E532" t="str">
            <v>10943</v>
          </cell>
          <cell r="F532" t="str">
            <v>รพช.เมืองจันทร์</v>
          </cell>
          <cell r="G532" t="str">
            <v>โรงพยาบาลชุมชนเมืองจันทร์</v>
          </cell>
          <cell r="H532" t="str">
            <v>33180304</v>
          </cell>
          <cell r="I532">
            <v>33</v>
          </cell>
          <cell r="J532" t="str">
            <v>จังหวัดศรีสะเกษ</v>
          </cell>
          <cell r="K532">
            <v>3318</v>
          </cell>
          <cell r="L532" t="str">
            <v>เมืองจันทร์</v>
          </cell>
          <cell r="M532">
            <v>331803</v>
          </cell>
          <cell r="N532" t="str">
            <v>หนองใหญ่</v>
          </cell>
          <cell r="O532" t="str">
            <v>ตะวันออกเฉียงเหนือ</v>
          </cell>
          <cell r="P532" t="str">
            <v>07</v>
          </cell>
          <cell r="Q532" t="str">
            <v>โรงพยาบาลชุมชน</v>
          </cell>
          <cell r="R532">
            <v>5</v>
          </cell>
          <cell r="S532">
            <v>10</v>
          </cell>
          <cell r="T532" t="str">
            <v>10</v>
          </cell>
          <cell r="U532" t="str">
            <v>21</v>
          </cell>
          <cell r="V532" t="str">
            <v>2.1 ทุติยภูมิระดับต้น</v>
          </cell>
        </row>
        <row r="533">
          <cell r="A533" t="str">
            <v>13</v>
          </cell>
          <cell r="B533" t="str">
            <v>21002</v>
          </cell>
          <cell r="C533" t="str">
            <v>กระทรวงสาธารณสุข สำนักงานปลัดกระทรวงสาธารณสุข</v>
          </cell>
          <cell r="D533" t="str">
            <v>002312500</v>
          </cell>
          <cell r="E533" t="str">
            <v>23125</v>
          </cell>
          <cell r="F533" t="str">
            <v>รพช.เบญจลักษ์เฉลิมพระเกียรติ 80 พรรษา</v>
          </cell>
          <cell r="G533" t="str">
            <v>โรงพยาบาลชุมชนเบญจลักษ์เฉลิมพระเกียรติ 80 พรรษา</v>
          </cell>
          <cell r="H533" t="str">
            <v>33190107</v>
          </cell>
          <cell r="I533">
            <v>33</v>
          </cell>
          <cell r="J533" t="str">
            <v>จังหวัดศรีสะเกษ</v>
          </cell>
          <cell r="K533">
            <v>3319</v>
          </cell>
          <cell r="L533" t="str">
            <v>เบญจลักษ์</v>
          </cell>
          <cell r="M533">
            <v>331901</v>
          </cell>
          <cell r="N533" t="str">
            <v>เสียว</v>
          </cell>
          <cell r="O533" t="str">
            <v>ตะวันออกเฉียงเหนือ</v>
          </cell>
          <cell r="P533" t="str">
            <v>07</v>
          </cell>
          <cell r="Q533" t="str">
            <v>โรงพยาบาลชุมชน</v>
          </cell>
          <cell r="R533">
            <v>5</v>
          </cell>
          <cell r="S533">
            <v>30</v>
          </cell>
          <cell r="T533" t="str">
            <v>30</v>
          </cell>
          <cell r="U533" t="str">
            <v>21</v>
          </cell>
          <cell r="V533" t="str">
            <v>2.1 ทุติยภูมิระดับต้น</v>
          </cell>
        </row>
        <row r="534">
          <cell r="A534" t="str">
            <v>13</v>
          </cell>
          <cell r="B534" t="str">
            <v>21002</v>
          </cell>
          <cell r="C534" t="str">
            <v>กระทรวงสาธารณสุข สำนักงานปลัดกระทรวงสาธารณสุข</v>
          </cell>
          <cell r="D534" t="str">
            <v>001066900</v>
          </cell>
          <cell r="E534" t="str">
            <v>10669</v>
          </cell>
          <cell r="F534" t="str">
            <v>รพศ.สรรพสิทธิประสงค์</v>
          </cell>
          <cell r="G534" t="str">
            <v>โรงพยาบาลศูนย์สรรพสิทธิประสงค์</v>
          </cell>
          <cell r="H534" t="str">
            <v>34010110</v>
          </cell>
          <cell r="I534">
            <v>34</v>
          </cell>
          <cell r="J534" t="str">
            <v>จังหวัดอุบลราชธานี</v>
          </cell>
          <cell r="K534">
            <v>3401</v>
          </cell>
          <cell r="L534" t="str">
            <v>เมืองอุบลราชธานี</v>
          </cell>
          <cell r="M534">
            <v>340101</v>
          </cell>
          <cell r="N534" t="str">
            <v>ในเมือง</v>
          </cell>
          <cell r="O534" t="str">
            <v>ตะวันออกเฉียงเหนือ</v>
          </cell>
          <cell r="P534" t="str">
            <v>05</v>
          </cell>
          <cell r="Q534" t="str">
            <v>โรงพยาบาลศูนย์</v>
          </cell>
          <cell r="R534">
            <v>1</v>
          </cell>
          <cell r="S534">
            <v>1000</v>
          </cell>
          <cell r="T534" t="str">
            <v>1000</v>
          </cell>
          <cell r="U534" t="str">
            <v>31</v>
          </cell>
          <cell r="V534" t="str">
            <v>3.1 ตติยภูมิ</v>
          </cell>
        </row>
        <row r="535">
          <cell r="A535" t="str">
            <v>13</v>
          </cell>
          <cell r="B535" t="str">
            <v>21002</v>
          </cell>
          <cell r="C535" t="str">
            <v>กระทรวงสาธารณสุข สำนักงานปลัดกระทรวงสาธารณสุข</v>
          </cell>
          <cell r="D535" t="str">
            <v>001094400</v>
          </cell>
          <cell r="E535" t="str">
            <v>10944</v>
          </cell>
          <cell r="F535" t="str">
            <v>รพช.ศรีเมืองใหม่</v>
          </cell>
          <cell r="G535" t="str">
            <v>โรงพยาบาลชุมชนศรีเมืองใหม่</v>
          </cell>
          <cell r="H535" t="str">
            <v>34020115</v>
          </cell>
          <cell r="I535">
            <v>34</v>
          </cell>
          <cell r="J535" t="str">
            <v>จังหวัดอุบลราชธานี</v>
          </cell>
          <cell r="K535">
            <v>3402</v>
          </cell>
          <cell r="L535" t="str">
            <v>ศรีเมืองใหม่</v>
          </cell>
          <cell r="M535">
            <v>340201</v>
          </cell>
          <cell r="N535" t="str">
            <v>นาคำ</v>
          </cell>
          <cell r="O535" t="str">
            <v>ตะวันออกเฉียงเหนือ</v>
          </cell>
          <cell r="P535" t="str">
            <v>07</v>
          </cell>
          <cell r="Q535" t="str">
            <v>โรงพยาบาลชุมชน</v>
          </cell>
          <cell r="R535">
            <v>4</v>
          </cell>
          <cell r="S535">
            <v>60</v>
          </cell>
          <cell r="T535" t="str">
            <v>60</v>
          </cell>
          <cell r="U535" t="str">
            <v>21</v>
          </cell>
          <cell r="V535" t="str">
            <v>2.1 ทุติยภูมิระดับต้น</v>
          </cell>
        </row>
        <row r="536">
          <cell r="A536" t="str">
            <v>13</v>
          </cell>
          <cell r="B536" t="str">
            <v>21002</v>
          </cell>
          <cell r="C536" t="str">
            <v>กระทรวงสาธารณสุข สำนักงานปลัดกระทรวงสาธารณสุข</v>
          </cell>
          <cell r="D536" t="str">
            <v>001094500</v>
          </cell>
          <cell r="E536" t="str">
            <v>10945</v>
          </cell>
          <cell r="F536" t="str">
            <v>รพช.โขงเจียม</v>
          </cell>
          <cell r="G536" t="str">
            <v>โรงพยาบาลชุมชนโขงเจียม</v>
          </cell>
          <cell r="H536" t="str">
            <v>34030102</v>
          </cell>
          <cell r="I536">
            <v>34</v>
          </cell>
          <cell r="J536" t="str">
            <v>จังหวัดอุบลราชธานี</v>
          </cell>
          <cell r="K536">
            <v>3403</v>
          </cell>
          <cell r="L536" t="str">
            <v>โขงเจียม</v>
          </cell>
          <cell r="M536">
            <v>340301</v>
          </cell>
          <cell r="N536" t="str">
            <v>โขงเจียม</v>
          </cell>
          <cell r="O536" t="str">
            <v>ตะวันออกเฉียงเหนือ</v>
          </cell>
          <cell r="P536" t="str">
            <v>07</v>
          </cell>
          <cell r="Q536" t="str">
            <v>โรงพยาบาลชุมชน</v>
          </cell>
          <cell r="R536">
            <v>5</v>
          </cell>
          <cell r="S536">
            <v>30</v>
          </cell>
          <cell r="T536" t="str">
            <v>30</v>
          </cell>
          <cell r="U536" t="str">
            <v>21</v>
          </cell>
          <cell r="V536" t="str">
            <v>2.1 ทุติยภูมิระดับต้น</v>
          </cell>
        </row>
        <row r="537">
          <cell r="A537" t="str">
            <v>13</v>
          </cell>
          <cell r="B537" t="str">
            <v>21002</v>
          </cell>
          <cell r="C537" t="str">
            <v>กระทรวงสาธารณสุข สำนักงานปลัดกระทรวงสาธารณสุข</v>
          </cell>
          <cell r="D537" t="str">
            <v>001094600</v>
          </cell>
          <cell r="E537" t="str">
            <v>10946</v>
          </cell>
          <cell r="F537" t="str">
            <v>รพช.เขื่องใน</v>
          </cell>
          <cell r="G537" t="str">
            <v>โรงพยาบาลชุมชนเขื่องใน</v>
          </cell>
          <cell r="H537" t="str">
            <v>34040106</v>
          </cell>
          <cell r="I537">
            <v>34</v>
          </cell>
          <cell r="J537" t="str">
            <v>จังหวัดอุบลราชธานี</v>
          </cell>
          <cell r="K537">
            <v>3404</v>
          </cell>
          <cell r="L537" t="str">
            <v>เขื่องใน</v>
          </cell>
          <cell r="M537">
            <v>340401</v>
          </cell>
          <cell r="N537" t="str">
            <v>เขื่องใน</v>
          </cell>
          <cell r="O537" t="str">
            <v>ตะวันออกเฉียงเหนือ</v>
          </cell>
          <cell r="P537" t="str">
            <v>07</v>
          </cell>
          <cell r="Q537" t="str">
            <v>โรงพยาบาลชุมชน</v>
          </cell>
          <cell r="R537">
            <v>4</v>
          </cell>
          <cell r="S537">
            <v>60</v>
          </cell>
          <cell r="T537" t="str">
            <v>60</v>
          </cell>
          <cell r="U537" t="str">
            <v>21</v>
          </cell>
          <cell r="V537" t="str">
            <v>2.1 ทุติยภูมิระดับต้น</v>
          </cell>
        </row>
        <row r="538">
          <cell r="A538" t="str">
            <v>13</v>
          </cell>
          <cell r="B538" t="str">
            <v>21002</v>
          </cell>
          <cell r="C538" t="str">
            <v>กระทรวงสาธารณสุข สำนักงานปลัดกระทรวงสาธารณสุข</v>
          </cell>
          <cell r="D538" t="str">
            <v>001094700</v>
          </cell>
          <cell r="E538" t="str">
            <v>10947</v>
          </cell>
          <cell r="F538" t="str">
            <v>รพช.เขมราฐ</v>
          </cell>
          <cell r="G538" t="str">
            <v>โรงพยาบาลชุมชนเขมราฐ</v>
          </cell>
          <cell r="H538" t="str">
            <v>34050107</v>
          </cell>
          <cell r="I538">
            <v>34</v>
          </cell>
          <cell r="J538" t="str">
            <v>จังหวัดอุบลราชธานี</v>
          </cell>
          <cell r="K538">
            <v>3405</v>
          </cell>
          <cell r="L538" t="str">
            <v>เขมราฐ</v>
          </cell>
          <cell r="M538">
            <v>340501</v>
          </cell>
          <cell r="N538" t="str">
            <v>เขมราฐ</v>
          </cell>
          <cell r="O538" t="str">
            <v>ตะวันออกเฉียงเหนือ</v>
          </cell>
          <cell r="P538" t="str">
            <v>07</v>
          </cell>
          <cell r="Q538" t="str">
            <v>โรงพยาบาลชุมชน</v>
          </cell>
          <cell r="R538">
            <v>4</v>
          </cell>
          <cell r="S538">
            <v>60</v>
          </cell>
          <cell r="T538" t="str">
            <v>60</v>
          </cell>
          <cell r="U538" t="str">
            <v>21</v>
          </cell>
          <cell r="V538" t="str">
            <v>2.1 ทุติยภูมิระดับต้น</v>
          </cell>
        </row>
        <row r="539">
          <cell r="A539" t="str">
            <v>13</v>
          </cell>
          <cell r="B539" t="str">
            <v>21002</v>
          </cell>
          <cell r="C539" t="str">
            <v>กระทรวงสาธารณสุข สำนักงานปลัดกระทรวงสาธารณสุข</v>
          </cell>
          <cell r="D539" t="str">
            <v>001094800</v>
          </cell>
          <cell r="E539" t="str">
            <v>10948</v>
          </cell>
          <cell r="F539" t="str">
            <v>รพช.นาจะหลวย</v>
          </cell>
          <cell r="G539" t="str">
            <v>โรงพยาบาลชุมชนนาจะหลวย</v>
          </cell>
          <cell r="H539" t="str">
            <v>34080111</v>
          </cell>
          <cell r="I539">
            <v>34</v>
          </cell>
          <cell r="J539" t="str">
            <v>จังหวัดอุบลราชธานี</v>
          </cell>
          <cell r="K539">
            <v>3408</v>
          </cell>
          <cell r="L539" t="str">
            <v>นาจะหลวย</v>
          </cell>
          <cell r="M539">
            <v>340801</v>
          </cell>
          <cell r="N539" t="str">
            <v>นาจะหลวย</v>
          </cell>
          <cell r="O539" t="str">
            <v>ตะวันออกเฉียงเหนือ</v>
          </cell>
          <cell r="P539" t="str">
            <v>07</v>
          </cell>
          <cell r="Q539" t="str">
            <v>โรงพยาบาลชุมชน</v>
          </cell>
          <cell r="R539">
            <v>5</v>
          </cell>
          <cell r="S539">
            <v>30</v>
          </cell>
          <cell r="T539" t="str">
            <v>30</v>
          </cell>
          <cell r="U539" t="str">
            <v>21</v>
          </cell>
          <cell r="V539" t="str">
            <v>2.1 ทุติยภูมิระดับต้น</v>
          </cell>
        </row>
        <row r="540">
          <cell r="A540" t="str">
            <v>13</v>
          </cell>
          <cell r="B540" t="str">
            <v>21002</v>
          </cell>
          <cell r="C540" t="str">
            <v>กระทรวงสาธารณสุข สำนักงานปลัดกระทรวงสาธารณสุข</v>
          </cell>
          <cell r="D540" t="str">
            <v>001094900</v>
          </cell>
          <cell r="E540" t="str">
            <v>10949</v>
          </cell>
          <cell r="F540" t="str">
            <v>รพช.น้ำยืน</v>
          </cell>
          <cell r="G540" t="str">
            <v>โรงพยาบาลชุมชนน้ำยืน</v>
          </cell>
          <cell r="H540" t="str">
            <v>34090712</v>
          </cell>
          <cell r="I540">
            <v>34</v>
          </cell>
          <cell r="J540" t="str">
            <v>จังหวัดอุบลราชธานี</v>
          </cell>
          <cell r="K540">
            <v>3409</v>
          </cell>
          <cell r="L540" t="str">
            <v>น้ำยืน</v>
          </cell>
          <cell r="M540">
            <v>340907</v>
          </cell>
          <cell r="N540" t="str">
            <v>สีวิเชียร</v>
          </cell>
          <cell r="O540" t="str">
            <v>ตะวันออกเฉียงเหนือ</v>
          </cell>
          <cell r="P540" t="str">
            <v>07</v>
          </cell>
          <cell r="Q540" t="str">
            <v>โรงพยาบาลชุมชน</v>
          </cell>
          <cell r="R540">
            <v>5</v>
          </cell>
          <cell r="S540">
            <v>30</v>
          </cell>
          <cell r="T540" t="str">
            <v>30</v>
          </cell>
          <cell r="U540" t="str">
            <v>21</v>
          </cell>
          <cell r="V540" t="str">
            <v>2.1 ทุติยภูมิระดับต้น</v>
          </cell>
        </row>
        <row r="541">
          <cell r="A541" t="str">
            <v>13</v>
          </cell>
          <cell r="B541" t="str">
            <v>21002</v>
          </cell>
          <cell r="C541" t="str">
            <v>กระทรวงสาธารณสุข สำนักงานปลัดกระทรวงสาธารณสุข</v>
          </cell>
          <cell r="D541" t="str">
            <v>001095000</v>
          </cell>
          <cell r="E541" t="str">
            <v>10950</v>
          </cell>
          <cell r="F541" t="str">
            <v>รพช.บุณฑริก</v>
          </cell>
          <cell r="G541" t="str">
            <v>โรงพยาบาลชุมชนบุณฑริก</v>
          </cell>
          <cell r="H541" t="str">
            <v>34100101</v>
          </cell>
          <cell r="I541">
            <v>34</v>
          </cell>
          <cell r="J541" t="str">
            <v>จังหวัดอุบลราชธานี</v>
          </cell>
          <cell r="K541">
            <v>3410</v>
          </cell>
          <cell r="L541" t="str">
            <v>บุณฑริก</v>
          </cell>
          <cell r="M541">
            <v>341001</v>
          </cell>
          <cell r="N541" t="str">
            <v>โพนงาม</v>
          </cell>
          <cell r="O541" t="str">
            <v>ตะวันออกเฉียงเหนือ</v>
          </cell>
          <cell r="P541" t="str">
            <v>07</v>
          </cell>
          <cell r="Q541" t="str">
            <v>โรงพยาบาลชุมชน</v>
          </cell>
          <cell r="R541">
            <v>5</v>
          </cell>
          <cell r="S541">
            <v>30</v>
          </cell>
          <cell r="T541" t="str">
            <v>30</v>
          </cell>
          <cell r="U541" t="str">
            <v>21</v>
          </cell>
          <cell r="V541" t="str">
            <v>2.1 ทุติยภูมิระดับต้น</v>
          </cell>
        </row>
        <row r="542">
          <cell r="A542" t="str">
            <v>13</v>
          </cell>
          <cell r="B542" t="str">
            <v>21002</v>
          </cell>
          <cell r="C542" t="str">
            <v>กระทรวงสาธารณสุข สำนักงานปลัดกระทรวงสาธารณสุข</v>
          </cell>
          <cell r="D542" t="str">
            <v>001095100</v>
          </cell>
          <cell r="E542" t="str">
            <v>10951</v>
          </cell>
          <cell r="F542" t="str">
            <v>รพช.ตระการพืชผล</v>
          </cell>
          <cell r="G542" t="str">
            <v>โรงพยาบาลชุมชนตระการพืชผล</v>
          </cell>
          <cell r="H542" t="str">
            <v>34110108</v>
          </cell>
          <cell r="I542">
            <v>34</v>
          </cell>
          <cell r="J542" t="str">
            <v>จังหวัดอุบลราชธานี</v>
          </cell>
          <cell r="K542">
            <v>3411</v>
          </cell>
          <cell r="L542" t="str">
            <v>ตระการพืชผล</v>
          </cell>
          <cell r="M542">
            <v>341101</v>
          </cell>
          <cell r="N542" t="str">
            <v>ขุหลุ</v>
          </cell>
          <cell r="O542" t="str">
            <v>ตะวันออกเฉียงเหนือ</v>
          </cell>
          <cell r="P542" t="str">
            <v>07</v>
          </cell>
          <cell r="Q542" t="str">
            <v>โรงพยาบาลชุมชน</v>
          </cell>
          <cell r="R542">
            <v>4</v>
          </cell>
          <cell r="S542">
            <v>60</v>
          </cell>
          <cell r="T542" t="str">
            <v>60</v>
          </cell>
          <cell r="U542" t="str">
            <v>21</v>
          </cell>
          <cell r="V542" t="str">
            <v>2.1 ทุติยภูมิระดับต้น</v>
          </cell>
        </row>
        <row r="543">
          <cell r="A543" t="str">
            <v>13</v>
          </cell>
          <cell r="B543" t="str">
            <v>21002</v>
          </cell>
          <cell r="C543" t="str">
            <v>กระทรวงสาธารณสุข สำนักงานปลัดกระทรวงสาธารณสุข</v>
          </cell>
          <cell r="D543" t="str">
            <v>001095200</v>
          </cell>
          <cell r="E543" t="str">
            <v>10952</v>
          </cell>
          <cell r="F543" t="str">
            <v>รพช.กุดข้าวปุ้น</v>
          </cell>
          <cell r="G543" t="str">
            <v>โรงพยาบาลชุมชนกุดข้าวปุ้น</v>
          </cell>
          <cell r="H543" t="str">
            <v>34120114</v>
          </cell>
          <cell r="I543">
            <v>34</v>
          </cell>
          <cell r="J543" t="str">
            <v>จังหวัดอุบลราชธานี</v>
          </cell>
          <cell r="K543">
            <v>3412</v>
          </cell>
          <cell r="L543" t="str">
            <v>กุดข้าวปุ้น</v>
          </cell>
          <cell r="M543">
            <v>341201</v>
          </cell>
          <cell r="N543" t="str">
            <v>ข้าวปุ้น</v>
          </cell>
          <cell r="O543" t="str">
            <v>ตะวันออกเฉียงเหนือ</v>
          </cell>
          <cell r="P543" t="str">
            <v>07</v>
          </cell>
          <cell r="Q543" t="str">
            <v>โรงพยาบาลชุมชน</v>
          </cell>
          <cell r="R543">
            <v>5</v>
          </cell>
          <cell r="S543">
            <v>30</v>
          </cell>
          <cell r="T543" t="str">
            <v>30</v>
          </cell>
          <cell r="U543" t="str">
            <v>21</v>
          </cell>
          <cell r="V543" t="str">
            <v>2.1 ทุติยภูมิระดับต้น</v>
          </cell>
        </row>
        <row r="544">
          <cell r="A544" t="str">
            <v>13</v>
          </cell>
          <cell r="B544" t="str">
            <v>21002</v>
          </cell>
          <cell r="C544" t="str">
            <v>กระทรวงสาธารณสุข สำนักงานปลัดกระทรวงสาธารณสุข</v>
          </cell>
          <cell r="D544" t="str">
            <v>001095300</v>
          </cell>
          <cell r="E544" t="str">
            <v>10953</v>
          </cell>
          <cell r="F544" t="str">
            <v>รพช.ม่วงสามสิบ</v>
          </cell>
          <cell r="G544" t="str">
            <v>โรงพยาบาลชุมชนม่วงสามสิบ</v>
          </cell>
          <cell r="H544" t="str">
            <v>34140110</v>
          </cell>
          <cell r="I544">
            <v>34</v>
          </cell>
          <cell r="J544" t="str">
            <v>จังหวัดอุบลราชธานี</v>
          </cell>
          <cell r="K544">
            <v>3414</v>
          </cell>
          <cell r="L544" t="str">
            <v>ม่วงสามสิบ</v>
          </cell>
          <cell r="M544">
            <v>341401</v>
          </cell>
          <cell r="N544" t="str">
            <v>ม่วงสามสิบ</v>
          </cell>
          <cell r="O544" t="str">
            <v>ตะวันออกเฉียงเหนือ</v>
          </cell>
          <cell r="P544" t="str">
            <v>07</v>
          </cell>
          <cell r="Q544" t="str">
            <v>โรงพยาบาลชุมชน</v>
          </cell>
          <cell r="R544">
            <v>5</v>
          </cell>
          <cell r="S544">
            <v>30</v>
          </cell>
          <cell r="T544" t="str">
            <v>30</v>
          </cell>
          <cell r="U544" t="str">
            <v>21</v>
          </cell>
          <cell r="V544" t="str">
            <v>2.1 ทุติยภูมิระดับต้น</v>
          </cell>
        </row>
        <row r="545">
          <cell r="A545" t="str">
            <v>13</v>
          </cell>
          <cell r="B545" t="str">
            <v>21002</v>
          </cell>
          <cell r="C545" t="str">
            <v>กระทรวงสาธารณสุข สำนักงานปลัดกระทรวงสาธารณสุข</v>
          </cell>
          <cell r="D545" t="str">
            <v>001095400</v>
          </cell>
          <cell r="E545" t="str">
            <v>10954</v>
          </cell>
          <cell r="F545" t="str">
            <v>รพช.วารินชำราบ</v>
          </cell>
          <cell r="G545" t="str">
            <v>โรงพยาบาลชุมชนวารินชำราบ</v>
          </cell>
          <cell r="H545" t="str">
            <v>34151003</v>
          </cell>
          <cell r="I545">
            <v>34</v>
          </cell>
          <cell r="J545" t="str">
            <v>จังหวัดอุบลราชธานี</v>
          </cell>
          <cell r="K545">
            <v>3415</v>
          </cell>
          <cell r="L545" t="str">
            <v>วารินชำราบ</v>
          </cell>
          <cell r="M545">
            <v>341510</v>
          </cell>
          <cell r="N545" t="str">
            <v>คำน้ำแซบ</v>
          </cell>
          <cell r="O545" t="str">
            <v>ตะวันออกเฉียงเหนือ</v>
          </cell>
          <cell r="P545" t="str">
            <v>07</v>
          </cell>
          <cell r="Q545" t="str">
            <v>โรงพยาบาลชุมชน</v>
          </cell>
          <cell r="R545">
            <v>4</v>
          </cell>
          <cell r="S545">
            <v>60</v>
          </cell>
          <cell r="T545" t="str">
            <v>60</v>
          </cell>
          <cell r="U545" t="str">
            <v>23</v>
          </cell>
          <cell r="V545" t="str">
            <v>2.3 ทุติยภูมิระดับสูง</v>
          </cell>
        </row>
        <row r="546">
          <cell r="A546" t="str">
            <v>13</v>
          </cell>
          <cell r="B546" t="str">
            <v>21002</v>
          </cell>
          <cell r="C546" t="str">
            <v>กระทรวงสาธารณสุข สำนักงานปลัดกระทรวงสาธารณสุข</v>
          </cell>
          <cell r="D546" t="str">
            <v>001095600</v>
          </cell>
          <cell r="E546" t="str">
            <v>10956</v>
          </cell>
          <cell r="F546" t="str">
            <v>รพช.พิบูลมังสาหาร</v>
          </cell>
          <cell r="G546" t="str">
            <v>โรงพยาบาลชุมชนพิบูลมังสาหาร</v>
          </cell>
          <cell r="H546" t="str">
            <v>34190100</v>
          </cell>
          <cell r="I546">
            <v>34</v>
          </cell>
          <cell r="J546" t="str">
            <v>จังหวัดอุบลราชธานี</v>
          </cell>
          <cell r="K546">
            <v>3419</v>
          </cell>
          <cell r="L546" t="str">
            <v>พิบูลมังสาหาร</v>
          </cell>
          <cell r="M546">
            <v>341901</v>
          </cell>
          <cell r="N546" t="str">
            <v>พิบูล</v>
          </cell>
          <cell r="O546" t="str">
            <v>ตะวันออกเฉียงเหนือ</v>
          </cell>
          <cell r="P546" t="str">
            <v>07</v>
          </cell>
          <cell r="Q546" t="str">
            <v>โรงพยาบาลชุมชน</v>
          </cell>
          <cell r="R546">
            <v>4</v>
          </cell>
          <cell r="S546">
            <v>60</v>
          </cell>
          <cell r="T546" t="str">
            <v>60</v>
          </cell>
          <cell r="U546" t="str">
            <v>21</v>
          </cell>
          <cell r="V546" t="str">
            <v>2.1 ทุติยภูมิระดับต้น</v>
          </cell>
        </row>
        <row r="547">
          <cell r="A547" t="str">
            <v>13</v>
          </cell>
          <cell r="B547" t="str">
            <v>21002</v>
          </cell>
          <cell r="C547" t="str">
            <v>กระทรวงสาธารณสุข สำนักงานปลัดกระทรวงสาธารณสุข</v>
          </cell>
          <cell r="D547" t="str">
            <v>001095700</v>
          </cell>
          <cell r="E547" t="str">
            <v>10957</v>
          </cell>
          <cell r="F547" t="str">
            <v>รพช.ตาลสุม</v>
          </cell>
          <cell r="G547" t="str">
            <v>โรงพยาบาลชุมชนตาลสุม</v>
          </cell>
          <cell r="H547" t="str">
            <v>34200102</v>
          </cell>
          <cell r="I547">
            <v>34</v>
          </cell>
          <cell r="J547" t="str">
            <v>จังหวัดอุบลราชธานี</v>
          </cell>
          <cell r="K547">
            <v>3420</v>
          </cell>
          <cell r="L547" t="str">
            <v>ตาลสุม</v>
          </cell>
          <cell r="M547">
            <v>342001</v>
          </cell>
          <cell r="N547" t="str">
            <v>ตาลสุม</v>
          </cell>
          <cell r="O547" t="str">
            <v>ตะวันออกเฉียงเหนือ</v>
          </cell>
          <cell r="P547" t="str">
            <v>07</v>
          </cell>
          <cell r="Q547" t="str">
            <v>โรงพยาบาลชุมชน</v>
          </cell>
          <cell r="R547">
            <v>5</v>
          </cell>
          <cell r="S547">
            <v>30</v>
          </cell>
          <cell r="T547" t="str">
            <v>30</v>
          </cell>
          <cell r="U547" t="str">
            <v>21</v>
          </cell>
          <cell r="V547" t="str">
            <v>2.1 ทุติยภูมิระดับต้น</v>
          </cell>
        </row>
        <row r="548">
          <cell r="A548" t="str">
            <v>13</v>
          </cell>
          <cell r="B548" t="str">
            <v>21002</v>
          </cell>
          <cell r="C548" t="str">
            <v>กระทรวงสาธารณสุข สำนักงานปลัดกระทรวงสาธารณสุข</v>
          </cell>
          <cell r="D548" t="str">
            <v>001095800</v>
          </cell>
          <cell r="E548" t="str">
            <v>10958</v>
          </cell>
          <cell r="F548" t="str">
            <v>รพช.โพธิ์ไทร</v>
          </cell>
          <cell r="G548" t="str">
            <v>โรงพยาบาลชุมชนโพธิ์ไทร</v>
          </cell>
          <cell r="H548" t="str">
            <v>34210111</v>
          </cell>
          <cell r="I548">
            <v>34</v>
          </cell>
          <cell r="J548" t="str">
            <v>จังหวัดอุบลราชธานี</v>
          </cell>
          <cell r="K548">
            <v>3421</v>
          </cell>
          <cell r="L548" t="str">
            <v>โพธิ์ไทร</v>
          </cell>
          <cell r="M548">
            <v>342101</v>
          </cell>
          <cell r="N548" t="str">
            <v>โพธิ์ไทร</v>
          </cell>
          <cell r="O548" t="str">
            <v>ตะวันออกเฉียงเหนือ</v>
          </cell>
          <cell r="P548" t="str">
            <v>07</v>
          </cell>
          <cell r="Q548" t="str">
            <v>โรงพยาบาลชุมชน</v>
          </cell>
          <cell r="R548">
            <v>5</v>
          </cell>
          <cell r="S548">
            <v>30</v>
          </cell>
          <cell r="T548" t="str">
            <v>30</v>
          </cell>
          <cell r="U548" t="str">
            <v>21</v>
          </cell>
          <cell r="V548" t="str">
            <v>2.1 ทุติยภูมิระดับต้น</v>
          </cell>
        </row>
        <row r="549">
          <cell r="A549" t="str">
            <v>13</v>
          </cell>
          <cell r="B549" t="str">
            <v>21002</v>
          </cell>
          <cell r="C549" t="str">
            <v>กระทรวงสาธารณสุข สำนักงานปลัดกระทรวงสาธารณสุข</v>
          </cell>
          <cell r="D549" t="str">
            <v>001095900</v>
          </cell>
          <cell r="E549" t="str">
            <v>10959</v>
          </cell>
          <cell r="F549" t="str">
            <v>รพช.สำโรง</v>
          </cell>
          <cell r="G549" t="str">
            <v>โรงพยาบาลชุมชนสำโรง</v>
          </cell>
          <cell r="H549" t="str">
            <v>34220108</v>
          </cell>
          <cell r="I549">
            <v>34</v>
          </cell>
          <cell r="J549" t="str">
            <v>จังหวัดอุบลราชธานี</v>
          </cell>
          <cell r="K549">
            <v>3422</v>
          </cell>
          <cell r="L549" t="str">
            <v>สำโรง</v>
          </cell>
          <cell r="M549">
            <v>342201</v>
          </cell>
          <cell r="N549" t="str">
            <v>สำโรง</v>
          </cell>
          <cell r="O549" t="str">
            <v>ตะวันออกเฉียงเหนือ</v>
          </cell>
          <cell r="P549" t="str">
            <v>07</v>
          </cell>
          <cell r="Q549" t="str">
            <v>โรงพยาบาลชุมชน</v>
          </cell>
          <cell r="R549">
            <v>5</v>
          </cell>
          <cell r="S549">
            <v>30</v>
          </cell>
          <cell r="T549" t="str">
            <v>30</v>
          </cell>
          <cell r="U549" t="str">
            <v>21</v>
          </cell>
          <cell r="V549" t="str">
            <v>2.1 ทุติยภูมิระดับต้น</v>
          </cell>
        </row>
        <row r="550">
          <cell r="A550" t="str">
            <v>13</v>
          </cell>
          <cell r="B550" t="str">
            <v>21002</v>
          </cell>
          <cell r="C550" t="str">
            <v>กระทรวงสาธารณสุข สำนักงานปลัดกระทรวงสาธารณสุข</v>
          </cell>
          <cell r="D550" t="str">
            <v>001096000</v>
          </cell>
          <cell r="E550" t="str">
            <v>10960</v>
          </cell>
          <cell r="F550" t="str">
            <v>รพช.ดอนมดแดง</v>
          </cell>
          <cell r="G550" t="str">
            <v>โรงพยาบาลชุมชนดอนมดแดง</v>
          </cell>
          <cell r="H550" t="str">
            <v>34240212</v>
          </cell>
          <cell r="I550">
            <v>34</v>
          </cell>
          <cell r="J550" t="str">
            <v>จังหวัดอุบลราชธานี</v>
          </cell>
          <cell r="K550">
            <v>3424</v>
          </cell>
          <cell r="L550" t="str">
            <v>ดอนมดแดง</v>
          </cell>
          <cell r="M550">
            <v>342402</v>
          </cell>
          <cell r="N550" t="str">
            <v>เหล่าแดง</v>
          </cell>
          <cell r="O550" t="str">
            <v>ตะวันออกเฉียงเหนือ</v>
          </cell>
          <cell r="P550" t="str">
            <v>07</v>
          </cell>
          <cell r="Q550" t="str">
            <v>โรงพยาบาลชุมชน</v>
          </cell>
          <cell r="R550">
            <v>5</v>
          </cell>
          <cell r="S550">
            <v>30</v>
          </cell>
          <cell r="T550" t="str">
            <v>30</v>
          </cell>
          <cell r="U550" t="str">
            <v>21</v>
          </cell>
          <cell r="V550" t="str">
            <v>2.1 ทุติยภูมิระดับต้น</v>
          </cell>
        </row>
        <row r="551">
          <cell r="A551" t="str">
            <v>13</v>
          </cell>
          <cell r="B551" t="str">
            <v>21002</v>
          </cell>
          <cell r="C551" t="str">
            <v>กระทรวงสาธารณสุข สำนักงานปลัดกระทรวงสาธารณสุข</v>
          </cell>
          <cell r="D551" t="str">
            <v>001096100</v>
          </cell>
          <cell r="E551" t="str">
            <v>10961</v>
          </cell>
          <cell r="F551" t="str">
            <v>รพช.สิรินธร</v>
          </cell>
          <cell r="G551" t="str">
            <v>โรงพยาบาลชุมชนสิรินธร</v>
          </cell>
          <cell r="H551" t="str">
            <v>34250410</v>
          </cell>
          <cell r="I551">
            <v>34</v>
          </cell>
          <cell r="J551" t="str">
            <v>จังหวัดอุบลราชธานี</v>
          </cell>
          <cell r="K551">
            <v>3425</v>
          </cell>
          <cell r="L551" t="str">
            <v>สิรินธร</v>
          </cell>
          <cell r="M551">
            <v>342504</v>
          </cell>
          <cell r="N551" t="str">
            <v>นิคมลำโดมน้อย</v>
          </cell>
          <cell r="O551" t="str">
            <v>ตะวันออกเฉียงเหนือ</v>
          </cell>
          <cell r="P551" t="str">
            <v>07</v>
          </cell>
          <cell r="Q551" t="str">
            <v>โรงพยาบาลชุมชน</v>
          </cell>
          <cell r="R551">
            <v>5</v>
          </cell>
          <cell r="S551">
            <v>30</v>
          </cell>
          <cell r="T551" t="str">
            <v>30</v>
          </cell>
          <cell r="U551" t="str">
            <v>21</v>
          </cell>
          <cell r="V551" t="str">
            <v>2.1 ทุติยภูมิระดับต้น</v>
          </cell>
        </row>
        <row r="552">
          <cell r="A552" t="str">
            <v>13</v>
          </cell>
          <cell r="B552" t="str">
            <v>21002</v>
          </cell>
          <cell r="C552" t="str">
            <v>กระทรวงสาธารณสุข สำนักงานปลัดกระทรวงสาธารณสุข</v>
          </cell>
          <cell r="D552" t="str">
            <v>001096200</v>
          </cell>
          <cell r="E552" t="str">
            <v>10962</v>
          </cell>
          <cell r="F552" t="str">
            <v>รพช.ทุ่งศรีอุดม</v>
          </cell>
          <cell r="G552" t="str">
            <v>โรงพยาบาลชุมชนทุ่งศรีอุดม</v>
          </cell>
          <cell r="H552" t="str">
            <v>34260303</v>
          </cell>
          <cell r="I552">
            <v>34</v>
          </cell>
          <cell r="J552" t="str">
            <v>จังหวัดอุบลราชธานี</v>
          </cell>
          <cell r="K552">
            <v>3426</v>
          </cell>
          <cell r="L552" t="str">
            <v>ทุ่งศรีอุดม</v>
          </cell>
          <cell r="M552">
            <v>342603</v>
          </cell>
          <cell r="N552" t="str">
            <v>นาเกษม</v>
          </cell>
          <cell r="O552" t="str">
            <v>ตะวันออกเฉียงเหนือ</v>
          </cell>
          <cell r="P552" t="str">
            <v>07</v>
          </cell>
          <cell r="Q552" t="str">
            <v>โรงพยาบาลชุมชน</v>
          </cell>
          <cell r="R552">
            <v>5</v>
          </cell>
          <cell r="S552">
            <v>10</v>
          </cell>
          <cell r="T552" t="str">
            <v>10</v>
          </cell>
          <cell r="U552" t="str">
            <v>21</v>
          </cell>
          <cell r="V552" t="str">
            <v>2.1 ทุติยภูมิระดับต้น</v>
          </cell>
        </row>
        <row r="553">
          <cell r="A553" t="str">
            <v>13</v>
          </cell>
          <cell r="B553" t="str">
            <v>21002</v>
          </cell>
          <cell r="C553" t="str">
            <v>กระทรวงสาธารณสุข สำนักงานปลัดกระทรวงสาธารณสุข</v>
          </cell>
          <cell r="D553" t="str">
            <v>001144300</v>
          </cell>
          <cell r="E553" t="str">
            <v>11443</v>
          </cell>
          <cell r="F553" t="str">
            <v>รพร.เดชอุดม</v>
          </cell>
          <cell r="G553" t="str">
            <v>โรงพยาบาลสมเด็จพระยุพราชเดชอุดม</v>
          </cell>
          <cell r="H553" t="str">
            <v>34070119</v>
          </cell>
          <cell r="I553">
            <v>34</v>
          </cell>
          <cell r="J553" t="str">
            <v>จังหวัดอุบลราชธานี</v>
          </cell>
          <cell r="K553">
            <v>3407</v>
          </cell>
          <cell r="L553" t="str">
            <v>เดชอุดม</v>
          </cell>
          <cell r="M553">
            <v>340701</v>
          </cell>
          <cell r="N553" t="str">
            <v>เมืองเดช</v>
          </cell>
          <cell r="O553" t="str">
            <v>ตะวันออกเฉียงเหนือ</v>
          </cell>
          <cell r="P553" t="str">
            <v>07</v>
          </cell>
          <cell r="Q553" t="str">
            <v>โรงพยาบาลชุมชน</v>
          </cell>
          <cell r="R553">
            <v>4</v>
          </cell>
          <cell r="S553">
            <v>90</v>
          </cell>
          <cell r="T553" t="str">
            <v>90</v>
          </cell>
          <cell r="U553" t="str">
            <v>23</v>
          </cell>
          <cell r="V553" t="str">
            <v>2.3 ทุติยภูมิระดับสูง</v>
          </cell>
        </row>
        <row r="554">
          <cell r="A554" t="str">
            <v>13</v>
          </cell>
          <cell r="B554" t="str">
            <v>21002</v>
          </cell>
          <cell r="C554" t="str">
            <v>กระทรวงสาธารณสุข สำนักงานปลัดกระทรวงสาธารณสุข</v>
          </cell>
          <cell r="D554" t="str">
            <v>002198400</v>
          </cell>
          <cell r="E554" t="str">
            <v>21984</v>
          </cell>
          <cell r="F554" t="str">
            <v>รพช.๕๐ พรรษา มหาวชิราลงกรณ</v>
          </cell>
          <cell r="G554" t="str">
            <v>โรงพยาบาลชุมชน๕๐ พรรษา มหาวชิราลงกรณ</v>
          </cell>
          <cell r="H554" t="str">
            <v>34011200</v>
          </cell>
          <cell r="I554">
            <v>34</v>
          </cell>
          <cell r="J554" t="str">
            <v>จังหวัดอุบลราชธานี</v>
          </cell>
          <cell r="K554">
            <v>3401</v>
          </cell>
          <cell r="L554" t="str">
            <v>เมืองอุบลราชธานี</v>
          </cell>
          <cell r="M554">
            <v>340112</v>
          </cell>
          <cell r="N554" t="str">
            <v>ไร่น้อย</v>
          </cell>
          <cell r="O554" t="str">
            <v>ตะวันออกเฉียงเหนือ</v>
          </cell>
          <cell r="P554" t="str">
            <v>07</v>
          </cell>
          <cell r="Q554" t="str">
            <v>โรงพยาบาลชุมชน</v>
          </cell>
          <cell r="R554">
            <v>4</v>
          </cell>
          <cell r="S554">
            <v>90</v>
          </cell>
          <cell r="T554" t="str">
            <v>80</v>
          </cell>
          <cell r="U554" t="str">
            <v>23</v>
          </cell>
          <cell r="V554" t="str">
            <v>2.3 ทุติยภูมิระดับสูง</v>
          </cell>
        </row>
        <row r="555">
          <cell r="A555" t="str">
            <v>13</v>
          </cell>
          <cell r="B555" t="str">
            <v>21002</v>
          </cell>
          <cell r="C555" t="str">
            <v>กระทรวงสาธารณสุข สำนักงานปลัดกระทรวงสาธารณสุข</v>
          </cell>
          <cell r="D555" t="str">
            <v>002403200</v>
          </cell>
          <cell r="E555" t="str">
            <v>24032</v>
          </cell>
          <cell r="F555" t="str">
            <v>รพช.นาตาล</v>
          </cell>
          <cell r="G555" t="str">
            <v>โรงพยาบาลชุมชนนาตาล</v>
          </cell>
          <cell r="H555" t="str">
            <v>34300105</v>
          </cell>
          <cell r="I555">
            <v>34</v>
          </cell>
          <cell r="J555" t="str">
            <v>จังหวัดอุบลราชธานี</v>
          </cell>
          <cell r="K555">
            <v>3430</v>
          </cell>
          <cell r="L555" t="str">
            <v>นาตาล</v>
          </cell>
          <cell r="M555">
            <v>343001</v>
          </cell>
          <cell r="N555" t="str">
            <v>นาตาล</v>
          </cell>
          <cell r="O555" t="str">
            <v>ตะวันออกเฉียงเหนือ</v>
          </cell>
          <cell r="P555" t="str">
            <v>07</v>
          </cell>
          <cell r="Q555" t="str">
            <v>โรงพยาบาลชุมชน</v>
          </cell>
          <cell r="R555">
            <v>5</v>
          </cell>
          <cell r="S555">
            <v>30</v>
          </cell>
          <cell r="T555" t="str">
            <v>30</v>
          </cell>
          <cell r="U555" t="str">
            <v>21</v>
          </cell>
          <cell r="V555" t="str">
            <v>2.1 ทุติยภูมิระดับต้น</v>
          </cell>
        </row>
        <row r="556">
          <cell r="A556" t="str">
            <v>13</v>
          </cell>
          <cell r="B556" t="str">
            <v>21002</v>
          </cell>
          <cell r="C556" t="str">
            <v>กระทรวงสาธารณสุข สำนักงานปลัดกระทรวงสาธารณสุข</v>
          </cell>
          <cell r="D556" t="str">
            <v>001070100</v>
          </cell>
          <cell r="E556" t="str">
            <v>10701</v>
          </cell>
          <cell r="F556" t="str">
            <v>รพท.ยโสธร</v>
          </cell>
          <cell r="G556" t="str">
            <v>โรงพยาบาลทั่วไปยโสธร</v>
          </cell>
          <cell r="H556" t="str">
            <v>35010308</v>
          </cell>
          <cell r="I556">
            <v>35</v>
          </cell>
          <cell r="J556" t="str">
            <v>จังหวัดยโสธร</v>
          </cell>
          <cell r="K556">
            <v>3501</v>
          </cell>
          <cell r="L556" t="str">
            <v>เมืองยโสธร</v>
          </cell>
          <cell r="M556">
            <v>350103</v>
          </cell>
          <cell r="N556" t="str">
            <v>ตาดทอง</v>
          </cell>
          <cell r="O556" t="str">
            <v>ตะวันออกเฉียงเหนือ</v>
          </cell>
          <cell r="P556" t="str">
            <v>06</v>
          </cell>
          <cell r="Q556" t="str">
            <v>โรงพยาบาลทั่วไป</v>
          </cell>
          <cell r="R556">
            <v>2</v>
          </cell>
          <cell r="S556">
            <v>370</v>
          </cell>
          <cell r="T556" t="str">
            <v>370</v>
          </cell>
          <cell r="U556" t="str">
            <v>23</v>
          </cell>
          <cell r="V556" t="str">
            <v>2.3 ทุติยภูมิระดับสูง</v>
          </cell>
        </row>
        <row r="557">
          <cell r="A557" t="str">
            <v>13</v>
          </cell>
          <cell r="B557" t="str">
            <v>21002</v>
          </cell>
          <cell r="C557" t="str">
            <v>กระทรวงสาธารณสุข สำนักงานปลัดกระทรวงสาธารณสุข</v>
          </cell>
          <cell r="D557" t="str">
            <v>001096300</v>
          </cell>
          <cell r="E557" t="str">
            <v>10963</v>
          </cell>
          <cell r="F557" t="str">
            <v>รพช.ทรายมูล</v>
          </cell>
          <cell r="G557" t="str">
            <v>โรงพยาบาลชุมชนทรายมูล</v>
          </cell>
          <cell r="H557" t="str">
            <v>35020100</v>
          </cell>
          <cell r="I557">
            <v>35</v>
          </cell>
          <cell r="J557" t="str">
            <v>จังหวัดยโสธร</v>
          </cell>
          <cell r="K557">
            <v>3502</v>
          </cell>
          <cell r="L557" t="str">
            <v>ทรายมูล</v>
          </cell>
          <cell r="M557">
            <v>350201</v>
          </cell>
          <cell r="N557" t="str">
            <v>ทรายมูล</v>
          </cell>
          <cell r="O557" t="str">
            <v>ตะวันออกเฉียงเหนือ</v>
          </cell>
          <cell r="P557" t="str">
            <v>07</v>
          </cell>
          <cell r="Q557" t="str">
            <v>โรงพยาบาลชุมชน</v>
          </cell>
          <cell r="R557">
            <v>5</v>
          </cell>
          <cell r="S557">
            <v>30</v>
          </cell>
          <cell r="T557" t="str">
            <v>30</v>
          </cell>
          <cell r="U557" t="str">
            <v>21</v>
          </cell>
          <cell r="V557" t="str">
            <v>2.1 ทุติยภูมิระดับต้น</v>
          </cell>
        </row>
        <row r="558">
          <cell r="A558" t="str">
            <v>13</v>
          </cell>
          <cell r="B558" t="str">
            <v>21002</v>
          </cell>
          <cell r="C558" t="str">
            <v>กระทรวงสาธารณสุข สำนักงานปลัดกระทรวงสาธารณสุข</v>
          </cell>
          <cell r="D558" t="str">
            <v>001096400</v>
          </cell>
          <cell r="E558" t="str">
            <v>10964</v>
          </cell>
          <cell r="F558" t="str">
            <v>รพช.กุดชุม</v>
          </cell>
          <cell r="G558" t="str">
            <v>โรงพยาบาลชุมชนกุดชุม</v>
          </cell>
          <cell r="H558" t="str">
            <v>35030114</v>
          </cell>
          <cell r="I558">
            <v>35</v>
          </cell>
          <cell r="J558" t="str">
            <v>จังหวัดยโสธร</v>
          </cell>
          <cell r="K558">
            <v>3503</v>
          </cell>
          <cell r="L558" t="str">
            <v>กุดชุม</v>
          </cell>
          <cell r="M558">
            <v>350301</v>
          </cell>
          <cell r="N558" t="str">
            <v>กุดชุม</v>
          </cell>
          <cell r="O558" t="str">
            <v>ตะวันออกเฉียงเหนือ</v>
          </cell>
          <cell r="P558" t="str">
            <v>07</v>
          </cell>
          <cell r="Q558" t="str">
            <v>โรงพยาบาลชุมชน</v>
          </cell>
          <cell r="R558">
            <v>5</v>
          </cell>
          <cell r="S558">
            <v>30</v>
          </cell>
          <cell r="T558" t="str">
            <v>30</v>
          </cell>
          <cell r="U558" t="str">
            <v>21</v>
          </cell>
          <cell r="V558" t="str">
            <v>2.1 ทุติยภูมิระดับต้น</v>
          </cell>
        </row>
        <row r="559">
          <cell r="A559" t="str">
            <v>13</v>
          </cell>
          <cell r="B559" t="str">
            <v>21002</v>
          </cell>
          <cell r="C559" t="str">
            <v>กระทรวงสาธารณสุข สำนักงานปลัดกระทรวงสาธารณสุข</v>
          </cell>
          <cell r="D559" t="str">
            <v>001096500</v>
          </cell>
          <cell r="E559" t="str">
            <v>10965</v>
          </cell>
          <cell r="F559" t="str">
            <v>รพช.คำเขื่อนแก้ว</v>
          </cell>
          <cell r="G559" t="str">
            <v>โรงพยาบาลชุมชนคำเขื่อนแก้ว</v>
          </cell>
          <cell r="H559" t="str">
            <v>35040102</v>
          </cell>
          <cell r="I559">
            <v>35</v>
          </cell>
          <cell r="J559" t="str">
            <v>จังหวัดยโสธร</v>
          </cell>
          <cell r="K559">
            <v>3504</v>
          </cell>
          <cell r="L559" t="str">
            <v>คำเขื่อนแก้ว</v>
          </cell>
          <cell r="M559">
            <v>350401</v>
          </cell>
          <cell r="N559" t="str">
            <v>ลุมพุก</v>
          </cell>
          <cell r="O559" t="str">
            <v>ตะวันออกเฉียงเหนือ</v>
          </cell>
          <cell r="P559" t="str">
            <v>07</v>
          </cell>
          <cell r="Q559" t="str">
            <v>โรงพยาบาลชุมชน</v>
          </cell>
          <cell r="R559">
            <v>5</v>
          </cell>
          <cell r="S559">
            <v>60</v>
          </cell>
          <cell r="T559" t="str">
            <v>60</v>
          </cell>
          <cell r="U559" t="str">
            <v>21</v>
          </cell>
          <cell r="V559" t="str">
            <v>2.1 ทุติยภูมิระดับต้น</v>
          </cell>
        </row>
        <row r="560">
          <cell r="A560" t="str">
            <v>13</v>
          </cell>
          <cell r="B560" t="str">
            <v>21002</v>
          </cell>
          <cell r="C560" t="str">
            <v>กระทรวงสาธารณสุข สำนักงานปลัดกระทรวงสาธารณสุข</v>
          </cell>
          <cell r="D560" t="str">
            <v>001096600</v>
          </cell>
          <cell r="E560" t="str">
            <v>10966</v>
          </cell>
          <cell r="F560" t="str">
            <v>รพช.ป่าติ้ว</v>
          </cell>
          <cell r="G560" t="str">
            <v>โรงพยาบาลชุมชนป่าติ้ว</v>
          </cell>
          <cell r="H560" t="str">
            <v>35050104</v>
          </cell>
          <cell r="I560">
            <v>35</v>
          </cell>
          <cell r="J560" t="str">
            <v>จังหวัดยโสธร</v>
          </cell>
          <cell r="K560">
            <v>3505</v>
          </cell>
          <cell r="L560" t="str">
            <v>ป่าติ้ว</v>
          </cell>
          <cell r="M560">
            <v>350501</v>
          </cell>
          <cell r="N560" t="str">
            <v>โพธิ์ไทร</v>
          </cell>
          <cell r="O560" t="str">
            <v>ตะวันออกเฉียงเหนือ</v>
          </cell>
          <cell r="P560" t="str">
            <v>07</v>
          </cell>
          <cell r="Q560" t="str">
            <v>โรงพยาบาลชุมชน</v>
          </cell>
          <cell r="R560">
            <v>5</v>
          </cell>
          <cell r="S560">
            <v>30</v>
          </cell>
          <cell r="T560" t="str">
            <v>30</v>
          </cell>
          <cell r="U560" t="str">
            <v>21</v>
          </cell>
          <cell r="V560" t="str">
            <v>2.1 ทุติยภูมิระดับต้น</v>
          </cell>
        </row>
        <row r="561">
          <cell r="A561" t="str">
            <v>13</v>
          </cell>
          <cell r="B561" t="str">
            <v>21002</v>
          </cell>
          <cell r="C561" t="str">
            <v>กระทรวงสาธารณสุข สำนักงานปลัดกระทรวงสาธารณสุข</v>
          </cell>
          <cell r="D561" t="str">
            <v>001096700</v>
          </cell>
          <cell r="E561" t="str">
            <v>10967</v>
          </cell>
          <cell r="F561" t="str">
            <v>รพช.มหาชนะชัย</v>
          </cell>
          <cell r="G561" t="str">
            <v>โรงพยาบาลชุมชนมหาชนะชัย</v>
          </cell>
          <cell r="H561" t="str">
            <v>35060104</v>
          </cell>
          <cell r="I561">
            <v>35</v>
          </cell>
          <cell r="J561" t="str">
            <v>จังหวัดยโสธร</v>
          </cell>
          <cell r="K561">
            <v>3506</v>
          </cell>
          <cell r="L561" t="str">
            <v>มหาชนะชัย</v>
          </cell>
          <cell r="M561">
            <v>350601</v>
          </cell>
          <cell r="N561" t="str">
            <v>ฟ้าหยาด</v>
          </cell>
          <cell r="O561" t="str">
            <v>ตะวันออกเฉียงเหนือ</v>
          </cell>
          <cell r="P561" t="str">
            <v>07</v>
          </cell>
          <cell r="Q561" t="str">
            <v>โรงพยาบาลชุมชน</v>
          </cell>
          <cell r="R561">
            <v>5</v>
          </cell>
          <cell r="S561">
            <v>30</v>
          </cell>
          <cell r="T561" t="str">
            <v>30</v>
          </cell>
          <cell r="U561" t="str">
            <v>21</v>
          </cell>
          <cell r="V561" t="str">
            <v>2.1 ทุติยภูมิระดับต้น</v>
          </cell>
        </row>
        <row r="562">
          <cell r="A562" t="str">
            <v>13</v>
          </cell>
          <cell r="B562" t="str">
            <v>21002</v>
          </cell>
          <cell r="C562" t="str">
            <v>กระทรวงสาธารณสุข สำนักงานปลัดกระทรวงสาธารณสุข</v>
          </cell>
          <cell r="D562" t="str">
            <v>001096800</v>
          </cell>
          <cell r="E562" t="str">
            <v>10968</v>
          </cell>
          <cell r="F562" t="str">
            <v>รพช.ค้อวัง</v>
          </cell>
          <cell r="G562" t="str">
            <v>โรงพยาบาลชุมชนค้อวัง</v>
          </cell>
          <cell r="H562" t="str">
            <v>35070401</v>
          </cell>
          <cell r="I562">
            <v>35</v>
          </cell>
          <cell r="J562" t="str">
            <v>จังหวัดยโสธร</v>
          </cell>
          <cell r="K562">
            <v>3507</v>
          </cell>
          <cell r="L562" t="str">
            <v>ค้อวัง</v>
          </cell>
          <cell r="M562">
            <v>350701</v>
          </cell>
          <cell r="N562" t="str">
            <v>ค้อวัง</v>
          </cell>
          <cell r="O562" t="str">
            <v>ตะวันออกเฉียงเหนือ</v>
          </cell>
          <cell r="P562" t="str">
            <v>07</v>
          </cell>
          <cell r="Q562" t="str">
            <v>โรงพยาบาลชุมชน</v>
          </cell>
          <cell r="R562">
            <v>5</v>
          </cell>
          <cell r="S562">
            <v>30</v>
          </cell>
          <cell r="T562" t="str">
            <v>30</v>
          </cell>
          <cell r="U562" t="str">
            <v>21</v>
          </cell>
          <cell r="V562" t="str">
            <v>2.1 ทุติยภูมิระดับต้น</v>
          </cell>
        </row>
        <row r="563">
          <cell r="A563" t="str">
            <v>13</v>
          </cell>
          <cell r="B563" t="str">
            <v>21002</v>
          </cell>
          <cell r="C563" t="str">
            <v>กระทรวงสาธารณสุข สำนักงานปลัดกระทรวงสาธารณสุข</v>
          </cell>
          <cell r="D563" t="str">
            <v>001096900</v>
          </cell>
          <cell r="E563" t="str">
            <v>10969</v>
          </cell>
          <cell r="F563" t="str">
            <v>รพช.ไทยเจริญ</v>
          </cell>
          <cell r="G563" t="str">
            <v>โรงพยาบาลชุมชนไทยเจริญ</v>
          </cell>
          <cell r="H563" t="str">
            <v>35090101</v>
          </cell>
          <cell r="I563">
            <v>35</v>
          </cell>
          <cell r="J563" t="str">
            <v>จังหวัดยโสธร</v>
          </cell>
          <cell r="K563">
            <v>3509</v>
          </cell>
          <cell r="L563" t="str">
            <v>ไทยเจริญ</v>
          </cell>
          <cell r="M563">
            <v>350901</v>
          </cell>
          <cell r="N563" t="str">
            <v>ไทยเจริญ</v>
          </cell>
          <cell r="O563" t="str">
            <v>ตะวันออกเฉียงเหนือ</v>
          </cell>
          <cell r="P563" t="str">
            <v>07</v>
          </cell>
          <cell r="Q563" t="str">
            <v>โรงพยาบาลชุมชน</v>
          </cell>
          <cell r="R563">
            <v>5</v>
          </cell>
          <cell r="S563">
            <v>10</v>
          </cell>
          <cell r="T563" t="str">
            <v>10</v>
          </cell>
          <cell r="U563" t="str">
            <v>21</v>
          </cell>
          <cell r="V563" t="str">
            <v>2.1 ทุติยภูมิระดับต้น</v>
          </cell>
        </row>
        <row r="564">
          <cell r="A564" t="str">
            <v>13</v>
          </cell>
          <cell r="B564" t="str">
            <v>21002</v>
          </cell>
          <cell r="C564" t="str">
            <v>กระทรวงสาธารณสุข สำนักงานปลัดกระทรวงสาธารณสุข</v>
          </cell>
          <cell r="D564" t="str">
            <v>001144400</v>
          </cell>
          <cell r="E564" t="str">
            <v>11444</v>
          </cell>
          <cell r="F564" t="str">
            <v>รพร.เลิงนกทา</v>
          </cell>
          <cell r="G564" t="str">
            <v>โรงพยาบาลสมเด็จพระยุพราชเลิงนกทา</v>
          </cell>
          <cell r="H564" t="str">
            <v>35080301</v>
          </cell>
          <cell r="I564">
            <v>35</v>
          </cell>
          <cell r="J564" t="str">
            <v>จังหวัดยโสธร</v>
          </cell>
          <cell r="K564">
            <v>3508</v>
          </cell>
          <cell r="L564" t="str">
            <v>เลิงนกทา</v>
          </cell>
          <cell r="M564">
            <v>350803</v>
          </cell>
          <cell r="N564" t="str">
            <v>สวาท</v>
          </cell>
          <cell r="O564" t="str">
            <v>ตะวันออกเฉียงเหนือ</v>
          </cell>
          <cell r="P564" t="str">
            <v>07</v>
          </cell>
          <cell r="Q564" t="str">
            <v>โรงพยาบาลชุมชน</v>
          </cell>
          <cell r="R564">
            <v>4</v>
          </cell>
          <cell r="S564">
            <v>60</v>
          </cell>
          <cell r="T564" t="str">
            <v>60</v>
          </cell>
          <cell r="U564" t="str">
            <v>22</v>
          </cell>
          <cell r="V564" t="str">
            <v>2.2 ทุติยภูมิระดับกลาง</v>
          </cell>
        </row>
        <row r="565">
          <cell r="A565" t="str">
            <v>13</v>
          </cell>
          <cell r="B565" t="str">
            <v>21002</v>
          </cell>
          <cell r="C565" t="str">
            <v>กระทรวงสาธารณสุข สำนักงานปลัดกระทรวงสาธารณสุข</v>
          </cell>
          <cell r="D565" t="str">
            <v>001070300</v>
          </cell>
          <cell r="E565" t="str">
            <v>10703</v>
          </cell>
          <cell r="F565" t="str">
            <v>รพท.อำนาจเจริญ</v>
          </cell>
          <cell r="G565" t="str">
            <v>โรงพยาบาลทั่วไปอำนาจเจริญ</v>
          </cell>
          <cell r="H565" t="str">
            <v>37010100</v>
          </cell>
          <cell r="I565">
            <v>37</v>
          </cell>
          <cell r="J565" t="str">
            <v>จังหวัดอำนาจเจริญ</v>
          </cell>
          <cell r="K565">
            <v>3701</v>
          </cell>
          <cell r="L565" t="str">
            <v>เมืองอำนาจเจริญ</v>
          </cell>
          <cell r="M565">
            <v>370101</v>
          </cell>
          <cell r="N565" t="str">
            <v>บุ่ง</v>
          </cell>
          <cell r="O565" t="str">
            <v>ตะวันออกเฉียงเหนือ</v>
          </cell>
          <cell r="P565" t="str">
            <v>06</v>
          </cell>
          <cell r="Q565" t="str">
            <v>โรงพยาบาลทั่วไป</v>
          </cell>
          <cell r="R565">
            <v>3</v>
          </cell>
          <cell r="S565">
            <v>270</v>
          </cell>
          <cell r="T565" t="str">
            <v>160</v>
          </cell>
          <cell r="U565" t="str">
            <v>23</v>
          </cell>
          <cell r="V565" t="str">
            <v>2.3 ทุติยภูมิระดับสูง</v>
          </cell>
        </row>
        <row r="566">
          <cell r="A566" t="str">
            <v>13</v>
          </cell>
          <cell r="B566" t="str">
            <v>21002</v>
          </cell>
          <cell r="C566" t="str">
            <v>กระทรวงสาธารณสุข สำนักงานปลัดกระทรวงสาธารณสุข</v>
          </cell>
          <cell r="D566" t="str">
            <v>001098500</v>
          </cell>
          <cell r="E566" t="str">
            <v>10985</v>
          </cell>
          <cell r="F566" t="str">
            <v>รพช.ชานุมาน</v>
          </cell>
          <cell r="G566" t="str">
            <v>โรงพยาบาลชุมชนชานุมาน</v>
          </cell>
          <cell r="H566" t="str">
            <v>37020108</v>
          </cell>
          <cell r="I566">
            <v>37</v>
          </cell>
          <cell r="J566" t="str">
            <v>จังหวัดอำนาจเจริญ</v>
          </cell>
          <cell r="K566">
            <v>3702</v>
          </cell>
          <cell r="L566" t="str">
            <v>ชานุมาน</v>
          </cell>
          <cell r="M566">
            <v>370201</v>
          </cell>
          <cell r="N566" t="str">
            <v>ชานุมาน</v>
          </cell>
          <cell r="O566" t="str">
            <v>ตะวันออกเฉียงเหนือ</v>
          </cell>
          <cell r="P566" t="str">
            <v>07</v>
          </cell>
          <cell r="Q566" t="str">
            <v>โรงพยาบาลชุมชน</v>
          </cell>
          <cell r="R566">
            <v>5</v>
          </cell>
          <cell r="S566">
            <v>30</v>
          </cell>
          <cell r="T566" t="str">
            <v>30</v>
          </cell>
          <cell r="U566" t="str">
            <v>22</v>
          </cell>
          <cell r="V566" t="str">
            <v>2.2 ทุติยภูมิระดับกลาง</v>
          </cell>
        </row>
        <row r="567">
          <cell r="A567" t="str">
            <v>13</v>
          </cell>
          <cell r="B567" t="str">
            <v>21002</v>
          </cell>
          <cell r="C567" t="str">
            <v>กระทรวงสาธารณสุข สำนักงานปลัดกระทรวงสาธารณสุข</v>
          </cell>
          <cell r="D567" t="str">
            <v>001098600</v>
          </cell>
          <cell r="E567" t="str">
            <v>10986</v>
          </cell>
          <cell r="F567" t="str">
            <v>รพช.ปทุมราชวงศา</v>
          </cell>
          <cell r="G567" t="str">
            <v>โรงพยาบาลชุมชนปทุมราชวงศา</v>
          </cell>
          <cell r="H567" t="str">
            <v>37030308</v>
          </cell>
          <cell r="I567">
            <v>37</v>
          </cell>
          <cell r="J567" t="str">
            <v>จังหวัดอำนาจเจริญ</v>
          </cell>
          <cell r="K567">
            <v>3703</v>
          </cell>
          <cell r="L567" t="str">
            <v>ปทุมราชวงศา</v>
          </cell>
          <cell r="M567">
            <v>370303</v>
          </cell>
          <cell r="N567" t="str">
            <v>นาหว้า</v>
          </cell>
          <cell r="O567" t="str">
            <v>ตะวันออกเฉียงเหนือ</v>
          </cell>
          <cell r="P567" t="str">
            <v>07</v>
          </cell>
          <cell r="Q567" t="str">
            <v>โรงพยาบาลชุมชน</v>
          </cell>
          <cell r="R567">
            <v>5</v>
          </cell>
          <cell r="S567">
            <v>30</v>
          </cell>
          <cell r="T567" t="str">
            <v>10</v>
          </cell>
          <cell r="U567" t="str">
            <v>21</v>
          </cell>
          <cell r="V567" t="str">
            <v>2.1 ทุติยภูมิระดับต้น</v>
          </cell>
        </row>
        <row r="568">
          <cell r="A568" t="str">
            <v>13</v>
          </cell>
          <cell r="B568" t="str">
            <v>21002</v>
          </cell>
          <cell r="C568" t="str">
            <v>กระทรวงสาธารณสุข สำนักงานปลัดกระทรวงสาธารณสุข</v>
          </cell>
          <cell r="D568" t="str">
            <v>001098700</v>
          </cell>
          <cell r="E568" t="str">
            <v>10987</v>
          </cell>
          <cell r="F568" t="str">
            <v>รพช.พนา</v>
          </cell>
          <cell r="G568" t="str">
            <v>โรงพยาบาลชุมชนพนา</v>
          </cell>
          <cell r="H568" t="str">
            <v>37040410</v>
          </cell>
          <cell r="I568">
            <v>37</v>
          </cell>
          <cell r="J568" t="str">
            <v>จังหวัดอำนาจเจริญ</v>
          </cell>
          <cell r="K568">
            <v>3704</v>
          </cell>
          <cell r="L568" t="str">
            <v>พนา</v>
          </cell>
          <cell r="M568">
            <v>370404</v>
          </cell>
          <cell r="N568" t="str">
            <v>พระเหลา</v>
          </cell>
          <cell r="O568" t="str">
            <v>ตะวันออกเฉียงเหนือ</v>
          </cell>
          <cell r="P568" t="str">
            <v>07</v>
          </cell>
          <cell r="Q568" t="str">
            <v>โรงพยาบาลชุมชน</v>
          </cell>
          <cell r="R568">
            <v>5</v>
          </cell>
          <cell r="S568">
            <v>30</v>
          </cell>
          <cell r="T568" t="str">
            <v>10</v>
          </cell>
          <cell r="U568" t="str">
            <v>22</v>
          </cell>
          <cell r="V568" t="str">
            <v>2.2 ทุติยภูมิระดับกลาง</v>
          </cell>
        </row>
        <row r="569">
          <cell r="A569" t="str">
            <v>13</v>
          </cell>
          <cell r="B569" t="str">
            <v>21002</v>
          </cell>
          <cell r="C569" t="str">
            <v>กระทรวงสาธารณสุข สำนักงานปลัดกระทรวงสาธารณสุข</v>
          </cell>
          <cell r="D569" t="str">
            <v>001098800</v>
          </cell>
          <cell r="E569" t="str">
            <v>10988</v>
          </cell>
          <cell r="F569" t="str">
            <v>รพช.เสนางคนิคม</v>
          </cell>
          <cell r="G569" t="str">
            <v>โรงพยาบาลชุมชนเสนางคนิคม</v>
          </cell>
          <cell r="H569" t="str">
            <v>37050101</v>
          </cell>
          <cell r="I569">
            <v>37</v>
          </cell>
          <cell r="J569" t="str">
            <v>จังหวัดอำนาจเจริญ</v>
          </cell>
          <cell r="K569">
            <v>3705</v>
          </cell>
          <cell r="L569" t="str">
            <v>เสนางคนิคม</v>
          </cell>
          <cell r="M569">
            <v>370501</v>
          </cell>
          <cell r="N569" t="str">
            <v>เสนางคนิคม</v>
          </cell>
          <cell r="O569" t="str">
            <v>ตะวันออกเฉียงเหนือ</v>
          </cell>
          <cell r="P569" t="str">
            <v>07</v>
          </cell>
          <cell r="Q569" t="str">
            <v>โรงพยาบาลชุมชน</v>
          </cell>
          <cell r="R569">
            <v>5</v>
          </cell>
          <cell r="S569">
            <v>30</v>
          </cell>
          <cell r="T569" t="str">
            <v>30</v>
          </cell>
          <cell r="U569" t="str">
            <v>22</v>
          </cell>
          <cell r="V569" t="str">
            <v>2.2 ทุติยภูมิระดับกลาง</v>
          </cell>
        </row>
        <row r="570">
          <cell r="A570" t="str">
            <v>13</v>
          </cell>
          <cell r="B570" t="str">
            <v>21002</v>
          </cell>
          <cell r="C570" t="str">
            <v>กระทรวงสาธารณสุข สำนักงานปลัดกระทรวงสาธารณสุข</v>
          </cell>
          <cell r="D570" t="str">
            <v>001098900</v>
          </cell>
          <cell r="E570" t="str">
            <v>10989</v>
          </cell>
          <cell r="F570" t="str">
            <v>รพช.หัวตะพาน</v>
          </cell>
          <cell r="G570" t="str">
            <v>โรงพยาบาลชุมชนหัวตะพาน</v>
          </cell>
          <cell r="H570" t="str">
            <v>37060807</v>
          </cell>
          <cell r="I570">
            <v>37</v>
          </cell>
          <cell r="J570" t="str">
            <v>จังหวัดอำนาจเจริญ</v>
          </cell>
          <cell r="K570">
            <v>3706</v>
          </cell>
          <cell r="L570" t="str">
            <v>หัวตะพาน</v>
          </cell>
          <cell r="M570">
            <v>370608</v>
          </cell>
          <cell r="N570" t="str">
            <v>รัตนวารี</v>
          </cell>
          <cell r="O570" t="str">
            <v>ตะวันออกเฉียงเหนือ</v>
          </cell>
          <cell r="P570" t="str">
            <v>07</v>
          </cell>
          <cell r="Q570" t="str">
            <v>โรงพยาบาลชุมชน</v>
          </cell>
          <cell r="R570">
            <v>5</v>
          </cell>
          <cell r="S570">
            <v>30</v>
          </cell>
          <cell r="T570" t="str">
            <v>30</v>
          </cell>
          <cell r="U570" t="str">
            <v>22</v>
          </cell>
          <cell r="V570" t="str">
            <v>2.2 ทุติยภูมิระดับกลาง</v>
          </cell>
        </row>
        <row r="571">
          <cell r="A571" t="str">
            <v>13</v>
          </cell>
          <cell r="B571" t="str">
            <v>21002</v>
          </cell>
          <cell r="C571" t="str">
            <v>กระทรวงสาธารณสุข สำนักงานปลัดกระทรวงสาธารณสุข</v>
          </cell>
          <cell r="D571" t="str">
            <v>001099000</v>
          </cell>
          <cell r="E571" t="str">
            <v>10990</v>
          </cell>
          <cell r="F571" t="str">
            <v>รพช.ลืออำนาจ</v>
          </cell>
          <cell r="G571" t="str">
            <v>โรงพยาบาลชุมชนลืออำนาจ</v>
          </cell>
          <cell r="H571" t="str">
            <v>37070101</v>
          </cell>
          <cell r="I571">
            <v>37</v>
          </cell>
          <cell r="J571" t="str">
            <v>จังหวัดอำนาจเจริญ</v>
          </cell>
          <cell r="K571">
            <v>3707</v>
          </cell>
          <cell r="L571" t="str">
            <v>ลืออำนาจ</v>
          </cell>
          <cell r="M571">
            <v>370701</v>
          </cell>
          <cell r="N571" t="str">
            <v>อำนาจ</v>
          </cell>
          <cell r="O571" t="str">
            <v>ตะวันออกเฉียงเหนือ</v>
          </cell>
          <cell r="P571" t="str">
            <v>07</v>
          </cell>
          <cell r="Q571" t="str">
            <v>โรงพยาบาลชุมชน</v>
          </cell>
          <cell r="R571">
            <v>5</v>
          </cell>
          <cell r="S571">
            <v>30</v>
          </cell>
          <cell r="T571" t="str">
            <v>10</v>
          </cell>
          <cell r="U571" t="str">
            <v>22</v>
          </cell>
          <cell r="V571" t="str">
            <v>2.2 ทุติยภูมิระดับกลาง</v>
          </cell>
        </row>
        <row r="572">
          <cell r="A572" t="str">
            <v>14</v>
          </cell>
          <cell r="B572" t="str">
            <v>21002</v>
          </cell>
          <cell r="C572" t="str">
            <v>กระทรวงสาธารณสุข สำนักงานปลัดกระทรวงสาธารณสุข</v>
          </cell>
          <cell r="D572" t="str">
            <v>001066600</v>
          </cell>
          <cell r="E572" t="str">
            <v>10666</v>
          </cell>
          <cell r="F572" t="str">
            <v>รพศ.มหาราชนครราชสีมา</v>
          </cell>
          <cell r="G572" t="str">
            <v>โรงพยาบาลศูนย์มหาราชนครราชสีมา</v>
          </cell>
          <cell r="H572" t="str">
            <v>30010100</v>
          </cell>
          <cell r="I572">
            <v>30</v>
          </cell>
          <cell r="J572" t="str">
            <v>จังหวัดนครราชสีมา</v>
          </cell>
          <cell r="K572">
            <v>3001</v>
          </cell>
          <cell r="L572" t="str">
            <v>เมืองนครราชสีมา</v>
          </cell>
          <cell r="M572">
            <v>300101</v>
          </cell>
          <cell r="N572" t="str">
            <v>ในเมือง</v>
          </cell>
          <cell r="O572" t="str">
            <v>ตะวันออกเฉียงเหนือ</v>
          </cell>
          <cell r="P572" t="str">
            <v>05</v>
          </cell>
          <cell r="Q572" t="str">
            <v>โรงพยาบาลศูนย์</v>
          </cell>
          <cell r="R572">
            <v>1</v>
          </cell>
          <cell r="S572">
            <v>1019</v>
          </cell>
          <cell r="T572" t="str">
            <v>1039</v>
          </cell>
          <cell r="U572" t="str">
            <v>31</v>
          </cell>
          <cell r="V572" t="str">
            <v>3.1 ตติยภูมิ</v>
          </cell>
        </row>
        <row r="573">
          <cell r="A573" t="str">
            <v>14</v>
          </cell>
          <cell r="B573" t="str">
            <v>21002</v>
          </cell>
          <cell r="C573" t="str">
            <v>กระทรวงสาธารณสุข สำนักงานปลัดกระทรวงสาธารณสุข</v>
          </cell>
          <cell r="D573" t="str">
            <v>001087100</v>
          </cell>
          <cell r="E573" t="str">
            <v>10871</v>
          </cell>
          <cell r="F573" t="str">
            <v>รพช.ครบุรี</v>
          </cell>
          <cell r="G573" t="str">
            <v>โรงพยาบาลชุมชนครบุรี</v>
          </cell>
          <cell r="H573" t="str">
            <v>30020104</v>
          </cell>
          <cell r="I573">
            <v>30</v>
          </cell>
          <cell r="J573" t="str">
            <v>จังหวัดนครราชสีมา</v>
          </cell>
          <cell r="K573">
            <v>3002</v>
          </cell>
          <cell r="L573" t="str">
            <v>ครบุรี</v>
          </cell>
          <cell r="M573">
            <v>300201</v>
          </cell>
          <cell r="N573" t="str">
            <v>แชะ</v>
          </cell>
          <cell r="O573" t="str">
            <v>ตะวันออกเฉียงเหนือ</v>
          </cell>
          <cell r="P573" t="str">
            <v>07</v>
          </cell>
          <cell r="Q573" t="str">
            <v>โรงพยาบาลชุมชน</v>
          </cell>
          <cell r="R573">
            <v>4</v>
          </cell>
          <cell r="S573">
            <v>60</v>
          </cell>
          <cell r="T573" t="str">
            <v>60</v>
          </cell>
          <cell r="U573" t="str">
            <v>22</v>
          </cell>
          <cell r="V573" t="str">
            <v>2.2 ทุติยภูมิระดับกลาง</v>
          </cell>
        </row>
        <row r="574">
          <cell r="A574" t="str">
            <v>14</v>
          </cell>
          <cell r="B574" t="str">
            <v>21002</v>
          </cell>
          <cell r="C574" t="str">
            <v>กระทรวงสาธารณสุข สำนักงานปลัดกระทรวงสาธารณสุข</v>
          </cell>
          <cell r="D574" t="str">
            <v>001087200</v>
          </cell>
          <cell r="E574" t="str">
            <v>10872</v>
          </cell>
          <cell r="F574" t="str">
            <v>รพช.เสิงสาง</v>
          </cell>
          <cell r="G574" t="str">
            <v>โรงพยาบาลชุมชนเสิงสาง</v>
          </cell>
          <cell r="H574" t="str">
            <v>30030108</v>
          </cell>
          <cell r="I574">
            <v>30</v>
          </cell>
          <cell r="J574" t="str">
            <v>จังหวัดนครราชสีมา</v>
          </cell>
          <cell r="K574">
            <v>3003</v>
          </cell>
          <cell r="L574" t="str">
            <v>เสิงสาง</v>
          </cell>
          <cell r="M574">
            <v>300301</v>
          </cell>
          <cell r="N574" t="str">
            <v>เสิงสาง</v>
          </cell>
          <cell r="O574" t="str">
            <v>ตะวันออกเฉียงเหนือ</v>
          </cell>
          <cell r="P574" t="str">
            <v>07</v>
          </cell>
          <cell r="Q574" t="str">
            <v>โรงพยาบาลชุมชน</v>
          </cell>
          <cell r="R574">
            <v>5</v>
          </cell>
          <cell r="S574">
            <v>30</v>
          </cell>
          <cell r="T574" t="str">
            <v>30</v>
          </cell>
          <cell r="U574" t="str">
            <v>21</v>
          </cell>
          <cell r="V574" t="str">
            <v>2.1 ทุติยภูมิระดับต้น</v>
          </cell>
        </row>
        <row r="575">
          <cell r="A575" t="str">
            <v>14</v>
          </cell>
          <cell r="B575" t="str">
            <v>21002</v>
          </cell>
          <cell r="C575" t="str">
            <v>กระทรวงสาธารณสุข สำนักงานปลัดกระทรวงสาธารณสุข</v>
          </cell>
          <cell r="D575" t="str">
            <v>001087300</v>
          </cell>
          <cell r="E575" t="str">
            <v>10873</v>
          </cell>
          <cell r="F575" t="str">
            <v>รพช.คง</v>
          </cell>
          <cell r="G575" t="str">
            <v>โรงพยาบาลชุมชนคง</v>
          </cell>
          <cell r="H575" t="str">
            <v>30040111</v>
          </cell>
          <cell r="I575">
            <v>30</v>
          </cell>
          <cell r="J575" t="str">
            <v>จังหวัดนครราชสีมา</v>
          </cell>
          <cell r="K575">
            <v>3004</v>
          </cell>
          <cell r="L575" t="str">
            <v>คง</v>
          </cell>
          <cell r="M575">
            <v>300401</v>
          </cell>
          <cell r="N575" t="str">
            <v>เมืองคง</v>
          </cell>
          <cell r="O575" t="str">
            <v>ตะวันออกเฉียงเหนือ</v>
          </cell>
          <cell r="P575" t="str">
            <v>07</v>
          </cell>
          <cell r="Q575" t="str">
            <v>โรงพยาบาลชุมชน</v>
          </cell>
          <cell r="R575">
            <v>4</v>
          </cell>
          <cell r="S575">
            <v>60</v>
          </cell>
          <cell r="T575" t="str">
            <v>30</v>
          </cell>
          <cell r="U575" t="str">
            <v>21</v>
          </cell>
          <cell r="V575" t="str">
            <v>2.1 ทุติยภูมิระดับต้น</v>
          </cell>
        </row>
        <row r="576">
          <cell r="A576" t="str">
            <v>14</v>
          </cell>
          <cell r="B576" t="str">
            <v>21002</v>
          </cell>
          <cell r="C576" t="str">
            <v>กระทรวงสาธารณสุข สำนักงานปลัดกระทรวงสาธารณสุข</v>
          </cell>
          <cell r="D576" t="str">
            <v>001087400</v>
          </cell>
          <cell r="E576" t="str">
            <v>10874</v>
          </cell>
          <cell r="F576" t="str">
            <v>รพช.บ้านเหลื่อม</v>
          </cell>
          <cell r="G576" t="str">
            <v>โรงพยาบาลชุมชนบ้านเหลื่อม</v>
          </cell>
          <cell r="H576" t="str">
            <v>30050116</v>
          </cell>
          <cell r="I576">
            <v>30</v>
          </cell>
          <cell r="J576" t="str">
            <v>จังหวัดนครราชสีมา</v>
          </cell>
          <cell r="K576">
            <v>3005</v>
          </cell>
          <cell r="L576" t="str">
            <v>บ้านเหลื่อม</v>
          </cell>
          <cell r="M576">
            <v>300501</v>
          </cell>
          <cell r="N576" t="str">
            <v>บ้านเหลื่อม</v>
          </cell>
          <cell r="O576" t="str">
            <v>ตะวันออกเฉียงเหนือ</v>
          </cell>
          <cell r="P576" t="str">
            <v>07</v>
          </cell>
          <cell r="Q576" t="str">
            <v>โรงพยาบาลชุมชน</v>
          </cell>
          <cell r="R576">
            <v>5</v>
          </cell>
          <cell r="S576">
            <v>30</v>
          </cell>
          <cell r="T576" t="str">
            <v>30</v>
          </cell>
          <cell r="U576" t="str">
            <v>21</v>
          </cell>
          <cell r="V576" t="str">
            <v>2.1 ทุติยภูมิระดับต้น</v>
          </cell>
        </row>
        <row r="577">
          <cell r="A577" t="str">
            <v>14</v>
          </cell>
          <cell r="B577" t="str">
            <v>21002</v>
          </cell>
          <cell r="C577" t="str">
            <v>กระทรวงสาธารณสุข สำนักงานปลัดกระทรวงสาธารณสุข</v>
          </cell>
          <cell r="D577" t="str">
            <v>001087500</v>
          </cell>
          <cell r="E577" t="str">
            <v>10875</v>
          </cell>
          <cell r="F577" t="str">
            <v>รพช.จักราช</v>
          </cell>
          <cell r="G577" t="str">
            <v>โรงพยาบาลชุมชนจักราช</v>
          </cell>
          <cell r="H577" t="str">
            <v>30060104</v>
          </cell>
          <cell r="I577">
            <v>30</v>
          </cell>
          <cell r="J577" t="str">
            <v>จังหวัดนครราชสีมา</v>
          </cell>
          <cell r="K577">
            <v>3006</v>
          </cell>
          <cell r="L577" t="str">
            <v>จักราช</v>
          </cell>
          <cell r="M577">
            <v>300601</v>
          </cell>
          <cell r="N577" t="str">
            <v>จักราช</v>
          </cell>
          <cell r="O577" t="str">
            <v>ตะวันออกเฉียงเหนือ</v>
          </cell>
          <cell r="P577" t="str">
            <v>07</v>
          </cell>
          <cell r="Q577" t="str">
            <v>โรงพยาบาลชุมชน</v>
          </cell>
          <cell r="R577">
            <v>4</v>
          </cell>
          <cell r="S577">
            <v>60</v>
          </cell>
          <cell r="T577" t="str">
            <v>30</v>
          </cell>
          <cell r="U577" t="str">
            <v>22</v>
          </cell>
          <cell r="V577" t="str">
            <v>2.2 ทุติยภูมิระดับกลาง</v>
          </cell>
        </row>
        <row r="578">
          <cell r="A578" t="str">
            <v>14</v>
          </cell>
          <cell r="B578" t="str">
            <v>21002</v>
          </cell>
          <cell r="C578" t="str">
            <v>กระทรวงสาธารณสุข สำนักงานปลัดกระทรวงสาธารณสุข</v>
          </cell>
          <cell r="D578" t="str">
            <v>001087600</v>
          </cell>
          <cell r="E578" t="str">
            <v>10876</v>
          </cell>
          <cell r="F578" t="str">
            <v>รพช.โชคชัย</v>
          </cell>
          <cell r="G578" t="str">
            <v>โรงพยาบาลชุมชนโชคชัย</v>
          </cell>
          <cell r="H578" t="str">
            <v>30070813</v>
          </cell>
          <cell r="I578">
            <v>30</v>
          </cell>
          <cell r="J578" t="str">
            <v>จังหวัดนครราชสีมา</v>
          </cell>
          <cell r="K578">
            <v>3007</v>
          </cell>
          <cell r="L578" t="str">
            <v>โชคชัย</v>
          </cell>
          <cell r="M578">
            <v>300708</v>
          </cell>
          <cell r="N578" t="str">
            <v>โชคชัย</v>
          </cell>
          <cell r="O578" t="str">
            <v>ตะวันออกเฉียงเหนือ</v>
          </cell>
          <cell r="P578" t="str">
            <v>07</v>
          </cell>
          <cell r="Q578" t="str">
            <v>โรงพยาบาลชุมชน</v>
          </cell>
          <cell r="R578">
            <v>5</v>
          </cell>
          <cell r="S578">
            <v>30</v>
          </cell>
          <cell r="T578" t="str">
            <v>30</v>
          </cell>
          <cell r="U578" t="str">
            <v>22</v>
          </cell>
          <cell r="V578" t="str">
            <v>2.2 ทุติยภูมิระดับกลาง</v>
          </cell>
        </row>
        <row r="579">
          <cell r="A579" t="str">
            <v>14</v>
          </cell>
          <cell r="B579" t="str">
            <v>21002</v>
          </cell>
          <cell r="C579" t="str">
            <v>กระทรวงสาธารณสุข สำนักงานปลัดกระทรวงสาธารณสุข</v>
          </cell>
          <cell r="D579" t="str">
            <v>001087700</v>
          </cell>
          <cell r="E579" t="str">
            <v>10877</v>
          </cell>
          <cell r="F579" t="str">
            <v>รพช.ด่านขุนทด</v>
          </cell>
          <cell r="G579" t="str">
            <v>โรงพยาบาลชุมชนด่านขุนทด</v>
          </cell>
          <cell r="H579" t="str">
            <v>30080202</v>
          </cell>
          <cell r="I579">
            <v>30</v>
          </cell>
          <cell r="J579" t="str">
            <v>จังหวัดนครราชสีมา</v>
          </cell>
          <cell r="K579">
            <v>3008</v>
          </cell>
          <cell r="L579" t="str">
            <v>ด่านขุนทด</v>
          </cell>
          <cell r="M579">
            <v>300802</v>
          </cell>
          <cell r="N579" t="str">
            <v>ด่านขุนทด</v>
          </cell>
          <cell r="O579" t="str">
            <v>ตะวันออกเฉียงเหนือ</v>
          </cell>
          <cell r="P579" t="str">
            <v>07</v>
          </cell>
          <cell r="Q579" t="str">
            <v>โรงพยาบาลชุมชน</v>
          </cell>
          <cell r="R579">
            <v>4</v>
          </cell>
          <cell r="S579">
            <v>120</v>
          </cell>
          <cell r="T579" t="str">
            <v>90</v>
          </cell>
          <cell r="U579" t="str">
            <v>22</v>
          </cell>
          <cell r="V579" t="str">
            <v>2.2 ทุติยภูมิระดับกลาง</v>
          </cell>
        </row>
        <row r="580">
          <cell r="A580" t="str">
            <v>14</v>
          </cell>
          <cell r="B580" t="str">
            <v>21002</v>
          </cell>
          <cell r="C580" t="str">
            <v>กระทรวงสาธารณสุข สำนักงานปลัดกระทรวงสาธารณสุข</v>
          </cell>
          <cell r="D580" t="str">
            <v>001087800</v>
          </cell>
          <cell r="E580" t="str">
            <v>10878</v>
          </cell>
          <cell r="F580" t="str">
            <v>รพช.โนนไทย</v>
          </cell>
          <cell r="G580" t="str">
            <v>โรงพยาบาลชุมชนโนนไทย</v>
          </cell>
          <cell r="H580" t="str">
            <v>30090101</v>
          </cell>
          <cell r="I580">
            <v>30</v>
          </cell>
          <cell r="J580" t="str">
            <v>จังหวัดนครราชสีมา</v>
          </cell>
          <cell r="K580">
            <v>3009</v>
          </cell>
          <cell r="L580" t="str">
            <v>โนนไทย</v>
          </cell>
          <cell r="M580">
            <v>300901</v>
          </cell>
          <cell r="N580" t="str">
            <v>โนนไทย</v>
          </cell>
          <cell r="O580" t="str">
            <v>ตะวันออกเฉียงเหนือ</v>
          </cell>
          <cell r="P580" t="str">
            <v>07</v>
          </cell>
          <cell r="Q580" t="str">
            <v>โรงพยาบาลชุมชน</v>
          </cell>
          <cell r="R580">
            <v>4</v>
          </cell>
          <cell r="S580">
            <v>60</v>
          </cell>
          <cell r="T580" t="str">
            <v>30</v>
          </cell>
          <cell r="U580" t="str">
            <v>21</v>
          </cell>
          <cell r="V580" t="str">
            <v>2.1 ทุติยภูมิระดับต้น</v>
          </cell>
        </row>
        <row r="581">
          <cell r="A581" t="str">
            <v>14</v>
          </cell>
          <cell r="B581" t="str">
            <v>21002</v>
          </cell>
          <cell r="C581" t="str">
            <v>กระทรวงสาธารณสุข สำนักงานปลัดกระทรวงสาธารณสุข</v>
          </cell>
          <cell r="D581" t="str">
            <v>001087900</v>
          </cell>
          <cell r="E581" t="str">
            <v>10879</v>
          </cell>
          <cell r="F581" t="str">
            <v>รพช.โนนสูง</v>
          </cell>
          <cell r="G581" t="str">
            <v>โรงพยาบาลชุมชนโนนสูง</v>
          </cell>
          <cell r="H581" t="str">
            <v>30100106</v>
          </cell>
          <cell r="I581">
            <v>30</v>
          </cell>
          <cell r="J581" t="str">
            <v>จังหวัดนครราชสีมา</v>
          </cell>
          <cell r="K581">
            <v>3010</v>
          </cell>
          <cell r="L581" t="str">
            <v>โนนสูง</v>
          </cell>
          <cell r="M581">
            <v>301001</v>
          </cell>
          <cell r="N581" t="str">
            <v>โนนสูง</v>
          </cell>
          <cell r="O581" t="str">
            <v>ตะวันออกเฉียงเหนือ</v>
          </cell>
          <cell r="P581" t="str">
            <v>07</v>
          </cell>
          <cell r="Q581" t="str">
            <v>โรงพยาบาลชุมชน</v>
          </cell>
          <cell r="R581">
            <v>4</v>
          </cell>
          <cell r="S581">
            <v>70</v>
          </cell>
          <cell r="T581" t="str">
            <v>60</v>
          </cell>
          <cell r="U581" t="str">
            <v>21</v>
          </cell>
          <cell r="V581" t="str">
            <v>2.1 ทุติยภูมิระดับต้น</v>
          </cell>
        </row>
        <row r="582">
          <cell r="A582" t="str">
            <v>14</v>
          </cell>
          <cell r="B582" t="str">
            <v>21002</v>
          </cell>
          <cell r="C582" t="str">
            <v>กระทรวงสาธารณสุข สำนักงานปลัดกระทรวงสาธารณสุข</v>
          </cell>
          <cell r="D582" t="str">
            <v>001088000</v>
          </cell>
          <cell r="E582" t="str">
            <v>10880</v>
          </cell>
          <cell r="F582" t="str">
            <v>รพช.ขามสะแกแสง</v>
          </cell>
          <cell r="G582" t="str">
            <v>โรงพยาบาลชุมชนขามสะแกแสง</v>
          </cell>
          <cell r="H582" t="str">
            <v>30110113</v>
          </cell>
          <cell r="I582">
            <v>30</v>
          </cell>
          <cell r="J582" t="str">
            <v>จังหวัดนครราชสีมา</v>
          </cell>
          <cell r="K582">
            <v>3011</v>
          </cell>
          <cell r="L582" t="str">
            <v>ขามสะแกแสง</v>
          </cell>
          <cell r="M582">
            <v>301101</v>
          </cell>
          <cell r="N582" t="str">
            <v>ขามสะแกแสง</v>
          </cell>
          <cell r="O582" t="str">
            <v>ตะวันออกเฉียงเหนือ</v>
          </cell>
          <cell r="P582" t="str">
            <v>07</v>
          </cell>
          <cell r="Q582" t="str">
            <v>โรงพยาบาลชุมชน</v>
          </cell>
          <cell r="R582">
            <v>4</v>
          </cell>
          <cell r="S582">
            <v>76</v>
          </cell>
          <cell r="T582" t="str">
            <v>30</v>
          </cell>
          <cell r="U582" t="str">
            <v>21</v>
          </cell>
          <cell r="V582" t="str">
            <v>2.1 ทุติยภูมิระดับต้น</v>
          </cell>
        </row>
        <row r="583">
          <cell r="A583" t="str">
            <v>14</v>
          </cell>
          <cell r="B583" t="str">
            <v>21002</v>
          </cell>
          <cell r="C583" t="str">
            <v>กระทรวงสาธารณสุข สำนักงานปลัดกระทรวงสาธารณสุข</v>
          </cell>
          <cell r="D583" t="str">
            <v>001088100</v>
          </cell>
          <cell r="E583" t="str">
            <v>10881</v>
          </cell>
          <cell r="F583" t="str">
            <v>รพช.บัวใหญ่</v>
          </cell>
          <cell r="G583" t="str">
            <v>โรงพยาบาลชุมชนบัวใหญ่</v>
          </cell>
          <cell r="H583" t="str">
            <v>30120100</v>
          </cell>
          <cell r="I583">
            <v>30</v>
          </cell>
          <cell r="J583" t="str">
            <v>จังหวัดนครราชสีมา</v>
          </cell>
          <cell r="K583">
            <v>3012</v>
          </cell>
          <cell r="L583" t="str">
            <v>บัวใหญ่</v>
          </cell>
          <cell r="M583">
            <v>301201</v>
          </cell>
          <cell r="N583" t="str">
            <v>บัวใหญ่</v>
          </cell>
          <cell r="O583" t="str">
            <v>ตะวันออกเฉียงเหนือ</v>
          </cell>
          <cell r="P583" t="str">
            <v>07</v>
          </cell>
          <cell r="Q583" t="str">
            <v>โรงพยาบาลชุมชน</v>
          </cell>
          <cell r="R583">
            <v>4</v>
          </cell>
          <cell r="S583">
            <v>120</v>
          </cell>
          <cell r="T583" t="str">
            <v>90</v>
          </cell>
          <cell r="U583" t="str">
            <v>22</v>
          </cell>
          <cell r="V583" t="str">
            <v>2.2 ทุติยภูมิระดับกลาง</v>
          </cell>
        </row>
        <row r="584">
          <cell r="A584" t="str">
            <v>14</v>
          </cell>
          <cell r="B584" t="str">
            <v>21002</v>
          </cell>
          <cell r="C584" t="str">
            <v>กระทรวงสาธารณสุข สำนักงานปลัดกระทรวงสาธารณสุข</v>
          </cell>
          <cell r="D584" t="str">
            <v>001088200</v>
          </cell>
          <cell r="E584" t="str">
            <v>10882</v>
          </cell>
          <cell r="F584" t="str">
            <v>รพช.ประทาย</v>
          </cell>
          <cell r="G584" t="str">
            <v>โรงพยาบาลชุมชนประทาย</v>
          </cell>
          <cell r="H584" t="str">
            <v>30130113</v>
          </cell>
          <cell r="I584">
            <v>30</v>
          </cell>
          <cell r="J584" t="str">
            <v>จังหวัดนครราชสีมา</v>
          </cell>
          <cell r="K584">
            <v>3013</v>
          </cell>
          <cell r="L584" t="str">
            <v>ประทาย</v>
          </cell>
          <cell r="M584">
            <v>301301</v>
          </cell>
          <cell r="N584" t="str">
            <v>ประทาย</v>
          </cell>
          <cell r="O584" t="str">
            <v>ตะวันออกเฉียงเหนือ</v>
          </cell>
          <cell r="P584" t="str">
            <v>07</v>
          </cell>
          <cell r="Q584" t="str">
            <v>โรงพยาบาลชุมชน</v>
          </cell>
          <cell r="R584">
            <v>4</v>
          </cell>
          <cell r="S584">
            <v>60</v>
          </cell>
          <cell r="T584" t="str">
            <v>60</v>
          </cell>
          <cell r="U584" t="str">
            <v>22</v>
          </cell>
          <cell r="V584" t="str">
            <v>2.2 ทุติยภูมิระดับกลาง</v>
          </cell>
        </row>
        <row r="585">
          <cell r="A585" t="str">
            <v>14</v>
          </cell>
          <cell r="B585" t="str">
            <v>21002</v>
          </cell>
          <cell r="C585" t="str">
            <v>กระทรวงสาธารณสุข สำนักงานปลัดกระทรวงสาธารณสุข</v>
          </cell>
          <cell r="D585" t="str">
            <v>001088300</v>
          </cell>
          <cell r="E585" t="str">
            <v>10883</v>
          </cell>
          <cell r="F585" t="str">
            <v>รพช.ปักธงชัย</v>
          </cell>
          <cell r="G585" t="str">
            <v>โรงพยาบาลชุมชนปักธงชัย</v>
          </cell>
          <cell r="H585" t="str">
            <v>30141701</v>
          </cell>
          <cell r="I585">
            <v>30</v>
          </cell>
          <cell r="J585" t="str">
            <v>จังหวัดนครราชสีมา</v>
          </cell>
          <cell r="K585">
            <v>3014</v>
          </cell>
          <cell r="L585" t="str">
            <v>ปักธงชัย</v>
          </cell>
          <cell r="M585">
            <v>301417</v>
          </cell>
          <cell r="N585" t="str">
            <v>ธงชัยเหนือ</v>
          </cell>
          <cell r="O585" t="str">
            <v>ตะวันออกเฉียงเหนือ</v>
          </cell>
          <cell r="P585" t="str">
            <v>07</v>
          </cell>
          <cell r="Q585" t="str">
            <v>โรงพยาบาลชุมชน</v>
          </cell>
          <cell r="R585">
            <v>4</v>
          </cell>
          <cell r="S585">
            <v>60</v>
          </cell>
          <cell r="T585" t="str">
            <v>30</v>
          </cell>
          <cell r="U585" t="str">
            <v>22</v>
          </cell>
          <cell r="V585" t="str">
            <v>2.2 ทุติยภูมิระดับกลาง</v>
          </cell>
        </row>
        <row r="586">
          <cell r="A586" t="str">
            <v>14</v>
          </cell>
          <cell r="B586" t="str">
            <v>21002</v>
          </cell>
          <cell r="C586" t="str">
            <v>กระทรวงสาธารณสุข สำนักงานปลัดกระทรวงสาธารณสุข</v>
          </cell>
          <cell r="D586" t="str">
            <v>001088400</v>
          </cell>
          <cell r="E586" t="str">
            <v>10884</v>
          </cell>
          <cell r="F586" t="str">
            <v>รพช.พิมาย</v>
          </cell>
          <cell r="G586" t="str">
            <v>โรงพยาบาลชุมชนพิมาย</v>
          </cell>
          <cell r="H586" t="str">
            <v>30150101</v>
          </cell>
          <cell r="I586">
            <v>30</v>
          </cell>
          <cell r="J586" t="str">
            <v>จังหวัดนครราชสีมา</v>
          </cell>
          <cell r="K586">
            <v>3015</v>
          </cell>
          <cell r="L586" t="str">
            <v>พิมาย</v>
          </cell>
          <cell r="M586">
            <v>301501</v>
          </cell>
          <cell r="N586" t="str">
            <v>ในเมือง</v>
          </cell>
          <cell r="O586" t="str">
            <v>ตะวันออกเฉียงเหนือ</v>
          </cell>
          <cell r="P586" t="str">
            <v>07</v>
          </cell>
          <cell r="Q586" t="str">
            <v>โรงพยาบาลชุมชน</v>
          </cell>
          <cell r="R586">
            <v>4</v>
          </cell>
          <cell r="S586">
            <v>90</v>
          </cell>
          <cell r="T586" t="str">
            <v>90</v>
          </cell>
          <cell r="U586" t="str">
            <v>23</v>
          </cell>
          <cell r="V586" t="str">
            <v>2.3 ทุติยภูมิระดับสูง</v>
          </cell>
        </row>
        <row r="587">
          <cell r="A587" t="str">
            <v>14</v>
          </cell>
          <cell r="B587" t="str">
            <v>21002</v>
          </cell>
          <cell r="C587" t="str">
            <v>กระทรวงสาธารณสุข สำนักงานปลัดกระทรวงสาธารณสุข</v>
          </cell>
          <cell r="D587" t="str">
            <v>001088500</v>
          </cell>
          <cell r="E587" t="str">
            <v>10885</v>
          </cell>
          <cell r="F587" t="str">
            <v>รพช.ห้วยแถลง</v>
          </cell>
          <cell r="G587" t="str">
            <v>โรงพยาบาลชุมชนห้วยแถลง</v>
          </cell>
          <cell r="H587" t="str">
            <v>30160101</v>
          </cell>
          <cell r="I587">
            <v>30</v>
          </cell>
          <cell r="J587" t="str">
            <v>จังหวัดนครราชสีมา</v>
          </cell>
          <cell r="K587">
            <v>3016</v>
          </cell>
          <cell r="L587" t="str">
            <v>ห้วยแถลง</v>
          </cell>
          <cell r="M587">
            <v>301601</v>
          </cell>
          <cell r="N587" t="str">
            <v>ห้วยแถลง</v>
          </cell>
          <cell r="O587" t="str">
            <v>ตะวันออกเฉียงเหนือ</v>
          </cell>
          <cell r="P587" t="str">
            <v>07</v>
          </cell>
          <cell r="Q587" t="str">
            <v>โรงพยาบาลชุมชน</v>
          </cell>
          <cell r="R587">
            <v>5</v>
          </cell>
          <cell r="S587">
            <v>30</v>
          </cell>
          <cell r="T587" t="str">
            <v>30</v>
          </cell>
          <cell r="U587" t="str">
            <v>21</v>
          </cell>
          <cell r="V587" t="str">
            <v>2.1 ทุติยภูมิระดับต้น</v>
          </cell>
        </row>
        <row r="588">
          <cell r="A588" t="str">
            <v>14</v>
          </cell>
          <cell r="B588" t="str">
            <v>21002</v>
          </cell>
          <cell r="C588" t="str">
            <v>กระทรวงสาธารณสุข สำนักงานปลัดกระทรวงสาธารณสุข</v>
          </cell>
          <cell r="D588" t="str">
            <v>001088600</v>
          </cell>
          <cell r="E588" t="str">
            <v>10886</v>
          </cell>
          <cell r="F588" t="str">
            <v>รพช.ชุมพวง</v>
          </cell>
          <cell r="G588" t="str">
            <v>โรงพยาบาลชุมชนชุมพวง</v>
          </cell>
          <cell r="H588" t="str">
            <v>30170101</v>
          </cell>
          <cell r="I588">
            <v>30</v>
          </cell>
          <cell r="J588" t="str">
            <v>จังหวัดนครราชสีมา</v>
          </cell>
          <cell r="K588">
            <v>3017</v>
          </cell>
          <cell r="L588" t="str">
            <v>ชุมพวง</v>
          </cell>
          <cell r="M588">
            <v>301701</v>
          </cell>
          <cell r="N588" t="str">
            <v>ชุมพวง</v>
          </cell>
          <cell r="O588" t="str">
            <v>ตะวันออกเฉียงเหนือ</v>
          </cell>
          <cell r="P588" t="str">
            <v>07</v>
          </cell>
          <cell r="Q588" t="str">
            <v>โรงพยาบาลชุมชน</v>
          </cell>
          <cell r="R588">
            <v>4</v>
          </cell>
          <cell r="S588">
            <v>60</v>
          </cell>
          <cell r="T588" t="str">
            <v>60</v>
          </cell>
          <cell r="U588" t="str">
            <v>22</v>
          </cell>
          <cell r="V588" t="str">
            <v>2.2 ทุติยภูมิระดับกลาง</v>
          </cell>
        </row>
        <row r="589">
          <cell r="A589" t="str">
            <v>14</v>
          </cell>
          <cell r="B589" t="str">
            <v>21002</v>
          </cell>
          <cell r="C589" t="str">
            <v>กระทรวงสาธารณสุข สำนักงานปลัดกระทรวงสาธารณสุข</v>
          </cell>
          <cell r="D589" t="str">
            <v>001088700</v>
          </cell>
          <cell r="E589" t="str">
            <v>10887</v>
          </cell>
          <cell r="F589" t="str">
            <v>รพช.สูงเนิน</v>
          </cell>
          <cell r="G589" t="str">
            <v>โรงพยาบาลชุมชนสูงเนิน</v>
          </cell>
          <cell r="H589" t="str">
            <v>30180101</v>
          </cell>
          <cell r="I589">
            <v>30</v>
          </cell>
          <cell r="J589" t="str">
            <v>จังหวัดนครราชสีมา</v>
          </cell>
          <cell r="K589">
            <v>3018</v>
          </cell>
          <cell r="L589" t="str">
            <v>สูงเนิน</v>
          </cell>
          <cell r="M589">
            <v>301801</v>
          </cell>
          <cell r="N589" t="str">
            <v>สูงเนิน</v>
          </cell>
          <cell r="O589" t="str">
            <v>ตะวันออกเฉียงเหนือ</v>
          </cell>
          <cell r="P589" t="str">
            <v>07</v>
          </cell>
          <cell r="Q589" t="str">
            <v>โรงพยาบาลชุมชน</v>
          </cell>
          <cell r="R589">
            <v>4</v>
          </cell>
          <cell r="S589">
            <v>124</v>
          </cell>
          <cell r="T589" t="str">
            <v>60</v>
          </cell>
          <cell r="U589" t="str">
            <v>22</v>
          </cell>
          <cell r="V589" t="str">
            <v>2.2 ทุติยภูมิระดับกลาง</v>
          </cell>
        </row>
        <row r="590">
          <cell r="A590" t="str">
            <v>14</v>
          </cell>
          <cell r="B590" t="str">
            <v>21002</v>
          </cell>
          <cell r="C590" t="str">
            <v>กระทรวงสาธารณสุข สำนักงานปลัดกระทรวงสาธารณสุข</v>
          </cell>
          <cell r="D590" t="str">
            <v>001088800</v>
          </cell>
          <cell r="E590" t="str">
            <v>10888</v>
          </cell>
          <cell r="F590" t="str">
            <v>รพช.ขามทะเลสอ</v>
          </cell>
          <cell r="G590" t="str">
            <v>โรงพยาบาลชุมชนขามทะเลสอ</v>
          </cell>
          <cell r="H590" t="str">
            <v>30190107</v>
          </cell>
          <cell r="I590">
            <v>30</v>
          </cell>
          <cell r="J590" t="str">
            <v>จังหวัดนครราชสีมา</v>
          </cell>
          <cell r="K590">
            <v>3019</v>
          </cell>
          <cell r="L590" t="str">
            <v>ขามทะเลสอ</v>
          </cell>
          <cell r="M590">
            <v>301901</v>
          </cell>
          <cell r="N590" t="str">
            <v>ขามทะเลสอ</v>
          </cell>
          <cell r="O590" t="str">
            <v>ตะวันออกเฉียงเหนือ</v>
          </cell>
          <cell r="P590" t="str">
            <v>07</v>
          </cell>
          <cell r="Q590" t="str">
            <v>โรงพยาบาลชุมชน</v>
          </cell>
          <cell r="R590">
            <v>5</v>
          </cell>
          <cell r="S590">
            <v>30</v>
          </cell>
          <cell r="T590" t="str">
            <v>30</v>
          </cell>
          <cell r="U590" t="str">
            <v>21</v>
          </cell>
          <cell r="V590" t="str">
            <v>2.1 ทุติยภูมิระดับต้น</v>
          </cell>
        </row>
        <row r="591">
          <cell r="A591" t="str">
            <v>14</v>
          </cell>
          <cell r="B591" t="str">
            <v>21002</v>
          </cell>
          <cell r="C591" t="str">
            <v>กระทรวงสาธารณสุข สำนักงานปลัดกระทรวงสาธารณสุข</v>
          </cell>
          <cell r="D591" t="str">
            <v>001088900</v>
          </cell>
          <cell r="E591" t="str">
            <v>10889</v>
          </cell>
          <cell r="F591" t="str">
            <v>รพช.สีคิ้ว</v>
          </cell>
          <cell r="G591" t="str">
            <v>โรงพยาบาลชุมชนสีคิ้ว</v>
          </cell>
          <cell r="H591" t="str">
            <v>30200902</v>
          </cell>
          <cell r="I591">
            <v>30</v>
          </cell>
          <cell r="J591" t="str">
            <v>จังหวัดนครราชสีมา</v>
          </cell>
          <cell r="K591">
            <v>3020</v>
          </cell>
          <cell r="L591" t="str">
            <v>สีคิ้ว</v>
          </cell>
          <cell r="M591">
            <v>302009</v>
          </cell>
          <cell r="N591" t="str">
            <v>มิตรภาพ</v>
          </cell>
          <cell r="O591" t="str">
            <v>ตะวันออกเฉียงเหนือ</v>
          </cell>
          <cell r="P591" t="str">
            <v>07</v>
          </cell>
          <cell r="Q591" t="str">
            <v>โรงพยาบาลชุมชน</v>
          </cell>
          <cell r="R591">
            <v>4</v>
          </cell>
          <cell r="S591">
            <v>94</v>
          </cell>
          <cell r="T591" t="str">
            <v>90</v>
          </cell>
          <cell r="U591" t="str">
            <v>22</v>
          </cell>
          <cell r="V591" t="str">
            <v>2.2 ทุติยภูมิระดับกลาง</v>
          </cell>
        </row>
        <row r="592">
          <cell r="A592" t="str">
            <v>14</v>
          </cell>
          <cell r="B592" t="str">
            <v>21002</v>
          </cell>
          <cell r="C592" t="str">
            <v>กระทรวงสาธารณสุข สำนักงานปลัดกระทรวงสาธารณสุข</v>
          </cell>
          <cell r="D592" t="str">
            <v>001089000</v>
          </cell>
          <cell r="E592" t="str">
            <v>10890</v>
          </cell>
          <cell r="F592" t="str">
            <v>รพช.ปากช่องนานา</v>
          </cell>
          <cell r="G592" t="str">
            <v>โรงพยาบาลชุมชนปากช่องนานา</v>
          </cell>
          <cell r="H592" t="str">
            <v>30210100</v>
          </cell>
          <cell r="I592">
            <v>30</v>
          </cell>
          <cell r="J592" t="str">
            <v>จังหวัดนครราชสีมา</v>
          </cell>
          <cell r="K592">
            <v>3021</v>
          </cell>
          <cell r="L592" t="str">
            <v>ปากช่อง</v>
          </cell>
          <cell r="M592">
            <v>302101</v>
          </cell>
          <cell r="N592" t="str">
            <v>ปากช่อง</v>
          </cell>
          <cell r="O592" t="str">
            <v>ตะวันออกเฉียงเหนือ</v>
          </cell>
          <cell r="P592" t="str">
            <v>07</v>
          </cell>
          <cell r="Q592" t="str">
            <v>โรงพยาบาลชุมชน</v>
          </cell>
          <cell r="R592">
            <v>4</v>
          </cell>
          <cell r="S592">
            <v>120</v>
          </cell>
          <cell r="T592" t="str">
            <v>120</v>
          </cell>
          <cell r="U592" t="str">
            <v>23</v>
          </cell>
          <cell r="V592" t="str">
            <v>2.3 ทุติยภูมิระดับสูง</v>
          </cell>
        </row>
        <row r="593">
          <cell r="A593" t="str">
            <v>14</v>
          </cell>
          <cell r="B593" t="str">
            <v>21002</v>
          </cell>
          <cell r="C593" t="str">
            <v>กระทรวงสาธารณสุข สำนักงานปลัดกระทรวงสาธารณสุข</v>
          </cell>
          <cell r="D593" t="str">
            <v>001089100</v>
          </cell>
          <cell r="E593" t="str">
            <v>10891</v>
          </cell>
          <cell r="F593" t="str">
            <v>รพช.หนองบุนนาก</v>
          </cell>
          <cell r="G593" t="str">
            <v>โรงพยาบาลชุมชนหนองบุนนาก</v>
          </cell>
          <cell r="H593" t="str">
            <v>30220404</v>
          </cell>
          <cell r="I593">
            <v>30</v>
          </cell>
          <cell r="J593" t="str">
            <v>จังหวัดนครราชสีมา</v>
          </cell>
          <cell r="K593">
            <v>3022</v>
          </cell>
          <cell r="L593" t="str">
            <v>หนองบุญมาก</v>
          </cell>
          <cell r="M593">
            <v>302204</v>
          </cell>
          <cell r="N593" t="str">
            <v>หนองหัวแรต</v>
          </cell>
          <cell r="O593" t="str">
            <v>ตะวันออกเฉียงเหนือ</v>
          </cell>
          <cell r="P593" t="str">
            <v>07</v>
          </cell>
          <cell r="Q593" t="str">
            <v>โรงพยาบาลชุมชน</v>
          </cell>
          <cell r="R593">
            <v>4</v>
          </cell>
          <cell r="S593">
            <v>51</v>
          </cell>
          <cell r="T593" t="str">
            <v>30</v>
          </cell>
          <cell r="U593" t="str">
            <v>21</v>
          </cell>
          <cell r="V593" t="str">
            <v>2.1 ทุติยภูมิระดับต้น</v>
          </cell>
        </row>
        <row r="594">
          <cell r="A594" t="str">
            <v>14</v>
          </cell>
          <cell r="B594" t="str">
            <v>21002</v>
          </cell>
          <cell r="C594" t="str">
            <v>กระทรวงสาธารณสุข สำนักงานปลัดกระทรวงสาธารณสุข</v>
          </cell>
          <cell r="D594" t="str">
            <v>001089200</v>
          </cell>
          <cell r="E594" t="str">
            <v>10892</v>
          </cell>
          <cell r="F594" t="str">
            <v>รพช.แก้งสนามนาง</v>
          </cell>
          <cell r="G594" t="str">
            <v>โรงพยาบาลชุมชนแก้งสนามนาง</v>
          </cell>
          <cell r="H594" t="str">
            <v>30230101</v>
          </cell>
          <cell r="I594">
            <v>30</v>
          </cell>
          <cell r="J594" t="str">
            <v>จังหวัดนครราชสีมา</v>
          </cell>
          <cell r="K594">
            <v>3023</v>
          </cell>
          <cell r="L594" t="str">
            <v>แก้งสนามนาง</v>
          </cell>
          <cell r="M594">
            <v>302301</v>
          </cell>
          <cell r="N594" t="str">
            <v>แก้งสนามนาง</v>
          </cell>
          <cell r="O594" t="str">
            <v>ตะวันออกเฉียงเหนือ</v>
          </cell>
          <cell r="P594" t="str">
            <v>07</v>
          </cell>
          <cell r="Q594" t="str">
            <v>โรงพยาบาลชุมชน</v>
          </cell>
          <cell r="R594">
            <v>5</v>
          </cell>
          <cell r="S594">
            <v>30</v>
          </cell>
          <cell r="T594" t="str">
            <v>30</v>
          </cell>
          <cell r="U594" t="str">
            <v>21</v>
          </cell>
          <cell r="V594" t="str">
            <v>2.1 ทุติยภูมิระดับต้น</v>
          </cell>
        </row>
        <row r="595">
          <cell r="A595" t="str">
            <v>14</v>
          </cell>
          <cell r="B595" t="str">
            <v>21002</v>
          </cell>
          <cell r="C595" t="str">
            <v>กระทรวงสาธารณสุข สำนักงานปลัดกระทรวงสาธารณสุข</v>
          </cell>
          <cell r="D595" t="str">
            <v>001089300</v>
          </cell>
          <cell r="E595" t="str">
            <v>10893</v>
          </cell>
          <cell r="F595" t="str">
            <v>รพช.โนนแดง</v>
          </cell>
          <cell r="G595" t="str">
            <v>โรงพยาบาลชุมชนโนนแดง</v>
          </cell>
          <cell r="H595" t="str">
            <v>30240109</v>
          </cell>
          <cell r="I595">
            <v>30</v>
          </cell>
          <cell r="J595" t="str">
            <v>จังหวัดนครราชสีมา</v>
          </cell>
          <cell r="K595">
            <v>3024</v>
          </cell>
          <cell r="L595" t="str">
            <v>โนนแดง</v>
          </cell>
          <cell r="M595">
            <v>302401</v>
          </cell>
          <cell r="N595" t="str">
            <v>โนนแดง</v>
          </cell>
          <cell r="O595" t="str">
            <v>ตะวันออกเฉียงเหนือ</v>
          </cell>
          <cell r="P595" t="str">
            <v>07</v>
          </cell>
          <cell r="Q595" t="str">
            <v>โรงพยาบาลชุมชน</v>
          </cell>
          <cell r="R595">
            <v>5</v>
          </cell>
          <cell r="S595">
            <v>30</v>
          </cell>
          <cell r="T595" t="str">
            <v>30</v>
          </cell>
          <cell r="U595" t="str">
            <v>21</v>
          </cell>
          <cell r="V595" t="str">
            <v>2.1 ทุติยภูมิระดับต้น</v>
          </cell>
        </row>
        <row r="596">
          <cell r="A596" t="str">
            <v>14</v>
          </cell>
          <cell r="B596" t="str">
            <v>21002</v>
          </cell>
          <cell r="C596" t="str">
            <v>กระทรวงสาธารณสุข สำนักงานปลัดกระทรวงสาธารณสุข</v>
          </cell>
          <cell r="D596" t="str">
            <v>001089400</v>
          </cell>
          <cell r="E596" t="str">
            <v>10894</v>
          </cell>
          <cell r="F596" t="str">
            <v>รพช.วังน้ำเขียว</v>
          </cell>
          <cell r="G596" t="str">
            <v>โรงพยาบาลชุมชนวังน้ำเขียว</v>
          </cell>
          <cell r="H596" t="str">
            <v>30250503</v>
          </cell>
          <cell r="I596">
            <v>30</v>
          </cell>
          <cell r="J596" t="str">
            <v>จังหวัดนครราชสีมา</v>
          </cell>
          <cell r="K596">
            <v>3025</v>
          </cell>
          <cell r="L596" t="str">
            <v>วังน้ำเขียว</v>
          </cell>
          <cell r="M596">
            <v>302505</v>
          </cell>
          <cell r="N596" t="str">
            <v>ไทยสามัคคี</v>
          </cell>
          <cell r="O596" t="str">
            <v>ตะวันออกเฉียงเหนือ</v>
          </cell>
          <cell r="P596" t="str">
            <v>07</v>
          </cell>
          <cell r="Q596" t="str">
            <v>โรงพยาบาลชุมชน</v>
          </cell>
          <cell r="R596">
            <v>5</v>
          </cell>
          <cell r="S596">
            <v>30</v>
          </cell>
          <cell r="T596" t="str">
            <v>10</v>
          </cell>
          <cell r="U596" t="str">
            <v>21</v>
          </cell>
          <cell r="V596" t="str">
            <v>2.1 ทุติยภูมิระดับต้น</v>
          </cell>
        </row>
        <row r="597">
          <cell r="A597" t="str">
            <v>14</v>
          </cell>
          <cell r="B597" t="str">
            <v>21002</v>
          </cell>
          <cell r="C597" t="str">
            <v>กระทรวงสาธารณสุข สำนักงานปลัดกระทรวงสาธารณสุข</v>
          </cell>
          <cell r="D597" t="str">
            <v>001160200</v>
          </cell>
          <cell r="E597" t="str">
            <v>11602</v>
          </cell>
          <cell r="F597" t="str">
            <v>รพช.เฉลิมพระเกียรติสมเด็จย่า 100 ปี เมืองยาง</v>
          </cell>
          <cell r="G597" t="str">
            <v>โรงพยาบาลชุมชนเฉลิมพระเกียรติสมเด็จย่า 100 ปี เมืองยาง</v>
          </cell>
          <cell r="H597" t="str">
            <v>30270101</v>
          </cell>
          <cell r="I597">
            <v>30</v>
          </cell>
          <cell r="J597" t="str">
            <v>จังหวัดนครราชสีมา</v>
          </cell>
          <cell r="K597">
            <v>3027</v>
          </cell>
          <cell r="L597" t="str">
            <v>เมืองยาง</v>
          </cell>
          <cell r="M597">
            <v>302701</v>
          </cell>
          <cell r="N597" t="str">
            <v>เมืองยาง</v>
          </cell>
          <cell r="O597" t="str">
            <v>ตะวันออกเฉียงเหนือ</v>
          </cell>
          <cell r="P597" t="str">
            <v>07</v>
          </cell>
          <cell r="Q597" t="str">
            <v>โรงพยาบาลชุมชน</v>
          </cell>
          <cell r="R597">
            <v>5</v>
          </cell>
          <cell r="S597">
            <v>30</v>
          </cell>
          <cell r="T597" t="str">
            <v>10</v>
          </cell>
          <cell r="U597" t="str">
            <v>21</v>
          </cell>
          <cell r="V597" t="str">
            <v>2.1 ทุติยภูมิระดับต้น</v>
          </cell>
        </row>
        <row r="598">
          <cell r="A598" t="str">
            <v>14</v>
          </cell>
          <cell r="B598" t="str">
            <v>21002</v>
          </cell>
          <cell r="C598" t="str">
            <v>กระทรวงสาธารณสุข สำนักงานปลัดกระทรวงสาธารณสุข</v>
          </cell>
          <cell r="D598" t="str">
            <v>001160800</v>
          </cell>
          <cell r="E598" t="str">
            <v>11608</v>
          </cell>
          <cell r="F598" t="str">
            <v>รพช.ลำทะเมนชัย</v>
          </cell>
          <cell r="G598" t="str">
            <v>โรงพยาบาลชุมชนลำทะเมนชัย</v>
          </cell>
          <cell r="H598" t="str">
            <v>30290101</v>
          </cell>
          <cell r="I598">
            <v>30</v>
          </cell>
          <cell r="J598" t="str">
            <v>จังหวัดนครราชสีมา</v>
          </cell>
          <cell r="K598">
            <v>3029</v>
          </cell>
          <cell r="L598" t="str">
            <v>ลำทะเมนชัย</v>
          </cell>
          <cell r="M598">
            <v>302901</v>
          </cell>
          <cell r="N598" t="str">
            <v>ขุย</v>
          </cell>
          <cell r="O598" t="str">
            <v>ตะวันออกเฉียงเหนือ</v>
          </cell>
          <cell r="P598" t="str">
            <v>07</v>
          </cell>
          <cell r="Q598" t="str">
            <v>โรงพยาบาลชุมชน</v>
          </cell>
          <cell r="R598">
            <v>5</v>
          </cell>
          <cell r="S598">
            <v>30</v>
          </cell>
          <cell r="T598" t="str">
            <v>30</v>
          </cell>
          <cell r="U598" t="str">
            <v>21</v>
          </cell>
          <cell r="V598" t="str">
            <v>2.1 ทุติยภูมิระดับต้น</v>
          </cell>
        </row>
        <row r="599">
          <cell r="A599" t="str">
            <v>14</v>
          </cell>
          <cell r="B599" t="str">
            <v>21002</v>
          </cell>
          <cell r="C599" t="str">
            <v>กระทรวงสาธารณสุข สำนักงานปลัดกระทรวงสาธารณสุข</v>
          </cell>
          <cell r="D599" t="str">
            <v>002245600</v>
          </cell>
          <cell r="E599" t="str">
            <v>22456</v>
          </cell>
          <cell r="F599" t="str">
            <v>รพช.พระทองคำเฉลิมพระเกียรติ 80 พรรษา</v>
          </cell>
          <cell r="G599" t="str">
            <v>โรงพยาบาลชุมชนพระทองคำเฉลิมพระเกียรติ 80 พรรษา</v>
          </cell>
          <cell r="H599" t="str">
            <v>30280305</v>
          </cell>
          <cell r="I599">
            <v>30</v>
          </cell>
          <cell r="J599" t="str">
            <v>จังหวัดนครราชสีมา</v>
          </cell>
          <cell r="K599">
            <v>3028</v>
          </cell>
          <cell r="L599" t="str">
            <v>พระทองคำ</v>
          </cell>
          <cell r="M599">
            <v>302803</v>
          </cell>
          <cell r="N599" t="str">
            <v>พังเทียม</v>
          </cell>
          <cell r="O599" t="str">
            <v>ตะวันออกเฉียงเหนือ</v>
          </cell>
          <cell r="P599" t="str">
            <v>07</v>
          </cell>
          <cell r="Q599" t="str">
            <v>โรงพยาบาลชุมชน</v>
          </cell>
          <cell r="R599">
            <v>5</v>
          </cell>
          <cell r="S599">
            <v>30</v>
          </cell>
          <cell r="T599" t="str">
            <v>30</v>
          </cell>
          <cell r="U599" t="str">
            <v>21</v>
          </cell>
          <cell r="V599" t="str">
            <v>2.1 ทุติยภูมิระดับต้น</v>
          </cell>
        </row>
        <row r="600">
          <cell r="A600" t="str">
            <v>14</v>
          </cell>
          <cell r="B600" t="str">
            <v>21002</v>
          </cell>
          <cell r="C600" t="str">
            <v>กระทรวงสาธารณสุข สำนักงานปลัดกระทรวงสาธารณสุข</v>
          </cell>
          <cell r="D600" t="str">
            <v>002383900</v>
          </cell>
          <cell r="E600" t="str">
            <v>23839</v>
          </cell>
          <cell r="F600" t="str">
            <v>รพช.นครราชสีมา</v>
          </cell>
          <cell r="G600" t="str">
            <v>โรงพยาบาลชุมชนนครราชสีมา</v>
          </cell>
          <cell r="H600" t="str">
            <v>30011706</v>
          </cell>
          <cell r="I600">
            <v>30</v>
          </cell>
          <cell r="J600" t="str">
            <v>จังหวัดนครราชสีมา</v>
          </cell>
          <cell r="K600">
            <v>3001</v>
          </cell>
          <cell r="L600" t="str">
            <v>เมืองนครราชสีมา</v>
          </cell>
          <cell r="M600">
            <v>300117</v>
          </cell>
          <cell r="N600" t="str">
            <v>โคกกรวด</v>
          </cell>
          <cell r="O600" t="str">
            <v>ตะวันออกเฉียงเหนือ</v>
          </cell>
          <cell r="P600" t="str">
            <v>07</v>
          </cell>
          <cell r="Q600" t="str">
            <v>โรงพยาบาลชุมชน</v>
          </cell>
          <cell r="R600">
            <v>4</v>
          </cell>
          <cell r="S600">
            <v>60</v>
          </cell>
          <cell r="T600" t="str">
            <v>60</v>
          </cell>
          <cell r="U600" t="str">
            <v>23</v>
          </cell>
          <cell r="V600" t="str">
            <v>2.3 ทุติยภูมิระดับสูง</v>
          </cell>
        </row>
        <row r="601">
          <cell r="A601" t="str">
            <v>14</v>
          </cell>
          <cell r="B601" t="str">
            <v>21002</v>
          </cell>
          <cell r="C601" t="str">
            <v>กระทรวงสาธารณสุข สำนักงานปลัดกระทรวงสาธารณสุข</v>
          </cell>
          <cell r="D601" t="str">
            <v>002469200</v>
          </cell>
          <cell r="E601" t="str">
            <v>24692</v>
          </cell>
          <cell r="F601" t="str">
            <v>รพช.เฉลิมพระเกียรติ</v>
          </cell>
          <cell r="G601" t="str">
            <v>โรงพยาบาลชุมชนเฉลิมพระเกียรติ</v>
          </cell>
          <cell r="H601" t="str">
            <v>30320215</v>
          </cell>
          <cell r="I601">
            <v>30</v>
          </cell>
          <cell r="J601" t="str">
            <v>จังหวัดนครราชสีมา</v>
          </cell>
          <cell r="K601">
            <v>3032</v>
          </cell>
          <cell r="L601" t="str">
            <v>เฉลิมพระเกียรติ</v>
          </cell>
          <cell r="M601">
            <v>303202</v>
          </cell>
          <cell r="N601" t="str">
            <v>ท่าช้าง</v>
          </cell>
          <cell r="O601" t="str">
            <v>ตะวันออกเฉียงเหนือ</v>
          </cell>
          <cell r="P601" t="str">
            <v>07</v>
          </cell>
          <cell r="Q601" t="str">
            <v>โรงพยาบาลชุมชน</v>
          </cell>
          <cell r="R601">
            <v>5</v>
          </cell>
          <cell r="S601">
            <v>30</v>
          </cell>
          <cell r="T601" t="str">
            <v>30</v>
          </cell>
          <cell r="U601" t="str">
            <v>21</v>
          </cell>
          <cell r="V601" t="str">
            <v>2.1 ทุติยภูมิระดับต้น</v>
          </cell>
        </row>
        <row r="602">
          <cell r="A602" t="str">
            <v>14</v>
          </cell>
          <cell r="B602" t="str">
            <v>21002</v>
          </cell>
          <cell r="C602" t="str">
            <v>กระทรวงสาธารณสุข สำนักงานปลัดกระทรวงสาธารณสุข</v>
          </cell>
          <cell r="D602" t="str">
            <v>001066700</v>
          </cell>
          <cell r="E602" t="str">
            <v>10667</v>
          </cell>
          <cell r="F602" t="str">
            <v>รพศ.บุรีรัมย์</v>
          </cell>
          <cell r="G602" t="str">
            <v>โรงพยาบาลศูนย์บุรีรัมย์</v>
          </cell>
          <cell r="H602" t="str">
            <v>31010105</v>
          </cell>
          <cell r="I602">
            <v>31</v>
          </cell>
          <cell r="J602" t="str">
            <v>จังหวัดบุรีรัมย์</v>
          </cell>
          <cell r="K602">
            <v>3101</v>
          </cell>
          <cell r="L602" t="str">
            <v>เมืองบุรีรัมย์</v>
          </cell>
          <cell r="M602">
            <v>310101</v>
          </cell>
          <cell r="N602" t="str">
            <v>ในเมือง</v>
          </cell>
          <cell r="O602" t="str">
            <v>ตะวันออกเฉียงเหนือ</v>
          </cell>
          <cell r="P602" t="str">
            <v>05</v>
          </cell>
          <cell r="Q602" t="str">
            <v>โรงพยาบาลศูนย์</v>
          </cell>
          <cell r="R602">
            <v>1</v>
          </cell>
          <cell r="S602">
            <v>700</v>
          </cell>
          <cell r="T602" t="str">
            <v>625</v>
          </cell>
          <cell r="U602" t="str">
            <v>31</v>
          </cell>
          <cell r="V602" t="str">
            <v>3.1 ตติยภูมิ</v>
          </cell>
        </row>
        <row r="603">
          <cell r="A603" t="str">
            <v>14</v>
          </cell>
          <cell r="B603" t="str">
            <v>21002</v>
          </cell>
          <cell r="C603" t="str">
            <v>กระทรวงสาธารณสุข สำนักงานปลัดกระทรวงสาธารณสุข</v>
          </cell>
          <cell r="D603" t="str">
            <v>001089500</v>
          </cell>
          <cell r="E603" t="str">
            <v>10895</v>
          </cell>
          <cell r="F603" t="str">
            <v>รพช.คูเมือง</v>
          </cell>
          <cell r="G603" t="str">
            <v>โรงพยาบาลชุมชนคูเมือง</v>
          </cell>
          <cell r="H603" t="str">
            <v>31020106</v>
          </cell>
          <cell r="I603">
            <v>31</v>
          </cell>
          <cell r="J603" t="str">
            <v>จังหวัดบุรีรัมย์</v>
          </cell>
          <cell r="K603">
            <v>3102</v>
          </cell>
          <cell r="L603" t="str">
            <v>คูเมือง</v>
          </cell>
          <cell r="M603">
            <v>310201</v>
          </cell>
          <cell r="N603" t="str">
            <v>คูเมือง</v>
          </cell>
          <cell r="O603" t="str">
            <v>ตะวันออกเฉียงเหนือ</v>
          </cell>
          <cell r="P603" t="str">
            <v>07</v>
          </cell>
          <cell r="Q603" t="str">
            <v>โรงพยาบาลชุมชน</v>
          </cell>
          <cell r="R603">
            <v>4</v>
          </cell>
          <cell r="S603">
            <v>75</v>
          </cell>
          <cell r="T603" t="str">
            <v>69</v>
          </cell>
          <cell r="U603" t="str">
            <v>22</v>
          </cell>
          <cell r="V603" t="str">
            <v>2.2 ทุติยภูมิระดับกลาง</v>
          </cell>
        </row>
        <row r="604">
          <cell r="A604" t="str">
            <v>14</v>
          </cell>
          <cell r="B604" t="str">
            <v>21002</v>
          </cell>
          <cell r="C604" t="str">
            <v>กระทรวงสาธารณสุข สำนักงานปลัดกระทรวงสาธารณสุข</v>
          </cell>
          <cell r="D604" t="str">
            <v>001089600</v>
          </cell>
          <cell r="E604" t="str">
            <v>10896</v>
          </cell>
          <cell r="F604" t="str">
            <v>รพช.กระสัง</v>
          </cell>
          <cell r="G604" t="str">
            <v>โรงพยาบาลชุมชนกระสัง</v>
          </cell>
          <cell r="H604" t="str">
            <v>31030109</v>
          </cell>
          <cell r="I604">
            <v>31</v>
          </cell>
          <cell r="J604" t="str">
            <v>จังหวัดบุรีรัมย์</v>
          </cell>
          <cell r="K604">
            <v>3103</v>
          </cell>
          <cell r="L604" t="str">
            <v>กระสัง</v>
          </cell>
          <cell r="M604">
            <v>310301</v>
          </cell>
          <cell r="N604" t="str">
            <v>กระสัง</v>
          </cell>
          <cell r="O604" t="str">
            <v>ตะวันออกเฉียงเหนือ</v>
          </cell>
          <cell r="P604" t="str">
            <v>07</v>
          </cell>
          <cell r="Q604" t="str">
            <v>โรงพยาบาลชุมชน</v>
          </cell>
          <cell r="R604">
            <v>5</v>
          </cell>
          <cell r="S604">
            <v>52</v>
          </cell>
          <cell r="T604" t="str">
            <v>54</v>
          </cell>
          <cell r="U604" t="str">
            <v>22</v>
          </cell>
          <cell r="V604" t="str">
            <v>2.2 ทุติยภูมิระดับกลาง</v>
          </cell>
        </row>
        <row r="605">
          <cell r="A605" t="str">
            <v>14</v>
          </cell>
          <cell r="B605" t="str">
            <v>21002</v>
          </cell>
          <cell r="C605" t="str">
            <v>กระทรวงสาธารณสุข สำนักงานปลัดกระทรวงสาธารณสุข</v>
          </cell>
          <cell r="D605" t="str">
            <v>001089700</v>
          </cell>
          <cell r="E605" t="str">
            <v>10897</v>
          </cell>
          <cell r="F605" t="str">
            <v>รพช.นางรอง</v>
          </cell>
          <cell r="G605" t="str">
            <v>โรงพยาบาลชุมชนนางรอง</v>
          </cell>
          <cell r="H605" t="str">
            <v>31040125</v>
          </cell>
          <cell r="I605">
            <v>31</v>
          </cell>
          <cell r="J605" t="str">
            <v>จังหวัดบุรีรัมย์</v>
          </cell>
          <cell r="K605">
            <v>3104</v>
          </cell>
          <cell r="L605" t="str">
            <v>นางรอง</v>
          </cell>
          <cell r="M605">
            <v>310401</v>
          </cell>
          <cell r="N605" t="str">
            <v>นางรอง</v>
          </cell>
          <cell r="O605" t="str">
            <v>ตะวันออกเฉียงเหนือ</v>
          </cell>
          <cell r="P605" t="str">
            <v>07</v>
          </cell>
          <cell r="Q605" t="str">
            <v>โรงพยาบาลชุมชน</v>
          </cell>
          <cell r="R605">
            <v>4</v>
          </cell>
          <cell r="S605">
            <v>269</v>
          </cell>
          <cell r="T605" t="str">
            <v>269</v>
          </cell>
          <cell r="U605" t="str">
            <v>23</v>
          </cell>
          <cell r="V605" t="str">
            <v>2.3 ทุติยภูมิระดับสูง</v>
          </cell>
        </row>
        <row r="606">
          <cell r="A606" t="str">
            <v>14</v>
          </cell>
          <cell r="B606" t="str">
            <v>21002</v>
          </cell>
          <cell r="C606" t="str">
            <v>กระทรวงสาธารณสุข สำนักงานปลัดกระทรวงสาธารณสุข</v>
          </cell>
          <cell r="D606" t="str">
            <v>001089800</v>
          </cell>
          <cell r="E606" t="str">
            <v>10898</v>
          </cell>
          <cell r="F606" t="str">
            <v>รพช.หนองกี่</v>
          </cell>
          <cell r="G606" t="str">
            <v>โรงพยาบาลชุมชนหนองกี่</v>
          </cell>
          <cell r="H606" t="str">
            <v>31050601</v>
          </cell>
          <cell r="I606">
            <v>31</v>
          </cell>
          <cell r="J606" t="str">
            <v>จังหวัดบุรีรัมย์</v>
          </cell>
          <cell r="K606">
            <v>3105</v>
          </cell>
          <cell r="L606" t="str">
            <v>หนองกี่</v>
          </cell>
          <cell r="M606">
            <v>310506</v>
          </cell>
          <cell r="N606" t="str">
            <v>ทุ่งกระตาดพัฒนา</v>
          </cell>
          <cell r="O606" t="str">
            <v>ตะวันออกเฉียงเหนือ</v>
          </cell>
          <cell r="P606" t="str">
            <v>07</v>
          </cell>
          <cell r="Q606" t="str">
            <v>โรงพยาบาลชุมชน</v>
          </cell>
          <cell r="R606">
            <v>4</v>
          </cell>
          <cell r="S606">
            <v>67</v>
          </cell>
          <cell r="T606" t="str">
            <v>70</v>
          </cell>
          <cell r="U606" t="str">
            <v>22</v>
          </cell>
          <cell r="V606" t="str">
            <v>2.2 ทุติยภูมิระดับกลาง</v>
          </cell>
        </row>
        <row r="607">
          <cell r="A607" t="str">
            <v>14</v>
          </cell>
          <cell r="B607" t="str">
            <v>21002</v>
          </cell>
          <cell r="C607" t="str">
            <v>กระทรวงสาธารณสุข สำนักงานปลัดกระทรวงสาธารณสุข</v>
          </cell>
          <cell r="D607" t="str">
            <v>001089900</v>
          </cell>
          <cell r="E607" t="str">
            <v>10899</v>
          </cell>
          <cell r="F607" t="str">
            <v>รพช.ละหานทราย</v>
          </cell>
          <cell r="G607" t="str">
            <v>โรงพยาบาลชุมชนละหานทราย</v>
          </cell>
          <cell r="H607" t="str">
            <v>31060108</v>
          </cell>
          <cell r="I607">
            <v>31</v>
          </cell>
          <cell r="J607" t="str">
            <v>จังหวัดบุรีรัมย์</v>
          </cell>
          <cell r="K607">
            <v>3106</v>
          </cell>
          <cell r="L607" t="str">
            <v>ละหานทราย</v>
          </cell>
          <cell r="M607">
            <v>310601</v>
          </cell>
          <cell r="N607" t="str">
            <v>ละหานทราย</v>
          </cell>
          <cell r="O607" t="str">
            <v>ตะวันออกเฉียงเหนือ</v>
          </cell>
          <cell r="P607" t="str">
            <v>07</v>
          </cell>
          <cell r="Q607" t="str">
            <v>โรงพยาบาลชุมชน</v>
          </cell>
          <cell r="R607">
            <v>4</v>
          </cell>
          <cell r="S607">
            <v>90</v>
          </cell>
          <cell r="T607" t="str">
            <v>90</v>
          </cell>
          <cell r="U607" t="str">
            <v>22</v>
          </cell>
          <cell r="V607" t="str">
            <v>2.2 ทุติยภูมิระดับกลาง</v>
          </cell>
        </row>
        <row r="608">
          <cell r="A608" t="str">
            <v>14</v>
          </cell>
          <cell r="B608" t="str">
            <v>21002</v>
          </cell>
          <cell r="C608" t="str">
            <v>กระทรวงสาธารณสุข สำนักงานปลัดกระทรวงสาธารณสุข</v>
          </cell>
          <cell r="D608" t="str">
            <v>001090000</v>
          </cell>
          <cell r="E608" t="str">
            <v>10900</v>
          </cell>
          <cell r="F608" t="str">
            <v>รพช.ประโคนชัย</v>
          </cell>
          <cell r="G608" t="str">
            <v>โรงพยาบาลชุมชนประโคนชัย</v>
          </cell>
          <cell r="H608" t="str">
            <v>31070103</v>
          </cell>
          <cell r="I608">
            <v>31</v>
          </cell>
          <cell r="J608" t="str">
            <v>จังหวัดบุรีรัมย์</v>
          </cell>
          <cell r="K608">
            <v>3107</v>
          </cell>
          <cell r="L608" t="str">
            <v>ประโคนชัย</v>
          </cell>
          <cell r="M608">
            <v>310701</v>
          </cell>
          <cell r="N608" t="str">
            <v>ประโคนชัย</v>
          </cell>
          <cell r="O608" t="str">
            <v>ตะวันออกเฉียงเหนือ</v>
          </cell>
          <cell r="P608" t="str">
            <v>07</v>
          </cell>
          <cell r="Q608" t="str">
            <v>โรงพยาบาลชุมชน</v>
          </cell>
          <cell r="R608">
            <v>4</v>
          </cell>
          <cell r="S608">
            <v>134</v>
          </cell>
          <cell r="T608" t="str">
            <v>90</v>
          </cell>
          <cell r="U608" t="str">
            <v>22</v>
          </cell>
          <cell r="V608" t="str">
            <v>2.2 ทุติยภูมิระดับกลาง</v>
          </cell>
        </row>
        <row r="609">
          <cell r="A609" t="str">
            <v>14</v>
          </cell>
          <cell r="B609" t="str">
            <v>21002</v>
          </cell>
          <cell r="C609" t="str">
            <v>กระทรวงสาธารณสุข สำนักงานปลัดกระทรวงสาธารณสุข</v>
          </cell>
          <cell r="D609" t="str">
            <v>001090100</v>
          </cell>
          <cell r="E609" t="str">
            <v>10901</v>
          </cell>
          <cell r="F609" t="str">
            <v>รพช.บ้านกรวด</v>
          </cell>
          <cell r="G609" t="str">
            <v>โรงพยาบาลชุมชนบ้านกรวด</v>
          </cell>
          <cell r="H609" t="str">
            <v>31080103</v>
          </cell>
          <cell r="I609">
            <v>31</v>
          </cell>
          <cell r="J609" t="str">
            <v>จังหวัดบุรีรัมย์</v>
          </cell>
          <cell r="K609">
            <v>3108</v>
          </cell>
          <cell r="L609" t="str">
            <v>บ้านกรวด</v>
          </cell>
          <cell r="M609">
            <v>310801</v>
          </cell>
          <cell r="N609" t="str">
            <v>บ้านกรวด</v>
          </cell>
          <cell r="O609" t="str">
            <v>ตะวันออกเฉียงเหนือ</v>
          </cell>
          <cell r="P609" t="str">
            <v>07</v>
          </cell>
          <cell r="Q609" t="str">
            <v>โรงพยาบาลชุมชน</v>
          </cell>
          <cell r="R609">
            <v>5</v>
          </cell>
          <cell r="S609">
            <v>63</v>
          </cell>
          <cell r="T609" t="str">
            <v>60</v>
          </cell>
          <cell r="U609" t="str">
            <v>22</v>
          </cell>
          <cell r="V609" t="str">
            <v>2.2 ทุติยภูมิระดับกลาง</v>
          </cell>
        </row>
        <row r="610">
          <cell r="A610" t="str">
            <v>14</v>
          </cell>
          <cell r="B610" t="str">
            <v>21002</v>
          </cell>
          <cell r="C610" t="str">
            <v>กระทรวงสาธารณสุข สำนักงานปลัดกระทรวงสาธารณสุข</v>
          </cell>
          <cell r="D610" t="str">
            <v>001090200</v>
          </cell>
          <cell r="E610" t="str">
            <v>10902</v>
          </cell>
          <cell r="F610" t="str">
            <v>รพช.พุทไธสง</v>
          </cell>
          <cell r="G610" t="str">
            <v>โรงพยาบาลชุมชนพุทไธสง</v>
          </cell>
          <cell r="H610" t="str">
            <v>31090203</v>
          </cell>
          <cell r="I610">
            <v>31</v>
          </cell>
          <cell r="J610" t="str">
            <v>จังหวัดบุรีรัมย์</v>
          </cell>
          <cell r="K610">
            <v>3109</v>
          </cell>
          <cell r="L610" t="str">
            <v>พุทไธสง</v>
          </cell>
          <cell r="M610">
            <v>310902</v>
          </cell>
          <cell r="N610" t="str">
            <v>มะเฟือง</v>
          </cell>
          <cell r="O610" t="str">
            <v>ตะวันออกเฉียงเหนือ</v>
          </cell>
          <cell r="P610" t="str">
            <v>07</v>
          </cell>
          <cell r="Q610" t="str">
            <v>โรงพยาบาลชุมชน</v>
          </cell>
          <cell r="R610">
            <v>4</v>
          </cell>
          <cell r="S610">
            <v>72</v>
          </cell>
          <cell r="T610" t="str">
            <v>60</v>
          </cell>
          <cell r="U610" t="str">
            <v>22</v>
          </cell>
          <cell r="V610" t="str">
            <v>2.2 ทุติยภูมิระดับกลาง</v>
          </cell>
        </row>
        <row r="611">
          <cell r="A611" t="str">
            <v>14</v>
          </cell>
          <cell r="B611" t="str">
            <v>21002</v>
          </cell>
          <cell r="C611" t="str">
            <v>กระทรวงสาธารณสุข สำนักงานปลัดกระทรวงสาธารณสุข</v>
          </cell>
          <cell r="D611" t="str">
            <v>001090400</v>
          </cell>
          <cell r="E611" t="str">
            <v>10904</v>
          </cell>
          <cell r="F611" t="str">
            <v>รพช.ลำปลายมาศ</v>
          </cell>
          <cell r="G611" t="str">
            <v>โรงพยาบาลชุมชนลำปลายมาศ</v>
          </cell>
          <cell r="H611" t="str">
            <v>31100107</v>
          </cell>
          <cell r="I611">
            <v>31</v>
          </cell>
          <cell r="J611" t="str">
            <v>จังหวัดบุรีรัมย์</v>
          </cell>
          <cell r="K611">
            <v>3110</v>
          </cell>
          <cell r="L611" t="str">
            <v>ลำปลายมาศ</v>
          </cell>
          <cell r="M611">
            <v>311001</v>
          </cell>
          <cell r="N611" t="str">
            <v>ลำปลายมาศ</v>
          </cell>
          <cell r="O611" t="str">
            <v>ตะวันออกเฉียงเหนือ</v>
          </cell>
          <cell r="P611" t="str">
            <v>07</v>
          </cell>
          <cell r="Q611" t="str">
            <v>โรงพยาบาลชุมชน</v>
          </cell>
          <cell r="R611">
            <v>4</v>
          </cell>
          <cell r="S611">
            <v>124</v>
          </cell>
          <cell r="T611" t="str">
            <v>90</v>
          </cell>
          <cell r="U611" t="str">
            <v>22</v>
          </cell>
          <cell r="V611" t="str">
            <v>2.2 ทุติยภูมิระดับกลาง</v>
          </cell>
        </row>
        <row r="612">
          <cell r="A612" t="str">
            <v>14</v>
          </cell>
          <cell r="B612" t="str">
            <v>21002</v>
          </cell>
          <cell r="C612" t="str">
            <v>กระทรวงสาธารณสุข สำนักงานปลัดกระทรวงสาธารณสุข</v>
          </cell>
          <cell r="D612" t="str">
            <v>001090500</v>
          </cell>
          <cell r="E612" t="str">
            <v>10905</v>
          </cell>
          <cell r="F612" t="str">
            <v>รพช.สตึก</v>
          </cell>
          <cell r="G612" t="str">
            <v>โรงพยาบาลชุมชนสตึก</v>
          </cell>
          <cell r="H612" t="str">
            <v>31110207</v>
          </cell>
          <cell r="I612">
            <v>31</v>
          </cell>
          <cell r="J612" t="str">
            <v>จังหวัดบุรีรัมย์</v>
          </cell>
          <cell r="K612">
            <v>3111</v>
          </cell>
          <cell r="L612" t="str">
            <v>สตึก</v>
          </cell>
          <cell r="M612">
            <v>311102</v>
          </cell>
          <cell r="N612" t="str">
            <v>นิคม</v>
          </cell>
          <cell r="O612" t="str">
            <v>ตะวันออกเฉียงเหนือ</v>
          </cell>
          <cell r="P612" t="str">
            <v>07</v>
          </cell>
          <cell r="Q612" t="str">
            <v>โรงพยาบาลชุมชน</v>
          </cell>
          <cell r="R612">
            <v>4</v>
          </cell>
          <cell r="S612">
            <v>70</v>
          </cell>
          <cell r="T612" t="str">
            <v>80</v>
          </cell>
          <cell r="U612" t="str">
            <v>22</v>
          </cell>
          <cell r="V612" t="str">
            <v>2.2 ทุติยภูมิระดับกลาง</v>
          </cell>
        </row>
        <row r="613">
          <cell r="A613" t="str">
            <v>14</v>
          </cell>
          <cell r="B613" t="str">
            <v>21002</v>
          </cell>
          <cell r="C613" t="str">
            <v>กระทรวงสาธารณสุข สำนักงานปลัดกระทรวงสาธารณสุข</v>
          </cell>
          <cell r="D613" t="str">
            <v>001090600</v>
          </cell>
          <cell r="E613" t="str">
            <v>10906</v>
          </cell>
          <cell r="F613" t="str">
            <v>รพช.ปะคำ</v>
          </cell>
          <cell r="G613" t="str">
            <v>โรงพยาบาลชุมชนปะคำ</v>
          </cell>
          <cell r="H613" t="str">
            <v>31120103</v>
          </cell>
          <cell r="I613">
            <v>31</v>
          </cell>
          <cell r="J613" t="str">
            <v>จังหวัดบุรีรัมย์</v>
          </cell>
          <cell r="K613">
            <v>3112</v>
          </cell>
          <cell r="L613" t="str">
            <v>ปะคำ</v>
          </cell>
          <cell r="M613">
            <v>311201</v>
          </cell>
          <cell r="N613" t="str">
            <v>ปะคำ</v>
          </cell>
          <cell r="O613" t="str">
            <v>ตะวันออกเฉียงเหนือ</v>
          </cell>
          <cell r="P613" t="str">
            <v>07</v>
          </cell>
          <cell r="Q613" t="str">
            <v>โรงพยาบาลชุมชน</v>
          </cell>
          <cell r="R613">
            <v>4</v>
          </cell>
          <cell r="S613">
            <v>37</v>
          </cell>
          <cell r="T613" t="str">
            <v>30</v>
          </cell>
          <cell r="U613" t="str">
            <v>22</v>
          </cell>
          <cell r="V613" t="str">
            <v>2.2 ทุติยภูมิระดับกลาง</v>
          </cell>
        </row>
        <row r="614">
          <cell r="A614" t="str">
            <v>14</v>
          </cell>
          <cell r="B614" t="str">
            <v>21002</v>
          </cell>
          <cell r="C614" t="str">
            <v>กระทรวงสาธารณสุข สำนักงานปลัดกระทรวงสาธารณสุข</v>
          </cell>
          <cell r="D614" t="str">
            <v>001090700</v>
          </cell>
          <cell r="E614" t="str">
            <v>10907</v>
          </cell>
          <cell r="F614" t="str">
            <v>รพช.นาโพธิ์</v>
          </cell>
          <cell r="G614" t="str">
            <v>โรงพยาบาลชุมชนนาโพธิ์</v>
          </cell>
          <cell r="H614" t="str">
            <v>31130508</v>
          </cell>
          <cell r="I614">
            <v>31</v>
          </cell>
          <cell r="J614" t="str">
            <v>จังหวัดบุรีรัมย์</v>
          </cell>
          <cell r="K614">
            <v>3113</v>
          </cell>
          <cell r="L614" t="str">
            <v>นาโพธิ์</v>
          </cell>
          <cell r="M614">
            <v>311305</v>
          </cell>
          <cell r="N614" t="str">
            <v>ศรีสว่าง</v>
          </cell>
          <cell r="O614" t="str">
            <v>ตะวันออกเฉียงเหนือ</v>
          </cell>
          <cell r="P614" t="str">
            <v>07</v>
          </cell>
          <cell r="Q614" t="str">
            <v>โรงพยาบาลชุมชน</v>
          </cell>
          <cell r="R614">
            <v>5</v>
          </cell>
          <cell r="S614">
            <v>38</v>
          </cell>
          <cell r="T614" t="str">
            <v>30</v>
          </cell>
          <cell r="U614" t="str">
            <v>22</v>
          </cell>
          <cell r="V614" t="str">
            <v>2.2 ทุติยภูมิระดับกลาง</v>
          </cell>
        </row>
        <row r="615">
          <cell r="A615" t="str">
            <v>14</v>
          </cell>
          <cell r="B615" t="str">
            <v>21002</v>
          </cell>
          <cell r="C615" t="str">
            <v>กระทรวงสาธารณสุข สำนักงานปลัดกระทรวงสาธารณสุข</v>
          </cell>
          <cell r="D615" t="str">
            <v>001090800</v>
          </cell>
          <cell r="E615" t="str">
            <v>10908</v>
          </cell>
          <cell r="F615" t="str">
            <v>รพช.หนองหงส์</v>
          </cell>
          <cell r="G615" t="str">
            <v>โรงพยาบาลชุมชนหนองหงส์</v>
          </cell>
          <cell r="H615" t="str">
            <v>31140102</v>
          </cell>
          <cell r="I615">
            <v>31</v>
          </cell>
          <cell r="J615" t="str">
            <v>จังหวัดบุรีรัมย์</v>
          </cell>
          <cell r="K615">
            <v>3114</v>
          </cell>
          <cell r="L615" t="str">
            <v>หนองหงส์</v>
          </cell>
          <cell r="M615">
            <v>311401</v>
          </cell>
          <cell r="N615" t="str">
            <v>สระแก้ว</v>
          </cell>
          <cell r="O615" t="str">
            <v>ตะวันออกเฉียงเหนือ</v>
          </cell>
          <cell r="P615" t="str">
            <v>07</v>
          </cell>
          <cell r="Q615" t="str">
            <v>โรงพยาบาลชุมชน</v>
          </cell>
          <cell r="R615">
            <v>5</v>
          </cell>
          <cell r="S615">
            <v>48</v>
          </cell>
          <cell r="T615" t="str">
            <v>30</v>
          </cell>
          <cell r="U615" t="str">
            <v>22</v>
          </cell>
          <cell r="V615" t="str">
            <v>2.2 ทุติยภูมิระดับกลาง</v>
          </cell>
        </row>
        <row r="616">
          <cell r="A616" t="str">
            <v>14</v>
          </cell>
          <cell r="B616" t="str">
            <v>21002</v>
          </cell>
          <cell r="C616" t="str">
            <v>กระทรวงสาธารณสุข สำนักงานปลัดกระทรวงสาธารณสุข</v>
          </cell>
          <cell r="D616" t="str">
            <v>001090900</v>
          </cell>
          <cell r="E616" t="str">
            <v>10909</v>
          </cell>
          <cell r="F616" t="str">
            <v>รพช.พลับพลาชัย</v>
          </cell>
          <cell r="G616" t="str">
            <v>โรงพยาบาลชุมชนพลับพลาชัย</v>
          </cell>
          <cell r="H616" t="str">
            <v>31150401</v>
          </cell>
          <cell r="I616">
            <v>31</v>
          </cell>
          <cell r="J616" t="str">
            <v>จังหวัดบุรีรัมย์</v>
          </cell>
          <cell r="K616">
            <v>3115</v>
          </cell>
          <cell r="L616" t="str">
            <v>พลับพลาชัย</v>
          </cell>
          <cell r="M616">
            <v>311504</v>
          </cell>
          <cell r="N616" t="str">
            <v>สะเดา</v>
          </cell>
          <cell r="O616" t="str">
            <v>ตะวันออกเฉียงเหนือ</v>
          </cell>
          <cell r="P616" t="str">
            <v>07</v>
          </cell>
          <cell r="Q616" t="str">
            <v>โรงพยาบาลชุมชน</v>
          </cell>
          <cell r="R616">
            <v>5</v>
          </cell>
          <cell r="S616">
            <v>38</v>
          </cell>
          <cell r="T616" t="str">
            <v>30</v>
          </cell>
          <cell r="U616" t="str">
            <v>22</v>
          </cell>
          <cell r="V616" t="str">
            <v>2.2 ทุติยภูมิระดับกลาง</v>
          </cell>
        </row>
        <row r="617">
          <cell r="A617" t="str">
            <v>14</v>
          </cell>
          <cell r="B617" t="str">
            <v>21002</v>
          </cell>
          <cell r="C617" t="str">
            <v>กระทรวงสาธารณสุข สำนักงานปลัดกระทรวงสาธารณสุข</v>
          </cell>
          <cell r="D617" t="str">
            <v>001091000</v>
          </cell>
          <cell r="E617" t="str">
            <v>10910</v>
          </cell>
          <cell r="F617" t="str">
            <v>รพช.ห้วยราช</v>
          </cell>
          <cell r="G617" t="str">
            <v>โรงพยาบาลชุมชนห้วยราช</v>
          </cell>
          <cell r="H617" t="str">
            <v>31160808</v>
          </cell>
          <cell r="I617">
            <v>31</v>
          </cell>
          <cell r="J617" t="str">
            <v>จังหวัดบุรีรัมย์</v>
          </cell>
          <cell r="K617">
            <v>3116</v>
          </cell>
          <cell r="L617" t="str">
            <v>ห้วยราช</v>
          </cell>
          <cell r="M617">
            <v>311608</v>
          </cell>
          <cell r="N617" t="str">
            <v>ห้วยราชา</v>
          </cell>
          <cell r="O617" t="str">
            <v>ตะวันออกเฉียงเหนือ</v>
          </cell>
          <cell r="P617" t="str">
            <v>07</v>
          </cell>
          <cell r="Q617" t="str">
            <v>โรงพยาบาลชุมชน</v>
          </cell>
          <cell r="R617">
            <v>5</v>
          </cell>
          <cell r="S617">
            <v>40</v>
          </cell>
          <cell r="T617" t="str">
            <v>30</v>
          </cell>
          <cell r="U617" t="str">
            <v>22</v>
          </cell>
          <cell r="V617" t="str">
            <v>2.2 ทุติยภูมิระดับกลาง</v>
          </cell>
        </row>
        <row r="618">
          <cell r="A618" t="str">
            <v>14</v>
          </cell>
          <cell r="B618" t="str">
            <v>21002</v>
          </cell>
          <cell r="C618" t="str">
            <v>กระทรวงสาธารณสุข สำนักงานปลัดกระทรวงสาธารณสุข</v>
          </cell>
          <cell r="D618" t="str">
            <v>001091100</v>
          </cell>
          <cell r="E618" t="str">
            <v>10911</v>
          </cell>
          <cell r="F618" t="str">
            <v>รพช.โนนสุวรรณ</v>
          </cell>
          <cell r="G618" t="str">
            <v>โรงพยาบาลชุมชนโนนสุวรรณ</v>
          </cell>
          <cell r="H618" t="str">
            <v>31170110</v>
          </cell>
          <cell r="I618">
            <v>31</v>
          </cell>
          <cell r="J618" t="str">
            <v>จังหวัดบุรีรัมย์</v>
          </cell>
          <cell r="K618">
            <v>3117</v>
          </cell>
          <cell r="L618" t="str">
            <v>โนนสุวรรณ</v>
          </cell>
          <cell r="M618">
            <v>311701</v>
          </cell>
          <cell r="N618" t="str">
            <v>โนนสุวรรณ</v>
          </cell>
          <cell r="O618" t="str">
            <v>ตะวันออกเฉียงเหนือ</v>
          </cell>
          <cell r="P618" t="str">
            <v>07</v>
          </cell>
          <cell r="Q618" t="str">
            <v>โรงพยาบาลชุมชน</v>
          </cell>
          <cell r="R618">
            <v>5</v>
          </cell>
          <cell r="S618">
            <v>33</v>
          </cell>
          <cell r="T618" t="str">
            <v>30</v>
          </cell>
          <cell r="U618" t="str">
            <v>22</v>
          </cell>
          <cell r="V618" t="str">
            <v>2.2 ทุติยภูมิระดับกลาง</v>
          </cell>
        </row>
        <row r="619">
          <cell r="A619" t="str">
            <v>14</v>
          </cell>
          <cell r="B619" t="str">
            <v>21002</v>
          </cell>
          <cell r="C619" t="str">
            <v>กระทรวงสาธารณสุข สำนักงานปลัดกระทรวงสาธารณสุข</v>
          </cell>
          <cell r="D619" t="str">
            <v>001091200</v>
          </cell>
          <cell r="E619" t="str">
            <v>10912</v>
          </cell>
          <cell r="F619" t="str">
            <v>รพช.ชำนิ</v>
          </cell>
          <cell r="G619" t="str">
            <v>โรงพยาบาลชุมชนชำนิ</v>
          </cell>
          <cell r="H619" t="str">
            <v>31180108</v>
          </cell>
          <cell r="I619">
            <v>31</v>
          </cell>
          <cell r="J619" t="str">
            <v>จังหวัดบุรีรัมย์</v>
          </cell>
          <cell r="K619">
            <v>3118</v>
          </cell>
          <cell r="L619" t="str">
            <v>ชำนิ</v>
          </cell>
          <cell r="M619">
            <v>311801</v>
          </cell>
          <cell r="N619" t="str">
            <v>ชำนิ</v>
          </cell>
          <cell r="O619" t="str">
            <v>ตะวันออกเฉียงเหนือ</v>
          </cell>
          <cell r="P619" t="str">
            <v>07</v>
          </cell>
          <cell r="Q619" t="str">
            <v>โรงพยาบาลชุมชน</v>
          </cell>
          <cell r="R619">
            <v>5</v>
          </cell>
          <cell r="S619">
            <v>30</v>
          </cell>
          <cell r="T619" t="str">
            <v>30</v>
          </cell>
          <cell r="U619" t="str">
            <v>22</v>
          </cell>
          <cell r="V619" t="str">
            <v>2.2 ทุติยภูมิระดับกลาง</v>
          </cell>
        </row>
        <row r="620">
          <cell r="A620" t="str">
            <v>14</v>
          </cell>
          <cell r="B620" t="str">
            <v>21002</v>
          </cell>
          <cell r="C620" t="str">
            <v>กระทรวงสาธารณสุข สำนักงานปลัดกระทรวงสาธารณสุข</v>
          </cell>
          <cell r="D620" t="str">
            <v>001091300</v>
          </cell>
          <cell r="E620" t="str">
            <v>10913</v>
          </cell>
          <cell r="F620" t="str">
            <v>รพช.บ้านใหม่ไชยพจน์</v>
          </cell>
          <cell r="G620" t="str">
            <v>โรงพยาบาลชุมชนบ้านใหม่ไชยพจน์</v>
          </cell>
          <cell r="H620" t="str">
            <v>31190101</v>
          </cell>
          <cell r="I620">
            <v>31</v>
          </cell>
          <cell r="J620" t="str">
            <v>จังหวัดบุรีรัมย์</v>
          </cell>
          <cell r="K620">
            <v>3119</v>
          </cell>
          <cell r="L620" t="str">
            <v>บ้านใหม่ไชยพจน์</v>
          </cell>
          <cell r="M620">
            <v>311901</v>
          </cell>
          <cell r="N620" t="str">
            <v>หนองแวง</v>
          </cell>
          <cell r="O620" t="str">
            <v>ตะวันออกเฉียงเหนือ</v>
          </cell>
          <cell r="P620" t="str">
            <v>07</v>
          </cell>
          <cell r="Q620" t="str">
            <v>โรงพยาบาลชุมชน</v>
          </cell>
          <cell r="R620">
            <v>4</v>
          </cell>
          <cell r="S620">
            <v>61</v>
          </cell>
          <cell r="T620" t="str">
            <v>30</v>
          </cell>
          <cell r="U620" t="str">
            <v>22</v>
          </cell>
          <cell r="V620" t="str">
            <v>2.2 ทุติยภูมิระดับกลาง</v>
          </cell>
        </row>
        <row r="621">
          <cell r="A621" t="str">
            <v>14</v>
          </cell>
          <cell r="B621" t="str">
            <v>21002</v>
          </cell>
          <cell r="C621" t="str">
            <v>กระทรวงสาธารณสุข สำนักงานปลัดกระทรวงสาธารณสุข</v>
          </cell>
          <cell r="D621" t="str">
            <v>001091400</v>
          </cell>
          <cell r="E621" t="str">
            <v>10914</v>
          </cell>
          <cell r="F621" t="str">
            <v>รพช.โนนดินแดง</v>
          </cell>
          <cell r="G621" t="str">
            <v>โรงพยาบาลชุมชนโนนดินแดง</v>
          </cell>
          <cell r="H621" t="str">
            <v>31200107</v>
          </cell>
          <cell r="I621">
            <v>31</v>
          </cell>
          <cell r="J621" t="str">
            <v>จังหวัดบุรีรัมย์</v>
          </cell>
          <cell r="K621">
            <v>3120</v>
          </cell>
          <cell r="L621" t="str">
            <v>โนนดินแดง</v>
          </cell>
          <cell r="M621">
            <v>312001</v>
          </cell>
          <cell r="N621" t="str">
            <v>โนนดินแดง</v>
          </cell>
          <cell r="O621" t="str">
            <v>ตะวันออกเฉียงเหนือ</v>
          </cell>
          <cell r="P621" t="str">
            <v>07</v>
          </cell>
          <cell r="Q621" t="str">
            <v>โรงพยาบาลชุมชน</v>
          </cell>
          <cell r="R621">
            <v>4</v>
          </cell>
          <cell r="S621">
            <v>34</v>
          </cell>
          <cell r="T621" t="str">
            <v>30</v>
          </cell>
          <cell r="U621" t="str">
            <v>22</v>
          </cell>
          <cell r="V621" t="str">
            <v>2.2 ทุติยภูมิระดับกลาง</v>
          </cell>
        </row>
        <row r="622">
          <cell r="A622" t="str">
            <v>14</v>
          </cell>
          <cell r="B622" t="str">
            <v>21002</v>
          </cell>
          <cell r="C622" t="str">
            <v>กระทรวงสาธารณสุข สำนักงานปลัดกระทรวงสาธารณสุข</v>
          </cell>
          <cell r="D622" t="str">
            <v>001161900</v>
          </cell>
          <cell r="E622" t="str">
            <v>11619</v>
          </cell>
          <cell r="F622" t="str">
            <v>รพช.เฉลิมพระเกียรติ</v>
          </cell>
          <cell r="G622" t="str">
            <v>โรงพยาบาลชุมชนเฉลิมพระเกียรติ</v>
          </cell>
          <cell r="H622" t="str">
            <v>31230202</v>
          </cell>
          <cell r="I622">
            <v>31</v>
          </cell>
          <cell r="J622" t="str">
            <v>จังหวัดบุรีรัมย์</v>
          </cell>
          <cell r="K622">
            <v>3123</v>
          </cell>
          <cell r="L622" t="str">
            <v>เฉลิมพระเกียรติ</v>
          </cell>
          <cell r="M622">
            <v>312301</v>
          </cell>
          <cell r="N622" t="str">
            <v>เจริญสุข</v>
          </cell>
          <cell r="O622" t="str">
            <v>ตะวันออกเฉียงเหนือ</v>
          </cell>
          <cell r="P622" t="str">
            <v>07</v>
          </cell>
          <cell r="Q622" t="str">
            <v>โรงพยาบาลชุมชน</v>
          </cell>
          <cell r="R622">
            <v>4</v>
          </cell>
          <cell r="S622">
            <v>32</v>
          </cell>
          <cell r="T622" t="str">
            <v>30</v>
          </cell>
          <cell r="U622" t="str">
            <v>22</v>
          </cell>
          <cell r="V622" t="str">
            <v>2.2 ทุติยภูมิระดับกลาง</v>
          </cell>
        </row>
        <row r="623">
          <cell r="A623" t="str">
            <v>14</v>
          </cell>
          <cell r="B623" t="str">
            <v>21002</v>
          </cell>
          <cell r="C623" t="str">
            <v>กระทรวงสาธารณสุข สำนักงานปลัดกระทรวงสาธารณสุข</v>
          </cell>
          <cell r="D623" t="str">
            <v>002357800</v>
          </cell>
          <cell r="E623" t="str">
            <v>23578</v>
          </cell>
          <cell r="F623" t="str">
            <v>รพช.แคนดง</v>
          </cell>
          <cell r="G623" t="str">
            <v>โรงพยาบาลชุมชนแคนดง</v>
          </cell>
          <cell r="H623" t="str">
            <v>31220106</v>
          </cell>
          <cell r="I623">
            <v>31</v>
          </cell>
          <cell r="J623" t="str">
            <v>จังหวัดบุรีรัมย์</v>
          </cell>
          <cell r="K623">
            <v>3122</v>
          </cell>
          <cell r="L623" t="str">
            <v>แคนดง</v>
          </cell>
          <cell r="M623">
            <v>312201</v>
          </cell>
          <cell r="N623" t="str">
            <v>แคนดง</v>
          </cell>
          <cell r="O623" t="str">
            <v>ตะวันออกเฉียงเหนือ</v>
          </cell>
          <cell r="P623" t="str">
            <v>07</v>
          </cell>
          <cell r="Q623" t="str">
            <v>โรงพยาบาลชุมชน</v>
          </cell>
          <cell r="R623">
            <v>5</v>
          </cell>
          <cell r="S623">
            <v>12</v>
          </cell>
          <cell r="T623" t="str">
            <v>30</v>
          </cell>
          <cell r="U623" t="str">
            <v>21</v>
          </cell>
          <cell r="V623" t="str">
            <v>2.1 ทุติยภูมิระดับต้น</v>
          </cell>
        </row>
        <row r="624">
          <cell r="A624" t="str">
            <v>14</v>
          </cell>
          <cell r="B624" t="str">
            <v>21002</v>
          </cell>
          <cell r="C624" t="str">
            <v>กระทรวงสาธารณสุข สำนักงานปลัดกระทรวงสาธารณสุข</v>
          </cell>
          <cell r="D624" t="str">
            <v>001066800</v>
          </cell>
          <cell r="E624" t="str">
            <v>10668</v>
          </cell>
          <cell r="F624" t="str">
            <v>รพศ.สุรินทร์</v>
          </cell>
          <cell r="G624" t="str">
            <v>โรงพยาบาลศูนย์สุรินทร์</v>
          </cell>
          <cell r="H624" t="str">
            <v>32010100</v>
          </cell>
          <cell r="I624">
            <v>32</v>
          </cell>
          <cell r="J624" t="str">
            <v>จังหวัดสุรินทร์</v>
          </cell>
          <cell r="K624">
            <v>3201</v>
          </cell>
          <cell r="L624" t="str">
            <v>เมืองสุรินทร์</v>
          </cell>
          <cell r="M624">
            <v>320101</v>
          </cell>
          <cell r="N624" t="str">
            <v>ในเมือง</v>
          </cell>
          <cell r="O624" t="str">
            <v>ตะวันออกเฉียงเหนือ</v>
          </cell>
          <cell r="P624" t="str">
            <v>05</v>
          </cell>
          <cell r="Q624" t="str">
            <v>โรงพยาบาลศูนย์</v>
          </cell>
          <cell r="R624">
            <v>1</v>
          </cell>
          <cell r="S624">
            <v>697</v>
          </cell>
          <cell r="T624" t="str">
            <v>697</v>
          </cell>
          <cell r="U624" t="str">
            <v>31</v>
          </cell>
          <cell r="V624" t="str">
            <v>3.1 ตติยภูมิ</v>
          </cell>
        </row>
        <row r="625">
          <cell r="A625" t="str">
            <v>14</v>
          </cell>
          <cell r="B625" t="str">
            <v>21002</v>
          </cell>
          <cell r="C625" t="str">
            <v>กระทรวงสาธารณสุข สำนักงานปลัดกระทรวงสาธารณสุข</v>
          </cell>
          <cell r="D625" t="str">
            <v>001091500</v>
          </cell>
          <cell r="E625" t="str">
            <v>10915</v>
          </cell>
          <cell r="F625" t="str">
            <v>รพช.ชุมพลบุรี</v>
          </cell>
          <cell r="G625" t="str">
            <v>โรงพยาบาลชุมชนชุมพลบุรี</v>
          </cell>
          <cell r="H625" t="str">
            <v>32020101</v>
          </cell>
          <cell r="I625">
            <v>32</v>
          </cell>
          <cell r="J625" t="str">
            <v>จังหวัดสุรินทร์</v>
          </cell>
          <cell r="K625">
            <v>3202</v>
          </cell>
          <cell r="L625" t="str">
            <v>ชุมพลบุรี</v>
          </cell>
          <cell r="M625">
            <v>320201</v>
          </cell>
          <cell r="N625" t="str">
            <v>ชุมพลบุรี</v>
          </cell>
          <cell r="O625" t="str">
            <v>ตะวันออกเฉียงเหนือ</v>
          </cell>
          <cell r="P625" t="str">
            <v>07</v>
          </cell>
          <cell r="Q625" t="str">
            <v>โรงพยาบาลชุมชน</v>
          </cell>
          <cell r="R625">
            <v>5</v>
          </cell>
          <cell r="S625">
            <v>30</v>
          </cell>
          <cell r="T625" t="str">
            <v>80</v>
          </cell>
          <cell r="U625" t="str">
            <v>21</v>
          </cell>
          <cell r="V625" t="str">
            <v>2.1 ทุติยภูมิระดับต้น</v>
          </cell>
        </row>
        <row r="626">
          <cell r="A626" t="str">
            <v>14</v>
          </cell>
          <cell r="B626" t="str">
            <v>21002</v>
          </cell>
          <cell r="C626" t="str">
            <v>กระทรวงสาธารณสุข สำนักงานปลัดกระทรวงสาธารณสุข</v>
          </cell>
          <cell r="D626" t="str">
            <v>001091600</v>
          </cell>
          <cell r="E626" t="str">
            <v>10916</v>
          </cell>
          <cell r="F626" t="str">
            <v>รพช.ท่าตูม</v>
          </cell>
          <cell r="G626" t="str">
            <v>โรงพยาบาลชุมชนท่าตูม</v>
          </cell>
          <cell r="H626" t="str">
            <v>32030107</v>
          </cell>
          <cell r="I626">
            <v>32</v>
          </cell>
          <cell r="J626" t="str">
            <v>จังหวัดสุรินทร์</v>
          </cell>
          <cell r="K626">
            <v>3203</v>
          </cell>
          <cell r="L626" t="str">
            <v>ท่าตูม</v>
          </cell>
          <cell r="M626">
            <v>320301</v>
          </cell>
          <cell r="N626" t="str">
            <v>ท่าตูม</v>
          </cell>
          <cell r="O626" t="str">
            <v>ตะวันออกเฉียงเหนือ</v>
          </cell>
          <cell r="P626" t="str">
            <v>07</v>
          </cell>
          <cell r="Q626" t="str">
            <v>โรงพยาบาลชุมชน</v>
          </cell>
          <cell r="R626">
            <v>4</v>
          </cell>
          <cell r="S626">
            <v>90</v>
          </cell>
          <cell r="T626" t="str">
            <v>30</v>
          </cell>
          <cell r="U626" t="str">
            <v>22</v>
          </cell>
          <cell r="V626" t="str">
            <v>2.2 ทุติยภูมิระดับกลาง</v>
          </cell>
        </row>
        <row r="627">
          <cell r="A627" t="str">
            <v>14</v>
          </cell>
          <cell r="B627" t="str">
            <v>21002</v>
          </cell>
          <cell r="C627" t="str">
            <v>กระทรวงสาธารณสุข สำนักงานปลัดกระทรวงสาธารณสุข</v>
          </cell>
          <cell r="D627" t="str">
            <v>001091700</v>
          </cell>
          <cell r="E627" t="str">
            <v>10917</v>
          </cell>
          <cell r="F627" t="str">
            <v>รพช.จอมพระ</v>
          </cell>
          <cell r="G627" t="str">
            <v>โรงพยาบาลชุมชนจอมพระ</v>
          </cell>
          <cell r="H627" t="str">
            <v>32040106</v>
          </cell>
          <cell r="I627">
            <v>32</v>
          </cell>
          <cell r="J627" t="str">
            <v>จังหวัดสุรินทร์</v>
          </cell>
          <cell r="K627">
            <v>3204</v>
          </cell>
          <cell r="L627" t="str">
            <v>จอมพระ</v>
          </cell>
          <cell r="M627">
            <v>320401</v>
          </cell>
          <cell r="N627" t="str">
            <v>จอมพระ</v>
          </cell>
          <cell r="O627" t="str">
            <v>ตะวันออกเฉียงเหนือ</v>
          </cell>
          <cell r="P627" t="str">
            <v>07</v>
          </cell>
          <cell r="Q627" t="str">
            <v>โรงพยาบาลชุมชน</v>
          </cell>
          <cell r="R627">
            <v>5</v>
          </cell>
          <cell r="S627">
            <v>30</v>
          </cell>
          <cell r="T627" t="str">
            <v>30</v>
          </cell>
          <cell r="U627" t="str">
            <v>21</v>
          </cell>
          <cell r="V627" t="str">
            <v>2.1 ทุติยภูมิระดับต้น</v>
          </cell>
        </row>
        <row r="628">
          <cell r="A628" t="str">
            <v>14</v>
          </cell>
          <cell r="B628" t="str">
            <v>21002</v>
          </cell>
          <cell r="C628" t="str">
            <v>กระทรวงสาธารณสุข สำนักงานปลัดกระทรวงสาธารณสุข</v>
          </cell>
          <cell r="D628" t="str">
            <v>001091800</v>
          </cell>
          <cell r="E628" t="str">
            <v>10918</v>
          </cell>
          <cell r="F628" t="str">
            <v>รพช.ปราสาท</v>
          </cell>
          <cell r="G628" t="str">
            <v>โรงพยาบาลชุมชนปราสาท</v>
          </cell>
          <cell r="H628" t="str">
            <v>32050102</v>
          </cell>
          <cell r="I628">
            <v>32</v>
          </cell>
          <cell r="J628" t="str">
            <v>จังหวัดสุรินทร์</v>
          </cell>
          <cell r="K628">
            <v>3205</v>
          </cell>
          <cell r="L628" t="str">
            <v>ปราสาท</v>
          </cell>
          <cell r="M628">
            <v>320501</v>
          </cell>
          <cell r="N628" t="str">
            <v>กังแอน</v>
          </cell>
          <cell r="O628" t="str">
            <v>ตะวันออกเฉียงเหนือ</v>
          </cell>
          <cell r="P628" t="str">
            <v>07</v>
          </cell>
          <cell r="Q628" t="str">
            <v>โรงพยาบาลชุมชน</v>
          </cell>
          <cell r="R628">
            <v>4</v>
          </cell>
          <cell r="S628">
            <v>120</v>
          </cell>
          <cell r="T628" t="str">
            <v>60</v>
          </cell>
          <cell r="U628" t="str">
            <v>22</v>
          </cell>
          <cell r="V628" t="str">
            <v>2.2 ทุติยภูมิระดับกลาง</v>
          </cell>
        </row>
        <row r="629">
          <cell r="A629" t="str">
            <v>14</v>
          </cell>
          <cell r="B629" t="str">
            <v>21002</v>
          </cell>
          <cell r="C629" t="str">
            <v>กระทรวงสาธารณสุข สำนักงานปลัดกระทรวงสาธารณสุข</v>
          </cell>
          <cell r="D629" t="str">
            <v>001091900</v>
          </cell>
          <cell r="E629" t="str">
            <v>10919</v>
          </cell>
          <cell r="F629" t="str">
            <v>รพช.กาบเชิง</v>
          </cell>
          <cell r="G629" t="str">
            <v>โรงพยาบาลชุมชนกาบเชิง</v>
          </cell>
          <cell r="H629" t="str">
            <v>32060101</v>
          </cell>
          <cell r="I629">
            <v>32</v>
          </cell>
          <cell r="J629" t="str">
            <v>จังหวัดสุรินทร์</v>
          </cell>
          <cell r="K629">
            <v>3206</v>
          </cell>
          <cell r="L629" t="str">
            <v>กาบเชิง</v>
          </cell>
          <cell r="M629">
            <v>320601</v>
          </cell>
          <cell r="N629" t="str">
            <v>กาบเชิง</v>
          </cell>
          <cell r="O629" t="str">
            <v>ตะวันออกเฉียงเหนือ</v>
          </cell>
          <cell r="P629" t="str">
            <v>07</v>
          </cell>
          <cell r="Q629" t="str">
            <v>โรงพยาบาลชุมชน</v>
          </cell>
          <cell r="R629">
            <v>4</v>
          </cell>
          <cell r="S629">
            <v>85</v>
          </cell>
          <cell r="T629" t="str">
            <v>60</v>
          </cell>
          <cell r="U629" t="str">
            <v>21</v>
          </cell>
          <cell r="V629" t="str">
            <v>2.1 ทุติยภูมิระดับต้น</v>
          </cell>
        </row>
        <row r="630">
          <cell r="A630" t="str">
            <v>14</v>
          </cell>
          <cell r="B630" t="str">
            <v>21002</v>
          </cell>
          <cell r="C630" t="str">
            <v>กระทรวงสาธารณสุข สำนักงานปลัดกระทรวงสาธารณสุข</v>
          </cell>
          <cell r="D630" t="str">
            <v>001092000</v>
          </cell>
          <cell r="E630" t="str">
            <v>10920</v>
          </cell>
          <cell r="F630" t="str">
            <v>รพช.รัตนบุรี</v>
          </cell>
          <cell r="G630" t="str">
            <v>โรงพยาบาลชุมชนรัตนบุรี</v>
          </cell>
          <cell r="H630" t="str">
            <v>32070108</v>
          </cell>
          <cell r="I630">
            <v>32</v>
          </cell>
          <cell r="J630" t="str">
            <v>จังหวัดสุรินทร์</v>
          </cell>
          <cell r="K630">
            <v>3207</v>
          </cell>
          <cell r="L630" t="str">
            <v>รัตนบุรี</v>
          </cell>
          <cell r="M630">
            <v>320701</v>
          </cell>
          <cell r="N630" t="str">
            <v>รัตนบุรี</v>
          </cell>
          <cell r="O630" t="str">
            <v>ตะวันออกเฉียงเหนือ</v>
          </cell>
          <cell r="P630" t="str">
            <v>07</v>
          </cell>
          <cell r="Q630" t="str">
            <v>โรงพยาบาลชุมชน</v>
          </cell>
          <cell r="R630">
            <v>4</v>
          </cell>
          <cell r="S630">
            <v>60</v>
          </cell>
          <cell r="T630" t="str">
            <v>60</v>
          </cell>
          <cell r="U630" t="str">
            <v>22</v>
          </cell>
          <cell r="V630" t="str">
            <v>2.2 ทุติยภูมิระดับกลาง</v>
          </cell>
        </row>
        <row r="631">
          <cell r="A631" t="str">
            <v>14</v>
          </cell>
          <cell r="B631" t="str">
            <v>21002</v>
          </cell>
          <cell r="C631" t="str">
            <v>กระทรวงสาธารณสุข สำนักงานปลัดกระทรวงสาธารณสุข</v>
          </cell>
          <cell r="D631" t="str">
            <v>001092100</v>
          </cell>
          <cell r="E631" t="str">
            <v>10921</v>
          </cell>
          <cell r="F631" t="str">
            <v>รพช.สนม</v>
          </cell>
          <cell r="G631" t="str">
            <v>โรงพยาบาลชุมชนสนม</v>
          </cell>
          <cell r="H631" t="str">
            <v>32080103</v>
          </cell>
          <cell r="I631">
            <v>32</v>
          </cell>
          <cell r="J631" t="str">
            <v>จังหวัดสุรินทร์</v>
          </cell>
          <cell r="K631">
            <v>3208</v>
          </cell>
          <cell r="L631" t="str">
            <v>สนม</v>
          </cell>
          <cell r="M631">
            <v>320801</v>
          </cell>
          <cell r="N631" t="str">
            <v>สนม</v>
          </cell>
          <cell r="O631" t="str">
            <v>ตะวันออกเฉียงเหนือ</v>
          </cell>
          <cell r="P631" t="str">
            <v>07</v>
          </cell>
          <cell r="Q631" t="str">
            <v>โรงพยาบาลชุมชน</v>
          </cell>
          <cell r="R631">
            <v>4</v>
          </cell>
          <cell r="S631">
            <v>36</v>
          </cell>
          <cell r="T631" t="str">
            <v>30</v>
          </cell>
          <cell r="U631" t="str">
            <v>21</v>
          </cell>
          <cell r="V631" t="str">
            <v>2.1 ทุติยภูมิระดับต้น</v>
          </cell>
        </row>
        <row r="632">
          <cell r="A632" t="str">
            <v>14</v>
          </cell>
          <cell r="B632" t="str">
            <v>21002</v>
          </cell>
          <cell r="C632" t="str">
            <v>กระทรวงสาธารณสุข สำนักงานปลัดกระทรวงสาธารณสุข</v>
          </cell>
          <cell r="D632" t="str">
            <v>001092200</v>
          </cell>
          <cell r="E632" t="str">
            <v>10922</v>
          </cell>
          <cell r="F632" t="str">
            <v>รพช.ศีขรภูมิ</v>
          </cell>
          <cell r="G632" t="str">
            <v>โรงพยาบาลชุมชนศีขรภูมิ</v>
          </cell>
          <cell r="H632" t="str">
            <v>32090101</v>
          </cell>
          <cell r="I632">
            <v>32</v>
          </cell>
          <cell r="J632" t="str">
            <v>จังหวัดสุรินทร์</v>
          </cell>
          <cell r="K632">
            <v>3209</v>
          </cell>
          <cell r="L632" t="str">
            <v>ศีขรภูมิ</v>
          </cell>
          <cell r="M632">
            <v>320901</v>
          </cell>
          <cell r="N632" t="str">
            <v>ระแงง</v>
          </cell>
          <cell r="O632" t="str">
            <v>ตะวันออกเฉียงเหนือ</v>
          </cell>
          <cell r="P632" t="str">
            <v>07</v>
          </cell>
          <cell r="Q632" t="str">
            <v>โรงพยาบาลชุมชน</v>
          </cell>
          <cell r="R632">
            <v>4</v>
          </cell>
          <cell r="S632">
            <v>90</v>
          </cell>
          <cell r="T632" t="str">
            <v>60</v>
          </cell>
          <cell r="U632" t="str">
            <v>22</v>
          </cell>
          <cell r="V632" t="str">
            <v>2.2 ทุติยภูมิระดับกลาง</v>
          </cell>
        </row>
        <row r="633">
          <cell r="A633" t="str">
            <v>14</v>
          </cell>
          <cell r="B633" t="str">
            <v>21002</v>
          </cell>
          <cell r="C633" t="str">
            <v>กระทรวงสาธารณสุข สำนักงานปลัดกระทรวงสาธารณสุข</v>
          </cell>
          <cell r="D633" t="str">
            <v>001092300</v>
          </cell>
          <cell r="E633" t="str">
            <v>10923</v>
          </cell>
          <cell r="F633" t="str">
            <v>รพช.สังขะ</v>
          </cell>
          <cell r="G633" t="str">
            <v>โรงพยาบาลชุมชนสังขะ</v>
          </cell>
          <cell r="H633" t="str">
            <v>32100101</v>
          </cell>
          <cell r="I633">
            <v>32</v>
          </cell>
          <cell r="J633" t="str">
            <v>จังหวัดสุรินทร์</v>
          </cell>
          <cell r="K633">
            <v>3210</v>
          </cell>
          <cell r="L633" t="str">
            <v>สังขะ</v>
          </cell>
          <cell r="M633">
            <v>321001</v>
          </cell>
          <cell r="N633" t="str">
            <v>สังขะ</v>
          </cell>
          <cell r="O633" t="str">
            <v>ตะวันออกเฉียงเหนือ</v>
          </cell>
          <cell r="P633" t="str">
            <v>07</v>
          </cell>
          <cell r="Q633" t="str">
            <v>โรงพยาบาลชุมชน</v>
          </cell>
          <cell r="R633">
            <v>4</v>
          </cell>
          <cell r="S633">
            <v>90</v>
          </cell>
          <cell r="T633" t="str">
            <v>90</v>
          </cell>
          <cell r="U633" t="str">
            <v>22</v>
          </cell>
          <cell r="V633" t="str">
            <v>2.2 ทุติยภูมิระดับกลาง</v>
          </cell>
        </row>
        <row r="634">
          <cell r="A634" t="str">
            <v>14</v>
          </cell>
          <cell r="B634" t="str">
            <v>21002</v>
          </cell>
          <cell r="C634" t="str">
            <v>กระทรวงสาธารณสุข สำนักงานปลัดกระทรวงสาธารณสุข</v>
          </cell>
          <cell r="D634" t="str">
            <v>001092400</v>
          </cell>
          <cell r="E634" t="str">
            <v>10924</v>
          </cell>
          <cell r="F634" t="str">
            <v>รพช.ลำดวน</v>
          </cell>
          <cell r="G634" t="str">
            <v>โรงพยาบาลชุมชนลำดวน</v>
          </cell>
          <cell r="H634" t="str">
            <v>32110103</v>
          </cell>
          <cell r="I634">
            <v>32</v>
          </cell>
          <cell r="J634" t="str">
            <v>จังหวัดสุรินทร์</v>
          </cell>
          <cell r="K634">
            <v>3211</v>
          </cell>
          <cell r="L634" t="str">
            <v>ลำดวน</v>
          </cell>
          <cell r="M634">
            <v>321101</v>
          </cell>
          <cell r="N634" t="str">
            <v>ลำดวน</v>
          </cell>
          <cell r="O634" t="str">
            <v>ตะวันออกเฉียงเหนือ</v>
          </cell>
          <cell r="P634" t="str">
            <v>07</v>
          </cell>
          <cell r="Q634" t="str">
            <v>โรงพยาบาลชุมชน</v>
          </cell>
          <cell r="R634">
            <v>5</v>
          </cell>
          <cell r="S634">
            <v>30</v>
          </cell>
          <cell r="T634" t="str">
            <v>60</v>
          </cell>
          <cell r="U634" t="str">
            <v>21</v>
          </cell>
          <cell r="V634" t="str">
            <v>2.1 ทุติยภูมิระดับต้น</v>
          </cell>
        </row>
        <row r="635">
          <cell r="A635" t="str">
            <v>14</v>
          </cell>
          <cell r="B635" t="str">
            <v>21002</v>
          </cell>
          <cell r="C635" t="str">
            <v>กระทรวงสาธารณสุข สำนักงานปลัดกระทรวงสาธารณสุข</v>
          </cell>
          <cell r="D635" t="str">
            <v>001092500</v>
          </cell>
          <cell r="E635" t="str">
            <v>10925</v>
          </cell>
          <cell r="F635" t="str">
            <v>รพช.สำโรงทาบ</v>
          </cell>
          <cell r="G635" t="str">
            <v>โรงพยาบาลชุมชนสำโรงทาบ</v>
          </cell>
          <cell r="H635" t="str">
            <v>32120201</v>
          </cell>
          <cell r="I635">
            <v>32</v>
          </cell>
          <cell r="J635" t="str">
            <v>จังหวัดสุรินทร์</v>
          </cell>
          <cell r="K635">
            <v>3212</v>
          </cell>
          <cell r="L635" t="str">
            <v>สำโรงทาบ</v>
          </cell>
          <cell r="M635">
            <v>321202</v>
          </cell>
          <cell r="N635" t="str">
            <v>หนองไผ่ล้อม</v>
          </cell>
          <cell r="O635" t="str">
            <v>ตะวันออกเฉียงเหนือ</v>
          </cell>
          <cell r="P635" t="str">
            <v>07</v>
          </cell>
          <cell r="Q635" t="str">
            <v>โรงพยาบาลชุมชน</v>
          </cell>
          <cell r="R635">
            <v>5</v>
          </cell>
          <cell r="S635">
            <v>30</v>
          </cell>
          <cell r="T635" t="str">
            <v>30</v>
          </cell>
          <cell r="U635" t="str">
            <v>21</v>
          </cell>
          <cell r="V635" t="str">
            <v>2.1 ทุติยภูมิระดับต้น</v>
          </cell>
        </row>
        <row r="636">
          <cell r="A636" t="str">
            <v>14</v>
          </cell>
          <cell r="B636" t="str">
            <v>21002</v>
          </cell>
          <cell r="C636" t="str">
            <v>กระทรวงสาธารณสุข สำนักงานปลัดกระทรวงสาธารณสุข</v>
          </cell>
          <cell r="D636" t="str">
            <v>001092600</v>
          </cell>
          <cell r="E636" t="str">
            <v>10926</v>
          </cell>
          <cell r="F636" t="str">
            <v>รพช.บัวเชด</v>
          </cell>
          <cell r="G636" t="str">
            <v>โรงพยาบาลชุมชนบัวเชด</v>
          </cell>
          <cell r="H636" t="str">
            <v>32130101</v>
          </cell>
          <cell r="I636">
            <v>32</v>
          </cell>
          <cell r="J636" t="str">
            <v>จังหวัดสุรินทร์</v>
          </cell>
          <cell r="K636">
            <v>3213</v>
          </cell>
          <cell r="L636" t="str">
            <v>บัวเชด</v>
          </cell>
          <cell r="M636">
            <v>321301</v>
          </cell>
          <cell r="N636" t="str">
            <v>บัวเชด</v>
          </cell>
          <cell r="O636" t="str">
            <v>ตะวันออกเฉียงเหนือ</v>
          </cell>
          <cell r="P636" t="str">
            <v>07</v>
          </cell>
          <cell r="Q636" t="str">
            <v>โรงพยาบาลชุมชน</v>
          </cell>
          <cell r="R636">
            <v>5</v>
          </cell>
          <cell r="S636">
            <v>30</v>
          </cell>
          <cell r="T636" t="str">
            <v>30</v>
          </cell>
          <cell r="U636" t="str">
            <v>21</v>
          </cell>
          <cell r="V636" t="str">
            <v>2.1 ทุติยภูมิระดับต้น</v>
          </cell>
        </row>
        <row r="637">
          <cell r="A637" t="str">
            <v>14</v>
          </cell>
          <cell r="B637" t="str">
            <v>21002</v>
          </cell>
          <cell r="C637" t="str">
            <v>กระทรวงสาธารณสุข สำนักงานปลัดกระทรวงสาธารณสุข</v>
          </cell>
          <cell r="D637" t="str">
            <v>002230200</v>
          </cell>
          <cell r="E637" t="str">
            <v>22302</v>
          </cell>
          <cell r="F637" t="str">
            <v>รพช.พนมดงรักเฉลิมพระเกียรติ 80 พรรษา</v>
          </cell>
          <cell r="G637" t="str">
            <v>โรงพยาบาลชุมชนพนมดงรักเฉลิมพระเกียรติ 80 พรรษา</v>
          </cell>
          <cell r="H637" t="str">
            <v>32140118</v>
          </cell>
          <cell r="I637">
            <v>32</v>
          </cell>
          <cell r="J637" t="str">
            <v>จังหวัดสุรินทร์</v>
          </cell>
          <cell r="K637">
            <v>3214</v>
          </cell>
          <cell r="L637" t="str">
            <v>พนมดงรัก</v>
          </cell>
          <cell r="M637">
            <v>321401</v>
          </cell>
          <cell r="N637" t="str">
            <v>บักได</v>
          </cell>
          <cell r="O637" t="str">
            <v>ตะวันออกเฉียงเหนือ</v>
          </cell>
          <cell r="P637" t="str">
            <v>07</v>
          </cell>
          <cell r="Q637" t="str">
            <v>โรงพยาบาลชุมชน</v>
          </cell>
          <cell r="R637">
            <v>5</v>
          </cell>
          <cell r="S637">
            <v>30</v>
          </cell>
          <cell r="T637" t="str">
            <v>30</v>
          </cell>
          <cell r="U637" t="str">
            <v>21</v>
          </cell>
          <cell r="V637" t="str">
            <v>2.1 ทุติยภูมิระดับต้น</v>
          </cell>
        </row>
        <row r="638">
          <cell r="A638" t="str">
            <v>14</v>
          </cell>
          <cell r="B638" t="str">
            <v>21002</v>
          </cell>
          <cell r="C638" t="str">
            <v>กระทรวงสาธารณสุข สำนักงานปลัดกระทรวงสาธารณสุข</v>
          </cell>
          <cell r="D638" t="str">
            <v>001070200</v>
          </cell>
          <cell r="E638" t="str">
            <v>10702</v>
          </cell>
          <cell r="F638" t="str">
            <v>รพท.ชัยภูมิ</v>
          </cell>
          <cell r="G638" t="str">
            <v>โรงพยาบาลทั่วไปชัยภูมิ</v>
          </cell>
          <cell r="H638" t="str">
            <v>36010105</v>
          </cell>
          <cell r="I638">
            <v>36</v>
          </cell>
          <cell r="J638" t="str">
            <v>จังหวัดชัยภูมิ</v>
          </cell>
          <cell r="K638">
            <v>3601</v>
          </cell>
          <cell r="L638" t="str">
            <v>เมืองชัยภูมิ</v>
          </cell>
          <cell r="M638">
            <v>360101</v>
          </cell>
          <cell r="N638" t="str">
            <v>ในเมือง</v>
          </cell>
          <cell r="O638" t="str">
            <v>ตะวันออกเฉียงเหนือ</v>
          </cell>
          <cell r="P638" t="str">
            <v>06</v>
          </cell>
          <cell r="Q638" t="str">
            <v>โรงพยาบาลทั่วไป</v>
          </cell>
          <cell r="R638">
            <v>2</v>
          </cell>
          <cell r="S638">
            <v>500</v>
          </cell>
          <cell r="T638" t="str">
            <v>444</v>
          </cell>
          <cell r="U638" t="str">
            <v>23</v>
          </cell>
          <cell r="V638" t="str">
            <v>2.3 ทุติยภูมิระดับสูง</v>
          </cell>
        </row>
        <row r="639">
          <cell r="A639" t="str">
            <v>14</v>
          </cell>
          <cell r="B639" t="str">
            <v>21002</v>
          </cell>
          <cell r="C639" t="str">
            <v>กระทรวงสาธารณสุข สำนักงานปลัดกระทรวงสาธารณสุข</v>
          </cell>
          <cell r="D639" t="str">
            <v>001097000</v>
          </cell>
          <cell r="E639" t="str">
            <v>10970</v>
          </cell>
          <cell r="F639" t="str">
            <v>รพช.บ้านเขว้า</v>
          </cell>
          <cell r="G639" t="str">
            <v>โรงพยาบาลชุมชนบ้านเขว้า</v>
          </cell>
          <cell r="H639" t="str">
            <v>36020101</v>
          </cell>
          <cell r="I639">
            <v>36</v>
          </cell>
          <cell r="J639" t="str">
            <v>จังหวัดชัยภูมิ</v>
          </cell>
          <cell r="K639">
            <v>3602</v>
          </cell>
          <cell r="L639" t="str">
            <v>บ้านเขว้า</v>
          </cell>
          <cell r="M639">
            <v>360201</v>
          </cell>
          <cell r="N639" t="str">
            <v>บ้านเขว้า</v>
          </cell>
          <cell r="O639" t="str">
            <v>ตะวันออกเฉียงเหนือ</v>
          </cell>
          <cell r="P639" t="str">
            <v>07</v>
          </cell>
          <cell r="Q639" t="str">
            <v>โรงพยาบาลชุมชน</v>
          </cell>
          <cell r="R639">
            <v>5</v>
          </cell>
          <cell r="S639">
            <v>30</v>
          </cell>
          <cell r="T639" t="str">
            <v>30</v>
          </cell>
          <cell r="U639" t="str">
            <v>21</v>
          </cell>
          <cell r="V639" t="str">
            <v>2.1 ทุติยภูมิระดับต้น</v>
          </cell>
        </row>
        <row r="640">
          <cell r="A640" t="str">
            <v>14</v>
          </cell>
          <cell r="B640" t="str">
            <v>21002</v>
          </cell>
          <cell r="C640" t="str">
            <v>กระทรวงสาธารณสุข สำนักงานปลัดกระทรวงสาธารณสุข</v>
          </cell>
          <cell r="D640" t="str">
            <v>001097100</v>
          </cell>
          <cell r="E640" t="str">
            <v>10971</v>
          </cell>
          <cell r="F640" t="str">
            <v>รพช.คอนสวรรค์</v>
          </cell>
          <cell r="G640" t="str">
            <v>โรงพยาบาลชุมชนคอนสวรรค์</v>
          </cell>
          <cell r="H640" t="str">
            <v>36030113</v>
          </cell>
          <cell r="I640">
            <v>36</v>
          </cell>
          <cell r="J640" t="str">
            <v>จังหวัดชัยภูมิ</v>
          </cell>
          <cell r="K640">
            <v>3603</v>
          </cell>
          <cell r="L640" t="str">
            <v>คอนสวรรค์</v>
          </cell>
          <cell r="M640">
            <v>360301</v>
          </cell>
          <cell r="N640" t="str">
            <v>คอนสวรรค์</v>
          </cell>
          <cell r="O640" t="str">
            <v>ตะวันออกเฉียงเหนือ</v>
          </cell>
          <cell r="P640" t="str">
            <v>07</v>
          </cell>
          <cell r="Q640" t="str">
            <v>โรงพยาบาลชุมชน</v>
          </cell>
          <cell r="R640">
            <v>5</v>
          </cell>
          <cell r="S640">
            <v>30</v>
          </cell>
          <cell r="T640" t="str">
            <v>30</v>
          </cell>
          <cell r="U640" t="str">
            <v>21</v>
          </cell>
          <cell r="V640" t="str">
            <v>2.1 ทุติยภูมิระดับต้น</v>
          </cell>
        </row>
        <row r="641">
          <cell r="A641" t="str">
            <v>14</v>
          </cell>
          <cell r="B641" t="str">
            <v>21002</v>
          </cell>
          <cell r="C641" t="str">
            <v>กระทรวงสาธารณสุข สำนักงานปลัดกระทรวงสาธารณสุข</v>
          </cell>
          <cell r="D641" t="str">
            <v>001097200</v>
          </cell>
          <cell r="E641" t="str">
            <v>10972</v>
          </cell>
          <cell r="F641" t="str">
            <v>รพช.เกษตรสมบูรณ์</v>
          </cell>
          <cell r="G641" t="str">
            <v>โรงพยาบาลชุมชนเกษตรสมบูรณ์</v>
          </cell>
          <cell r="H641" t="str">
            <v>36040101</v>
          </cell>
          <cell r="I641">
            <v>36</v>
          </cell>
          <cell r="J641" t="str">
            <v>จังหวัดชัยภูมิ</v>
          </cell>
          <cell r="K641">
            <v>3604</v>
          </cell>
          <cell r="L641" t="str">
            <v>เกษตรสมบูรณ์</v>
          </cell>
          <cell r="M641">
            <v>360401</v>
          </cell>
          <cell r="N641" t="str">
            <v>บ้านยาง</v>
          </cell>
          <cell r="O641" t="str">
            <v>ตะวันออกเฉียงเหนือ</v>
          </cell>
          <cell r="P641" t="str">
            <v>07</v>
          </cell>
          <cell r="Q641" t="str">
            <v>โรงพยาบาลชุมชน</v>
          </cell>
          <cell r="R641">
            <v>5</v>
          </cell>
          <cell r="S641">
            <v>60</v>
          </cell>
          <cell r="T641" t="str">
            <v>30</v>
          </cell>
          <cell r="U641" t="str">
            <v>21</v>
          </cell>
          <cell r="V641" t="str">
            <v>2.1 ทุติยภูมิระดับต้น</v>
          </cell>
        </row>
        <row r="642">
          <cell r="A642" t="str">
            <v>14</v>
          </cell>
          <cell r="B642" t="str">
            <v>21002</v>
          </cell>
          <cell r="C642" t="str">
            <v>กระทรวงสาธารณสุข สำนักงานปลัดกระทรวงสาธารณสุข</v>
          </cell>
          <cell r="D642" t="str">
            <v>001097300</v>
          </cell>
          <cell r="E642" t="str">
            <v>10973</v>
          </cell>
          <cell r="F642" t="str">
            <v>รพช.หนองบัวแดง</v>
          </cell>
          <cell r="G642" t="str">
            <v>โรงพยาบาลชุมชนหนองบัวแดง</v>
          </cell>
          <cell r="H642" t="str">
            <v>36050102</v>
          </cell>
          <cell r="I642">
            <v>36</v>
          </cell>
          <cell r="J642" t="str">
            <v>จังหวัดชัยภูมิ</v>
          </cell>
          <cell r="K642">
            <v>3605</v>
          </cell>
          <cell r="L642" t="str">
            <v>หนองบัวแดง</v>
          </cell>
          <cell r="M642">
            <v>360501</v>
          </cell>
          <cell r="N642" t="str">
            <v>หนองบัวแดง</v>
          </cell>
          <cell r="O642" t="str">
            <v>ตะวันออกเฉียงเหนือ</v>
          </cell>
          <cell r="P642" t="str">
            <v>07</v>
          </cell>
          <cell r="Q642" t="str">
            <v>โรงพยาบาลชุมชน</v>
          </cell>
          <cell r="R642">
            <v>4</v>
          </cell>
          <cell r="S642">
            <v>60</v>
          </cell>
          <cell r="T642" t="str">
            <v>30</v>
          </cell>
          <cell r="U642" t="str">
            <v>22</v>
          </cell>
          <cell r="V642" t="str">
            <v>2.2 ทุติยภูมิระดับกลาง</v>
          </cell>
        </row>
        <row r="643">
          <cell r="A643" t="str">
            <v>14</v>
          </cell>
          <cell r="B643" t="str">
            <v>21002</v>
          </cell>
          <cell r="C643" t="str">
            <v>กระทรวงสาธารณสุข สำนักงานปลัดกระทรวงสาธารณสุข</v>
          </cell>
          <cell r="D643" t="str">
            <v>001097400</v>
          </cell>
          <cell r="E643" t="str">
            <v>10974</v>
          </cell>
          <cell r="F643" t="str">
            <v>รพช.จัตุรัส</v>
          </cell>
          <cell r="G643" t="str">
            <v>โรงพยาบาลชุมชนจัตุรัส</v>
          </cell>
          <cell r="H643" t="str">
            <v>36061001</v>
          </cell>
          <cell r="I643">
            <v>36</v>
          </cell>
          <cell r="J643" t="str">
            <v>จังหวัดชัยภูมิ</v>
          </cell>
          <cell r="K643">
            <v>3606</v>
          </cell>
          <cell r="L643" t="str">
            <v>จัตุรัส</v>
          </cell>
          <cell r="M643">
            <v>360610</v>
          </cell>
          <cell r="N643" t="str">
            <v>หนองบัวใหญ่</v>
          </cell>
          <cell r="O643" t="str">
            <v>ตะวันออกเฉียงเหนือ</v>
          </cell>
          <cell r="P643" t="str">
            <v>07</v>
          </cell>
          <cell r="Q643" t="str">
            <v>โรงพยาบาลชุมชน</v>
          </cell>
          <cell r="R643">
            <v>4</v>
          </cell>
          <cell r="S643">
            <v>60</v>
          </cell>
          <cell r="T643" t="str">
            <v>30</v>
          </cell>
          <cell r="U643" t="str">
            <v>21</v>
          </cell>
          <cell r="V643" t="str">
            <v>2.1 ทุติยภูมิระดับต้น</v>
          </cell>
        </row>
        <row r="644">
          <cell r="A644" t="str">
            <v>14</v>
          </cell>
          <cell r="B644" t="str">
            <v>21002</v>
          </cell>
          <cell r="C644" t="str">
            <v>กระทรวงสาธารณสุข สำนักงานปลัดกระทรวงสาธารณสุข</v>
          </cell>
          <cell r="D644" t="str">
            <v>001097500</v>
          </cell>
          <cell r="E644" t="str">
            <v>10975</v>
          </cell>
          <cell r="F644" t="str">
            <v>รพช.บำเหน็จณรงค์</v>
          </cell>
          <cell r="G644" t="str">
            <v>โรงพยาบาลชุมชนบำเหน็จณรงค์</v>
          </cell>
          <cell r="H644" t="str">
            <v>36070201</v>
          </cell>
          <cell r="I644">
            <v>36</v>
          </cell>
          <cell r="J644" t="str">
            <v>จังหวัดชัยภูมิ</v>
          </cell>
          <cell r="K644">
            <v>3607</v>
          </cell>
          <cell r="L644" t="str">
            <v>บำเหน็จณรงค์</v>
          </cell>
          <cell r="M644">
            <v>360702</v>
          </cell>
          <cell r="N644" t="str">
            <v>บ้านเพชร</v>
          </cell>
          <cell r="O644" t="str">
            <v>ตะวันออกเฉียงเหนือ</v>
          </cell>
          <cell r="P644" t="str">
            <v>07</v>
          </cell>
          <cell r="Q644" t="str">
            <v>โรงพยาบาลชุมชน</v>
          </cell>
          <cell r="R644">
            <v>4</v>
          </cell>
          <cell r="S644">
            <v>60</v>
          </cell>
          <cell r="T644" t="str">
            <v>60</v>
          </cell>
          <cell r="U644" t="str">
            <v>22</v>
          </cell>
          <cell r="V644" t="str">
            <v>2.2 ทุติยภูมิระดับกลาง</v>
          </cell>
        </row>
        <row r="645">
          <cell r="A645" t="str">
            <v>14</v>
          </cell>
          <cell r="B645" t="str">
            <v>21002</v>
          </cell>
          <cell r="C645" t="str">
            <v>กระทรวงสาธารณสุข สำนักงานปลัดกระทรวงสาธารณสุข</v>
          </cell>
          <cell r="D645" t="str">
            <v>001097600</v>
          </cell>
          <cell r="E645" t="str">
            <v>10976</v>
          </cell>
          <cell r="F645" t="str">
            <v>รพช.หนองบัวระเหว</v>
          </cell>
          <cell r="G645" t="str">
            <v>โรงพยาบาลชุมชนหนองบัวระเหว</v>
          </cell>
          <cell r="H645" t="str">
            <v>36080101</v>
          </cell>
          <cell r="I645">
            <v>36</v>
          </cell>
          <cell r="J645" t="str">
            <v>จังหวัดชัยภูมิ</v>
          </cell>
          <cell r="K645">
            <v>3608</v>
          </cell>
          <cell r="L645" t="str">
            <v>หนองบัวระเหว</v>
          </cell>
          <cell r="M645">
            <v>360801</v>
          </cell>
          <cell r="N645" t="str">
            <v>หนองบัวระเหว</v>
          </cell>
          <cell r="O645" t="str">
            <v>ตะวันออกเฉียงเหนือ</v>
          </cell>
          <cell r="P645" t="str">
            <v>07</v>
          </cell>
          <cell r="Q645" t="str">
            <v>โรงพยาบาลชุมชน</v>
          </cell>
          <cell r="R645">
            <v>5</v>
          </cell>
          <cell r="S645">
            <v>30</v>
          </cell>
          <cell r="T645" t="str">
            <v>30</v>
          </cell>
          <cell r="U645" t="str">
            <v>21</v>
          </cell>
          <cell r="V645" t="str">
            <v>2.1 ทุติยภูมิระดับต้น</v>
          </cell>
        </row>
        <row r="646">
          <cell r="A646" t="str">
            <v>14</v>
          </cell>
          <cell r="B646" t="str">
            <v>21002</v>
          </cell>
          <cell r="C646" t="str">
            <v>กระทรวงสาธารณสุข สำนักงานปลัดกระทรวงสาธารณสุข</v>
          </cell>
          <cell r="D646" t="str">
            <v>001097700</v>
          </cell>
          <cell r="E646" t="str">
            <v>10977</v>
          </cell>
          <cell r="F646" t="str">
            <v>รพช.เทพสถิต</v>
          </cell>
          <cell r="G646" t="str">
            <v>โรงพยาบาลชุมชนเทพสถิต</v>
          </cell>
          <cell r="H646" t="str">
            <v>36090101</v>
          </cell>
          <cell r="I646">
            <v>36</v>
          </cell>
          <cell r="J646" t="str">
            <v>จังหวัดชัยภูมิ</v>
          </cell>
          <cell r="K646">
            <v>3609</v>
          </cell>
          <cell r="L646" t="str">
            <v>เทพสถิต</v>
          </cell>
          <cell r="M646">
            <v>360901</v>
          </cell>
          <cell r="N646" t="str">
            <v>วะตะแบก</v>
          </cell>
          <cell r="O646" t="str">
            <v>ตะวันออกเฉียงเหนือ</v>
          </cell>
          <cell r="P646" t="str">
            <v>07</v>
          </cell>
          <cell r="Q646" t="str">
            <v>โรงพยาบาลชุมชน</v>
          </cell>
          <cell r="R646">
            <v>5</v>
          </cell>
          <cell r="S646">
            <v>30</v>
          </cell>
          <cell r="T646" t="str">
            <v>30</v>
          </cell>
          <cell r="U646" t="str">
            <v>21</v>
          </cell>
          <cell r="V646" t="str">
            <v>2.1 ทุติยภูมิระดับต้น</v>
          </cell>
        </row>
        <row r="647">
          <cell r="A647" t="str">
            <v>14</v>
          </cell>
          <cell r="B647" t="str">
            <v>21002</v>
          </cell>
          <cell r="C647" t="str">
            <v>กระทรวงสาธารณสุข สำนักงานปลัดกระทรวงสาธารณสุข</v>
          </cell>
          <cell r="D647" t="str">
            <v>001097800</v>
          </cell>
          <cell r="E647" t="str">
            <v>10978</v>
          </cell>
          <cell r="F647" t="str">
            <v>รพช.ภูเขียว</v>
          </cell>
          <cell r="G647" t="str">
            <v>โรงพยาบาลชุมชนภูเขียว</v>
          </cell>
          <cell r="H647" t="str">
            <v>36100104</v>
          </cell>
          <cell r="I647">
            <v>36</v>
          </cell>
          <cell r="J647" t="str">
            <v>จังหวัดชัยภูมิ</v>
          </cell>
          <cell r="K647">
            <v>3610</v>
          </cell>
          <cell r="L647" t="str">
            <v>ภูเขียว</v>
          </cell>
          <cell r="M647">
            <v>361001</v>
          </cell>
          <cell r="N647" t="str">
            <v>ผักปัง</v>
          </cell>
          <cell r="O647" t="str">
            <v>ตะวันออกเฉียงเหนือ</v>
          </cell>
          <cell r="P647" t="str">
            <v>07</v>
          </cell>
          <cell r="Q647" t="str">
            <v>โรงพยาบาลชุมชน</v>
          </cell>
          <cell r="R647">
            <v>4</v>
          </cell>
          <cell r="S647">
            <v>90</v>
          </cell>
          <cell r="T647" t="str">
            <v>90</v>
          </cell>
          <cell r="U647" t="str">
            <v>22</v>
          </cell>
          <cell r="V647" t="str">
            <v>2.2 ทุติยภูมิระดับกลาง</v>
          </cell>
        </row>
        <row r="648">
          <cell r="A648" t="str">
            <v>14</v>
          </cell>
          <cell r="B648" t="str">
            <v>21002</v>
          </cell>
          <cell r="C648" t="str">
            <v>กระทรวงสาธารณสุข สำนักงานปลัดกระทรวงสาธารณสุข</v>
          </cell>
          <cell r="D648" t="str">
            <v>001097900</v>
          </cell>
          <cell r="E648" t="str">
            <v>10979</v>
          </cell>
          <cell r="F648" t="str">
            <v>รพช.บ้านแท่น</v>
          </cell>
          <cell r="G648" t="str">
            <v>โรงพยาบาลชุมชนบ้านแท่น</v>
          </cell>
          <cell r="H648" t="str">
            <v>36110103</v>
          </cell>
          <cell r="I648">
            <v>36</v>
          </cell>
          <cell r="J648" t="str">
            <v>จังหวัดชัยภูมิ</v>
          </cell>
          <cell r="K648">
            <v>3611</v>
          </cell>
          <cell r="L648" t="str">
            <v>บ้านแท่น</v>
          </cell>
          <cell r="M648">
            <v>361101</v>
          </cell>
          <cell r="N648" t="str">
            <v>บ้านแท่น</v>
          </cell>
          <cell r="O648" t="str">
            <v>ตะวันออกเฉียงเหนือ</v>
          </cell>
          <cell r="P648" t="str">
            <v>07</v>
          </cell>
          <cell r="Q648" t="str">
            <v>โรงพยาบาลชุมชน</v>
          </cell>
          <cell r="R648">
            <v>5</v>
          </cell>
          <cell r="S648">
            <v>30</v>
          </cell>
          <cell r="T648" t="str">
            <v>30</v>
          </cell>
          <cell r="U648" t="str">
            <v>21</v>
          </cell>
          <cell r="V648" t="str">
            <v>2.1 ทุติยภูมิระดับต้น</v>
          </cell>
        </row>
        <row r="649">
          <cell r="A649" t="str">
            <v>14</v>
          </cell>
          <cell r="B649" t="str">
            <v>21002</v>
          </cell>
          <cell r="C649" t="str">
            <v>กระทรวงสาธารณสุข สำนักงานปลัดกระทรวงสาธารณสุข</v>
          </cell>
          <cell r="D649" t="str">
            <v>001098000</v>
          </cell>
          <cell r="E649" t="str">
            <v>10980</v>
          </cell>
          <cell r="F649" t="str">
            <v>รพช.แก้งคร้อ</v>
          </cell>
          <cell r="G649" t="str">
            <v>โรงพยาบาลชุมชนแก้งคร้อ</v>
          </cell>
          <cell r="H649" t="str">
            <v>36120101</v>
          </cell>
          <cell r="I649">
            <v>36</v>
          </cell>
          <cell r="J649" t="str">
            <v>จังหวัดชัยภูมิ</v>
          </cell>
          <cell r="K649">
            <v>3612</v>
          </cell>
          <cell r="L649" t="str">
            <v>แก้งคร้อ</v>
          </cell>
          <cell r="M649">
            <v>361201</v>
          </cell>
          <cell r="N649" t="str">
            <v>ช่องสามหมอ</v>
          </cell>
          <cell r="O649" t="str">
            <v>ตะวันออกเฉียงเหนือ</v>
          </cell>
          <cell r="P649" t="str">
            <v>07</v>
          </cell>
          <cell r="Q649" t="str">
            <v>โรงพยาบาลชุมชน</v>
          </cell>
          <cell r="R649">
            <v>4</v>
          </cell>
          <cell r="S649">
            <v>60</v>
          </cell>
          <cell r="T649" t="str">
            <v>60</v>
          </cell>
          <cell r="U649" t="str">
            <v>21</v>
          </cell>
          <cell r="V649" t="str">
            <v>2.1 ทุติยภูมิระดับต้น</v>
          </cell>
        </row>
        <row r="650">
          <cell r="A650" t="str">
            <v>14</v>
          </cell>
          <cell r="B650" t="str">
            <v>21002</v>
          </cell>
          <cell r="C650" t="str">
            <v>กระทรวงสาธารณสุข สำนักงานปลัดกระทรวงสาธารณสุข</v>
          </cell>
          <cell r="D650" t="str">
            <v>001098100</v>
          </cell>
          <cell r="E650" t="str">
            <v>10981</v>
          </cell>
          <cell r="F650" t="str">
            <v>รพช.คอนสาร</v>
          </cell>
          <cell r="G650" t="str">
            <v>โรงพยาบาลชุมชนคอนสาร</v>
          </cell>
          <cell r="H650" t="str">
            <v>36130705</v>
          </cell>
          <cell r="I650">
            <v>36</v>
          </cell>
          <cell r="J650" t="str">
            <v>จังหวัดชัยภูมิ</v>
          </cell>
          <cell r="K650">
            <v>3613</v>
          </cell>
          <cell r="L650" t="str">
            <v>คอนสาร</v>
          </cell>
          <cell r="M650">
            <v>361307</v>
          </cell>
          <cell r="N650" t="str">
            <v>ทุ่งนาเลา</v>
          </cell>
          <cell r="O650" t="str">
            <v>ตะวันออกเฉียงเหนือ</v>
          </cell>
          <cell r="P650" t="str">
            <v>07</v>
          </cell>
          <cell r="Q650" t="str">
            <v>โรงพยาบาลชุมชน</v>
          </cell>
          <cell r="R650">
            <v>5</v>
          </cell>
          <cell r="S650">
            <v>30</v>
          </cell>
          <cell r="T650" t="str">
            <v>30</v>
          </cell>
          <cell r="U650" t="str">
            <v>21</v>
          </cell>
          <cell r="V650" t="str">
            <v>2.1 ทุติยภูมิระดับต้น</v>
          </cell>
        </row>
        <row r="651">
          <cell r="A651" t="str">
            <v>14</v>
          </cell>
          <cell r="B651" t="str">
            <v>21002</v>
          </cell>
          <cell r="C651" t="str">
            <v>กระทรวงสาธารณสุข สำนักงานปลัดกระทรวงสาธารณสุข</v>
          </cell>
          <cell r="D651" t="str">
            <v>001098200</v>
          </cell>
          <cell r="E651" t="str">
            <v>10982</v>
          </cell>
          <cell r="F651" t="str">
            <v>รพช.ภักดีชุมพล</v>
          </cell>
          <cell r="G651" t="str">
            <v>โรงพยาบาลชุมชนภักดีชุมพล</v>
          </cell>
          <cell r="H651" t="str">
            <v>36140203</v>
          </cell>
          <cell r="I651">
            <v>36</v>
          </cell>
          <cell r="J651" t="str">
            <v>จังหวัดชัยภูมิ</v>
          </cell>
          <cell r="K651">
            <v>3614</v>
          </cell>
          <cell r="L651" t="str">
            <v>ภักดีชุมพล</v>
          </cell>
          <cell r="M651">
            <v>361402</v>
          </cell>
          <cell r="N651" t="str">
            <v>เจาทอง</v>
          </cell>
          <cell r="O651" t="str">
            <v>ตะวันออกเฉียงเหนือ</v>
          </cell>
          <cell r="P651" t="str">
            <v>07</v>
          </cell>
          <cell r="Q651" t="str">
            <v>โรงพยาบาลชุมชน</v>
          </cell>
          <cell r="R651">
            <v>5</v>
          </cell>
          <cell r="S651">
            <v>30</v>
          </cell>
          <cell r="T651" t="str">
            <v>30</v>
          </cell>
          <cell r="U651" t="str">
            <v>21</v>
          </cell>
          <cell r="V651" t="str">
            <v>2.1 ทุติยภูมิระดับต้น</v>
          </cell>
        </row>
        <row r="652">
          <cell r="A652" t="str">
            <v>14</v>
          </cell>
          <cell r="B652" t="str">
            <v>21002</v>
          </cell>
          <cell r="C652" t="str">
            <v>กระทรวงสาธารณสุข สำนักงานปลัดกระทรวงสาธารณสุข</v>
          </cell>
          <cell r="D652" t="str">
            <v>001098300</v>
          </cell>
          <cell r="E652" t="str">
            <v>10983</v>
          </cell>
          <cell r="F652" t="str">
            <v>รพช.เนินสง่า</v>
          </cell>
          <cell r="G652" t="str">
            <v>โรงพยาบาลชุมชนเนินสง่า</v>
          </cell>
          <cell r="H652" t="str">
            <v>36150105</v>
          </cell>
          <cell r="I652">
            <v>36</v>
          </cell>
          <cell r="J652" t="str">
            <v>จังหวัดชัยภูมิ</v>
          </cell>
          <cell r="K652">
            <v>3615</v>
          </cell>
          <cell r="L652" t="str">
            <v>เนินสง่า</v>
          </cell>
          <cell r="M652">
            <v>361501</v>
          </cell>
          <cell r="N652" t="str">
            <v>หนองฉิม</v>
          </cell>
          <cell r="O652" t="str">
            <v>ตะวันออกเฉียงเหนือ</v>
          </cell>
          <cell r="P652" t="str">
            <v>07</v>
          </cell>
          <cell r="Q652" t="str">
            <v>โรงพยาบาลชุมชน</v>
          </cell>
          <cell r="R652">
            <v>5</v>
          </cell>
          <cell r="S652">
            <v>30</v>
          </cell>
          <cell r="T652" t="str">
            <v>30</v>
          </cell>
          <cell r="U652" t="str">
            <v>21</v>
          </cell>
          <cell r="V652" t="str">
            <v>2.1 ทุติยภูมิระดับต้น</v>
          </cell>
        </row>
        <row r="653">
          <cell r="A653" t="str">
            <v>15</v>
          </cell>
          <cell r="B653" t="str">
            <v>21002</v>
          </cell>
          <cell r="C653" t="str">
            <v>กระทรวงสาธารณสุข สำนักงานปลัดกระทรวงสาธารณสุข</v>
          </cell>
          <cell r="D653" t="str">
            <v>001071300</v>
          </cell>
          <cell r="E653" t="str">
            <v>10713</v>
          </cell>
          <cell r="F653" t="str">
            <v>รพท.นครพิงค์</v>
          </cell>
          <cell r="G653" t="str">
            <v>โรงพยาบาลทั่วไปนครพิงค์</v>
          </cell>
          <cell r="H653" t="str">
            <v>50070104</v>
          </cell>
          <cell r="I653">
            <v>50</v>
          </cell>
          <cell r="J653" t="str">
            <v>จังหวัดเชียงใหม่</v>
          </cell>
          <cell r="K653">
            <v>5007</v>
          </cell>
          <cell r="L653" t="str">
            <v>แม่ริม</v>
          </cell>
          <cell r="M653">
            <v>500710</v>
          </cell>
          <cell r="N653" t="str">
            <v>ดอนแก้ว</v>
          </cell>
          <cell r="O653" t="str">
            <v>เหนือ</v>
          </cell>
          <cell r="P653" t="str">
            <v>06</v>
          </cell>
          <cell r="Q653" t="str">
            <v>โรงพยาบาลทั่วไป</v>
          </cell>
          <cell r="R653">
            <v>2</v>
          </cell>
          <cell r="S653">
            <v>519</v>
          </cell>
          <cell r="T653" t="str">
            <v>416</v>
          </cell>
          <cell r="U653" t="str">
            <v>31</v>
          </cell>
          <cell r="V653" t="str">
            <v>3.1 ตติยภูมิ</v>
          </cell>
        </row>
        <row r="654">
          <cell r="A654" t="str">
            <v>15</v>
          </cell>
          <cell r="B654" t="str">
            <v>21002</v>
          </cell>
          <cell r="C654" t="str">
            <v>กระทรวงสาธารณสุข สำนักงานปลัดกระทรวงสาธารณสุข</v>
          </cell>
          <cell r="D654" t="str">
            <v>001111900</v>
          </cell>
          <cell r="E654" t="str">
            <v>11119</v>
          </cell>
          <cell r="F654" t="str">
            <v>รพช.จอมทอง</v>
          </cell>
          <cell r="G654" t="str">
            <v>โรงพยาบาลชุมชนจอมทอง</v>
          </cell>
          <cell r="H654" t="str">
            <v>50020702</v>
          </cell>
          <cell r="I654">
            <v>50</v>
          </cell>
          <cell r="J654" t="str">
            <v>จังหวัดเชียงใหม่</v>
          </cell>
          <cell r="K654">
            <v>5002</v>
          </cell>
          <cell r="L654" t="str">
            <v>จอมทอง</v>
          </cell>
          <cell r="M654">
            <v>500207</v>
          </cell>
          <cell r="N654" t="str">
            <v>ดอยแก้ว</v>
          </cell>
          <cell r="O654" t="str">
            <v>เหนือ</v>
          </cell>
          <cell r="P654" t="str">
            <v>07</v>
          </cell>
          <cell r="Q654" t="str">
            <v>โรงพยาบาลชุมชน</v>
          </cell>
          <cell r="R654">
            <v>4</v>
          </cell>
          <cell r="S654">
            <v>130</v>
          </cell>
          <cell r="T654" t="str">
            <v>90</v>
          </cell>
          <cell r="U654" t="str">
            <v>23</v>
          </cell>
          <cell r="V654" t="str">
            <v>2.3 ทุติยภูมิระดับสูง</v>
          </cell>
        </row>
        <row r="655">
          <cell r="A655" t="str">
            <v>15</v>
          </cell>
          <cell r="B655" t="str">
            <v>21002</v>
          </cell>
          <cell r="C655" t="str">
            <v>กระทรวงสาธารณสุข สำนักงานปลัดกระทรวงสาธารณสุข</v>
          </cell>
          <cell r="D655" t="str">
            <v>001112000</v>
          </cell>
          <cell r="E655" t="str">
            <v>11120</v>
          </cell>
          <cell r="F655" t="str">
            <v>รพช.แม่แจ่ม</v>
          </cell>
          <cell r="G655" t="str">
            <v>โรงพยาบาลชุมชนแม่แจ่ม</v>
          </cell>
          <cell r="H655" t="str">
            <v>50030104</v>
          </cell>
          <cell r="I655">
            <v>50</v>
          </cell>
          <cell r="J655" t="str">
            <v>จังหวัดเชียงใหม่</v>
          </cell>
          <cell r="K655">
            <v>5003</v>
          </cell>
          <cell r="L655" t="str">
            <v>แม่แจ่ม</v>
          </cell>
          <cell r="M655">
            <v>500301</v>
          </cell>
          <cell r="N655" t="str">
            <v>ช่างเคิ่ง</v>
          </cell>
          <cell r="O655" t="str">
            <v>เหนือ</v>
          </cell>
          <cell r="P655" t="str">
            <v>07</v>
          </cell>
          <cell r="Q655" t="str">
            <v>โรงพยาบาลชุมชน</v>
          </cell>
          <cell r="R655">
            <v>5</v>
          </cell>
          <cell r="S655">
            <v>30</v>
          </cell>
          <cell r="T655" t="str">
            <v>30</v>
          </cell>
          <cell r="U655" t="str">
            <v>21</v>
          </cell>
          <cell r="V655" t="str">
            <v>2.1 ทุติยภูมิระดับต้น</v>
          </cell>
        </row>
        <row r="656">
          <cell r="A656" t="str">
            <v>15</v>
          </cell>
          <cell r="B656" t="str">
            <v>21002</v>
          </cell>
          <cell r="C656" t="str">
            <v>กระทรวงสาธารณสุข สำนักงานปลัดกระทรวงสาธารณสุข</v>
          </cell>
          <cell r="D656" t="str">
            <v>001112100</v>
          </cell>
          <cell r="E656" t="str">
            <v>11121</v>
          </cell>
          <cell r="F656" t="str">
            <v>รพช.เชียงดาว</v>
          </cell>
          <cell r="G656" t="str">
            <v>โรงพยาบาลชุมชนเชียงดาว</v>
          </cell>
          <cell r="H656" t="str">
            <v>50040102</v>
          </cell>
          <cell r="I656">
            <v>50</v>
          </cell>
          <cell r="J656" t="str">
            <v>จังหวัดเชียงใหม่</v>
          </cell>
          <cell r="K656">
            <v>5004</v>
          </cell>
          <cell r="L656" t="str">
            <v>เชียงดาว</v>
          </cell>
          <cell r="M656">
            <v>500401</v>
          </cell>
          <cell r="N656" t="str">
            <v>เชียงดาว</v>
          </cell>
          <cell r="O656" t="str">
            <v>เหนือ</v>
          </cell>
          <cell r="P656" t="str">
            <v>07</v>
          </cell>
          <cell r="Q656" t="str">
            <v>โรงพยาบาลชุมชน</v>
          </cell>
          <cell r="R656">
            <v>4</v>
          </cell>
          <cell r="S656">
            <v>60</v>
          </cell>
          <cell r="T656" t="str">
            <v>60</v>
          </cell>
          <cell r="U656" t="str">
            <v>21</v>
          </cell>
          <cell r="V656" t="str">
            <v>2.1 ทุติยภูมิระดับต้น</v>
          </cell>
        </row>
        <row r="657">
          <cell r="A657" t="str">
            <v>15</v>
          </cell>
          <cell r="B657" t="str">
            <v>21002</v>
          </cell>
          <cell r="C657" t="str">
            <v>กระทรวงสาธารณสุข สำนักงานปลัดกระทรวงสาธารณสุข</v>
          </cell>
          <cell r="D657" t="str">
            <v>001112200</v>
          </cell>
          <cell r="E657" t="str">
            <v>11122</v>
          </cell>
          <cell r="F657" t="str">
            <v>รพช.ดอยสะเก็ด</v>
          </cell>
          <cell r="G657" t="str">
            <v>โรงพยาบาลชุมชนดอยสะเก็ด</v>
          </cell>
          <cell r="H657" t="str">
            <v>50050108</v>
          </cell>
          <cell r="I657">
            <v>50</v>
          </cell>
          <cell r="J657" t="str">
            <v>จังหวัดเชียงใหม่</v>
          </cell>
          <cell r="K657">
            <v>5005</v>
          </cell>
          <cell r="L657" t="str">
            <v>ดอยสะเก็ด</v>
          </cell>
          <cell r="M657">
            <v>500501</v>
          </cell>
          <cell r="N657" t="str">
            <v>เชิงดอย</v>
          </cell>
          <cell r="O657" t="str">
            <v>เหนือ</v>
          </cell>
          <cell r="P657" t="str">
            <v>07</v>
          </cell>
          <cell r="Q657" t="str">
            <v>โรงพยาบาลชุมชน</v>
          </cell>
          <cell r="R657">
            <v>5</v>
          </cell>
          <cell r="S657">
            <v>30</v>
          </cell>
          <cell r="T657" t="str">
            <v>60</v>
          </cell>
          <cell r="U657" t="str">
            <v>21</v>
          </cell>
          <cell r="V657" t="str">
            <v>2.1 ทุติยภูมิระดับต้น</v>
          </cell>
        </row>
        <row r="658">
          <cell r="A658" t="str">
            <v>15</v>
          </cell>
          <cell r="B658" t="str">
            <v>21002</v>
          </cell>
          <cell r="C658" t="str">
            <v>กระทรวงสาธารณสุข สำนักงานปลัดกระทรวงสาธารณสุข</v>
          </cell>
          <cell r="D658" t="str">
            <v>001112300</v>
          </cell>
          <cell r="E658" t="str">
            <v>11123</v>
          </cell>
          <cell r="F658" t="str">
            <v>รพช.แม่แตง</v>
          </cell>
          <cell r="G658" t="str">
            <v>โรงพยาบาลชุมชนแม่แตง</v>
          </cell>
          <cell r="H658" t="str">
            <v>50060107</v>
          </cell>
          <cell r="I658">
            <v>50</v>
          </cell>
          <cell r="J658" t="str">
            <v>จังหวัดเชียงใหม่</v>
          </cell>
          <cell r="K658">
            <v>5006</v>
          </cell>
          <cell r="L658" t="str">
            <v>แม่แตง</v>
          </cell>
          <cell r="M658">
            <v>500601</v>
          </cell>
          <cell r="N658" t="str">
            <v>สันมหาพน</v>
          </cell>
          <cell r="O658" t="str">
            <v>เหนือ</v>
          </cell>
          <cell r="P658" t="str">
            <v>07</v>
          </cell>
          <cell r="Q658" t="str">
            <v>โรงพยาบาลชุมชน</v>
          </cell>
          <cell r="R658">
            <v>5</v>
          </cell>
          <cell r="S658">
            <v>30</v>
          </cell>
          <cell r="T658" t="str">
            <v>60</v>
          </cell>
          <cell r="U658" t="str">
            <v>21</v>
          </cell>
          <cell r="V658" t="str">
            <v>2.1 ทุติยภูมิระดับต้น</v>
          </cell>
        </row>
        <row r="659">
          <cell r="A659" t="str">
            <v>15</v>
          </cell>
          <cell r="B659" t="str">
            <v>21002</v>
          </cell>
          <cell r="C659" t="str">
            <v>กระทรวงสาธารณสุข สำนักงานปลัดกระทรวงสาธารณสุข</v>
          </cell>
          <cell r="D659" t="str">
            <v>001112400</v>
          </cell>
          <cell r="E659" t="str">
            <v>11124</v>
          </cell>
          <cell r="F659" t="str">
            <v>รพช.สะเมิง</v>
          </cell>
          <cell r="G659" t="str">
            <v>โรงพยาบาลชุมชนสะเมิง</v>
          </cell>
          <cell r="H659" t="str">
            <v>50080110</v>
          </cell>
          <cell r="I659">
            <v>50</v>
          </cell>
          <cell r="J659" t="str">
            <v>จังหวัดเชียงใหม่</v>
          </cell>
          <cell r="K659">
            <v>5008</v>
          </cell>
          <cell r="L659" t="str">
            <v>สะเมิง</v>
          </cell>
          <cell r="M659">
            <v>500801</v>
          </cell>
          <cell r="N659" t="str">
            <v>สะเมิงใต้</v>
          </cell>
          <cell r="O659" t="str">
            <v>เหนือ</v>
          </cell>
          <cell r="P659" t="str">
            <v>07</v>
          </cell>
          <cell r="Q659" t="str">
            <v>โรงพยาบาลชุมชน</v>
          </cell>
          <cell r="R659">
            <v>5</v>
          </cell>
          <cell r="S659">
            <v>30</v>
          </cell>
          <cell r="T659" t="str">
            <v>30</v>
          </cell>
          <cell r="U659" t="str">
            <v>21</v>
          </cell>
          <cell r="V659" t="str">
            <v>2.1 ทุติยภูมิระดับต้น</v>
          </cell>
        </row>
        <row r="660">
          <cell r="A660" t="str">
            <v>15</v>
          </cell>
          <cell r="B660" t="str">
            <v>21002</v>
          </cell>
          <cell r="C660" t="str">
            <v>กระทรวงสาธารณสุข สำนักงานปลัดกระทรวงสาธารณสุข</v>
          </cell>
          <cell r="D660" t="str">
            <v>001112500</v>
          </cell>
          <cell r="E660" t="str">
            <v>11125</v>
          </cell>
          <cell r="F660" t="str">
            <v>รพช.ฝาง</v>
          </cell>
          <cell r="G660" t="str">
            <v>โรงพยาบาลชุมชนฝาง</v>
          </cell>
          <cell r="H660" t="str">
            <v>50090104</v>
          </cell>
          <cell r="I660">
            <v>50</v>
          </cell>
          <cell r="J660" t="str">
            <v>จังหวัดเชียงใหม่</v>
          </cell>
          <cell r="K660">
            <v>5009</v>
          </cell>
          <cell r="L660" t="str">
            <v>ฝาง</v>
          </cell>
          <cell r="M660">
            <v>500901</v>
          </cell>
          <cell r="N660" t="str">
            <v>เวียง</v>
          </cell>
          <cell r="O660" t="str">
            <v>เหนือ</v>
          </cell>
          <cell r="P660" t="str">
            <v>07</v>
          </cell>
          <cell r="Q660" t="str">
            <v>โรงพยาบาลชุมชน</v>
          </cell>
          <cell r="R660">
            <v>4</v>
          </cell>
          <cell r="S660">
            <v>90</v>
          </cell>
          <cell r="T660" t="str">
            <v>120</v>
          </cell>
          <cell r="U660" t="str">
            <v>21</v>
          </cell>
          <cell r="V660" t="str">
            <v>2.1 ทุติยภูมิระดับต้น</v>
          </cell>
        </row>
        <row r="661">
          <cell r="A661" t="str">
            <v>15</v>
          </cell>
          <cell r="B661" t="str">
            <v>21002</v>
          </cell>
          <cell r="C661" t="str">
            <v>กระทรวงสาธารณสุข สำนักงานปลัดกระทรวงสาธารณสุข</v>
          </cell>
          <cell r="D661" t="str">
            <v>001112600</v>
          </cell>
          <cell r="E661" t="str">
            <v>11126</v>
          </cell>
          <cell r="F661" t="str">
            <v>รพช.แม่อาย</v>
          </cell>
          <cell r="G661" t="str">
            <v>โรงพยาบาลชุมชนแม่อาย</v>
          </cell>
          <cell r="H661" t="str">
            <v>50100108</v>
          </cell>
          <cell r="I661">
            <v>50</v>
          </cell>
          <cell r="J661" t="str">
            <v>จังหวัดเชียงใหม่</v>
          </cell>
          <cell r="K661">
            <v>5010</v>
          </cell>
          <cell r="L661" t="str">
            <v>แม่อาย</v>
          </cell>
          <cell r="M661">
            <v>501001</v>
          </cell>
          <cell r="N661" t="str">
            <v>แม่อาย</v>
          </cell>
          <cell r="O661" t="str">
            <v>เหนือ</v>
          </cell>
          <cell r="P661" t="str">
            <v>07</v>
          </cell>
          <cell r="Q661" t="str">
            <v>โรงพยาบาลชุมชน</v>
          </cell>
          <cell r="R661">
            <v>4</v>
          </cell>
          <cell r="S661">
            <v>72</v>
          </cell>
          <cell r="T661" t="str">
            <v>60</v>
          </cell>
          <cell r="U661" t="str">
            <v>21</v>
          </cell>
          <cell r="V661" t="str">
            <v>2.1 ทุติยภูมิระดับต้น</v>
          </cell>
        </row>
        <row r="662">
          <cell r="A662" t="str">
            <v>15</v>
          </cell>
          <cell r="B662" t="str">
            <v>21002</v>
          </cell>
          <cell r="C662" t="str">
            <v>กระทรวงสาธารณสุข สำนักงานปลัดกระทรวงสาธารณสุข</v>
          </cell>
          <cell r="D662" t="str">
            <v>001112700</v>
          </cell>
          <cell r="E662" t="str">
            <v>11127</v>
          </cell>
          <cell r="F662" t="str">
            <v>รพช.พร้าว</v>
          </cell>
          <cell r="G662" t="str">
            <v>โรงพยาบาลชุมชนพร้าว</v>
          </cell>
          <cell r="H662" t="str">
            <v>50110104</v>
          </cell>
          <cell r="I662">
            <v>50</v>
          </cell>
          <cell r="J662" t="str">
            <v>จังหวัดเชียงใหม่</v>
          </cell>
          <cell r="K662">
            <v>5011</v>
          </cell>
          <cell r="L662" t="str">
            <v>พร้าว</v>
          </cell>
          <cell r="M662">
            <v>501101</v>
          </cell>
          <cell r="N662" t="str">
            <v>เวียง</v>
          </cell>
          <cell r="O662" t="str">
            <v>เหนือ</v>
          </cell>
          <cell r="P662" t="str">
            <v>07</v>
          </cell>
          <cell r="Q662" t="str">
            <v>โรงพยาบาลชุมชน</v>
          </cell>
          <cell r="R662">
            <v>4</v>
          </cell>
          <cell r="S662">
            <v>60</v>
          </cell>
          <cell r="T662" t="str">
            <v>60</v>
          </cell>
          <cell r="U662" t="str">
            <v>22</v>
          </cell>
          <cell r="V662" t="str">
            <v>2.2 ทุติยภูมิระดับกลาง</v>
          </cell>
        </row>
        <row r="663">
          <cell r="A663" t="str">
            <v>15</v>
          </cell>
          <cell r="B663" t="str">
            <v>21002</v>
          </cell>
          <cell r="C663" t="str">
            <v>กระทรวงสาธารณสุข สำนักงานปลัดกระทรวงสาธารณสุข</v>
          </cell>
          <cell r="D663" t="str">
            <v>001112800</v>
          </cell>
          <cell r="E663" t="str">
            <v>11128</v>
          </cell>
          <cell r="F663" t="str">
            <v>รพช.สันป่าตอง</v>
          </cell>
          <cell r="G663" t="str">
            <v>โรงพยาบาลชุมชนสันป่าตอง</v>
          </cell>
          <cell r="H663" t="str">
            <v>50120109</v>
          </cell>
          <cell r="I663">
            <v>50</v>
          </cell>
          <cell r="J663" t="str">
            <v>จังหวัดเชียงใหม่</v>
          </cell>
          <cell r="K663">
            <v>5012</v>
          </cell>
          <cell r="L663" t="str">
            <v>สันป่าตอง</v>
          </cell>
          <cell r="M663">
            <v>501201</v>
          </cell>
          <cell r="N663" t="str">
            <v>ยุหว่า</v>
          </cell>
          <cell r="O663" t="str">
            <v>เหนือ</v>
          </cell>
          <cell r="P663" t="str">
            <v>07</v>
          </cell>
          <cell r="Q663" t="str">
            <v>โรงพยาบาลชุมชน</v>
          </cell>
          <cell r="R663">
            <v>4</v>
          </cell>
          <cell r="S663">
            <v>150</v>
          </cell>
          <cell r="T663" t="str">
            <v>120</v>
          </cell>
          <cell r="U663" t="str">
            <v>21</v>
          </cell>
          <cell r="V663" t="str">
            <v>2.1 ทุติยภูมิระดับต้น</v>
          </cell>
        </row>
        <row r="664">
          <cell r="A664" t="str">
            <v>15</v>
          </cell>
          <cell r="B664" t="str">
            <v>21002</v>
          </cell>
          <cell r="C664" t="str">
            <v>กระทรวงสาธารณสุข สำนักงานปลัดกระทรวงสาธารณสุข</v>
          </cell>
          <cell r="D664" t="str">
            <v>001112900</v>
          </cell>
          <cell r="E664" t="str">
            <v>11129</v>
          </cell>
          <cell r="F664" t="str">
            <v>รพช.สันกำแพง</v>
          </cell>
          <cell r="G664" t="str">
            <v>โรงพยาบาลชุมชนสันกำแพง</v>
          </cell>
          <cell r="H664" t="str">
            <v>50130401</v>
          </cell>
          <cell r="I664">
            <v>50</v>
          </cell>
          <cell r="J664" t="str">
            <v>จังหวัดเชียงใหม่</v>
          </cell>
          <cell r="K664">
            <v>5013</v>
          </cell>
          <cell r="L664" t="str">
            <v>สันกำแพง</v>
          </cell>
          <cell r="M664">
            <v>501304</v>
          </cell>
          <cell r="N664" t="str">
            <v>บวกค้าง</v>
          </cell>
          <cell r="O664" t="str">
            <v>เหนือ</v>
          </cell>
          <cell r="P664" t="str">
            <v>07</v>
          </cell>
          <cell r="Q664" t="str">
            <v>โรงพยาบาลชุมชน</v>
          </cell>
          <cell r="R664">
            <v>5</v>
          </cell>
          <cell r="S664">
            <v>30</v>
          </cell>
          <cell r="T664" t="str">
            <v>30</v>
          </cell>
          <cell r="U664" t="str">
            <v>21</v>
          </cell>
          <cell r="V664" t="str">
            <v>2.1 ทุติยภูมิระดับต้น</v>
          </cell>
        </row>
        <row r="665">
          <cell r="A665" t="str">
            <v>15</v>
          </cell>
          <cell r="B665" t="str">
            <v>21002</v>
          </cell>
          <cell r="C665" t="str">
            <v>กระทรวงสาธารณสุข สำนักงานปลัดกระทรวงสาธารณสุข</v>
          </cell>
          <cell r="D665" t="str">
            <v>001113000</v>
          </cell>
          <cell r="E665" t="str">
            <v>11130</v>
          </cell>
          <cell r="F665" t="str">
            <v>รพช.สันทราย</v>
          </cell>
          <cell r="G665" t="str">
            <v>โรงพยาบาลชุมชนสันทราย</v>
          </cell>
          <cell r="H665" t="str">
            <v>50140811</v>
          </cell>
          <cell r="I665">
            <v>50</v>
          </cell>
          <cell r="J665" t="str">
            <v>จังหวัดเชียงใหม่</v>
          </cell>
          <cell r="K665">
            <v>5014</v>
          </cell>
          <cell r="L665" t="str">
            <v>สันทราย</v>
          </cell>
          <cell r="M665">
            <v>501408</v>
          </cell>
          <cell r="N665" t="str">
            <v>หนองหาร</v>
          </cell>
          <cell r="O665" t="str">
            <v>เหนือ</v>
          </cell>
          <cell r="P665" t="str">
            <v>07</v>
          </cell>
          <cell r="Q665" t="str">
            <v>โรงพยาบาลชุมชน</v>
          </cell>
          <cell r="R665">
            <v>4</v>
          </cell>
          <cell r="S665">
            <v>53</v>
          </cell>
          <cell r="T665" t="str">
            <v>60</v>
          </cell>
          <cell r="U665" t="str">
            <v>21</v>
          </cell>
          <cell r="V665" t="str">
            <v>2.1 ทุติยภูมิระดับต้น</v>
          </cell>
        </row>
        <row r="666">
          <cell r="A666" t="str">
            <v>15</v>
          </cell>
          <cell r="B666" t="str">
            <v>21002</v>
          </cell>
          <cell r="C666" t="str">
            <v>กระทรวงสาธารณสุข สำนักงานปลัดกระทรวงสาธารณสุข</v>
          </cell>
          <cell r="D666" t="str">
            <v>001113100</v>
          </cell>
          <cell r="E666" t="str">
            <v>11131</v>
          </cell>
          <cell r="F666" t="str">
            <v>รพช.หางดง</v>
          </cell>
          <cell r="G666" t="str">
            <v>โรงพยาบาลชุมชนหางดง</v>
          </cell>
          <cell r="H666" t="str">
            <v>50150103</v>
          </cell>
          <cell r="I666">
            <v>50</v>
          </cell>
          <cell r="J666" t="str">
            <v>จังหวัดเชียงใหม่</v>
          </cell>
          <cell r="K666">
            <v>5015</v>
          </cell>
          <cell r="L666" t="str">
            <v>หางดง</v>
          </cell>
          <cell r="M666">
            <v>501501</v>
          </cell>
          <cell r="N666" t="str">
            <v>หางดง</v>
          </cell>
          <cell r="O666" t="str">
            <v>เหนือ</v>
          </cell>
          <cell r="P666" t="str">
            <v>07</v>
          </cell>
          <cell r="Q666" t="str">
            <v>โรงพยาบาลชุมชน</v>
          </cell>
          <cell r="R666">
            <v>5</v>
          </cell>
          <cell r="S666">
            <v>25</v>
          </cell>
          <cell r="T666" t="str">
            <v>23</v>
          </cell>
          <cell r="U666" t="str">
            <v>21</v>
          </cell>
          <cell r="V666" t="str">
            <v>2.1 ทุติยภูมิระดับต้น</v>
          </cell>
        </row>
        <row r="667">
          <cell r="A667" t="str">
            <v>15</v>
          </cell>
          <cell r="B667" t="str">
            <v>21002</v>
          </cell>
          <cell r="C667" t="str">
            <v>กระทรวงสาธารณสุข สำนักงานปลัดกระทรวงสาธารณสุข</v>
          </cell>
          <cell r="D667" t="str">
            <v>001113200</v>
          </cell>
          <cell r="E667" t="str">
            <v>11132</v>
          </cell>
          <cell r="F667" t="str">
            <v>รพช.ฮอด</v>
          </cell>
          <cell r="G667" t="str">
            <v>โรงพยาบาลชุมชนฮอด</v>
          </cell>
          <cell r="H667" t="str">
            <v>50160110</v>
          </cell>
          <cell r="I667">
            <v>50</v>
          </cell>
          <cell r="J667" t="str">
            <v>จังหวัดเชียงใหม่</v>
          </cell>
          <cell r="K667">
            <v>5016</v>
          </cell>
          <cell r="L667" t="str">
            <v>ฮอด</v>
          </cell>
          <cell r="M667">
            <v>501601</v>
          </cell>
          <cell r="N667" t="str">
            <v>หางดง</v>
          </cell>
          <cell r="O667" t="str">
            <v>เหนือ</v>
          </cell>
          <cell r="P667" t="str">
            <v>07</v>
          </cell>
          <cell r="Q667" t="str">
            <v>โรงพยาบาลชุมชน</v>
          </cell>
          <cell r="R667">
            <v>4</v>
          </cell>
          <cell r="S667">
            <v>60</v>
          </cell>
          <cell r="T667" t="str">
            <v>60</v>
          </cell>
          <cell r="U667" t="str">
            <v>21</v>
          </cell>
          <cell r="V667" t="str">
            <v>2.1 ทุติยภูมิระดับต้น</v>
          </cell>
        </row>
        <row r="668">
          <cell r="A668" t="str">
            <v>15</v>
          </cell>
          <cell r="B668" t="str">
            <v>21002</v>
          </cell>
          <cell r="C668" t="str">
            <v>กระทรวงสาธารณสุข สำนักงานปลัดกระทรวงสาธารณสุข</v>
          </cell>
          <cell r="D668" t="str">
            <v>001113300</v>
          </cell>
          <cell r="E668" t="str">
            <v>11133</v>
          </cell>
          <cell r="F668" t="str">
            <v>รพช.ดอยเต่า</v>
          </cell>
          <cell r="G668" t="str">
            <v>โรงพยาบาลชุมชนดอยเต่า</v>
          </cell>
          <cell r="H668" t="str">
            <v>50170103</v>
          </cell>
          <cell r="I668">
            <v>50</v>
          </cell>
          <cell r="J668" t="str">
            <v>จังหวัดเชียงใหม่</v>
          </cell>
          <cell r="K668">
            <v>5017</v>
          </cell>
          <cell r="L668" t="str">
            <v>ดอยเต่า</v>
          </cell>
          <cell r="M668">
            <v>501702</v>
          </cell>
          <cell r="N668" t="str">
            <v>ท่าเดื่อ</v>
          </cell>
          <cell r="O668" t="str">
            <v>เหนือ</v>
          </cell>
          <cell r="P668" t="str">
            <v>07</v>
          </cell>
          <cell r="Q668" t="str">
            <v>โรงพยาบาลชุมชน</v>
          </cell>
          <cell r="R668">
            <v>5</v>
          </cell>
          <cell r="S668">
            <v>30</v>
          </cell>
          <cell r="T668" t="str">
            <v>30</v>
          </cell>
          <cell r="U668" t="str">
            <v>21</v>
          </cell>
          <cell r="V668" t="str">
            <v>2.1 ทุติยภูมิระดับต้น</v>
          </cell>
        </row>
        <row r="669">
          <cell r="A669" t="str">
            <v>15</v>
          </cell>
          <cell r="B669" t="str">
            <v>21002</v>
          </cell>
          <cell r="C669" t="str">
            <v>กระทรวงสาธารณสุข สำนักงานปลัดกระทรวงสาธารณสุข</v>
          </cell>
          <cell r="D669" t="str">
            <v>001113400</v>
          </cell>
          <cell r="E669" t="str">
            <v>11134</v>
          </cell>
          <cell r="F669" t="str">
            <v>รพช.อมก๋อย</v>
          </cell>
          <cell r="G669" t="str">
            <v>โรงพยาบาลชุมชนอมก๋อย</v>
          </cell>
          <cell r="H669" t="str">
            <v>50180101</v>
          </cell>
          <cell r="I669">
            <v>50</v>
          </cell>
          <cell r="J669" t="str">
            <v>จังหวัดเชียงใหม่</v>
          </cell>
          <cell r="K669">
            <v>5018</v>
          </cell>
          <cell r="L669" t="str">
            <v>อมก๋อย</v>
          </cell>
          <cell r="M669">
            <v>501801</v>
          </cell>
          <cell r="N669" t="str">
            <v>อมก๋อย</v>
          </cell>
          <cell r="O669" t="str">
            <v>เหนือ</v>
          </cell>
          <cell r="P669" t="str">
            <v>07</v>
          </cell>
          <cell r="Q669" t="str">
            <v>โรงพยาบาลชุมชน</v>
          </cell>
          <cell r="R669">
            <v>5</v>
          </cell>
          <cell r="S669">
            <v>30</v>
          </cell>
          <cell r="T669" t="str">
            <v>30</v>
          </cell>
          <cell r="U669" t="str">
            <v>21</v>
          </cell>
          <cell r="V669" t="str">
            <v>2.1 ทุติยภูมิระดับต้น</v>
          </cell>
        </row>
        <row r="670">
          <cell r="A670" t="str">
            <v>15</v>
          </cell>
          <cell r="B670" t="str">
            <v>21002</v>
          </cell>
          <cell r="C670" t="str">
            <v>กระทรวงสาธารณสุข สำนักงานปลัดกระทรวงสาธารณสุข</v>
          </cell>
          <cell r="D670" t="str">
            <v>001113500</v>
          </cell>
          <cell r="E670" t="str">
            <v>11135</v>
          </cell>
          <cell r="F670" t="str">
            <v>รพช.สารภี</v>
          </cell>
          <cell r="G670" t="str">
            <v>โรงพยาบาลชุมชนสารภี</v>
          </cell>
          <cell r="H670" t="str">
            <v>50190203</v>
          </cell>
          <cell r="I670">
            <v>50</v>
          </cell>
          <cell r="J670" t="str">
            <v>จังหวัดเชียงใหม่</v>
          </cell>
          <cell r="K670">
            <v>5019</v>
          </cell>
          <cell r="L670" t="str">
            <v>สารภี</v>
          </cell>
          <cell r="M670">
            <v>501902</v>
          </cell>
          <cell r="N670" t="str">
            <v>สารภี</v>
          </cell>
          <cell r="O670" t="str">
            <v>เหนือ</v>
          </cell>
          <cell r="P670" t="str">
            <v>07</v>
          </cell>
          <cell r="Q670" t="str">
            <v>โรงพยาบาลชุมชน</v>
          </cell>
          <cell r="R670">
            <v>4</v>
          </cell>
          <cell r="S670">
            <v>59</v>
          </cell>
          <cell r="T670" t="str">
            <v>30</v>
          </cell>
          <cell r="U670" t="str">
            <v>21</v>
          </cell>
          <cell r="V670" t="str">
            <v>2.1 ทุติยภูมิระดับต้น</v>
          </cell>
        </row>
        <row r="671">
          <cell r="A671" t="str">
            <v>15</v>
          </cell>
          <cell r="B671" t="str">
            <v>21002</v>
          </cell>
          <cell r="C671" t="str">
            <v>กระทรวงสาธารณสุข สำนักงานปลัดกระทรวงสาธารณสุข</v>
          </cell>
          <cell r="D671" t="str">
            <v>001113600</v>
          </cell>
          <cell r="E671" t="str">
            <v>11136</v>
          </cell>
          <cell r="F671" t="str">
            <v>รพช.เวียงแหง</v>
          </cell>
          <cell r="G671" t="str">
            <v>โรงพยาบาลชุมชนเวียงแหง</v>
          </cell>
          <cell r="H671" t="str">
            <v>50200103</v>
          </cell>
          <cell r="I671">
            <v>50</v>
          </cell>
          <cell r="J671" t="str">
            <v>จังหวัดเชียงใหม่</v>
          </cell>
          <cell r="K671">
            <v>5020</v>
          </cell>
          <cell r="L671" t="str">
            <v>เวียงแหง</v>
          </cell>
          <cell r="M671">
            <v>502001</v>
          </cell>
          <cell r="N671" t="str">
            <v>เมืองแหง</v>
          </cell>
          <cell r="O671" t="str">
            <v>เหนือ</v>
          </cell>
          <cell r="P671" t="str">
            <v>07</v>
          </cell>
          <cell r="Q671" t="str">
            <v>โรงพยาบาลชุมชน</v>
          </cell>
          <cell r="R671">
            <v>5</v>
          </cell>
          <cell r="S671">
            <v>30</v>
          </cell>
          <cell r="T671" t="str">
            <v>30</v>
          </cell>
          <cell r="U671" t="str">
            <v>21</v>
          </cell>
          <cell r="V671" t="str">
            <v>2.1 ทุติยภูมิระดับต้น</v>
          </cell>
        </row>
        <row r="672">
          <cell r="A672" t="str">
            <v>15</v>
          </cell>
          <cell r="B672" t="str">
            <v>21002</v>
          </cell>
          <cell r="C672" t="str">
            <v>กระทรวงสาธารณสุข สำนักงานปลัดกระทรวงสาธารณสุข</v>
          </cell>
          <cell r="D672" t="str">
            <v>001113700</v>
          </cell>
          <cell r="E672" t="str">
            <v>11137</v>
          </cell>
          <cell r="F672" t="str">
            <v>รพช.ไชยปราการ</v>
          </cell>
          <cell r="G672" t="str">
            <v>โรงพยาบาลชุมชนไชยปราการ</v>
          </cell>
          <cell r="H672" t="str">
            <v>50210203</v>
          </cell>
          <cell r="I672">
            <v>50</v>
          </cell>
          <cell r="J672" t="str">
            <v>จังหวัดเชียงใหม่</v>
          </cell>
          <cell r="K672">
            <v>5021</v>
          </cell>
          <cell r="L672" t="str">
            <v>ไชยปราการ</v>
          </cell>
          <cell r="M672">
            <v>502102</v>
          </cell>
          <cell r="N672" t="str">
            <v>ศรีดงเย็น</v>
          </cell>
          <cell r="O672" t="str">
            <v>เหนือ</v>
          </cell>
          <cell r="P672" t="str">
            <v>07</v>
          </cell>
          <cell r="Q672" t="str">
            <v>โรงพยาบาลชุมชน</v>
          </cell>
          <cell r="R672">
            <v>5</v>
          </cell>
          <cell r="S672">
            <v>30</v>
          </cell>
          <cell r="T672" t="str">
            <v>42</v>
          </cell>
          <cell r="U672" t="str">
            <v>21</v>
          </cell>
          <cell r="V672" t="str">
            <v>2.1 ทุติยภูมิระดับต้น</v>
          </cell>
        </row>
        <row r="673">
          <cell r="A673" t="str">
            <v>15</v>
          </cell>
          <cell r="B673" t="str">
            <v>21002</v>
          </cell>
          <cell r="C673" t="str">
            <v>กระทรวงสาธารณสุข สำนักงานปลัดกระทรวงสาธารณสุข</v>
          </cell>
          <cell r="D673" t="str">
            <v>001113800</v>
          </cell>
          <cell r="E673" t="str">
            <v>11138</v>
          </cell>
          <cell r="F673" t="str">
            <v>รพช.แม่วาง</v>
          </cell>
          <cell r="G673" t="str">
            <v>โรงพยาบาลชุมชนแม่วาง</v>
          </cell>
          <cell r="H673" t="str">
            <v>50220101</v>
          </cell>
          <cell r="I673">
            <v>50</v>
          </cell>
          <cell r="J673" t="str">
            <v>จังหวัดเชียงใหม่</v>
          </cell>
          <cell r="K673">
            <v>5022</v>
          </cell>
          <cell r="L673" t="str">
            <v>แม่วาง</v>
          </cell>
          <cell r="M673">
            <v>502201</v>
          </cell>
          <cell r="N673" t="str">
            <v>บ้านกาด</v>
          </cell>
          <cell r="O673" t="str">
            <v>เหนือ</v>
          </cell>
          <cell r="P673" t="str">
            <v>07</v>
          </cell>
          <cell r="Q673" t="str">
            <v>โรงพยาบาลชุมชน</v>
          </cell>
          <cell r="R673">
            <v>5</v>
          </cell>
          <cell r="S673">
            <v>30</v>
          </cell>
          <cell r="T673" t="str">
            <v>30</v>
          </cell>
          <cell r="U673" t="str">
            <v>21</v>
          </cell>
          <cell r="V673" t="str">
            <v>2.1 ทุติยภูมิระดับต้น</v>
          </cell>
        </row>
        <row r="674">
          <cell r="A674" t="str">
            <v>15</v>
          </cell>
          <cell r="B674" t="str">
            <v>21002</v>
          </cell>
          <cell r="C674" t="str">
            <v>กระทรวงสาธารณสุข สำนักงานปลัดกระทรวงสาธารณสุข</v>
          </cell>
          <cell r="D674" t="str">
            <v>001113900</v>
          </cell>
          <cell r="E674" t="str">
            <v>11139</v>
          </cell>
          <cell r="F674" t="str">
            <v>รพช.แม่ออน</v>
          </cell>
          <cell r="G674" t="str">
            <v>โรงพยาบาลชุมชนแม่ออน</v>
          </cell>
          <cell r="H674" t="str">
            <v>50230301</v>
          </cell>
          <cell r="I674">
            <v>50</v>
          </cell>
          <cell r="J674" t="str">
            <v>จังหวัดเชียงใหม่</v>
          </cell>
          <cell r="K674">
            <v>5023</v>
          </cell>
          <cell r="L674" t="str">
            <v>แม่ออน</v>
          </cell>
          <cell r="M674">
            <v>502303</v>
          </cell>
          <cell r="N674" t="str">
            <v>บ้านสหกรณ์</v>
          </cell>
          <cell r="O674" t="str">
            <v>เหนือ</v>
          </cell>
          <cell r="P674" t="str">
            <v>07</v>
          </cell>
          <cell r="Q674" t="str">
            <v>โรงพยาบาลชุมชน</v>
          </cell>
          <cell r="R674">
            <v>5</v>
          </cell>
          <cell r="S674">
            <v>18</v>
          </cell>
          <cell r="T674" t="str">
            <v>10</v>
          </cell>
          <cell r="U674" t="str">
            <v>21</v>
          </cell>
          <cell r="V674" t="str">
            <v>2.1 ทุติยภูมิระดับต้น</v>
          </cell>
        </row>
        <row r="675">
          <cell r="A675" t="str">
            <v>15</v>
          </cell>
          <cell r="B675" t="str">
            <v>21002</v>
          </cell>
          <cell r="C675" t="str">
            <v>กระทรวงสาธารณสุข สำนักงานปลัดกระทรวงสาธารณสุข</v>
          </cell>
          <cell r="D675" t="str">
            <v>001164300</v>
          </cell>
          <cell r="E675" t="str">
            <v>11643</v>
          </cell>
          <cell r="F675" t="str">
            <v>รพช.ดอยหล่อ</v>
          </cell>
          <cell r="G675" t="str">
            <v>โรงพยาบาลชุมชนดอยหล่อ</v>
          </cell>
          <cell r="H675" t="str">
            <v>50240105</v>
          </cell>
          <cell r="I675">
            <v>50</v>
          </cell>
          <cell r="J675" t="str">
            <v>จังหวัดเชียงใหม่</v>
          </cell>
          <cell r="K675">
            <v>5024</v>
          </cell>
          <cell r="L675" t="str">
            <v>ดอยหล่อ</v>
          </cell>
          <cell r="M675">
            <v>502401</v>
          </cell>
          <cell r="N675" t="str">
            <v>ดอยหล่อ</v>
          </cell>
          <cell r="O675" t="str">
            <v>เหนือ</v>
          </cell>
          <cell r="P675" t="str">
            <v>07</v>
          </cell>
          <cell r="Q675" t="str">
            <v>โรงพยาบาลชุมชน</v>
          </cell>
          <cell r="R675">
            <v>5</v>
          </cell>
          <cell r="S675">
            <v>30</v>
          </cell>
          <cell r="T675" t="str">
            <v>30</v>
          </cell>
          <cell r="U675" t="str">
            <v>22</v>
          </cell>
          <cell r="V675" t="str">
            <v>2.2 ทุติยภูมิระดับกลาง</v>
          </cell>
        </row>
        <row r="676">
          <cell r="A676" t="str">
            <v>15</v>
          </cell>
          <cell r="B676" t="str">
            <v>21002</v>
          </cell>
          <cell r="C676" t="str">
            <v>กระทรวงสาธารณสุข สำนักงานปลัดกระทรวงสาธารณสุข</v>
          </cell>
          <cell r="D676" t="str">
            <v>002373600</v>
          </cell>
          <cell r="E676" t="str">
            <v>23736</v>
          </cell>
          <cell r="F676" t="str">
            <v>รพช.วัดจันทร์เฉลิมพระเกียรติ 80 พรรษา</v>
          </cell>
          <cell r="G676" t="str">
            <v>โรงพยาบาลชุมชนวัดจันทร์เฉลิมพระเกียรติ 80 พรรษา</v>
          </cell>
          <cell r="H676" t="str">
            <v>50030603</v>
          </cell>
          <cell r="I676">
            <v>50</v>
          </cell>
          <cell r="J676" t="str">
            <v>จังหวัดเชียงใหม่</v>
          </cell>
          <cell r="K676">
            <v>5003</v>
          </cell>
          <cell r="L676" t="str">
            <v>แม่แจ่ม</v>
          </cell>
          <cell r="M676">
            <v>500306</v>
          </cell>
          <cell r="N676" t="str">
            <v>บ้านจันทร์</v>
          </cell>
          <cell r="O676" t="str">
            <v>เหนือ</v>
          </cell>
          <cell r="P676" t="str">
            <v>07</v>
          </cell>
          <cell r="Q676" t="str">
            <v>โรงพยาบาลชุมชน</v>
          </cell>
          <cell r="R676">
            <v>5</v>
          </cell>
          <cell r="S676">
            <v>10</v>
          </cell>
          <cell r="T676" t="str">
            <v>10</v>
          </cell>
        </row>
        <row r="677">
          <cell r="A677" t="str">
            <v>15</v>
          </cell>
          <cell r="B677" t="str">
            <v>21002</v>
          </cell>
          <cell r="C677" t="str">
            <v>กระทรวงสาธารณสุข สำนักงานปลัดกระทรวงสาธารณสุข</v>
          </cell>
          <cell r="D677" t="str">
            <v>001071400</v>
          </cell>
          <cell r="E677" t="str">
            <v>10714</v>
          </cell>
          <cell r="F677" t="str">
            <v>รพท.ลำพูน</v>
          </cell>
          <cell r="G677" t="str">
            <v>โรงพยาบาลทั่วไปลำพูน</v>
          </cell>
          <cell r="H677" t="str">
            <v>51011101</v>
          </cell>
          <cell r="I677">
            <v>51</v>
          </cell>
          <cell r="J677" t="str">
            <v>จังหวัดลำพูน</v>
          </cell>
          <cell r="K677">
            <v>5101</v>
          </cell>
          <cell r="L677" t="str">
            <v>เมืองลำพูน</v>
          </cell>
          <cell r="M677">
            <v>510111</v>
          </cell>
          <cell r="N677" t="str">
            <v>เวียงยอง</v>
          </cell>
          <cell r="O677" t="str">
            <v>เหนือ</v>
          </cell>
          <cell r="P677" t="str">
            <v>06</v>
          </cell>
          <cell r="Q677" t="str">
            <v>โรงพยาบาลทั่วไป</v>
          </cell>
          <cell r="R677">
            <v>2</v>
          </cell>
          <cell r="S677">
            <v>434</v>
          </cell>
          <cell r="T677" t="str">
            <v>411</v>
          </cell>
          <cell r="U677" t="str">
            <v>31</v>
          </cell>
          <cell r="V677" t="str">
            <v>3.1 ตติยภูมิ</v>
          </cell>
        </row>
        <row r="678">
          <cell r="A678" t="str">
            <v>15</v>
          </cell>
          <cell r="B678" t="str">
            <v>21002</v>
          </cell>
          <cell r="C678" t="str">
            <v>กระทรวงสาธารณสุข สำนักงานปลัดกระทรวงสาธารณสุข</v>
          </cell>
          <cell r="D678" t="str">
            <v>001114000</v>
          </cell>
          <cell r="E678" t="str">
            <v>11140</v>
          </cell>
          <cell r="F678" t="str">
            <v>รพช.แม่ทา</v>
          </cell>
          <cell r="G678" t="str">
            <v>โรงพยาบาลชุมชนแม่ทา</v>
          </cell>
          <cell r="H678" t="str">
            <v>51020208</v>
          </cell>
          <cell r="I678">
            <v>51</v>
          </cell>
          <cell r="J678" t="str">
            <v>จังหวัดลำพูน</v>
          </cell>
          <cell r="K678">
            <v>5102</v>
          </cell>
          <cell r="L678" t="str">
            <v>แม่ทา</v>
          </cell>
          <cell r="M678">
            <v>510202</v>
          </cell>
          <cell r="N678" t="str">
            <v>ทาสบเส้า</v>
          </cell>
          <cell r="O678" t="str">
            <v>เหนือ</v>
          </cell>
          <cell r="P678" t="str">
            <v>07</v>
          </cell>
          <cell r="Q678" t="str">
            <v>โรงพยาบาลชุมชน</v>
          </cell>
          <cell r="R678">
            <v>5</v>
          </cell>
          <cell r="S678">
            <v>30</v>
          </cell>
          <cell r="T678" t="str">
            <v>30</v>
          </cell>
          <cell r="U678" t="str">
            <v>21</v>
          </cell>
          <cell r="V678" t="str">
            <v>2.1 ทุติยภูมิระดับต้น</v>
          </cell>
        </row>
        <row r="679">
          <cell r="A679" t="str">
            <v>15</v>
          </cell>
          <cell r="B679" t="str">
            <v>21002</v>
          </cell>
          <cell r="C679" t="str">
            <v>กระทรวงสาธารณสุข สำนักงานปลัดกระทรวงสาธารณสุข</v>
          </cell>
          <cell r="D679" t="str">
            <v>001114100</v>
          </cell>
          <cell r="E679" t="str">
            <v>11141</v>
          </cell>
          <cell r="F679" t="str">
            <v>รพช.บ้านโฮ่ง</v>
          </cell>
          <cell r="G679" t="str">
            <v>โรงพยาบาลชุมชนบ้านโฮ่ง</v>
          </cell>
          <cell r="H679" t="str">
            <v>51030102</v>
          </cell>
          <cell r="I679">
            <v>51</v>
          </cell>
          <cell r="J679" t="str">
            <v>จังหวัดลำพูน</v>
          </cell>
          <cell r="K679">
            <v>5103</v>
          </cell>
          <cell r="L679" t="str">
            <v>บ้านโฮ่ง</v>
          </cell>
          <cell r="M679">
            <v>510301</v>
          </cell>
          <cell r="N679" t="str">
            <v>บ้านโฮ่ง</v>
          </cell>
          <cell r="O679" t="str">
            <v>เหนือ</v>
          </cell>
          <cell r="P679" t="str">
            <v>07</v>
          </cell>
          <cell r="Q679" t="str">
            <v>โรงพยาบาลชุมชน</v>
          </cell>
          <cell r="R679">
            <v>5</v>
          </cell>
          <cell r="S679">
            <v>30</v>
          </cell>
          <cell r="T679" t="str">
            <v>30</v>
          </cell>
          <cell r="U679" t="str">
            <v>21</v>
          </cell>
          <cell r="V679" t="str">
            <v>2.1 ทุติยภูมิระดับต้น</v>
          </cell>
        </row>
        <row r="680">
          <cell r="A680" t="str">
            <v>15</v>
          </cell>
          <cell r="B680" t="str">
            <v>21002</v>
          </cell>
          <cell r="C680" t="str">
            <v>กระทรวงสาธารณสุข สำนักงานปลัดกระทรวงสาธารณสุข</v>
          </cell>
          <cell r="D680" t="str">
            <v>001114200</v>
          </cell>
          <cell r="E680" t="str">
            <v>11142</v>
          </cell>
          <cell r="F680" t="str">
            <v>รพช.ลี้</v>
          </cell>
          <cell r="G680" t="str">
            <v>โรงพยาบาลชุมชนลี้</v>
          </cell>
          <cell r="H680" t="str">
            <v>51040104</v>
          </cell>
          <cell r="I680">
            <v>51</v>
          </cell>
          <cell r="J680" t="str">
            <v>จังหวัดลำพูน</v>
          </cell>
          <cell r="K680">
            <v>5104</v>
          </cell>
          <cell r="L680" t="str">
            <v>ลี้</v>
          </cell>
          <cell r="M680">
            <v>510401</v>
          </cell>
          <cell r="N680" t="str">
            <v>ลี้</v>
          </cell>
          <cell r="O680" t="str">
            <v>เหนือ</v>
          </cell>
          <cell r="P680" t="str">
            <v>07</v>
          </cell>
          <cell r="Q680" t="str">
            <v>โรงพยาบาลชุมชน</v>
          </cell>
          <cell r="R680">
            <v>4</v>
          </cell>
          <cell r="S680">
            <v>60</v>
          </cell>
          <cell r="T680" t="str">
            <v>60</v>
          </cell>
          <cell r="U680" t="str">
            <v>22</v>
          </cell>
          <cell r="V680" t="str">
            <v>2.2 ทุติยภูมิระดับกลาง</v>
          </cell>
        </row>
        <row r="681">
          <cell r="A681" t="str">
            <v>15</v>
          </cell>
          <cell r="B681" t="str">
            <v>21002</v>
          </cell>
          <cell r="C681" t="str">
            <v>กระทรวงสาธารณสุข สำนักงานปลัดกระทรวงสาธารณสุข</v>
          </cell>
          <cell r="D681" t="str">
            <v>001114300</v>
          </cell>
          <cell r="E681" t="str">
            <v>11143</v>
          </cell>
          <cell r="F681" t="str">
            <v>รพช.ทุ่งหัวช้าง</v>
          </cell>
          <cell r="G681" t="str">
            <v>โรงพยาบาลชุมชนทุ่งหัวช้าง</v>
          </cell>
          <cell r="H681" t="str">
            <v>51050103</v>
          </cell>
          <cell r="I681">
            <v>51</v>
          </cell>
          <cell r="J681" t="str">
            <v>จังหวัดลำพูน</v>
          </cell>
          <cell r="K681">
            <v>5105</v>
          </cell>
          <cell r="L681" t="str">
            <v>ทุ่งหัวช้าง</v>
          </cell>
          <cell r="M681">
            <v>510501</v>
          </cell>
          <cell r="N681" t="str">
            <v>ทุ่งหัวช้าง</v>
          </cell>
          <cell r="O681" t="str">
            <v>เหนือ</v>
          </cell>
          <cell r="P681" t="str">
            <v>07</v>
          </cell>
          <cell r="Q681" t="str">
            <v>โรงพยาบาลชุมชน</v>
          </cell>
          <cell r="R681">
            <v>5</v>
          </cell>
          <cell r="S681">
            <v>30</v>
          </cell>
          <cell r="T681" t="str">
            <v>30</v>
          </cell>
          <cell r="U681" t="str">
            <v>21</v>
          </cell>
          <cell r="V681" t="str">
            <v>2.1 ทุติยภูมิระดับต้น</v>
          </cell>
        </row>
        <row r="682">
          <cell r="A682" t="str">
            <v>15</v>
          </cell>
          <cell r="B682" t="str">
            <v>21002</v>
          </cell>
          <cell r="C682" t="str">
            <v>กระทรวงสาธารณสุข สำนักงานปลัดกระทรวงสาธารณสุข</v>
          </cell>
          <cell r="D682" t="str">
            <v>001114400</v>
          </cell>
          <cell r="E682" t="str">
            <v>11144</v>
          </cell>
          <cell r="F682" t="str">
            <v>รพช.ป่าซาง</v>
          </cell>
          <cell r="G682" t="str">
            <v>โรงพยาบาลชุมชนป่าซาง</v>
          </cell>
          <cell r="H682" t="str">
            <v>51061107</v>
          </cell>
          <cell r="I682">
            <v>51</v>
          </cell>
          <cell r="J682" t="str">
            <v>จังหวัดลำพูน</v>
          </cell>
          <cell r="K682">
            <v>5106</v>
          </cell>
          <cell r="L682" t="str">
            <v>ป่าซาง</v>
          </cell>
          <cell r="M682">
            <v>510611</v>
          </cell>
          <cell r="N682" t="str">
            <v>นครเจดีย์</v>
          </cell>
          <cell r="O682" t="str">
            <v>เหนือ</v>
          </cell>
          <cell r="P682" t="str">
            <v>07</v>
          </cell>
          <cell r="Q682" t="str">
            <v>โรงพยาบาลชุมชน</v>
          </cell>
          <cell r="R682">
            <v>4</v>
          </cell>
          <cell r="S682">
            <v>90</v>
          </cell>
          <cell r="T682" t="str">
            <v>60</v>
          </cell>
          <cell r="U682" t="str">
            <v>21</v>
          </cell>
          <cell r="V682" t="str">
            <v>2.1 ทุติยภูมิระดับต้น</v>
          </cell>
        </row>
        <row r="683">
          <cell r="A683" t="str">
            <v>15</v>
          </cell>
          <cell r="B683" t="str">
            <v>21002</v>
          </cell>
          <cell r="C683" t="str">
            <v>กระทรวงสาธารณสุข สำนักงานปลัดกระทรวงสาธารณสุข</v>
          </cell>
          <cell r="D683" t="str">
            <v>001114500</v>
          </cell>
          <cell r="E683" t="str">
            <v>11145</v>
          </cell>
          <cell r="F683" t="str">
            <v>รพช.บ้านธิ</v>
          </cell>
          <cell r="G683" t="str">
            <v>โรงพยาบาลชุมชนบ้านธิ</v>
          </cell>
          <cell r="H683" t="str">
            <v>51070106</v>
          </cell>
          <cell r="I683">
            <v>51</v>
          </cell>
          <cell r="J683" t="str">
            <v>จังหวัดลำพูน</v>
          </cell>
          <cell r="K683">
            <v>5107</v>
          </cell>
          <cell r="L683" t="str">
            <v>บ้านธิ</v>
          </cell>
          <cell r="M683">
            <v>510701</v>
          </cell>
          <cell r="N683" t="str">
            <v>บ้านธิ</v>
          </cell>
          <cell r="O683" t="str">
            <v>เหนือ</v>
          </cell>
          <cell r="P683" t="str">
            <v>07</v>
          </cell>
          <cell r="Q683" t="str">
            <v>โรงพยาบาลชุมชน</v>
          </cell>
          <cell r="R683">
            <v>5</v>
          </cell>
          <cell r="S683">
            <v>30</v>
          </cell>
          <cell r="T683" t="str">
            <v>30</v>
          </cell>
          <cell r="U683" t="str">
            <v>21</v>
          </cell>
          <cell r="V683" t="str">
            <v>2.1 ทุติยภูมิระดับต้น</v>
          </cell>
        </row>
        <row r="684">
          <cell r="A684" t="str">
            <v>15</v>
          </cell>
          <cell r="B684" t="str">
            <v>21002</v>
          </cell>
          <cell r="C684" t="str">
            <v>กระทรวงสาธารณสุข สำนักงานปลัดกระทรวงสาธารณสุข</v>
          </cell>
          <cell r="D684" t="str">
            <v>001067200</v>
          </cell>
          <cell r="E684" t="str">
            <v>10672</v>
          </cell>
          <cell r="F684" t="str">
            <v>รพศ.ลำปาง</v>
          </cell>
          <cell r="G684" t="str">
            <v>โรงพยาบาลศูนย์ลำปาง</v>
          </cell>
          <cell r="H684" t="str">
            <v>52010200</v>
          </cell>
          <cell r="I684">
            <v>52</v>
          </cell>
          <cell r="J684" t="str">
            <v>จังหวัดลำปาง</v>
          </cell>
          <cell r="K684">
            <v>5201</v>
          </cell>
          <cell r="L684" t="str">
            <v>เมืองลำปาง</v>
          </cell>
          <cell r="M684">
            <v>520102</v>
          </cell>
          <cell r="N684" t="str">
            <v>หัวเวียง</v>
          </cell>
          <cell r="O684" t="str">
            <v>เหนือ</v>
          </cell>
          <cell r="P684" t="str">
            <v>05</v>
          </cell>
          <cell r="Q684" t="str">
            <v>โรงพยาบาลศูนย์</v>
          </cell>
          <cell r="R684">
            <v>1</v>
          </cell>
          <cell r="S684">
            <v>800</v>
          </cell>
          <cell r="T684" t="str">
            <v>803</v>
          </cell>
          <cell r="U684" t="str">
            <v>31</v>
          </cell>
          <cell r="V684" t="str">
            <v>3.1 ตติยภูมิ</v>
          </cell>
        </row>
        <row r="685">
          <cell r="A685" t="str">
            <v>15</v>
          </cell>
          <cell r="B685" t="str">
            <v>21002</v>
          </cell>
          <cell r="C685" t="str">
            <v>กระทรวงสาธารณสุข สำนักงานปลัดกระทรวงสาธารณสุข</v>
          </cell>
          <cell r="D685" t="str">
            <v>001114600</v>
          </cell>
          <cell r="E685" t="str">
            <v>11146</v>
          </cell>
          <cell r="F685" t="str">
            <v>รพช.แม่เมาะ</v>
          </cell>
          <cell r="G685" t="str">
            <v>โรงพยาบาลชุมชนแม่เมาะ</v>
          </cell>
          <cell r="H685" t="str">
            <v>52020407</v>
          </cell>
          <cell r="I685">
            <v>52</v>
          </cell>
          <cell r="J685" t="str">
            <v>จังหวัดลำปาง</v>
          </cell>
          <cell r="K685">
            <v>5202</v>
          </cell>
          <cell r="L685" t="str">
            <v>แม่เมาะ</v>
          </cell>
          <cell r="M685">
            <v>520204</v>
          </cell>
          <cell r="N685" t="str">
            <v>แม่เมาะ</v>
          </cell>
          <cell r="O685" t="str">
            <v>เหนือ</v>
          </cell>
          <cell r="P685" t="str">
            <v>07</v>
          </cell>
          <cell r="Q685" t="str">
            <v>โรงพยาบาลชุมชน</v>
          </cell>
          <cell r="R685">
            <v>5</v>
          </cell>
          <cell r="S685">
            <v>30</v>
          </cell>
          <cell r="T685" t="str">
            <v>30</v>
          </cell>
          <cell r="U685" t="str">
            <v>21</v>
          </cell>
          <cell r="V685" t="str">
            <v>2.1 ทุติยภูมิระดับต้น</v>
          </cell>
        </row>
        <row r="686">
          <cell r="A686" t="str">
            <v>15</v>
          </cell>
          <cell r="B686" t="str">
            <v>21002</v>
          </cell>
          <cell r="C686" t="str">
            <v>กระทรวงสาธารณสุข สำนักงานปลัดกระทรวงสาธารณสุข</v>
          </cell>
          <cell r="D686" t="str">
            <v>001114700</v>
          </cell>
          <cell r="E686" t="str">
            <v>11147</v>
          </cell>
          <cell r="F686" t="str">
            <v>รพช.เกาะคา</v>
          </cell>
          <cell r="G686" t="str">
            <v>โรงพยาบาลชุมชนเกาะคา</v>
          </cell>
          <cell r="H686" t="str">
            <v>52030503</v>
          </cell>
          <cell r="I686">
            <v>52</v>
          </cell>
          <cell r="J686" t="str">
            <v>จังหวัดลำปาง</v>
          </cell>
          <cell r="K686">
            <v>5203</v>
          </cell>
          <cell r="L686" t="str">
            <v>เกาะคา</v>
          </cell>
          <cell r="M686">
            <v>520305</v>
          </cell>
          <cell r="N686" t="str">
            <v>ศาลา</v>
          </cell>
          <cell r="O686" t="str">
            <v>เหนือ</v>
          </cell>
          <cell r="P686" t="str">
            <v>07</v>
          </cell>
          <cell r="Q686" t="str">
            <v>โรงพยาบาลชุมชน</v>
          </cell>
          <cell r="R686">
            <v>4</v>
          </cell>
          <cell r="S686">
            <v>60</v>
          </cell>
          <cell r="T686" t="str">
            <v>30</v>
          </cell>
          <cell r="U686" t="str">
            <v>22</v>
          </cell>
          <cell r="V686" t="str">
            <v>2.2 ทุติยภูมิระดับกลาง</v>
          </cell>
        </row>
        <row r="687">
          <cell r="A687" t="str">
            <v>15</v>
          </cell>
          <cell r="B687" t="str">
            <v>21002</v>
          </cell>
          <cell r="C687" t="str">
            <v>กระทรวงสาธารณสุข สำนักงานปลัดกระทรวงสาธารณสุข</v>
          </cell>
          <cell r="D687" t="str">
            <v>001114800</v>
          </cell>
          <cell r="E687" t="str">
            <v>11148</v>
          </cell>
          <cell r="F687" t="str">
            <v>รพช.เสริมงาม</v>
          </cell>
          <cell r="G687" t="str">
            <v>โรงพยาบาลชุมชนเสริมงาม</v>
          </cell>
          <cell r="H687" t="str">
            <v>52040103</v>
          </cell>
          <cell r="I687">
            <v>52</v>
          </cell>
          <cell r="J687" t="str">
            <v>จังหวัดลำปาง</v>
          </cell>
          <cell r="K687">
            <v>5204</v>
          </cell>
          <cell r="L687" t="str">
            <v>เสริมงาม</v>
          </cell>
          <cell r="M687">
            <v>520401</v>
          </cell>
          <cell r="N687" t="str">
            <v>ทุ่งงาม</v>
          </cell>
          <cell r="O687" t="str">
            <v>เหนือ</v>
          </cell>
          <cell r="P687" t="str">
            <v>07</v>
          </cell>
          <cell r="Q687" t="str">
            <v>โรงพยาบาลชุมชน</v>
          </cell>
          <cell r="R687">
            <v>5</v>
          </cell>
          <cell r="S687">
            <v>30</v>
          </cell>
          <cell r="T687" t="str">
            <v>30</v>
          </cell>
          <cell r="U687" t="str">
            <v>21</v>
          </cell>
          <cell r="V687" t="str">
            <v>2.1 ทุติยภูมิระดับต้น</v>
          </cell>
        </row>
        <row r="688">
          <cell r="A688" t="str">
            <v>15</v>
          </cell>
          <cell r="B688" t="str">
            <v>21002</v>
          </cell>
          <cell r="C688" t="str">
            <v>กระทรวงสาธารณสุข สำนักงานปลัดกระทรวงสาธารณสุข</v>
          </cell>
          <cell r="D688" t="str">
            <v>001114900</v>
          </cell>
          <cell r="E688" t="str">
            <v>11149</v>
          </cell>
          <cell r="F688" t="str">
            <v>รพช.งาว</v>
          </cell>
          <cell r="G688" t="str">
            <v>โรงพยาบาลชุมชนงาว</v>
          </cell>
          <cell r="H688" t="str">
            <v>52050104</v>
          </cell>
          <cell r="I688">
            <v>52</v>
          </cell>
          <cell r="J688" t="str">
            <v>จังหวัดลำปาง</v>
          </cell>
          <cell r="K688">
            <v>5205</v>
          </cell>
          <cell r="L688" t="str">
            <v>งาว</v>
          </cell>
          <cell r="M688">
            <v>520501</v>
          </cell>
          <cell r="N688" t="str">
            <v>หลวงเหนือ</v>
          </cell>
          <cell r="O688" t="str">
            <v>เหนือ</v>
          </cell>
          <cell r="P688" t="str">
            <v>07</v>
          </cell>
          <cell r="Q688" t="str">
            <v>โรงพยาบาลชุมชน</v>
          </cell>
          <cell r="R688">
            <v>5</v>
          </cell>
          <cell r="S688">
            <v>30</v>
          </cell>
          <cell r="T688" t="str">
            <v>30</v>
          </cell>
          <cell r="U688" t="str">
            <v>21</v>
          </cell>
          <cell r="V688" t="str">
            <v>2.1 ทุติยภูมิระดับต้น</v>
          </cell>
        </row>
        <row r="689">
          <cell r="A689" t="str">
            <v>15</v>
          </cell>
          <cell r="B689" t="str">
            <v>21002</v>
          </cell>
          <cell r="C689" t="str">
            <v>กระทรวงสาธารณสุข สำนักงานปลัดกระทรวงสาธารณสุข</v>
          </cell>
          <cell r="D689" t="str">
            <v>001115000</v>
          </cell>
          <cell r="E689" t="str">
            <v>11150</v>
          </cell>
          <cell r="F689" t="str">
            <v>รพช.แจ้ห่ม</v>
          </cell>
          <cell r="G689" t="str">
            <v>โรงพยาบาลชุมชนแจ้ห่ม</v>
          </cell>
          <cell r="H689" t="str">
            <v>52060703</v>
          </cell>
          <cell r="I689">
            <v>52</v>
          </cell>
          <cell r="J689" t="str">
            <v>จังหวัดลำปาง</v>
          </cell>
          <cell r="K689">
            <v>5206</v>
          </cell>
          <cell r="L689" t="str">
            <v>แจ้ห่ม</v>
          </cell>
          <cell r="M689">
            <v>520607</v>
          </cell>
          <cell r="N689" t="str">
            <v>วิเชตนคร</v>
          </cell>
          <cell r="O689" t="str">
            <v>เหนือ</v>
          </cell>
          <cell r="P689" t="str">
            <v>07</v>
          </cell>
          <cell r="Q689" t="str">
            <v>โรงพยาบาลชุมชน</v>
          </cell>
          <cell r="R689">
            <v>4</v>
          </cell>
          <cell r="S689">
            <v>60</v>
          </cell>
          <cell r="T689" t="str">
            <v>60</v>
          </cell>
          <cell r="U689" t="str">
            <v>21</v>
          </cell>
          <cell r="V689" t="str">
            <v>2.1 ทุติยภูมิระดับต้น</v>
          </cell>
        </row>
        <row r="690">
          <cell r="A690" t="str">
            <v>15</v>
          </cell>
          <cell r="B690" t="str">
            <v>21002</v>
          </cell>
          <cell r="C690" t="str">
            <v>กระทรวงสาธารณสุข สำนักงานปลัดกระทรวงสาธารณสุข</v>
          </cell>
          <cell r="D690" t="str">
            <v>001115100</v>
          </cell>
          <cell r="E690" t="str">
            <v>11151</v>
          </cell>
          <cell r="F690" t="str">
            <v>รพช.วังเหนือ</v>
          </cell>
          <cell r="G690" t="str">
            <v>โรงพยาบาลชุมชนวังเหนือ</v>
          </cell>
          <cell r="H690" t="str">
            <v>52070204</v>
          </cell>
          <cell r="I690">
            <v>52</v>
          </cell>
          <cell r="J690" t="str">
            <v>จังหวัดลำปาง</v>
          </cell>
          <cell r="K690">
            <v>5207</v>
          </cell>
          <cell r="L690" t="str">
            <v>วังเหนือ</v>
          </cell>
          <cell r="M690">
            <v>520702</v>
          </cell>
          <cell r="N690" t="str">
            <v>วังเหนือ</v>
          </cell>
          <cell r="O690" t="str">
            <v>เหนือ</v>
          </cell>
          <cell r="P690" t="str">
            <v>07</v>
          </cell>
          <cell r="Q690" t="str">
            <v>โรงพยาบาลชุมชน</v>
          </cell>
          <cell r="R690">
            <v>4</v>
          </cell>
          <cell r="S690">
            <v>31</v>
          </cell>
          <cell r="T690" t="str">
            <v>30</v>
          </cell>
          <cell r="U690" t="str">
            <v>21</v>
          </cell>
          <cell r="V690" t="str">
            <v>2.1 ทุติยภูมิระดับต้น</v>
          </cell>
        </row>
        <row r="691">
          <cell r="A691" t="str">
            <v>15</v>
          </cell>
          <cell r="B691" t="str">
            <v>21002</v>
          </cell>
          <cell r="C691" t="str">
            <v>กระทรวงสาธารณสุข สำนักงานปลัดกระทรวงสาธารณสุข</v>
          </cell>
          <cell r="D691" t="str">
            <v>001115200</v>
          </cell>
          <cell r="E691" t="str">
            <v>11152</v>
          </cell>
          <cell r="F691" t="str">
            <v>รพช.เถิน</v>
          </cell>
          <cell r="G691" t="str">
            <v>โรงพยาบาลชุมชนเถิน</v>
          </cell>
          <cell r="H691" t="str">
            <v>52080107</v>
          </cell>
          <cell r="I691">
            <v>52</v>
          </cell>
          <cell r="J691" t="str">
            <v>จังหวัดลำปาง</v>
          </cell>
          <cell r="K691">
            <v>5208</v>
          </cell>
          <cell r="L691" t="str">
            <v>เถิน</v>
          </cell>
          <cell r="M691">
            <v>520801</v>
          </cell>
          <cell r="N691" t="str">
            <v>ล้อมแรด</v>
          </cell>
          <cell r="O691" t="str">
            <v>เหนือ</v>
          </cell>
          <cell r="P691" t="str">
            <v>07</v>
          </cell>
          <cell r="Q691" t="str">
            <v>โรงพยาบาลชุมชน</v>
          </cell>
          <cell r="R691">
            <v>5</v>
          </cell>
          <cell r="S691">
            <v>30</v>
          </cell>
          <cell r="T691" t="str">
            <v>30</v>
          </cell>
          <cell r="U691" t="str">
            <v>22</v>
          </cell>
          <cell r="V691" t="str">
            <v>2.2 ทุติยภูมิระดับกลาง</v>
          </cell>
        </row>
        <row r="692">
          <cell r="A692" t="str">
            <v>15</v>
          </cell>
          <cell r="B692" t="str">
            <v>21002</v>
          </cell>
          <cell r="C692" t="str">
            <v>กระทรวงสาธารณสุข สำนักงานปลัดกระทรวงสาธารณสุข</v>
          </cell>
          <cell r="D692" t="str">
            <v>001115300</v>
          </cell>
          <cell r="E692" t="str">
            <v>11153</v>
          </cell>
          <cell r="F692" t="str">
            <v>รพช.แม่พริก</v>
          </cell>
          <cell r="G692" t="str">
            <v>โรงพยาบาลชุมชนแม่พริก</v>
          </cell>
          <cell r="H692" t="str">
            <v>52090405</v>
          </cell>
          <cell r="I692">
            <v>52</v>
          </cell>
          <cell r="J692" t="str">
            <v>จังหวัดลำปาง</v>
          </cell>
          <cell r="K692">
            <v>5209</v>
          </cell>
          <cell r="L692" t="str">
            <v>แม่พริก</v>
          </cell>
          <cell r="M692">
            <v>520904</v>
          </cell>
          <cell r="N692" t="str">
            <v>พระบาทวังตวง</v>
          </cell>
          <cell r="O692" t="str">
            <v>เหนือ</v>
          </cell>
          <cell r="P692" t="str">
            <v>07</v>
          </cell>
          <cell r="Q692" t="str">
            <v>โรงพยาบาลชุมชน</v>
          </cell>
          <cell r="R692">
            <v>5</v>
          </cell>
          <cell r="S692">
            <v>30</v>
          </cell>
          <cell r="T692" t="str">
            <v>30</v>
          </cell>
          <cell r="U692" t="str">
            <v>21</v>
          </cell>
          <cell r="V692" t="str">
            <v>2.1 ทุติยภูมิระดับต้น</v>
          </cell>
        </row>
        <row r="693">
          <cell r="A693" t="str">
            <v>15</v>
          </cell>
          <cell r="B693" t="str">
            <v>21002</v>
          </cell>
          <cell r="C693" t="str">
            <v>กระทรวงสาธารณสุข สำนักงานปลัดกระทรวงสาธารณสุข</v>
          </cell>
          <cell r="D693" t="str">
            <v>001115400</v>
          </cell>
          <cell r="E693" t="str">
            <v>11154</v>
          </cell>
          <cell r="F693" t="str">
            <v>รพช.แม่ทะ</v>
          </cell>
          <cell r="G693" t="str">
            <v>โรงพยาบาลชุมชนแม่ทะ</v>
          </cell>
          <cell r="H693" t="str">
            <v>52100202</v>
          </cell>
          <cell r="I693">
            <v>52</v>
          </cell>
          <cell r="J693" t="str">
            <v>จังหวัดลำปาง</v>
          </cell>
          <cell r="K693">
            <v>5210</v>
          </cell>
          <cell r="L693" t="str">
            <v>แม่ทะ</v>
          </cell>
          <cell r="M693">
            <v>521002</v>
          </cell>
          <cell r="N693" t="str">
            <v>นาครัว</v>
          </cell>
          <cell r="O693" t="str">
            <v>เหนือ</v>
          </cell>
          <cell r="P693" t="str">
            <v>07</v>
          </cell>
          <cell r="Q693" t="str">
            <v>โรงพยาบาลชุมชน</v>
          </cell>
          <cell r="R693">
            <v>5</v>
          </cell>
          <cell r="S693">
            <v>30</v>
          </cell>
          <cell r="T693" t="str">
            <v>30</v>
          </cell>
          <cell r="U693" t="str">
            <v>21</v>
          </cell>
          <cell r="V693" t="str">
            <v>2.1 ทุติยภูมิระดับต้น</v>
          </cell>
        </row>
        <row r="694">
          <cell r="A694" t="str">
            <v>15</v>
          </cell>
          <cell r="B694" t="str">
            <v>21002</v>
          </cell>
          <cell r="C694" t="str">
            <v>กระทรวงสาธารณสุข สำนักงานปลัดกระทรวงสาธารณสุข</v>
          </cell>
          <cell r="D694" t="str">
            <v>001115500</v>
          </cell>
          <cell r="E694" t="str">
            <v>11155</v>
          </cell>
          <cell r="F694" t="str">
            <v>รพช.สบปราบ</v>
          </cell>
          <cell r="G694" t="str">
            <v>โรงพยาบาลชุมชนสบปราบ</v>
          </cell>
          <cell r="H694" t="str">
            <v>52110102</v>
          </cell>
          <cell r="I694">
            <v>52</v>
          </cell>
          <cell r="J694" t="str">
            <v>จังหวัดลำปาง</v>
          </cell>
          <cell r="K694">
            <v>5211</v>
          </cell>
          <cell r="L694" t="str">
            <v>สบปราบ</v>
          </cell>
          <cell r="M694">
            <v>521101</v>
          </cell>
          <cell r="N694" t="str">
            <v>สบปราบ</v>
          </cell>
          <cell r="O694" t="str">
            <v>เหนือ</v>
          </cell>
          <cell r="P694" t="str">
            <v>07</v>
          </cell>
          <cell r="Q694" t="str">
            <v>โรงพยาบาลชุมชน</v>
          </cell>
          <cell r="R694">
            <v>5</v>
          </cell>
          <cell r="S694">
            <v>30</v>
          </cell>
          <cell r="T694" t="str">
            <v>30</v>
          </cell>
          <cell r="U694" t="str">
            <v>21</v>
          </cell>
          <cell r="V694" t="str">
            <v>2.1 ทุติยภูมิระดับต้น</v>
          </cell>
        </row>
        <row r="695">
          <cell r="A695" t="str">
            <v>15</v>
          </cell>
          <cell r="B695" t="str">
            <v>21002</v>
          </cell>
          <cell r="C695" t="str">
            <v>กระทรวงสาธารณสุข สำนักงานปลัดกระทรวงสาธารณสุข</v>
          </cell>
          <cell r="D695" t="str">
            <v>001115600</v>
          </cell>
          <cell r="E695" t="str">
            <v>11156</v>
          </cell>
          <cell r="F695" t="str">
            <v>รพช.ห้างฉัตร</v>
          </cell>
          <cell r="G695" t="str">
            <v>โรงพยาบาลชุมชนห้างฉัตร</v>
          </cell>
          <cell r="H695" t="str">
            <v>52120107</v>
          </cell>
          <cell r="I695">
            <v>52</v>
          </cell>
          <cell r="J695" t="str">
            <v>จังหวัดลำปาง</v>
          </cell>
          <cell r="K695">
            <v>5212</v>
          </cell>
          <cell r="L695" t="str">
            <v>ห้างฉัตร</v>
          </cell>
          <cell r="M695">
            <v>521201</v>
          </cell>
          <cell r="N695" t="str">
            <v>ห้างฉัตร</v>
          </cell>
          <cell r="O695" t="str">
            <v>เหนือ</v>
          </cell>
          <cell r="P695" t="str">
            <v>07</v>
          </cell>
          <cell r="Q695" t="str">
            <v>โรงพยาบาลชุมชน</v>
          </cell>
          <cell r="R695">
            <v>4</v>
          </cell>
          <cell r="S695">
            <v>60</v>
          </cell>
          <cell r="T695" t="str">
            <v>30</v>
          </cell>
          <cell r="U695" t="str">
            <v>21</v>
          </cell>
          <cell r="V695" t="str">
            <v>2.1 ทุติยภูมิระดับต้น</v>
          </cell>
        </row>
        <row r="696">
          <cell r="A696" t="str">
            <v>15</v>
          </cell>
          <cell r="B696" t="str">
            <v>21002</v>
          </cell>
          <cell r="C696" t="str">
            <v>กระทรวงสาธารณสุข สำนักงานปลัดกระทรวงสาธารณสุข</v>
          </cell>
          <cell r="D696" t="str">
            <v>001115700</v>
          </cell>
          <cell r="E696" t="str">
            <v>11157</v>
          </cell>
          <cell r="F696" t="str">
            <v>รพช.เมืองปาน</v>
          </cell>
          <cell r="G696" t="str">
            <v>โรงพยาบาลชุมชนเมืองปาน</v>
          </cell>
          <cell r="H696" t="str">
            <v>52130104</v>
          </cell>
          <cell r="I696">
            <v>52</v>
          </cell>
          <cell r="J696" t="str">
            <v>จังหวัดลำปาง</v>
          </cell>
          <cell r="K696">
            <v>5213</v>
          </cell>
          <cell r="L696" t="str">
            <v>เมืองปาน</v>
          </cell>
          <cell r="M696">
            <v>521301</v>
          </cell>
          <cell r="N696" t="str">
            <v>เมืองปาน</v>
          </cell>
          <cell r="O696" t="str">
            <v>เหนือ</v>
          </cell>
          <cell r="P696" t="str">
            <v>07</v>
          </cell>
          <cell r="Q696" t="str">
            <v>โรงพยาบาลชุมชน</v>
          </cell>
          <cell r="R696">
            <v>5</v>
          </cell>
          <cell r="S696">
            <v>30</v>
          </cell>
          <cell r="T696" t="str">
            <v>10</v>
          </cell>
          <cell r="U696" t="str">
            <v>21</v>
          </cell>
          <cell r="V696" t="str">
            <v>2.1 ทุติยภูมิระดับต้น</v>
          </cell>
        </row>
        <row r="697">
          <cell r="A697" t="str">
            <v>15</v>
          </cell>
          <cell r="B697" t="str">
            <v>21002</v>
          </cell>
          <cell r="C697" t="str">
            <v>กระทรวงสาธารณสุข สำนักงานปลัดกระทรวงสาธารณสุข</v>
          </cell>
          <cell r="D697" t="str">
            <v>001071900</v>
          </cell>
          <cell r="E697" t="str">
            <v>10719</v>
          </cell>
          <cell r="F697" t="str">
            <v>รพท.ศรีสังวาลย์</v>
          </cell>
          <cell r="G697" t="str">
            <v>โรงพยาบาลทั่วไปศรีสังวาลย์</v>
          </cell>
          <cell r="H697" t="str">
            <v>58010100</v>
          </cell>
          <cell r="I697">
            <v>58</v>
          </cell>
          <cell r="J697" t="str">
            <v>จังหวัดแม่ฮ่องสอน</v>
          </cell>
          <cell r="K697">
            <v>5801</v>
          </cell>
          <cell r="L697" t="str">
            <v>เมืองแม่ฮ่องสอน</v>
          </cell>
          <cell r="M697">
            <v>580101</v>
          </cell>
          <cell r="N697" t="str">
            <v>จองคำ</v>
          </cell>
          <cell r="O697" t="str">
            <v>เหนือ</v>
          </cell>
          <cell r="P697" t="str">
            <v>06</v>
          </cell>
          <cell r="Q697" t="str">
            <v>โรงพยาบาลทั่วไป</v>
          </cell>
          <cell r="R697">
            <v>3</v>
          </cell>
          <cell r="S697">
            <v>154</v>
          </cell>
          <cell r="T697" t="str">
            <v>150</v>
          </cell>
          <cell r="U697" t="str">
            <v>23</v>
          </cell>
          <cell r="V697" t="str">
            <v>2.3 ทุติยภูมิระดับสูง</v>
          </cell>
        </row>
        <row r="698">
          <cell r="A698" t="str">
            <v>15</v>
          </cell>
          <cell r="B698" t="str">
            <v>21002</v>
          </cell>
          <cell r="C698" t="str">
            <v>กระทรวงสาธารณสุข สำนักงานปลัดกระทรวงสาธารณสุข</v>
          </cell>
          <cell r="D698" t="str">
            <v>001120300</v>
          </cell>
          <cell r="E698" t="str">
            <v>11203</v>
          </cell>
          <cell r="F698" t="str">
            <v>รพช.ขุนยวม</v>
          </cell>
          <cell r="G698" t="str">
            <v>โรงพยาบาลชุมชนขุนยวม</v>
          </cell>
          <cell r="H698" t="str">
            <v>58020101</v>
          </cell>
          <cell r="I698">
            <v>58</v>
          </cell>
          <cell r="J698" t="str">
            <v>จังหวัดแม่ฮ่องสอน</v>
          </cell>
          <cell r="K698">
            <v>5802</v>
          </cell>
          <cell r="L698" t="str">
            <v>ขุนยวม</v>
          </cell>
          <cell r="M698">
            <v>580201</v>
          </cell>
          <cell r="N698" t="str">
            <v>ขุนยวม</v>
          </cell>
          <cell r="O698" t="str">
            <v>เหนือ</v>
          </cell>
          <cell r="P698" t="str">
            <v>07</v>
          </cell>
          <cell r="Q698" t="str">
            <v>โรงพยาบาลชุมชน</v>
          </cell>
          <cell r="R698">
            <v>5</v>
          </cell>
          <cell r="S698">
            <v>30</v>
          </cell>
          <cell r="T698" t="str">
            <v>10</v>
          </cell>
          <cell r="U698" t="str">
            <v>21</v>
          </cell>
          <cell r="V698" t="str">
            <v>2.1 ทุติยภูมิระดับต้น</v>
          </cell>
        </row>
        <row r="699">
          <cell r="A699" t="str">
            <v>15</v>
          </cell>
          <cell r="B699" t="str">
            <v>21002</v>
          </cell>
          <cell r="C699" t="str">
            <v>กระทรวงสาธารณสุข สำนักงานปลัดกระทรวงสาธารณสุข</v>
          </cell>
          <cell r="D699" t="str">
            <v>001120400</v>
          </cell>
          <cell r="E699" t="str">
            <v>11204</v>
          </cell>
          <cell r="F699" t="str">
            <v>รพช.ปาย</v>
          </cell>
          <cell r="G699" t="str">
            <v>โรงพยาบาลชุมชนปาย</v>
          </cell>
          <cell r="H699" t="str">
            <v>58030101</v>
          </cell>
          <cell r="I699">
            <v>58</v>
          </cell>
          <cell r="J699" t="str">
            <v>จังหวัดแม่ฮ่องสอน</v>
          </cell>
          <cell r="K699">
            <v>5803</v>
          </cell>
          <cell r="L699" t="str">
            <v>ปาย</v>
          </cell>
          <cell r="M699">
            <v>580301</v>
          </cell>
          <cell r="N699" t="str">
            <v>เวียงใต้</v>
          </cell>
          <cell r="O699" t="str">
            <v>เหนือ</v>
          </cell>
          <cell r="P699" t="str">
            <v>07</v>
          </cell>
          <cell r="Q699" t="str">
            <v>โรงพยาบาลชุมชน</v>
          </cell>
          <cell r="R699">
            <v>5</v>
          </cell>
          <cell r="S699">
            <v>30</v>
          </cell>
          <cell r="T699" t="str">
            <v>60</v>
          </cell>
          <cell r="U699" t="str">
            <v>21</v>
          </cell>
          <cell r="V699" t="str">
            <v>2.1 ทุติยภูมิระดับต้น</v>
          </cell>
        </row>
        <row r="700">
          <cell r="A700" t="str">
            <v>15</v>
          </cell>
          <cell r="B700" t="str">
            <v>21002</v>
          </cell>
          <cell r="C700" t="str">
            <v>กระทรวงสาธารณสุข สำนักงานปลัดกระทรวงสาธารณสุข</v>
          </cell>
          <cell r="D700" t="str">
            <v>001120500</v>
          </cell>
          <cell r="E700" t="str">
            <v>11205</v>
          </cell>
          <cell r="F700" t="str">
            <v>รพช.แม่สะเรียง</v>
          </cell>
          <cell r="G700" t="str">
            <v>โรงพยาบาลชุมชนแม่สะเรียง</v>
          </cell>
          <cell r="H700" t="str">
            <v>58040201</v>
          </cell>
          <cell r="I700">
            <v>58</v>
          </cell>
          <cell r="J700" t="str">
            <v>จังหวัดแม่ฮ่องสอน</v>
          </cell>
          <cell r="K700">
            <v>5804</v>
          </cell>
          <cell r="L700" t="str">
            <v>แม่สะเรียง</v>
          </cell>
          <cell r="M700">
            <v>580402</v>
          </cell>
          <cell r="N700" t="str">
            <v>แม่สะเรียง</v>
          </cell>
          <cell r="O700" t="str">
            <v>เหนือ</v>
          </cell>
          <cell r="P700" t="str">
            <v>07</v>
          </cell>
          <cell r="Q700" t="str">
            <v>โรงพยาบาลชุมชน</v>
          </cell>
          <cell r="R700">
            <v>4</v>
          </cell>
          <cell r="S700">
            <v>90</v>
          </cell>
          <cell r="T700" t="str">
            <v>90</v>
          </cell>
          <cell r="U700" t="str">
            <v>21</v>
          </cell>
          <cell r="V700" t="str">
            <v>2.1 ทุติยภูมิระดับต้น</v>
          </cell>
        </row>
        <row r="701">
          <cell r="A701" t="str">
            <v>15</v>
          </cell>
          <cell r="B701" t="str">
            <v>21002</v>
          </cell>
          <cell r="C701" t="str">
            <v>กระทรวงสาธารณสุข สำนักงานปลัดกระทรวงสาธารณสุข</v>
          </cell>
          <cell r="D701" t="str">
            <v>001120600</v>
          </cell>
          <cell r="E701" t="str">
            <v>11206</v>
          </cell>
          <cell r="F701" t="str">
            <v>รพช.แม่ลาน้อย</v>
          </cell>
          <cell r="G701" t="str">
            <v>โรงพยาบาลชุมชนแม่ลาน้อย</v>
          </cell>
          <cell r="H701" t="str">
            <v>58050809</v>
          </cell>
          <cell r="I701">
            <v>58</v>
          </cell>
          <cell r="J701" t="str">
            <v>จังหวัดแม่ฮ่องสอน</v>
          </cell>
          <cell r="K701">
            <v>5805</v>
          </cell>
          <cell r="L701" t="str">
            <v>แม่ลาน้อย</v>
          </cell>
          <cell r="M701">
            <v>580508</v>
          </cell>
          <cell r="N701" t="str">
            <v>ขุนแม่ลาน้อย</v>
          </cell>
          <cell r="O701" t="str">
            <v>เหนือ</v>
          </cell>
          <cell r="P701" t="str">
            <v>07</v>
          </cell>
          <cell r="Q701" t="str">
            <v>โรงพยาบาลชุมชน</v>
          </cell>
          <cell r="R701">
            <v>5</v>
          </cell>
          <cell r="S701">
            <v>30</v>
          </cell>
          <cell r="T701" t="str">
            <v>10</v>
          </cell>
          <cell r="U701" t="str">
            <v>21</v>
          </cell>
          <cell r="V701" t="str">
            <v>2.1 ทุติยภูมิระดับต้น</v>
          </cell>
        </row>
        <row r="702">
          <cell r="A702" t="str">
            <v>15</v>
          </cell>
          <cell r="B702" t="str">
            <v>21002</v>
          </cell>
          <cell r="C702" t="str">
            <v>กระทรวงสาธารณสุข สำนักงานปลัดกระทรวงสาธารณสุข</v>
          </cell>
          <cell r="D702" t="str">
            <v>001120700</v>
          </cell>
          <cell r="E702" t="str">
            <v>11207</v>
          </cell>
          <cell r="F702" t="str">
            <v>รพช.สบเมย</v>
          </cell>
          <cell r="G702" t="str">
            <v>โรงพยาบาลชุมชนสบเมย</v>
          </cell>
          <cell r="H702" t="str">
            <v>58060401</v>
          </cell>
          <cell r="I702">
            <v>58</v>
          </cell>
          <cell r="J702" t="str">
            <v>จังหวัดแม่ฮ่องสอน</v>
          </cell>
          <cell r="K702">
            <v>5806</v>
          </cell>
          <cell r="L702" t="str">
            <v>สบเมย</v>
          </cell>
          <cell r="M702">
            <v>580604</v>
          </cell>
          <cell r="N702" t="str">
            <v>แม่สวด</v>
          </cell>
          <cell r="O702" t="str">
            <v>เหนือ</v>
          </cell>
          <cell r="P702" t="str">
            <v>07</v>
          </cell>
          <cell r="Q702" t="str">
            <v>โรงพยาบาลชุมชน</v>
          </cell>
          <cell r="R702">
            <v>5</v>
          </cell>
          <cell r="S702">
            <v>30</v>
          </cell>
          <cell r="T702" t="str">
            <v>10</v>
          </cell>
          <cell r="U702" t="str">
            <v>21</v>
          </cell>
          <cell r="V702" t="str">
            <v>2.1 ทุติยภูมิระดับต้น</v>
          </cell>
        </row>
        <row r="703">
          <cell r="A703" t="str">
            <v>15</v>
          </cell>
          <cell r="B703" t="str">
            <v>21002</v>
          </cell>
          <cell r="C703" t="str">
            <v>กระทรวงสาธารณสุข สำนักงานปลัดกระทรวงสาธารณสุข</v>
          </cell>
          <cell r="D703" t="str">
            <v>001120800</v>
          </cell>
          <cell r="E703" t="str">
            <v>11208</v>
          </cell>
          <cell r="F703" t="str">
            <v>รพช.ปางมะผ้า</v>
          </cell>
          <cell r="G703" t="str">
            <v>โรงพยาบาลชุมชนปางมะผ้า</v>
          </cell>
          <cell r="H703" t="str">
            <v>58070101</v>
          </cell>
          <cell r="I703">
            <v>58</v>
          </cell>
          <cell r="J703" t="str">
            <v>จังหวัดแม่ฮ่องสอน</v>
          </cell>
          <cell r="K703">
            <v>5807</v>
          </cell>
          <cell r="L703" t="str">
            <v>ปางมะผ้า</v>
          </cell>
          <cell r="M703">
            <v>580701</v>
          </cell>
          <cell r="N703" t="str">
            <v>สบป่อง</v>
          </cell>
          <cell r="O703" t="str">
            <v>เหนือ</v>
          </cell>
          <cell r="P703" t="str">
            <v>07</v>
          </cell>
          <cell r="Q703" t="str">
            <v>โรงพยาบาลชุมชน</v>
          </cell>
          <cell r="R703">
            <v>5</v>
          </cell>
          <cell r="S703">
            <v>30</v>
          </cell>
          <cell r="T703" t="str">
            <v>10</v>
          </cell>
          <cell r="U703" t="str">
            <v>21</v>
          </cell>
          <cell r="V703" t="str">
            <v>2.1 ทุติยภูมิระดับต้น</v>
          </cell>
        </row>
        <row r="704">
          <cell r="A704" t="str">
            <v>16</v>
          </cell>
          <cell r="B704" t="str">
            <v>21002</v>
          </cell>
          <cell r="C704" t="str">
            <v>กระทรวงสาธารณสุข สำนักงานปลัดกระทรวงสาธารณสุข</v>
          </cell>
          <cell r="D704" t="str">
            <v>001071500</v>
          </cell>
          <cell r="E704" t="str">
            <v>10715</v>
          </cell>
          <cell r="F704" t="str">
            <v>รพท.แพร่</v>
          </cell>
          <cell r="G704" t="str">
            <v>โรงพยาบาลทั่วไปแพร่</v>
          </cell>
          <cell r="H704" t="str">
            <v>54010100</v>
          </cell>
          <cell r="I704">
            <v>54</v>
          </cell>
          <cell r="J704" t="str">
            <v>จังหวัดแพร่</v>
          </cell>
          <cell r="K704">
            <v>5401</v>
          </cell>
          <cell r="L704" t="str">
            <v>เมืองแพร่</v>
          </cell>
          <cell r="M704">
            <v>540101</v>
          </cell>
          <cell r="N704" t="str">
            <v>ในเวียง</v>
          </cell>
          <cell r="O704" t="str">
            <v>เหนือ</v>
          </cell>
          <cell r="P704" t="str">
            <v>06</v>
          </cell>
          <cell r="Q704" t="str">
            <v>โรงพยาบาลทั่วไป</v>
          </cell>
          <cell r="R704">
            <v>2</v>
          </cell>
          <cell r="S704">
            <v>460</v>
          </cell>
          <cell r="T704" t="str">
            <v>395</v>
          </cell>
          <cell r="U704" t="str">
            <v>23</v>
          </cell>
          <cell r="V704" t="str">
            <v>2.3 ทุติยภูมิระดับสูง</v>
          </cell>
        </row>
        <row r="705">
          <cell r="A705" t="str">
            <v>16</v>
          </cell>
          <cell r="B705" t="str">
            <v>21002</v>
          </cell>
          <cell r="C705" t="str">
            <v>กระทรวงสาธารณสุข สำนักงานปลัดกระทรวงสาธารณสุข</v>
          </cell>
          <cell r="D705" t="str">
            <v>001116600</v>
          </cell>
          <cell r="E705" t="str">
            <v>11166</v>
          </cell>
          <cell r="F705" t="str">
            <v>รพช.ร้องกวาง</v>
          </cell>
          <cell r="G705" t="str">
            <v>โรงพยาบาลชุมชนร้องกวาง</v>
          </cell>
          <cell r="H705" t="str">
            <v>54020406</v>
          </cell>
          <cell r="I705">
            <v>54</v>
          </cell>
          <cell r="J705" t="str">
            <v>จังหวัดแพร่</v>
          </cell>
          <cell r="K705">
            <v>5402</v>
          </cell>
          <cell r="L705" t="str">
            <v>ร้องกวาง</v>
          </cell>
          <cell r="M705">
            <v>540204</v>
          </cell>
          <cell r="N705" t="str">
            <v>ร้องเข็ม</v>
          </cell>
          <cell r="O705" t="str">
            <v>เหนือ</v>
          </cell>
          <cell r="P705" t="str">
            <v>07</v>
          </cell>
          <cell r="Q705" t="str">
            <v>โรงพยาบาลชุมชน</v>
          </cell>
          <cell r="R705">
            <v>5</v>
          </cell>
          <cell r="S705">
            <v>46</v>
          </cell>
          <cell r="T705" t="str">
            <v>30</v>
          </cell>
          <cell r="U705" t="str">
            <v>22</v>
          </cell>
          <cell r="V705" t="str">
            <v>2.2 ทุติยภูมิระดับกลาง</v>
          </cell>
        </row>
        <row r="706">
          <cell r="A706" t="str">
            <v>16</v>
          </cell>
          <cell r="B706" t="str">
            <v>21002</v>
          </cell>
          <cell r="C706" t="str">
            <v>กระทรวงสาธารณสุข สำนักงานปลัดกระทรวงสาธารณสุข</v>
          </cell>
          <cell r="D706" t="str">
            <v>001116700</v>
          </cell>
          <cell r="E706" t="str">
            <v>11167</v>
          </cell>
          <cell r="F706" t="str">
            <v>รพช.ลอง</v>
          </cell>
          <cell r="G706" t="str">
            <v>โรงพยาบาลชุมชนลอง</v>
          </cell>
          <cell r="H706" t="str">
            <v>54030206</v>
          </cell>
          <cell r="I706">
            <v>54</v>
          </cell>
          <cell r="J706" t="str">
            <v>จังหวัดแพร่</v>
          </cell>
          <cell r="K706">
            <v>5403</v>
          </cell>
          <cell r="L706" t="str">
            <v>ลอง</v>
          </cell>
          <cell r="M706">
            <v>540302</v>
          </cell>
          <cell r="N706" t="str">
            <v>ห้วยอ้อ</v>
          </cell>
          <cell r="O706" t="str">
            <v>เหนือ</v>
          </cell>
          <cell r="P706" t="str">
            <v>07</v>
          </cell>
          <cell r="Q706" t="str">
            <v>โรงพยาบาลชุมชน</v>
          </cell>
          <cell r="R706">
            <v>4</v>
          </cell>
          <cell r="S706">
            <v>46</v>
          </cell>
          <cell r="T706" t="str">
            <v>60</v>
          </cell>
          <cell r="U706" t="str">
            <v>22</v>
          </cell>
          <cell r="V706" t="str">
            <v>2.2 ทุติยภูมิระดับกลาง</v>
          </cell>
        </row>
        <row r="707">
          <cell r="A707" t="str">
            <v>16</v>
          </cell>
          <cell r="B707" t="str">
            <v>21002</v>
          </cell>
          <cell r="C707" t="str">
            <v>กระทรวงสาธารณสุข สำนักงานปลัดกระทรวงสาธารณสุข</v>
          </cell>
          <cell r="D707" t="str">
            <v>001116900</v>
          </cell>
          <cell r="E707" t="str">
            <v>11169</v>
          </cell>
          <cell r="F707" t="str">
            <v>รพช.สูงเม่น</v>
          </cell>
          <cell r="G707" t="str">
            <v>โรงพยาบาลชุมชนสูงเม่น</v>
          </cell>
          <cell r="H707" t="str">
            <v>54040406</v>
          </cell>
          <cell r="I707">
            <v>54</v>
          </cell>
          <cell r="J707" t="str">
            <v>จังหวัดแพร่</v>
          </cell>
          <cell r="K707">
            <v>5404</v>
          </cell>
          <cell r="L707" t="str">
            <v>สูงเม่น</v>
          </cell>
          <cell r="M707">
            <v>540404</v>
          </cell>
          <cell r="N707" t="str">
            <v>ดอนมูล</v>
          </cell>
          <cell r="O707" t="str">
            <v>เหนือ</v>
          </cell>
          <cell r="P707" t="str">
            <v>07</v>
          </cell>
          <cell r="Q707" t="str">
            <v>โรงพยาบาลชุมชน</v>
          </cell>
          <cell r="R707">
            <v>5</v>
          </cell>
          <cell r="S707">
            <v>45</v>
          </cell>
          <cell r="T707" t="str">
            <v>30</v>
          </cell>
          <cell r="U707" t="str">
            <v>22</v>
          </cell>
          <cell r="V707" t="str">
            <v>2.2 ทุติยภูมิระดับกลาง</v>
          </cell>
        </row>
        <row r="708">
          <cell r="A708" t="str">
            <v>16</v>
          </cell>
          <cell r="B708" t="str">
            <v>21002</v>
          </cell>
          <cell r="C708" t="str">
            <v>กระทรวงสาธารณสุข สำนักงานปลัดกระทรวงสาธารณสุข</v>
          </cell>
          <cell r="D708" t="str">
            <v>001117000</v>
          </cell>
          <cell r="E708" t="str">
            <v>11170</v>
          </cell>
          <cell r="F708" t="str">
            <v>รพช.สอง</v>
          </cell>
          <cell r="G708" t="str">
            <v>โรงพยาบาลชุมชนสอง</v>
          </cell>
          <cell r="H708" t="str">
            <v>54060104</v>
          </cell>
          <cell r="I708">
            <v>54</v>
          </cell>
          <cell r="J708" t="str">
            <v>จังหวัดแพร่</v>
          </cell>
          <cell r="K708">
            <v>5406</v>
          </cell>
          <cell r="L708" t="str">
            <v>สอง</v>
          </cell>
          <cell r="M708">
            <v>540601</v>
          </cell>
          <cell r="N708" t="str">
            <v>บ้านหนุน</v>
          </cell>
          <cell r="O708" t="str">
            <v>เหนือ</v>
          </cell>
          <cell r="P708" t="str">
            <v>07</v>
          </cell>
          <cell r="Q708" t="str">
            <v>โรงพยาบาลชุมชน</v>
          </cell>
          <cell r="R708">
            <v>5</v>
          </cell>
          <cell r="S708">
            <v>44</v>
          </cell>
          <cell r="T708" t="str">
            <v>30</v>
          </cell>
          <cell r="U708" t="str">
            <v>22</v>
          </cell>
          <cell r="V708" t="str">
            <v>2.2 ทุติยภูมิระดับกลาง</v>
          </cell>
        </row>
        <row r="709">
          <cell r="A709" t="str">
            <v>16</v>
          </cell>
          <cell r="B709" t="str">
            <v>21002</v>
          </cell>
          <cell r="C709" t="str">
            <v>กระทรวงสาธารณสุข สำนักงานปลัดกระทรวงสาธารณสุข</v>
          </cell>
          <cell r="D709" t="str">
            <v>001117100</v>
          </cell>
          <cell r="E709" t="str">
            <v>11171</v>
          </cell>
          <cell r="F709" t="str">
            <v>รพช.วังชิ้น</v>
          </cell>
          <cell r="G709" t="str">
            <v>โรงพยาบาลชุมชนวังชิ้น</v>
          </cell>
          <cell r="H709" t="str">
            <v>54070108</v>
          </cell>
          <cell r="I709">
            <v>54</v>
          </cell>
          <cell r="J709" t="str">
            <v>จังหวัดแพร่</v>
          </cell>
          <cell r="K709">
            <v>5407</v>
          </cell>
          <cell r="L709" t="str">
            <v>วังชิ้น</v>
          </cell>
          <cell r="M709">
            <v>540701</v>
          </cell>
          <cell r="N709" t="str">
            <v>วังชิ้น</v>
          </cell>
          <cell r="O709" t="str">
            <v>เหนือ</v>
          </cell>
          <cell r="P709" t="str">
            <v>07</v>
          </cell>
          <cell r="Q709" t="str">
            <v>โรงพยาบาลชุมชน</v>
          </cell>
          <cell r="R709">
            <v>5</v>
          </cell>
          <cell r="S709">
            <v>34</v>
          </cell>
          <cell r="T709" t="str">
            <v>30</v>
          </cell>
          <cell r="U709" t="str">
            <v>22</v>
          </cell>
          <cell r="V709" t="str">
            <v>2.2 ทุติยภูมิระดับกลาง</v>
          </cell>
        </row>
        <row r="710">
          <cell r="A710" t="str">
            <v>16</v>
          </cell>
          <cell r="B710" t="str">
            <v>21002</v>
          </cell>
          <cell r="C710" t="str">
            <v>กระทรวงสาธารณสุข สำนักงานปลัดกระทรวงสาธารณสุข</v>
          </cell>
          <cell r="D710" t="str">
            <v>001117200</v>
          </cell>
          <cell r="E710" t="str">
            <v>11172</v>
          </cell>
          <cell r="F710" t="str">
            <v>รพช.หนองม่วงไข่</v>
          </cell>
          <cell r="G710" t="str">
            <v>โรงพยาบาลชุมชนหนองม่วงไข่</v>
          </cell>
          <cell r="H710" t="str">
            <v>54080304</v>
          </cell>
          <cell r="I710">
            <v>54</v>
          </cell>
          <cell r="J710" t="str">
            <v>จังหวัดแพร่</v>
          </cell>
          <cell r="K710">
            <v>5408</v>
          </cell>
          <cell r="L710" t="str">
            <v>หนองม่วงไข่</v>
          </cell>
          <cell r="M710">
            <v>540803</v>
          </cell>
          <cell r="N710" t="str">
            <v>น้ำรัด</v>
          </cell>
          <cell r="O710" t="str">
            <v>เหนือ</v>
          </cell>
          <cell r="P710" t="str">
            <v>07</v>
          </cell>
          <cell r="Q710" t="str">
            <v>โรงพยาบาลชุมชน</v>
          </cell>
          <cell r="R710">
            <v>5</v>
          </cell>
          <cell r="S710">
            <v>34</v>
          </cell>
          <cell r="T710" t="str">
            <v>30</v>
          </cell>
          <cell r="U710" t="str">
            <v>22</v>
          </cell>
          <cell r="V710" t="str">
            <v>2.2 ทุติยภูมิระดับกลาง</v>
          </cell>
        </row>
        <row r="711">
          <cell r="A711" t="str">
            <v>16</v>
          </cell>
          <cell r="B711" t="str">
            <v>21002</v>
          </cell>
          <cell r="C711" t="str">
            <v>กระทรวงสาธารณสุข สำนักงานปลัดกระทรวงสาธารณสุข</v>
          </cell>
          <cell r="D711" t="str">
            <v>001145200</v>
          </cell>
          <cell r="E711" t="str">
            <v>11452</v>
          </cell>
          <cell r="F711" t="str">
            <v>รพร.เด่นชัย</v>
          </cell>
          <cell r="G711" t="str">
            <v>โรงพยาบาลสมเด็จพระยุพราชเด่นชัย</v>
          </cell>
          <cell r="H711" t="str">
            <v>54050109</v>
          </cell>
          <cell r="I711">
            <v>54</v>
          </cell>
          <cell r="J711" t="str">
            <v>จังหวัดแพร่</v>
          </cell>
          <cell r="K711">
            <v>5405</v>
          </cell>
          <cell r="L711" t="str">
            <v>เด่นชัย</v>
          </cell>
          <cell r="M711">
            <v>540501</v>
          </cell>
          <cell r="N711" t="str">
            <v>เด่นชัย</v>
          </cell>
          <cell r="O711" t="str">
            <v>เหนือ</v>
          </cell>
          <cell r="P711" t="str">
            <v>07</v>
          </cell>
          <cell r="Q711" t="str">
            <v>โรงพยาบาลชุมชน</v>
          </cell>
          <cell r="R711">
            <v>4</v>
          </cell>
          <cell r="S711">
            <v>38</v>
          </cell>
          <cell r="T711" t="str">
            <v>30</v>
          </cell>
          <cell r="U711" t="str">
            <v>22</v>
          </cell>
          <cell r="V711" t="str">
            <v>2.2 ทุติยภูมิระดับกลาง</v>
          </cell>
        </row>
        <row r="712">
          <cell r="A712" t="str">
            <v>16</v>
          </cell>
          <cell r="B712" t="str">
            <v>21002</v>
          </cell>
          <cell r="C712" t="str">
            <v>กระทรวงสาธารณสุข สำนักงานปลัดกระทรวงสาธารณสุข</v>
          </cell>
          <cell r="D712" t="str">
            <v>001071600</v>
          </cell>
          <cell r="E712" t="str">
            <v>10716</v>
          </cell>
          <cell r="F712" t="str">
            <v>รพท.น่าน</v>
          </cell>
          <cell r="G712" t="str">
            <v>โรงพยาบาลทั่วไปน่าน</v>
          </cell>
          <cell r="H712" t="str">
            <v>55010100</v>
          </cell>
          <cell r="I712">
            <v>55</v>
          </cell>
          <cell r="J712" t="str">
            <v>จังหวัดน่าน</v>
          </cell>
          <cell r="K712">
            <v>5501</v>
          </cell>
          <cell r="L712" t="str">
            <v>เมืองน่าน</v>
          </cell>
          <cell r="M712">
            <v>550101</v>
          </cell>
          <cell r="N712" t="str">
            <v>ในเวียง</v>
          </cell>
          <cell r="O712" t="str">
            <v>เหนือ</v>
          </cell>
          <cell r="P712" t="str">
            <v>06</v>
          </cell>
          <cell r="Q712" t="str">
            <v>โรงพยาบาลทั่วไป</v>
          </cell>
          <cell r="R712">
            <v>2</v>
          </cell>
          <cell r="S712">
            <v>500</v>
          </cell>
          <cell r="T712" t="str">
            <v>420</v>
          </cell>
          <cell r="U712" t="str">
            <v>23</v>
          </cell>
          <cell r="V712" t="str">
            <v>2.3 ทุติยภูมิระดับสูง</v>
          </cell>
        </row>
        <row r="713">
          <cell r="A713" t="str">
            <v>16</v>
          </cell>
          <cell r="B713" t="str">
            <v>21002</v>
          </cell>
          <cell r="C713" t="str">
            <v>กระทรวงสาธารณสุข สำนักงานปลัดกระทรวงสาธารณสุข</v>
          </cell>
          <cell r="D713" t="str">
            <v>001117300</v>
          </cell>
          <cell r="E713" t="str">
            <v>11173</v>
          </cell>
          <cell r="F713" t="str">
            <v>รพช.แม่จริม</v>
          </cell>
          <cell r="G713" t="str">
            <v>โรงพยาบาลชุมชนแม่จริม</v>
          </cell>
          <cell r="H713" t="str">
            <v>55020204</v>
          </cell>
          <cell r="I713">
            <v>55</v>
          </cell>
          <cell r="J713" t="str">
            <v>จังหวัดน่าน</v>
          </cell>
          <cell r="K713">
            <v>5502</v>
          </cell>
          <cell r="L713" t="str">
            <v>แม่จริม</v>
          </cell>
          <cell r="M713">
            <v>550202</v>
          </cell>
          <cell r="N713" t="str">
            <v>หนองแดง</v>
          </cell>
          <cell r="O713" t="str">
            <v>เหนือ</v>
          </cell>
          <cell r="P713" t="str">
            <v>07</v>
          </cell>
          <cell r="Q713" t="str">
            <v>โรงพยาบาลชุมชน</v>
          </cell>
          <cell r="R713">
            <v>5</v>
          </cell>
          <cell r="S713">
            <v>30</v>
          </cell>
          <cell r="T713" t="str">
            <v>30</v>
          </cell>
          <cell r="U713" t="str">
            <v>22</v>
          </cell>
          <cell r="V713" t="str">
            <v>2.2 ทุติยภูมิระดับกลาง</v>
          </cell>
        </row>
        <row r="714">
          <cell r="A714" t="str">
            <v>16</v>
          </cell>
          <cell r="B714" t="str">
            <v>21002</v>
          </cell>
          <cell r="C714" t="str">
            <v>กระทรวงสาธารณสุข สำนักงานปลัดกระทรวงสาธารณสุข</v>
          </cell>
          <cell r="D714" t="str">
            <v>001117400</v>
          </cell>
          <cell r="E714" t="str">
            <v>11174</v>
          </cell>
          <cell r="F714" t="str">
            <v>รพช.บ้านหลวง</v>
          </cell>
          <cell r="G714" t="str">
            <v>โรงพยาบาลชุมชนบ้านหลวง</v>
          </cell>
          <cell r="H714" t="str">
            <v>55030105</v>
          </cell>
          <cell r="I714">
            <v>55</v>
          </cell>
          <cell r="J714" t="str">
            <v>จังหวัดน่าน</v>
          </cell>
          <cell r="K714">
            <v>5503</v>
          </cell>
          <cell r="L714" t="str">
            <v>บ้านหลวง</v>
          </cell>
          <cell r="M714">
            <v>550302</v>
          </cell>
          <cell r="N714" t="str">
            <v>ป่าคาหลวง</v>
          </cell>
          <cell r="O714" t="str">
            <v>เหนือ</v>
          </cell>
          <cell r="P714" t="str">
            <v>07</v>
          </cell>
          <cell r="Q714" t="str">
            <v>โรงพยาบาลชุมชน</v>
          </cell>
          <cell r="R714">
            <v>5</v>
          </cell>
          <cell r="S714">
            <v>30</v>
          </cell>
          <cell r="T714" t="str">
            <v>30</v>
          </cell>
          <cell r="U714" t="str">
            <v>22</v>
          </cell>
          <cell r="V714" t="str">
            <v>2.2 ทุติยภูมิระดับกลาง</v>
          </cell>
        </row>
        <row r="715">
          <cell r="A715" t="str">
            <v>16</v>
          </cell>
          <cell r="B715" t="str">
            <v>21002</v>
          </cell>
          <cell r="C715" t="str">
            <v>กระทรวงสาธารณสุข สำนักงานปลัดกระทรวงสาธารณสุข</v>
          </cell>
          <cell r="D715" t="str">
            <v>001117500</v>
          </cell>
          <cell r="E715" t="str">
            <v>11175</v>
          </cell>
          <cell r="F715" t="str">
            <v>รพช.นาน้อย</v>
          </cell>
          <cell r="G715" t="str">
            <v>โรงพยาบาลชุมชนนาน้อย</v>
          </cell>
          <cell r="H715" t="str">
            <v>55040306</v>
          </cell>
          <cell r="I715">
            <v>55</v>
          </cell>
          <cell r="J715" t="str">
            <v>จังหวัดน่าน</v>
          </cell>
          <cell r="K715">
            <v>5504</v>
          </cell>
          <cell r="L715" t="str">
            <v>นาน้อย</v>
          </cell>
          <cell r="M715">
            <v>550403</v>
          </cell>
          <cell r="N715" t="str">
            <v>ศรีษะเกษ</v>
          </cell>
          <cell r="O715" t="str">
            <v>เหนือ</v>
          </cell>
          <cell r="P715" t="str">
            <v>07</v>
          </cell>
          <cell r="Q715" t="str">
            <v>โรงพยาบาลชุมชน</v>
          </cell>
          <cell r="R715">
            <v>4</v>
          </cell>
          <cell r="S715">
            <v>49</v>
          </cell>
          <cell r="T715" t="str">
            <v>30</v>
          </cell>
          <cell r="U715" t="str">
            <v>22</v>
          </cell>
          <cell r="V715" t="str">
            <v>2.2 ทุติยภูมิระดับกลาง</v>
          </cell>
        </row>
        <row r="716">
          <cell r="A716" t="str">
            <v>16</v>
          </cell>
          <cell r="B716" t="str">
            <v>21002</v>
          </cell>
          <cell r="C716" t="str">
            <v>กระทรวงสาธารณสุข สำนักงานปลัดกระทรวงสาธารณสุข</v>
          </cell>
          <cell r="D716" t="str">
            <v>001117600</v>
          </cell>
          <cell r="E716" t="str">
            <v>11176</v>
          </cell>
          <cell r="F716" t="str">
            <v>รพช.ท่าวังผา</v>
          </cell>
          <cell r="G716" t="str">
            <v>โรงพยาบาลชุมชนท่าวังผา</v>
          </cell>
          <cell r="H716" t="str">
            <v>55060906</v>
          </cell>
          <cell r="I716">
            <v>55</v>
          </cell>
          <cell r="J716" t="str">
            <v>จังหวัดน่าน</v>
          </cell>
          <cell r="K716">
            <v>5506</v>
          </cell>
          <cell r="L716" t="str">
            <v>ท่าวังผา</v>
          </cell>
          <cell r="M716">
            <v>550609</v>
          </cell>
          <cell r="N716" t="str">
            <v>ท่าวังผา</v>
          </cell>
          <cell r="O716" t="str">
            <v>เหนือ</v>
          </cell>
          <cell r="P716" t="str">
            <v>07</v>
          </cell>
          <cell r="Q716" t="str">
            <v>โรงพยาบาลชุมชน</v>
          </cell>
          <cell r="R716">
            <v>5</v>
          </cell>
          <cell r="S716">
            <v>30</v>
          </cell>
          <cell r="T716" t="str">
            <v>30</v>
          </cell>
          <cell r="U716" t="str">
            <v>22</v>
          </cell>
          <cell r="V716" t="str">
            <v>2.2 ทุติยภูมิระดับกลาง</v>
          </cell>
        </row>
        <row r="717">
          <cell r="A717" t="str">
            <v>16</v>
          </cell>
          <cell r="B717" t="str">
            <v>21002</v>
          </cell>
          <cell r="C717" t="str">
            <v>กระทรวงสาธารณสุข สำนักงานปลัดกระทรวงสาธารณสุข</v>
          </cell>
          <cell r="D717" t="str">
            <v>001117700</v>
          </cell>
          <cell r="E717" t="str">
            <v>11177</v>
          </cell>
          <cell r="F717" t="str">
            <v>รพช.เวียงสา</v>
          </cell>
          <cell r="G717" t="str">
            <v>โรงพยาบาลชุมชนเวียงสา</v>
          </cell>
          <cell r="H717" t="str">
            <v>55070111</v>
          </cell>
          <cell r="I717">
            <v>55</v>
          </cell>
          <cell r="J717" t="str">
            <v>จังหวัดน่าน</v>
          </cell>
          <cell r="K717">
            <v>5507</v>
          </cell>
          <cell r="L717" t="str">
            <v>เวียงสา</v>
          </cell>
          <cell r="M717">
            <v>550701</v>
          </cell>
          <cell r="N717" t="str">
            <v>กลางเวียง</v>
          </cell>
          <cell r="O717" t="str">
            <v>เหนือ</v>
          </cell>
          <cell r="P717" t="str">
            <v>07</v>
          </cell>
          <cell r="Q717" t="str">
            <v>โรงพยาบาลชุมชน</v>
          </cell>
          <cell r="R717">
            <v>4</v>
          </cell>
          <cell r="S717">
            <v>60</v>
          </cell>
          <cell r="T717" t="str">
            <v>60</v>
          </cell>
          <cell r="U717" t="str">
            <v>22</v>
          </cell>
          <cell r="V717" t="str">
            <v>2.2 ทุติยภูมิระดับกลาง</v>
          </cell>
        </row>
        <row r="718">
          <cell r="A718" t="str">
            <v>16</v>
          </cell>
          <cell r="B718" t="str">
            <v>21002</v>
          </cell>
          <cell r="C718" t="str">
            <v>กระทรวงสาธารณสุข สำนักงานปลัดกระทรวงสาธารณสุข</v>
          </cell>
          <cell r="D718" t="str">
            <v>001117800</v>
          </cell>
          <cell r="E718" t="str">
            <v>11178</v>
          </cell>
          <cell r="F718" t="str">
            <v>รพช.ทุ่งช้าง</v>
          </cell>
          <cell r="G718" t="str">
            <v>โรงพยาบาลชุมชนทุ่งช้าง</v>
          </cell>
          <cell r="H718" t="str">
            <v>55080402</v>
          </cell>
          <cell r="I718">
            <v>55</v>
          </cell>
          <cell r="J718" t="str">
            <v>จังหวัดน่าน</v>
          </cell>
          <cell r="K718">
            <v>5508</v>
          </cell>
          <cell r="L718" t="str">
            <v>ทุ่งช้าง</v>
          </cell>
          <cell r="M718">
            <v>550804</v>
          </cell>
          <cell r="N718" t="str">
            <v>ทุ่งช้าง</v>
          </cell>
          <cell r="O718" t="str">
            <v>เหนือ</v>
          </cell>
          <cell r="P718" t="str">
            <v>07</v>
          </cell>
          <cell r="Q718" t="str">
            <v>โรงพยาบาลชุมชน</v>
          </cell>
          <cell r="R718">
            <v>5</v>
          </cell>
          <cell r="S718">
            <v>30</v>
          </cell>
          <cell r="T718" t="str">
            <v>30</v>
          </cell>
          <cell r="U718" t="str">
            <v>22</v>
          </cell>
          <cell r="V718" t="str">
            <v>2.2 ทุติยภูมิระดับกลาง</v>
          </cell>
        </row>
        <row r="719">
          <cell r="A719" t="str">
            <v>16</v>
          </cell>
          <cell r="B719" t="str">
            <v>21002</v>
          </cell>
          <cell r="C719" t="str">
            <v>กระทรวงสาธารณสุข สำนักงานปลัดกระทรวงสาธารณสุข</v>
          </cell>
          <cell r="D719" t="str">
            <v>001117900</v>
          </cell>
          <cell r="E719" t="str">
            <v>11179</v>
          </cell>
          <cell r="F719" t="str">
            <v>รพช.เชียงกลาง</v>
          </cell>
          <cell r="G719" t="str">
            <v>โรงพยาบาลชุมชนเชียงกลาง</v>
          </cell>
          <cell r="H719" t="str">
            <v>55090105</v>
          </cell>
          <cell r="I719">
            <v>55</v>
          </cell>
          <cell r="J719" t="str">
            <v>จังหวัดน่าน</v>
          </cell>
          <cell r="K719">
            <v>5509</v>
          </cell>
          <cell r="L719" t="str">
            <v>เชียงกลาง</v>
          </cell>
          <cell r="M719">
            <v>550901</v>
          </cell>
          <cell r="N719" t="str">
            <v>เชียงกลาง</v>
          </cell>
          <cell r="O719" t="str">
            <v>เหนือ</v>
          </cell>
          <cell r="P719" t="str">
            <v>07</v>
          </cell>
          <cell r="Q719" t="str">
            <v>โรงพยาบาลชุมชน</v>
          </cell>
          <cell r="R719">
            <v>5</v>
          </cell>
          <cell r="S719">
            <v>30</v>
          </cell>
          <cell r="T719" t="str">
            <v>30</v>
          </cell>
          <cell r="U719" t="str">
            <v>22</v>
          </cell>
          <cell r="V719" t="str">
            <v>2.2 ทุติยภูมิระดับกลาง</v>
          </cell>
        </row>
        <row r="720">
          <cell r="A720" t="str">
            <v>16</v>
          </cell>
          <cell r="B720" t="str">
            <v>21002</v>
          </cell>
          <cell r="C720" t="str">
            <v>กระทรวงสาธารณสุข สำนักงานปลัดกระทรวงสาธารณสุข</v>
          </cell>
          <cell r="D720" t="str">
            <v>001118000</v>
          </cell>
          <cell r="E720" t="str">
            <v>11180</v>
          </cell>
          <cell r="F720" t="str">
            <v>รพช.นาหมื่น</v>
          </cell>
          <cell r="G720" t="str">
            <v>โรงพยาบาลชุมชนนาหมื่น</v>
          </cell>
          <cell r="H720" t="str">
            <v>55100114</v>
          </cell>
          <cell r="I720">
            <v>55</v>
          </cell>
          <cell r="J720" t="str">
            <v>จังหวัดน่าน</v>
          </cell>
          <cell r="K720">
            <v>5510</v>
          </cell>
          <cell r="L720" t="str">
            <v>นาหมื่น</v>
          </cell>
          <cell r="M720">
            <v>551002</v>
          </cell>
          <cell r="N720" t="str">
            <v>บ่อแก้ว</v>
          </cell>
          <cell r="O720" t="str">
            <v>เหนือ</v>
          </cell>
          <cell r="P720" t="str">
            <v>07</v>
          </cell>
          <cell r="Q720" t="str">
            <v>โรงพยาบาลชุมชน</v>
          </cell>
          <cell r="R720">
            <v>5</v>
          </cell>
          <cell r="S720">
            <v>30</v>
          </cell>
          <cell r="T720" t="str">
            <v>30</v>
          </cell>
          <cell r="U720" t="str">
            <v>22</v>
          </cell>
          <cell r="V720" t="str">
            <v>2.2 ทุติยภูมิระดับกลาง</v>
          </cell>
        </row>
        <row r="721">
          <cell r="A721" t="str">
            <v>16</v>
          </cell>
          <cell r="B721" t="str">
            <v>21002</v>
          </cell>
          <cell r="C721" t="str">
            <v>กระทรวงสาธารณสุข สำนักงานปลัดกระทรวงสาธารณสุข</v>
          </cell>
          <cell r="D721" t="str">
            <v>001118100</v>
          </cell>
          <cell r="E721" t="str">
            <v>11181</v>
          </cell>
          <cell r="F721" t="str">
            <v>รพช.สันติสุข</v>
          </cell>
          <cell r="G721" t="str">
            <v>โรงพยาบาลชุมชนสันติสุข</v>
          </cell>
          <cell r="H721" t="str">
            <v>55110104</v>
          </cell>
          <cell r="I721">
            <v>55</v>
          </cell>
          <cell r="J721" t="str">
            <v>จังหวัดน่าน</v>
          </cell>
          <cell r="K721">
            <v>5511</v>
          </cell>
          <cell r="L721" t="str">
            <v>สันติสุข</v>
          </cell>
          <cell r="M721">
            <v>551101</v>
          </cell>
          <cell r="N721" t="str">
            <v>ดู่พงษ์</v>
          </cell>
          <cell r="O721" t="str">
            <v>เหนือ</v>
          </cell>
          <cell r="P721" t="str">
            <v>07</v>
          </cell>
          <cell r="Q721" t="str">
            <v>โรงพยาบาลชุมชน</v>
          </cell>
          <cell r="R721">
            <v>5</v>
          </cell>
          <cell r="S721">
            <v>30</v>
          </cell>
          <cell r="T721" t="str">
            <v>30</v>
          </cell>
          <cell r="U721" t="str">
            <v>22</v>
          </cell>
          <cell r="V721" t="str">
            <v>2.2 ทุติยภูมิระดับกลาง</v>
          </cell>
        </row>
        <row r="722">
          <cell r="A722" t="str">
            <v>16</v>
          </cell>
          <cell r="B722" t="str">
            <v>21002</v>
          </cell>
          <cell r="C722" t="str">
            <v>กระทรวงสาธารณสุข สำนักงานปลัดกระทรวงสาธารณสุข</v>
          </cell>
          <cell r="D722" t="str">
            <v>001118200</v>
          </cell>
          <cell r="E722" t="str">
            <v>11182</v>
          </cell>
          <cell r="F722" t="str">
            <v>รพช.บ่อเกลือ</v>
          </cell>
          <cell r="G722" t="str">
            <v>โรงพยาบาลชุมชนบ่อเกลือ</v>
          </cell>
          <cell r="H722" t="str">
            <v>55120203</v>
          </cell>
          <cell r="I722">
            <v>55</v>
          </cell>
          <cell r="J722" t="str">
            <v>จังหวัดน่าน</v>
          </cell>
          <cell r="K722">
            <v>5512</v>
          </cell>
          <cell r="L722" t="str">
            <v>บ่อเกลือ</v>
          </cell>
          <cell r="M722">
            <v>551202</v>
          </cell>
          <cell r="N722" t="str">
            <v>บ่อเกลือใต้</v>
          </cell>
          <cell r="O722" t="str">
            <v>เหนือ</v>
          </cell>
          <cell r="P722" t="str">
            <v>07</v>
          </cell>
          <cell r="Q722" t="str">
            <v>โรงพยาบาลชุมชน</v>
          </cell>
          <cell r="R722">
            <v>5</v>
          </cell>
          <cell r="S722">
            <v>10</v>
          </cell>
          <cell r="T722" t="str">
            <v>10</v>
          </cell>
          <cell r="U722" t="str">
            <v>22</v>
          </cell>
          <cell r="V722" t="str">
            <v>2.2 ทุติยภูมิระดับกลาง</v>
          </cell>
        </row>
        <row r="723">
          <cell r="A723" t="str">
            <v>16</v>
          </cell>
          <cell r="B723" t="str">
            <v>21002</v>
          </cell>
          <cell r="C723" t="str">
            <v>กระทรวงสาธารณสุข สำนักงานปลัดกระทรวงสาธารณสุข</v>
          </cell>
          <cell r="D723" t="str">
            <v>001118300</v>
          </cell>
          <cell r="E723" t="str">
            <v>11183</v>
          </cell>
          <cell r="F723" t="str">
            <v>รพช.สองแคว</v>
          </cell>
          <cell r="G723" t="str">
            <v>โรงพยาบาลชุมชนสองแคว</v>
          </cell>
          <cell r="H723" t="str">
            <v>55130102</v>
          </cell>
          <cell r="I723">
            <v>55</v>
          </cell>
          <cell r="J723" t="str">
            <v>จังหวัดน่าน</v>
          </cell>
          <cell r="K723">
            <v>5513</v>
          </cell>
          <cell r="L723" t="str">
            <v>สองแคว</v>
          </cell>
          <cell r="M723">
            <v>551301</v>
          </cell>
          <cell r="N723" t="str">
            <v>นาไร่หลวง</v>
          </cell>
          <cell r="O723" t="str">
            <v>เหนือ</v>
          </cell>
          <cell r="P723" t="str">
            <v>07</v>
          </cell>
          <cell r="Q723" t="str">
            <v>โรงพยาบาลชุมชน</v>
          </cell>
          <cell r="R723">
            <v>5</v>
          </cell>
          <cell r="S723">
            <v>30</v>
          </cell>
          <cell r="T723" t="str">
            <v>10</v>
          </cell>
          <cell r="U723" t="str">
            <v>22</v>
          </cell>
          <cell r="V723" t="str">
            <v>2.2 ทุติยภูมิระดับกลาง</v>
          </cell>
        </row>
        <row r="724">
          <cell r="A724" t="str">
            <v>16</v>
          </cell>
          <cell r="B724" t="str">
            <v>21002</v>
          </cell>
          <cell r="C724" t="str">
            <v>กระทรวงสาธารณสุข สำนักงานปลัดกระทรวงสาธารณสุข</v>
          </cell>
          <cell r="D724" t="str">
            <v>001145300</v>
          </cell>
          <cell r="E724" t="str">
            <v>11453</v>
          </cell>
          <cell r="F724" t="str">
            <v>รพร.ปัว</v>
          </cell>
          <cell r="G724" t="str">
            <v>โรงพยาบาลสมเด็จพระยุพราชปัว</v>
          </cell>
          <cell r="H724" t="str">
            <v>55051406</v>
          </cell>
          <cell r="I724">
            <v>55</v>
          </cell>
          <cell r="J724" t="str">
            <v>จังหวัดน่าน</v>
          </cell>
          <cell r="K724">
            <v>5505</v>
          </cell>
          <cell r="L724" t="str">
            <v>ปัว</v>
          </cell>
          <cell r="M724">
            <v>550514</v>
          </cell>
          <cell r="N724" t="str">
            <v>วรนคร</v>
          </cell>
          <cell r="O724" t="str">
            <v>เหนือ</v>
          </cell>
          <cell r="P724" t="str">
            <v>07</v>
          </cell>
          <cell r="Q724" t="str">
            <v>โรงพยาบาลชุมชน</v>
          </cell>
          <cell r="R724">
            <v>4</v>
          </cell>
          <cell r="S724">
            <v>90</v>
          </cell>
          <cell r="T724" t="str">
            <v>90</v>
          </cell>
          <cell r="U724" t="str">
            <v>22</v>
          </cell>
          <cell r="V724" t="str">
            <v>2.2 ทุติยภูมิระดับกลาง</v>
          </cell>
        </row>
        <row r="725">
          <cell r="A725" t="str">
            <v>16</v>
          </cell>
          <cell r="B725" t="str">
            <v>21002</v>
          </cell>
          <cell r="C725" t="str">
            <v>กระทรวงสาธารณสุข สำนักงานปลัดกระทรวงสาธารณสุข</v>
          </cell>
          <cell r="D725" t="str">
            <v>001162500</v>
          </cell>
          <cell r="E725" t="str">
            <v>11625</v>
          </cell>
          <cell r="F725" t="str">
            <v>รพช.เฉลิมพระเกียรติ</v>
          </cell>
          <cell r="G725" t="str">
            <v>โรงพยาบาลชุมชนเฉลิมพระเกียรติ</v>
          </cell>
          <cell r="H725" t="str">
            <v>55150201</v>
          </cell>
          <cell r="I725">
            <v>55</v>
          </cell>
          <cell r="J725" t="str">
            <v>จังหวัดน่าน</v>
          </cell>
          <cell r="K725">
            <v>5515</v>
          </cell>
          <cell r="L725" t="str">
            <v>เฉลิมพระเกียรติ</v>
          </cell>
          <cell r="M725">
            <v>551502</v>
          </cell>
          <cell r="N725" t="str">
            <v>ขุนน่าน</v>
          </cell>
          <cell r="O725" t="str">
            <v>เหนือ</v>
          </cell>
          <cell r="P725" t="str">
            <v>07</v>
          </cell>
          <cell r="Q725" t="str">
            <v>โรงพยาบาลชุมชน</v>
          </cell>
          <cell r="R725">
            <v>5</v>
          </cell>
          <cell r="S725">
            <v>10</v>
          </cell>
          <cell r="T725" t="str">
            <v>30</v>
          </cell>
          <cell r="U725" t="str">
            <v>22</v>
          </cell>
          <cell r="V725" t="str">
            <v>2.2 ทุติยภูมิระดับกลาง</v>
          </cell>
        </row>
        <row r="726">
          <cell r="A726" t="str">
            <v>16</v>
          </cell>
          <cell r="B726" t="str">
            <v>21002</v>
          </cell>
          <cell r="C726" t="str">
            <v>กระทรวงสาธารณสุข สำนักงานปลัดกระทรวงสาธารณสุข</v>
          </cell>
          <cell r="D726" t="str">
            <v>001071700</v>
          </cell>
          <cell r="E726" t="str">
            <v>10717</v>
          </cell>
          <cell r="F726" t="str">
            <v>รพท.พะเยา</v>
          </cell>
          <cell r="G726" t="str">
            <v>โรงพยาบาลทั่วไปพะเยา</v>
          </cell>
          <cell r="H726" t="str">
            <v>56010700</v>
          </cell>
          <cell r="I726">
            <v>56</v>
          </cell>
          <cell r="J726" t="str">
            <v>จังหวัดพะเยา</v>
          </cell>
          <cell r="K726">
            <v>5601</v>
          </cell>
          <cell r="L726" t="str">
            <v>เมืองพะเยา</v>
          </cell>
          <cell r="M726">
            <v>560107</v>
          </cell>
          <cell r="N726" t="str">
            <v>บ้านต๋อม</v>
          </cell>
          <cell r="O726" t="str">
            <v>เหนือ</v>
          </cell>
          <cell r="P726" t="str">
            <v>06</v>
          </cell>
          <cell r="Q726" t="str">
            <v>โรงพยาบาลทั่วไป</v>
          </cell>
          <cell r="R726">
            <v>2</v>
          </cell>
          <cell r="S726">
            <v>377</v>
          </cell>
          <cell r="T726" t="str">
            <v>360</v>
          </cell>
          <cell r="U726" t="str">
            <v>23</v>
          </cell>
          <cell r="V726" t="str">
            <v>2.3 ทุติยภูมิระดับสูง</v>
          </cell>
        </row>
        <row r="727">
          <cell r="A727" t="str">
            <v>16</v>
          </cell>
          <cell r="B727" t="str">
            <v>21002</v>
          </cell>
          <cell r="C727" t="str">
            <v>กระทรวงสาธารณสุข สำนักงานปลัดกระทรวงสาธารณสุข</v>
          </cell>
          <cell r="D727" t="str">
            <v>001071800</v>
          </cell>
          <cell r="E727" t="str">
            <v>10718</v>
          </cell>
          <cell r="F727" t="str">
            <v>รพท.เชียงคำ</v>
          </cell>
          <cell r="G727" t="str">
            <v>โรงพยาบาลทั่วไปเชียงคำ</v>
          </cell>
          <cell r="H727" t="str">
            <v>56030100</v>
          </cell>
          <cell r="I727">
            <v>56</v>
          </cell>
          <cell r="J727" t="str">
            <v>จังหวัดพะเยา</v>
          </cell>
          <cell r="K727">
            <v>5603</v>
          </cell>
          <cell r="L727" t="str">
            <v>เชียงคำ</v>
          </cell>
          <cell r="M727">
            <v>560301</v>
          </cell>
          <cell r="N727" t="str">
            <v>หย่วน</v>
          </cell>
          <cell r="O727" t="str">
            <v>เหนือ</v>
          </cell>
          <cell r="P727" t="str">
            <v>06</v>
          </cell>
          <cell r="Q727" t="str">
            <v>โรงพยาบาลทั่วไป</v>
          </cell>
          <cell r="R727">
            <v>3</v>
          </cell>
          <cell r="S727">
            <v>225</v>
          </cell>
          <cell r="T727" t="str">
            <v>232</v>
          </cell>
          <cell r="U727" t="str">
            <v>23</v>
          </cell>
          <cell r="V727" t="str">
            <v>2.3 ทุติยภูมิระดับสูง</v>
          </cell>
        </row>
        <row r="728">
          <cell r="A728" t="str">
            <v>16</v>
          </cell>
          <cell r="B728" t="str">
            <v>21002</v>
          </cell>
          <cell r="C728" t="str">
            <v>กระทรวงสาธารณสุข สำนักงานปลัดกระทรวงสาธารณสุข</v>
          </cell>
          <cell r="D728" t="str">
            <v>001118400</v>
          </cell>
          <cell r="E728" t="str">
            <v>11184</v>
          </cell>
          <cell r="F728" t="str">
            <v>รพช.จุน</v>
          </cell>
          <cell r="G728" t="str">
            <v>โรงพยาบาลชุมชนจุน</v>
          </cell>
          <cell r="H728" t="str">
            <v>56020107</v>
          </cell>
          <cell r="I728">
            <v>56</v>
          </cell>
          <cell r="J728" t="str">
            <v>จังหวัดพะเยา</v>
          </cell>
          <cell r="K728">
            <v>5602</v>
          </cell>
          <cell r="L728" t="str">
            <v>จุน</v>
          </cell>
          <cell r="M728">
            <v>560201</v>
          </cell>
          <cell r="N728" t="str">
            <v>ห้วยข้าวก่ำ</v>
          </cell>
          <cell r="O728" t="str">
            <v>เหนือ</v>
          </cell>
          <cell r="P728" t="str">
            <v>07</v>
          </cell>
          <cell r="Q728" t="str">
            <v>โรงพยาบาลชุมชน</v>
          </cell>
          <cell r="R728">
            <v>5</v>
          </cell>
          <cell r="S728">
            <v>30</v>
          </cell>
          <cell r="T728" t="str">
            <v>30</v>
          </cell>
          <cell r="U728" t="str">
            <v>21</v>
          </cell>
          <cell r="V728" t="str">
            <v>2.1 ทุติยภูมิระดับต้น</v>
          </cell>
        </row>
        <row r="729">
          <cell r="A729" t="str">
            <v>16</v>
          </cell>
          <cell r="B729" t="str">
            <v>21002</v>
          </cell>
          <cell r="C729" t="str">
            <v>กระทรวงสาธารณสุข สำนักงานปลัดกระทรวงสาธารณสุข</v>
          </cell>
          <cell r="D729" t="str">
            <v>001118500</v>
          </cell>
          <cell r="E729" t="str">
            <v>11185</v>
          </cell>
          <cell r="F729" t="str">
            <v>รพช.เชียงม่วน</v>
          </cell>
          <cell r="G729" t="str">
            <v>โรงพยาบาลชุมชนเชียงม่วน</v>
          </cell>
          <cell r="H729" t="str">
            <v>56040201</v>
          </cell>
          <cell r="I729">
            <v>56</v>
          </cell>
          <cell r="J729" t="str">
            <v>จังหวัดพะเยา</v>
          </cell>
          <cell r="K729">
            <v>5604</v>
          </cell>
          <cell r="L729" t="str">
            <v>เชียงม่วน</v>
          </cell>
          <cell r="M729">
            <v>560402</v>
          </cell>
          <cell r="N729" t="str">
            <v>บ้านมาง</v>
          </cell>
          <cell r="O729" t="str">
            <v>เหนือ</v>
          </cell>
          <cell r="P729" t="str">
            <v>07</v>
          </cell>
          <cell r="Q729" t="str">
            <v>โรงพยาบาลชุมชน</v>
          </cell>
          <cell r="R729">
            <v>5</v>
          </cell>
          <cell r="S729">
            <v>30</v>
          </cell>
          <cell r="T729" t="str">
            <v>30</v>
          </cell>
          <cell r="U729" t="str">
            <v>21</v>
          </cell>
          <cell r="V729" t="str">
            <v>2.1 ทุติยภูมิระดับต้น</v>
          </cell>
        </row>
        <row r="730">
          <cell r="A730" t="str">
            <v>16</v>
          </cell>
          <cell r="B730" t="str">
            <v>21002</v>
          </cell>
          <cell r="C730" t="str">
            <v>กระทรวงสาธารณสุข สำนักงานปลัดกระทรวงสาธารณสุข</v>
          </cell>
          <cell r="D730" t="str">
            <v>001118600</v>
          </cell>
          <cell r="E730" t="str">
            <v>11186</v>
          </cell>
          <cell r="F730" t="str">
            <v>รพช.ดอกคำใต้</v>
          </cell>
          <cell r="G730" t="str">
            <v>โรงพยาบาลชุมชนดอกคำใต้</v>
          </cell>
          <cell r="H730" t="str">
            <v>56050208</v>
          </cell>
          <cell r="I730">
            <v>56</v>
          </cell>
          <cell r="J730" t="str">
            <v>จังหวัดพะเยา</v>
          </cell>
          <cell r="K730">
            <v>5605</v>
          </cell>
          <cell r="L730" t="str">
            <v>ดอกคำใต้</v>
          </cell>
          <cell r="M730">
            <v>560502</v>
          </cell>
          <cell r="N730" t="str">
            <v>ดอนศรีชุม</v>
          </cell>
          <cell r="O730" t="str">
            <v>เหนือ</v>
          </cell>
          <cell r="P730" t="str">
            <v>07</v>
          </cell>
          <cell r="Q730" t="str">
            <v>โรงพยาบาลชุมชน</v>
          </cell>
          <cell r="R730">
            <v>4</v>
          </cell>
          <cell r="S730">
            <v>60</v>
          </cell>
          <cell r="T730" t="str">
            <v>30</v>
          </cell>
          <cell r="U730" t="str">
            <v>21</v>
          </cell>
          <cell r="V730" t="str">
            <v>2.1 ทุติยภูมิระดับต้น</v>
          </cell>
        </row>
        <row r="731">
          <cell r="A731" t="str">
            <v>16</v>
          </cell>
          <cell r="B731" t="str">
            <v>21002</v>
          </cell>
          <cell r="C731" t="str">
            <v>กระทรวงสาธารณสุข สำนักงานปลัดกระทรวงสาธารณสุข</v>
          </cell>
          <cell r="D731" t="str">
            <v>001118700</v>
          </cell>
          <cell r="E731" t="str">
            <v>11187</v>
          </cell>
          <cell r="F731" t="str">
            <v>รพช.ปง</v>
          </cell>
          <cell r="G731" t="str">
            <v>โรงพยาบาลชุมชนปง</v>
          </cell>
          <cell r="H731" t="str">
            <v>56060601</v>
          </cell>
          <cell r="I731">
            <v>56</v>
          </cell>
          <cell r="J731" t="str">
            <v>จังหวัดพะเยา</v>
          </cell>
          <cell r="K731">
            <v>5606</v>
          </cell>
          <cell r="L731" t="str">
            <v>ปง</v>
          </cell>
          <cell r="M731">
            <v>560606</v>
          </cell>
          <cell r="N731" t="str">
            <v>นาปรัง</v>
          </cell>
          <cell r="O731" t="str">
            <v>เหนือ</v>
          </cell>
          <cell r="P731" t="str">
            <v>07</v>
          </cell>
          <cell r="Q731" t="str">
            <v>โรงพยาบาลชุมชน</v>
          </cell>
          <cell r="R731">
            <v>5</v>
          </cell>
          <cell r="S731">
            <v>30</v>
          </cell>
          <cell r="T731" t="str">
            <v>30</v>
          </cell>
          <cell r="U731" t="str">
            <v>21</v>
          </cell>
          <cell r="V731" t="str">
            <v>2.1 ทุติยภูมิระดับต้น</v>
          </cell>
        </row>
        <row r="732">
          <cell r="A732" t="str">
            <v>16</v>
          </cell>
          <cell r="B732" t="str">
            <v>21002</v>
          </cell>
          <cell r="C732" t="str">
            <v>กระทรวงสาธารณสุข สำนักงานปลัดกระทรวงสาธารณสุข</v>
          </cell>
          <cell r="D732" t="str">
            <v>001118800</v>
          </cell>
          <cell r="E732" t="str">
            <v>11188</v>
          </cell>
          <cell r="F732" t="str">
            <v>รพช.แม่ใจ</v>
          </cell>
          <cell r="G732" t="str">
            <v>โรงพยาบาลชุมชนแม่ใจ</v>
          </cell>
          <cell r="H732" t="str">
            <v>56070209</v>
          </cell>
          <cell r="I732">
            <v>56</v>
          </cell>
          <cell r="J732" t="str">
            <v>จังหวัดพะเยา</v>
          </cell>
          <cell r="K732">
            <v>5607</v>
          </cell>
          <cell r="L732" t="str">
            <v>แม่ใจ</v>
          </cell>
          <cell r="M732">
            <v>560702</v>
          </cell>
          <cell r="N732" t="str">
            <v>ศรีถ้อย</v>
          </cell>
          <cell r="O732" t="str">
            <v>เหนือ</v>
          </cell>
          <cell r="P732" t="str">
            <v>07</v>
          </cell>
          <cell r="Q732" t="str">
            <v>โรงพยาบาลชุมชน</v>
          </cell>
          <cell r="R732">
            <v>5</v>
          </cell>
          <cell r="S732">
            <v>30</v>
          </cell>
          <cell r="T732" t="str">
            <v>30</v>
          </cell>
          <cell r="U732" t="str">
            <v>21</v>
          </cell>
          <cell r="V732" t="str">
            <v>2.1 ทุติยภูมิระดับต้น</v>
          </cell>
        </row>
        <row r="733">
          <cell r="A733" t="str">
            <v>16</v>
          </cell>
          <cell r="B733" t="str">
            <v>21002</v>
          </cell>
          <cell r="C733" t="str">
            <v>กระทรวงสาธารณสุข สำนักงานปลัดกระทรวงสาธารณสุข</v>
          </cell>
          <cell r="D733" t="str">
            <v>001067400</v>
          </cell>
          <cell r="E733" t="str">
            <v>10674</v>
          </cell>
          <cell r="F733" t="str">
            <v>รพศ.เชียงรายประชานุเคราะห์</v>
          </cell>
          <cell r="G733" t="str">
            <v>โรงพยาบาลศูนย์เชียงรายประชานุเคราะห์</v>
          </cell>
          <cell r="H733" t="str">
            <v>57010100</v>
          </cell>
          <cell r="I733">
            <v>57</v>
          </cell>
          <cell r="J733" t="str">
            <v>จังหวัดเชียงราย</v>
          </cell>
          <cell r="K733">
            <v>5701</v>
          </cell>
          <cell r="L733" t="str">
            <v>เมืองเชียงราย</v>
          </cell>
          <cell r="M733">
            <v>570101</v>
          </cell>
          <cell r="N733" t="str">
            <v>เวียง</v>
          </cell>
          <cell r="O733" t="str">
            <v>เหนือ</v>
          </cell>
          <cell r="P733" t="str">
            <v>05</v>
          </cell>
          <cell r="Q733" t="str">
            <v>โรงพยาบาลศูนย์</v>
          </cell>
          <cell r="R733">
            <v>1</v>
          </cell>
          <cell r="S733">
            <v>756</v>
          </cell>
          <cell r="T733" t="str">
            <v>756</v>
          </cell>
          <cell r="U733" t="str">
            <v>31</v>
          </cell>
          <cell r="V733" t="str">
            <v>3.1 ตติยภูมิ</v>
          </cell>
        </row>
        <row r="734">
          <cell r="A734" t="str">
            <v>16</v>
          </cell>
          <cell r="B734" t="str">
            <v>21002</v>
          </cell>
          <cell r="C734" t="str">
            <v>กระทรวงสาธารณสุข สำนักงานปลัดกระทรวงสาธารณสุข</v>
          </cell>
          <cell r="D734" t="str">
            <v>001118900</v>
          </cell>
          <cell r="E734" t="str">
            <v>11189</v>
          </cell>
          <cell r="F734" t="str">
            <v>รพช.เทิง</v>
          </cell>
          <cell r="G734" t="str">
            <v>โรงพยาบาลชุมชนเทิง</v>
          </cell>
          <cell r="H734" t="str">
            <v>57040120</v>
          </cell>
          <cell r="I734">
            <v>57</v>
          </cell>
          <cell r="J734" t="str">
            <v>จังหวัดเชียงราย</v>
          </cell>
          <cell r="K734">
            <v>5704</v>
          </cell>
          <cell r="L734" t="str">
            <v>เทิง</v>
          </cell>
          <cell r="M734">
            <v>570401</v>
          </cell>
          <cell r="N734" t="str">
            <v>เวียง</v>
          </cell>
          <cell r="O734" t="str">
            <v>เหนือ</v>
          </cell>
          <cell r="P734" t="str">
            <v>07</v>
          </cell>
          <cell r="Q734" t="str">
            <v>โรงพยาบาลชุมชน</v>
          </cell>
          <cell r="R734">
            <v>4</v>
          </cell>
          <cell r="S734">
            <v>60</v>
          </cell>
          <cell r="T734" t="str">
            <v>60</v>
          </cell>
          <cell r="U734" t="str">
            <v>21</v>
          </cell>
          <cell r="V734" t="str">
            <v>2.1 ทุติยภูมิระดับต้น</v>
          </cell>
        </row>
        <row r="735">
          <cell r="A735" t="str">
            <v>16</v>
          </cell>
          <cell r="B735" t="str">
            <v>21002</v>
          </cell>
          <cell r="C735" t="str">
            <v>กระทรวงสาธารณสุข สำนักงานปลัดกระทรวงสาธารณสุข</v>
          </cell>
          <cell r="D735" t="str">
            <v>001119000</v>
          </cell>
          <cell r="E735" t="str">
            <v>11190</v>
          </cell>
          <cell r="F735" t="str">
            <v>รพช.พาน</v>
          </cell>
          <cell r="G735" t="str">
            <v>โรงพยาบาลชุมชนพาน</v>
          </cell>
          <cell r="H735" t="str">
            <v>57050901</v>
          </cell>
          <cell r="I735">
            <v>57</v>
          </cell>
          <cell r="J735" t="str">
            <v>จังหวัดเชียงราย</v>
          </cell>
          <cell r="K735">
            <v>5705</v>
          </cell>
          <cell r="L735" t="str">
            <v>พาน</v>
          </cell>
          <cell r="M735">
            <v>570509</v>
          </cell>
          <cell r="N735" t="str">
            <v>ม่วงคำ</v>
          </cell>
          <cell r="O735" t="str">
            <v>เหนือ</v>
          </cell>
          <cell r="P735" t="str">
            <v>07</v>
          </cell>
          <cell r="Q735" t="str">
            <v>โรงพยาบาลชุมชน</v>
          </cell>
          <cell r="R735">
            <v>4</v>
          </cell>
          <cell r="S735">
            <v>120</v>
          </cell>
          <cell r="T735" t="str">
            <v>90</v>
          </cell>
          <cell r="U735" t="str">
            <v>21</v>
          </cell>
          <cell r="V735" t="str">
            <v>2.1 ทุติยภูมิระดับต้น</v>
          </cell>
        </row>
        <row r="736">
          <cell r="A736" t="str">
            <v>16</v>
          </cell>
          <cell r="B736" t="str">
            <v>21002</v>
          </cell>
          <cell r="C736" t="str">
            <v>กระทรวงสาธารณสุข สำนักงานปลัดกระทรวงสาธารณสุข</v>
          </cell>
          <cell r="D736" t="str">
            <v>001119100</v>
          </cell>
          <cell r="E736" t="str">
            <v>11191</v>
          </cell>
          <cell r="F736" t="str">
            <v>รพช.ป่าแดด</v>
          </cell>
          <cell r="G736" t="str">
            <v>โรงพยาบาลชุมชนป่าแดด</v>
          </cell>
          <cell r="H736" t="str">
            <v>57060104</v>
          </cell>
          <cell r="I736">
            <v>57</v>
          </cell>
          <cell r="J736" t="str">
            <v>จังหวัดเชียงราย</v>
          </cell>
          <cell r="K736">
            <v>5706</v>
          </cell>
          <cell r="L736" t="str">
            <v>ป่าแดด</v>
          </cell>
          <cell r="M736">
            <v>570601</v>
          </cell>
          <cell r="N736" t="str">
            <v>ป่าแดด</v>
          </cell>
          <cell r="O736" t="str">
            <v>เหนือ</v>
          </cell>
          <cell r="P736" t="str">
            <v>07</v>
          </cell>
          <cell r="Q736" t="str">
            <v>โรงพยาบาลชุมชน</v>
          </cell>
          <cell r="R736">
            <v>5</v>
          </cell>
          <cell r="S736">
            <v>30</v>
          </cell>
          <cell r="T736" t="str">
            <v>30</v>
          </cell>
          <cell r="U736" t="str">
            <v>21</v>
          </cell>
          <cell r="V736" t="str">
            <v>2.1 ทุติยภูมิระดับต้น</v>
          </cell>
        </row>
        <row r="737">
          <cell r="A737" t="str">
            <v>16</v>
          </cell>
          <cell r="B737" t="str">
            <v>21002</v>
          </cell>
          <cell r="C737" t="str">
            <v>กระทรวงสาธารณสุข สำนักงานปลัดกระทรวงสาธารณสุข</v>
          </cell>
          <cell r="D737" t="str">
            <v>001119200</v>
          </cell>
          <cell r="E737" t="str">
            <v>11192</v>
          </cell>
          <cell r="F737" t="str">
            <v>รพช.แม่จัน</v>
          </cell>
          <cell r="G737" t="str">
            <v>โรงพยาบาลชุมชนแม่จัน</v>
          </cell>
          <cell r="H737" t="str">
            <v>57070105</v>
          </cell>
          <cell r="I737">
            <v>57</v>
          </cell>
          <cell r="J737" t="str">
            <v>จังหวัดเชียงราย</v>
          </cell>
          <cell r="K737">
            <v>5707</v>
          </cell>
          <cell r="L737" t="str">
            <v>แม่จัน</v>
          </cell>
          <cell r="M737">
            <v>570701</v>
          </cell>
          <cell r="N737" t="str">
            <v>แม่จัน</v>
          </cell>
          <cell r="O737" t="str">
            <v>เหนือ</v>
          </cell>
          <cell r="P737" t="str">
            <v>07</v>
          </cell>
          <cell r="Q737" t="str">
            <v>โรงพยาบาลชุมชน</v>
          </cell>
          <cell r="R737">
            <v>4</v>
          </cell>
          <cell r="S737">
            <v>90</v>
          </cell>
          <cell r="T737" t="str">
            <v>101</v>
          </cell>
          <cell r="U737" t="str">
            <v>21</v>
          </cell>
          <cell r="V737" t="str">
            <v>2.1 ทุติยภูมิระดับต้น</v>
          </cell>
        </row>
        <row r="738">
          <cell r="A738" t="str">
            <v>16</v>
          </cell>
          <cell r="B738" t="str">
            <v>21002</v>
          </cell>
          <cell r="C738" t="str">
            <v>กระทรวงสาธารณสุข สำนักงานปลัดกระทรวงสาธารณสุข</v>
          </cell>
          <cell r="D738" t="str">
            <v>001119300</v>
          </cell>
          <cell r="E738" t="str">
            <v>11193</v>
          </cell>
          <cell r="F738" t="str">
            <v>รพช.เชียงแสน</v>
          </cell>
          <cell r="G738" t="str">
            <v>โรงพยาบาลชุมชนเชียงแสน</v>
          </cell>
          <cell r="H738" t="str">
            <v>57080106</v>
          </cell>
          <cell r="I738">
            <v>57</v>
          </cell>
          <cell r="J738" t="str">
            <v>จังหวัดเชียงราย</v>
          </cell>
          <cell r="K738">
            <v>5708</v>
          </cell>
          <cell r="L738" t="str">
            <v>เชียงแสน</v>
          </cell>
          <cell r="M738">
            <v>570801</v>
          </cell>
          <cell r="N738" t="str">
            <v>เวียง</v>
          </cell>
          <cell r="O738" t="str">
            <v>เหนือ</v>
          </cell>
          <cell r="P738" t="str">
            <v>07</v>
          </cell>
          <cell r="Q738" t="str">
            <v>โรงพยาบาลชุมชน</v>
          </cell>
          <cell r="R738">
            <v>4</v>
          </cell>
          <cell r="S738">
            <v>60</v>
          </cell>
          <cell r="T738" t="str">
            <v>60</v>
          </cell>
          <cell r="U738" t="str">
            <v>21</v>
          </cell>
          <cell r="V738" t="str">
            <v>2.1 ทุติยภูมิระดับต้น</v>
          </cell>
        </row>
        <row r="739">
          <cell r="A739" t="str">
            <v>16</v>
          </cell>
          <cell r="B739" t="str">
            <v>21002</v>
          </cell>
          <cell r="C739" t="str">
            <v>กระทรวงสาธารณสุข สำนักงานปลัดกระทรวงสาธารณสุข</v>
          </cell>
          <cell r="D739" t="str">
            <v>001119400</v>
          </cell>
          <cell r="E739" t="str">
            <v>11194</v>
          </cell>
          <cell r="F739" t="str">
            <v>รพช.แม่สาย</v>
          </cell>
          <cell r="G739" t="str">
            <v>โรงพยาบาลชุมชนแม่สาย</v>
          </cell>
          <cell r="H739" t="str">
            <v>57090610</v>
          </cell>
          <cell r="I739">
            <v>57</v>
          </cell>
          <cell r="J739" t="str">
            <v>จังหวัดเชียงราย</v>
          </cell>
          <cell r="K739">
            <v>5709</v>
          </cell>
          <cell r="L739" t="str">
            <v>แม่สาย</v>
          </cell>
          <cell r="M739">
            <v>570906</v>
          </cell>
          <cell r="N739" t="str">
            <v>เวียงพางคำ</v>
          </cell>
          <cell r="O739" t="str">
            <v>เหนือ</v>
          </cell>
          <cell r="P739" t="str">
            <v>07</v>
          </cell>
          <cell r="Q739" t="str">
            <v>โรงพยาบาลชุมชน</v>
          </cell>
          <cell r="R739">
            <v>4</v>
          </cell>
          <cell r="S739">
            <v>90</v>
          </cell>
          <cell r="T739" t="str">
            <v>90</v>
          </cell>
          <cell r="U739" t="str">
            <v>21</v>
          </cell>
          <cell r="V739" t="str">
            <v>2.1 ทุติยภูมิระดับต้น</v>
          </cell>
        </row>
        <row r="740">
          <cell r="A740" t="str">
            <v>16</v>
          </cell>
          <cell r="B740" t="str">
            <v>21002</v>
          </cell>
          <cell r="C740" t="str">
            <v>กระทรวงสาธารณสุข สำนักงานปลัดกระทรวงสาธารณสุข</v>
          </cell>
          <cell r="D740" t="str">
            <v>001119500</v>
          </cell>
          <cell r="E740" t="str">
            <v>11195</v>
          </cell>
          <cell r="F740" t="str">
            <v>รพช.แม่สรวย</v>
          </cell>
          <cell r="G740" t="str">
            <v>โรงพยาบาลชุมชนแม่สรวย</v>
          </cell>
          <cell r="H740" t="str">
            <v>57100313</v>
          </cell>
          <cell r="I740">
            <v>57</v>
          </cell>
          <cell r="J740" t="str">
            <v>จังหวัดเชียงราย</v>
          </cell>
          <cell r="K740">
            <v>5710</v>
          </cell>
          <cell r="L740" t="str">
            <v>แม่สรวย</v>
          </cell>
          <cell r="M740">
            <v>571003</v>
          </cell>
          <cell r="N740" t="str">
            <v>แม่พริก</v>
          </cell>
          <cell r="O740" t="str">
            <v>เหนือ</v>
          </cell>
          <cell r="P740" t="str">
            <v>07</v>
          </cell>
          <cell r="Q740" t="str">
            <v>โรงพยาบาลชุมชน</v>
          </cell>
          <cell r="R740">
            <v>4</v>
          </cell>
          <cell r="S740">
            <v>48</v>
          </cell>
          <cell r="T740" t="str">
            <v>60</v>
          </cell>
          <cell r="U740" t="str">
            <v>21</v>
          </cell>
          <cell r="V740" t="str">
            <v>2.1 ทุติยภูมิระดับต้น</v>
          </cell>
        </row>
        <row r="741">
          <cell r="A741" t="str">
            <v>16</v>
          </cell>
          <cell r="B741" t="str">
            <v>21002</v>
          </cell>
          <cell r="C741" t="str">
            <v>กระทรวงสาธารณสุข สำนักงานปลัดกระทรวงสาธารณสุข</v>
          </cell>
          <cell r="D741" t="str">
            <v>001119600</v>
          </cell>
          <cell r="E741" t="str">
            <v>11196</v>
          </cell>
          <cell r="F741" t="str">
            <v>รพช.เวียงป่าเป้า</v>
          </cell>
          <cell r="G741" t="str">
            <v>โรงพยาบาลชุมชนเวียงป่าเป้า</v>
          </cell>
          <cell r="H741" t="str">
            <v>57110211</v>
          </cell>
          <cell r="I741">
            <v>57</v>
          </cell>
          <cell r="J741" t="str">
            <v>จังหวัดเชียงราย</v>
          </cell>
          <cell r="K741">
            <v>5711</v>
          </cell>
          <cell r="L741" t="str">
            <v>เวียงป่าเป้า</v>
          </cell>
          <cell r="M741">
            <v>571102</v>
          </cell>
          <cell r="N741" t="str">
            <v>เวียง</v>
          </cell>
          <cell r="O741" t="str">
            <v>เหนือ</v>
          </cell>
          <cell r="P741" t="str">
            <v>07</v>
          </cell>
          <cell r="Q741" t="str">
            <v>โรงพยาบาลชุมชน</v>
          </cell>
          <cell r="R741">
            <v>4</v>
          </cell>
          <cell r="S741">
            <v>60</v>
          </cell>
          <cell r="T741" t="str">
            <v>60</v>
          </cell>
          <cell r="U741" t="str">
            <v>21</v>
          </cell>
          <cell r="V741" t="str">
            <v>2.1 ทุติยภูมิระดับต้น</v>
          </cell>
        </row>
        <row r="742">
          <cell r="A742" t="str">
            <v>16</v>
          </cell>
          <cell r="B742" t="str">
            <v>21002</v>
          </cell>
          <cell r="C742" t="str">
            <v>กระทรวงสาธารณสุข สำนักงานปลัดกระทรวงสาธารณสุข</v>
          </cell>
          <cell r="D742" t="str">
            <v>001119700</v>
          </cell>
          <cell r="E742" t="str">
            <v>11197</v>
          </cell>
          <cell r="F742" t="str">
            <v>รพช.พญาเม็งราย</v>
          </cell>
          <cell r="G742" t="str">
            <v>โรงพยาบาลชุมชนพญาเม็งราย</v>
          </cell>
          <cell r="H742" t="str">
            <v>57120110</v>
          </cell>
          <cell r="I742">
            <v>57</v>
          </cell>
          <cell r="J742" t="str">
            <v>จังหวัดเชียงราย</v>
          </cell>
          <cell r="K742">
            <v>5712</v>
          </cell>
          <cell r="L742" t="str">
            <v>พญาเม็งราย</v>
          </cell>
          <cell r="M742">
            <v>571201</v>
          </cell>
          <cell r="N742" t="str">
            <v>แม่เปา</v>
          </cell>
          <cell r="O742" t="str">
            <v>เหนือ</v>
          </cell>
          <cell r="P742" t="str">
            <v>07</v>
          </cell>
          <cell r="Q742" t="str">
            <v>โรงพยาบาลชุมชน</v>
          </cell>
          <cell r="R742">
            <v>5</v>
          </cell>
          <cell r="S742">
            <v>30</v>
          </cell>
          <cell r="T742" t="str">
            <v>30</v>
          </cell>
          <cell r="U742" t="str">
            <v>21</v>
          </cell>
          <cell r="V742" t="str">
            <v>2.1 ทุติยภูมิระดับต้น</v>
          </cell>
        </row>
        <row r="743">
          <cell r="A743" t="str">
            <v>16</v>
          </cell>
          <cell r="B743" t="str">
            <v>21002</v>
          </cell>
          <cell r="C743" t="str">
            <v>กระทรวงสาธารณสุข สำนักงานปลัดกระทรวงสาธารณสุข</v>
          </cell>
          <cell r="D743" t="str">
            <v>001119800</v>
          </cell>
          <cell r="E743" t="str">
            <v>11198</v>
          </cell>
          <cell r="F743" t="str">
            <v>รพช.เวียงแก่น</v>
          </cell>
          <cell r="G743" t="str">
            <v>โรงพยาบาลชุมชนเวียงแก่น</v>
          </cell>
          <cell r="H743" t="str">
            <v>57130106</v>
          </cell>
          <cell r="I743">
            <v>57</v>
          </cell>
          <cell r="J743" t="str">
            <v>จังหวัดเชียงราย</v>
          </cell>
          <cell r="K743">
            <v>5713</v>
          </cell>
          <cell r="L743" t="str">
            <v>เวียงแก่น</v>
          </cell>
          <cell r="M743">
            <v>571304</v>
          </cell>
          <cell r="N743" t="str">
            <v>ท่าข้าม</v>
          </cell>
          <cell r="O743" t="str">
            <v>เหนือ</v>
          </cell>
          <cell r="P743" t="str">
            <v>07</v>
          </cell>
          <cell r="Q743" t="str">
            <v>โรงพยาบาลชุมชน</v>
          </cell>
          <cell r="R743">
            <v>5</v>
          </cell>
          <cell r="S743">
            <v>30</v>
          </cell>
          <cell r="T743" t="str">
            <v>30</v>
          </cell>
          <cell r="U743" t="str">
            <v>21</v>
          </cell>
          <cell r="V743" t="str">
            <v>2.1 ทุติยภูมิระดับต้น</v>
          </cell>
        </row>
        <row r="744">
          <cell r="A744" t="str">
            <v>16</v>
          </cell>
          <cell r="B744" t="str">
            <v>21002</v>
          </cell>
          <cell r="C744" t="str">
            <v>กระทรวงสาธารณสุข สำนักงานปลัดกระทรวงสาธารณสุข</v>
          </cell>
          <cell r="D744" t="str">
            <v>001119900</v>
          </cell>
          <cell r="E744" t="str">
            <v>11199</v>
          </cell>
          <cell r="F744" t="str">
            <v>รพช.ขุนตาล</v>
          </cell>
          <cell r="G744" t="str">
            <v>โรงพยาบาลชุมชนขุนตาล</v>
          </cell>
          <cell r="H744" t="str">
            <v>57140112</v>
          </cell>
          <cell r="I744">
            <v>57</v>
          </cell>
          <cell r="J744" t="str">
            <v>จังหวัดเชียงราย</v>
          </cell>
          <cell r="K744">
            <v>5714</v>
          </cell>
          <cell r="L744" t="str">
            <v>ขุนตาล</v>
          </cell>
          <cell r="M744">
            <v>571403</v>
          </cell>
          <cell r="N744" t="str">
            <v>ยางฮอม</v>
          </cell>
          <cell r="O744" t="str">
            <v>เหนือ</v>
          </cell>
          <cell r="P744" t="str">
            <v>07</v>
          </cell>
          <cell r="Q744" t="str">
            <v>โรงพยาบาลชุมชน</v>
          </cell>
          <cell r="R744">
            <v>5</v>
          </cell>
          <cell r="S744">
            <v>30</v>
          </cell>
          <cell r="T744" t="str">
            <v>30</v>
          </cell>
          <cell r="U744" t="str">
            <v>21</v>
          </cell>
          <cell r="V744" t="str">
            <v>2.1 ทุติยภูมิระดับต้น</v>
          </cell>
        </row>
        <row r="745">
          <cell r="A745" t="str">
            <v>16</v>
          </cell>
          <cell r="B745" t="str">
            <v>21002</v>
          </cell>
          <cell r="C745" t="str">
            <v>กระทรวงสาธารณสุข สำนักงานปลัดกระทรวงสาธารณสุข</v>
          </cell>
          <cell r="D745" t="str">
            <v>001120000</v>
          </cell>
          <cell r="E745" t="str">
            <v>11200</v>
          </cell>
          <cell r="F745" t="str">
            <v>รพช.แม่ฟ้าหลวง</v>
          </cell>
          <cell r="G745" t="str">
            <v>โรงพยาบาลชุมชนแม่ฟ้าหลวง</v>
          </cell>
          <cell r="H745" t="str">
            <v>57150201</v>
          </cell>
          <cell r="I745">
            <v>57</v>
          </cell>
          <cell r="J745" t="str">
            <v>จังหวัดเชียงราย</v>
          </cell>
          <cell r="K745">
            <v>5715</v>
          </cell>
          <cell r="L745" t="str">
            <v>แม่ฟ้าหลวง</v>
          </cell>
          <cell r="M745">
            <v>571502</v>
          </cell>
          <cell r="N745" t="str">
            <v>แม่สลองใน</v>
          </cell>
          <cell r="O745" t="str">
            <v>เหนือ</v>
          </cell>
          <cell r="P745" t="str">
            <v>07</v>
          </cell>
          <cell r="Q745" t="str">
            <v>โรงพยาบาลชุมชน</v>
          </cell>
          <cell r="R745">
            <v>5</v>
          </cell>
          <cell r="S745">
            <v>27</v>
          </cell>
          <cell r="T745" t="str">
            <v>30</v>
          </cell>
          <cell r="U745" t="str">
            <v>21</v>
          </cell>
          <cell r="V745" t="str">
            <v>2.1 ทุติยภูมิระดับต้น</v>
          </cell>
        </row>
        <row r="746">
          <cell r="A746" t="str">
            <v>16</v>
          </cell>
          <cell r="B746" t="str">
            <v>21002</v>
          </cell>
          <cell r="C746" t="str">
            <v>กระทรวงสาธารณสุข สำนักงานปลัดกระทรวงสาธารณสุข</v>
          </cell>
          <cell r="D746" t="str">
            <v>001120100</v>
          </cell>
          <cell r="E746" t="str">
            <v>11201</v>
          </cell>
          <cell r="F746" t="str">
            <v>รพช.แม่ลาว</v>
          </cell>
          <cell r="G746" t="str">
            <v>โรงพยาบาลชุมชนแม่ลาว</v>
          </cell>
          <cell r="H746" t="str">
            <v>57160203</v>
          </cell>
          <cell r="I746">
            <v>57</v>
          </cell>
          <cell r="J746" t="str">
            <v>จังหวัดเชียงราย</v>
          </cell>
          <cell r="K746">
            <v>5716</v>
          </cell>
          <cell r="L746" t="str">
            <v>แม่ลาว</v>
          </cell>
          <cell r="M746">
            <v>571602</v>
          </cell>
          <cell r="N746" t="str">
            <v>จอมหมอกแก้ว</v>
          </cell>
          <cell r="O746" t="str">
            <v>เหนือ</v>
          </cell>
          <cell r="P746" t="str">
            <v>07</v>
          </cell>
          <cell r="Q746" t="str">
            <v>โรงพยาบาลชุมชน</v>
          </cell>
          <cell r="R746">
            <v>5</v>
          </cell>
          <cell r="S746">
            <v>30</v>
          </cell>
          <cell r="T746" t="str">
            <v>30</v>
          </cell>
          <cell r="U746" t="str">
            <v>21</v>
          </cell>
          <cell r="V746" t="str">
            <v>2.1 ทุติยภูมิระดับต้น</v>
          </cell>
        </row>
        <row r="747">
          <cell r="A747" t="str">
            <v>16</v>
          </cell>
          <cell r="B747" t="str">
            <v>21002</v>
          </cell>
          <cell r="C747" t="str">
            <v>กระทรวงสาธารณสุข สำนักงานปลัดกระทรวงสาธารณสุข</v>
          </cell>
          <cell r="D747" t="str">
            <v>001120200</v>
          </cell>
          <cell r="E747" t="str">
            <v>11202</v>
          </cell>
          <cell r="F747" t="str">
            <v>รพช.เวียงเชียงรุ้ง</v>
          </cell>
          <cell r="G747" t="str">
            <v>โรงพยาบาลชุมชนเวียงเชียงรุ้ง</v>
          </cell>
          <cell r="H747" t="str">
            <v>57170101</v>
          </cell>
          <cell r="I747">
            <v>57</v>
          </cell>
          <cell r="J747" t="str">
            <v>จังหวัดเชียงราย</v>
          </cell>
          <cell r="K747">
            <v>5717</v>
          </cell>
          <cell r="L747" t="str">
            <v>เวียงเชียงรุ้ง</v>
          </cell>
          <cell r="M747">
            <v>571701</v>
          </cell>
          <cell r="N747" t="str">
            <v>ทุ่งก่อ</v>
          </cell>
          <cell r="O747" t="str">
            <v>เหนือ</v>
          </cell>
          <cell r="P747" t="str">
            <v>07</v>
          </cell>
          <cell r="Q747" t="str">
            <v>โรงพยาบาลชุมชน</v>
          </cell>
          <cell r="R747">
            <v>5</v>
          </cell>
          <cell r="S747">
            <v>30</v>
          </cell>
          <cell r="T747" t="str">
            <v>30</v>
          </cell>
          <cell r="U747" t="str">
            <v>21</v>
          </cell>
          <cell r="V747" t="str">
            <v>2.1 ทุติยภูมิระดับต้น</v>
          </cell>
        </row>
        <row r="748">
          <cell r="A748" t="str">
            <v>16</v>
          </cell>
          <cell r="B748" t="str">
            <v>21002</v>
          </cell>
          <cell r="C748" t="str">
            <v>กระทรวงสาธารณสุข สำนักงานปลัดกระทรวงสาธารณสุข</v>
          </cell>
          <cell r="D748" t="str">
            <v>001145400</v>
          </cell>
          <cell r="E748" t="str">
            <v>11454</v>
          </cell>
          <cell r="F748" t="str">
            <v>รพร.เชียงของ</v>
          </cell>
          <cell r="G748" t="str">
            <v>โรงพยาบาลสมเด็จพระยุพราชเชียงของ</v>
          </cell>
          <cell r="H748" t="str">
            <v>57030110</v>
          </cell>
          <cell r="I748">
            <v>57</v>
          </cell>
          <cell r="J748" t="str">
            <v>จังหวัดเชียงราย</v>
          </cell>
          <cell r="K748">
            <v>5703</v>
          </cell>
          <cell r="L748" t="str">
            <v>เชียงของ</v>
          </cell>
          <cell r="M748">
            <v>570301</v>
          </cell>
          <cell r="N748" t="str">
            <v>เวียง</v>
          </cell>
          <cell r="O748" t="str">
            <v>เหนือ</v>
          </cell>
          <cell r="P748" t="str">
            <v>07</v>
          </cell>
          <cell r="Q748" t="str">
            <v>โรงพยาบาลชุมชน</v>
          </cell>
          <cell r="R748">
            <v>4</v>
          </cell>
          <cell r="S748">
            <v>69</v>
          </cell>
          <cell r="T748" t="str">
            <v>90</v>
          </cell>
          <cell r="U748" t="str">
            <v>21</v>
          </cell>
          <cell r="V748" t="str">
            <v>2.1 ทุติยภูมิระดับต้น</v>
          </cell>
        </row>
        <row r="749">
          <cell r="A749" t="str">
            <v>16</v>
          </cell>
          <cell r="B749" t="str">
            <v>21002</v>
          </cell>
          <cell r="C749" t="str">
            <v>กระทรวงสาธารณสุข สำนักงานปลัดกระทรวงสาธารณสุข</v>
          </cell>
          <cell r="D749" t="str">
            <v>001501200</v>
          </cell>
          <cell r="E749" t="str">
            <v>15012</v>
          </cell>
          <cell r="F749" t="str">
            <v>รพช.สมเด็จพระญาณสังวร</v>
          </cell>
          <cell r="G749" t="str">
            <v>โรงพยาบาลชุมชนสมเด็จพระญาณสังวร</v>
          </cell>
          <cell r="H749" t="str">
            <v>57020203</v>
          </cell>
          <cell r="I749">
            <v>57</v>
          </cell>
          <cell r="J749" t="str">
            <v>จังหวัดเชียงราย</v>
          </cell>
          <cell r="K749">
            <v>5701</v>
          </cell>
          <cell r="L749" t="str">
            <v>เมืองเชียงราย</v>
          </cell>
          <cell r="M749">
            <v>570116</v>
          </cell>
          <cell r="N749" t="str">
            <v>ป่าอ้อดอนชัย</v>
          </cell>
          <cell r="O749" t="str">
            <v>เหนือ</v>
          </cell>
          <cell r="P749" t="str">
            <v>07</v>
          </cell>
          <cell r="Q749" t="str">
            <v>โรงพยาบาลชุมชน</v>
          </cell>
          <cell r="R749">
            <v>5</v>
          </cell>
          <cell r="S749">
            <v>30</v>
          </cell>
          <cell r="T749" t="str">
            <v>30</v>
          </cell>
          <cell r="U749" t="str">
            <v>21</v>
          </cell>
          <cell r="V749" t="str">
            <v>2.1 ทุติยภูมิระดับต้น</v>
          </cell>
        </row>
        <row r="750">
          <cell r="A750" t="str">
            <v>17</v>
          </cell>
          <cell r="B750" t="str">
            <v>21002</v>
          </cell>
          <cell r="C750" t="str">
            <v>กระทรวงสาธารณสุข สำนักงานปลัดกระทรวงสาธารณสุข</v>
          </cell>
          <cell r="D750" t="str">
            <v>001067300</v>
          </cell>
          <cell r="E750" t="str">
            <v>10673</v>
          </cell>
          <cell r="F750" t="str">
            <v>รพศ.อุตรดิตถ์</v>
          </cell>
          <cell r="G750" t="str">
            <v>โรงพยาบาลศูนย์อุตรดิตถ์</v>
          </cell>
          <cell r="H750" t="str">
            <v>53010100</v>
          </cell>
          <cell r="I750">
            <v>53</v>
          </cell>
          <cell r="J750" t="str">
            <v>จังหวัดอุตรดิตถ์</v>
          </cell>
          <cell r="K750">
            <v>5301</v>
          </cell>
          <cell r="L750" t="str">
            <v>เมืองอุตรดิตถ์</v>
          </cell>
          <cell r="M750">
            <v>530101</v>
          </cell>
          <cell r="N750" t="str">
            <v>ท่าอิฐ</v>
          </cell>
          <cell r="O750" t="str">
            <v>เหนือ</v>
          </cell>
          <cell r="P750" t="str">
            <v>05</v>
          </cell>
          <cell r="Q750" t="str">
            <v>โรงพยาบาลศูนย์</v>
          </cell>
          <cell r="R750">
            <v>1</v>
          </cell>
          <cell r="S750">
            <v>561</v>
          </cell>
          <cell r="T750" t="str">
            <v>561</v>
          </cell>
          <cell r="U750" t="str">
            <v>31</v>
          </cell>
          <cell r="V750" t="str">
            <v>3.1 ตติยภูมิ</v>
          </cell>
        </row>
        <row r="751">
          <cell r="A751" t="str">
            <v>17</v>
          </cell>
          <cell r="B751" t="str">
            <v>21002</v>
          </cell>
          <cell r="C751" t="str">
            <v>กระทรวงสาธารณสุข สำนักงานปลัดกระทรวงสาธารณสุข</v>
          </cell>
          <cell r="D751" t="str">
            <v>001115800</v>
          </cell>
          <cell r="E751" t="str">
            <v>11158</v>
          </cell>
          <cell r="F751" t="str">
            <v>รพช.ตรอน</v>
          </cell>
          <cell r="G751" t="str">
            <v>โรงพยาบาลชุมชนตรอน</v>
          </cell>
          <cell r="H751" t="str">
            <v>53020202</v>
          </cell>
          <cell r="I751">
            <v>53</v>
          </cell>
          <cell r="J751" t="str">
            <v>จังหวัดอุตรดิตถ์</v>
          </cell>
          <cell r="K751">
            <v>5302</v>
          </cell>
          <cell r="L751" t="str">
            <v>ตรอน</v>
          </cell>
          <cell r="M751">
            <v>530202</v>
          </cell>
          <cell r="N751" t="str">
            <v>บ้านแก่ง</v>
          </cell>
          <cell r="O751" t="str">
            <v>เหนือ</v>
          </cell>
          <cell r="P751" t="str">
            <v>07</v>
          </cell>
          <cell r="Q751" t="str">
            <v>โรงพยาบาลชุมชน</v>
          </cell>
          <cell r="R751">
            <v>5</v>
          </cell>
          <cell r="S751">
            <v>30</v>
          </cell>
          <cell r="T751" t="str">
            <v>30</v>
          </cell>
          <cell r="U751" t="str">
            <v>22</v>
          </cell>
          <cell r="V751" t="str">
            <v>2.2 ทุติยภูมิระดับกลาง</v>
          </cell>
        </row>
        <row r="752">
          <cell r="A752" t="str">
            <v>17</v>
          </cell>
          <cell r="B752" t="str">
            <v>21002</v>
          </cell>
          <cell r="C752" t="str">
            <v>กระทรวงสาธารณสุข สำนักงานปลัดกระทรวงสาธารณสุข</v>
          </cell>
          <cell r="D752" t="str">
            <v>001115900</v>
          </cell>
          <cell r="E752" t="str">
            <v>11159</v>
          </cell>
          <cell r="F752" t="str">
            <v>รพช.ท่าปลา</v>
          </cell>
          <cell r="G752" t="str">
            <v>โรงพยาบาลชุมชนท่าปลา</v>
          </cell>
          <cell r="H752" t="str">
            <v>53030101</v>
          </cell>
          <cell r="I752">
            <v>53</v>
          </cell>
          <cell r="J752" t="str">
            <v>จังหวัดอุตรดิตถ์</v>
          </cell>
          <cell r="K752">
            <v>5303</v>
          </cell>
          <cell r="L752" t="str">
            <v>ท่าปลา</v>
          </cell>
          <cell r="M752">
            <v>530301</v>
          </cell>
          <cell r="N752" t="str">
            <v>ท่าปลา</v>
          </cell>
          <cell r="O752" t="str">
            <v>เหนือ</v>
          </cell>
          <cell r="P752" t="str">
            <v>07</v>
          </cell>
          <cell r="Q752" t="str">
            <v>โรงพยาบาลชุมชน</v>
          </cell>
          <cell r="R752">
            <v>5</v>
          </cell>
          <cell r="S752">
            <v>30</v>
          </cell>
          <cell r="T752" t="str">
            <v>30</v>
          </cell>
          <cell r="U752" t="str">
            <v>22</v>
          </cell>
          <cell r="V752" t="str">
            <v>2.2 ทุติยภูมิระดับกลาง</v>
          </cell>
        </row>
        <row r="753">
          <cell r="A753" t="str">
            <v>17</v>
          </cell>
          <cell r="B753" t="str">
            <v>21002</v>
          </cell>
          <cell r="C753" t="str">
            <v>กระทรวงสาธารณสุข สำนักงานปลัดกระทรวงสาธารณสุข</v>
          </cell>
          <cell r="D753" t="str">
            <v>001116000</v>
          </cell>
          <cell r="E753" t="str">
            <v>11160</v>
          </cell>
          <cell r="F753" t="str">
            <v>รพช.น้ำปาด</v>
          </cell>
          <cell r="G753" t="str">
            <v>โรงพยาบาลชุมชนน้ำปาด</v>
          </cell>
          <cell r="H753" t="str">
            <v>53040104</v>
          </cell>
          <cell r="I753">
            <v>53</v>
          </cell>
          <cell r="J753" t="str">
            <v>จังหวัดอุตรดิตถ์</v>
          </cell>
          <cell r="K753">
            <v>5304</v>
          </cell>
          <cell r="L753" t="str">
            <v>น้ำปาด</v>
          </cell>
          <cell r="M753">
            <v>530401</v>
          </cell>
          <cell r="N753" t="str">
            <v>แสนตอ</v>
          </cell>
          <cell r="O753" t="str">
            <v>เหนือ</v>
          </cell>
          <cell r="P753" t="str">
            <v>07</v>
          </cell>
          <cell r="Q753" t="str">
            <v>โรงพยาบาลชุมชน</v>
          </cell>
          <cell r="R753">
            <v>5</v>
          </cell>
          <cell r="S753">
            <v>30</v>
          </cell>
          <cell r="T753" t="str">
            <v>30</v>
          </cell>
          <cell r="U753" t="str">
            <v>22</v>
          </cell>
          <cell r="V753" t="str">
            <v>2.2 ทุติยภูมิระดับกลาง</v>
          </cell>
        </row>
        <row r="754">
          <cell r="A754" t="str">
            <v>17</v>
          </cell>
          <cell r="B754" t="str">
            <v>21002</v>
          </cell>
          <cell r="C754" t="str">
            <v>กระทรวงสาธารณสุข สำนักงานปลัดกระทรวงสาธารณสุข</v>
          </cell>
          <cell r="D754" t="str">
            <v>001116100</v>
          </cell>
          <cell r="E754" t="str">
            <v>11161</v>
          </cell>
          <cell r="F754" t="str">
            <v>รพช.ฟากท่า</v>
          </cell>
          <cell r="G754" t="str">
            <v>โรงพยาบาลชุมชนฟากท่า</v>
          </cell>
          <cell r="H754" t="str">
            <v>53050101</v>
          </cell>
          <cell r="I754">
            <v>53</v>
          </cell>
          <cell r="J754" t="str">
            <v>จังหวัดอุตรดิตถ์</v>
          </cell>
          <cell r="K754">
            <v>5305</v>
          </cell>
          <cell r="L754" t="str">
            <v>ฟากท่า</v>
          </cell>
          <cell r="M754">
            <v>530501</v>
          </cell>
          <cell r="N754" t="str">
            <v>ฟากท่า</v>
          </cell>
          <cell r="O754" t="str">
            <v>เหนือ</v>
          </cell>
          <cell r="P754" t="str">
            <v>07</v>
          </cell>
          <cell r="Q754" t="str">
            <v>โรงพยาบาลชุมชน</v>
          </cell>
          <cell r="R754">
            <v>5</v>
          </cell>
          <cell r="S754">
            <v>30</v>
          </cell>
          <cell r="T754" t="str">
            <v>30</v>
          </cell>
          <cell r="U754" t="str">
            <v>22</v>
          </cell>
          <cell r="V754" t="str">
            <v>2.2 ทุติยภูมิระดับกลาง</v>
          </cell>
        </row>
        <row r="755">
          <cell r="A755" t="str">
            <v>17</v>
          </cell>
          <cell r="B755" t="str">
            <v>21002</v>
          </cell>
          <cell r="C755" t="str">
            <v>กระทรวงสาธารณสุข สำนักงานปลัดกระทรวงสาธารณสุข</v>
          </cell>
          <cell r="D755" t="str">
            <v>001116200</v>
          </cell>
          <cell r="E755" t="str">
            <v>11162</v>
          </cell>
          <cell r="F755" t="str">
            <v>รพช.บ้านโคก</v>
          </cell>
          <cell r="G755" t="str">
            <v>โรงพยาบาลชุมชนบ้านโคก</v>
          </cell>
          <cell r="H755" t="str">
            <v>53060203</v>
          </cell>
          <cell r="I755">
            <v>53</v>
          </cell>
          <cell r="J755" t="str">
            <v>จังหวัดอุตรดิตถ์</v>
          </cell>
          <cell r="K755">
            <v>5306</v>
          </cell>
          <cell r="L755" t="str">
            <v>บ้านโคก</v>
          </cell>
          <cell r="M755">
            <v>530602</v>
          </cell>
          <cell r="N755" t="str">
            <v>บ้านโคก</v>
          </cell>
          <cell r="O755" t="str">
            <v>เหนือ</v>
          </cell>
          <cell r="P755" t="str">
            <v>07</v>
          </cell>
          <cell r="Q755" t="str">
            <v>โรงพยาบาลชุมชน</v>
          </cell>
          <cell r="R755">
            <v>5</v>
          </cell>
          <cell r="S755">
            <v>30</v>
          </cell>
          <cell r="T755" t="str">
            <v>30</v>
          </cell>
          <cell r="U755" t="str">
            <v>22</v>
          </cell>
          <cell r="V755" t="str">
            <v>2.2 ทุติยภูมิระดับกลาง</v>
          </cell>
        </row>
        <row r="756">
          <cell r="A756" t="str">
            <v>17</v>
          </cell>
          <cell r="B756" t="str">
            <v>21002</v>
          </cell>
          <cell r="C756" t="str">
            <v>กระทรวงสาธารณสุข สำนักงานปลัดกระทรวงสาธารณสุข</v>
          </cell>
          <cell r="D756" t="str">
            <v>001116300</v>
          </cell>
          <cell r="E756" t="str">
            <v>11163</v>
          </cell>
          <cell r="F756" t="str">
            <v>รพช.พิชัย</v>
          </cell>
          <cell r="G756" t="str">
            <v>โรงพยาบาลชุมชนพิชัย</v>
          </cell>
          <cell r="H756" t="str">
            <v>53070101</v>
          </cell>
          <cell r="I756">
            <v>53</v>
          </cell>
          <cell r="J756" t="str">
            <v>จังหวัดอุตรดิตถ์</v>
          </cell>
          <cell r="K756">
            <v>5307</v>
          </cell>
          <cell r="L756" t="str">
            <v>พิชัย</v>
          </cell>
          <cell r="M756">
            <v>530701</v>
          </cell>
          <cell r="N756" t="str">
            <v>ในเมือง</v>
          </cell>
          <cell r="O756" t="str">
            <v>เหนือ</v>
          </cell>
          <cell r="P756" t="str">
            <v>07</v>
          </cell>
          <cell r="Q756" t="str">
            <v>โรงพยาบาลชุมชน</v>
          </cell>
          <cell r="R756">
            <v>4</v>
          </cell>
          <cell r="S756">
            <v>60</v>
          </cell>
          <cell r="T756" t="str">
            <v>60</v>
          </cell>
          <cell r="U756" t="str">
            <v>22</v>
          </cell>
          <cell r="V756" t="str">
            <v>2.2 ทุติยภูมิระดับกลาง</v>
          </cell>
        </row>
        <row r="757">
          <cell r="A757" t="str">
            <v>17</v>
          </cell>
          <cell r="B757" t="str">
            <v>21002</v>
          </cell>
          <cell r="C757" t="str">
            <v>กระทรวงสาธารณสุข สำนักงานปลัดกระทรวงสาธารณสุข</v>
          </cell>
          <cell r="D757" t="str">
            <v>001116400</v>
          </cell>
          <cell r="E757" t="str">
            <v>11164</v>
          </cell>
          <cell r="F757" t="str">
            <v>รพช.ลับแล</v>
          </cell>
          <cell r="G757" t="str">
            <v>โรงพยาบาลชุมชนลับแล</v>
          </cell>
          <cell r="H757" t="str">
            <v>53080501</v>
          </cell>
          <cell r="I757">
            <v>53</v>
          </cell>
          <cell r="J757" t="str">
            <v>จังหวัดอุตรดิตถ์</v>
          </cell>
          <cell r="K757">
            <v>5308</v>
          </cell>
          <cell r="L757" t="str">
            <v>ลับแล</v>
          </cell>
          <cell r="M757">
            <v>530805</v>
          </cell>
          <cell r="N757" t="str">
            <v>ชัยจุมพล</v>
          </cell>
          <cell r="O757" t="str">
            <v>เหนือ</v>
          </cell>
          <cell r="P757" t="str">
            <v>07</v>
          </cell>
          <cell r="Q757" t="str">
            <v>โรงพยาบาลชุมชน</v>
          </cell>
          <cell r="R757">
            <v>5</v>
          </cell>
          <cell r="S757">
            <v>30</v>
          </cell>
          <cell r="T757" t="str">
            <v>30</v>
          </cell>
          <cell r="U757" t="str">
            <v>22</v>
          </cell>
          <cell r="V757" t="str">
            <v>2.2 ทุติยภูมิระดับกลาง</v>
          </cell>
        </row>
        <row r="758">
          <cell r="A758" t="str">
            <v>17</v>
          </cell>
          <cell r="B758" t="str">
            <v>21002</v>
          </cell>
          <cell r="C758" t="str">
            <v>กระทรวงสาธารณสุข สำนักงานปลัดกระทรวงสาธารณสุข</v>
          </cell>
          <cell r="D758" t="str">
            <v>001116500</v>
          </cell>
          <cell r="E758" t="str">
            <v>11165</v>
          </cell>
          <cell r="F758" t="str">
            <v>รพช.ทองแสนขัน</v>
          </cell>
          <cell r="G758" t="str">
            <v>โรงพยาบาลชุมชนทองแสนขัน</v>
          </cell>
          <cell r="H758" t="str">
            <v>53090209</v>
          </cell>
          <cell r="I758">
            <v>53</v>
          </cell>
          <cell r="J758" t="str">
            <v>จังหวัดอุตรดิตถ์</v>
          </cell>
          <cell r="K758">
            <v>5309</v>
          </cell>
          <cell r="L758" t="str">
            <v>ทองแสนขัน</v>
          </cell>
          <cell r="M758">
            <v>530902</v>
          </cell>
          <cell r="N758" t="str">
            <v>บ่อทอง</v>
          </cell>
          <cell r="O758" t="str">
            <v>เหนือ</v>
          </cell>
          <cell r="P758" t="str">
            <v>07</v>
          </cell>
          <cell r="Q758" t="str">
            <v>โรงพยาบาลชุมชน</v>
          </cell>
          <cell r="R758">
            <v>5</v>
          </cell>
          <cell r="S758">
            <v>30</v>
          </cell>
          <cell r="T758" t="str">
            <v>30</v>
          </cell>
          <cell r="U758" t="str">
            <v>22</v>
          </cell>
          <cell r="V758" t="str">
            <v>2.2 ทุติยภูมิระดับกลาง</v>
          </cell>
        </row>
        <row r="759">
          <cell r="A759" t="str">
            <v>17</v>
          </cell>
          <cell r="B759" t="str">
            <v>21002</v>
          </cell>
          <cell r="C759" t="str">
            <v>กระทรวงสาธารณสุข สำนักงานปลัดกระทรวงสาธารณสุข</v>
          </cell>
          <cell r="D759" t="str">
            <v>001072200</v>
          </cell>
          <cell r="E759" t="str">
            <v>10722</v>
          </cell>
          <cell r="F759" t="str">
            <v>รพท.สมเด็จพระเจ้าตากสินมหาราช</v>
          </cell>
          <cell r="G759" t="str">
            <v>โรงพยาบาลทั่วไปสมเด็จพระเจ้าตากสินมหาราช</v>
          </cell>
          <cell r="H759" t="str">
            <v>63010100</v>
          </cell>
          <cell r="I759">
            <v>63</v>
          </cell>
          <cell r="J759" t="str">
            <v>จังหวัดตาก</v>
          </cell>
          <cell r="K759">
            <v>6301</v>
          </cell>
          <cell r="L759" t="str">
            <v>เมืองตาก</v>
          </cell>
          <cell r="M759">
            <v>630101</v>
          </cell>
          <cell r="N759" t="str">
            <v>ระแหง</v>
          </cell>
          <cell r="O759" t="str">
            <v>เหนือ</v>
          </cell>
          <cell r="P759" t="str">
            <v>06</v>
          </cell>
          <cell r="Q759" t="str">
            <v>โรงพยาบาลทั่วไป</v>
          </cell>
          <cell r="R759">
            <v>2</v>
          </cell>
          <cell r="S759">
            <v>410</v>
          </cell>
          <cell r="T759" t="str">
            <v>320</v>
          </cell>
          <cell r="U759" t="str">
            <v>23</v>
          </cell>
          <cell r="V759" t="str">
            <v>2.3 ทุติยภูมิระดับสูง</v>
          </cell>
        </row>
        <row r="760">
          <cell r="A760" t="str">
            <v>17</v>
          </cell>
          <cell r="B760" t="str">
            <v>21002</v>
          </cell>
          <cell r="C760" t="str">
            <v>กระทรวงสาธารณสุข สำนักงานปลัดกระทรวงสาธารณสุข</v>
          </cell>
          <cell r="D760" t="str">
            <v>001072300</v>
          </cell>
          <cell r="E760" t="str">
            <v>10723</v>
          </cell>
          <cell r="F760" t="str">
            <v>รพท.แม่สอด</v>
          </cell>
          <cell r="G760" t="str">
            <v>โรงพยาบาลทั่วไปแม่สอด</v>
          </cell>
          <cell r="H760" t="str">
            <v>63060100</v>
          </cell>
          <cell r="I760">
            <v>63</v>
          </cell>
          <cell r="J760" t="str">
            <v>จังหวัดตาก</v>
          </cell>
          <cell r="K760">
            <v>6306</v>
          </cell>
          <cell r="L760" t="str">
            <v>แม่สอด</v>
          </cell>
          <cell r="M760">
            <v>630601</v>
          </cell>
          <cell r="N760" t="str">
            <v>แม่สอด</v>
          </cell>
          <cell r="O760" t="str">
            <v>เหนือ</v>
          </cell>
          <cell r="P760" t="str">
            <v>06</v>
          </cell>
          <cell r="Q760" t="str">
            <v>โรงพยาบาลทั่วไป</v>
          </cell>
          <cell r="R760">
            <v>2</v>
          </cell>
          <cell r="S760">
            <v>406</v>
          </cell>
          <cell r="T760" t="str">
            <v>310</v>
          </cell>
          <cell r="U760" t="str">
            <v>23</v>
          </cell>
          <cell r="V760" t="str">
            <v>2.3 ทุติยภูมิระดับสูง</v>
          </cell>
        </row>
        <row r="761">
          <cell r="A761" t="str">
            <v>17</v>
          </cell>
          <cell r="B761" t="str">
            <v>21002</v>
          </cell>
          <cell r="C761" t="str">
            <v>กระทรวงสาธารณสุข สำนักงานปลัดกระทรวงสาธารณสุข</v>
          </cell>
          <cell r="D761" t="str">
            <v>001123800</v>
          </cell>
          <cell r="E761" t="str">
            <v>11238</v>
          </cell>
          <cell r="F761" t="str">
            <v>รพช.บ้านตาก</v>
          </cell>
          <cell r="G761" t="str">
            <v>โรงพยาบาลชุมชนบ้านตาก</v>
          </cell>
          <cell r="H761" t="str">
            <v>63020107</v>
          </cell>
          <cell r="I761">
            <v>63</v>
          </cell>
          <cell r="J761" t="str">
            <v>จังหวัดตาก</v>
          </cell>
          <cell r="K761">
            <v>6302</v>
          </cell>
          <cell r="L761" t="str">
            <v>บ้านตาก</v>
          </cell>
          <cell r="M761">
            <v>630201</v>
          </cell>
          <cell r="N761" t="str">
            <v>ตากออก</v>
          </cell>
          <cell r="O761" t="str">
            <v>เหนือ</v>
          </cell>
          <cell r="P761" t="str">
            <v>07</v>
          </cell>
          <cell r="Q761" t="str">
            <v>โรงพยาบาลชุมชน</v>
          </cell>
          <cell r="R761">
            <v>4</v>
          </cell>
          <cell r="S761">
            <v>70</v>
          </cell>
          <cell r="T761" t="str">
            <v>60</v>
          </cell>
          <cell r="U761" t="str">
            <v>21</v>
          </cell>
          <cell r="V761" t="str">
            <v>2.1 ทุติยภูมิระดับต้น</v>
          </cell>
        </row>
        <row r="762">
          <cell r="A762" t="str">
            <v>17</v>
          </cell>
          <cell r="B762" t="str">
            <v>21002</v>
          </cell>
          <cell r="C762" t="str">
            <v>กระทรวงสาธารณสุข สำนักงานปลัดกระทรวงสาธารณสุข</v>
          </cell>
          <cell r="D762" t="str">
            <v>001123900</v>
          </cell>
          <cell r="E762" t="str">
            <v>11239</v>
          </cell>
          <cell r="F762" t="str">
            <v>รพช.สามเงา</v>
          </cell>
          <cell r="G762" t="str">
            <v>โรงพยาบาลชุมชนสามเงา</v>
          </cell>
          <cell r="H762" t="str">
            <v>63030104</v>
          </cell>
          <cell r="I762">
            <v>63</v>
          </cell>
          <cell r="J762" t="str">
            <v>จังหวัดตาก</v>
          </cell>
          <cell r="K762">
            <v>6303</v>
          </cell>
          <cell r="L762" t="str">
            <v>สามเงา</v>
          </cell>
          <cell r="M762">
            <v>630301</v>
          </cell>
          <cell r="N762" t="str">
            <v>สามเงา</v>
          </cell>
          <cell r="O762" t="str">
            <v>เหนือ</v>
          </cell>
          <cell r="P762" t="str">
            <v>07</v>
          </cell>
          <cell r="Q762" t="str">
            <v>โรงพยาบาลชุมชน</v>
          </cell>
          <cell r="R762">
            <v>5</v>
          </cell>
          <cell r="S762">
            <v>41</v>
          </cell>
          <cell r="T762" t="str">
            <v>30</v>
          </cell>
          <cell r="U762" t="str">
            <v>21</v>
          </cell>
          <cell r="V762" t="str">
            <v>2.1 ทุติยภูมิระดับต้น</v>
          </cell>
        </row>
        <row r="763">
          <cell r="A763" t="str">
            <v>17</v>
          </cell>
          <cell r="B763" t="str">
            <v>21002</v>
          </cell>
          <cell r="C763" t="str">
            <v>กระทรวงสาธารณสุข สำนักงานปลัดกระทรวงสาธารณสุข</v>
          </cell>
          <cell r="D763" t="str">
            <v>001124000</v>
          </cell>
          <cell r="E763" t="str">
            <v>11240</v>
          </cell>
          <cell r="F763" t="str">
            <v>รพช.แม่ระมาด</v>
          </cell>
          <cell r="G763" t="str">
            <v>โรงพยาบาลชุมชนแม่ระมาด</v>
          </cell>
          <cell r="H763" t="str">
            <v>63040104</v>
          </cell>
          <cell r="I763">
            <v>63</v>
          </cell>
          <cell r="J763" t="str">
            <v>จังหวัดตาก</v>
          </cell>
          <cell r="K763">
            <v>6304</v>
          </cell>
          <cell r="L763" t="str">
            <v>แม่ระมาด</v>
          </cell>
          <cell r="M763">
            <v>630401</v>
          </cell>
          <cell r="N763" t="str">
            <v>แม่ระมาด</v>
          </cell>
          <cell r="O763" t="str">
            <v>เหนือ</v>
          </cell>
          <cell r="P763" t="str">
            <v>07</v>
          </cell>
          <cell r="Q763" t="str">
            <v>โรงพยาบาลชุมชน</v>
          </cell>
          <cell r="R763">
            <v>4</v>
          </cell>
          <cell r="S763">
            <v>84</v>
          </cell>
          <cell r="T763" t="str">
            <v>60</v>
          </cell>
          <cell r="U763" t="str">
            <v>21</v>
          </cell>
          <cell r="V763" t="str">
            <v>2.1 ทุติยภูมิระดับต้น</v>
          </cell>
        </row>
        <row r="764">
          <cell r="A764" t="str">
            <v>17</v>
          </cell>
          <cell r="B764" t="str">
            <v>21002</v>
          </cell>
          <cell r="C764" t="str">
            <v>กระทรวงสาธารณสุข สำนักงานปลัดกระทรวงสาธารณสุข</v>
          </cell>
          <cell r="D764" t="str">
            <v>001124100</v>
          </cell>
          <cell r="E764" t="str">
            <v>11241</v>
          </cell>
          <cell r="F764" t="str">
            <v>รพช.ท่าสองยาง</v>
          </cell>
          <cell r="G764" t="str">
            <v>โรงพยาบาลชุมชนท่าสองยาง</v>
          </cell>
          <cell r="H764" t="str">
            <v>63050202</v>
          </cell>
          <cell r="I764">
            <v>63</v>
          </cell>
          <cell r="J764" t="str">
            <v>จังหวัดตาก</v>
          </cell>
          <cell r="K764">
            <v>6305</v>
          </cell>
          <cell r="L764" t="str">
            <v>ท่าสองยาง</v>
          </cell>
          <cell r="M764">
            <v>630502</v>
          </cell>
          <cell r="N764" t="str">
            <v>แม่ต้าน</v>
          </cell>
          <cell r="O764" t="str">
            <v>เหนือ</v>
          </cell>
          <cell r="P764" t="str">
            <v>07</v>
          </cell>
          <cell r="Q764" t="str">
            <v>โรงพยาบาลชุมชน</v>
          </cell>
          <cell r="R764">
            <v>4</v>
          </cell>
          <cell r="S764">
            <v>52</v>
          </cell>
          <cell r="T764" t="str">
            <v>30</v>
          </cell>
          <cell r="U764" t="str">
            <v>21</v>
          </cell>
          <cell r="V764" t="str">
            <v>2.1 ทุติยภูมิระดับต้น</v>
          </cell>
        </row>
        <row r="765">
          <cell r="A765" t="str">
            <v>17</v>
          </cell>
          <cell r="B765" t="str">
            <v>21002</v>
          </cell>
          <cell r="C765" t="str">
            <v>กระทรวงสาธารณสุข สำนักงานปลัดกระทรวงสาธารณสุข</v>
          </cell>
          <cell r="D765" t="str">
            <v>001124200</v>
          </cell>
          <cell r="E765" t="str">
            <v>11242</v>
          </cell>
          <cell r="F765" t="str">
            <v>รพช.พบพระ</v>
          </cell>
          <cell r="G765" t="str">
            <v>โรงพยาบาลชุมชนพบพระ</v>
          </cell>
          <cell r="H765" t="str">
            <v>63070102</v>
          </cell>
          <cell r="I765">
            <v>63</v>
          </cell>
          <cell r="J765" t="str">
            <v>จังหวัดตาก</v>
          </cell>
          <cell r="K765">
            <v>6307</v>
          </cell>
          <cell r="L765" t="str">
            <v>พบพระ</v>
          </cell>
          <cell r="M765">
            <v>630701</v>
          </cell>
          <cell r="N765" t="str">
            <v>พบพระ</v>
          </cell>
          <cell r="O765" t="str">
            <v>เหนือ</v>
          </cell>
          <cell r="P765" t="str">
            <v>07</v>
          </cell>
          <cell r="Q765" t="str">
            <v>โรงพยาบาลชุมชน</v>
          </cell>
          <cell r="R765">
            <v>5</v>
          </cell>
          <cell r="S765">
            <v>73</v>
          </cell>
          <cell r="T765" t="str">
            <v>30</v>
          </cell>
          <cell r="U765" t="str">
            <v>21</v>
          </cell>
          <cell r="V765" t="str">
            <v>2.1 ทุติยภูมิระดับต้น</v>
          </cell>
        </row>
        <row r="766">
          <cell r="A766" t="str">
            <v>17</v>
          </cell>
          <cell r="B766" t="str">
            <v>21002</v>
          </cell>
          <cell r="C766" t="str">
            <v>กระทรวงสาธารณสุข สำนักงานปลัดกระทรวงสาธารณสุข</v>
          </cell>
          <cell r="D766" t="str">
            <v>001124300</v>
          </cell>
          <cell r="E766" t="str">
            <v>11243</v>
          </cell>
          <cell r="F766" t="str">
            <v>รพช.อุ้มผาง</v>
          </cell>
          <cell r="G766" t="str">
            <v>โรงพยาบาลชุมชนอุ้มผาง</v>
          </cell>
          <cell r="H766" t="str">
            <v>63080101</v>
          </cell>
          <cell r="I766">
            <v>63</v>
          </cell>
          <cell r="J766" t="str">
            <v>จังหวัดตาก</v>
          </cell>
          <cell r="K766">
            <v>6308</v>
          </cell>
          <cell r="L766" t="str">
            <v>อุ้มผาง</v>
          </cell>
          <cell r="M766">
            <v>630801</v>
          </cell>
          <cell r="N766" t="str">
            <v>อุ้มผาง</v>
          </cell>
          <cell r="O766" t="str">
            <v>เหนือ</v>
          </cell>
          <cell r="P766" t="str">
            <v>07</v>
          </cell>
          <cell r="Q766" t="str">
            <v>โรงพยาบาลชุมชน</v>
          </cell>
          <cell r="R766">
            <v>4</v>
          </cell>
          <cell r="S766">
            <v>80</v>
          </cell>
          <cell r="T766" t="str">
            <v>30</v>
          </cell>
          <cell r="U766" t="str">
            <v>21</v>
          </cell>
          <cell r="V766" t="str">
            <v>2.1 ทุติยภูมิระดับต้น</v>
          </cell>
        </row>
        <row r="767">
          <cell r="A767" t="str">
            <v>17</v>
          </cell>
          <cell r="B767" t="str">
            <v>21002</v>
          </cell>
          <cell r="C767" t="str">
            <v>กระทรวงสาธารณสุข สำนักงานปลัดกระทรวงสาธารณสุข</v>
          </cell>
          <cell r="D767" t="str">
            <v>001072400</v>
          </cell>
          <cell r="E767" t="str">
            <v>10724</v>
          </cell>
          <cell r="F767" t="str">
            <v>รพท.สุโขทัย</v>
          </cell>
          <cell r="G767" t="str">
            <v>โรงพยาบาลทั่วไปสุโขทัย</v>
          </cell>
          <cell r="H767" t="str">
            <v>64010601</v>
          </cell>
          <cell r="I767">
            <v>64</v>
          </cell>
          <cell r="J767" t="str">
            <v>จังหวัดสุโขทัย</v>
          </cell>
          <cell r="K767">
            <v>6401</v>
          </cell>
          <cell r="L767" t="str">
            <v>เมืองสุโขทัย</v>
          </cell>
          <cell r="M767">
            <v>640106</v>
          </cell>
          <cell r="N767" t="str">
            <v>บ้านกล้วย</v>
          </cell>
          <cell r="O767" t="str">
            <v>เหนือ</v>
          </cell>
          <cell r="P767" t="str">
            <v>06</v>
          </cell>
          <cell r="Q767" t="str">
            <v>โรงพยาบาลทั่วไป</v>
          </cell>
          <cell r="R767">
            <v>2</v>
          </cell>
          <cell r="S767">
            <v>320</v>
          </cell>
          <cell r="T767" t="str">
            <v>320</v>
          </cell>
          <cell r="U767" t="str">
            <v>23</v>
          </cell>
          <cell r="V767" t="str">
            <v>2.3 ทุติยภูมิระดับสูง</v>
          </cell>
        </row>
        <row r="768">
          <cell r="A768" t="str">
            <v>17</v>
          </cell>
          <cell r="B768" t="str">
            <v>21002</v>
          </cell>
          <cell r="C768" t="str">
            <v>กระทรวงสาธารณสุข สำนักงานปลัดกระทรวงสาธารณสุข</v>
          </cell>
          <cell r="D768" t="str">
            <v>001072500</v>
          </cell>
          <cell r="E768" t="str">
            <v>10725</v>
          </cell>
          <cell r="F768" t="str">
            <v>รพท.ศรีสังวรสุโขทัย</v>
          </cell>
          <cell r="G768" t="str">
            <v>โรงพยาบาลทั่วไปศรีสังวรสุโขทัย</v>
          </cell>
          <cell r="H768" t="str">
            <v>64060108</v>
          </cell>
          <cell r="I768">
            <v>64</v>
          </cell>
          <cell r="J768" t="str">
            <v>จังหวัดสุโขทัย</v>
          </cell>
          <cell r="K768">
            <v>6406</v>
          </cell>
          <cell r="L768" t="str">
            <v>ศรีสำโรง</v>
          </cell>
          <cell r="M768">
            <v>640601</v>
          </cell>
          <cell r="N768" t="str">
            <v>คลองตาล</v>
          </cell>
          <cell r="O768" t="str">
            <v>เหนือ</v>
          </cell>
          <cell r="P768" t="str">
            <v>06</v>
          </cell>
          <cell r="Q768" t="str">
            <v>โรงพยาบาลทั่วไป</v>
          </cell>
          <cell r="R768">
            <v>2</v>
          </cell>
          <cell r="S768">
            <v>307</v>
          </cell>
          <cell r="T768" t="str">
            <v>307</v>
          </cell>
          <cell r="U768" t="str">
            <v>23</v>
          </cell>
          <cell r="V768" t="str">
            <v>2.3 ทุติยภูมิระดับสูง</v>
          </cell>
        </row>
        <row r="769">
          <cell r="A769" t="str">
            <v>17</v>
          </cell>
          <cell r="B769" t="str">
            <v>21002</v>
          </cell>
          <cell r="C769" t="str">
            <v>กระทรวงสาธารณสุข สำนักงานปลัดกระทรวงสาธารณสุข</v>
          </cell>
          <cell r="D769" t="str">
            <v>001124400</v>
          </cell>
          <cell r="E769" t="str">
            <v>11244</v>
          </cell>
          <cell r="F769" t="str">
            <v>รพช.บ้านด่านลานหอย</v>
          </cell>
          <cell r="G769" t="str">
            <v>โรงพยาบาลชุมชนบ้านด่านลานหอย</v>
          </cell>
          <cell r="H769" t="str">
            <v>64020202</v>
          </cell>
          <cell r="I769">
            <v>64</v>
          </cell>
          <cell r="J769" t="str">
            <v>จังหวัดสุโขทัย</v>
          </cell>
          <cell r="K769">
            <v>6402</v>
          </cell>
          <cell r="L769" t="str">
            <v>บ้านด่านลานหอย</v>
          </cell>
          <cell r="M769">
            <v>640202</v>
          </cell>
          <cell r="N769" t="str">
            <v>บ้านด่าน</v>
          </cell>
          <cell r="O769" t="str">
            <v>เหนือ</v>
          </cell>
          <cell r="P769" t="str">
            <v>07</v>
          </cell>
          <cell r="Q769" t="str">
            <v>โรงพยาบาลชุมชน</v>
          </cell>
          <cell r="R769">
            <v>5</v>
          </cell>
          <cell r="S769">
            <v>30</v>
          </cell>
          <cell r="T769" t="str">
            <v>30</v>
          </cell>
          <cell r="U769" t="str">
            <v>21</v>
          </cell>
          <cell r="V769" t="str">
            <v>2.1 ทุติยภูมิระดับต้น</v>
          </cell>
        </row>
        <row r="770">
          <cell r="A770" t="str">
            <v>17</v>
          </cell>
          <cell r="B770" t="str">
            <v>21002</v>
          </cell>
          <cell r="C770" t="str">
            <v>กระทรวงสาธารณสุข สำนักงานปลัดกระทรวงสาธารณสุข</v>
          </cell>
          <cell r="D770" t="str">
            <v>001124500</v>
          </cell>
          <cell r="E770" t="str">
            <v>11245</v>
          </cell>
          <cell r="F770" t="str">
            <v>รพช.คีรีมาศ</v>
          </cell>
          <cell r="G770" t="str">
            <v>โรงพยาบาลชุมชนคีรีมาศ</v>
          </cell>
          <cell r="H770" t="str">
            <v>64030107</v>
          </cell>
          <cell r="I770">
            <v>64</v>
          </cell>
          <cell r="J770" t="str">
            <v>จังหวัดสุโขทัย</v>
          </cell>
          <cell r="K770">
            <v>6403</v>
          </cell>
          <cell r="L770" t="str">
            <v>คีรีมาศ</v>
          </cell>
          <cell r="M770">
            <v>640301</v>
          </cell>
          <cell r="N770" t="str">
            <v>โตนด</v>
          </cell>
          <cell r="O770" t="str">
            <v>เหนือ</v>
          </cell>
          <cell r="P770" t="str">
            <v>07</v>
          </cell>
          <cell r="Q770" t="str">
            <v>โรงพยาบาลชุมชน</v>
          </cell>
          <cell r="R770">
            <v>5</v>
          </cell>
          <cell r="S770">
            <v>30</v>
          </cell>
          <cell r="T770" t="str">
            <v>30</v>
          </cell>
          <cell r="U770" t="str">
            <v>21</v>
          </cell>
          <cell r="V770" t="str">
            <v>2.1 ทุติยภูมิระดับต้น</v>
          </cell>
        </row>
        <row r="771">
          <cell r="A771" t="str">
            <v>17</v>
          </cell>
          <cell r="B771" t="str">
            <v>21002</v>
          </cell>
          <cell r="C771" t="str">
            <v>กระทรวงสาธารณสุข สำนักงานปลัดกระทรวงสาธารณสุข</v>
          </cell>
          <cell r="D771" t="str">
            <v>001124600</v>
          </cell>
          <cell r="E771" t="str">
            <v>11246</v>
          </cell>
          <cell r="F771" t="str">
            <v>รพช.กงไกรลาศ</v>
          </cell>
          <cell r="G771" t="str">
            <v>โรงพยาบาลชุมชนกงไกรลาศ</v>
          </cell>
          <cell r="H771" t="str">
            <v>64040102</v>
          </cell>
          <cell r="I771">
            <v>64</v>
          </cell>
          <cell r="J771" t="str">
            <v>จังหวัดสุโขทัย</v>
          </cell>
          <cell r="K771">
            <v>6404</v>
          </cell>
          <cell r="L771" t="str">
            <v>กงไกรลาศ</v>
          </cell>
          <cell r="M771">
            <v>640402</v>
          </cell>
          <cell r="N771" t="str">
            <v>บ้านกร่าง</v>
          </cell>
          <cell r="O771" t="str">
            <v>เหนือ</v>
          </cell>
          <cell r="P771" t="str">
            <v>07</v>
          </cell>
          <cell r="Q771" t="str">
            <v>โรงพยาบาลชุมชน</v>
          </cell>
          <cell r="R771">
            <v>5</v>
          </cell>
          <cell r="S771">
            <v>30</v>
          </cell>
          <cell r="T771" t="str">
            <v>30</v>
          </cell>
          <cell r="U771" t="str">
            <v>21</v>
          </cell>
          <cell r="V771" t="str">
            <v>2.1 ทุติยภูมิระดับต้น</v>
          </cell>
        </row>
        <row r="772">
          <cell r="A772" t="str">
            <v>17</v>
          </cell>
          <cell r="B772" t="str">
            <v>21002</v>
          </cell>
          <cell r="C772" t="str">
            <v>กระทรวงสาธารณสุข สำนักงานปลัดกระทรวงสาธารณสุข</v>
          </cell>
          <cell r="D772" t="str">
            <v>001124700</v>
          </cell>
          <cell r="E772" t="str">
            <v>11247</v>
          </cell>
          <cell r="F772" t="str">
            <v>รพช.ศรีสัชนาลัย</v>
          </cell>
          <cell r="G772" t="str">
            <v>โรงพยาบาลชุมชนศรีสัชนาลัย</v>
          </cell>
          <cell r="H772" t="str">
            <v>64050103</v>
          </cell>
          <cell r="I772">
            <v>64</v>
          </cell>
          <cell r="J772" t="str">
            <v>จังหวัดสุโขทัย</v>
          </cell>
          <cell r="K772">
            <v>6405</v>
          </cell>
          <cell r="L772" t="str">
            <v>ศรีสัชนาลัย</v>
          </cell>
          <cell r="M772">
            <v>640501</v>
          </cell>
          <cell r="N772" t="str">
            <v>หาดเสี้ยว</v>
          </cell>
          <cell r="O772" t="str">
            <v>เหนือ</v>
          </cell>
          <cell r="P772" t="str">
            <v>07</v>
          </cell>
          <cell r="Q772" t="str">
            <v>โรงพยาบาลชุมชน</v>
          </cell>
          <cell r="R772">
            <v>4</v>
          </cell>
          <cell r="S772">
            <v>60</v>
          </cell>
          <cell r="T772" t="str">
            <v>60</v>
          </cell>
          <cell r="U772" t="str">
            <v>21</v>
          </cell>
          <cell r="V772" t="str">
            <v>2.1 ทุติยภูมิระดับต้น</v>
          </cell>
        </row>
        <row r="773">
          <cell r="A773" t="str">
            <v>17</v>
          </cell>
          <cell r="B773" t="str">
            <v>21002</v>
          </cell>
          <cell r="C773" t="str">
            <v>กระทรวงสาธารณสุข สำนักงานปลัดกระทรวงสาธารณสุข</v>
          </cell>
          <cell r="D773" t="str">
            <v>001124800</v>
          </cell>
          <cell r="E773" t="str">
            <v>11248</v>
          </cell>
          <cell r="F773" t="str">
            <v>รพช.สวรรคโลก</v>
          </cell>
          <cell r="G773" t="str">
            <v>โรงพยาบาลชุมชนสวรรคโลก</v>
          </cell>
          <cell r="H773" t="str">
            <v>64070104</v>
          </cell>
          <cell r="I773">
            <v>64</v>
          </cell>
          <cell r="J773" t="str">
            <v>จังหวัดสุโขทัย</v>
          </cell>
          <cell r="K773">
            <v>6407</v>
          </cell>
          <cell r="L773" t="str">
            <v>สวรรคโลก</v>
          </cell>
          <cell r="M773">
            <v>640702</v>
          </cell>
          <cell r="N773" t="str">
            <v>ในเมือง</v>
          </cell>
          <cell r="O773" t="str">
            <v>เหนือ</v>
          </cell>
          <cell r="P773" t="str">
            <v>07</v>
          </cell>
          <cell r="Q773" t="str">
            <v>โรงพยาบาลชุมชน</v>
          </cell>
          <cell r="R773">
            <v>4</v>
          </cell>
          <cell r="S773">
            <v>120</v>
          </cell>
          <cell r="T773" t="str">
            <v>120</v>
          </cell>
          <cell r="U773" t="str">
            <v>21</v>
          </cell>
          <cell r="V773" t="str">
            <v>2.1 ทุติยภูมิระดับต้น</v>
          </cell>
        </row>
        <row r="774">
          <cell r="A774" t="str">
            <v>17</v>
          </cell>
          <cell r="B774" t="str">
            <v>21002</v>
          </cell>
          <cell r="C774" t="str">
            <v>กระทรวงสาธารณสุข สำนักงานปลัดกระทรวงสาธารณสุข</v>
          </cell>
          <cell r="D774" t="str">
            <v>001124900</v>
          </cell>
          <cell r="E774" t="str">
            <v>11249</v>
          </cell>
          <cell r="F774" t="str">
            <v>รพช.ศรีนคร</v>
          </cell>
          <cell r="G774" t="str">
            <v>โรงพยาบาลชุมชนศรีนคร</v>
          </cell>
          <cell r="H774" t="str">
            <v>64080103</v>
          </cell>
          <cell r="I774">
            <v>64</v>
          </cell>
          <cell r="J774" t="str">
            <v>จังหวัดสุโขทัย</v>
          </cell>
          <cell r="K774">
            <v>6408</v>
          </cell>
          <cell r="L774" t="str">
            <v>ศรีนคร</v>
          </cell>
          <cell r="M774">
            <v>640801</v>
          </cell>
          <cell r="N774" t="str">
            <v>ศรีนคร</v>
          </cell>
          <cell r="O774" t="str">
            <v>เหนือ</v>
          </cell>
          <cell r="P774" t="str">
            <v>07</v>
          </cell>
          <cell r="Q774" t="str">
            <v>โรงพยาบาลชุมชน</v>
          </cell>
          <cell r="R774">
            <v>5</v>
          </cell>
          <cell r="S774">
            <v>30</v>
          </cell>
          <cell r="T774" t="str">
            <v>30</v>
          </cell>
          <cell r="U774" t="str">
            <v>21</v>
          </cell>
          <cell r="V774" t="str">
            <v>2.1 ทุติยภูมิระดับต้น</v>
          </cell>
        </row>
        <row r="775">
          <cell r="A775" t="str">
            <v>17</v>
          </cell>
          <cell r="B775" t="str">
            <v>21002</v>
          </cell>
          <cell r="C775" t="str">
            <v>กระทรวงสาธารณสุข สำนักงานปลัดกระทรวงสาธารณสุข</v>
          </cell>
          <cell r="D775" t="str">
            <v>001125000</v>
          </cell>
          <cell r="E775" t="str">
            <v>11250</v>
          </cell>
          <cell r="F775" t="str">
            <v>รพช.ทุ่งเสลี่ยม</v>
          </cell>
          <cell r="G775" t="str">
            <v>โรงพยาบาลชุมชนทุ่งเสลี่ยม</v>
          </cell>
          <cell r="H775" t="str">
            <v>64090308</v>
          </cell>
          <cell r="I775">
            <v>64</v>
          </cell>
          <cell r="J775" t="str">
            <v>จังหวัดสุโขทัย</v>
          </cell>
          <cell r="K775">
            <v>6409</v>
          </cell>
          <cell r="L775" t="str">
            <v>ทุ่งเสลี่ยม</v>
          </cell>
          <cell r="M775">
            <v>640903</v>
          </cell>
          <cell r="N775" t="str">
            <v>ทุ่งเสลี่ยม</v>
          </cell>
          <cell r="O775" t="str">
            <v>เหนือ</v>
          </cell>
          <cell r="P775" t="str">
            <v>07</v>
          </cell>
          <cell r="Q775" t="str">
            <v>โรงพยาบาลชุมชน</v>
          </cell>
          <cell r="R775">
            <v>5</v>
          </cell>
          <cell r="S775">
            <v>30</v>
          </cell>
          <cell r="T775" t="str">
            <v>30</v>
          </cell>
          <cell r="U775" t="str">
            <v>21</v>
          </cell>
          <cell r="V775" t="str">
            <v>2.1 ทุติยภูมิระดับต้น</v>
          </cell>
        </row>
        <row r="776">
          <cell r="A776" t="str">
            <v>17</v>
          </cell>
          <cell r="B776" t="str">
            <v>21002</v>
          </cell>
          <cell r="C776" t="str">
            <v>กระทรวงสาธารณสุข สำนักงานปลัดกระทรวงสาธารณสุข</v>
          </cell>
          <cell r="D776" t="str">
            <v>001067600</v>
          </cell>
          <cell r="E776" t="str">
            <v>10676</v>
          </cell>
          <cell r="F776" t="str">
            <v>รพศ.พุทธชินราช</v>
          </cell>
          <cell r="G776" t="str">
            <v>โรงพยาบาลศูนย์พุทธชินราช</v>
          </cell>
          <cell r="H776" t="str">
            <v>65010100</v>
          </cell>
          <cell r="I776">
            <v>65</v>
          </cell>
          <cell r="J776" t="str">
            <v>จังหวัดพิษณุโลก</v>
          </cell>
          <cell r="K776">
            <v>6501</v>
          </cell>
          <cell r="L776" t="str">
            <v>เมืองพิษณุโลก</v>
          </cell>
          <cell r="M776">
            <v>650101</v>
          </cell>
          <cell r="N776" t="str">
            <v>ในเมือง</v>
          </cell>
          <cell r="O776" t="str">
            <v>เหนือ</v>
          </cell>
          <cell r="P776" t="str">
            <v>05</v>
          </cell>
          <cell r="Q776" t="str">
            <v>โรงพยาบาลศูนย์</v>
          </cell>
          <cell r="R776">
            <v>1</v>
          </cell>
          <cell r="S776">
            <v>905</v>
          </cell>
          <cell r="T776" t="str">
            <v>878</v>
          </cell>
          <cell r="U776" t="str">
            <v>31</v>
          </cell>
          <cell r="V776" t="str">
            <v>3.1 ตติยภูมิ</v>
          </cell>
        </row>
        <row r="777">
          <cell r="A777" t="str">
            <v>17</v>
          </cell>
          <cell r="B777" t="str">
            <v>21002</v>
          </cell>
          <cell r="C777" t="str">
            <v>กระทรวงสาธารณสุข สำนักงานปลัดกระทรวงสาธารณสุข</v>
          </cell>
          <cell r="D777" t="str">
            <v>001125100</v>
          </cell>
          <cell r="E777" t="str">
            <v>11251</v>
          </cell>
          <cell r="F777" t="str">
            <v>รพช.ชาติตระการ</v>
          </cell>
          <cell r="G777" t="str">
            <v>โรงพยาบาลชุมชนชาติตระการ</v>
          </cell>
          <cell r="H777" t="str">
            <v>65030105</v>
          </cell>
          <cell r="I777">
            <v>65</v>
          </cell>
          <cell r="J777" t="str">
            <v>จังหวัดพิษณุโลก</v>
          </cell>
          <cell r="K777">
            <v>6503</v>
          </cell>
          <cell r="L777" t="str">
            <v>ชาติตระการ</v>
          </cell>
          <cell r="M777">
            <v>650301</v>
          </cell>
          <cell r="N777" t="str">
            <v>ป่าแดง</v>
          </cell>
          <cell r="O777" t="str">
            <v>เหนือ</v>
          </cell>
          <cell r="P777" t="str">
            <v>07</v>
          </cell>
          <cell r="Q777" t="str">
            <v>โรงพยาบาลชุมชน</v>
          </cell>
          <cell r="R777">
            <v>5</v>
          </cell>
          <cell r="S777">
            <v>30</v>
          </cell>
          <cell r="T777" t="str">
            <v>30</v>
          </cell>
          <cell r="U777" t="str">
            <v>21</v>
          </cell>
          <cell r="V777" t="str">
            <v>2.1 ทุติยภูมิระดับต้น</v>
          </cell>
        </row>
        <row r="778">
          <cell r="A778" t="str">
            <v>17</v>
          </cell>
          <cell r="B778" t="str">
            <v>21002</v>
          </cell>
          <cell r="C778" t="str">
            <v>กระทรวงสาธารณสุข สำนักงานปลัดกระทรวงสาธารณสุข</v>
          </cell>
          <cell r="D778" t="str">
            <v>001125200</v>
          </cell>
          <cell r="E778" t="str">
            <v>11252</v>
          </cell>
          <cell r="F778" t="str">
            <v>รพช.บางระกำ</v>
          </cell>
          <cell r="G778" t="str">
            <v>โรงพยาบาลชุมชนบางระกำ</v>
          </cell>
          <cell r="H778" t="str">
            <v>65040107</v>
          </cell>
          <cell r="I778">
            <v>65</v>
          </cell>
          <cell r="J778" t="str">
            <v>จังหวัดพิษณุโลก</v>
          </cell>
          <cell r="K778">
            <v>6504</v>
          </cell>
          <cell r="L778" t="str">
            <v>บางระกำ</v>
          </cell>
          <cell r="M778">
            <v>650401</v>
          </cell>
          <cell r="N778" t="str">
            <v>บางระกำ</v>
          </cell>
          <cell r="O778" t="str">
            <v>เหนือ</v>
          </cell>
          <cell r="P778" t="str">
            <v>07</v>
          </cell>
          <cell r="Q778" t="str">
            <v>โรงพยาบาลชุมชน</v>
          </cell>
          <cell r="R778">
            <v>5</v>
          </cell>
          <cell r="S778">
            <v>30</v>
          </cell>
          <cell r="T778" t="str">
            <v>30</v>
          </cell>
          <cell r="U778" t="str">
            <v>21</v>
          </cell>
          <cell r="V778" t="str">
            <v>2.1 ทุติยภูมิระดับต้น</v>
          </cell>
        </row>
        <row r="779">
          <cell r="A779" t="str">
            <v>17</v>
          </cell>
          <cell r="B779" t="str">
            <v>21002</v>
          </cell>
          <cell r="C779" t="str">
            <v>กระทรวงสาธารณสุข สำนักงานปลัดกระทรวงสาธารณสุข</v>
          </cell>
          <cell r="D779" t="str">
            <v>001125300</v>
          </cell>
          <cell r="E779" t="str">
            <v>11253</v>
          </cell>
          <cell r="F779" t="str">
            <v>รพช.บางกระทุ่ม</v>
          </cell>
          <cell r="G779" t="str">
            <v>โรงพยาบาลชุมชนบางกระทุ่ม</v>
          </cell>
          <cell r="H779" t="str">
            <v>65050611</v>
          </cell>
          <cell r="I779">
            <v>65</v>
          </cell>
          <cell r="J779" t="str">
            <v>จังหวัดพิษณุโลก</v>
          </cell>
          <cell r="K779">
            <v>6505</v>
          </cell>
          <cell r="L779" t="str">
            <v>บางกระทุ่ม</v>
          </cell>
          <cell r="M779">
            <v>650506</v>
          </cell>
          <cell r="N779" t="str">
            <v>ไผ่ล้อม</v>
          </cell>
          <cell r="O779" t="str">
            <v>เหนือ</v>
          </cell>
          <cell r="P779" t="str">
            <v>07</v>
          </cell>
          <cell r="Q779" t="str">
            <v>โรงพยาบาลชุมชน</v>
          </cell>
          <cell r="R779">
            <v>5</v>
          </cell>
          <cell r="S779">
            <v>30</v>
          </cell>
          <cell r="T779" t="str">
            <v>30</v>
          </cell>
          <cell r="U779" t="str">
            <v>21</v>
          </cell>
          <cell r="V779" t="str">
            <v>2.1 ทุติยภูมิระดับต้น</v>
          </cell>
        </row>
        <row r="780">
          <cell r="A780" t="str">
            <v>17</v>
          </cell>
          <cell r="B780" t="str">
            <v>21002</v>
          </cell>
          <cell r="C780" t="str">
            <v>กระทรวงสาธารณสุข สำนักงานปลัดกระทรวงสาธารณสุข</v>
          </cell>
          <cell r="D780" t="str">
            <v>001125400</v>
          </cell>
          <cell r="E780" t="str">
            <v>11254</v>
          </cell>
          <cell r="F780" t="str">
            <v>รพช.พรหมพิราม</v>
          </cell>
          <cell r="G780" t="str">
            <v>โรงพยาบาลชุมชนพรหมพิราม</v>
          </cell>
          <cell r="H780" t="str">
            <v>65060101</v>
          </cell>
          <cell r="I780">
            <v>65</v>
          </cell>
          <cell r="J780" t="str">
            <v>จังหวัดพิษณุโลก</v>
          </cell>
          <cell r="K780">
            <v>6506</v>
          </cell>
          <cell r="L780" t="str">
            <v>พรหมพิราม</v>
          </cell>
          <cell r="M780">
            <v>650601</v>
          </cell>
          <cell r="N780" t="str">
            <v>พรหมพิราม</v>
          </cell>
          <cell r="O780" t="str">
            <v>เหนือ</v>
          </cell>
          <cell r="P780" t="str">
            <v>07</v>
          </cell>
          <cell r="Q780" t="str">
            <v>โรงพยาบาลชุมชน</v>
          </cell>
          <cell r="R780">
            <v>5</v>
          </cell>
          <cell r="S780">
            <v>30</v>
          </cell>
          <cell r="T780" t="str">
            <v>30</v>
          </cell>
          <cell r="U780" t="str">
            <v>21</v>
          </cell>
          <cell r="V780" t="str">
            <v>2.1 ทุติยภูมิระดับต้น</v>
          </cell>
        </row>
        <row r="781">
          <cell r="A781" t="str">
            <v>17</v>
          </cell>
          <cell r="B781" t="str">
            <v>21002</v>
          </cell>
          <cell r="C781" t="str">
            <v>กระทรวงสาธารณสุข สำนักงานปลัดกระทรวงสาธารณสุข</v>
          </cell>
          <cell r="D781" t="str">
            <v>001125500</v>
          </cell>
          <cell r="E781" t="str">
            <v>11255</v>
          </cell>
          <cell r="F781" t="str">
            <v>รพช.วัดโบสถ์</v>
          </cell>
          <cell r="G781" t="str">
            <v>โรงพยาบาลชุมชนวัดโบสถ์</v>
          </cell>
          <cell r="H781" t="str">
            <v>65070101</v>
          </cell>
          <cell r="I781">
            <v>65</v>
          </cell>
          <cell r="J781" t="str">
            <v>จังหวัดพิษณุโลก</v>
          </cell>
          <cell r="K781">
            <v>6507</v>
          </cell>
          <cell r="L781" t="str">
            <v>วัดโบสถ์</v>
          </cell>
          <cell r="M781">
            <v>650701</v>
          </cell>
          <cell r="N781" t="str">
            <v>วัดโบสถ์</v>
          </cell>
          <cell r="O781" t="str">
            <v>เหนือ</v>
          </cell>
          <cell r="P781" t="str">
            <v>07</v>
          </cell>
          <cell r="Q781" t="str">
            <v>โรงพยาบาลชุมชน</v>
          </cell>
          <cell r="R781">
            <v>5</v>
          </cell>
          <cell r="S781">
            <v>30</v>
          </cell>
          <cell r="T781" t="str">
            <v>30</v>
          </cell>
          <cell r="U781" t="str">
            <v>21</v>
          </cell>
          <cell r="V781" t="str">
            <v>2.1 ทุติยภูมิระดับต้น</v>
          </cell>
        </row>
        <row r="782">
          <cell r="A782" t="str">
            <v>17</v>
          </cell>
          <cell r="B782" t="str">
            <v>21002</v>
          </cell>
          <cell r="C782" t="str">
            <v>กระทรวงสาธารณสุข สำนักงานปลัดกระทรวงสาธารณสุข</v>
          </cell>
          <cell r="D782" t="str">
            <v>001125600</v>
          </cell>
          <cell r="E782" t="str">
            <v>11256</v>
          </cell>
          <cell r="F782" t="str">
            <v>รพช.วังทอง</v>
          </cell>
          <cell r="G782" t="str">
            <v>โรงพยาบาลชุมชนวังทอง</v>
          </cell>
          <cell r="H782" t="str">
            <v>65080105</v>
          </cell>
          <cell r="I782">
            <v>65</v>
          </cell>
          <cell r="J782" t="str">
            <v>จังหวัดพิษณุโลก</v>
          </cell>
          <cell r="K782">
            <v>6508</v>
          </cell>
          <cell r="L782" t="str">
            <v>วังทอง</v>
          </cell>
          <cell r="M782">
            <v>650801</v>
          </cell>
          <cell r="N782" t="str">
            <v>วังทอง</v>
          </cell>
          <cell r="O782" t="str">
            <v>เหนือ</v>
          </cell>
          <cell r="P782" t="str">
            <v>07</v>
          </cell>
          <cell r="Q782" t="str">
            <v>โรงพยาบาลชุมชน</v>
          </cell>
          <cell r="R782">
            <v>5</v>
          </cell>
          <cell r="S782">
            <v>30</v>
          </cell>
          <cell r="T782" t="str">
            <v>30</v>
          </cell>
          <cell r="U782" t="str">
            <v>21</v>
          </cell>
          <cell r="V782" t="str">
            <v>2.1 ทุติยภูมิระดับต้น</v>
          </cell>
        </row>
        <row r="783">
          <cell r="A783" t="str">
            <v>17</v>
          </cell>
          <cell r="B783" t="str">
            <v>21002</v>
          </cell>
          <cell r="C783" t="str">
            <v>กระทรวงสาธารณสุข สำนักงานปลัดกระทรวงสาธารณสุข</v>
          </cell>
          <cell r="D783" t="str">
            <v>001125700</v>
          </cell>
          <cell r="E783" t="str">
            <v>11257</v>
          </cell>
          <cell r="F783" t="str">
            <v>รพช.เนินมะปราง</v>
          </cell>
          <cell r="G783" t="str">
            <v>โรงพยาบาลชุมชนเนินมะปราง</v>
          </cell>
          <cell r="H783" t="str">
            <v>65090602</v>
          </cell>
          <cell r="I783">
            <v>65</v>
          </cell>
          <cell r="J783" t="str">
            <v>จังหวัดพิษณุโลก</v>
          </cell>
          <cell r="K783">
            <v>6509</v>
          </cell>
          <cell r="L783" t="str">
            <v>เนินมะปราง</v>
          </cell>
          <cell r="M783">
            <v>650906</v>
          </cell>
          <cell r="N783" t="str">
            <v>เนินมะปราง</v>
          </cell>
          <cell r="O783" t="str">
            <v>เหนือ</v>
          </cell>
          <cell r="P783" t="str">
            <v>07</v>
          </cell>
          <cell r="Q783" t="str">
            <v>โรงพยาบาลชุมชน</v>
          </cell>
          <cell r="R783">
            <v>5</v>
          </cell>
          <cell r="S783">
            <v>30</v>
          </cell>
          <cell r="T783" t="str">
            <v>30</v>
          </cell>
          <cell r="U783" t="str">
            <v>21</v>
          </cell>
          <cell r="V783" t="str">
            <v>2.1 ทุติยภูมิระดับต้น</v>
          </cell>
        </row>
        <row r="784">
          <cell r="A784" t="str">
            <v>17</v>
          </cell>
          <cell r="B784" t="str">
            <v>21002</v>
          </cell>
          <cell r="C784" t="str">
            <v>กระทรวงสาธารณสุข สำนักงานปลัดกระทรวงสาธารณสุข</v>
          </cell>
          <cell r="D784" t="str">
            <v>001145500</v>
          </cell>
          <cell r="E784" t="str">
            <v>11455</v>
          </cell>
          <cell r="F784" t="str">
            <v>รพร.นครไทย</v>
          </cell>
          <cell r="G784" t="str">
            <v>โรงพยาบาลสมเด็จพระยุพราชนครไทย</v>
          </cell>
          <cell r="H784" t="str">
            <v>65020107</v>
          </cell>
          <cell r="I784">
            <v>65</v>
          </cell>
          <cell r="J784" t="str">
            <v>จังหวัดพิษณุโลก</v>
          </cell>
          <cell r="K784">
            <v>6502</v>
          </cell>
          <cell r="L784" t="str">
            <v>นครไทย</v>
          </cell>
          <cell r="M784">
            <v>650201</v>
          </cell>
          <cell r="N784" t="str">
            <v>นครไทย</v>
          </cell>
          <cell r="O784" t="str">
            <v>เหนือ</v>
          </cell>
          <cell r="P784" t="str">
            <v>07</v>
          </cell>
          <cell r="Q784" t="str">
            <v>โรงพยาบาลชุมชน</v>
          </cell>
          <cell r="R784">
            <v>4</v>
          </cell>
          <cell r="S784">
            <v>60</v>
          </cell>
          <cell r="T784" t="str">
            <v>60</v>
          </cell>
          <cell r="U784" t="str">
            <v>21</v>
          </cell>
          <cell r="V784" t="str">
            <v>2.1 ทุติยภูมิระดับต้น</v>
          </cell>
        </row>
        <row r="785">
          <cell r="A785" t="str">
            <v>17</v>
          </cell>
          <cell r="B785" t="str">
            <v>21002</v>
          </cell>
          <cell r="C785" t="str">
            <v>กระทรวงสาธารณสุข สำนักงานปลัดกระทรวงสาธารณสุข</v>
          </cell>
          <cell r="D785" t="str">
            <v>001072700</v>
          </cell>
          <cell r="E785" t="str">
            <v>10727</v>
          </cell>
          <cell r="F785" t="str">
            <v>รพท.เพชรบูรณ์</v>
          </cell>
          <cell r="G785" t="str">
            <v>โรงพยาบาลทั่วไปเพชรบูรณ์</v>
          </cell>
          <cell r="H785" t="str">
            <v>67010100</v>
          </cell>
          <cell r="I785">
            <v>67</v>
          </cell>
          <cell r="J785" t="str">
            <v>จังหวัดเพชรบูรณ์</v>
          </cell>
          <cell r="K785">
            <v>6701</v>
          </cell>
          <cell r="L785" t="str">
            <v>เมืองเพชรบูรณ์</v>
          </cell>
          <cell r="M785">
            <v>670101</v>
          </cell>
          <cell r="N785" t="str">
            <v>ในเมือง</v>
          </cell>
          <cell r="O785" t="str">
            <v>เหนือ</v>
          </cell>
          <cell r="P785" t="str">
            <v>06</v>
          </cell>
          <cell r="Q785" t="str">
            <v>โรงพยาบาลทั่วไป</v>
          </cell>
          <cell r="R785">
            <v>2</v>
          </cell>
          <cell r="S785">
            <v>509</v>
          </cell>
          <cell r="T785" t="str">
            <v>344</v>
          </cell>
          <cell r="U785" t="str">
            <v>23</v>
          </cell>
          <cell r="V785" t="str">
            <v>2.3 ทุติยภูมิระดับสูง</v>
          </cell>
        </row>
        <row r="786">
          <cell r="A786" t="str">
            <v>17</v>
          </cell>
          <cell r="B786" t="str">
            <v>21002</v>
          </cell>
          <cell r="C786" t="str">
            <v>กระทรวงสาธารณสุข สำนักงานปลัดกระทรวงสาธารณสุข</v>
          </cell>
          <cell r="D786" t="str">
            <v>001126400</v>
          </cell>
          <cell r="E786" t="str">
            <v>11264</v>
          </cell>
          <cell r="F786" t="str">
            <v>รพช.ชนแดน</v>
          </cell>
          <cell r="G786" t="str">
            <v>โรงพยาบาลชุมชนชนแดน</v>
          </cell>
          <cell r="H786" t="str">
            <v>67020107</v>
          </cell>
          <cell r="I786">
            <v>67</v>
          </cell>
          <cell r="J786" t="str">
            <v>จังหวัดเพชรบูรณ์</v>
          </cell>
          <cell r="K786">
            <v>6702</v>
          </cell>
          <cell r="L786" t="str">
            <v>ชนแดน</v>
          </cell>
          <cell r="M786">
            <v>670201</v>
          </cell>
          <cell r="N786" t="str">
            <v>ชนแดน</v>
          </cell>
          <cell r="O786" t="str">
            <v>เหนือ</v>
          </cell>
          <cell r="P786" t="str">
            <v>07</v>
          </cell>
          <cell r="Q786" t="str">
            <v>โรงพยาบาลชุมชน</v>
          </cell>
          <cell r="R786">
            <v>4</v>
          </cell>
          <cell r="S786">
            <v>60</v>
          </cell>
          <cell r="T786" t="str">
            <v>60</v>
          </cell>
          <cell r="U786" t="str">
            <v>21</v>
          </cell>
          <cell r="V786" t="str">
            <v>2.1 ทุติยภูมิระดับต้น</v>
          </cell>
        </row>
        <row r="787">
          <cell r="A787" t="str">
            <v>17</v>
          </cell>
          <cell r="B787" t="str">
            <v>21002</v>
          </cell>
          <cell r="C787" t="str">
            <v>กระทรวงสาธารณสุข สำนักงานปลัดกระทรวงสาธารณสุข</v>
          </cell>
          <cell r="D787" t="str">
            <v>001126500</v>
          </cell>
          <cell r="E787" t="str">
            <v>11265</v>
          </cell>
          <cell r="F787" t="str">
            <v>รพช.หล่มสัก</v>
          </cell>
          <cell r="G787" t="str">
            <v>โรงพยาบาลชุมชนหล่มสัก</v>
          </cell>
          <cell r="H787" t="str">
            <v>67030100</v>
          </cell>
          <cell r="I787">
            <v>67</v>
          </cell>
          <cell r="J787" t="str">
            <v>จังหวัดเพชรบูรณ์</v>
          </cell>
          <cell r="K787">
            <v>6703</v>
          </cell>
          <cell r="L787" t="str">
            <v>หล่มสัก</v>
          </cell>
          <cell r="M787">
            <v>670301</v>
          </cell>
          <cell r="N787" t="str">
            <v>หล่มสัก</v>
          </cell>
          <cell r="O787" t="str">
            <v>เหนือ</v>
          </cell>
          <cell r="P787" t="str">
            <v>07</v>
          </cell>
          <cell r="Q787" t="str">
            <v>โรงพยาบาลชุมชน</v>
          </cell>
          <cell r="R787">
            <v>4</v>
          </cell>
          <cell r="S787">
            <v>90</v>
          </cell>
          <cell r="T787" t="str">
            <v>90</v>
          </cell>
          <cell r="U787" t="str">
            <v>22</v>
          </cell>
          <cell r="V787" t="str">
            <v>2.2 ทุติยภูมิระดับกลาง</v>
          </cell>
        </row>
        <row r="788">
          <cell r="A788" t="str">
            <v>17</v>
          </cell>
          <cell r="B788" t="str">
            <v>21002</v>
          </cell>
          <cell r="C788" t="str">
            <v>กระทรวงสาธารณสุข สำนักงานปลัดกระทรวงสาธารณสุข</v>
          </cell>
          <cell r="D788" t="str">
            <v>001126600</v>
          </cell>
          <cell r="E788" t="str">
            <v>11266</v>
          </cell>
          <cell r="F788" t="str">
            <v>รพช.วิเชียรบุรี</v>
          </cell>
          <cell r="G788" t="str">
            <v>โรงพยาบาลชุมชนวิเชียรบุรี</v>
          </cell>
          <cell r="H788" t="str">
            <v>67050201</v>
          </cell>
          <cell r="I788">
            <v>67</v>
          </cell>
          <cell r="J788" t="str">
            <v>จังหวัดเพชรบูรณ์</v>
          </cell>
          <cell r="K788">
            <v>6705</v>
          </cell>
          <cell r="L788" t="str">
            <v>วิเชียรบุรี</v>
          </cell>
          <cell r="M788">
            <v>670502</v>
          </cell>
          <cell r="N788" t="str">
            <v>สระประดู่</v>
          </cell>
          <cell r="O788" t="str">
            <v>เหนือ</v>
          </cell>
          <cell r="P788" t="str">
            <v>07</v>
          </cell>
          <cell r="Q788" t="str">
            <v>โรงพยาบาลชุมชน</v>
          </cell>
          <cell r="R788">
            <v>4</v>
          </cell>
          <cell r="S788">
            <v>150</v>
          </cell>
          <cell r="T788" t="str">
            <v>90</v>
          </cell>
          <cell r="U788" t="str">
            <v>23</v>
          </cell>
          <cell r="V788" t="str">
            <v>2.3 ทุติยภูมิระดับสูง</v>
          </cell>
        </row>
        <row r="789">
          <cell r="A789" t="str">
            <v>17</v>
          </cell>
          <cell r="B789" t="str">
            <v>21002</v>
          </cell>
          <cell r="C789" t="str">
            <v>กระทรวงสาธารณสุข สำนักงานปลัดกระทรวงสาธารณสุข</v>
          </cell>
          <cell r="D789" t="str">
            <v>001126700</v>
          </cell>
          <cell r="E789" t="str">
            <v>11267</v>
          </cell>
          <cell r="F789" t="str">
            <v>รพช.ศรีเทพ</v>
          </cell>
          <cell r="G789" t="str">
            <v>โรงพยาบาลชุมชนศรีเทพ</v>
          </cell>
          <cell r="H789" t="str">
            <v>67060212</v>
          </cell>
          <cell r="I789">
            <v>67</v>
          </cell>
          <cell r="J789" t="str">
            <v>จังหวัดเพชรบูรณ์</v>
          </cell>
          <cell r="K789">
            <v>6706</v>
          </cell>
          <cell r="L789" t="str">
            <v>ศรีเทพ</v>
          </cell>
          <cell r="M789">
            <v>670602</v>
          </cell>
          <cell r="N789" t="str">
            <v>สระกรวด</v>
          </cell>
          <cell r="O789" t="str">
            <v>เหนือ</v>
          </cell>
          <cell r="P789" t="str">
            <v>07</v>
          </cell>
          <cell r="Q789" t="str">
            <v>โรงพยาบาลชุมชน</v>
          </cell>
          <cell r="R789">
            <v>5</v>
          </cell>
          <cell r="S789">
            <v>30</v>
          </cell>
          <cell r="T789" t="str">
            <v>30</v>
          </cell>
          <cell r="U789" t="str">
            <v>21</v>
          </cell>
          <cell r="V789" t="str">
            <v>2.1 ทุติยภูมิระดับต้น</v>
          </cell>
        </row>
        <row r="790">
          <cell r="A790" t="str">
            <v>17</v>
          </cell>
          <cell r="B790" t="str">
            <v>21002</v>
          </cell>
          <cell r="C790" t="str">
            <v>กระทรวงสาธารณสุข สำนักงานปลัดกระทรวงสาธารณสุข</v>
          </cell>
          <cell r="D790" t="str">
            <v>001126800</v>
          </cell>
          <cell r="E790" t="str">
            <v>11268</v>
          </cell>
          <cell r="F790" t="str">
            <v>รพช.หนองไผ่</v>
          </cell>
          <cell r="G790" t="str">
            <v>โรงพยาบาลชุมชนหนองไผ่</v>
          </cell>
          <cell r="H790" t="str">
            <v>67071006</v>
          </cell>
          <cell r="I790">
            <v>67</v>
          </cell>
          <cell r="J790" t="str">
            <v>จังหวัดเพชรบูรณ์</v>
          </cell>
          <cell r="K790">
            <v>6707</v>
          </cell>
          <cell r="L790" t="str">
            <v>หนองไผ่</v>
          </cell>
          <cell r="M790">
            <v>670710</v>
          </cell>
          <cell r="N790" t="str">
            <v>หนองไผ่</v>
          </cell>
          <cell r="O790" t="str">
            <v>เหนือ</v>
          </cell>
          <cell r="P790" t="str">
            <v>07</v>
          </cell>
          <cell r="Q790" t="str">
            <v>โรงพยาบาลชุมชน</v>
          </cell>
          <cell r="R790">
            <v>4</v>
          </cell>
          <cell r="S790">
            <v>60</v>
          </cell>
          <cell r="T790" t="str">
            <v>60</v>
          </cell>
          <cell r="U790" t="str">
            <v>21</v>
          </cell>
          <cell r="V790" t="str">
            <v>2.1 ทุติยภูมิระดับต้น</v>
          </cell>
        </row>
        <row r="791">
          <cell r="A791" t="str">
            <v>17</v>
          </cell>
          <cell r="B791" t="str">
            <v>21002</v>
          </cell>
          <cell r="C791" t="str">
            <v>กระทรวงสาธารณสุข สำนักงานปลัดกระทรวงสาธารณสุข</v>
          </cell>
          <cell r="D791" t="str">
            <v>001126900</v>
          </cell>
          <cell r="E791" t="str">
            <v>11269</v>
          </cell>
          <cell r="F791" t="str">
            <v>รพช.บึงสามพัน</v>
          </cell>
          <cell r="G791" t="str">
            <v>โรงพยาบาลชุมชนบึงสามพัน</v>
          </cell>
          <cell r="H791" t="str">
            <v>67080109</v>
          </cell>
          <cell r="I791">
            <v>67</v>
          </cell>
          <cell r="J791" t="str">
            <v>จังหวัดเพชรบูรณ์</v>
          </cell>
          <cell r="K791">
            <v>6708</v>
          </cell>
          <cell r="L791" t="str">
            <v>บึงสามพัน</v>
          </cell>
          <cell r="M791">
            <v>670801</v>
          </cell>
          <cell r="N791" t="str">
            <v>ซับสมอทอด</v>
          </cell>
          <cell r="O791" t="str">
            <v>เหนือ</v>
          </cell>
          <cell r="P791" t="str">
            <v>07</v>
          </cell>
          <cell r="Q791" t="str">
            <v>โรงพยาบาลชุมชน</v>
          </cell>
          <cell r="R791">
            <v>4</v>
          </cell>
          <cell r="S791">
            <v>60</v>
          </cell>
          <cell r="T791" t="str">
            <v>60</v>
          </cell>
          <cell r="U791" t="str">
            <v>21</v>
          </cell>
          <cell r="V791" t="str">
            <v>2.1 ทุติยภูมิระดับต้น</v>
          </cell>
        </row>
        <row r="792">
          <cell r="A792" t="str">
            <v>17</v>
          </cell>
          <cell r="B792" t="str">
            <v>21002</v>
          </cell>
          <cell r="C792" t="str">
            <v>กระทรวงสาธารณสุข สำนักงานปลัดกระทรวงสาธารณสุข</v>
          </cell>
          <cell r="D792" t="str">
            <v>001127000</v>
          </cell>
          <cell r="E792" t="str">
            <v>11270</v>
          </cell>
          <cell r="F792" t="str">
            <v>รพช.น้ำหนาว</v>
          </cell>
          <cell r="G792" t="str">
            <v>โรงพยาบาลชุมชนน้ำหนาว</v>
          </cell>
          <cell r="H792" t="str">
            <v>67090105</v>
          </cell>
          <cell r="I792">
            <v>67</v>
          </cell>
          <cell r="J792" t="str">
            <v>จังหวัดเพชรบูรณ์</v>
          </cell>
          <cell r="K792">
            <v>6709</v>
          </cell>
          <cell r="L792" t="str">
            <v>น้ำหนาว</v>
          </cell>
          <cell r="M792">
            <v>670901</v>
          </cell>
          <cell r="N792" t="str">
            <v>น้ำหนาว</v>
          </cell>
          <cell r="O792" t="str">
            <v>เหนือ</v>
          </cell>
          <cell r="P792" t="str">
            <v>07</v>
          </cell>
          <cell r="Q792" t="str">
            <v>โรงพยาบาลชุมชน</v>
          </cell>
          <cell r="R792">
            <v>5</v>
          </cell>
          <cell r="S792">
            <v>10</v>
          </cell>
          <cell r="T792" t="str">
            <v>10</v>
          </cell>
          <cell r="U792" t="str">
            <v>21</v>
          </cell>
          <cell r="V792" t="str">
            <v>2.1 ทุติยภูมิระดับต้น</v>
          </cell>
        </row>
        <row r="793">
          <cell r="A793" t="str">
            <v>17</v>
          </cell>
          <cell r="B793" t="str">
            <v>21002</v>
          </cell>
          <cell r="C793" t="str">
            <v>กระทรวงสาธารณสุข สำนักงานปลัดกระทรวงสาธารณสุข</v>
          </cell>
          <cell r="D793" t="str">
            <v>001127100</v>
          </cell>
          <cell r="E793" t="str">
            <v>11271</v>
          </cell>
          <cell r="F793" t="str">
            <v>รพช.วังโป่ง</v>
          </cell>
          <cell r="G793" t="str">
            <v>โรงพยาบาลชุมชนวังโป่ง</v>
          </cell>
          <cell r="H793" t="str">
            <v>67100101</v>
          </cell>
          <cell r="I793">
            <v>67</v>
          </cell>
          <cell r="J793" t="str">
            <v>จังหวัดเพชรบูรณ์</v>
          </cell>
          <cell r="K793">
            <v>6710</v>
          </cell>
          <cell r="L793" t="str">
            <v>วังโป่ง</v>
          </cell>
          <cell r="M793">
            <v>671001</v>
          </cell>
          <cell r="N793" t="str">
            <v>วังโป่ง</v>
          </cell>
          <cell r="O793" t="str">
            <v>เหนือ</v>
          </cell>
          <cell r="P793" t="str">
            <v>07</v>
          </cell>
          <cell r="Q793" t="str">
            <v>โรงพยาบาลชุมชน</v>
          </cell>
          <cell r="R793">
            <v>5</v>
          </cell>
          <cell r="S793">
            <v>30</v>
          </cell>
          <cell r="T793" t="str">
            <v>30</v>
          </cell>
          <cell r="U793" t="str">
            <v>21</v>
          </cell>
          <cell r="V793" t="str">
            <v>2.1 ทุติยภูมิระดับต้น</v>
          </cell>
        </row>
        <row r="794">
          <cell r="A794" t="str">
            <v>17</v>
          </cell>
          <cell r="B794" t="str">
            <v>21002</v>
          </cell>
          <cell r="C794" t="str">
            <v>กระทรวงสาธารณสุข สำนักงานปลัดกระทรวงสาธารณสุข</v>
          </cell>
          <cell r="D794" t="str">
            <v>001127200</v>
          </cell>
          <cell r="E794" t="str">
            <v>11272</v>
          </cell>
          <cell r="F794" t="str">
            <v>รพช.เขาค้อ</v>
          </cell>
          <cell r="G794" t="str">
            <v>โรงพยาบาลชุมชนเขาค้อ</v>
          </cell>
          <cell r="H794" t="str">
            <v>67110301</v>
          </cell>
          <cell r="I794">
            <v>67</v>
          </cell>
          <cell r="J794" t="str">
            <v>จังหวัดเพชรบูรณ์</v>
          </cell>
          <cell r="K794">
            <v>6711</v>
          </cell>
          <cell r="L794" t="str">
            <v>เขาค้อ</v>
          </cell>
          <cell r="M794">
            <v>671103</v>
          </cell>
          <cell r="N794" t="str">
            <v>เขาค้อ</v>
          </cell>
          <cell r="O794" t="str">
            <v>เหนือ</v>
          </cell>
          <cell r="P794" t="str">
            <v>07</v>
          </cell>
          <cell r="Q794" t="str">
            <v>โรงพยาบาลชุมชน</v>
          </cell>
          <cell r="R794">
            <v>5</v>
          </cell>
          <cell r="S794">
            <v>30</v>
          </cell>
          <cell r="T794" t="str">
            <v>30</v>
          </cell>
          <cell r="U794" t="str">
            <v>22</v>
          </cell>
          <cell r="V794" t="str">
            <v>2.2 ทุติยภูมิระดับกลาง</v>
          </cell>
        </row>
        <row r="795">
          <cell r="A795" t="str">
            <v>17</v>
          </cell>
          <cell r="B795" t="str">
            <v>21002</v>
          </cell>
          <cell r="C795" t="str">
            <v>กระทรวงสาธารณสุข สำนักงานปลัดกระทรวงสาธารณสุข</v>
          </cell>
          <cell r="D795" t="str">
            <v>001145700</v>
          </cell>
          <cell r="E795" t="str">
            <v>11457</v>
          </cell>
          <cell r="F795" t="str">
            <v>รพร.หล่มเก่า</v>
          </cell>
          <cell r="G795" t="str">
            <v>โรงพยาบาลสมเด็จพระยุพราชหล่มเก่า</v>
          </cell>
          <cell r="H795" t="str">
            <v>67040105</v>
          </cell>
          <cell r="I795">
            <v>67</v>
          </cell>
          <cell r="J795" t="str">
            <v>จังหวัดเพชรบูรณ์</v>
          </cell>
          <cell r="K795">
            <v>6704</v>
          </cell>
          <cell r="L795" t="str">
            <v>หล่มเก่า</v>
          </cell>
          <cell r="M795">
            <v>670401</v>
          </cell>
          <cell r="N795" t="str">
            <v>หล่มเก่า</v>
          </cell>
          <cell r="O795" t="str">
            <v>เหนือ</v>
          </cell>
          <cell r="P795" t="str">
            <v>07</v>
          </cell>
          <cell r="Q795" t="str">
            <v>โรงพยาบาลชุมชน</v>
          </cell>
          <cell r="R795">
            <v>4</v>
          </cell>
          <cell r="S795">
            <v>60</v>
          </cell>
          <cell r="T795" t="str">
            <v>60</v>
          </cell>
          <cell r="U795" t="str">
            <v>22</v>
          </cell>
          <cell r="V795" t="str">
            <v>2.2 ทุติยภูมิระดับกลาง</v>
          </cell>
        </row>
        <row r="796">
          <cell r="A796" t="str">
            <v>18</v>
          </cell>
          <cell r="B796" t="str">
            <v>21002</v>
          </cell>
          <cell r="C796" t="str">
            <v>กระทรวงสาธารณสุข สำนักงานปลัดกระทรวงสาธารณสุข</v>
          </cell>
          <cell r="D796" t="str">
            <v>001067500</v>
          </cell>
          <cell r="E796" t="str">
            <v>10675</v>
          </cell>
          <cell r="F796" t="str">
            <v>รพศ.สวรรค์ประชารักษ์</v>
          </cell>
          <cell r="G796" t="str">
            <v>โรงพยาบาลศูนย์สวรรค์ประชารักษ์</v>
          </cell>
          <cell r="H796" t="str">
            <v>60010100</v>
          </cell>
          <cell r="I796">
            <v>60</v>
          </cell>
          <cell r="J796" t="str">
            <v>จังหวัดนครสวรรค์</v>
          </cell>
          <cell r="K796">
            <v>6001</v>
          </cell>
          <cell r="L796" t="str">
            <v>เมืองนครสวรรค์</v>
          </cell>
          <cell r="M796">
            <v>600101</v>
          </cell>
          <cell r="N796" t="str">
            <v>ปากน้ำโพ</v>
          </cell>
          <cell r="O796" t="str">
            <v>เหนือ</v>
          </cell>
          <cell r="P796" t="str">
            <v>05</v>
          </cell>
          <cell r="Q796" t="str">
            <v>โรงพยาบาลศูนย์</v>
          </cell>
          <cell r="R796">
            <v>1</v>
          </cell>
          <cell r="S796">
            <v>653</v>
          </cell>
          <cell r="T796" t="str">
            <v>672</v>
          </cell>
          <cell r="U796" t="str">
            <v>31</v>
          </cell>
          <cell r="V796" t="str">
            <v>3.1 ตติยภูมิ</v>
          </cell>
        </row>
        <row r="797">
          <cell r="A797" t="str">
            <v>18</v>
          </cell>
          <cell r="B797" t="str">
            <v>21002</v>
          </cell>
          <cell r="C797" t="str">
            <v>กระทรวงสาธารณสุข สำนักงานปลัดกระทรวงสาธารณสุข</v>
          </cell>
          <cell r="D797" t="str">
            <v>001120900</v>
          </cell>
          <cell r="E797" t="str">
            <v>11209</v>
          </cell>
          <cell r="F797" t="str">
            <v>รพช.โกรกพระ</v>
          </cell>
          <cell r="G797" t="str">
            <v>โรงพยาบาลชุมชนโกรกพระ</v>
          </cell>
          <cell r="H797" t="str">
            <v>60020107</v>
          </cell>
          <cell r="I797">
            <v>60</v>
          </cell>
          <cell r="J797" t="str">
            <v>จังหวัดนครสวรรค์</v>
          </cell>
          <cell r="K797">
            <v>6002</v>
          </cell>
          <cell r="L797" t="str">
            <v>โกรกพระ</v>
          </cell>
          <cell r="M797">
            <v>600201</v>
          </cell>
          <cell r="N797" t="str">
            <v>โกรกพระ</v>
          </cell>
          <cell r="O797" t="str">
            <v>เหนือ</v>
          </cell>
          <cell r="P797" t="str">
            <v>07</v>
          </cell>
          <cell r="Q797" t="str">
            <v>โรงพยาบาลชุมชน</v>
          </cell>
          <cell r="R797">
            <v>5</v>
          </cell>
          <cell r="S797">
            <v>30</v>
          </cell>
          <cell r="T797" t="str">
            <v>30</v>
          </cell>
          <cell r="U797" t="str">
            <v>21</v>
          </cell>
          <cell r="V797" t="str">
            <v>2.1 ทุติยภูมิระดับต้น</v>
          </cell>
        </row>
        <row r="798">
          <cell r="A798" t="str">
            <v>18</v>
          </cell>
          <cell r="B798" t="str">
            <v>21002</v>
          </cell>
          <cell r="C798" t="str">
            <v>กระทรวงสาธารณสุข สำนักงานปลัดกระทรวงสาธารณสุข</v>
          </cell>
          <cell r="D798" t="str">
            <v>001121000</v>
          </cell>
          <cell r="E798" t="str">
            <v>11210</v>
          </cell>
          <cell r="F798" t="str">
            <v>รพช.ชุมแสง</v>
          </cell>
          <cell r="G798" t="str">
            <v>โรงพยาบาลชุมชนชุมแสง</v>
          </cell>
          <cell r="H798" t="str">
            <v>60030404</v>
          </cell>
          <cell r="I798">
            <v>60</v>
          </cell>
          <cell r="J798" t="str">
            <v>จังหวัดนครสวรรค์</v>
          </cell>
          <cell r="K798">
            <v>6003</v>
          </cell>
          <cell r="L798" t="str">
            <v>ชุมแสง</v>
          </cell>
          <cell r="M798">
            <v>600304</v>
          </cell>
          <cell r="N798" t="str">
            <v>เกยไชย</v>
          </cell>
          <cell r="O798" t="str">
            <v>เหนือ</v>
          </cell>
          <cell r="P798" t="str">
            <v>07</v>
          </cell>
          <cell r="Q798" t="str">
            <v>โรงพยาบาลชุมชน</v>
          </cell>
          <cell r="R798">
            <v>4</v>
          </cell>
          <cell r="S798">
            <v>60</v>
          </cell>
          <cell r="T798" t="str">
            <v>30</v>
          </cell>
          <cell r="U798" t="str">
            <v>22</v>
          </cell>
          <cell r="V798" t="str">
            <v>2.2 ทุติยภูมิระดับกลาง</v>
          </cell>
        </row>
        <row r="799">
          <cell r="A799" t="str">
            <v>18</v>
          </cell>
          <cell r="B799" t="str">
            <v>21002</v>
          </cell>
          <cell r="C799" t="str">
            <v>กระทรวงสาธารณสุข สำนักงานปลัดกระทรวงสาธารณสุข</v>
          </cell>
          <cell r="D799" t="str">
            <v>001121100</v>
          </cell>
          <cell r="E799" t="str">
            <v>11211</v>
          </cell>
          <cell r="F799" t="str">
            <v>รพช.หนองบัว</v>
          </cell>
          <cell r="G799" t="str">
            <v>โรงพยาบาลชุมชนหนองบัว</v>
          </cell>
          <cell r="H799" t="str">
            <v>60040103</v>
          </cell>
          <cell r="I799">
            <v>60</v>
          </cell>
          <cell r="J799" t="str">
            <v>จังหวัดนครสวรรค์</v>
          </cell>
          <cell r="K799">
            <v>6004</v>
          </cell>
          <cell r="L799" t="str">
            <v>หนองบัว</v>
          </cell>
          <cell r="M799">
            <v>600401</v>
          </cell>
          <cell r="N799" t="str">
            <v>หนองบัว</v>
          </cell>
          <cell r="O799" t="str">
            <v>เหนือ</v>
          </cell>
          <cell r="P799" t="str">
            <v>07</v>
          </cell>
          <cell r="Q799" t="str">
            <v>โรงพยาบาลชุมชน</v>
          </cell>
          <cell r="R799">
            <v>4</v>
          </cell>
          <cell r="S799">
            <v>60</v>
          </cell>
          <cell r="T799" t="str">
            <v>60</v>
          </cell>
          <cell r="U799" t="str">
            <v>21</v>
          </cell>
          <cell r="V799" t="str">
            <v>2.1 ทุติยภูมิระดับต้น</v>
          </cell>
        </row>
        <row r="800">
          <cell r="A800" t="str">
            <v>18</v>
          </cell>
          <cell r="B800" t="str">
            <v>21002</v>
          </cell>
          <cell r="C800" t="str">
            <v>กระทรวงสาธารณสุข สำนักงานปลัดกระทรวงสาธารณสุข</v>
          </cell>
          <cell r="D800" t="str">
            <v>001121200</v>
          </cell>
          <cell r="E800" t="str">
            <v>11212</v>
          </cell>
          <cell r="F800" t="str">
            <v>รพช.บรรพตพิสัย</v>
          </cell>
          <cell r="G800" t="str">
            <v>โรงพยาบาลชุมชนบรรพตพิสัย</v>
          </cell>
          <cell r="H800" t="str">
            <v>60051302</v>
          </cell>
          <cell r="I800">
            <v>60</v>
          </cell>
          <cell r="J800" t="str">
            <v>จังหวัดนครสวรรค์</v>
          </cell>
          <cell r="K800">
            <v>6005</v>
          </cell>
          <cell r="L800" t="str">
            <v>บรรพตพิสัย</v>
          </cell>
          <cell r="M800">
            <v>600513</v>
          </cell>
          <cell r="N800" t="str">
            <v>เจริญผล</v>
          </cell>
          <cell r="O800" t="str">
            <v>เหนือ</v>
          </cell>
          <cell r="P800" t="str">
            <v>07</v>
          </cell>
          <cell r="Q800" t="str">
            <v>โรงพยาบาลชุมชน</v>
          </cell>
          <cell r="R800">
            <v>4</v>
          </cell>
          <cell r="S800">
            <v>60</v>
          </cell>
          <cell r="T800" t="str">
            <v>60</v>
          </cell>
          <cell r="U800" t="str">
            <v>21</v>
          </cell>
          <cell r="V800" t="str">
            <v>2.1 ทุติยภูมิระดับต้น</v>
          </cell>
        </row>
        <row r="801">
          <cell r="A801" t="str">
            <v>18</v>
          </cell>
          <cell r="B801" t="str">
            <v>21002</v>
          </cell>
          <cell r="C801" t="str">
            <v>กระทรวงสาธารณสุข สำนักงานปลัดกระทรวงสาธารณสุข</v>
          </cell>
          <cell r="D801" t="str">
            <v>001121300</v>
          </cell>
          <cell r="E801" t="str">
            <v>11213</v>
          </cell>
          <cell r="F801" t="str">
            <v>รพช.เก้าเลี้ยว</v>
          </cell>
          <cell r="G801" t="str">
            <v>โรงพยาบาลชุมชนเก้าเลี้ยว</v>
          </cell>
          <cell r="H801" t="str">
            <v>60060201</v>
          </cell>
          <cell r="I801">
            <v>60</v>
          </cell>
          <cell r="J801" t="str">
            <v>จังหวัดนครสวรรค์</v>
          </cell>
          <cell r="K801">
            <v>6006</v>
          </cell>
          <cell r="L801" t="str">
            <v>เก้าเลี้ยว</v>
          </cell>
          <cell r="M801">
            <v>600602</v>
          </cell>
          <cell r="N801" t="str">
            <v>เก้าเลี้ยว</v>
          </cell>
          <cell r="O801" t="str">
            <v>เหนือ</v>
          </cell>
          <cell r="P801" t="str">
            <v>07</v>
          </cell>
          <cell r="Q801" t="str">
            <v>โรงพยาบาลชุมชน</v>
          </cell>
          <cell r="R801">
            <v>5</v>
          </cell>
          <cell r="S801">
            <v>30</v>
          </cell>
          <cell r="T801" t="str">
            <v>30</v>
          </cell>
          <cell r="U801" t="str">
            <v>21</v>
          </cell>
          <cell r="V801" t="str">
            <v>2.1 ทุติยภูมิระดับต้น</v>
          </cell>
        </row>
        <row r="802">
          <cell r="A802" t="str">
            <v>18</v>
          </cell>
          <cell r="B802" t="str">
            <v>21002</v>
          </cell>
          <cell r="C802" t="str">
            <v>กระทรวงสาธารณสุข สำนักงานปลัดกระทรวงสาธารณสุข</v>
          </cell>
          <cell r="D802" t="str">
            <v>001121400</v>
          </cell>
          <cell r="E802" t="str">
            <v>11214</v>
          </cell>
          <cell r="F802" t="str">
            <v>รพช.ตาคลี</v>
          </cell>
          <cell r="G802" t="str">
            <v>โรงพยาบาลชุมชนตาคลี</v>
          </cell>
          <cell r="H802" t="str">
            <v>60070114</v>
          </cell>
          <cell r="I802">
            <v>60</v>
          </cell>
          <cell r="J802" t="str">
            <v>จังหวัดนครสวรรค์</v>
          </cell>
          <cell r="K802">
            <v>6007</v>
          </cell>
          <cell r="L802" t="str">
            <v>ตาคลี</v>
          </cell>
          <cell r="M802">
            <v>600701</v>
          </cell>
          <cell r="N802" t="str">
            <v>ตาคลี</v>
          </cell>
          <cell r="O802" t="str">
            <v>เหนือ</v>
          </cell>
          <cell r="P802" t="str">
            <v>07</v>
          </cell>
          <cell r="Q802" t="str">
            <v>โรงพยาบาลชุมชน</v>
          </cell>
          <cell r="R802">
            <v>4</v>
          </cell>
          <cell r="S802">
            <v>90</v>
          </cell>
          <cell r="T802" t="str">
            <v>90</v>
          </cell>
          <cell r="U802" t="str">
            <v>22</v>
          </cell>
          <cell r="V802" t="str">
            <v>2.2 ทุติยภูมิระดับกลาง</v>
          </cell>
        </row>
        <row r="803">
          <cell r="A803" t="str">
            <v>18</v>
          </cell>
          <cell r="B803" t="str">
            <v>21002</v>
          </cell>
          <cell r="C803" t="str">
            <v>กระทรวงสาธารณสุข สำนักงานปลัดกระทรวงสาธารณสุข</v>
          </cell>
          <cell r="D803" t="str">
            <v>001121500</v>
          </cell>
          <cell r="E803" t="str">
            <v>11215</v>
          </cell>
          <cell r="F803" t="str">
            <v>รพช.ท่าตะโก</v>
          </cell>
          <cell r="G803" t="str">
            <v>โรงพยาบาลชุมชนท่าตะโก</v>
          </cell>
          <cell r="H803" t="str">
            <v>60080101</v>
          </cell>
          <cell r="I803">
            <v>60</v>
          </cell>
          <cell r="J803" t="str">
            <v>จังหวัดนครสวรรค์</v>
          </cell>
          <cell r="K803">
            <v>6008</v>
          </cell>
          <cell r="L803" t="str">
            <v>ท่าตะโก</v>
          </cell>
          <cell r="M803">
            <v>600801</v>
          </cell>
          <cell r="N803" t="str">
            <v>ท่าตะโก</v>
          </cell>
          <cell r="O803" t="str">
            <v>เหนือ</v>
          </cell>
          <cell r="P803" t="str">
            <v>07</v>
          </cell>
          <cell r="Q803" t="str">
            <v>โรงพยาบาลชุมชน</v>
          </cell>
          <cell r="R803">
            <v>4</v>
          </cell>
          <cell r="S803">
            <v>60</v>
          </cell>
          <cell r="T803" t="str">
            <v>60</v>
          </cell>
          <cell r="U803" t="str">
            <v>22</v>
          </cell>
          <cell r="V803" t="str">
            <v>2.2 ทุติยภูมิระดับกลาง</v>
          </cell>
        </row>
        <row r="804">
          <cell r="A804" t="str">
            <v>18</v>
          </cell>
          <cell r="B804" t="str">
            <v>21002</v>
          </cell>
          <cell r="C804" t="str">
            <v>กระทรวงสาธารณสุข สำนักงานปลัดกระทรวงสาธารณสุข</v>
          </cell>
          <cell r="D804" t="str">
            <v>001121600</v>
          </cell>
          <cell r="E804" t="str">
            <v>11216</v>
          </cell>
          <cell r="F804" t="str">
            <v>รพช.ไพศาลี</v>
          </cell>
          <cell r="G804" t="str">
            <v>โรงพยาบาลชุมชนไพศาลี</v>
          </cell>
          <cell r="H804" t="str">
            <v>60090808</v>
          </cell>
          <cell r="I804">
            <v>60</v>
          </cell>
          <cell r="J804" t="str">
            <v>จังหวัดนครสวรรค์</v>
          </cell>
          <cell r="K804">
            <v>6009</v>
          </cell>
          <cell r="L804" t="str">
            <v>ไพศาลี</v>
          </cell>
          <cell r="M804">
            <v>600908</v>
          </cell>
          <cell r="N804" t="str">
            <v>ไพศาลี</v>
          </cell>
          <cell r="O804" t="str">
            <v>เหนือ</v>
          </cell>
          <cell r="P804" t="str">
            <v>07</v>
          </cell>
          <cell r="Q804" t="str">
            <v>โรงพยาบาลชุมชน</v>
          </cell>
          <cell r="R804">
            <v>4</v>
          </cell>
          <cell r="S804">
            <v>60</v>
          </cell>
          <cell r="T804" t="str">
            <v>30</v>
          </cell>
          <cell r="U804" t="str">
            <v>21</v>
          </cell>
          <cell r="V804" t="str">
            <v>2.1 ทุติยภูมิระดับต้น</v>
          </cell>
        </row>
        <row r="805">
          <cell r="A805" t="str">
            <v>18</v>
          </cell>
          <cell r="B805" t="str">
            <v>21002</v>
          </cell>
          <cell r="C805" t="str">
            <v>กระทรวงสาธารณสุข สำนักงานปลัดกระทรวงสาธารณสุข</v>
          </cell>
          <cell r="D805" t="str">
            <v>001121700</v>
          </cell>
          <cell r="E805" t="str">
            <v>11217</v>
          </cell>
          <cell r="F805" t="str">
            <v>รพช.พยุหะคีรี</v>
          </cell>
          <cell r="G805" t="str">
            <v>โรงพยาบาลชุมชนพยุหะคีรี</v>
          </cell>
          <cell r="H805" t="str">
            <v>60100108</v>
          </cell>
          <cell r="I805">
            <v>60</v>
          </cell>
          <cell r="J805" t="str">
            <v>จังหวัดนครสวรรค์</v>
          </cell>
          <cell r="K805">
            <v>6010</v>
          </cell>
          <cell r="L805" t="str">
            <v>พยุหะคีรี</v>
          </cell>
          <cell r="M805">
            <v>601001</v>
          </cell>
          <cell r="N805" t="str">
            <v>พยุหะ</v>
          </cell>
          <cell r="O805" t="str">
            <v>เหนือ</v>
          </cell>
          <cell r="P805" t="str">
            <v>07</v>
          </cell>
          <cell r="Q805" t="str">
            <v>โรงพยาบาลชุมชน</v>
          </cell>
          <cell r="R805">
            <v>4</v>
          </cell>
          <cell r="S805">
            <v>42</v>
          </cell>
          <cell r="T805" t="str">
            <v>30</v>
          </cell>
          <cell r="U805" t="str">
            <v>21</v>
          </cell>
          <cell r="V805" t="str">
            <v>2.1 ทุติยภูมิระดับต้น</v>
          </cell>
        </row>
        <row r="806">
          <cell r="A806" t="str">
            <v>18</v>
          </cell>
          <cell r="B806" t="str">
            <v>21002</v>
          </cell>
          <cell r="C806" t="str">
            <v>กระทรวงสาธารณสุข สำนักงานปลัดกระทรวงสาธารณสุข</v>
          </cell>
          <cell r="D806" t="str">
            <v>001121800</v>
          </cell>
          <cell r="E806" t="str">
            <v>11218</v>
          </cell>
          <cell r="F806" t="str">
            <v>รพช.ลาดยาว</v>
          </cell>
          <cell r="G806" t="str">
            <v>โรงพยาบาลชุมชนลาดยาว</v>
          </cell>
          <cell r="H806" t="str">
            <v>60110108</v>
          </cell>
          <cell r="I806">
            <v>60</v>
          </cell>
          <cell r="J806" t="str">
            <v>จังหวัดนครสวรรค์</v>
          </cell>
          <cell r="K806">
            <v>6011</v>
          </cell>
          <cell r="L806" t="str">
            <v>ลาดยาว</v>
          </cell>
          <cell r="M806">
            <v>601101</v>
          </cell>
          <cell r="N806" t="str">
            <v>ลาดยาว</v>
          </cell>
          <cell r="O806" t="str">
            <v>เหนือ</v>
          </cell>
          <cell r="P806" t="str">
            <v>07</v>
          </cell>
          <cell r="Q806" t="str">
            <v>โรงพยาบาลชุมชน</v>
          </cell>
          <cell r="R806">
            <v>4</v>
          </cell>
          <cell r="S806">
            <v>60</v>
          </cell>
          <cell r="T806" t="str">
            <v>60</v>
          </cell>
          <cell r="U806" t="str">
            <v>22</v>
          </cell>
          <cell r="V806" t="str">
            <v>2.2 ทุติยภูมิระดับกลาง</v>
          </cell>
        </row>
        <row r="807">
          <cell r="A807" t="str">
            <v>18</v>
          </cell>
          <cell r="B807" t="str">
            <v>21002</v>
          </cell>
          <cell r="C807" t="str">
            <v>กระทรวงสาธารณสุข สำนักงานปลัดกระทรวงสาธารณสุข</v>
          </cell>
          <cell r="D807" t="str">
            <v>001121900</v>
          </cell>
          <cell r="E807" t="str">
            <v>11219</v>
          </cell>
          <cell r="F807" t="str">
            <v>รพช.ตากฟ้า</v>
          </cell>
          <cell r="G807" t="str">
            <v>โรงพยาบาลชุมชนตากฟ้า</v>
          </cell>
          <cell r="H807" t="str">
            <v>60120101</v>
          </cell>
          <cell r="I807">
            <v>60</v>
          </cell>
          <cell r="J807" t="str">
            <v>จังหวัดนครสวรรค์</v>
          </cell>
          <cell r="K807">
            <v>6012</v>
          </cell>
          <cell r="L807" t="str">
            <v>ตากฟ้า</v>
          </cell>
          <cell r="M807">
            <v>601201</v>
          </cell>
          <cell r="N807" t="str">
            <v>ตากฟ้า</v>
          </cell>
          <cell r="O807" t="str">
            <v>เหนือ</v>
          </cell>
          <cell r="P807" t="str">
            <v>07</v>
          </cell>
          <cell r="Q807" t="str">
            <v>โรงพยาบาลชุมชน</v>
          </cell>
          <cell r="R807">
            <v>5</v>
          </cell>
          <cell r="S807">
            <v>30</v>
          </cell>
          <cell r="T807" t="str">
            <v>30</v>
          </cell>
          <cell r="U807" t="str">
            <v>21</v>
          </cell>
          <cell r="V807" t="str">
            <v>2.1 ทุติยภูมิระดับต้น</v>
          </cell>
        </row>
        <row r="808">
          <cell r="A808" t="str">
            <v>18</v>
          </cell>
          <cell r="B808" t="str">
            <v>21002</v>
          </cell>
          <cell r="C808" t="str">
            <v>กระทรวงสาธารณสุข สำนักงานปลัดกระทรวงสาธารณสุข</v>
          </cell>
          <cell r="D808" t="str">
            <v>001122000</v>
          </cell>
          <cell r="E808" t="str">
            <v>11220</v>
          </cell>
          <cell r="F808" t="str">
            <v>รพช.แม่วงก์</v>
          </cell>
          <cell r="G808" t="str">
            <v>โรงพยาบาลชุมชนแม่วงก์</v>
          </cell>
          <cell r="H808" t="str">
            <v>60130109</v>
          </cell>
          <cell r="I808">
            <v>60</v>
          </cell>
          <cell r="J808" t="str">
            <v>จังหวัดนครสวรรค์</v>
          </cell>
          <cell r="K808">
            <v>6013</v>
          </cell>
          <cell r="L808" t="str">
            <v>แม่วงก์</v>
          </cell>
          <cell r="M808">
            <v>601301</v>
          </cell>
          <cell r="N808" t="str">
            <v>แม่วงก์</v>
          </cell>
          <cell r="O808" t="str">
            <v>เหนือ</v>
          </cell>
          <cell r="P808" t="str">
            <v>07</v>
          </cell>
          <cell r="Q808" t="str">
            <v>โรงพยาบาลชุมชน</v>
          </cell>
          <cell r="R808">
            <v>5</v>
          </cell>
          <cell r="S808">
            <v>30</v>
          </cell>
          <cell r="T808" t="str">
            <v>10</v>
          </cell>
          <cell r="U808" t="str">
            <v>21</v>
          </cell>
          <cell r="V808" t="str">
            <v>2.1 ทุติยภูมิระดับต้น</v>
          </cell>
        </row>
        <row r="809">
          <cell r="A809" t="str">
            <v>18</v>
          </cell>
          <cell r="B809" t="str">
            <v>21002</v>
          </cell>
          <cell r="C809" t="str">
            <v>กระทรวงสาธารณสุข สำนักงานปลัดกระทรวงสาธารณสุข</v>
          </cell>
          <cell r="D809" t="str">
            <v>001072000</v>
          </cell>
          <cell r="E809" t="str">
            <v>10720</v>
          </cell>
          <cell r="F809" t="str">
            <v>รพท.อุทัยธานี</v>
          </cell>
          <cell r="G809" t="str">
            <v>โรงพยาบาลทั่วไปอุทัยธานี</v>
          </cell>
          <cell r="H809" t="str">
            <v>61010100</v>
          </cell>
          <cell r="I809">
            <v>61</v>
          </cell>
          <cell r="J809" t="str">
            <v>จังหวัดอุทัยธานี</v>
          </cell>
          <cell r="K809">
            <v>6101</v>
          </cell>
          <cell r="L809" t="str">
            <v>เมืองอุทัยธานี</v>
          </cell>
          <cell r="M809">
            <v>610101</v>
          </cell>
          <cell r="N809" t="str">
            <v>อุทัยใหม่</v>
          </cell>
          <cell r="O809" t="str">
            <v>เหนือ</v>
          </cell>
          <cell r="P809" t="str">
            <v>06</v>
          </cell>
          <cell r="Q809" t="str">
            <v>โรงพยาบาลทั่วไป</v>
          </cell>
          <cell r="R809">
            <v>2</v>
          </cell>
          <cell r="S809">
            <v>350</v>
          </cell>
          <cell r="T809" t="str">
            <v>350</v>
          </cell>
          <cell r="U809" t="str">
            <v>23</v>
          </cell>
          <cell r="V809" t="str">
            <v>2.3 ทุติยภูมิระดับสูง</v>
          </cell>
        </row>
        <row r="810">
          <cell r="A810" t="str">
            <v>18</v>
          </cell>
          <cell r="B810" t="str">
            <v>21002</v>
          </cell>
          <cell r="C810" t="str">
            <v>กระทรวงสาธารณสุข สำนักงานปลัดกระทรวงสาธารณสุข</v>
          </cell>
          <cell r="D810" t="str">
            <v>001122100</v>
          </cell>
          <cell r="E810" t="str">
            <v>11221</v>
          </cell>
          <cell r="F810" t="str">
            <v>รพช.ทัพทัน</v>
          </cell>
          <cell r="G810" t="str">
            <v>โรงพยาบาลชุมชนทัพทัน</v>
          </cell>
          <cell r="H810" t="str">
            <v>61020101</v>
          </cell>
          <cell r="I810">
            <v>61</v>
          </cell>
          <cell r="J810" t="str">
            <v>จังหวัดอุทัยธานี</v>
          </cell>
          <cell r="K810">
            <v>6102</v>
          </cell>
          <cell r="L810" t="str">
            <v>ทัพทัน</v>
          </cell>
          <cell r="M810">
            <v>610201</v>
          </cell>
          <cell r="N810" t="str">
            <v>ทัพทัน</v>
          </cell>
          <cell r="O810" t="str">
            <v>เหนือ</v>
          </cell>
          <cell r="P810" t="str">
            <v>07</v>
          </cell>
          <cell r="Q810" t="str">
            <v>โรงพยาบาลชุมชน</v>
          </cell>
          <cell r="R810">
            <v>4</v>
          </cell>
          <cell r="S810">
            <v>90</v>
          </cell>
          <cell r="T810" t="str">
            <v>90</v>
          </cell>
          <cell r="U810" t="str">
            <v>21</v>
          </cell>
          <cell r="V810" t="str">
            <v>2.1 ทุติยภูมิระดับต้น</v>
          </cell>
        </row>
        <row r="811">
          <cell r="A811" t="str">
            <v>18</v>
          </cell>
          <cell r="B811" t="str">
            <v>21002</v>
          </cell>
          <cell r="C811" t="str">
            <v>กระทรวงสาธารณสุข สำนักงานปลัดกระทรวงสาธารณสุข</v>
          </cell>
          <cell r="D811" t="str">
            <v>001122200</v>
          </cell>
          <cell r="E811" t="str">
            <v>11222</v>
          </cell>
          <cell r="F811" t="str">
            <v>รพช.สว่างอารมณ์</v>
          </cell>
          <cell r="G811" t="str">
            <v>โรงพยาบาลชุมชนสว่างอารมณ์</v>
          </cell>
          <cell r="H811" t="str">
            <v>61030101</v>
          </cell>
          <cell r="I811">
            <v>61</v>
          </cell>
          <cell r="J811" t="str">
            <v>จังหวัดอุทัยธานี</v>
          </cell>
          <cell r="K811">
            <v>6103</v>
          </cell>
          <cell r="L811" t="str">
            <v>สว่างอารมณ์</v>
          </cell>
          <cell r="M811">
            <v>610301</v>
          </cell>
          <cell r="N811" t="str">
            <v>สว่างอารมณ์</v>
          </cell>
          <cell r="O811" t="str">
            <v>เหนือ</v>
          </cell>
          <cell r="P811" t="str">
            <v>07</v>
          </cell>
          <cell r="Q811" t="str">
            <v>โรงพยาบาลชุมชน</v>
          </cell>
          <cell r="R811">
            <v>5</v>
          </cell>
          <cell r="S811">
            <v>30</v>
          </cell>
          <cell r="T811" t="str">
            <v>30</v>
          </cell>
          <cell r="U811" t="str">
            <v>21</v>
          </cell>
          <cell r="V811" t="str">
            <v>2.1 ทุติยภูมิระดับต้น</v>
          </cell>
        </row>
        <row r="812">
          <cell r="A812" t="str">
            <v>18</v>
          </cell>
          <cell r="B812" t="str">
            <v>21002</v>
          </cell>
          <cell r="C812" t="str">
            <v>กระทรวงสาธารณสุข สำนักงานปลัดกระทรวงสาธารณสุข</v>
          </cell>
          <cell r="D812" t="str">
            <v>001122300</v>
          </cell>
          <cell r="E812" t="str">
            <v>11223</v>
          </cell>
          <cell r="F812" t="str">
            <v>รพช.หนองฉาง</v>
          </cell>
          <cell r="G812" t="str">
            <v>โรงพยาบาลชุมชนหนองฉาง</v>
          </cell>
          <cell r="H812" t="str">
            <v>61040105</v>
          </cell>
          <cell r="I812">
            <v>61</v>
          </cell>
          <cell r="J812" t="str">
            <v>จังหวัดอุทัยธานี</v>
          </cell>
          <cell r="K812">
            <v>6104</v>
          </cell>
          <cell r="L812" t="str">
            <v>หนองฉาง</v>
          </cell>
          <cell r="M812">
            <v>610401</v>
          </cell>
          <cell r="N812" t="str">
            <v>หนองฉาง</v>
          </cell>
          <cell r="O812" t="str">
            <v>เหนือ</v>
          </cell>
          <cell r="P812" t="str">
            <v>07</v>
          </cell>
          <cell r="Q812" t="str">
            <v>โรงพยาบาลชุมชน</v>
          </cell>
          <cell r="R812">
            <v>4</v>
          </cell>
          <cell r="S812">
            <v>60</v>
          </cell>
          <cell r="T812" t="str">
            <v>60</v>
          </cell>
          <cell r="U812" t="str">
            <v>21</v>
          </cell>
          <cell r="V812" t="str">
            <v>2.1 ทุติยภูมิระดับต้น</v>
          </cell>
        </row>
        <row r="813">
          <cell r="A813" t="str">
            <v>18</v>
          </cell>
          <cell r="B813" t="str">
            <v>21002</v>
          </cell>
          <cell r="C813" t="str">
            <v>กระทรวงสาธารณสุข สำนักงานปลัดกระทรวงสาธารณสุข</v>
          </cell>
          <cell r="D813" t="str">
            <v>001122400</v>
          </cell>
          <cell r="E813" t="str">
            <v>11224</v>
          </cell>
          <cell r="F813" t="str">
            <v>รพช.หนองขาหย่าง</v>
          </cell>
          <cell r="G813" t="str">
            <v>โรงพยาบาลชุมชนหนองขาหย่าง</v>
          </cell>
          <cell r="H813" t="str">
            <v>61050105</v>
          </cell>
          <cell r="I813">
            <v>61</v>
          </cell>
          <cell r="J813" t="str">
            <v>จังหวัดอุทัยธานี</v>
          </cell>
          <cell r="K813">
            <v>6105</v>
          </cell>
          <cell r="L813" t="str">
            <v>หนองขาหย่าง</v>
          </cell>
          <cell r="M813">
            <v>610501</v>
          </cell>
          <cell r="N813" t="str">
            <v>หนองขาหย่าง</v>
          </cell>
          <cell r="O813" t="str">
            <v>เหนือ</v>
          </cell>
          <cell r="P813" t="str">
            <v>07</v>
          </cell>
          <cell r="Q813" t="str">
            <v>โรงพยาบาลชุมชน</v>
          </cell>
          <cell r="R813">
            <v>5</v>
          </cell>
          <cell r="S813">
            <v>10</v>
          </cell>
          <cell r="T813" t="str">
            <v>10</v>
          </cell>
          <cell r="U813" t="str">
            <v>21</v>
          </cell>
          <cell r="V813" t="str">
            <v>2.1 ทุติยภูมิระดับต้น</v>
          </cell>
        </row>
        <row r="814">
          <cell r="A814" t="str">
            <v>18</v>
          </cell>
          <cell r="B814" t="str">
            <v>21002</v>
          </cell>
          <cell r="C814" t="str">
            <v>กระทรวงสาธารณสุข สำนักงานปลัดกระทรวงสาธารณสุข</v>
          </cell>
          <cell r="D814" t="str">
            <v>001122500</v>
          </cell>
          <cell r="E814" t="str">
            <v>11225</v>
          </cell>
          <cell r="F814" t="str">
            <v>รพช.บ้านไร่</v>
          </cell>
          <cell r="G814" t="str">
            <v>โรงพยาบาลชุมชนบ้านไร่</v>
          </cell>
          <cell r="H814" t="str">
            <v>61060401</v>
          </cell>
          <cell r="I814">
            <v>61</v>
          </cell>
          <cell r="J814" t="str">
            <v>จังหวัดอุทัยธานี</v>
          </cell>
          <cell r="K814">
            <v>6106</v>
          </cell>
          <cell r="L814" t="str">
            <v>บ้านไร่</v>
          </cell>
          <cell r="M814">
            <v>610604</v>
          </cell>
          <cell r="N814" t="str">
            <v>คอกควาย</v>
          </cell>
          <cell r="O814" t="str">
            <v>เหนือ</v>
          </cell>
          <cell r="P814" t="str">
            <v>07</v>
          </cell>
          <cell r="Q814" t="str">
            <v>โรงพยาบาลชุมชน</v>
          </cell>
          <cell r="R814">
            <v>4</v>
          </cell>
          <cell r="S814">
            <v>60</v>
          </cell>
          <cell r="T814" t="str">
            <v>60</v>
          </cell>
          <cell r="U814" t="str">
            <v>21</v>
          </cell>
          <cell r="V814" t="str">
            <v>2.1 ทุติยภูมิระดับต้น</v>
          </cell>
        </row>
        <row r="815">
          <cell r="A815" t="str">
            <v>18</v>
          </cell>
          <cell r="B815" t="str">
            <v>21002</v>
          </cell>
          <cell r="C815" t="str">
            <v>กระทรวงสาธารณสุข สำนักงานปลัดกระทรวงสาธารณสุข</v>
          </cell>
          <cell r="D815" t="str">
            <v>001122600</v>
          </cell>
          <cell r="E815" t="str">
            <v>11226</v>
          </cell>
          <cell r="F815" t="str">
            <v>รพช.ลานสัก</v>
          </cell>
          <cell r="G815" t="str">
            <v>โรงพยาบาลชุมชนลานสัก</v>
          </cell>
          <cell r="H815" t="str">
            <v>61070102</v>
          </cell>
          <cell r="I815">
            <v>61</v>
          </cell>
          <cell r="J815" t="str">
            <v>จังหวัดอุทัยธานี</v>
          </cell>
          <cell r="K815">
            <v>6107</v>
          </cell>
          <cell r="L815" t="str">
            <v>ลานสัก</v>
          </cell>
          <cell r="M815">
            <v>610701</v>
          </cell>
          <cell r="N815" t="str">
            <v>ลานสัก</v>
          </cell>
          <cell r="O815" t="str">
            <v>เหนือ</v>
          </cell>
          <cell r="P815" t="str">
            <v>07</v>
          </cell>
          <cell r="Q815" t="str">
            <v>โรงพยาบาลชุมชน</v>
          </cell>
          <cell r="R815">
            <v>4</v>
          </cell>
          <cell r="S815">
            <v>60</v>
          </cell>
          <cell r="T815" t="str">
            <v>60</v>
          </cell>
          <cell r="U815" t="str">
            <v>21</v>
          </cell>
          <cell r="V815" t="str">
            <v>2.1 ทุติยภูมิระดับต้น</v>
          </cell>
        </row>
        <row r="816">
          <cell r="A816" t="str">
            <v>18</v>
          </cell>
          <cell r="B816" t="str">
            <v>21002</v>
          </cell>
          <cell r="C816" t="str">
            <v>กระทรวงสาธารณสุข สำนักงานปลัดกระทรวงสาธารณสุข</v>
          </cell>
          <cell r="D816" t="str">
            <v>001122700</v>
          </cell>
          <cell r="E816" t="str">
            <v>11227</v>
          </cell>
          <cell r="F816" t="str">
            <v>รพช.ห้วยคต</v>
          </cell>
          <cell r="G816" t="str">
            <v>โรงพยาบาลชุมชนห้วยคต</v>
          </cell>
          <cell r="H816" t="str">
            <v>61080105</v>
          </cell>
          <cell r="I816">
            <v>61</v>
          </cell>
          <cell r="J816" t="str">
            <v>จังหวัดอุทัยธานี</v>
          </cell>
          <cell r="K816">
            <v>6108</v>
          </cell>
          <cell r="L816" t="str">
            <v>ห้วยคต</v>
          </cell>
          <cell r="M816">
            <v>610803</v>
          </cell>
          <cell r="N816" t="str">
            <v>ห้วยคต</v>
          </cell>
          <cell r="O816" t="str">
            <v>เหนือ</v>
          </cell>
          <cell r="P816" t="str">
            <v>07</v>
          </cell>
          <cell r="Q816" t="str">
            <v>โรงพยาบาลชุมชน</v>
          </cell>
          <cell r="R816">
            <v>5</v>
          </cell>
          <cell r="S816">
            <v>30</v>
          </cell>
          <cell r="T816" t="str">
            <v>30</v>
          </cell>
          <cell r="U816" t="str">
            <v>21</v>
          </cell>
          <cell r="V816" t="str">
            <v>2.1 ทุติยภูมิระดับต้น</v>
          </cell>
        </row>
        <row r="817">
          <cell r="A817" t="str">
            <v>18</v>
          </cell>
          <cell r="B817" t="str">
            <v>21002</v>
          </cell>
          <cell r="C817" t="str">
            <v>กระทรวงสาธารณสุข สำนักงานปลัดกระทรวงสาธารณสุข</v>
          </cell>
          <cell r="D817" t="str">
            <v>001072100</v>
          </cell>
          <cell r="E817" t="str">
            <v>10721</v>
          </cell>
          <cell r="F817" t="str">
            <v>รพท.กำแพงเพชร</v>
          </cell>
          <cell r="G817" t="str">
            <v>โรงพยาบาลทั่วไปกำแพงเพชร</v>
          </cell>
          <cell r="H817" t="str">
            <v>62010100</v>
          </cell>
          <cell r="I817">
            <v>62</v>
          </cell>
          <cell r="J817" t="str">
            <v>จังหวัดกำแพงเพชร</v>
          </cell>
          <cell r="K817">
            <v>6201</v>
          </cell>
          <cell r="L817" t="str">
            <v>เมืองกำแพงเพชร</v>
          </cell>
          <cell r="M817">
            <v>620101</v>
          </cell>
          <cell r="N817" t="str">
            <v>ในเมือง</v>
          </cell>
          <cell r="O817" t="str">
            <v>เหนือ</v>
          </cell>
          <cell r="P817" t="str">
            <v>06</v>
          </cell>
          <cell r="Q817" t="str">
            <v>โรงพยาบาลทั่วไป</v>
          </cell>
          <cell r="R817">
            <v>2</v>
          </cell>
          <cell r="S817">
            <v>334</v>
          </cell>
          <cell r="T817" t="str">
            <v>334</v>
          </cell>
          <cell r="U817" t="str">
            <v>23</v>
          </cell>
          <cell r="V817" t="str">
            <v>2.3 ทุติยภูมิระดับสูง</v>
          </cell>
        </row>
        <row r="818">
          <cell r="A818" t="str">
            <v>18</v>
          </cell>
          <cell r="B818" t="str">
            <v>21002</v>
          </cell>
          <cell r="C818" t="str">
            <v>กระทรวงสาธารณสุข สำนักงานปลัดกระทรวงสาธารณสุข</v>
          </cell>
          <cell r="D818" t="str">
            <v>001122800</v>
          </cell>
          <cell r="E818" t="str">
            <v>11228</v>
          </cell>
          <cell r="F818" t="str">
            <v>รพช.ทุ่งโพธิ์ทะเล</v>
          </cell>
          <cell r="G818" t="str">
            <v>โรงพยาบาลชุมชนทุ่งโพธิ์ทะเล</v>
          </cell>
          <cell r="H818" t="str">
            <v>62011212</v>
          </cell>
          <cell r="I818">
            <v>62</v>
          </cell>
          <cell r="J818" t="str">
            <v>จังหวัดกำแพงเพชร</v>
          </cell>
          <cell r="K818">
            <v>6201</v>
          </cell>
          <cell r="L818" t="str">
            <v>เมืองกำแพงเพชร</v>
          </cell>
          <cell r="M818">
            <v>620112</v>
          </cell>
          <cell r="N818" t="str">
            <v>นิคมทุ่งโพธิ์ทะเล</v>
          </cell>
          <cell r="O818" t="str">
            <v>เหนือ</v>
          </cell>
          <cell r="P818" t="str">
            <v>07</v>
          </cell>
          <cell r="Q818" t="str">
            <v>โรงพยาบาลชุมชน</v>
          </cell>
          <cell r="R818">
            <v>5</v>
          </cell>
          <cell r="S818">
            <v>10</v>
          </cell>
          <cell r="T818" t="str">
            <v>10</v>
          </cell>
          <cell r="U818" t="str">
            <v>21</v>
          </cell>
          <cell r="V818" t="str">
            <v>2.1 ทุติยภูมิระดับต้น</v>
          </cell>
        </row>
        <row r="819">
          <cell r="A819" t="str">
            <v>18</v>
          </cell>
          <cell r="B819" t="str">
            <v>21002</v>
          </cell>
          <cell r="C819" t="str">
            <v>กระทรวงสาธารณสุข สำนักงานปลัดกระทรวงสาธารณสุข</v>
          </cell>
          <cell r="D819" t="str">
            <v>001122900</v>
          </cell>
          <cell r="E819" t="str">
            <v>11229</v>
          </cell>
          <cell r="F819" t="str">
            <v>รพช.ไทรงาม</v>
          </cell>
          <cell r="G819" t="str">
            <v>โรงพยาบาลชุมชนไทรงาม</v>
          </cell>
          <cell r="H819" t="str">
            <v>62020104</v>
          </cell>
          <cell r="I819">
            <v>62</v>
          </cell>
          <cell r="J819" t="str">
            <v>จังหวัดกำแพงเพชร</v>
          </cell>
          <cell r="K819">
            <v>6202</v>
          </cell>
          <cell r="L819" t="str">
            <v>ไทรงาม</v>
          </cell>
          <cell r="M819">
            <v>620201</v>
          </cell>
          <cell r="N819" t="str">
            <v>ไทรงาม</v>
          </cell>
          <cell r="O819" t="str">
            <v>เหนือ</v>
          </cell>
          <cell r="P819" t="str">
            <v>07</v>
          </cell>
          <cell r="Q819" t="str">
            <v>โรงพยาบาลชุมชน</v>
          </cell>
          <cell r="R819">
            <v>5</v>
          </cell>
          <cell r="S819">
            <v>30</v>
          </cell>
          <cell r="T819" t="str">
            <v>30</v>
          </cell>
          <cell r="U819" t="str">
            <v>21</v>
          </cell>
          <cell r="V819" t="str">
            <v>2.1 ทุติยภูมิระดับต้น</v>
          </cell>
        </row>
        <row r="820">
          <cell r="A820" t="str">
            <v>18</v>
          </cell>
          <cell r="B820" t="str">
            <v>21002</v>
          </cell>
          <cell r="C820" t="str">
            <v>กระทรวงสาธารณสุข สำนักงานปลัดกระทรวงสาธารณสุข</v>
          </cell>
          <cell r="D820" t="str">
            <v>001123000</v>
          </cell>
          <cell r="E820" t="str">
            <v>11230</v>
          </cell>
          <cell r="F820" t="str">
            <v>รพช.คลองลาน</v>
          </cell>
          <cell r="G820" t="str">
            <v>โรงพยาบาลชุมชนคลองลาน</v>
          </cell>
          <cell r="H820" t="str">
            <v>62030109</v>
          </cell>
          <cell r="I820">
            <v>62</v>
          </cell>
          <cell r="J820" t="str">
            <v>จังหวัดกำแพงเพชร</v>
          </cell>
          <cell r="K820">
            <v>6203</v>
          </cell>
          <cell r="L820" t="str">
            <v>คลองลาน</v>
          </cell>
          <cell r="M820">
            <v>620301</v>
          </cell>
          <cell r="N820" t="str">
            <v>คลองน้ำไหล</v>
          </cell>
          <cell r="O820" t="str">
            <v>เหนือ</v>
          </cell>
          <cell r="P820" t="str">
            <v>07</v>
          </cell>
          <cell r="Q820" t="str">
            <v>โรงพยาบาลชุมชน</v>
          </cell>
          <cell r="R820">
            <v>4</v>
          </cell>
          <cell r="S820">
            <v>60</v>
          </cell>
          <cell r="T820" t="str">
            <v>60</v>
          </cell>
          <cell r="U820" t="str">
            <v>21</v>
          </cell>
          <cell r="V820" t="str">
            <v>2.1 ทุติยภูมิระดับต้น</v>
          </cell>
        </row>
        <row r="821">
          <cell r="A821" t="str">
            <v>18</v>
          </cell>
          <cell r="B821" t="str">
            <v>21002</v>
          </cell>
          <cell r="C821" t="str">
            <v>กระทรวงสาธารณสุข สำนักงานปลัดกระทรวงสาธารณสุข</v>
          </cell>
          <cell r="D821" t="str">
            <v>001123100</v>
          </cell>
          <cell r="E821" t="str">
            <v>11231</v>
          </cell>
          <cell r="F821" t="str">
            <v>รพช.ขาณุวรลักษบุรี</v>
          </cell>
          <cell r="G821" t="str">
            <v>โรงพยาบาลชุมชนขาณุวรลักษบุรี</v>
          </cell>
          <cell r="H821" t="str">
            <v>62040502</v>
          </cell>
          <cell r="I821">
            <v>62</v>
          </cell>
          <cell r="J821" t="str">
            <v>จังหวัดกำแพงเพชร</v>
          </cell>
          <cell r="K821">
            <v>6204</v>
          </cell>
          <cell r="L821" t="str">
            <v>ขาณุวรลักษบุรี</v>
          </cell>
          <cell r="M821">
            <v>620405</v>
          </cell>
          <cell r="N821" t="str">
            <v>แสนตอ</v>
          </cell>
          <cell r="O821" t="str">
            <v>เหนือ</v>
          </cell>
          <cell r="P821" t="str">
            <v>07</v>
          </cell>
          <cell r="Q821" t="str">
            <v>โรงพยาบาลชุมชน</v>
          </cell>
          <cell r="R821">
            <v>4</v>
          </cell>
          <cell r="S821">
            <v>60</v>
          </cell>
          <cell r="T821" t="str">
            <v>60</v>
          </cell>
          <cell r="U821" t="str">
            <v>21</v>
          </cell>
          <cell r="V821" t="str">
            <v>2.1 ทุติยภูมิระดับต้น</v>
          </cell>
        </row>
        <row r="822">
          <cell r="A822" t="str">
            <v>18</v>
          </cell>
          <cell r="B822" t="str">
            <v>21002</v>
          </cell>
          <cell r="C822" t="str">
            <v>กระทรวงสาธารณสุข สำนักงานปลัดกระทรวงสาธารณสุข</v>
          </cell>
          <cell r="D822" t="str">
            <v>001123200</v>
          </cell>
          <cell r="E822" t="str">
            <v>11232</v>
          </cell>
          <cell r="F822" t="str">
            <v>รพช.คลองขลุง</v>
          </cell>
          <cell r="G822" t="str">
            <v>โรงพยาบาลชุมชนคลองขลุง</v>
          </cell>
          <cell r="H822" t="str">
            <v>62050110</v>
          </cell>
          <cell r="I822">
            <v>62</v>
          </cell>
          <cell r="J822" t="str">
            <v>จังหวัดกำแพงเพชร</v>
          </cell>
          <cell r="K822">
            <v>6205</v>
          </cell>
          <cell r="L822" t="str">
            <v>คลองขลุง</v>
          </cell>
          <cell r="M822">
            <v>620501</v>
          </cell>
          <cell r="N822" t="str">
            <v>คลองขลุง</v>
          </cell>
          <cell r="O822" t="str">
            <v>เหนือ</v>
          </cell>
          <cell r="P822" t="str">
            <v>07</v>
          </cell>
          <cell r="Q822" t="str">
            <v>โรงพยาบาลชุมชน</v>
          </cell>
          <cell r="R822">
            <v>4</v>
          </cell>
          <cell r="S822">
            <v>60</v>
          </cell>
          <cell r="T822" t="str">
            <v>60</v>
          </cell>
          <cell r="U822" t="str">
            <v>21</v>
          </cell>
          <cell r="V822" t="str">
            <v>2.1 ทุติยภูมิระดับต้น</v>
          </cell>
        </row>
        <row r="823">
          <cell r="A823" t="str">
            <v>18</v>
          </cell>
          <cell r="B823" t="str">
            <v>21002</v>
          </cell>
          <cell r="C823" t="str">
            <v>กระทรวงสาธารณสุข สำนักงานปลัดกระทรวงสาธารณสุข</v>
          </cell>
          <cell r="D823" t="str">
            <v>001123300</v>
          </cell>
          <cell r="E823" t="str">
            <v>11233</v>
          </cell>
          <cell r="F823" t="str">
            <v>รพช.พรานกระต่าย</v>
          </cell>
          <cell r="G823" t="str">
            <v>โรงพยาบาลชุมชนพรานกระต่าย</v>
          </cell>
          <cell r="H823" t="str">
            <v>62060111</v>
          </cell>
          <cell r="I823">
            <v>62</v>
          </cell>
          <cell r="J823" t="str">
            <v>จังหวัดกำแพงเพชร</v>
          </cell>
          <cell r="K823">
            <v>6206</v>
          </cell>
          <cell r="L823" t="str">
            <v>พรานกระต่าย</v>
          </cell>
          <cell r="M823">
            <v>620601</v>
          </cell>
          <cell r="N823" t="str">
            <v>พรานกระต่าย</v>
          </cell>
          <cell r="O823" t="str">
            <v>เหนือ</v>
          </cell>
          <cell r="P823" t="str">
            <v>07</v>
          </cell>
          <cell r="Q823" t="str">
            <v>โรงพยาบาลชุมชน</v>
          </cell>
          <cell r="R823">
            <v>4</v>
          </cell>
          <cell r="S823">
            <v>60</v>
          </cell>
          <cell r="T823" t="str">
            <v>60</v>
          </cell>
          <cell r="U823" t="str">
            <v>21</v>
          </cell>
          <cell r="V823" t="str">
            <v>2.1 ทุติยภูมิระดับต้น</v>
          </cell>
        </row>
        <row r="824">
          <cell r="A824" t="str">
            <v>18</v>
          </cell>
          <cell r="B824" t="str">
            <v>21002</v>
          </cell>
          <cell r="C824" t="str">
            <v>กระทรวงสาธารณสุข สำนักงานปลัดกระทรวงสาธารณสุข</v>
          </cell>
          <cell r="D824" t="str">
            <v>001123400</v>
          </cell>
          <cell r="E824" t="str">
            <v>11234</v>
          </cell>
          <cell r="F824" t="str">
            <v>รพช.ลานกระบือ</v>
          </cell>
          <cell r="G824" t="str">
            <v>โรงพยาบาลชุมชนลานกระบือ</v>
          </cell>
          <cell r="H824" t="str">
            <v>62070106</v>
          </cell>
          <cell r="I824">
            <v>62</v>
          </cell>
          <cell r="J824" t="str">
            <v>จังหวัดกำแพงเพชร</v>
          </cell>
          <cell r="K824">
            <v>6207</v>
          </cell>
          <cell r="L824" t="str">
            <v>ลานกระบือ</v>
          </cell>
          <cell r="M824">
            <v>620701</v>
          </cell>
          <cell r="N824" t="str">
            <v>ลานกระบือ</v>
          </cell>
          <cell r="O824" t="str">
            <v>เหนือ</v>
          </cell>
          <cell r="P824" t="str">
            <v>07</v>
          </cell>
          <cell r="Q824" t="str">
            <v>โรงพยาบาลชุมชน</v>
          </cell>
          <cell r="R824">
            <v>5</v>
          </cell>
          <cell r="S824">
            <v>30</v>
          </cell>
          <cell r="T824" t="str">
            <v>30</v>
          </cell>
          <cell r="U824" t="str">
            <v>21</v>
          </cell>
          <cell r="V824" t="str">
            <v>2.1 ทุติยภูมิระดับต้น</v>
          </cell>
        </row>
        <row r="825">
          <cell r="A825" t="str">
            <v>18</v>
          </cell>
          <cell r="B825" t="str">
            <v>21002</v>
          </cell>
          <cell r="C825" t="str">
            <v>กระทรวงสาธารณสุข สำนักงานปลัดกระทรวงสาธารณสุข</v>
          </cell>
          <cell r="D825" t="str">
            <v>001123500</v>
          </cell>
          <cell r="E825" t="str">
            <v>11235</v>
          </cell>
          <cell r="F825" t="str">
            <v>รพช.ทรายทองวัฒนา</v>
          </cell>
          <cell r="G825" t="str">
            <v>โรงพยาบาลชุมชนทรายทองวัฒนา</v>
          </cell>
          <cell r="H825" t="str">
            <v>62080101</v>
          </cell>
          <cell r="I825">
            <v>62</v>
          </cell>
          <cell r="J825" t="str">
            <v>จังหวัดกำแพงเพชร</v>
          </cell>
          <cell r="K825">
            <v>6208</v>
          </cell>
          <cell r="L825" t="str">
            <v>ทรายทองวัฒนา</v>
          </cell>
          <cell r="M825">
            <v>620801</v>
          </cell>
          <cell r="N825" t="str">
            <v>ทุ่งทราย</v>
          </cell>
          <cell r="O825" t="str">
            <v>เหนือ</v>
          </cell>
          <cell r="P825" t="str">
            <v>07</v>
          </cell>
          <cell r="Q825" t="str">
            <v>โรงพยาบาลชุมชน</v>
          </cell>
          <cell r="R825">
            <v>5</v>
          </cell>
          <cell r="S825">
            <v>30</v>
          </cell>
          <cell r="T825" t="str">
            <v>10</v>
          </cell>
          <cell r="U825" t="str">
            <v>21</v>
          </cell>
          <cell r="V825" t="str">
            <v>2.1 ทุติยภูมิระดับต้น</v>
          </cell>
        </row>
        <row r="826">
          <cell r="A826" t="str">
            <v>18</v>
          </cell>
          <cell r="B826" t="str">
            <v>21002</v>
          </cell>
          <cell r="C826" t="str">
            <v>กระทรวงสาธารณสุข สำนักงานปลัดกระทรวงสาธารณสุข</v>
          </cell>
          <cell r="D826" t="str">
            <v>001123600</v>
          </cell>
          <cell r="E826" t="str">
            <v>11236</v>
          </cell>
          <cell r="F826" t="str">
            <v>รพช.ปางศิลาทอง</v>
          </cell>
          <cell r="G826" t="str">
            <v>โรงพยาบาลชุมชนปางศิลาทอง</v>
          </cell>
          <cell r="H826" t="str">
            <v>62090204</v>
          </cell>
          <cell r="I826">
            <v>62</v>
          </cell>
          <cell r="J826" t="str">
            <v>จังหวัดกำแพงเพชร</v>
          </cell>
          <cell r="K826">
            <v>6209</v>
          </cell>
          <cell r="L826" t="str">
            <v>ปางศิลาทอง</v>
          </cell>
          <cell r="M826">
            <v>620902</v>
          </cell>
          <cell r="N826" t="str">
            <v>หินดาต</v>
          </cell>
          <cell r="O826" t="str">
            <v>เหนือ</v>
          </cell>
          <cell r="P826" t="str">
            <v>07</v>
          </cell>
          <cell r="Q826" t="str">
            <v>โรงพยาบาลชุมชน</v>
          </cell>
          <cell r="R826">
            <v>5</v>
          </cell>
          <cell r="S826">
            <v>30</v>
          </cell>
          <cell r="T826" t="str">
            <v>30</v>
          </cell>
          <cell r="U826" t="str">
            <v>21</v>
          </cell>
          <cell r="V826" t="str">
            <v>2.1 ทุติยภูมิระดับต้น</v>
          </cell>
        </row>
        <row r="827">
          <cell r="A827" t="str">
            <v>18</v>
          </cell>
          <cell r="B827" t="str">
            <v>21002</v>
          </cell>
          <cell r="C827" t="str">
            <v>กระทรวงสาธารณสุข สำนักงานปลัดกระทรวงสาธารณสุข</v>
          </cell>
          <cell r="D827" t="str">
            <v>001413500</v>
          </cell>
          <cell r="E827" t="str">
            <v>14135</v>
          </cell>
          <cell r="F827" t="str">
            <v>รพช.บึงสามัคคี</v>
          </cell>
          <cell r="G827" t="str">
            <v>โรงพยาบาลชุมชนบึงสามัคคี</v>
          </cell>
          <cell r="H827" t="str">
            <v>62100307</v>
          </cell>
          <cell r="I827">
            <v>62</v>
          </cell>
          <cell r="J827" t="str">
            <v>จังหวัดกำแพงเพชร</v>
          </cell>
          <cell r="K827">
            <v>6210</v>
          </cell>
          <cell r="L827" t="str">
            <v>บึงสามัคคี</v>
          </cell>
          <cell r="M827">
            <v>621003</v>
          </cell>
          <cell r="N827" t="str">
            <v>ระหาน</v>
          </cell>
          <cell r="O827" t="str">
            <v>เหนือ</v>
          </cell>
          <cell r="P827" t="str">
            <v>07</v>
          </cell>
          <cell r="Q827" t="str">
            <v>โรงพยาบาลชุมชน</v>
          </cell>
          <cell r="R827">
            <v>5</v>
          </cell>
          <cell r="S827">
            <v>30</v>
          </cell>
          <cell r="T827" t="str">
            <v>30</v>
          </cell>
          <cell r="U827" t="str">
            <v>21</v>
          </cell>
          <cell r="V827" t="str">
            <v>2.1 ทุติยภูมิระดับต้น</v>
          </cell>
        </row>
        <row r="828">
          <cell r="A828" t="str">
            <v>18</v>
          </cell>
          <cell r="B828" t="str">
            <v>21002</v>
          </cell>
          <cell r="C828" t="str">
            <v>กระทรวงสาธารณสุข สำนักงานปลัดกระทรวงสาธารณสุข</v>
          </cell>
          <cell r="D828" t="str">
            <v>001072600</v>
          </cell>
          <cell r="E828" t="str">
            <v>10726</v>
          </cell>
          <cell r="F828" t="str">
            <v>รพท.พิจิตร</v>
          </cell>
          <cell r="G828" t="str">
            <v>โรงพยาบาลทั่วไปพิจิตร</v>
          </cell>
          <cell r="H828" t="str">
            <v>66010100</v>
          </cell>
          <cell r="I828">
            <v>66</v>
          </cell>
          <cell r="J828" t="str">
            <v>จังหวัดพิจิตร</v>
          </cell>
          <cell r="K828">
            <v>6601</v>
          </cell>
          <cell r="L828" t="str">
            <v>เมืองพิจิตร</v>
          </cell>
          <cell r="M828">
            <v>660101</v>
          </cell>
          <cell r="N828" t="str">
            <v>ในเมือง</v>
          </cell>
          <cell r="O828" t="str">
            <v>เหนือ</v>
          </cell>
          <cell r="P828" t="str">
            <v>06</v>
          </cell>
          <cell r="Q828" t="str">
            <v>โรงพยาบาลทั่วไป</v>
          </cell>
          <cell r="R828">
            <v>2</v>
          </cell>
          <cell r="S828">
            <v>405</v>
          </cell>
          <cell r="T828" t="str">
            <v>342</v>
          </cell>
          <cell r="U828" t="str">
            <v>23</v>
          </cell>
          <cell r="V828" t="str">
            <v>2.3 ทุติยภูมิระดับสูง</v>
          </cell>
        </row>
        <row r="829">
          <cell r="A829" t="str">
            <v>18</v>
          </cell>
          <cell r="B829" t="str">
            <v>21002</v>
          </cell>
          <cell r="C829" t="str">
            <v>กระทรวงสาธารณสุข สำนักงานปลัดกระทรวงสาธารณสุข</v>
          </cell>
          <cell r="D829" t="str">
            <v>001125800</v>
          </cell>
          <cell r="E829" t="str">
            <v>11258</v>
          </cell>
          <cell r="F829" t="str">
            <v>รพช.วังทรายพูน</v>
          </cell>
          <cell r="G829" t="str">
            <v>โรงพยาบาลชุมชนวังทรายพูน</v>
          </cell>
          <cell r="H829" t="str">
            <v>66020101</v>
          </cell>
          <cell r="I829">
            <v>66</v>
          </cell>
          <cell r="J829" t="str">
            <v>จังหวัดพิจิตร</v>
          </cell>
          <cell r="K829">
            <v>6602</v>
          </cell>
          <cell r="L829" t="str">
            <v>วังทรายพูน</v>
          </cell>
          <cell r="M829">
            <v>660201</v>
          </cell>
          <cell r="N829" t="str">
            <v>วังทรายพูน</v>
          </cell>
          <cell r="O829" t="str">
            <v>เหนือ</v>
          </cell>
          <cell r="P829" t="str">
            <v>07</v>
          </cell>
          <cell r="Q829" t="str">
            <v>โรงพยาบาลชุมชน</v>
          </cell>
          <cell r="R829">
            <v>5</v>
          </cell>
          <cell r="S829">
            <v>30</v>
          </cell>
          <cell r="T829" t="str">
            <v>30</v>
          </cell>
          <cell r="U829" t="str">
            <v>21</v>
          </cell>
          <cell r="V829" t="str">
            <v>2.1 ทุติยภูมิระดับต้น</v>
          </cell>
        </row>
        <row r="830">
          <cell r="A830" t="str">
            <v>18</v>
          </cell>
          <cell r="B830" t="str">
            <v>21002</v>
          </cell>
          <cell r="C830" t="str">
            <v>กระทรวงสาธารณสุข สำนักงานปลัดกระทรวงสาธารณสุข</v>
          </cell>
          <cell r="D830" t="str">
            <v>001125900</v>
          </cell>
          <cell r="E830" t="str">
            <v>11259</v>
          </cell>
          <cell r="F830" t="str">
            <v>รพช.โพธิ์ประทับช้าง</v>
          </cell>
          <cell r="G830" t="str">
            <v>โรงพยาบาลชุมชนโพธิ์ประทับช้าง</v>
          </cell>
          <cell r="H830" t="str">
            <v>66030102</v>
          </cell>
          <cell r="I830">
            <v>66</v>
          </cell>
          <cell r="J830" t="str">
            <v>จังหวัดพิจิตร</v>
          </cell>
          <cell r="K830">
            <v>6603</v>
          </cell>
          <cell r="L830" t="str">
            <v>โพธิ์ประทับช้าง</v>
          </cell>
          <cell r="M830">
            <v>660301</v>
          </cell>
          <cell r="N830" t="str">
            <v>โพธิ์ประทับช้าง</v>
          </cell>
          <cell r="O830" t="str">
            <v>เหนือ</v>
          </cell>
          <cell r="P830" t="str">
            <v>07</v>
          </cell>
          <cell r="Q830" t="str">
            <v>โรงพยาบาลชุมชน</v>
          </cell>
          <cell r="R830">
            <v>5</v>
          </cell>
          <cell r="S830">
            <v>30</v>
          </cell>
          <cell r="T830" t="str">
            <v>30</v>
          </cell>
          <cell r="U830" t="str">
            <v>21</v>
          </cell>
          <cell r="V830" t="str">
            <v>2.1 ทุติยภูมิระดับต้น</v>
          </cell>
        </row>
        <row r="831">
          <cell r="A831" t="str">
            <v>18</v>
          </cell>
          <cell r="B831" t="str">
            <v>21002</v>
          </cell>
          <cell r="C831" t="str">
            <v>กระทรวงสาธารณสุข สำนักงานปลัดกระทรวงสาธารณสุข</v>
          </cell>
          <cell r="D831" t="str">
            <v>001126000</v>
          </cell>
          <cell r="E831" t="str">
            <v>11260</v>
          </cell>
          <cell r="F831" t="str">
            <v>รพช.บางมูลนาก</v>
          </cell>
          <cell r="G831" t="str">
            <v>โรงพยาบาลชุมชนบางมูลนาก</v>
          </cell>
          <cell r="H831" t="str">
            <v>66050109</v>
          </cell>
          <cell r="I831">
            <v>66</v>
          </cell>
          <cell r="J831" t="str">
            <v>จังหวัดพิจิตร</v>
          </cell>
          <cell r="K831">
            <v>6605</v>
          </cell>
          <cell r="L831" t="str">
            <v>บางมูลนาก</v>
          </cell>
          <cell r="M831">
            <v>660503</v>
          </cell>
          <cell r="N831" t="str">
            <v>หอไกร</v>
          </cell>
          <cell r="O831" t="str">
            <v>เหนือ</v>
          </cell>
          <cell r="P831" t="str">
            <v>07</v>
          </cell>
          <cell r="Q831" t="str">
            <v>โรงพยาบาลชุมชน</v>
          </cell>
          <cell r="R831">
            <v>4</v>
          </cell>
          <cell r="S831">
            <v>90</v>
          </cell>
          <cell r="T831" t="str">
            <v>90</v>
          </cell>
          <cell r="U831" t="str">
            <v>21</v>
          </cell>
          <cell r="V831" t="str">
            <v>2.1 ทุติยภูมิระดับต้น</v>
          </cell>
        </row>
        <row r="832">
          <cell r="A832" t="str">
            <v>18</v>
          </cell>
          <cell r="B832" t="str">
            <v>21002</v>
          </cell>
          <cell r="C832" t="str">
            <v>กระทรวงสาธารณสุข สำนักงานปลัดกระทรวงสาธารณสุข</v>
          </cell>
          <cell r="D832" t="str">
            <v>001126100</v>
          </cell>
          <cell r="E832" t="str">
            <v>11261</v>
          </cell>
          <cell r="F832" t="str">
            <v>รพช.โพทะเล</v>
          </cell>
          <cell r="G832" t="str">
            <v>โรงพยาบาลชุมชนโพทะเล</v>
          </cell>
          <cell r="H832" t="str">
            <v>66060102</v>
          </cell>
          <cell r="I832">
            <v>66</v>
          </cell>
          <cell r="J832" t="str">
            <v>จังหวัดพิจิตร</v>
          </cell>
          <cell r="K832">
            <v>6606</v>
          </cell>
          <cell r="L832" t="str">
            <v>โพทะเล</v>
          </cell>
          <cell r="M832">
            <v>660601</v>
          </cell>
          <cell r="N832" t="str">
            <v>โพทะเล</v>
          </cell>
          <cell r="O832" t="str">
            <v>เหนือ</v>
          </cell>
          <cell r="P832" t="str">
            <v>07</v>
          </cell>
          <cell r="Q832" t="str">
            <v>โรงพยาบาลชุมชน</v>
          </cell>
          <cell r="R832">
            <v>4</v>
          </cell>
          <cell r="S832">
            <v>60</v>
          </cell>
          <cell r="T832" t="str">
            <v>30</v>
          </cell>
          <cell r="U832" t="str">
            <v>21</v>
          </cell>
          <cell r="V832" t="str">
            <v>2.1 ทุติยภูมิระดับต้น</v>
          </cell>
        </row>
        <row r="833">
          <cell r="A833" t="str">
            <v>18</v>
          </cell>
          <cell r="B833" t="str">
            <v>21002</v>
          </cell>
          <cell r="C833" t="str">
            <v>กระทรวงสาธารณสุข สำนักงานปลัดกระทรวงสาธารณสุข</v>
          </cell>
          <cell r="D833" t="str">
            <v>001126200</v>
          </cell>
          <cell r="E833" t="str">
            <v>11262</v>
          </cell>
          <cell r="F833" t="str">
            <v>รพช.สามง่าม</v>
          </cell>
          <cell r="G833" t="str">
            <v>โรงพยาบาลชุมชนสามง่าม</v>
          </cell>
          <cell r="H833" t="str">
            <v>66070105</v>
          </cell>
          <cell r="I833">
            <v>66</v>
          </cell>
          <cell r="J833" t="str">
            <v>จังหวัดพิจิตร</v>
          </cell>
          <cell r="K833">
            <v>6607</v>
          </cell>
          <cell r="L833" t="str">
            <v>สามง่าม</v>
          </cell>
          <cell r="M833">
            <v>660701</v>
          </cell>
          <cell r="N833" t="str">
            <v>สามง่าม</v>
          </cell>
          <cell r="O833" t="str">
            <v>เหนือ</v>
          </cell>
          <cell r="P833" t="str">
            <v>07</v>
          </cell>
          <cell r="Q833" t="str">
            <v>โรงพยาบาลชุมชน</v>
          </cell>
          <cell r="R833">
            <v>4</v>
          </cell>
          <cell r="S833">
            <v>60</v>
          </cell>
          <cell r="T833" t="str">
            <v>60</v>
          </cell>
          <cell r="U833" t="str">
            <v>21</v>
          </cell>
          <cell r="V833" t="str">
            <v>2.1 ทุติยภูมิระดับต้น</v>
          </cell>
        </row>
        <row r="834">
          <cell r="A834" t="str">
            <v>18</v>
          </cell>
          <cell r="B834" t="str">
            <v>21002</v>
          </cell>
          <cell r="C834" t="str">
            <v>กระทรวงสาธารณสุข สำนักงานปลัดกระทรวงสาธารณสุข</v>
          </cell>
          <cell r="D834" t="str">
            <v>001126300</v>
          </cell>
          <cell r="E834" t="str">
            <v>11263</v>
          </cell>
          <cell r="F834" t="str">
            <v>รพช.ทับคล้อ</v>
          </cell>
          <cell r="G834" t="str">
            <v>โรงพยาบาลชุมชนทับคล้อ</v>
          </cell>
          <cell r="H834" t="str">
            <v>66080204</v>
          </cell>
          <cell r="I834">
            <v>66</v>
          </cell>
          <cell r="J834" t="str">
            <v>จังหวัดพิจิตร</v>
          </cell>
          <cell r="K834">
            <v>6608</v>
          </cell>
          <cell r="L834" t="str">
            <v>ทับคล้อ</v>
          </cell>
          <cell r="M834">
            <v>660802</v>
          </cell>
          <cell r="N834" t="str">
            <v>เขาทราย</v>
          </cell>
          <cell r="O834" t="str">
            <v>เหนือ</v>
          </cell>
          <cell r="P834" t="str">
            <v>07</v>
          </cell>
          <cell r="Q834" t="str">
            <v>โรงพยาบาลชุมชน</v>
          </cell>
          <cell r="R834">
            <v>5</v>
          </cell>
          <cell r="S834">
            <v>30</v>
          </cell>
          <cell r="T834" t="str">
            <v>30</v>
          </cell>
          <cell r="U834" t="str">
            <v>21</v>
          </cell>
          <cell r="V834" t="str">
            <v>2.1 ทุติยภูมิระดับต้น</v>
          </cell>
        </row>
        <row r="835">
          <cell r="A835" t="str">
            <v>18</v>
          </cell>
          <cell r="B835" t="str">
            <v>21002</v>
          </cell>
          <cell r="C835" t="str">
            <v>กระทรวงสาธารณสุข สำนักงานปลัดกระทรวงสาธารณสุข</v>
          </cell>
          <cell r="D835" t="str">
            <v>001145600</v>
          </cell>
          <cell r="E835" t="str">
            <v>11456</v>
          </cell>
          <cell r="F835" t="str">
            <v>รพร.ตะพานหิน</v>
          </cell>
          <cell r="G835" t="str">
            <v>โรงพยาบาลสมเด็จพระยุพราชตะพานหิน</v>
          </cell>
          <cell r="H835" t="str">
            <v>66040100</v>
          </cell>
          <cell r="I835">
            <v>66</v>
          </cell>
          <cell r="J835" t="str">
            <v>จังหวัดพิจิตร</v>
          </cell>
          <cell r="K835">
            <v>6604</v>
          </cell>
          <cell r="L835" t="str">
            <v>ตะพานหิน</v>
          </cell>
          <cell r="M835">
            <v>660401</v>
          </cell>
          <cell r="N835" t="str">
            <v>ตะพานหิน</v>
          </cell>
          <cell r="O835" t="str">
            <v>เหนือ</v>
          </cell>
          <cell r="P835" t="str">
            <v>07</v>
          </cell>
          <cell r="Q835" t="str">
            <v>โรงพยาบาลชุมชน</v>
          </cell>
          <cell r="R835">
            <v>4</v>
          </cell>
          <cell r="S835">
            <v>90</v>
          </cell>
          <cell r="T835" t="str">
            <v>90</v>
          </cell>
          <cell r="U835" t="str">
            <v>21</v>
          </cell>
          <cell r="V835" t="str">
            <v>2.1 ทุติยภูมิระดับต้น</v>
          </cell>
        </row>
        <row r="836">
          <cell r="A836" t="str">
            <v>18</v>
          </cell>
          <cell r="B836" t="str">
            <v>21002</v>
          </cell>
          <cell r="C836" t="str">
            <v>กระทรวงสาธารณสุข สำนักงานปลัดกระทรวงสาธารณสุข</v>
          </cell>
          <cell r="D836" t="str">
            <v>001163100</v>
          </cell>
          <cell r="E836" t="str">
            <v>11631</v>
          </cell>
          <cell r="F836" t="str">
            <v>รพช.วชิรบารมี</v>
          </cell>
          <cell r="G836" t="str">
            <v>โรงพยาบาลชุมชนวชิรบารมี</v>
          </cell>
          <cell r="H836" t="str">
            <v>66120113</v>
          </cell>
          <cell r="I836">
            <v>66</v>
          </cell>
          <cell r="J836" t="str">
            <v>จังหวัดพิจิตร</v>
          </cell>
          <cell r="K836">
            <v>6612</v>
          </cell>
          <cell r="L836" t="str">
            <v>วชิรบารมี</v>
          </cell>
          <cell r="M836">
            <v>661201</v>
          </cell>
          <cell r="N836" t="str">
            <v>บ้านนา</v>
          </cell>
          <cell r="O836" t="str">
            <v>เหนือ</v>
          </cell>
          <cell r="P836" t="str">
            <v>07</v>
          </cell>
          <cell r="Q836" t="str">
            <v>โรงพยาบาลชุมชน</v>
          </cell>
          <cell r="R836">
            <v>5</v>
          </cell>
          <cell r="S836">
            <v>30</v>
          </cell>
          <cell r="T836" t="str">
            <v>30</v>
          </cell>
          <cell r="U836" t="str">
            <v>21</v>
          </cell>
          <cell r="V836" t="str">
            <v>2.1 ทุติยภูมิระดับต้น</v>
          </cell>
        </row>
      </sheetData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lthoffice"/>
      <sheetName val="รพศรพทรพช883"/>
      <sheetName val="t3_รพศรพทรพช883"/>
    </sheetNames>
    <sheetDataSet>
      <sheetData sheetId="0" refreshError="1"/>
      <sheetData sheetId="1" refreshError="1"/>
      <sheetData sheetId="2">
        <row r="1">
          <cell r="A1" t="str">
            <v>รหัส9หลัก</v>
          </cell>
          <cell r="B1" t="str">
            <v>ชื่อหน่วยงาน</v>
          </cell>
          <cell r="C1" t="str">
            <v>รหัสสังกัด</v>
          </cell>
          <cell r="D1" t="str">
            <v>สังกัด</v>
          </cell>
          <cell r="E1" t="str">
            <v>รหัสประเภท</v>
          </cell>
          <cell r="F1" t="str">
            <v>ประเภท</v>
          </cell>
          <cell r="G1" t="str">
            <v>จำนวนเตียง</v>
          </cell>
          <cell r="H1" t="str">
            <v>รหัสจังหวัด</v>
          </cell>
          <cell r="I1" t="str">
            <v>จังหวัด</v>
          </cell>
          <cell r="J1" t="str">
            <v>รหัสอำเภอ</v>
          </cell>
          <cell r="K1" t="str">
            <v>อำเภอ</v>
          </cell>
          <cell r="L1" t="str">
            <v>รหัสตำบล</v>
          </cell>
          <cell r="M1" t="str">
            <v>ตำบล</v>
          </cell>
          <cell r="N1" t="str">
            <v>รหัสหมู่</v>
          </cell>
          <cell r="O1" t="str">
            <v>หมู่</v>
          </cell>
          <cell r="P1" t="str">
            <v>สถานะ</v>
          </cell>
          <cell r="Q1" t="str">
            <v>สถานะการเปิดบริการ</v>
          </cell>
          <cell r="R1" t="str">
            <v>ที่อยู่</v>
          </cell>
          <cell r="S1" t="str">
            <v>รหัสไปรษณีย์</v>
          </cell>
          <cell r="T1" t="str">
            <v>โทรศัพท์</v>
          </cell>
          <cell r="U1" t="str">
            <v>โทรสาร</v>
          </cell>
          <cell r="V1" t="str">
            <v>รหัสระดับการบริการ</v>
          </cell>
          <cell r="W1" t="str">
            <v>ระดับการบริการ</v>
          </cell>
          <cell r="X1" t="str">
            <v>รหัสประเภทบริการ</v>
          </cell>
          <cell r="Y1" t="str">
            <v>ประเภทบริการ</v>
          </cell>
          <cell r="Z1" t="str">
            <v>รหัสการเปลี่ยนแปลง</v>
          </cell>
          <cell r="AA1" t="str">
            <v>ชื่อการเปลี่ยนแปลง</v>
          </cell>
          <cell r="AB1" t="str">
            <v>หมายเหตุ</v>
          </cell>
          <cell r="AC1" t="str">
            <v>วันที่กำหนดรหัส</v>
          </cell>
          <cell r="AD1" t="str">
            <v>วันที่ยกเลิกรหัส</v>
          </cell>
          <cell r="AE1" t="str">
            <v>วันที่เปิดบริการ</v>
          </cell>
          <cell r="AF1" t="str">
            <v>วันที่ปิดบริการ</v>
          </cell>
          <cell r="AG1" t="str">
            <v>วันที่ปรับปรุงข้อมูลล่าสุด</v>
          </cell>
          <cell r="AH1" t="str">
            <v>รหัส5หลัก</v>
          </cell>
        </row>
        <row r="2">
          <cell r="A2" t="str">
            <v>001084500</v>
          </cell>
          <cell r="B2" t="str">
            <v>โรงพยาบาลคลองใหญ่</v>
          </cell>
          <cell r="C2" t="str">
            <v>21002</v>
          </cell>
          <cell r="D2" t="str">
            <v>กระทรวงสาธารณสุข สำนักงานปลัดกระทรวงสาธารณสุข</v>
          </cell>
          <cell r="E2" t="str">
            <v>07</v>
          </cell>
          <cell r="F2" t="str">
            <v>โรงพยาบาลชุมชน</v>
          </cell>
          <cell r="G2" t="str">
            <v>36</v>
          </cell>
          <cell r="H2" t="str">
            <v>23</v>
          </cell>
          <cell r="I2" t="str">
            <v>จ.ตราด</v>
          </cell>
          <cell r="J2" t="str">
            <v>02</v>
          </cell>
          <cell r="K2" t="str">
            <v xml:space="preserve"> อ.คลองใหญ่</v>
          </cell>
          <cell r="L2" t="str">
            <v>01</v>
          </cell>
          <cell r="M2" t="str">
            <v xml:space="preserve"> 'ต.คลองใหญ่'</v>
          </cell>
          <cell r="N2" t="str">
            <v>09</v>
          </cell>
          <cell r="O2" t="str">
            <v xml:space="preserve"> หมู่ 9</v>
          </cell>
          <cell r="P2" t="str">
            <v>01</v>
          </cell>
          <cell r="Q2" t="str">
            <v>เปิดดำเนินการ</v>
          </cell>
          <cell r="R2" t="str">
            <v xml:space="preserve">1 ม.9 ถ.ธนากิจอนุสรณ์ </v>
          </cell>
          <cell r="S2" t="str">
            <v>23110</v>
          </cell>
          <cell r="T2" t="str">
            <v>039-581116</v>
          </cell>
          <cell r="U2" t="str">
            <v>039-581044</v>
          </cell>
          <cell r="V2" t="str">
            <v>21</v>
          </cell>
          <cell r="W2" t="str">
            <v>2.1 ทุติยภูมิระดับต้น</v>
          </cell>
          <cell r="X2" t="str">
            <v>S</v>
          </cell>
          <cell r="Y2" t="str">
            <v xml:space="preserve">บริการ  </v>
          </cell>
          <cell r="AH2" t="str">
            <v>10845</v>
          </cell>
        </row>
        <row r="3">
          <cell r="A3" t="str">
            <v>001136000</v>
          </cell>
          <cell r="B3" t="str">
            <v>โรงพยาบาลไชยา</v>
          </cell>
          <cell r="C3" t="str">
            <v>21002</v>
          </cell>
          <cell r="D3" t="str">
            <v>กระทรวงสาธารณสุข สำนักงานปลัดกระทรวงสาธารณสุข</v>
          </cell>
          <cell r="E3" t="str">
            <v>07</v>
          </cell>
          <cell r="F3" t="str">
            <v>โรงพยาบาลชุมชน</v>
          </cell>
          <cell r="G3" t="str">
            <v>30</v>
          </cell>
          <cell r="H3" t="str">
            <v>84</v>
          </cell>
          <cell r="I3" t="str">
            <v>จ.สุราษฎร์ธานี</v>
          </cell>
          <cell r="J3" t="str">
            <v>06</v>
          </cell>
          <cell r="K3" t="str">
            <v xml:space="preserve"> อ.ไชยา</v>
          </cell>
          <cell r="L3" t="str">
            <v>01</v>
          </cell>
          <cell r="M3" t="str">
            <v xml:space="preserve"> 'ต.ตลาดไชยา'</v>
          </cell>
          <cell r="N3" t="str">
            <v>01</v>
          </cell>
          <cell r="O3" t="str">
            <v xml:space="preserve"> หมู่ 1</v>
          </cell>
          <cell r="P3" t="str">
            <v>01</v>
          </cell>
          <cell r="Q3" t="str">
            <v>เปิดดำเนินการ</v>
          </cell>
          <cell r="R3" t="str">
            <v>ถ.รักษ์นรกิจ</v>
          </cell>
          <cell r="S3" t="str">
            <v>84110</v>
          </cell>
          <cell r="T3" t="str">
            <v>077431466</v>
          </cell>
          <cell r="U3" t="str">
            <v>077431190</v>
          </cell>
          <cell r="V3" t="str">
            <v>21</v>
          </cell>
          <cell r="W3" t="str">
            <v>2.1 ทุติยภูมิระดับต้น</v>
          </cell>
          <cell r="X3" t="str">
            <v>S</v>
          </cell>
          <cell r="Y3" t="str">
            <v xml:space="preserve">บริการ  </v>
          </cell>
          <cell r="AH3" t="str">
            <v>11360</v>
          </cell>
        </row>
        <row r="4">
          <cell r="A4" t="str">
            <v>001067400</v>
          </cell>
          <cell r="B4" t="str">
            <v>โรงพยาบาลเชียงรายประชานุเคราะห์</v>
          </cell>
          <cell r="C4" t="str">
            <v>21002</v>
          </cell>
          <cell r="D4" t="str">
            <v>กระทรวงสาธารณสุข สำนักงานปลัดกระทรวงสาธารณสุข</v>
          </cell>
          <cell r="E4" t="str">
            <v>05</v>
          </cell>
          <cell r="F4" t="str">
            <v>โรงพยาบาลศูนย์</v>
          </cell>
          <cell r="G4" t="str">
            <v>756</v>
          </cell>
          <cell r="H4" t="str">
            <v>57</v>
          </cell>
          <cell r="I4" t="str">
            <v>จ.เชียงราย</v>
          </cell>
          <cell r="J4" t="str">
            <v>01</v>
          </cell>
          <cell r="K4" t="str">
            <v xml:space="preserve"> อ.เมืองเชียงราย</v>
          </cell>
          <cell r="L4" t="str">
            <v>01</v>
          </cell>
          <cell r="M4" t="str">
            <v xml:space="preserve"> 'ต.เวียง'</v>
          </cell>
          <cell r="N4" t="str">
            <v>00</v>
          </cell>
          <cell r="O4" t="str">
            <v xml:space="preserve"> หมู่ 0</v>
          </cell>
          <cell r="P4" t="str">
            <v>01</v>
          </cell>
          <cell r="Q4" t="str">
            <v>เปิดดำเนินการ</v>
          </cell>
          <cell r="R4" t="str">
            <v xml:space="preserve">1039  ถ.สถานพยาบาล </v>
          </cell>
          <cell r="S4" t="str">
            <v>57000</v>
          </cell>
          <cell r="T4" t="str">
            <v>053-711300</v>
          </cell>
          <cell r="U4" t="str">
            <v>053-713044</v>
          </cell>
          <cell r="V4" t="str">
            <v>31</v>
          </cell>
          <cell r="W4" t="str">
            <v>3.1 ตติยภูมิ</v>
          </cell>
          <cell r="X4" t="str">
            <v>S</v>
          </cell>
          <cell r="Y4" t="str">
            <v xml:space="preserve">บริการ  </v>
          </cell>
          <cell r="AH4" t="str">
            <v>10674</v>
          </cell>
        </row>
        <row r="5">
          <cell r="A5" t="str">
            <v>001141000</v>
          </cell>
          <cell r="B5" t="str">
            <v>โรงพยาบาลสิเกา</v>
          </cell>
          <cell r="C5" t="str">
            <v>21002</v>
          </cell>
          <cell r="D5" t="str">
            <v>กระทรวงสาธารณสุข สำนักงานปลัดกระทรวงสาธารณสุข</v>
          </cell>
          <cell r="E5" t="str">
            <v>07</v>
          </cell>
          <cell r="F5" t="str">
            <v>โรงพยาบาลชุมชน</v>
          </cell>
          <cell r="G5" t="str">
            <v>60</v>
          </cell>
          <cell r="H5" t="str">
            <v>92</v>
          </cell>
          <cell r="I5" t="str">
            <v>จ.ตรัง</v>
          </cell>
          <cell r="J5" t="str">
            <v>05</v>
          </cell>
          <cell r="K5" t="str">
            <v xml:space="preserve"> อ.สิเกา</v>
          </cell>
          <cell r="L5" t="str">
            <v>01</v>
          </cell>
          <cell r="M5" t="str">
            <v xml:space="preserve"> 'ต.บ่อหิน'</v>
          </cell>
          <cell r="N5" t="str">
            <v>06</v>
          </cell>
          <cell r="O5" t="str">
            <v xml:space="preserve"> หมู่ 6</v>
          </cell>
          <cell r="P5" t="str">
            <v>01</v>
          </cell>
          <cell r="Q5" t="str">
            <v>เปิดดำเนินการ</v>
          </cell>
          <cell r="R5" t="str">
            <v>231</v>
          </cell>
          <cell r="S5" t="str">
            <v>92150</v>
          </cell>
          <cell r="V5" t="str">
            <v>21</v>
          </cell>
          <cell r="W5" t="str">
            <v>2.1 ทุติยภูมิระดับต้น</v>
          </cell>
          <cell r="X5" t="str">
            <v>S</v>
          </cell>
          <cell r="Y5" t="str">
            <v xml:space="preserve">บริการ  </v>
          </cell>
          <cell r="AH5" t="str">
            <v>11410</v>
          </cell>
        </row>
        <row r="6">
          <cell r="A6" t="str">
            <v>001134700</v>
          </cell>
          <cell r="B6" t="str">
            <v>โรงพยาบาลเกาะยาวชัยพัฒน์</v>
          </cell>
          <cell r="C6" t="str">
            <v>21002</v>
          </cell>
          <cell r="D6" t="str">
            <v>กระทรวงสาธารณสุข สำนักงานปลัดกระทรวงสาธารณสุข</v>
          </cell>
          <cell r="E6" t="str">
            <v>07</v>
          </cell>
          <cell r="F6" t="str">
            <v>โรงพยาบาลชุมชน</v>
          </cell>
          <cell r="G6" t="str">
            <v>30</v>
          </cell>
          <cell r="H6" t="str">
            <v>82</v>
          </cell>
          <cell r="I6" t="str">
            <v>จ.พังงา</v>
          </cell>
          <cell r="J6" t="str">
            <v>02</v>
          </cell>
          <cell r="K6" t="str">
            <v xml:space="preserve"> อ.เกาะยาว</v>
          </cell>
          <cell r="L6" t="str">
            <v>01</v>
          </cell>
          <cell r="M6" t="str">
            <v xml:space="preserve"> 'ต.เกาะยาวน้อย'</v>
          </cell>
          <cell r="N6" t="str">
            <v>02</v>
          </cell>
          <cell r="O6" t="str">
            <v xml:space="preserve"> หมู่ 2</v>
          </cell>
          <cell r="P6" t="str">
            <v>01</v>
          </cell>
          <cell r="Q6" t="str">
            <v>เปิดดำเนินการ</v>
          </cell>
          <cell r="R6" t="str">
            <v xml:space="preserve">52/3 </v>
          </cell>
          <cell r="S6" t="str">
            <v>82160</v>
          </cell>
          <cell r="T6" t="str">
            <v>076597119</v>
          </cell>
          <cell r="U6" t="str">
            <v>076597119</v>
          </cell>
          <cell r="V6" t="str">
            <v>21</v>
          </cell>
          <cell r="W6" t="str">
            <v>2.1 ทุติยภูมิระดับต้น</v>
          </cell>
          <cell r="AH6" t="str">
            <v>11347</v>
          </cell>
        </row>
        <row r="7">
          <cell r="A7" t="str">
            <v>001108900</v>
          </cell>
          <cell r="B7" t="str">
            <v>โรงพยาบาลกุสุมาลย์</v>
          </cell>
          <cell r="C7" t="str">
            <v>21002</v>
          </cell>
          <cell r="D7" t="str">
            <v>กระทรวงสาธารณสุข สำนักงานปลัดกระทรวงสาธารณสุข</v>
          </cell>
          <cell r="E7" t="str">
            <v>07</v>
          </cell>
          <cell r="F7" t="str">
            <v>โรงพยาบาลชุมชน</v>
          </cell>
          <cell r="G7" t="str">
            <v>35</v>
          </cell>
          <cell r="H7" t="str">
            <v>47</v>
          </cell>
          <cell r="I7" t="str">
            <v>จ.สกลนคร</v>
          </cell>
          <cell r="J7" t="str">
            <v>02</v>
          </cell>
          <cell r="K7" t="str">
            <v xml:space="preserve"> อ.กุสุมาลย์</v>
          </cell>
          <cell r="L7" t="str">
            <v>02</v>
          </cell>
          <cell r="M7" t="str">
            <v xml:space="preserve"> 'ต.นาโพธิ์'</v>
          </cell>
          <cell r="N7" t="str">
            <v>11</v>
          </cell>
          <cell r="O7" t="str">
            <v xml:space="preserve"> หมู่ 11</v>
          </cell>
          <cell r="P7" t="str">
            <v>01</v>
          </cell>
          <cell r="Q7" t="str">
            <v>เปิดดำเนินการ</v>
          </cell>
          <cell r="R7" t="str">
            <v xml:space="preserve">  ถ.สกลนคร-นครพนม  </v>
          </cell>
          <cell r="S7" t="str">
            <v>47210</v>
          </cell>
          <cell r="T7" t="str">
            <v>042769041</v>
          </cell>
          <cell r="U7" t="str">
            <v>042769123</v>
          </cell>
          <cell r="V7" t="str">
            <v>21</v>
          </cell>
          <cell r="W7" t="str">
            <v>2.1 ทุติยภูมิระดับต้น</v>
          </cell>
          <cell r="X7" t="str">
            <v>S</v>
          </cell>
          <cell r="Y7" t="str">
            <v xml:space="preserve">บริการ  </v>
          </cell>
          <cell r="AH7" t="str">
            <v>11089</v>
          </cell>
        </row>
        <row r="8">
          <cell r="A8" t="str">
            <v>002132300</v>
          </cell>
          <cell r="B8" t="str">
            <v>โรงพยาบาลพระอาจารย์แบน  ธนากโร</v>
          </cell>
          <cell r="C8" t="str">
            <v>21002</v>
          </cell>
          <cell r="D8" t="str">
            <v>กระทรวงสาธารณสุข สำนักงานปลัดกระทรวงสาธารณสุข</v>
          </cell>
          <cell r="E8" t="str">
            <v>07</v>
          </cell>
          <cell r="F8" t="str">
            <v>โรงพยาบาลชุมชน</v>
          </cell>
          <cell r="G8" t="str">
            <v>90</v>
          </cell>
          <cell r="H8" t="str">
            <v>47</v>
          </cell>
          <cell r="I8" t="str">
            <v>จ.สกลนคร</v>
          </cell>
          <cell r="J8" t="str">
            <v>18</v>
          </cell>
          <cell r="K8" t="str">
            <v xml:space="preserve"> อ.ภูพาน</v>
          </cell>
          <cell r="L8" t="str">
            <v>03</v>
          </cell>
          <cell r="M8" t="str">
            <v xml:space="preserve"> 'ต.โคกภู'</v>
          </cell>
          <cell r="N8" t="str">
            <v>00</v>
          </cell>
          <cell r="O8" t="str">
            <v xml:space="preserve"> หมู่ 0</v>
          </cell>
          <cell r="P8" t="str">
            <v>01</v>
          </cell>
          <cell r="Q8" t="str">
            <v>เปิดดำเนินการ</v>
          </cell>
          <cell r="R8" t="str">
            <v xml:space="preserve">288 ถ.สกลนคร-กาฬสินธุ์ </v>
          </cell>
          <cell r="S8" t="str">
            <v>47180</v>
          </cell>
          <cell r="T8" t="str">
            <v>0422708123</v>
          </cell>
          <cell r="U8" t="str">
            <v>0422708123</v>
          </cell>
          <cell r="V8" t="str">
            <v>22</v>
          </cell>
          <cell r="W8" t="str">
            <v>2.2 ทุติยภูมิระดับกลาง</v>
          </cell>
          <cell r="X8" t="str">
            <v>S</v>
          </cell>
          <cell r="Y8" t="str">
            <v xml:space="preserve">บริการ  </v>
          </cell>
          <cell r="AH8" t="str">
            <v>21323</v>
          </cell>
        </row>
        <row r="9">
          <cell r="A9" t="str">
            <v>001112700</v>
          </cell>
          <cell r="B9" t="str">
            <v>โรงพยาบาลพร้าว</v>
          </cell>
          <cell r="C9" t="str">
            <v>21002</v>
          </cell>
          <cell r="D9" t="str">
            <v>กระทรวงสาธารณสุข สำนักงานปลัดกระทรวงสาธารณสุข</v>
          </cell>
          <cell r="E9" t="str">
            <v>07</v>
          </cell>
          <cell r="F9" t="str">
            <v>โรงพยาบาลชุมชน</v>
          </cell>
          <cell r="G9" t="str">
            <v>60</v>
          </cell>
          <cell r="H9" t="str">
            <v>50</v>
          </cell>
          <cell r="I9" t="str">
            <v>จ.เชียงใหม่</v>
          </cell>
          <cell r="J9" t="str">
            <v>11</v>
          </cell>
          <cell r="K9" t="str">
            <v xml:space="preserve"> อ.พร้าว</v>
          </cell>
          <cell r="L9" t="str">
            <v>01</v>
          </cell>
          <cell r="M9" t="str">
            <v xml:space="preserve"> 'ต.เวียง'</v>
          </cell>
          <cell r="N9" t="str">
            <v>04</v>
          </cell>
          <cell r="O9" t="str">
            <v xml:space="preserve"> หมู่ 4</v>
          </cell>
          <cell r="P9" t="str">
            <v>01</v>
          </cell>
          <cell r="Q9" t="str">
            <v>เปิดดำเนินการ</v>
          </cell>
          <cell r="R9" t="str">
            <v xml:space="preserve">181 ม.4 </v>
          </cell>
          <cell r="S9" t="str">
            <v>50190</v>
          </cell>
          <cell r="V9" t="str">
            <v>22</v>
          </cell>
          <cell r="W9" t="str">
            <v>2.2 ทุติยภูมิระดับกลาง</v>
          </cell>
          <cell r="AH9" t="str">
            <v>11127</v>
          </cell>
        </row>
        <row r="10">
          <cell r="A10" t="str">
            <v>001069700</v>
          </cell>
          <cell r="B10" t="str">
            <v>โรงพยาบาลพุทธโสธร</v>
          </cell>
          <cell r="C10" t="str">
            <v>21002</v>
          </cell>
          <cell r="D10" t="str">
            <v>กระทรวงสาธารณสุข สำนักงานปลัดกระทรวงสาธารณสุข</v>
          </cell>
          <cell r="E10" t="str">
            <v>06</v>
          </cell>
          <cell r="F10" t="str">
            <v>โรงพยาบาลทั่วไป</v>
          </cell>
          <cell r="G10" t="str">
            <v>503</v>
          </cell>
          <cell r="H10" t="str">
            <v>24</v>
          </cell>
          <cell r="I10" t="str">
            <v>จ.ฉะเชิงเทรา</v>
          </cell>
          <cell r="J10" t="str">
            <v>01</v>
          </cell>
          <cell r="K10" t="str">
            <v xml:space="preserve"> อ.เมืองฉะเชิงเทรา</v>
          </cell>
          <cell r="L10" t="str">
            <v>01</v>
          </cell>
          <cell r="M10" t="str">
            <v xml:space="preserve"> 'ต.หน้าเมือง'</v>
          </cell>
          <cell r="N10" t="str">
            <v>00</v>
          </cell>
          <cell r="O10" t="str">
            <v xml:space="preserve"> หมู่ 0</v>
          </cell>
          <cell r="P10" t="str">
            <v>01</v>
          </cell>
          <cell r="Q10" t="str">
            <v>เปิดดำเนินการ</v>
          </cell>
          <cell r="R10" t="str">
            <v>174 ถ.มรุพงษ์  (เขตเทศบาลเมืองฉะเชิงเทรา)</v>
          </cell>
          <cell r="S10" t="str">
            <v>24000</v>
          </cell>
          <cell r="T10" t="str">
            <v>0 38-51 1033</v>
          </cell>
          <cell r="U10" t="str">
            <v>038-514722-3'</v>
          </cell>
          <cell r="W10" t="str">
            <v>31</v>
          </cell>
          <cell r="X10" t="str">
            <v>3.1 ตติยภูมิ</v>
          </cell>
          <cell r="AA10" t="str">
            <v>02</v>
          </cell>
          <cell r="AB10" t="str">
            <v>แก้ไขชื่อ</v>
          </cell>
          <cell r="AC10" t="str">
            <v>แก้ไขชื่อ โรงพยาบาลเมืองฉะเชิงเทรา เป็น โรงพยาบาลพุทธโสธรและแก้ไขจำนวนเตียง</v>
          </cell>
          <cell r="AH10" t="str">
            <v>10697</v>
          </cell>
        </row>
        <row r="11">
          <cell r="A11" t="str">
            <v>001066700</v>
          </cell>
          <cell r="B11" t="str">
            <v>โรงพยาบาลบุรีรัมย์</v>
          </cell>
          <cell r="C11" t="str">
            <v>21002</v>
          </cell>
          <cell r="D11" t="str">
            <v>กระทรวงสาธารณสุข สำนักงานปลัดกระทรวงสาธารณสุข</v>
          </cell>
          <cell r="E11" t="str">
            <v>05</v>
          </cell>
          <cell r="F11" t="str">
            <v>โรงพยาบาลศูนย์</v>
          </cell>
          <cell r="G11" t="str">
            <v>625</v>
          </cell>
          <cell r="H11" t="str">
            <v>31</v>
          </cell>
          <cell r="I11" t="str">
            <v>จ.บุรีรัมย์</v>
          </cell>
          <cell r="J11" t="str">
            <v>01</v>
          </cell>
          <cell r="K11" t="str">
            <v xml:space="preserve"> อ.เมืองบุรีรัมย์</v>
          </cell>
          <cell r="L11" t="str">
            <v>01</v>
          </cell>
          <cell r="M11" t="str">
            <v xml:space="preserve"> 'ต.ในเมือง'</v>
          </cell>
          <cell r="N11" t="str">
            <v>05</v>
          </cell>
          <cell r="O11" t="str">
            <v xml:space="preserve"> หมู่ 5</v>
          </cell>
          <cell r="P11" t="str">
            <v>01</v>
          </cell>
          <cell r="Q11" t="str">
            <v>เปิดดำเนินการ</v>
          </cell>
          <cell r="R11" t="str">
            <v xml:space="preserve">1 ถนนหนัาสถานีรถไฟ </v>
          </cell>
          <cell r="S11" t="str">
            <v>31000</v>
          </cell>
          <cell r="T11" t="str">
            <v>044-615002</v>
          </cell>
          <cell r="V11" t="str">
            <v>31</v>
          </cell>
          <cell r="W11" t="str">
            <v>3.1 ตติยภูมิ</v>
          </cell>
          <cell r="Z11" t="str">
            <v>01</v>
          </cell>
          <cell r="AA11" t="str">
            <v>ตั้งใหม่</v>
          </cell>
          <cell r="AB11" t="str">
            <v>แก้ไขที่ตั้ง หมู่เป็น ม.5</v>
          </cell>
          <cell r="AH11" t="str">
            <v>10667</v>
          </cell>
        </row>
        <row r="12">
          <cell r="A12" t="str">
            <v>001104200</v>
          </cell>
          <cell r="B12" t="str">
            <v>โรงพยาบาลโพนพิสัย</v>
          </cell>
          <cell r="C12" t="str">
            <v>21002</v>
          </cell>
          <cell r="D12" t="str">
            <v>กระทรวงสาธารณสุข สำนักงานปลัดกระทรวงสาธารณสุข</v>
          </cell>
          <cell r="E12" t="str">
            <v>07</v>
          </cell>
          <cell r="F12" t="str">
            <v>โรงพยาบาลชุมชน</v>
          </cell>
          <cell r="G12" t="str">
            <v>60</v>
          </cell>
          <cell r="H12" t="str">
            <v>43</v>
          </cell>
          <cell r="I12" t="str">
            <v>จ.หนองคาย</v>
          </cell>
          <cell r="J12" t="str">
            <v>05</v>
          </cell>
          <cell r="K12" t="str">
            <v xml:space="preserve"> อ.โพนพิสัย</v>
          </cell>
          <cell r="L12" t="str">
            <v>01</v>
          </cell>
          <cell r="M12" t="str">
            <v xml:space="preserve"> 'ต.จุมพล'</v>
          </cell>
          <cell r="N12" t="str">
            <v>03</v>
          </cell>
          <cell r="O12" t="str">
            <v xml:space="preserve"> หมู่ 3</v>
          </cell>
          <cell r="P12" t="str">
            <v>01</v>
          </cell>
          <cell r="Q12" t="str">
            <v>เปิดดำเนินการ</v>
          </cell>
          <cell r="R12" t="str">
            <v xml:space="preserve">77  </v>
          </cell>
          <cell r="S12" t="str">
            <v>43120</v>
          </cell>
          <cell r="T12" t="str">
            <v>042471204</v>
          </cell>
          <cell r="U12" t="str">
            <v>042471668</v>
          </cell>
          <cell r="V12" t="str">
            <v>22</v>
          </cell>
          <cell r="W12" t="str">
            <v>2.2 ทุติยภูมิระดับกลาง</v>
          </cell>
          <cell r="X12" t="str">
            <v>S</v>
          </cell>
          <cell r="Y12" t="str">
            <v xml:space="preserve">บริการ  </v>
          </cell>
          <cell r="AH12" t="str">
            <v>11042</v>
          </cell>
        </row>
        <row r="13">
          <cell r="A13" t="str">
            <v>001086200</v>
          </cell>
          <cell r="B13" t="str">
            <v>โรงพยาบาลศรีมโหสถ</v>
          </cell>
          <cell r="C13" t="str">
            <v>21002</v>
          </cell>
          <cell r="D13" t="str">
            <v>กระทรวงสาธารณสุข สำนักงานปลัดกระทรวงสาธารณสุข</v>
          </cell>
          <cell r="E13" t="str">
            <v>07</v>
          </cell>
          <cell r="F13" t="str">
            <v>โรงพยาบาลชุมชน</v>
          </cell>
          <cell r="G13" t="str">
            <v>30</v>
          </cell>
          <cell r="H13" t="str">
            <v>25</v>
          </cell>
          <cell r="I13" t="str">
            <v>จ.ปราจีนบุรี</v>
          </cell>
          <cell r="J13" t="str">
            <v>09</v>
          </cell>
          <cell r="K13" t="str">
            <v xml:space="preserve"> อ.ศรีมโหสถ</v>
          </cell>
          <cell r="L13" t="str">
            <v>01</v>
          </cell>
          <cell r="M13" t="str">
            <v xml:space="preserve"> 'ต.โคกปีบ'</v>
          </cell>
          <cell r="N13" t="str">
            <v>04</v>
          </cell>
          <cell r="O13" t="str">
            <v xml:space="preserve"> หมู่ 4</v>
          </cell>
          <cell r="P13" t="str">
            <v>01</v>
          </cell>
          <cell r="Q13" t="str">
            <v>เปิดดำเนินการ</v>
          </cell>
          <cell r="R13" t="str">
            <v xml:space="preserve">189  ถ.สุวินทวงศ์ บ้านโคกปีบ </v>
          </cell>
          <cell r="V13" t="str">
            <v>21</v>
          </cell>
          <cell r="W13" t="str">
            <v>2.1 ทุติยภูมิระดับต้น</v>
          </cell>
          <cell r="AH13" t="str">
            <v>10862</v>
          </cell>
        </row>
        <row r="14">
          <cell r="A14" t="str">
            <v>002482100</v>
          </cell>
          <cell r="B14" t="str">
            <v>โรงพยาบาลนาเยีย</v>
          </cell>
          <cell r="C14" t="str">
            <v>21002</v>
          </cell>
          <cell r="D14" t="str">
            <v>กระทรวงสาธารณสุข สำนักงานปลัดกระทรวงสาธารณสุข</v>
          </cell>
          <cell r="E14" t="str">
            <v>07</v>
          </cell>
          <cell r="F14" t="str">
            <v>โรงพยาบาลชุมชน</v>
          </cell>
          <cell r="G14" t="str">
            <v>30</v>
          </cell>
          <cell r="H14" t="str">
            <v>34</v>
          </cell>
          <cell r="I14" t="str">
            <v>จ.อุบลราชธานี</v>
          </cell>
          <cell r="J14" t="str">
            <v>29</v>
          </cell>
          <cell r="K14" t="str">
            <v xml:space="preserve"> อ.นาเยีย</v>
          </cell>
          <cell r="L14" t="str">
            <v>01</v>
          </cell>
          <cell r="M14" t="str">
            <v xml:space="preserve"> 'ต.นาเยีย'</v>
          </cell>
          <cell r="N14" t="str">
            <v>00</v>
          </cell>
          <cell r="O14" t="str">
            <v xml:space="preserve"> หมู่ 0</v>
          </cell>
          <cell r="P14" t="str">
            <v>01</v>
          </cell>
          <cell r="Q14" t="str">
            <v>เปิดดำเนินการ</v>
          </cell>
          <cell r="V14" t="str">
            <v>21</v>
          </cell>
          <cell r="W14" t="str">
            <v>2.1 ทุติยภูมิระดับต้น</v>
          </cell>
          <cell r="X14" t="str">
            <v>S</v>
          </cell>
          <cell r="Y14" t="str">
            <v xml:space="preserve">บริการ  </v>
          </cell>
          <cell r="Z14" t="str">
            <v>00</v>
          </cell>
          <cell r="AC14" t="str">
            <v>2012-05-02</v>
          </cell>
          <cell r="AH14" t="str">
            <v>24821</v>
          </cell>
        </row>
        <row r="15">
          <cell r="A15" t="str">
            <v>001078200</v>
          </cell>
          <cell r="B15" t="str">
            <v>โรงพยาบาลไชโย</v>
          </cell>
          <cell r="C15" t="str">
            <v>21002</v>
          </cell>
          <cell r="D15" t="str">
            <v>กระทรวงสาธารณสุข สำนักงานปลัดกระทรวงสาธารณสุข</v>
          </cell>
          <cell r="E15" t="str">
            <v>07</v>
          </cell>
          <cell r="F15" t="str">
            <v>โรงพยาบาลชุมชน</v>
          </cell>
          <cell r="G15" t="str">
            <v>30</v>
          </cell>
          <cell r="H15" t="str">
            <v>15</v>
          </cell>
          <cell r="I15" t="str">
            <v>จ.อ่างทอง</v>
          </cell>
          <cell r="J15" t="str">
            <v>02</v>
          </cell>
          <cell r="K15" t="str">
            <v xml:space="preserve"> อ.ไชโย</v>
          </cell>
          <cell r="L15" t="str">
            <v>06</v>
          </cell>
          <cell r="M15" t="str">
            <v xml:space="preserve"> 'ต.ไชโย'</v>
          </cell>
          <cell r="N15" t="str">
            <v>05</v>
          </cell>
          <cell r="O15" t="str">
            <v xml:space="preserve"> หมู่ 5</v>
          </cell>
          <cell r="P15" t="str">
            <v>01</v>
          </cell>
          <cell r="Q15" t="str">
            <v>เปิดดำเนินการ</v>
          </cell>
          <cell r="R15" t="str">
            <v xml:space="preserve">80 ม.5 ถ.สิงห์บุรี-อ่างทอง </v>
          </cell>
          <cell r="V15" t="str">
            <v>21</v>
          </cell>
          <cell r="W15" t="str">
            <v>2.1 ทุติยภูมิระดับต้น</v>
          </cell>
          <cell r="Z15" t="str">
            <v>04</v>
          </cell>
          <cell r="AA15" t="str">
            <v>แก้ไข/เปลี่ยนแปลงที่ตั้ง</v>
          </cell>
          <cell r="AB15" t="str">
            <v>เพิ่มเป็น 30 เตียง ตามมติ อกพ.สป</v>
          </cell>
          <cell r="AH15" t="str">
            <v>10782</v>
          </cell>
        </row>
        <row r="16">
          <cell r="A16" t="str">
            <v>002495600</v>
          </cell>
          <cell r="B16" t="str">
            <v>โรงพยาบาลเวียงหนองล่อง</v>
          </cell>
          <cell r="C16" t="str">
            <v>21002</v>
          </cell>
          <cell r="D16" t="str">
            <v>กระทรวงสาธารณสุข สำนักงานปลัดกระทรวงสาธารณสุข</v>
          </cell>
          <cell r="E16" t="str">
            <v>07</v>
          </cell>
          <cell r="F16" t="str">
            <v>โรงพยาบาลชุมชน</v>
          </cell>
          <cell r="G16" t="str">
            <v>30</v>
          </cell>
          <cell r="H16" t="str">
            <v>51</v>
          </cell>
          <cell r="I16" t="str">
            <v>จ.ลำพูน</v>
          </cell>
          <cell r="J16" t="str">
            <v>08</v>
          </cell>
          <cell r="K16" t="str">
            <v xml:space="preserve"> อ.เวียงหนองล่อง</v>
          </cell>
          <cell r="L16" t="str">
            <v>03</v>
          </cell>
          <cell r="M16" t="str">
            <v xml:space="preserve"> 'ต.วังผาง'</v>
          </cell>
          <cell r="N16" t="str">
            <v>09</v>
          </cell>
          <cell r="O16" t="str">
            <v xml:space="preserve"> หมู่ 9</v>
          </cell>
          <cell r="P16" t="str">
            <v>01</v>
          </cell>
          <cell r="Q16" t="str">
            <v>เปิดดำเนินการ</v>
          </cell>
          <cell r="S16" t="str">
            <v>51120</v>
          </cell>
          <cell r="T16" t="str">
            <v>0873018898</v>
          </cell>
          <cell r="V16" t="str">
            <v>10</v>
          </cell>
          <cell r="W16" t="str">
            <v>1 ปฐมภูมิ</v>
          </cell>
          <cell r="X16" t="str">
            <v>S</v>
          </cell>
          <cell r="Y16" t="str">
            <v xml:space="preserve">บริการ  </v>
          </cell>
          <cell r="Z16" t="str">
            <v>06</v>
          </cell>
          <cell r="AA16" t="str">
            <v>แก้ไข/เปลี่ยนแปลงจำนวนเตียง</v>
          </cell>
          <cell r="AC16" t="str">
            <v>2012-07-03</v>
          </cell>
          <cell r="AE16" t="str">
            <v>2012-07-01</v>
          </cell>
          <cell r="AH16" t="str">
            <v>24956</v>
          </cell>
        </row>
        <row r="17">
          <cell r="A17" t="str">
            <v>002501700</v>
          </cell>
          <cell r="B17" t="str">
            <v>โรงพยาบาลภูเพียง</v>
          </cell>
          <cell r="C17" t="str">
            <v>21002</v>
          </cell>
          <cell r="D17" t="str">
            <v>กระทรวงสาธารณสุข สำนักงานปลัดกระทรวงสาธารณสุข</v>
          </cell>
          <cell r="E17" t="str">
            <v>07</v>
          </cell>
          <cell r="F17" t="str">
            <v>โรงพยาบาลชุมชน</v>
          </cell>
          <cell r="G17" t="str">
            <v>30</v>
          </cell>
          <cell r="H17" t="str">
            <v>55</v>
          </cell>
          <cell r="I17" t="str">
            <v>จ.น่าน</v>
          </cell>
          <cell r="J17" t="str">
            <v>14</v>
          </cell>
          <cell r="K17" t="str">
            <v xml:space="preserve"> อ.ภูเพียง</v>
          </cell>
          <cell r="L17" t="str">
            <v>01</v>
          </cell>
          <cell r="M17" t="str">
            <v xml:space="preserve"> 'ต.ม่วงตึ๊ด'</v>
          </cell>
          <cell r="N17" t="str">
            <v>00</v>
          </cell>
          <cell r="P17" t="str">
            <v>01</v>
          </cell>
          <cell r="Q17" t="str">
            <v>เปิดดำเนินการ</v>
          </cell>
          <cell r="S17" t="str">
            <v>55000</v>
          </cell>
          <cell r="T17" t="str">
            <v>0897006073</v>
          </cell>
          <cell r="V17" t="str">
            <v>21</v>
          </cell>
          <cell r="W17" t="str">
            <v>2.1 ทุติยภูมิระดับต้น</v>
          </cell>
          <cell r="X17" t="str">
            <v>S</v>
          </cell>
          <cell r="Y17" t="str">
            <v xml:space="preserve">บริการ  </v>
          </cell>
          <cell r="AC17" t="str">
            <v>2012-09-20</v>
          </cell>
          <cell r="AE17" t="str">
            <v>2012-09-17</v>
          </cell>
          <cell r="AH17" t="str">
            <v>25017</v>
          </cell>
        </row>
        <row r="18">
          <cell r="A18" t="str">
            <v>001082300</v>
          </cell>
          <cell r="B18" t="str">
            <v>โรงพยาบาลแหลมฉบัง</v>
          </cell>
          <cell r="C18" t="str">
            <v>21002</v>
          </cell>
          <cell r="D18" t="str">
            <v>กระทรวงสาธารณสุข สำนักงานปลัดกระทรวงสาธารณสุข</v>
          </cell>
          <cell r="E18" t="str">
            <v>07</v>
          </cell>
          <cell r="F18" t="str">
            <v>โรงพยาบาลชุมชน</v>
          </cell>
          <cell r="G18" t="str">
            <v>114</v>
          </cell>
          <cell r="H18" t="str">
            <v>20</v>
          </cell>
          <cell r="I18" t="str">
            <v>จ.ชลบุรี</v>
          </cell>
          <cell r="J18" t="str">
            <v>07</v>
          </cell>
          <cell r="K18" t="str">
            <v xml:space="preserve"> อ.ศรีราชา</v>
          </cell>
          <cell r="L18" t="str">
            <v>03</v>
          </cell>
          <cell r="M18" t="str">
            <v xml:space="preserve"> 'ต.ทุ่งสุขลา'</v>
          </cell>
          <cell r="N18" t="str">
            <v>07</v>
          </cell>
          <cell r="O18" t="str">
            <v xml:space="preserve"> หมู่ 7</v>
          </cell>
          <cell r="P18" t="str">
            <v>01</v>
          </cell>
          <cell r="Q18" t="str">
            <v>เปิดดำเนินการ</v>
          </cell>
          <cell r="V18" t="str">
            <v>22</v>
          </cell>
          <cell r="W18" t="str">
            <v>2.2 ทุติยภูมิระดับกลาง</v>
          </cell>
          <cell r="X18" t="str">
            <v>S</v>
          </cell>
          <cell r="Y18" t="str">
            <v xml:space="preserve">บริการ  </v>
          </cell>
          <cell r="Z18" t="str">
            <v>02</v>
          </cell>
          <cell r="AA18" t="str">
            <v>แก้ไขชื่อ</v>
          </cell>
          <cell r="AB18" t="str">
            <v>เปลี่ยนชื่อรพ.อ่าวอุดม เป็น รพ.แหลมฉบัง ตามหนังสือสำนักบริหารการสาธารณสุข ที่ 0228.04.3/5918 ลงวันที่ 26 ตค.55 เตียง จาก90 เป็น114 เตียง</v>
          </cell>
          <cell r="AH18" t="str">
            <v>10823</v>
          </cell>
        </row>
        <row r="19">
          <cell r="A19" t="str">
            <v>001077500</v>
          </cell>
          <cell r="B19" t="str">
            <v>โรงพยาบาลภาชี</v>
          </cell>
          <cell r="C19" t="str">
            <v>21002</v>
          </cell>
          <cell r="D19" t="str">
            <v>กระทรวงสาธารณสุข สำนักงานปลัดกระทรวงสาธารณสุข</v>
          </cell>
          <cell r="E19" t="str">
            <v>07</v>
          </cell>
          <cell r="F19" t="str">
            <v>โรงพยาบาลชุมชน</v>
          </cell>
          <cell r="G19" t="str">
            <v>30</v>
          </cell>
          <cell r="H19" t="str">
            <v>14</v>
          </cell>
          <cell r="I19" t="str">
            <v>จ.พระนครศรีอยุธยา</v>
          </cell>
          <cell r="J19" t="str">
            <v>09</v>
          </cell>
          <cell r="K19" t="str">
            <v xml:space="preserve"> อ.ภาชี</v>
          </cell>
          <cell r="L19" t="str">
            <v>01</v>
          </cell>
          <cell r="M19" t="str">
            <v xml:space="preserve"> 'ต.ภาชี'</v>
          </cell>
          <cell r="N19" t="str">
            <v>05</v>
          </cell>
          <cell r="O19" t="str">
            <v xml:space="preserve"> หมู่ 5</v>
          </cell>
          <cell r="P19" t="str">
            <v>01</v>
          </cell>
          <cell r="Q19" t="str">
            <v>เปิดดำเนินการ</v>
          </cell>
          <cell r="R19" t="str">
            <v>15 ม.5 ถ.ผักไห่-ป่าโมก</v>
          </cell>
          <cell r="V19" t="str">
            <v>21</v>
          </cell>
          <cell r="W19" t="str">
            <v>2.1 ทุติยภูมิระดับต้น</v>
          </cell>
          <cell r="AB19" t="str">
            <v>แก้ไขค่าพิกัด</v>
          </cell>
          <cell r="AH19" t="str">
            <v>10775</v>
          </cell>
        </row>
        <row r="20">
          <cell r="A20" t="str">
            <v>001139500</v>
          </cell>
          <cell r="B20" t="str">
            <v>โรงพยาบาลสะเดา</v>
          </cell>
          <cell r="C20" t="str">
            <v>21002</v>
          </cell>
          <cell r="D20" t="str">
            <v>กระทรวงสาธารณสุข สำนักงานปลัดกระทรวงสาธารณสุข</v>
          </cell>
          <cell r="E20" t="str">
            <v>07</v>
          </cell>
          <cell r="F20" t="str">
            <v>โรงพยาบาลชุมชน</v>
          </cell>
          <cell r="G20" t="str">
            <v>30</v>
          </cell>
          <cell r="H20" t="str">
            <v>90</v>
          </cell>
          <cell r="I20" t="str">
            <v>จ.สงขลา</v>
          </cell>
          <cell r="J20" t="str">
            <v>10</v>
          </cell>
          <cell r="K20" t="str">
            <v xml:space="preserve"> อ.สะเดา</v>
          </cell>
          <cell r="L20" t="str">
            <v>01</v>
          </cell>
          <cell r="M20" t="str">
            <v xml:space="preserve"> 'ต.สะเดา'</v>
          </cell>
          <cell r="N20" t="str">
            <v>00</v>
          </cell>
          <cell r="O20" t="str">
            <v xml:space="preserve"> หมู่ 0</v>
          </cell>
          <cell r="P20" t="str">
            <v>01</v>
          </cell>
          <cell r="Q20" t="str">
            <v>เปิดดำเนินการ</v>
          </cell>
          <cell r="R20" t="str">
            <v xml:space="preserve">110 ถ.ปาดังเบซาร์ </v>
          </cell>
          <cell r="S20" t="str">
            <v>90120</v>
          </cell>
          <cell r="T20" t="str">
            <v>074411288</v>
          </cell>
          <cell r="U20" t="str">
            <v>074414236</v>
          </cell>
          <cell r="V20" t="str">
            <v>21</v>
          </cell>
          <cell r="W20" t="str">
            <v>2.1 ทุติยภูมิระดับต้น</v>
          </cell>
          <cell r="X20" t="str">
            <v>S</v>
          </cell>
          <cell r="Y20" t="str">
            <v xml:space="preserve">บริการ  </v>
          </cell>
          <cell r="AH20" t="str">
            <v>11395</v>
          </cell>
        </row>
        <row r="21">
          <cell r="A21" t="str">
            <v>001103100</v>
          </cell>
          <cell r="B21" t="str">
            <v>โรงพยาบาลเชียงคาน</v>
          </cell>
          <cell r="C21" t="str">
            <v>21002</v>
          </cell>
          <cell r="D21" t="str">
            <v>กระทรวงสาธารณสุข สำนักงานปลัดกระทรวงสาธารณสุข</v>
          </cell>
          <cell r="E21" t="str">
            <v>07</v>
          </cell>
          <cell r="F21" t="str">
            <v>โรงพยาบาลชุมชน</v>
          </cell>
          <cell r="G21" t="str">
            <v>30</v>
          </cell>
          <cell r="H21" t="str">
            <v>42</v>
          </cell>
          <cell r="I21" t="str">
            <v>จ.เลย</v>
          </cell>
          <cell r="J21" t="str">
            <v>03</v>
          </cell>
          <cell r="K21" t="str">
            <v xml:space="preserve"> อ.เชียงคาน</v>
          </cell>
          <cell r="L21" t="str">
            <v>01</v>
          </cell>
          <cell r="M21" t="str">
            <v xml:space="preserve"> 'ต.เชียงคาน'</v>
          </cell>
          <cell r="N21" t="str">
            <v>02</v>
          </cell>
          <cell r="O21" t="str">
            <v xml:space="preserve"> หมู่ 2</v>
          </cell>
          <cell r="P21" t="str">
            <v>01</v>
          </cell>
          <cell r="Q21" t="str">
            <v>เปิดดำเนินการ</v>
          </cell>
          <cell r="R21" t="str">
            <v xml:space="preserve">427  ถ.เชียงคาน - ปากชม </v>
          </cell>
          <cell r="S21" t="str">
            <v>42110</v>
          </cell>
          <cell r="T21" t="str">
            <v>042821101</v>
          </cell>
          <cell r="U21" t="str">
            <v>042821101</v>
          </cell>
          <cell r="V21" t="str">
            <v>21</v>
          </cell>
          <cell r="W21" t="str">
            <v>2.1 ทุติยภูมิระดับต้น</v>
          </cell>
          <cell r="X21" t="str">
            <v>S</v>
          </cell>
          <cell r="Y21" t="str">
            <v xml:space="preserve">บริการ  </v>
          </cell>
          <cell r="AH21" t="str">
            <v>11031</v>
          </cell>
        </row>
        <row r="22">
          <cell r="A22" t="str">
            <v>001110600</v>
          </cell>
          <cell r="B22" t="str">
            <v>โรงพยาบาลบ้านแพง</v>
          </cell>
          <cell r="C22" t="str">
            <v>21002</v>
          </cell>
          <cell r="D22" t="str">
            <v>กระทรวงสาธารณสุข สำนักงานปลัดกระทรวงสาธารณสุข</v>
          </cell>
          <cell r="E22" t="str">
            <v>07</v>
          </cell>
          <cell r="F22" t="str">
            <v>โรงพยาบาลชุมชน</v>
          </cell>
          <cell r="G22" t="str">
            <v>30</v>
          </cell>
          <cell r="H22" t="str">
            <v>48</v>
          </cell>
          <cell r="I22" t="str">
            <v>จ.นครพนม</v>
          </cell>
          <cell r="J22" t="str">
            <v>04</v>
          </cell>
          <cell r="K22" t="str">
            <v xml:space="preserve"> อ.บ้านแพง</v>
          </cell>
          <cell r="L22" t="str">
            <v>01</v>
          </cell>
          <cell r="M22" t="str">
            <v xml:space="preserve"> 'ต.บ้านแพง'</v>
          </cell>
          <cell r="N22" t="str">
            <v>02</v>
          </cell>
          <cell r="O22" t="str">
            <v xml:space="preserve"> หมู่ 2</v>
          </cell>
          <cell r="P22" t="str">
            <v>01</v>
          </cell>
          <cell r="Q22" t="str">
            <v>เปิดดำเนินการ</v>
          </cell>
          <cell r="R22" t="str">
            <v xml:space="preserve">339 ม.2 ถ.หนองคาย-นครพนม </v>
          </cell>
          <cell r="S22" t="str">
            <v>48140</v>
          </cell>
          <cell r="V22" t="str">
            <v>21</v>
          </cell>
          <cell r="W22" t="str">
            <v>2.1 ทุติยภูมิระดับต้น</v>
          </cell>
          <cell r="AH22" t="str">
            <v>11106</v>
          </cell>
        </row>
        <row r="23">
          <cell r="A23" t="str">
            <v>001106300</v>
          </cell>
          <cell r="B23" t="str">
            <v>โรงพยาบาลจตุรพักตรพิมาน</v>
          </cell>
          <cell r="C23" t="str">
            <v>21002</v>
          </cell>
          <cell r="D23" t="str">
            <v>กระทรวงสาธารณสุข สำนักงานปลัดกระทรวงสาธารณสุข</v>
          </cell>
          <cell r="E23" t="str">
            <v>07</v>
          </cell>
          <cell r="F23" t="str">
            <v>โรงพยาบาลชุมชน</v>
          </cell>
          <cell r="G23" t="str">
            <v>30</v>
          </cell>
          <cell r="H23" t="str">
            <v>45</v>
          </cell>
          <cell r="I23" t="str">
            <v>จ.ร้อยเอ็ด</v>
          </cell>
          <cell r="J23" t="str">
            <v>04</v>
          </cell>
          <cell r="K23" t="str">
            <v xml:space="preserve"> อ.จตุรพักตรพิมาน</v>
          </cell>
          <cell r="L23" t="str">
            <v>01</v>
          </cell>
          <cell r="M23" t="str">
            <v xml:space="preserve"> 'ต.หัวช้าง'</v>
          </cell>
          <cell r="N23" t="str">
            <v>04</v>
          </cell>
          <cell r="O23" t="str">
            <v xml:space="preserve"> หมู่ 4</v>
          </cell>
          <cell r="P23" t="str">
            <v>01</v>
          </cell>
          <cell r="Q23" t="str">
            <v>เปิดดำเนินการ</v>
          </cell>
          <cell r="R23" t="str">
            <v xml:space="preserve">165 ม.4 ถ.ปัทมานนท์ </v>
          </cell>
          <cell r="S23" t="str">
            <v>45180</v>
          </cell>
          <cell r="V23" t="str">
            <v>21</v>
          </cell>
          <cell r="W23" t="str">
            <v>2.1 ทุติยภูมิระดับต้น</v>
          </cell>
          <cell r="AH23" t="str">
            <v>11063</v>
          </cell>
        </row>
        <row r="24">
          <cell r="A24" t="str">
            <v>001096600</v>
          </cell>
          <cell r="B24" t="str">
            <v>โรงพยาบาลป่าติ้ว</v>
          </cell>
          <cell r="C24" t="str">
            <v>21002</v>
          </cell>
          <cell r="D24" t="str">
            <v>กระทรวงสาธารณสุข สำนักงานปลัดกระทรวงสาธารณสุข</v>
          </cell>
          <cell r="E24" t="str">
            <v>07</v>
          </cell>
          <cell r="F24" t="str">
            <v>โรงพยาบาลชุมชน</v>
          </cell>
          <cell r="G24" t="str">
            <v>30</v>
          </cell>
          <cell r="H24" t="str">
            <v>35</v>
          </cell>
          <cell r="I24" t="str">
            <v>จ.ยโสธร</v>
          </cell>
          <cell r="J24" t="str">
            <v>05</v>
          </cell>
          <cell r="K24" t="str">
            <v xml:space="preserve"> อ.ป่าติ้ว</v>
          </cell>
          <cell r="L24" t="str">
            <v>01</v>
          </cell>
          <cell r="M24" t="str">
            <v xml:space="preserve"> 'ต.โพธิ์ไทร'</v>
          </cell>
          <cell r="N24" t="str">
            <v>04</v>
          </cell>
          <cell r="O24" t="str">
            <v xml:space="preserve"> หมู่ 4</v>
          </cell>
          <cell r="P24" t="str">
            <v>01</v>
          </cell>
          <cell r="Q24" t="str">
            <v>เปิดดำเนินการ</v>
          </cell>
          <cell r="R24" t="str">
            <v>294 ม.4 ถ.อรุณประเสริฐ</v>
          </cell>
          <cell r="S24" t="str">
            <v>35150</v>
          </cell>
          <cell r="V24" t="str">
            <v>21</v>
          </cell>
          <cell r="W24" t="str">
            <v>2.1 ทุติยภูมิระดับต้น</v>
          </cell>
          <cell r="AH24" t="str">
            <v>10966</v>
          </cell>
        </row>
        <row r="25">
          <cell r="A25" t="str">
            <v>001098700</v>
          </cell>
          <cell r="B25" t="str">
            <v>โรงพยาบาลพนา</v>
          </cell>
          <cell r="C25" t="str">
            <v>21002</v>
          </cell>
          <cell r="D25" t="str">
            <v>กระทรวงสาธารณสุข สำนักงานปลัดกระทรวงสาธารณสุข</v>
          </cell>
          <cell r="E25" t="str">
            <v>07</v>
          </cell>
          <cell r="F25" t="str">
            <v>โรงพยาบาลชุมชน</v>
          </cell>
          <cell r="G25" t="str">
            <v>10</v>
          </cell>
          <cell r="H25" t="str">
            <v>37</v>
          </cell>
          <cell r="I25" t="str">
            <v>จ.อำนาจเจริญ</v>
          </cell>
          <cell r="J25" t="str">
            <v>04</v>
          </cell>
          <cell r="K25" t="str">
            <v xml:space="preserve"> อ.พนา</v>
          </cell>
          <cell r="L25" t="str">
            <v>04</v>
          </cell>
          <cell r="M25" t="str">
            <v xml:space="preserve"> 'ต.พระเหลา'</v>
          </cell>
          <cell r="N25" t="str">
            <v>10</v>
          </cell>
          <cell r="O25" t="str">
            <v xml:space="preserve"> หมู่ 10</v>
          </cell>
          <cell r="P25" t="str">
            <v>01</v>
          </cell>
          <cell r="Q25" t="str">
            <v>เปิดดำเนินการ</v>
          </cell>
          <cell r="R25" t="str">
            <v xml:space="preserve">255 ม.10 ถ.อุปชิด </v>
          </cell>
          <cell r="S25" t="str">
            <v>37180</v>
          </cell>
          <cell r="V25" t="str">
            <v>22</v>
          </cell>
          <cell r="W25" t="str">
            <v>2.2 ทุติยภูมิระดับกลาง</v>
          </cell>
          <cell r="AH25" t="str">
            <v>10987</v>
          </cell>
        </row>
        <row r="26">
          <cell r="A26" t="str">
            <v>001097100</v>
          </cell>
          <cell r="B26" t="str">
            <v>โรงพยาบาลคอนสวรรค์</v>
          </cell>
          <cell r="C26" t="str">
            <v>21002</v>
          </cell>
          <cell r="D26" t="str">
            <v>กระทรวงสาธารณสุข สำนักงานปลัดกระทรวงสาธารณสุข</v>
          </cell>
          <cell r="E26" t="str">
            <v>07</v>
          </cell>
          <cell r="F26" t="str">
            <v>โรงพยาบาลชุมชน</v>
          </cell>
          <cell r="G26" t="str">
            <v>30</v>
          </cell>
          <cell r="H26" t="str">
            <v>36</v>
          </cell>
          <cell r="I26" t="str">
            <v>จ.ชัยภูมิ</v>
          </cell>
          <cell r="J26" t="str">
            <v>03</v>
          </cell>
          <cell r="K26" t="str">
            <v xml:space="preserve"> อ.คอนสวรรค์</v>
          </cell>
          <cell r="L26" t="str">
            <v>01</v>
          </cell>
          <cell r="M26" t="str">
            <v xml:space="preserve"> 'ต.คอนสวรรค์'</v>
          </cell>
          <cell r="N26" t="str">
            <v>13</v>
          </cell>
          <cell r="O26" t="str">
            <v xml:space="preserve"> หมู่ 13</v>
          </cell>
          <cell r="P26" t="str">
            <v>01</v>
          </cell>
          <cell r="Q26" t="str">
            <v>เปิดดำเนินการ</v>
          </cell>
          <cell r="R26" t="str">
            <v xml:space="preserve">431 ถ.คอนสวรรค์ -แก้งคร้อ </v>
          </cell>
          <cell r="V26" t="str">
            <v>21</v>
          </cell>
          <cell r="W26" t="str">
            <v>2.1 ทุติยภูมิระดับต้น</v>
          </cell>
          <cell r="AH26" t="str">
            <v>10971</v>
          </cell>
        </row>
        <row r="27">
          <cell r="A27" t="str">
            <v>001088500</v>
          </cell>
          <cell r="B27" t="str">
            <v>โรงพยาบาลห้วยแถลง</v>
          </cell>
          <cell r="C27" t="str">
            <v>21002</v>
          </cell>
          <cell r="D27" t="str">
            <v>กระทรวงสาธารณสุข สำนักงานปลัดกระทรวงสาธารณสุข</v>
          </cell>
          <cell r="E27" t="str">
            <v>07</v>
          </cell>
          <cell r="F27" t="str">
            <v>โรงพยาบาลชุมชน</v>
          </cell>
          <cell r="G27" t="str">
            <v>30</v>
          </cell>
          <cell r="H27" t="str">
            <v>30</v>
          </cell>
          <cell r="I27" t="str">
            <v>จ.นครราชสีมา</v>
          </cell>
          <cell r="J27" t="str">
            <v>16</v>
          </cell>
          <cell r="K27" t="str">
            <v xml:space="preserve"> อ.ห้วยแถลง</v>
          </cell>
          <cell r="L27" t="str">
            <v>01</v>
          </cell>
          <cell r="M27" t="str">
            <v xml:space="preserve"> 'ต.ห้วยแถลง'</v>
          </cell>
          <cell r="N27" t="str">
            <v>01</v>
          </cell>
          <cell r="O27" t="str">
            <v xml:space="preserve"> หมู่ 1</v>
          </cell>
          <cell r="P27" t="str">
            <v>01</v>
          </cell>
          <cell r="Q27" t="str">
            <v>เปิดดำเนินการ</v>
          </cell>
          <cell r="R27" t="str">
            <v xml:space="preserve">422 </v>
          </cell>
          <cell r="V27" t="str">
            <v>21</v>
          </cell>
          <cell r="W27" t="str">
            <v>2.1 ทุติยภูมิระดับต้น</v>
          </cell>
          <cell r="AH27" t="str">
            <v>10885</v>
          </cell>
        </row>
        <row r="28">
          <cell r="A28" t="str">
            <v>001090700</v>
          </cell>
          <cell r="B28" t="str">
            <v>โรงพยาบาลนาโพธิ์</v>
          </cell>
          <cell r="C28" t="str">
            <v>21002</v>
          </cell>
          <cell r="D28" t="str">
            <v>กระทรวงสาธารณสุข สำนักงานปลัดกระทรวงสาธารณสุข</v>
          </cell>
          <cell r="E28" t="str">
            <v>07</v>
          </cell>
          <cell r="F28" t="str">
            <v>โรงพยาบาลชุมชน</v>
          </cell>
          <cell r="G28" t="str">
            <v>30</v>
          </cell>
          <cell r="H28" t="str">
            <v>31</v>
          </cell>
          <cell r="I28" t="str">
            <v>จ.บุรีรัมย์</v>
          </cell>
          <cell r="J28" t="str">
            <v>13</v>
          </cell>
          <cell r="K28" t="str">
            <v xml:space="preserve"> อ.นาโพธิ์</v>
          </cell>
          <cell r="L28" t="str">
            <v>05</v>
          </cell>
          <cell r="M28" t="str">
            <v xml:space="preserve"> 'ต.ศรีสว่าง'</v>
          </cell>
          <cell r="N28" t="str">
            <v>08</v>
          </cell>
          <cell r="O28" t="str">
            <v xml:space="preserve"> หมู่ 8</v>
          </cell>
          <cell r="P28" t="str">
            <v>01</v>
          </cell>
          <cell r="Q28" t="str">
            <v>เปิดดำเนินการ</v>
          </cell>
          <cell r="R28" t="str">
            <v xml:space="preserve">103 </v>
          </cell>
          <cell r="V28" t="str">
            <v>22</v>
          </cell>
          <cell r="W28" t="str">
            <v>2.2 ทุติยภูมิระดับกลาง</v>
          </cell>
          <cell r="AH28" t="str">
            <v>10907</v>
          </cell>
        </row>
        <row r="29">
          <cell r="A29" t="str">
            <v>001120600</v>
          </cell>
          <cell r="B29" t="str">
            <v>โรงพยาบาลแม่ลาน้อย</v>
          </cell>
          <cell r="C29" t="str">
            <v>21002</v>
          </cell>
          <cell r="D29" t="str">
            <v>กระทรวงสาธารณสุข สำนักงานปลัดกระทรวงสาธารณสุข</v>
          </cell>
          <cell r="E29" t="str">
            <v>07</v>
          </cell>
          <cell r="F29" t="str">
            <v>โรงพยาบาลชุมชน</v>
          </cell>
          <cell r="G29" t="str">
            <v>10</v>
          </cell>
          <cell r="H29" t="str">
            <v>58</v>
          </cell>
          <cell r="I29" t="str">
            <v>จ.แม่ฮ่องสอน</v>
          </cell>
          <cell r="J29" t="str">
            <v>05</v>
          </cell>
          <cell r="K29" t="str">
            <v xml:space="preserve"> อ.แม่ลาน้อย</v>
          </cell>
          <cell r="L29" t="str">
            <v>08</v>
          </cell>
          <cell r="M29" t="str">
            <v xml:space="preserve"> 'ต.ขุนแม่ลาน้อย'</v>
          </cell>
          <cell r="N29" t="str">
            <v>09</v>
          </cell>
          <cell r="O29" t="str">
            <v xml:space="preserve"> หมู่ 9</v>
          </cell>
          <cell r="P29" t="str">
            <v>01</v>
          </cell>
          <cell r="Q29" t="str">
            <v>เปิดดำเนินการ</v>
          </cell>
          <cell r="R29" t="str">
            <v>79 ถ.เชียงใหม่-</v>
          </cell>
          <cell r="S29" t="str">
            <v>58120</v>
          </cell>
          <cell r="V29" t="str">
            <v>21</v>
          </cell>
          <cell r="W29" t="str">
            <v>2.1 ทุติยภูมิระดับต้น</v>
          </cell>
          <cell r="AH29" t="str">
            <v>11206</v>
          </cell>
        </row>
        <row r="30">
          <cell r="A30" t="str">
            <v>001120300</v>
          </cell>
          <cell r="B30" t="str">
            <v>โรงพยาบาลขุนยวม</v>
          </cell>
          <cell r="C30" t="str">
            <v>21002</v>
          </cell>
          <cell r="D30" t="str">
            <v>กระทรวงสาธารณสุข สำนักงานปลัดกระทรวงสาธารณสุข</v>
          </cell>
          <cell r="E30" t="str">
            <v>07</v>
          </cell>
          <cell r="F30" t="str">
            <v>โรงพยาบาลชุมชน</v>
          </cell>
          <cell r="G30" t="str">
            <v>10</v>
          </cell>
          <cell r="H30" t="str">
            <v>58</v>
          </cell>
          <cell r="I30" t="str">
            <v>จ.แม่ฮ่องสอน</v>
          </cell>
          <cell r="J30" t="str">
            <v>02</v>
          </cell>
          <cell r="K30" t="str">
            <v xml:space="preserve"> อ.ขุนยวม</v>
          </cell>
          <cell r="L30" t="str">
            <v>01</v>
          </cell>
          <cell r="M30" t="str">
            <v xml:space="preserve"> 'ต.ขุนยวม'</v>
          </cell>
          <cell r="N30" t="str">
            <v>01</v>
          </cell>
          <cell r="O30" t="str">
            <v xml:space="preserve"> หมู่ 1</v>
          </cell>
          <cell r="P30" t="str">
            <v>01</v>
          </cell>
          <cell r="Q30" t="str">
            <v>เปิดดำเนินการ</v>
          </cell>
          <cell r="R30" t="str">
            <v xml:space="preserve">455 ถ.กริชสุวรรณ </v>
          </cell>
          <cell r="S30" t="str">
            <v>58140</v>
          </cell>
          <cell r="V30" t="str">
            <v>21</v>
          </cell>
          <cell r="W30" t="str">
            <v>2.1 ทุติยภูมิระดับต้น</v>
          </cell>
          <cell r="X30" t="str">
            <v>S</v>
          </cell>
          <cell r="Y30" t="str">
            <v xml:space="preserve">บริการ  </v>
          </cell>
          <cell r="AH30" t="str">
            <v>11203</v>
          </cell>
        </row>
        <row r="31">
          <cell r="A31" t="str">
            <v>001115100</v>
          </cell>
          <cell r="B31" t="str">
            <v>โรงพยาบาลวังเหนือ</v>
          </cell>
          <cell r="C31" t="str">
            <v>21002</v>
          </cell>
          <cell r="D31" t="str">
            <v>กระทรวงสาธารณสุข สำนักงานปลัดกระทรวงสาธารณสุข</v>
          </cell>
          <cell r="E31" t="str">
            <v>07</v>
          </cell>
          <cell r="F31" t="str">
            <v>โรงพยาบาลชุมชน</v>
          </cell>
          <cell r="G31" t="str">
            <v>30</v>
          </cell>
          <cell r="H31" t="str">
            <v>52</v>
          </cell>
          <cell r="I31" t="str">
            <v>จ.ลำปาง</v>
          </cell>
          <cell r="J31" t="str">
            <v>07</v>
          </cell>
          <cell r="K31" t="str">
            <v xml:space="preserve"> อ.วังเหนือ</v>
          </cell>
          <cell r="L31" t="str">
            <v>02</v>
          </cell>
          <cell r="M31" t="str">
            <v xml:space="preserve"> 'ต.วังเหนือ'</v>
          </cell>
          <cell r="N31" t="str">
            <v>04</v>
          </cell>
          <cell r="O31" t="str">
            <v xml:space="preserve"> หมู่ 4</v>
          </cell>
          <cell r="P31" t="str">
            <v>01</v>
          </cell>
          <cell r="Q31" t="str">
            <v>เปิดดำเนินการ</v>
          </cell>
          <cell r="V31" t="str">
            <v>21</v>
          </cell>
          <cell r="W31" t="str">
            <v>2.1 ทุติยภูมิระดับต้น</v>
          </cell>
          <cell r="AH31" t="str">
            <v>11151</v>
          </cell>
        </row>
        <row r="32">
          <cell r="A32" t="str">
            <v>001118000</v>
          </cell>
          <cell r="B32" t="str">
            <v>โรงพยาบาลนาหมื่น</v>
          </cell>
          <cell r="C32" t="str">
            <v>21002</v>
          </cell>
          <cell r="D32" t="str">
            <v>กระทรวงสาธารณสุข สำนักงานปลัดกระทรวงสาธารณสุข</v>
          </cell>
          <cell r="E32" t="str">
            <v>07</v>
          </cell>
          <cell r="F32" t="str">
            <v>โรงพยาบาลชุมชน</v>
          </cell>
          <cell r="G32" t="str">
            <v>30</v>
          </cell>
          <cell r="H32" t="str">
            <v>55</v>
          </cell>
          <cell r="I32" t="str">
            <v>จ.น่าน</v>
          </cell>
          <cell r="J32" t="str">
            <v>10</v>
          </cell>
          <cell r="K32" t="str">
            <v xml:space="preserve"> อ.นาหมื่น</v>
          </cell>
          <cell r="L32" t="str">
            <v>01</v>
          </cell>
          <cell r="M32" t="str">
            <v xml:space="preserve"> 'ต.นาทะนุง'</v>
          </cell>
          <cell r="N32" t="str">
            <v>14</v>
          </cell>
          <cell r="O32" t="str">
            <v xml:space="preserve"> หมู่ 14</v>
          </cell>
          <cell r="P32" t="str">
            <v>01</v>
          </cell>
          <cell r="Q32" t="str">
            <v>เปิดดำเนินการ</v>
          </cell>
          <cell r="R32" t="str">
            <v xml:space="preserve">เลขที่ 78  </v>
          </cell>
          <cell r="S32" t="str">
            <v>55180</v>
          </cell>
          <cell r="T32" t="str">
            <v>054787013</v>
          </cell>
          <cell r="V32" t="str">
            <v>22</v>
          </cell>
          <cell r="W32" t="str">
            <v>2.2 ทุติยภูมิระดับกลาง</v>
          </cell>
          <cell r="AH32" t="str">
            <v>11180</v>
          </cell>
        </row>
        <row r="33">
          <cell r="A33" t="str">
            <v>001126800</v>
          </cell>
          <cell r="B33" t="str">
            <v>โรงพยาบาลหนองไผ่</v>
          </cell>
          <cell r="C33" t="str">
            <v>21002</v>
          </cell>
          <cell r="D33" t="str">
            <v>กระทรวงสาธารณสุข สำนักงานปลัดกระทรวงสาธารณสุข</v>
          </cell>
          <cell r="E33" t="str">
            <v>07</v>
          </cell>
          <cell r="F33" t="str">
            <v>โรงพยาบาลชุมชน</v>
          </cell>
          <cell r="G33" t="str">
            <v>60</v>
          </cell>
          <cell r="H33" t="str">
            <v>67</v>
          </cell>
          <cell r="I33" t="str">
            <v>จ.เพชรบูรณ์</v>
          </cell>
          <cell r="J33" t="str">
            <v>07</v>
          </cell>
          <cell r="K33" t="str">
            <v xml:space="preserve"> อ.หนองไผ่</v>
          </cell>
          <cell r="L33" t="str">
            <v>10</v>
          </cell>
          <cell r="M33" t="str">
            <v xml:space="preserve"> 'ต.หนองไผ่'</v>
          </cell>
          <cell r="N33" t="str">
            <v>06</v>
          </cell>
          <cell r="O33" t="str">
            <v xml:space="preserve"> หมู่ 6</v>
          </cell>
          <cell r="P33" t="str">
            <v>01</v>
          </cell>
          <cell r="Q33" t="str">
            <v>เปิดดำเนินการ</v>
          </cell>
          <cell r="R33" t="str">
            <v xml:space="preserve">655 ม.6 ถ.สระบุรี-หล่มสัก </v>
          </cell>
          <cell r="S33" t="str">
            <v>67140</v>
          </cell>
          <cell r="V33" t="str">
            <v>21</v>
          </cell>
          <cell r="W33" t="str">
            <v>2.1 ทุติยภูมิระดับต้น</v>
          </cell>
          <cell r="AH33" t="str">
            <v>11268</v>
          </cell>
        </row>
        <row r="34">
          <cell r="A34" t="str">
            <v>001124700</v>
          </cell>
          <cell r="B34" t="str">
            <v>โรงพยาบาลศรีสัชนาลัย</v>
          </cell>
          <cell r="C34" t="str">
            <v>21002</v>
          </cell>
          <cell r="D34" t="str">
            <v>กระทรวงสาธารณสุข สำนักงานปลัดกระทรวงสาธารณสุข</v>
          </cell>
          <cell r="E34" t="str">
            <v>07</v>
          </cell>
          <cell r="F34" t="str">
            <v>โรงพยาบาลชุมชน</v>
          </cell>
          <cell r="G34" t="str">
            <v>60</v>
          </cell>
          <cell r="H34" t="str">
            <v>64</v>
          </cell>
          <cell r="I34" t="str">
            <v>จ.สุโขทัย</v>
          </cell>
          <cell r="J34" t="str">
            <v>05</v>
          </cell>
          <cell r="K34" t="str">
            <v xml:space="preserve"> อ.ศรีสัชนาลัย</v>
          </cell>
          <cell r="L34" t="str">
            <v>01</v>
          </cell>
          <cell r="M34" t="str">
            <v xml:space="preserve"> 'ต.หาดเสี้ยว'</v>
          </cell>
          <cell r="N34" t="str">
            <v>03</v>
          </cell>
          <cell r="O34" t="str">
            <v xml:space="preserve"> หมู่ 3</v>
          </cell>
          <cell r="P34" t="str">
            <v>01</v>
          </cell>
          <cell r="Q34" t="str">
            <v>เปิดดำเนินการ</v>
          </cell>
          <cell r="R34" t="str">
            <v>ถ.สุโขทัย-อุตรดิตถ์</v>
          </cell>
          <cell r="S34" t="str">
            <v>64130</v>
          </cell>
          <cell r="T34" t="str">
            <v>055671484</v>
          </cell>
          <cell r="U34" t="str">
            <v>055673137</v>
          </cell>
          <cell r="V34" t="str">
            <v>21</v>
          </cell>
          <cell r="W34" t="str">
            <v>2.1 ทุติยภูมิระดับต้น</v>
          </cell>
          <cell r="AH34" t="str">
            <v>11247</v>
          </cell>
        </row>
        <row r="35">
          <cell r="A35" t="str">
            <v>001116400</v>
          </cell>
          <cell r="B35" t="str">
            <v>โรงพยาบาลลับแล</v>
          </cell>
          <cell r="C35" t="str">
            <v>21002</v>
          </cell>
          <cell r="D35" t="str">
            <v>กระทรวงสาธารณสุข สำนักงานปลัดกระทรวงสาธารณสุข</v>
          </cell>
          <cell r="E35" t="str">
            <v>07</v>
          </cell>
          <cell r="F35" t="str">
            <v>โรงพยาบาลชุมชน</v>
          </cell>
          <cell r="G35" t="str">
            <v>30</v>
          </cell>
          <cell r="H35" t="str">
            <v>53</v>
          </cell>
          <cell r="I35" t="str">
            <v>จ.อุตรดิตถ์</v>
          </cell>
          <cell r="J35" t="str">
            <v>08</v>
          </cell>
          <cell r="K35" t="str">
            <v xml:space="preserve"> อ.ลับแล</v>
          </cell>
          <cell r="L35" t="str">
            <v>05</v>
          </cell>
          <cell r="M35" t="str">
            <v xml:space="preserve"> 'ต.ชัยจุมพล'</v>
          </cell>
          <cell r="N35" t="str">
            <v>01</v>
          </cell>
          <cell r="O35" t="str">
            <v xml:space="preserve"> หมู่ 1</v>
          </cell>
          <cell r="P35" t="str">
            <v>01</v>
          </cell>
          <cell r="Q35" t="str">
            <v>เปิดดำเนินการ</v>
          </cell>
          <cell r="R35" t="str">
            <v>163</v>
          </cell>
          <cell r="S35" t="str">
            <v>53130</v>
          </cell>
          <cell r="T35" t="str">
            <v>055431345</v>
          </cell>
          <cell r="U35" t="str">
            <v>055432104</v>
          </cell>
          <cell r="V35" t="str">
            <v>22</v>
          </cell>
          <cell r="W35" t="str">
            <v>2.2 ทุติยภูมิระดับกลาง</v>
          </cell>
          <cell r="AH35" t="str">
            <v>11164</v>
          </cell>
        </row>
        <row r="36">
          <cell r="A36" t="str">
            <v>001130400</v>
          </cell>
          <cell r="B36" t="str">
            <v>โรงพยาบาลกระทุ่มแบน</v>
          </cell>
          <cell r="C36" t="str">
            <v>21002</v>
          </cell>
          <cell r="D36" t="str">
            <v>กระทรวงสาธารณสุข สำนักงานปลัดกระทรวงสาธารณสุข</v>
          </cell>
          <cell r="E36" t="str">
            <v>06</v>
          </cell>
          <cell r="F36" t="str">
            <v>โรงพยาบาลทั่วไป</v>
          </cell>
          <cell r="G36" t="str">
            <v>120</v>
          </cell>
          <cell r="H36" t="str">
            <v>74</v>
          </cell>
          <cell r="I36" t="str">
            <v>จ.สมุทรสาคร</v>
          </cell>
          <cell r="J36" t="str">
            <v>02</v>
          </cell>
          <cell r="K36" t="str">
            <v xml:space="preserve"> อ.กระทุ่มแบน</v>
          </cell>
          <cell r="L36" t="str">
            <v>01</v>
          </cell>
          <cell r="M36" t="str">
            <v xml:space="preserve"> 'ต.ตลาดกระทุ่มแบน'</v>
          </cell>
          <cell r="N36" t="str">
            <v>00</v>
          </cell>
          <cell r="O36" t="str">
            <v xml:space="preserve"> หมู่ 0</v>
          </cell>
          <cell r="P36" t="str">
            <v>01</v>
          </cell>
          <cell r="Q36" t="str">
            <v>เปิดดำเนินการ</v>
          </cell>
          <cell r="R36" t="str">
            <v xml:space="preserve">450/4  </v>
          </cell>
          <cell r="S36" t="str">
            <v>74110</v>
          </cell>
          <cell r="T36" t="str">
            <v>034844430</v>
          </cell>
          <cell r="U36" t="str">
            <v>034470410</v>
          </cell>
          <cell r="V36" t="str">
            <v>22</v>
          </cell>
          <cell r="W36" t="str">
            <v>2.2 ทุติยภูมิระดับกลาง</v>
          </cell>
          <cell r="X36" t="str">
            <v>S</v>
          </cell>
          <cell r="Y36" t="str">
            <v xml:space="preserve">บริการ  </v>
          </cell>
          <cell r="Z36" t="str">
            <v>05</v>
          </cell>
          <cell r="AA36" t="str">
            <v>แก้ไข/เปลี่ยนแปลงประเภท</v>
          </cell>
          <cell r="AB36" t="str">
            <v>เปลี่ยนประเภทจากรพช เป็นรพท. รับแจ้งจากกลุ่มสบส. ที่สธ0201.032/914 วันที่ 25 มค.56</v>
          </cell>
          <cell r="AH36" t="str">
            <v>11304</v>
          </cell>
        </row>
        <row r="37">
          <cell r="A37" t="str">
            <v>001074100</v>
          </cell>
          <cell r="B37" t="str">
            <v>โรงพยาบาลวชิระภูเก็ต</v>
          </cell>
          <cell r="C37" t="str">
            <v>21002</v>
          </cell>
          <cell r="D37" t="str">
            <v>กระทรวงสาธารณสุข สำนักงานปลัดกระทรวงสาธารณสุข</v>
          </cell>
          <cell r="E37" t="str">
            <v>05</v>
          </cell>
          <cell r="F37" t="str">
            <v>โรงพยาบาลศูนย์</v>
          </cell>
          <cell r="G37" t="str">
            <v>503</v>
          </cell>
          <cell r="H37" t="str">
            <v>83</v>
          </cell>
          <cell r="I37" t="str">
            <v>จ.ภูเก็ต</v>
          </cell>
          <cell r="J37" t="str">
            <v>01</v>
          </cell>
          <cell r="K37" t="str">
            <v xml:space="preserve"> อ.เมืองภูเก็ต</v>
          </cell>
          <cell r="L37" t="str">
            <v>01</v>
          </cell>
          <cell r="M37" t="str">
            <v xml:space="preserve"> 'ต.ตลาดใหญ่'</v>
          </cell>
          <cell r="N37" t="str">
            <v>00</v>
          </cell>
          <cell r="O37" t="str">
            <v xml:space="preserve"> หมู่ 0</v>
          </cell>
          <cell r="P37" t="str">
            <v>01</v>
          </cell>
          <cell r="Q37" t="str">
            <v>เปิดดำเนินการ</v>
          </cell>
          <cell r="R37" t="str">
            <v xml:space="preserve">353 ถ.เยาวราช </v>
          </cell>
          <cell r="S37" t="str">
            <v>83000</v>
          </cell>
          <cell r="T37" t="str">
            <v>076361234</v>
          </cell>
          <cell r="V37" t="str">
            <v>31</v>
          </cell>
          <cell r="W37" t="str">
            <v>3.1 ตติยภูมิ</v>
          </cell>
          <cell r="Z37" t="str">
            <v>05</v>
          </cell>
          <cell r="AA37" t="str">
            <v>แก้ไข/เปลี่ยนแปลงประเภท</v>
          </cell>
          <cell r="AB37" t="str">
            <v>เปลี่ยนประเภทจาก รพท.เป็นรพศ. รับแจ้งจาก สบส. ที่สธ0201.032/914 วันที่ 25 มค.56</v>
          </cell>
          <cell r="AH37" t="str">
            <v>10741</v>
          </cell>
        </row>
        <row r="38">
          <cell r="A38" t="str">
            <v>002784000</v>
          </cell>
          <cell r="B38" t="str">
            <v>โรงพยาบาลสีดา</v>
          </cell>
          <cell r="C38" t="str">
            <v>21002</v>
          </cell>
          <cell r="D38" t="str">
            <v>กระทรวงสาธารณสุข สำนักงานปลัดกระทรวงสาธารณสุข</v>
          </cell>
          <cell r="E38" t="str">
            <v>07</v>
          </cell>
          <cell r="F38" t="str">
            <v>โรงพยาบาลชุมชน</v>
          </cell>
          <cell r="G38" t="str">
            <v>30</v>
          </cell>
          <cell r="H38" t="str">
            <v>30</v>
          </cell>
          <cell r="I38" t="str">
            <v>จ.นครราชสีมา</v>
          </cell>
          <cell r="J38" t="str">
            <v>31</v>
          </cell>
          <cell r="K38" t="str">
            <v xml:space="preserve"> อ.สีดา</v>
          </cell>
          <cell r="L38" t="str">
            <v>01</v>
          </cell>
          <cell r="M38" t="str">
            <v xml:space="preserve"> 'ต.สีดา'</v>
          </cell>
          <cell r="N38" t="str">
            <v>01</v>
          </cell>
          <cell r="O38" t="str">
            <v xml:space="preserve"> หมู่ 1</v>
          </cell>
          <cell r="P38" t="str">
            <v>01</v>
          </cell>
          <cell r="Q38" t="str">
            <v>เปิดดำเนินการ</v>
          </cell>
          <cell r="S38" t="str">
            <v>30430</v>
          </cell>
          <cell r="T38" t="str">
            <v>044329234</v>
          </cell>
          <cell r="U38" t="str">
            <v>044329234</v>
          </cell>
          <cell r="X38" t="str">
            <v>S</v>
          </cell>
          <cell r="Y38" t="str">
            <v xml:space="preserve">บริการ  </v>
          </cell>
          <cell r="Z38" t="str">
            <v>01</v>
          </cell>
          <cell r="AA38" t="str">
            <v>ตั้งใหม่</v>
          </cell>
          <cell r="AC38" t="str">
            <v>2013-03-04</v>
          </cell>
          <cell r="AE38" t="str">
            <v>2013-02-01</v>
          </cell>
          <cell r="AH38" t="str">
            <v>27840</v>
          </cell>
        </row>
        <row r="39">
          <cell r="A39" t="str">
            <v>002505800</v>
          </cell>
          <cell r="B39" t="str">
            <v>โรงพยาบาลกู่แก้ว</v>
          </cell>
          <cell r="C39" t="str">
            <v>21002</v>
          </cell>
          <cell r="D39" t="str">
            <v>กระทรวงสาธารณสุข สำนักงานปลัดกระทรวงสาธารณสุข</v>
          </cell>
          <cell r="E39" t="str">
            <v>07</v>
          </cell>
          <cell r="F39" t="str">
            <v>โรงพยาบาลชุมชน</v>
          </cell>
          <cell r="G39" t="str">
            <v>30</v>
          </cell>
          <cell r="H39" t="str">
            <v>41</v>
          </cell>
          <cell r="I39" t="str">
            <v>จ.อุดรธานี</v>
          </cell>
          <cell r="J39" t="str">
            <v>24</v>
          </cell>
          <cell r="K39" t="str">
            <v xml:space="preserve"> อ.กู่แก้ว</v>
          </cell>
          <cell r="L39" t="str">
            <v>01</v>
          </cell>
          <cell r="M39" t="str">
            <v xml:space="preserve"> 'ต.บ้านจีต'</v>
          </cell>
          <cell r="N39" t="str">
            <v>07</v>
          </cell>
          <cell r="O39" t="str">
            <v xml:space="preserve"> หมู่ 7</v>
          </cell>
          <cell r="P39" t="str">
            <v>01</v>
          </cell>
          <cell r="Q39" t="str">
            <v>เปิดดำเนินการ</v>
          </cell>
          <cell r="S39" t="str">
            <v>41130</v>
          </cell>
          <cell r="T39" t="str">
            <v>042256115</v>
          </cell>
          <cell r="U39" t="str">
            <v>042256115</v>
          </cell>
          <cell r="X39" t="str">
            <v>S</v>
          </cell>
          <cell r="Y39" t="str">
            <v xml:space="preserve">บริการ  </v>
          </cell>
          <cell r="Z39" t="str">
            <v>01</v>
          </cell>
          <cell r="AA39" t="str">
            <v>ตั้งใหม่</v>
          </cell>
          <cell r="AC39" t="str">
            <v>2013-02-04</v>
          </cell>
          <cell r="AE39" t="str">
            <v>2013-02-03</v>
          </cell>
          <cell r="AH39" t="str">
            <v>25058</v>
          </cell>
        </row>
        <row r="40">
          <cell r="A40" t="str">
            <v>002505900</v>
          </cell>
          <cell r="B40" t="str">
            <v>โรงพยาบาลประจักษ์ศิลปาคม</v>
          </cell>
          <cell r="C40" t="str">
            <v>21002</v>
          </cell>
          <cell r="D40" t="str">
            <v>กระทรวงสาธารณสุข สำนักงานปลัดกระทรวงสาธารณสุข</v>
          </cell>
          <cell r="E40" t="str">
            <v>07</v>
          </cell>
          <cell r="F40" t="str">
            <v>โรงพยาบาลชุมชน</v>
          </cell>
          <cell r="G40" t="str">
            <v>30</v>
          </cell>
          <cell r="H40" t="str">
            <v>41</v>
          </cell>
          <cell r="I40" t="str">
            <v>จ.อุดรธานี</v>
          </cell>
          <cell r="J40" t="str">
            <v>25</v>
          </cell>
          <cell r="K40" t="str">
            <v xml:space="preserve"> อ.ประจักษ์ศิลปาคม</v>
          </cell>
          <cell r="L40" t="str">
            <v>01</v>
          </cell>
          <cell r="M40" t="str">
            <v xml:space="preserve"> 'ต.นาม่วง'</v>
          </cell>
          <cell r="N40" t="str">
            <v>03</v>
          </cell>
          <cell r="O40" t="str">
            <v xml:space="preserve"> หมู่ 3</v>
          </cell>
          <cell r="P40" t="str">
            <v>01</v>
          </cell>
          <cell r="Q40" t="str">
            <v>เปิดดำเนินการ</v>
          </cell>
          <cell r="S40" t="str">
            <v>41110</v>
          </cell>
          <cell r="X40" t="str">
            <v>S</v>
          </cell>
          <cell r="Y40" t="str">
            <v xml:space="preserve">บริการ  </v>
          </cell>
          <cell r="Z40" t="str">
            <v>01</v>
          </cell>
          <cell r="AA40" t="str">
            <v>ตั้งใหม่</v>
          </cell>
          <cell r="AC40" t="str">
            <v>2013-02-04</v>
          </cell>
          <cell r="AE40" t="str">
            <v>2013-01-01</v>
          </cell>
          <cell r="AH40" t="str">
            <v>25059</v>
          </cell>
        </row>
        <row r="41">
          <cell r="A41" t="str">
            <v>002783900</v>
          </cell>
          <cell r="B41" t="str">
            <v>โรงพยาบาลบัวลาย</v>
          </cell>
          <cell r="C41" t="str">
            <v>21002</v>
          </cell>
          <cell r="D41" t="str">
            <v>กระทรวงสาธารณสุข สำนักงานปลัดกระทรวงสาธารณสุข</v>
          </cell>
          <cell r="E41" t="str">
            <v>07</v>
          </cell>
          <cell r="F41" t="str">
            <v>โรงพยาบาลชุมชน</v>
          </cell>
          <cell r="G41" t="str">
            <v>30</v>
          </cell>
          <cell r="H41" t="str">
            <v>30</v>
          </cell>
          <cell r="I41" t="str">
            <v>จ.นครราชสีมา</v>
          </cell>
          <cell r="J41" t="str">
            <v>30</v>
          </cell>
          <cell r="K41" t="str">
            <v xml:space="preserve"> อ.บัวลาย</v>
          </cell>
          <cell r="L41" t="str">
            <v>01</v>
          </cell>
          <cell r="M41" t="str">
            <v xml:space="preserve"> 'ต.เมืองพะไล'</v>
          </cell>
          <cell r="N41" t="str">
            <v>05</v>
          </cell>
          <cell r="O41" t="str">
            <v xml:space="preserve"> หมู่ 5</v>
          </cell>
          <cell r="P41" t="str">
            <v>01</v>
          </cell>
          <cell r="Q41" t="str">
            <v>เปิดดำเนินการ</v>
          </cell>
          <cell r="R41" t="str">
            <v>55</v>
          </cell>
          <cell r="S41" t="str">
            <v>30120</v>
          </cell>
          <cell r="T41" t="str">
            <v>044-495002</v>
          </cell>
          <cell r="U41" t="str">
            <v>044449201</v>
          </cell>
          <cell r="X41" t="str">
            <v>S</v>
          </cell>
          <cell r="Y41" t="str">
            <v xml:space="preserve">บริการ  </v>
          </cell>
          <cell r="Z41" t="str">
            <v>01</v>
          </cell>
          <cell r="AA41" t="str">
            <v>ตั้งใหม่</v>
          </cell>
          <cell r="AC41" t="str">
            <v>2013-03-04</v>
          </cell>
          <cell r="AE41" t="str">
            <v>2013-02-01</v>
          </cell>
          <cell r="AH41" t="str">
            <v>27839</v>
          </cell>
        </row>
        <row r="42">
          <cell r="A42" t="str">
            <v>002784100</v>
          </cell>
          <cell r="B42" t="str">
            <v>โรงพยาบาลเทพารักษ์</v>
          </cell>
          <cell r="C42" t="str">
            <v>21002</v>
          </cell>
          <cell r="D42" t="str">
            <v>กระทรวงสาธารณสุข สำนักงานปลัดกระทรวงสาธารณสุข</v>
          </cell>
          <cell r="E42" t="str">
            <v>07</v>
          </cell>
          <cell r="F42" t="str">
            <v>โรงพยาบาลชุมชน</v>
          </cell>
          <cell r="G42" t="str">
            <v>30</v>
          </cell>
          <cell r="H42" t="str">
            <v>30</v>
          </cell>
          <cell r="I42" t="str">
            <v>จ.นครราชสีมา</v>
          </cell>
          <cell r="J42" t="str">
            <v>26</v>
          </cell>
          <cell r="K42" t="str">
            <v xml:space="preserve"> อ.เทพารักษ์</v>
          </cell>
          <cell r="L42" t="str">
            <v>01</v>
          </cell>
          <cell r="M42" t="str">
            <v xml:space="preserve"> 'ต.สำนักตะคร้อ'</v>
          </cell>
          <cell r="N42" t="str">
            <v>14</v>
          </cell>
          <cell r="O42" t="str">
            <v xml:space="preserve"> หมู่ 14</v>
          </cell>
          <cell r="P42" t="str">
            <v>01</v>
          </cell>
          <cell r="Q42" t="str">
            <v>เปิดดำเนินการ</v>
          </cell>
          <cell r="R42" t="str">
            <v>222</v>
          </cell>
          <cell r="S42" t="str">
            <v>30210</v>
          </cell>
          <cell r="T42" t="str">
            <v>044-208208-10*201</v>
          </cell>
          <cell r="X42" t="str">
            <v>S</v>
          </cell>
          <cell r="Y42" t="str">
            <v xml:space="preserve">บริการ  </v>
          </cell>
          <cell r="Z42" t="str">
            <v>01</v>
          </cell>
          <cell r="AA42" t="str">
            <v>ตั้งใหม่</v>
          </cell>
          <cell r="AC42" t="str">
            <v>2013-03-04</v>
          </cell>
          <cell r="AE42" t="str">
            <v>2013-04-01</v>
          </cell>
          <cell r="AH42" t="str">
            <v>27841</v>
          </cell>
        </row>
        <row r="43">
          <cell r="A43" t="str">
            <v>002744300</v>
          </cell>
          <cell r="B43" t="str">
            <v>โรงพยาบาลวังเจ้า</v>
          </cell>
          <cell r="C43" t="str">
            <v>21002</v>
          </cell>
          <cell r="D43" t="str">
            <v>กระทรวงสาธารณสุข สำนักงานปลัดกระทรวงสาธารณสุข</v>
          </cell>
          <cell r="E43" t="str">
            <v>07</v>
          </cell>
          <cell r="F43" t="str">
            <v>โรงพยาบาลชุมชน</v>
          </cell>
          <cell r="G43" t="str">
            <v>30</v>
          </cell>
          <cell r="H43" t="str">
            <v>63</v>
          </cell>
          <cell r="I43" t="str">
            <v>จ.ตาก</v>
          </cell>
          <cell r="J43" t="str">
            <v>09</v>
          </cell>
          <cell r="K43" t="str">
            <v xml:space="preserve"> อ.วังเจ้า</v>
          </cell>
          <cell r="L43" t="str">
            <v>01</v>
          </cell>
          <cell r="M43" t="str">
            <v xml:space="preserve"> 'ต.เชียงทอง'</v>
          </cell>
          <cell r="N43" t="str">
            <v>02</v>
          </cell>
          <cell r="O43" t="str">
            <v xml:space="preserve"> หมู่ 2</v>
          </cell>
          <cell r="P43" t="str">
            <v>01</v>
          </cell>
          <cell r="Q43" t="str">
            <v>เปิดดำเนินการ</v>
          </cell>
          <cell r="R43" t="str">
            <v xml:space="preserve">บ้านสบยม </v>
          </cell>
          <cell r="S43" t="str">
            <v>63000</v>
          </cell>
          <cell r="T43" t="str">
            <v>0892980982</v>
          </cell>
          <cell r="V43" t="str">
            <v>23</v>
          </cell>
          <cell r="W43" t="str">
            <v>2.3 ทุติยภูมิระดับสูง</v>
          </cell>
          <cell r="X43" t="str">
            <v>S</v>
          </cell>
          <cell r="Y43" t="str">
            <v xml:space="preserve">บริการ  </v>
          </cell>
          <cell r="Z43" t="str">
            <v>01</v>
          </cell>
          <cell r="AA43" t="str">
            <v>ตั้งใหม่</v>
          </cell>
          <cell r="AC43" t="str">
            <v>2013-02-21</v>
          </cell>
          <cell r="AH43" t="str">
            <v>27443</v>
          </cell>
        </row>
        <row r="44">
          <cell r="A44" t="str">
            <v>001071000</v>
          </cell>
          <cell r="B44" t="str">
            <v>โรงพยาบาลสกลนคร</v>
          </cell>
          <cell r="C44" t="str">
            <v>21002</v>
          </cell>
          <cell r="D44" t="str">
            <v>กระทรวงสาธารณสุข สำนักงานปลัดกระทรวงสาธารณสุข</v>
          </cell>
          <cell r="E44" t="str">
            <v>05</v>
          </cell>
          <cell r="F44" t="str">
            <v>โรงพยาบาลศูนย์</v>
          </cell>
          <cell r="G44" t="str">
            <v>600</v>
          </cell>
          <cell r="H44" t="str">
            <v>47</v>
          </cell>
          <cell r="I44" t="str">
            <v>จ.สกลนคร</v>
          </cell>
          <cell r="J44" t="str">
            <v>01</v>
          </cell>
          <cell r="K44" t="str">
            <v xml:space="preserve"> อ.เมืองสกลนคร</v>
          </cell>
          <cell r="L44" t="str">
            <v>01</v>
          </cell>
          <cell r="M44" t="str">
            <v xml:space="preserve"> 'ต.ธาตุเชิงชุม'</v>
          </cell>
          <cell r="N44" t="str">
            <v>00</v>
          </cell>
          <cell r="O44" t="str">
            <v xml:space="preserve"> หมู่ 0</v>
          </cell>
          <cell r="P44" t="str">
            <v>01</v>
          </cell>
          <cell r="Q44" t="str">
            <v>เปิดดำเนินการ</v>
          </cell>
          <cell r="R44" t="str">
            <v xml:space="preserve">1041 ถ.เจริญเมือง  </v>
          </cell>
          <cell r="S44" t="str">
            <v>47000</v>
          </cell>
          <cell r="T44" t="str">
            <v>042711636</v>
          </cell>
          <cell r="U44" t="str">
            <v xml:space="preserve"> 042 711615'</v>
          </cell>
          <cell r="V44" t="str">
            <v>042711037</v>
          </cell>
          <cell r="W44" t="str">
            <v>31</v>
          </cell>
          <cell r="X44" t="str">
            <v>3.1 ตติยภูมิ</v>
          </cell>
          <cell r="Y44" t="str">
            <v>S</v>
          </cell>
          <cell r="Z44" t="str">
            <v xml:space="preserve">บริการ  </v>
          </cell>
          <cell r="AA44" t="str">
            <v>05</v>
          </cell>
          <cell r="AB44" t="str">
            <v>แก้ไข/เปลี่ยนแปลงประเภท</v>
          </cell>
          <cell r="AC44" t="str">
            <v>เปลี่ยนประเภทจาก รพท.เป็นรพศ. รับแจ้งจากกลุ่มสบส. ที่สธ0201.032/914 วันที่ 25 มค.56</v>
          </cell>
          <cell r="AH44" t="str">
            <v>10710</v>
          </cell>
        </row>
        <row r="45">
          <cell r="A45" t="str">
            <v>002784400</v>
          </cell>
          <cell r="B45" t="str">
            <v>โรงพยาบาลโนนนารายณ์</v>
          </cell>
          <cell r="C45" t="str">
            <v>21002</v>
          </cell>
          <cell r="D45" t="str">
            <v>กระทรวงสาธารณสุข สำนักงานปลัดกระทรวงสาธารณสุข</v>
          </cell>
          <cell r="E45" t="str">
            <v>07</v>
          </cell>
          <cell r="F45" t="str">
            <v>โรงพยาบาลชุมชน</v>
          </cell>
          <cell r="G45" t="str">
            <v>30</v>
          </cell>
          <cell r="H45" t="str">
            <v>32</v>
          </cell>
          <cell r="I45" t="str">
            <v>จ.สุรินทร์</v>
          </cell>
          <cell r="J45" t="str">
            <v>17</v>
          </cell>
          <cell r="K45" t="str">
            <v xml:space="preserve"> อ.โนนนารายณ์</v>
          </cell>
          <cell r="L45" t="str">
            <v>01</v>
          </cell>
          <cell r="M45" t="str">
            <v xml:space="preserve"> 'ต.หนองหลวง'</v>
          </cell>
          <cell r="N45" t="str">
            <v>06</v>
          </cell>
          <cell r="O45" t="str">
            <v xml:space="preserve"> หมู่ 6</v>
          </cell>
          <cell r="P45" t="str">
            <v>01</v>
          </cell>
          <cell r="Q45" t="str">
            <v>เปิดดำเนินการ</v>
          </cell>
          <cell r="R45" t="str">
            <v>บ้านโนนสั้น</v>
          </cell>
          <cell r="T45" t="str">
            <v>044-518402*108</v>
          </cell>
          <cell r="V45" t="str">
            <v>21</v>
          </cell>
          <cell r="W45" t="str">
            <v>2.1 ทุติยภูมิระดับต้น</v>
          </cell>
          <cell r="X45" t="str">
            <v>S</v>
          </cell>
          <cell r="Y45" t="str">
            <v xml:space="preserve">บริการ  </v>
          </cell>
          <cell r="Z45" t="str">
            <v>01</v>
          </cell>
          <cell r="AA45" t="str">
            <v>ตั้งใหม่</v>
          </cell>
          <cell r="AC45" t="str">
            <v>2013-03-05</v>
          </cell>
          <cell r="AE45" t="str">
            <v>2012-12-01</v>
          </cell>
          <cell r="AH45" t="str">
            <v>27844</v>
          </cell>
        </row>
        <row r="46">
          <cell r="A46" t="str">
            <v>002796800</v>
          </cell>
          <cell r="B46" t="str">
            <v>โรงพยาบาลน้ำขุ่น</v>
          </cell>
          <cell r="C46" t="str">
            <v>21002</v>
          </cell>
          <cell r="D46" t="str">
            <v>กระทรวงสาธารณสุข สำนักงานปลัดกระทรวงสาธารณสุข</v>
          </cell>
          <cell r="E46" t="str">
            <v>07</v>
          </cell>
          <cell r="F46" t="str">
            <v>โรงพยาบาลชุมชน</v>
          </cell>
          <cell r="G46" t="str">
            <v>30</v>
          </cell>
          <cell r="H46" t="str">
            <v>34</v>
          </cell>
          <cell r="I46" t="str">
            <v>จ.อุบลราชธานี</v>
          </cell>
          <cell r="J46" t="str">
            <v>33</v>
          </cell>
          <cell r="K46" t="str">
            <v xml:space="preserve"> อ.น้ำขุ่น</v>
          </cell>
          <cell r="L46" t="str">
            <v>03</v>
          </cell>
          <cell r="M46" t="str">
            <v xml:space="preserve"> 'ต.ขี้เหล็ก'</v>
          </cell>
          <cell r="N46" t="str">
            <v>05</v>
          </cell>
          <cell r="O46" t="str">
            <v xml:space="preserve"> หมู่ 5</v>
          </cell>
          <cell r="P46" t="str">
            <v>01</v>
          </cell>
          <cell r="Q46" t="str">
            <v>เปิดดำเนินการ</v>
          </cell>
          <cell r="R46" t="str">
            <v>บ้านตาโอง</v>
          </cell>
          <cell r="S46" t="str">
            <v>34260</v>
          </cell>
          <cell r="T46" t="str">
            <v>081-8782883</v>
          </cell>
          <cell r="V46" t="str">
            <v>21</v>
          </cell>
          <cell r="W46" t="str">
            <v>2.1 ทุติยภูมิระดับต้น</v>
          </cell>
          <cell r="X46" t="str">
            <v>S</v>
          </cell>
          <cell r="Y46" t="str">
            <v xml:space="preserve">บริการ  </v>
          </cell>
          <cell r="Z46" t="str">
            <v>01</v>
          </cell>
          <cell r="AA46" t="str">
            <v>ตั้งใหม่</v>
          </cell>
          <cell r="AC46" t="str">
            <v>2013-03-13</v>
          </cell>
          <cell r="AE46" t="str">
            <v>2013-04-01</v>
          </cell>
          <cell r="AH46" t="str">
            <v>27968</v>
          </cell>
        </row>
        <row r="47">
          <cell r="A47" t="str">
            <v>002784300</v>
          </cell>
          <cell r="B47" t="str">
            <v>โรงพยาบาลศรีณรงค์</v>
          </cell>
          <cell r="C47" t="str">
            <v>21002</v>
          </cell>
          <cell r="D47" t="str">
            <v>กระทรวงสาธารณสุข สำนักงานปลัดกระทรวงสาธารณสุข</v>
          </cell>
          <cell r="E47" t="str">
            <v>07</v>
          </cell>
          <cell r="F47" t="str">
            <v>โรงพยาบาลชุมชน</v>
          </cell>
          <cell r="G47" t="str">
            <v>30</v>
          </cell>
          <cell r="H47" t="str">
            <v>32</v>
          </cell>
          <cell r="I47" t="str">
            <v>จ.สุรินทร์</v>
          </cell>
          <cell r="J47" t="str">
            <v>15</v>
          </cell>
          <cell r="K47" t="str">
            <v xml:space="preserve"> อ.ศรีณรงค์</v>
          </cell>
          <cell r="L47" t="str">
            <v>01</v>
          </cell>
          <cell r="M47" t="str">
            <v xml:space="preserve"> 'ต.ณรงค์'</v>
          </cell>
          <cell r="N47" t="str">
            <v>02</v>
          </cell>
          <cell r="O47" t="str">
            <v xml:space="preserve"> หมู่ 2</v>
          </cell>
          <cell r="P47" t="str">
            <v>01</v>
          </cell>
          <cell r="Q47" t="str">
            <v>เปิดดำเนินการ</v>
          </cell>
          <cell r="R47" t="str">
            <v>บ้านพระโกฎิ</v>
          </cell>
          <cell r="S47" t="str">
            <v>13150</v>
          </cell>
          <cell r="T47" t="str">
            <v>044-518402*108</v>
          </cell>
          <cell r="V47" t="str">
            <v>21</v>
          </cell>
          <cell r="W47" t="str">
            <v>2.1 ทุติยภูมิระดับต้น</v>
          </cell>
          <cell r="Z47" t="str">
            <v>01</v>
          </cell>
          <cell r="AA47" t="str">
            <v>ตั้งใหม่</v>
          </cell>
          <cell r="AC47" t="str">
            <v>2013-03-05</v>
          </cell>
          <cell r="AE47" t="str">
            <v>2012-12-01</v>
          </cell>
          <cell r="AH47" t="str">
            <v>27843</v>
          </cell>
        </row>
        <row r="48">
          <cell r="A48" t="str">
            <v>002796700</v>
          </cell>
          <cell r="B48" t="str">
            <v>โรงพยาบาลสว่างวีระวงศ์</v>
          </cell>
          <cell r="C48" t="str">
            <v>21002</v>
          </cell>
          <cell r="D48" t="str">
            <v>กระทรวงสาธารณสุข สำนักงานปลัดกระทรวงสาธารณสุข</v>
          </cell>
          <cell r="E48" t="str">
            <v>07</v>
          </cell>
          <cell r="F48" t="str">
            <v>โรงพยาบาลชุมชน</v>
          </cell>
          <cell r="G48" t="str">
            <v>30</v>
          </cell>
          <cell r="H48" t="str">
            <v>34</v>
          </cell>
          <cell r="I48" t="str">
            <v>จ.อุบลราชธานี</v>
          </cell>
          <cell r="J48" t="str">
            <v>32</v>
          </cell>
          <cell r="K48" t="str">
            <v xml:space="preserve"> อ.สว่างวีระวงศ์</v>
          </cell>
          <cell r="L48" t="str">
            <v>04</v>
          </cell>
          <cell r="M48" t="str">
            <v xml:space="preserve"> 'ต.สว่าง'</v>
          </cell>
          <cell r="N48" t="str">
            <v>12</v>
          </cell>
          <cell r="O48" t="str">
            <v xml:space="preserve"> หมู่ 12</v>
          </cell>
          <cell r="P48" t="str">
            <v>01</v>
          </cell>
          <cell r="Q48" t="str">
            <v>เปิดดำเนินการ</v>
          </cell>
          <cell r="R48" t="str">
            <v>บ้านนิคมปลาหลาย</v>
          </cell>
          <cell r="S48" t="str">
            <v>34190</v>
          </cell>
          <cell r="T48" t="str">
            <v>081-8782883</v>
          </cell>
          <cell r="V48" t="str">
            <v>21</v>
          </cell>
          <cell r="W48" t="str">
            <v>2.1 ทุติยภูมิระดับต้น</v>
          </cell>
          <cell r="X48" t="str">
            <v>S</v>
          </cell>
          <cell r="Y48" t="str">
            <v xml:space="preserve">บริการ  </v>
          </cell>
          <cell r="Z48" t="str">
            <v>01</v>
          </cell>
          <cell r="AA48" t="str">
            <v>ตั้งใหม่</v>
          </cell>
          <cell r="AC48" t="str">
            <v>2013-03-13</v>
          </cell>
          <cell r="AE48" t="str">
            <v>2013-04-01</v>
          </cell>
          <cell r="AH48" t="str">
            <v>27967</v>
          </cell>
        </row>
        <row r="49">
          <cell r="A49" t="str">
            <v>002784200</v>
          </cell>
          <cell r="B49" t="str">
            <v>โรงพยาบาลเขวาสินรินทร์</v>
          </cell>
          <cell r="C49" t="str">
            <v>21002</v>
          </cell>
          <cell r="D49" t="str">
            <v>กระทรวงสาธารณสุข สำนักงานปลัดกระทรวงสาธารณสุข</v>
          </cell>
          <cell r="E49" t="str">
            <v>07</v>
          </cell>
          <cell r="F49" t="str">
            <v>โรงพยาบาลชุมชน</v>
          </cell>
          <cell r="G49" t="str">
            <v>30</v>
          </cell>
          <cell r="H49" t="str">
            <v>32</v>
          </cell>
          <cell r="I49" t="str">
            <v>จ.สุรินทร์</v>
          </cell>
          <cell r="J49" t="str">
            <v>16</v>
          </cell>
          <cell r="K49" t="str">
            <v xml:space="preserve"> อ.วาสินรินทร์</v>
          </cell>
          <cell r="L49" t="str">
            <v>01</v>
          </cell>
          <cell r="M49" t="str">
            <v xml:space="preserve"> 'ต.เขวาสินรินทร์'</v>
          </cell>
          <cell r="N49" t="str">
            <v>06</v>
          </cell>
          <cell r="O49" t="str">
            <v xml:space="preserve"> หมู่ 6</v>
          </cell>
          <cell r="P49" t="str">
            <v>01</v>
          </cell>
          <cell r="Q49" t="str">
            <v>เปิดดำเนินการ</v>
          </cell>
          <cell r="R49" t="str">
            <v>บ้านสดอ</v>
          </cell>
          <cell r="S49" t="str">
            <v>32000</v>
          </cell>
          <cell r="T49" t="str">
            <v>044-582400</v>
          </cell>
          <cell r="U49" t="str">
            <v>044582402</v>
          </cell>
          <cell r="V49" t="str">
            <v>21</v>
          </cell>
          <cell r="W49" t="str">
            <v>2.1 ทุติยภูมิระดับต้น</v>
          </cell>
          <cell r="X49" t="str">
            <v>S</v>
          </cell>
          <cell r="Y49" t="str">
            <v xml:space="preserve">บริการ  </v>
          </cell>
          <cell r="Z49" t="str">
            <v>01</v>
          </cell>
          <cell r="AA49" t="str">
            <v>ตั้งใหม่</v>
          </cell>
          <cell r="AC49" t="str">
            <v>2013-03-05</v>
          </cell>
          <cell r="AE49" t="str">
            <v>2012-12-01</v>
          </cell>
          <cell r="AH49" t="str">
            <v>27842</v>
          </cell>
        </row>
        <row r="50">
          <cell r="A50" t="str">
            <v>001071300</v>
          </cell>
          <cell r="B50" t="str">
            <v>โรงพยาบาลนครพิงค์</v>
          </cell>
          <cell r="C50" t="str">
            <v>21002</v>
          </cell>
          <cell r="D50" t="str">
            <v>กระทรวงสาธารณสุข สำนักงานปลัดกระทรวงสาธารณสุข</v>
          </cell>
          <cell r="E50" t="str">
            <v>05</v>
          </cell>
          <cell r="F50" t="str">
            <v>โรงพยาบาลศูนย์</v>
          </cell>
          <cell r="G50" t="str">
            <v>673</v>
          </cell>
          <cell r="H50" t="str">
            <v>50</v>
          </cell>
          <cell r="I50" t="str">
            <v>จ.เชียงใหม่</v>
          </cell>
          <cell r="J50" t="str">
            <v>07</v>
          </cell>
          <cell r="K50" t="str">
            <v xml:space="preserve"> อ.แม่ริม</v>
          </cell>
          <cell r="L50" t="str">
            <v>09</v>
          </cell>
          <cell r="M50" t="str">
            <v xml:space="preserve"> 'ต.แม่สา'</v>
          </cell>
          <cell r="N50" t="str">
            <v>04</v>
          </cell>
          <cell r="O50" t="str">
            <v xml:space="preserve"> หมู่ 4</v>
          </cell>
          <cell r="P50" t="str">
            <v>01</v>
          </cell>
          <cell r="Q50" t="str">
            <v>เปิดดำเนินการ</v>
          </cell>
          <cell r="R50" t="str">
            <v xml:space="preserve">159 ม.4 ถ.โชตินา </v>
          </cell>
          <cell r="S50" t="str">
            <v>50000</v>
          </cell>
          <cell r="T50" t="str">
            <v>053-999200</v>
          </cell>
          <cell r="V50" t="str">
            <v>31</v>
          </cell>
          <cell r="W50" t="str">
            <v>3.1 ตติยภูมิ</v>
          </cell>
          <cell r="X50" t="str">
            <v>S</v>
          </cell>
          <cell r="Y50" t="str">
            <v xml:space="preserve">บริการ  </v>
          </cell>
          <cell r="Z50" t="str">
            <v>04</v>
          </cell>
          <cell r="AA50" t="str">
            <v>แก้ไข/เปลี่ยนแปลงที่ตั้ง</v>
          </cell>
          <cell r="AB50" t="str">
            <v xml:space="preserve">เพิ่มเตียง เดิม 665 เป็น 673 จากมติของ อ.ก.พ. สป. </v>
          </cell>
          <cell r="AH50" t="str">
            <v>10713</v>
          </cell>
        </row>
        <row r="51">
          <cell r="A51" t="str">
            <v>002797400</v>
          </cell>
          <cell r="B51" t="str">
            <v>โรงพยาบาลหนองมะโมง</v>
          </cell>
          <cell r="C51" t="str">
            <v>21002</v>
          </cell>
          <cell r="D51" t="str">
            <v>กระทรวงสาธารณสุข สำนักงานปลัดกระทรวงสาธารณสุข</v>
          </cell>
          <cell r="E51" t="str">
            <v>07</v>
          </cell>
          <cell r="F51" t="str">
            <v>โรงพยาบาลชุมชน</v>
          </cell>
          <cell r="G51" t="str">
            <v>30</v>
          </cell>
          <cell r="H51" t="str">
            <v>18</v>
          </cell>
          <cell r="I51" t="str">
            <v>จ.ชัยนาท</v>
          </cell>
          <cell r="J51" t="str">
            <v>07</v>
          </cell>
          <cell r="K51" t="str">
            <v xml:space="preserve"> อ.หนองมะโมง</v>
          </cell>
          <cell r="L51" t="str">
            <v>01</v>
          </cell>
          <cell r="M51" t="str">
            <v xml:space="preserve"> 'ต.หนองมะโมง'</v>
          </cell>
          <cell r="N51" t="str">
            <v>01</v>
          </cell>
          <cell r="O51" t="str">
            <v xml:space="preserve"> หมู่ 1</v>
          </cell>
          <cell r="P51" t="str">
            <v>01</v>
          </cell>
          <cell r="Q51" t="str">
            <v>เปิดดำเนินการ</v>
          </cell>
          <cell r="S51" t="str">
            <v>17120</v>
          </cell>
          <cell r="T51" t="str">
            <v>0812814302</v>
          </cell>
          <cell r="X51" t="str">
            <v>S</v>
          </cell>
          <cell r="Y51" t="str">
            <v xml:space="preserve">บริการ  </v>
          </cell>
          <cell r="Z51" t="str">
            <v>01</v>
          </cell>
          <cell r="AA51" t="str">
            <v>ตั้งใหม่</v>
          </cell>
          <cell r="AC51" t="str">
            <v>2013-03-28</v>
          </cell>
          <cell r="AE51" t="str">
            <v>2013-10-01</v>
          </cell>
          <cell r="AH51" t="str">
            <v>27974</v>
          </cell>
        </row>
        <row r="52">
          <cell r="A52" t="str">
            <v>002797500</v>
          </cell>
          <cell r="B52" t="str">
            <v>โรงพยาบาลเนินขาม</v>
          </cell>
          <cell r="C52" t="str">
            <v>21002</v>
          </cell>
          <cell r="D52" t="str">
            <v>กระทรวงสาธารณสุข สำนักงานปลัดกระทรวงสาธารณสุข</v>
          </cell>
          <cell r="E52" t="str">
            <v>07</v>
          </cell>
          <cell r="F52" t="str">
            <v>โรงพยาบาลชุมชน</v>
          </cell>
          <cell r="G52" t="str">
            <v>30</v>
          </cell>
          <cell r="H52" t="str">
            <v>18</v>
          </cell>
          <cell r="I52" t="str">
            <v>จ.ชัยนาท</v>
          </cell>
          <cell r="J52" t="str">
            <v>08</v>
          </cell>
          <cell r="K52" t="str">
            <v xml:space="preserve"> อ.เนินขาม</v>
          </cell>
          <cell r="L52" t="str">
            <v>01</v>
          </cell>
          <cell r="M52" t="str">
            <v xml:space="preserve"> 'ต.เนินขาม'</v>
          </cell>
          <cell r="N52" t="str">
            <v>14</v>
          </cell>
          <cell r="O52" t="str">
            <v xml:space="preserve"> หมู่ 14</v>
          </cell>
          <cell r="P52" t="str">
            <v>01</v>
          </cell>
          <cell r="Q52" t="str">
            <v>เปิดดำเนินการ</v>
          </cell>
          <cell r="S52" t="str">
            <v>17120</v>
          </cell>
          <cell r="T52" t="str">
            <v>0812824203</v>
          </cell>
          <cell r="Z52" t="str">
            <v>01</v>
          </cell>
          <cell r="AA52" t="str">
            <v>ตั้งใหม่</v>
          </cell>
          <cell r="AC52" t="str">
            <v>2013-03-28</v>
          </cell>
          <cell r="AH52" t="str">
            <v>27975</v>
          </cell>
        </row>
        <row r="53">
          <cell r="A53" t="str">
            <v>002797600</v>
          </cell>
          <cell r="B53" t="str">
            <v>โรงพยาบาลเหล่าเสือโก้ก</v>
          </cell>
          <cell r="C53" t="str">
            <v>21002</v>
          </cell>
          <cell r="D53" t="str">
            <v>กระทรวงสาธารณสุข สำนักงานปลัดกระทรวงสาธารณสุข</v>
          </cell>
          <cell r="E53" t="str">
            <v>07</v>
          </cell>
          <cell r="F53" t="str">
            <v>โรงพยาบาลชุมชน</v>
          </cell>
          <cell r="G53" t="str">
            <v>30</v>
          </cell>
          <cell r="H53" t="str">
            <v>34</v>
          </cell>
          <cell r="I53" t="str">
            <v>จ.อุบลราชธานี</v>
          </cell>
          <cell r="J53" t="str">
            <v>31</v>
          </cell>
          <cell r="K53" t="str">
            <v xml:space="preserve"> อ.เหล่าเสือโก้ก</v>
          </cell>
          <cell r="L53" t="str">
            <v>01</v>
          </cell>
          <cell r="M53" t="str">
            <v xml:space="preserve"> 'ต.เหล่าเสือโก้ก'</v>
          </cell>
          <cell r="N53" t="str">
            <v>06</v>
          </cell>
          <cell r="O53" t="str">
            <v xml:space="preserve"> หมู่ 6</v>
          </cell>
          <cell r="P53" t="str">
            <v>01</v>
          </cell>
          <cell r="Q53" t="str">
            <v>เปิดดำเนินการ</v>
          </cell>
          <cell r="R53" t="str">
            <v>บ้านเหล่าเสือโก้ก</v>
          </cell>
          <cell r="S53" t="str">
            <v>34000</v>
          </cell>
          <cell r="T53" t="str">
            <v>081 8782883</v>
          </cell>
          <cell r="X53" t="str">
            <v>S</v>
          </cell>
          <cell r="Y53" t="str">
            <v xml:space="preserve">บริการ  </v>
          </cell>
          <cell r="Z53" t="str">
            <v>01</v>
          </cell>
          <cell r="AA53" t="str">
            <v>ตั้งใหม่</v>
          </cell>
          <cell r="AC53" t="str">
            <v>2013-04-01</v>
          </cell>
          <cell r="AE53" t="str">
            <v>2013-04-01</v>
          </cell>
          <cell r="AH53" t="str">
            <v>27976</v>
          </cell>
        </row>
        <row r="54">
          <cell r="A54" t="str">
            <v>002797800</v>
          </cell>
          <cell r="B54" t="str">
            <v>โรงพยาบาลสากเหล็ก</v>
          </cell>
          <cell r="C54" t="str">
            <v>21002</v>
          </cell>
          <cell r="D54" t="str">
            <v>กระทรวงสาธารณสุข สำนักงานปลัดกระทรวงสาธารณสุข</v>
          </cell>
          <cell r="E54" t="str">
            <v>07</v>
          </cell>
          <cell r="F54" t="str">
            <v>โรงพยาบาลชุมชน</v>
          </cell>
          <cell r="G54" t="str">
            <v>30</v>
          </cell>
          <cell r="H54" t="str">
            <v>66</v>
          </cell>
          <cell r="I54" t="str">
            <v>จ.พิจิตร</v>
          </cell>
          <cell r="J54" t="str">
            <v>09</v>
          </cell>
          <cell r="K54" t="str">
            <v xml:space="preserve"> อ.สากเหล็ก</v>
          </cell>
          <cell r="L54" t="str">
            <v>01</v>
          </cell>
          <cell r="M54" t="str">
            <v xml:space="preserve"> 'ต.สากเหล็ก'</v>
          </cell>
          <cell r="N54" t="str">
            <v>12</v>
          </cell>
          <cell r="O54" t="str">
            <v xml:space="preserve"> หมู่ 12</v>
          </cell>
          <cell r="P54" t="str">
            <v>01</v>
          </cell>
          <cell r="Q54" t="str">
            <v>เปิดดำเนินการ</v>
          </cell>
          <cell r="S54" t="str">
            <v>66160</v>
          </cell>
          <cell r="T54" t="str">
            <v>056990354</v>
          </cell>
          <cell r="X54" t="str">
            <v>S</v>
          </cell>
          <cell r="Y54" t="str">
            <v xml:space="preserve">บริการ  </v>
          </cell>
          <cell r="Z54" t="str">
            <v>01</v>
          </cell>
          <cell r="AA54" t="str">
            <v>ตั้งใหม่</v>
          </cell>
          <cell r="AC54" t="str">
            <v>2013-04-03</v>
          </cell>
          <cell r="AE54" t="str">
            <v>2013-06-01</v>
          </cell>
          <cell r="AH54" t="str">
            <v>27978</v>
          </cell>
        </row>
        <row r="55">
          <cell r="A55" t="str">
            <v>002797900</v>
          </cell>
          <cell r="B55" t="str">
            <v>โรงพยาบาลบึงนาราง</v>
          </cell>
          <cell r="C55" t="str">
            <v>21002</v>
          </cell>
          <cell r="D55" t="str">
            <v>กระทรวงสาธารณสุข สำนักงานปลัดกระทรวงสาธารณสุข</v>
          </cell>
          <cell r="E55" t="str">
            <v>07</v>
          </cell>
          <cell r="F55" t="str">
            <v>โรงพยาบาลชุมชน</v>
          </cell>
          <cell r="G55" t="str">
            <v>30</v>
          </cell>
          <cell r="H55" t="str">
            <v>66</v>
          </cell>
          <cell r="I55" t="str">
            <v>จ.พิจิตร</v>
          </cell>
          <cell r="J55" t="str">
            <v>10</v>
          </cell>
          <cell r="K55" t="str">
            <v xml:space="preserve"> อ.บึงนาราง</v>
          </cell>
          <cell r="L55" t="str">
            <v>05</v>
          </cell>
          <cell r="M55" t="str">
            <v xml:space="preserve"> 'ต.บึงนาราง'</v>
          </cell>
          <cell r="N55" t="str">
            <v>02</v>
          </cell>
          <cell r="O55" t="str">
            <v xml:space="preserve"> หมู่ 2</v>
          </cell>
          <cell r="P55" t="str">
            <v>01</v>
          </cell>
          <cell r="Q55" t="str">
            <v>เปิดดำเนินการ</v>
          </cell>
          <cell r="S55" t="str">
            <v>66130</v>
          </cell>
          <cell r="T55" t="str">
            <v>056990354</v>
          </cell>
          <cell r="Z55" t="str">
            <v>01</v>
          </cell>
          <cell r="AA55" t="str">
            <v>ตั้งใหม่</v>
          </cell>
          <cell r="AC55" t="str">
            <v>2013-04-03</v>
          </cell>
          <cell r="AE55" t="str">
            <v>2013-06-01</v>
          </cell>
          <cell r="AH55" t="str">
            <v>27979</v>
          </cell>
        </row>
        <row r="56">
          <cell r="A56" t="str">
            <v>002798000</v>
          </cell>
          <cell r="B56" t="str">
            <v>โรงพยาบาลดงเจริญ</v>
          </cell>
          <cell r="C56" t="str">
            <v>21002</v>
          </cell>
          <cell r="D56" t="str">
            <v>กระทรวงสาธารณสุข สำนักงานปลัดกระทรวงสาธารณสุข</v>
          </cell>
          <cell r="E56" t="str">
            <v>07</v>
          </cell>
          <cell r="F56" t="str">
            <v>โรงพยาบาลชุมชน</v>
          </cell>
          <cell r="G56" t="str">
            <v>30</v>
          </cell>
          <cell r="H56" t="str">
            <v>66</v>
          </cell>
          <cell r="I56" t="str">
            <v>จ.พิจิตร</v>
          </cell>
          <cell r="J56" t="str">
            <v>11</v>
          </cell>
          <cell r="K56" t="str">
            <v xml:space="preserve"> อ.ดงเจริญ</v>
          </cell>
          <cell r="L56" t="str">
            <v>05</v>
          </cell>
          <cell r="M56" t="str">
            <v xml:space="preserve"> 'ต.สำนักขุนเณร'</v>
          </cell>
          <cell r="N56" t="str">
            <v>02</v>
          </cell>
          <cell r="O56" t="str">
            <v xml:space="preserve"> หมู่ 2</v>
          </cell>
          <cell r="P56" t="str">
            <v>01</v>
          </cell>
          <cell r="Q56" t="str">
            <v>เปิดดำเนินการ</v>
          </cell>
          <cell r="R56" t="str">
            <v>111</v>
          </cell>
          <cell r="S56" t="str">
            <v>66210</v>
          </cell>
          <cell r="T56" t="str">
            <v>056990354</v>
          </cell>
          <cell r="X56" t="str">
            <v>S</v>
          </cell>
          <cell r="Y56" t="str">
            <v xml:space="preserve">บริการ  </v>
          </cell>
          <cell r="Z56" t="str">
            <v>01</v>
          </cell>
          <cell r="AA56" t="str">
            <v>ตั้งใหม่</v>
          </cell>
          <cell r="AC56" t="str">
            <v>2013-04-03</v>
          </cell>
          <cell r="AE56" t="str">
            <v>2013-06-01</v>
          </cell>
          <cell r="AH56" t="str">
            <v>27980</v>
          </cell>
        </row>
        <row r="57">
          <cell r="A57" t="str">
            <v>002798800</v>
          </cell>
          <cell r="B57" t="str">
            <v>โรงพยาบาลทุ่งเขาหลวง</v>
          </cell>
          <cell r="C57" t="str">
            <v>21002</v>
          </cell>
          <cell r="D57" t="str">
            <v>กระทรวงสาธารณสุข สำนักงานปลัดกระทรวงสาธารณสุข</v>
          </cell>
          <cell r="E57" t="str">
            <v>07</v>
          </cell>
          <cell r="F57" t="str">
            <v>โรงพยาบาลชุมชน</v>
          </cell>
          <cell r="G57" t="str">
            <v>10</v>
          </cell>
          <cell r="H57" t="str">
            <v>45</v>
          </cell>
          <cell r="I57" t="str">
            <v>จ.ร้อยเอ็ด</v>
          </cell>
          <cell r="J57" t="str">
            <v>20</v>
          </cell>
          <cell r="K57" t="str">
            <v xml:space="preserve"> อ.ทุ่งเขาหลวง</v>
          </cell>
          <cell r="L57" t="str">
            <v>01</v>
          </cell>
          <cell r="M57" t="str">
            <v xml:space="preserve"> 'ต.ทุ่งเขาหลวง'</v>
          </cell>
          <cell r="N57" t="str">
            <v>07</v>
          </cell>
          <cell r="O57" t="str">
            <v xml:space="preserve"> หมู่ 7</v>
          </cell>
          <cell r="P57" t="str">
            <v>01</v>
          </cell>
          <cell r="Q57" t="str">
            <v>เปิดดำเนินการ</v>
          </cell>
          <cell r="R57" t="str">
            <v>201</v>
          </cell>
          <cell r="S57" t="str">
            <v>45170</v>
          </cell>
          <cell r="T57" t="str">
            <v>043557126</v>
          </cell>
          <cell r="X57" t="str">
            <v>S</v>
          </cell>
          <cell r="Y57" t="str">
            <v xml:space="preserve">บริการ  </v>
          </cell>
          <cell r="Z57" t="str">
            <v>01</v>
          </cell>
          <cell r="AA57" t="str">
            <v>ตั้งใหม่</v>
          </cell>
          <cell r="AC57" t="str">
            <v>2013-04-22</v>
          </cell>
          <cell r="AE57" t="str">
            <v>2013-05-01</v>
          </cell>
          <cell r="AH57" t="str">
            <v>27988</v>
          </cell>
        </row>
        <row r="58">
          <cell r="A58" t="str">
            <v>002798900</v>
          </cell>
          <cell r="B58" t="str">
            <v>โรงพยาบาลเชียงขวัญ</v>
          </cell>
          <cell r="C58" t="str">
            <v>21002</v>
          </cell>
          <cell r="D58" t="str">
            <v>กระทรวงสาธารณสุข สำนักงานปลัดกระทรวงสาธารณสุข</v>
          </cell>
          <cell r="E58" t="str">
            <v>07</v>
          </cell>
          <cell r="F58" t="str">
            <v>โรงพยาบาลชุมชน</v>
          </cell>
          <cell r="G58" t="str">
            <v>10</v>
          </cell>
          <cell r="H58" t="str">
            <v>45</v>
          </cell>
          <cell r="I58" t="str">
            <v>จ.ร้อยเอ็ด</v>
          </cell>
          <cell r="J58" t="str">
            <v>18</v>
          </cell>
          <cell r="K58" t="str">
            <v xml:space="preserve"> อ.เชียงขวัญ</v>
          </cell>
          <cell r="L58" t="str">
            <v>03</v>
          </cell>
          <cell r="M58" t="str">
            <v xml:space="preserve"> 'ต.พระธาตุ'</v>
          </cell>
          <cell r="N58" t="str">
            <v>02</v>
          </cell>
          <cell r="O58" t="str">
            <v xml:space="preserve"> หมู่ 2</v>
          </cell>
          <cell r="P58" t="str">
            <v>01</v>
          </cell>
          <cell r="Q58" t="str">
            <v>เปิดดำเนินการ</v>
          </cell>
          <cell r="R58" t="str">
            <v>199</v>
          </cell>
          <cell r="S58" t="str">
            <v>45000</v>
          </cell>
          <cell r="X58" t="str">
            <v>S</v>
          </cell>
          <cell r="Y58" t="str">
            <v xml:space="preserve">บริการ  </v>
          </cell>
          <cell r="Z58" t="str">
            <v>01</v>
          </cell>
          <cell r="AA58" t="str">
            <v>ตั้งใหม่</v>
          </cell>
          <cell r="AC58" t="str">
            <v>2013-04-22</v>
          </cell>
          <cell r="AE58" t="str">
            <v>2013-05-01</v>
          </cell>
          <cell r="AH58" t="str">
            <v>27989</v>
          </cell>
        </row>
        <row r="59">
          <cell r="A59" t="str">
            <v>002799000</v>
          </cell>
          <cell r="B59" t="str">
            <v>โรงพยาบาลหนองฮี</v>
          </cell>
          <cell r="C59" t="str">
            <v>21002</v>
          </cell>
          <cell r="D59" t="str">
            <v>กระทรวงสาธารณสุข สำนักงานปลัดกระทรวงสาธารณสุข</v>
          </cell>
          <cell r="E59" t="str">
            <v>07</v>
          </cell>
          <cell r="F59" t="str">
            <v>โรงพยาบาลชุมชน</v>
          </cell>
          <cell r="G59" t="str">
            <v>10</v>
          </cell>
          <cell r="H59" t="str">
            <v>45</v>
          </cell>
          <cell r="I59" t="str">
            <v>จ.ร้อยเอ็ด</v>
          </cell>
          <cell r="J59" t="str">
            <v>19</v>
          </cell>
          <cell r="K59" t="str">
            <v xml:space="preserve"> อ.หนองฮี</v>
          </cell>
          <cell r="L59" t="str">
            <v>01</v>
          </cell>
          <cell r="M59" t="str">
            <v xml:space="preserve"> 'ต.หนองฮี'</v>
          </cell>
          <cell r="N59" t="str">
            <v>10</v>
          </cell>
          <cell r="O59" t="str">
            <v xml:space="preserve"> หมู่ 10</v>
          </cell>
          <cell r="P59" t="str">
            <v>01</v>
          </cell>
          <cell r="Q59" t="str">
            <v>เปิดดำเนินการ</v>
          </cell>
          <cell r="R59" t="str">
            <v>120</v>
          </cell>
          <cell r="S59" t="str">
            <v>45140</v>
          </cell>
          <cell r="T59" t="str">
            <v>0435066167</v>
          </cell>
          <cell r="U59" t="str">
            <v>0435066167</v>
          </cell>
          <cell r="X59" t="str">
            <v>S</v>
          </cell>
          <cell r="Y59" t="str">
            <v xml:space="preserve">บริการ  </v>
          </cell>
          <cell r="Z59" t="str">
            <v>01</v>
          </cell>
          <cell r="AA59" t="str">
            <v>ตั้งใหม่</v>
          </cell>
          <cell r="AC59" t="str">
            <v>2013-04-22</v>
          </cell>
          <cell r="AE59" t="str">
            <v>2013-05-01</v>
          </cell>
          <cell r="AH59" t="str">
            <v>27990</v>
          </cell>
        </row>
        <row r="60">
          <cell r="A60" t="str">
            <v>002403200</v>
          </cell>
          <cell r="B60" t="str">
            <v>โรงพยาบาลนาตาล</v>
          </cell>
          <cell r="C60" t="str">
            <v>21002</v>
          </cell>
          <cell r="D60" t="str">
            <v>กระทรวงสาธารณสุข สำนักงานปลัดกระทรวงสาธารณสุข</v>
          </cell>
          <cell r="E60" t="str">
            <v>07</v>
          </cell>
          <cell r="F60" t="str">
            <v>โรงพยาบาลชุมชน</v>
          </cell>
          <cell r="G60" t="str">
            <v>10</v>
          </cell>
          <cell r="H60" t="str">
            <v>34</v>
          </cell>
          <cell r="I60" t="str">
            <v>จ.อุบลราชธานี</v>
          </cell>
          <cell r="J60" t="str">
            <v>30</v>
          </cell>
          <cell r="K60" t="str">
            <v xml:space="preserve"> อ.นาตาล</v>
          </cell>
          <cell r="L60" t="str">
            <v>01</v>
          </cell>
          <cell r="M60" t="str">
            <v xml:space="preserve"> 'ต.นาตาล'</v>
          </cell>
          <cell r="N60" t="str">
            <v>05</v>
          </cell>
          <cell r="O60" t="str">
            <v xml:space="preserve"> หมู่ 5</v>
          </cell>
          <cell r="P60" t="str">
            <v>01</v>
          </cell>
          <cell r="Q60" t="str">
            <v>เปิดดำเนินการ</v>
          </cell>
          <cell r="R60" t="str">
            <v>ที่ตั้ง 169</v>
          </cell>
          <cell r="S60" t="str">
            <v>24170</v>
          </cell>
          <cell r="V60" t="str">
            <v>21</v>
          </cell>
          <cell r="W60" t="str">
            <v>2.1 ทุติยภูมิระดับต้น</v>
          </cell>
          <cell r="X60" t="str">
            <v>S</v>
          </cell>
          <cell r="Y60" t="str">
            <v xml:space="preserve">บริการ  </v>
          </cell>
          <cell r="AB60" t="str">
            <v xml:space="preserve">เป็นรพช.ที่เปิดให้บริการเฉพาะ OPD ก่อน จำนวนเตียงตามกรอบเป็น 30 </v>
          </cell>
          <cell r="AC60" t="str">
            <v>2010-01-18</v>
          </cell>
          <cell r="AE60" t="str">
            <v>2010-01-18</v>
          </cell>
          <cell r="AH60" t="str">
            <v>24032</v>
          </cell>
        </row>
        <row r="61">
          <cell r="A61" t="str">
            <v>002800600</v>
          </cell>
          <cell r="B61" t="str">
            <v>โรงพยาบาลเกาะจันทร์</v>
          </cell>
          <cell r="C61" t="str">
            <v>21002</v>
          </cell>
          <cell r="D61" t="str">
            <v>กระทรวงสาธารณสุข สำนักงานปลัดกระทรวงสาธารณสุข</v>
          </cell>
          <cell r="E61" t="str">
            <v>07</v>
          </cell>
          <cell r="F61" t="str">
            <v>โรงพยาบาลชุมชน</v>
          </cell>
          <cell r="G61" t="str">
            <v>30</v>
          </cell>
          <cell r="H61" t="str">
            <v>20</v>
          </cell>
          <cell r="I61" t="str">
            <v>จ.ชลบุรี</v>
          </cell>
          <cell r="J61" t="str">
            <v>11</v>
          </cell>
          <cell r="K61" t="str">
            <v xml:space="preserve"> อ.เกาะจันทร์</v>
          </cell>
          <cell r="L61" t="str">
            <v>01</v>
          </cell>
          <cell r="M61" t="str">
            <v xml:space="preserve"> 'ต.เกาะจันทร์'</v>
          </cell>
          <cell r="N61" t="str">
            <v>14</v>
          </cell>
          <cell r="O61" t="str">
            <v xml:space="preserve"> หมู่ 14</v>
          </cell>
          <cell r="P61" t="str">
            <v>01</v>
          </cell>
          <cell r="Q61" t="str">
            <v>เปิดดำเนินการ</v>
          </cell>
          <cell r="R61" t="str">
            <v>เลขที่ 1</v>
          </cell>
          <cell r="S61" t="str">
            <v>20240</v>
          </cell>
          <cell r="X61" t="str">
            <v>S</v>
          </cell>
          <cell r="Y61" t="str">
            <v xml:space="preserve">บริการ  </v>
          </cell>
          <cell r="Z61" t="str">
            <v>01</v>
          </cell>
          <cell r="AA61" t="str">
            <v>ตั้งใหม่</v>
          </cell>
          <cell r="AC61" t="str">
            <v>2013-06-13</v>
          </cell>
          <cell r="AH61" t="str">
            <v>28006</v>
          </cell>
        </row>
        <row r="62">
          <cell r="A62" t="str">
            <v>002801000</v>
          </cell>
          <cell r="B62" t="str">
            <v>โรงพยาบาลโกสัมพีนคร</v>
          </cell>
          <cell r="C62" t="str">
            <v>21002</v>
          </cell>
          <cell r="D62" t="str">
            <v>กระทรวงสาธารณสุข สำนักงานปลัดกระทรวงสาธารณสุข</v>
          </cell>
          <cell r="E62" t="str">
            <v>07</v>
          </cell>
          <cell r="F62" t="str">
            <v>โรงพยาบาลชุมชน</v>
          </cell>
          <cell r="G62" t="str">
            <v>30</v>
          </cell>
          <cell r="H62" t="str">
            <v>62</v>
          </cell>
          <cell r="I62" t="str">
            <v>จ.กำแพงเพชร</v>
          </cell>
          <cell r="J62" t="str">
            <v>11</v>
          </cell>
          <cell r="K62" t="str">
            <v xml:space="preserve"> อ.โกสัมพีนคร</v>
          </cell>
          <cell r="L62" t="str">
            <v>01</v>
          </cell>
          <cell r="M62" t="str">
            <v xml:space="preserve"> 'ต.โกสัมพี'</v>
          </cell>
          <cell r="N62" t="str">
            <v>03</v>
          </cell>
          <cell r="O62" t="str">
            <v xml:space="preserve"> หมู่ 3</v>
          </cell>
          <cell r="P62" t="str">
            <v>01</v>
          </cell>
          <cell r="Q62" t="str">
            <v>เปิดดำเนินการ</v>
          </cell>
          <cell r="R62" t="str">
            <v>บ้านคลองเมือง</v>
          </cell>
          <cell r="S62" t="str">
            <v>62000</v>
          </cell>
          <cell r="X62" t="str">
            <v>S</v>
          </cell>
          <cell r="Y62" t="str">
            <v xml:space="preserve">บริการ  </v>
          </cell>
          <cell r="Z62" t="str">
            <v>01</v>
          </cell>
          <cell r="AA62" t="str">
            <v>ตั้งใหม่</v>
          </cell>
          <cell r="AC62" t="str">
            <v>2013-07-01</v>
          </cell>
          <cell r="AE62" t="str">
            <v>2013-08-15</v>
          </cell>
          <cell r="AH62" t="str">
            <v>28010</v>
          </cell>
        </row>
        <row r="63">
          <cell r="A63" t="str">
            <v>001128200</v>
          </cell>
          <cell r="B63" t="str">
            <v>โรงพยาบาลสมเด็จพระสังฆราชองค์ที่ ๑๙</v>
          </cell>
          <cell r="C63" t="str">
            <v>21002</v>
          </cell>
          <cell r="D63" t="str">
            <v>กระทรวงสาธารณสุข สำนักงานปลัดกระทรวงสาธารณสุข</v>
          </cell>
          <cell r="E63" t="str">
            <v>07</v>
          </cell>
          <cell r="F63" t="str">
            <v>โรงพยาบาลชุมชน</v>
          </cell>
          <cell r="G63" t="str">
            <v>120</v>
          </cell>
          <cell r="H63" t="str">
            <v>71</v>
          </cell>
          <cell r="I63" t="str">
            <v>จ.กาญจนบุรี</v>
          </cell>
          <cell r="J63" t="str">
            <v>06</v>
          </cell>
          <cell r="K63" t="str">
            <v xml:space="preserve"> อ.ท่าม่วง</v>
          </cell>
          <cell r="L63" t="str">
            <v>01</v>
          </cell>
          <cell r="M63" t="str">
            <v xml:space="preserve"> 'ต.ท่าม่วง'</v>
          </cell>
          <cell r="N63" t="str">
            <v>01</v>
          </cell>
          <cell r="O63" t="str">
            <v xml:space="preserve"> หมู่ 1</v>
          </cell>
          <cell r="P63" t="str">
            <v>01</v>
          </cell>
          <cell r="Q63" t="str">
            <v>เปิดดำเนินการ</v>
          </cell>
          <cell r="R63" t="str">
            <v>978/1</v>
          </cell>
          <cell r="S63" t="str">
            <v>71110</v>
          </cell>
          <cell r="T63" t="str">
            <v>034611033</v>
          </cell>
          <cell r="U63" t="str">
            <v>034613489</v>
          </cell>
          <cell r="V63" t="str">
            <v>22</v>
          </cell>
          <cell r="W63" t="str">
            <v>2.2 ทุติยภูมิระดับกลาง</v>
          </cell>
          <cell r="X63" t="str">
            <v>S</v>
          </cell>
          <cell r="Y63" t="str">
            <v xml:space="preserve">บริการ  </v>
          </cell>
          <cell r="Z63" t="str">
            <v>02</v>
          </cell>
          <cell r="AA63" t="str">
            <v>แก้ไขชื่อ</v>
          </cell>
          <cell r="AB63" t="str">
            <v>แก้ไขชื่อจาก รพ.ท่าม่วง เป็นรพ.สมเด็จพระสังฆราชองค์ที่ ๑๙ ตามหนังสือ สำนักเลขานุการสมเด็จพระสังหราช วัดบวรฯที่ พ ๐๕๖๙/๒๕๕๖</v>
          </cell>
          <cell r="AH63" t="str">
            <v>11282</v>
          </cell>
        </row>
        <row r="64">
          <cell r="A64" t="str">
            <v>000400700</v>
          </cell>
          <cell r="B64" t="str">
            <v>โรงพยาบาลซับใหญ่</v>
          </cell>
          <cell r="C64" t="str">
            <v>21002</v>
          </cell>
          <cell r="D64" t="str">
            <v>กระทรวงสาธารณสุข สำนักงานปลัดกระทรวงสาธารณสุข</v>
          </cell>
          <cell r="E64" t="str">
            <v>07</v>
          </cell>
          <cell r="F64" t="str">
            <v>โรงพยาบาลชุมชน</v>
          </cell>
          <cell r="G64" t="str">
            <v>30</v>
          </cell>
          <cell r="H64" t="str">
            <v>36</v>
          </cell>
          <cell r="I64" t="str">
            <v>จ.ชัยภูมิ</v>
          </cell>
          <cell r="J64" t="str">
            <v>16</v>
          </cell>
          <cell r="K64" t="str">
            <v xml:space="preserve"> อ.อำเภอซับใหญ่</v>
          </cell>
          <cell r="L64" t="str">
            <v>01</v>
          </cell>
          <cell r="M64" t="str">
            <v xml:space="preserve"> 'ต.ซับใหญ่'</v>
          </cell>
          <cell r="N64" t="str">
            <v>01</v>
          </cell>
          <cell r="O64" t="str">
            <v xml:space="preserve"> หมู่ 1</v>
          </cell>
          <cell r="P64" t="str">
            <v>01</v>
          </cell>
          <cell r="Q64" t="str">
            <v>เปิดดำเนินการ</v>
          </cell>
          <cell r="R64" t="str">
            <v>บ้านซับใหญ่</v>
          </cell>
          <cell r="S64" t="str">
            <v>36130</v>
          </cell>
          <cell r="T64" t="str">
            <v>044731044</v>
          </cell>
          <cell r="AB64" t="str">
            <v>ยกฐานะรพ.สต.ซับใหญ่ รหัส 04007 เป็น  รพช.ซับใหญ่ รหัสเดิม 04007</v>
          </cell>
          <cell r="AH64" t="str">
            <v>04007</v>
          </cell>
        </row>
        <row r="65">
          <cell r="A65" t="str">
            <v>002801500</v>
          </cell>
          <cell r="B65" t="str">
            <v>โรงพยาบาลโพธิ์ศรีสุวรรณ</v>
          </cell>
          <cell r="C65" t="str">
            <v>21002</v>
          </cell>
          <cell r="D65" t="str">
            <v>กระทรวงสาธารณสุข สำนักงานปลัดกระทรวงสาธารณสุข</v>
          </cell>
          <cell r="E65" t="str">
            <v>07</v>
          </cell>
          <cell r="F65" t="str">
            <v>โรงพยาบาลชุมชน</v>
          </cell>
          <cell r="G65" t="str">
            <v>30</v>
          </cell>
          <cell r="H65" t="str">
            <v>33</v>
          </cell>
          <cell r="I65" t="str">
            <v>จ.ศรีสะเกษ</v>
          </cell>
          <cell r="J65" t="str">
            <v>21</v>
          </cell>
          <cell r="K65" t="str">
            <v xml:space="preserve"> อ.ศรีสุวรรณ</v>
          </cell>
          <cell r="L65" t="str">
            <v>02</v>
          </cell>
          <cell r="M65" t="str">
            <v xml:space="preserve"> 'ต.เสียว'</v>
          </cell>
          <cell r="N65" t="str">
            <v>05</v>
          </cell>
          <cell r="O65" t="str">
            <v xml:space="preserve"> หมู่ 5</v>
          </cell>
          <cell r="P65" t="str">
            <v>01</v>
          </cell>
          <cell r="Q65" t="str">
            <v>เปิดดำเนินการ</v>
          </cell>
          <cell r="R65" t="str">
            <v>58 บ้านหนองแคน</v>
          </cell>
          <cell r="S65" t="str">
            <v>33120</v>
          </cell>
          <cell r="T65" t="str">
            <v>045604053</v>
          </cell>
          <cell r="U65" t="str">
            <v>045604121</v>
          </cell>
          <cell r="X65" t="str">
            <v>S</v>
          </cell>
          <cell r="Y65" t="str">
            <v xml:space="preserve">บริการ  </v>
          </cell>
          <cell r="Z65" t="str">
            <v>01</v>
          </cell>
          <cell r="AA65" t="str">
            <v>ตั้งใหม่</v>
          </cell>
          <cell r="AC65" t="str">
            <v>2013-07-09</v>
          </cell>
          <cell r="AE65" t="str">
            <v>2013-10-01</v>
          </cell>
          <cell r="AH65" t="str">
            <v>28015</v>
          </cell>
        </row>
        <row r="66">
          <cell r="A66" t="str">
            <v>002801600</v>
          </cell>
          <cell r="B66" t="str">
            <v>โรงพยาบาลศิลาลาด</v>
          </cell>
          <cell r="C66" t="str">
            <v>21002</v>
          </cell>
          <cell r="D66" t="str">
            <v>กระทรวงสาธารณสุข สำนักงานปลัดกระทรวงสาธารณสุข</v>
          </cell>
          <cell r="E66" t="str">
            <v>07</v>
          </cell>
          <cell r="F66" t="str">
            <v>โรงพยาบาลชุมชน</v>
          </cell>
          <cell r="G66" t="str">
            <v>30</v>
          </cell>
          <cell r="H66" t="str">
            <v>33</v>
          </cell>
          <cell r="I66" t="str">
            <v>จ.ศรีสะเกษ</v>
          </cell>
          <cell r="J66" t="str">
            <v>22</v>
          </cell>
          <cell r="K66" t="str">
            <v xml:space="preserve"> อ.ศิลาลาด</v>
          </cell>
          <cell r="L66" t="str">
            <v>01</v>
          </cell>
          <cell r="M66" t="str">
            <v xml:space="preserve"> 'ต.กุง'</v>
          </cell>
          <cell r="N66" t="str">
            <v>05</v>
          </cell>
          <cell r="O66" t="str">
            <v xml:space="preserve"> หมู่ 5</v>
          </cell>
          <cell r="P66" t="str">
            <v>01</v>
          </cell>
          <cell r="Q66" t="str">
            <v>เปิดดำเนินการ</v>
          </cell>
          <cell r="R66" t="str">
            <v>108 บ้านสงยาง</v>
          </cell>
          <cell r="S66" t="str">
            <v>33160</v>
          </cell>
          <cell r="T66" t="str">
            <v>045668123</v>
          </cell>
          <cell r="U66" t="str">
            <v>045668123</v>
          </cell>
          <cell r="X66" t="str">
            <v>S</v>
          </cell>
          <cell r="Y66" t="str">
            <v xml:space="preserve">บริการ  </v>
          </cell>
          <cell r="Z66" t="str">
            <v>01</v>
          </cell>
          <cell r="AA66" t="str">
            <v>ตั้งใหม่</v>
          </cell>
          <cell r="AC66" t="str">
            <v>2013-07-09</v>
          </cell>
          <cell r="AE66" t="str">
            <v>2013-10-01</v>
          </cell>
          <cell r="AH66" t="str">
            <v>28016</v>
          </cell>
        </row>
        <row r="67">
          <cell r="A67" t="str">
            <v>002801700</v>
          </cell>
          <cell r="B67" t="str">
            <v>โรงพยาบาลนาคู</v>
          </cell>
          <cell r="C67" t="str">
            <v>21002</v>
          </cell>
          <cell r="D67" t="str">
            <v>กระทรวงสาธารณสุข สำนักงานปลัดกระทรวงสาธารณสุข</v>
          </cell>
          <cell r="E67" t="str">
            <v>07</v>
          </cell>
          <cell r="F67" t="str">
            <v>โรงพยาบาลชุมชน</v>
          </cell>
          <cell r="G67" t="str">
            <v>30</v>
          </cell>
          <cell r="H67" t="str">
            <v>46</v>
          </cell>
          <cell r="I67" t="str">
            <v>จ.กาฬสินธุ์</v>
          </cell>
          <cell r="J67" t="str">
            <v>16</v>
          </cell>
          <cell r="K67" t="str">
            <v xml:space="preserve"> อ.นาคู</v>
          </cell>
          <cell r="L67" t="str">
            <v>01</v>
          </cell>
          <cell r="M67" t="str">
            <v xml:space="preserve"> 'ต.นาคู'</v>
          </cell>
          <cell r="N67" t="str">
            <v>09</v>
          </cell>
          <cell r="O67" t="str">
            <v xml:space="preserve"> หมู่ 9</v>
          </cell>
          <cell r="P67" t="str">
            <v>01</v>
          </cell>
          <cell r="Q67" t="str">
            <v>เปิดดำเนินการ</v>
          </cell>
          <cell r="R67" t="str">
            <v>319</v>
          </cell>
          <cell r="S67" t="str">
            <v>46160</v>
          </cell>
          <cell r="T67" t="str">
            <v>0873748222</v>
          </cell>
          <cell r="X67" t="str">
            <v>S</v>
          </cell>
          <cell r="Y67" t="str">
            <v xml:space="preserve">บริการ  </v>
          </cell>
          <cell r="Z67" t="str">
            <v>01</v>
          </cell>
          <cell r="AA67" t="str">
            <v>ตั้งใหม่</v>
          </cell>
          <cell r="AC67" t="str">
            <v>2013-07-12</v>
          </cell>
          <cell r="AE67" t="str">
            <v>2013-06-03</v>
          </cell>
          <cell r="AH67" t="str">
            <v>28017</v>
          </cell>
        </row>
        <row r="68">
          <cell r="A68" t="str">
            <v>001124300</v>
          </cell>
          <cell r="B68" t="str">
            <v>โรงพยาบาลอุ้มผาง</v>
          </cell>
          <cell r="C68" t="str">
            <v>21002</v>
          </cell>
          <cell r="D68" t="str">
            <v>กระทรวงสาธารณสุข สำนักงานปลัดกระทรวงสาธารณสุข</v>
          </cell>
          <cell r="E68" t="str">
            <v>07</v>
          </cell>
          <cell r="F68" t="str">
            <v>โรงพยาบาลชุมชน</v>
          </cell>
          <cell r="G68" t="str">
            <v>60</v>
          </cell>
          <cell r="H68" t="str">
            <v>63</v>
          </cell>
          <cell r="I68" t="str">
            <v>จ.ตาก</v>
          </cell>
          <cell r="J68" t="str">
            <v>08</v>
          </cell>
          <cell r="K68" t="str">
            <v xml:space="preserve"> อ.อุ้มผาง</v>
          </cell>
          <cell r="L68" t="str">
            <v>01</v>
          </cell>
          <cell r="M68" t="str">
            <v xml:space="preserve"> 'ต.อุ้มผาง'</v>
          </cell>
          <cell r="N68" t="str">
            <v>01</v>
          </cell>
          <cell r="O68" t="str">
            <v xml:space="preserve"> หมู่ 1</v>
          </cell>
          <cell r="P68" t="str">
            <v>01</v>
          </cell>
          <cell r="Q68" t="str">
            <v>เปิดดำเนินการ</v>
          </cell>
          <cell r="R68" t="str">
            <v>159 บ้านอุ้มผาง ประเวศไพรวัลย์</v>
          </cell>
          <cell r="S68" t="str">
            <v>63170</v>
          </cell>
          <cell r="T68" t="str">
            <v>055561270</v>
          </cell>
          <cell r="U68" t="str">
            <v>055561016</v>
          </cell>
          <cell r="V68" t="str">
            <v>21</v>
          </cell>
          <cell r="W68" t="str">
            <v>2.1 ทุติยภูมิระดับต้น</v>
          </cell>
          <cell r="Z68" t="str">
            <v>06</v>
          </cell>
          <cell r="AA68" t="str">
            <v>แก้ไข/เปลี่ยนแปลงจำนวนเตียง</v>
          </cell>
          <cell r="AB68" t="str">
            <v>ปรับจำนวนเตียง 30 เป็น 60</v>
          </cell>
          <cell r="AH68" t="str">
            <v>11243</v>
          </cell>
        </row>
        <row r="69">
          <cell r="A69" t="str">
            <v>002802000</v>
          </cell>
          <cell r="B69" t="str">
            <v>โรงพยาบาลบ้านด่าน</v>
          </cell>
          <cell r="C69" t="str">
            <v>21002</v>
          </cell>
          <cell r="D69" t="str">
            <v>กระทรวงสาธารณสุข สำนักงานปลัดกระทรวงสาธารณสุข</v>
          </cell>
          <cell r="E69" t="str">
            <v>07</v>
          </cell>
          <cell r="F69" t="str">
            <v>โรงพยาบาลชุมชน</v>
          </cell>
          <cell r="G69" t="str">
            <v>10</v>
          </cell>
          <cell r="H69" t="str">
            <v>31</v>
          </cell>
          <cell r="I69" t="str">
            <v>จ.บุรีรัมย์</v>
          </cell>
          <cell r="J69" t="str">
            <v>21</v>
          </cell>
          <cell r="K69" t="str">
            <v xml:space="preserve"> อ.บ้านด่าน</v>
          </cell>
          <cell r="L69" t="str">
            <v>01</v>
          </cell>
          <cell r="M69" t="str">
            <v xml:space="preserve"> 'ต.บ้านด่าน'</v>
          </cell>
          <cell r="N69" t="str">
            <v>09</v>
          </cell>
          <cell r="O69" t="str">
            <v xml:space="preserve"> หมู่ 9</v>
          </cell>
          <cell r="P69" t="str">
            <v>01</v>
          </cell>
          <cell r="Q69" t="str">
            <v>เปิดดำเนินการ</v>
          </cell>
          <cell r="R69" t="str">
            <v>192</v>
          </cell>
          <cell r="S69" t="str">
            <v>31000</v>
          </cell>
          <cell r="T69" t="str">
            <v>044664005</v>
          </cell>
          <cell r="X69" t="str">
            <v>S</v>
          </cell>
          <cell r="Y69" t="str">
            <v xml:space="preserve">บริการ  </v>
          </cell>
          <cell r="Z69" t="str">
            <v>01</v>
          </cell>
          <cell r="AA69" t="str">
            <v>ตั้งใหม่</v>
          </cell>
          <cell r="AC69" t="str">
            <v>2013-07-24</v>
          </cell>
          <cell r="AE69" t="str">
            <v>2013-04-01</v>
          </cell>
          <cell r="AH69" t="str">
            <v>28020</v>
          </cell>
        </row>
        <row r="70">
          <cell r="A70" t="str">
            <v>001074500</v>
          </cell>
          <cell r="B70" t="str">
            <v>โรงพยาบาลสงขลา</v>
          </cell>
          <cell r="C70" t="str">
            <v>21002</v>
          </cell>
          <cell r="D70" t="str">
            <v>กระทรวงสาธารณสุข สำนักงานปลัดกระทรวงสาธารณสุข</v>
          </cell>
          <cell r="E70" t="str">
            <v>06</v>
          </cell>
          <cell r="F70" t="str">
            <v>โรงพยาบาลทั่วไป</v>
          </cell>
          <cell r="G70" t="str">
            <v>508</v>
          </cell>
          <cell r="H70" t="str">
            <v>90</v>
          </cell>
          <cell r="I70" t="str">
            <v>จ.สงขลา</v>
          </cell>
          <cell r="J70" t="str">
            <v>01</v>
          </cell>
          <cell r="K70" t="str">
            <v xml:space="preserve"> อ.เมืองสงขลา</v>
          </cell>
          <cell r="L70" t="str">
            <v>03</v>
          </cell>
          <cell r="M70" t="str">
            <v xml:space="preserve"> 'ต.เกาะแต้ว'</v>
          </cell>
          <cell r="N70" t="str">
            <v>00</v>
          </cell>
          <cell r="O70" t="str">
            <v xml:space="preserve"> หมู่ 0</v>
          </cell>
          <cell r="P70" t="str">
            <v>01</v>
          </cell>
          <cell r="Q70" t="str">
            <v>เปิดดำเนินการ</v>
          </cell>
          <cell r="R70" t="str">
            <v xml:space="preserve"> 666 ถ.สงขลา-ระโนด</v>
          </cell>
          <cell r="S70" t="str">
            <v>90100</v>
          </cell>
          <cell r="T70" t="str">
            <v>074338100</v>
          </cell>
          <cell r="U70" t="str">
            <v>074480058</v>
          </cell>
          <cell r="V70" t="str">
            <v>23</v>
          </cell>
          <cell r="W70" t="str">
            <v>2.3 ทุติยภูมิระดับสูง</v>
          </cell>
          <cell r="X70" t="str">
            <v>S</v>
          </cell>
          <cell r="Y70" t="str">
            <v xml:space="preserve">บริการ  </v>
          </cell>
          <cell r="Z70" t="str">
            <v>04</v>
          </cell>
          <cell r="AA70" t="str">
            <v>แก้ไข/เปลี่ยนแปลงที่ตั้ง</v>
          </cell>
          <cell r="AB70" t="str">
            <v>แก้ไขที่ตั้ง  และเปลี่ยนจำนวนเตียง จาก 480 เป็น 508 ตามหนังสือที่สข 0032.002/4039 ลงวันที่ 29 กค 56</v>
          </cell>
          <cell r="AH70" t="str">
            <v>10745</v>
          </cell>
        </row>
        <row r="71">
          <cell r="A71" t="str">
            <v>002877800</v>
          </cell>
          <cell r="B71" t="str">
            <v>โรงพยาบาลโพธิ์ตาก</v>
          </cell>
          <cell r="C71" t="str">
            <v>21002</v>
          </cell>
          <cell r="D71" t="str">
            <v>กระทรวงสาธารณสุข สำนักงานปลัดกระทรวงสาธารณสุข</v>
          </cell>
          <cell r="E71" t="str">
            <v>07</v>
          </cell>
          <cell r="F71" t="str">
            <v>โรงพยาบาลชุมชน</v>
          </cell>
          <cell r="G71" t="str">
            <v>10</v>
          </cell>
          <cell r="H71" t="str">
            <v>43</v>
          </cell>
          <cell r="I71" t="str">
            <v>จ.หนองคาย</v>
          </cell>
          <cell r="J71" t="str">
            <v>17</v>
          </cell>
          <cell r="K71" t="str">
            <v xml:space="preserve"> อ.โพธิ์ตาก</v>
          </cell>
          <cell r="L71" t="str">
            <v>01</v>
          </cell>
          <cell r="M71" t="str">
            <v xml:space="preserve"> 'ต.โพธิ์ตาก'</v>
          </cell>
          <cell r="N71" t="str">
            <v>07</v>
          </cell>
          <cell r="O71" t="str">
            <v xml:space="preserve"> หมู่ 7</v>
          </cell>
          <cell r="P71" t="str">
            <v>01</v>
          </cell>
          <cell r="Q71" t="str">
            <v>เปิดดำเนินการ</v>
          </cell>
          <cell r="R71" t="str">
            <v>90</v>
          </cell>
          <cell r="S71" t="str">
            <v>43130</v>
          </cell>
          <cell r="V71" t="str">
            <v>10</v>
          </cell>
          <cell r="W71" t="str">
            <v>1 ปฐมภูมิ</v>
          </cell>
          <cell r="X71" t="str">
            <v>S</v>
          </cell>
          <cell r="Y71" t="str">
            <v xml:space="preserve">บริการ  </v>
          </cell>
          <cell r="Z71" t="str">
            <v>01</v>
          </cell>
          <cell r="AA71" t="str">
            <v>ตั้งใหม่</v>
          </cell>
          <cell r="AC71" t="str">
            <v>2013-08-21</v>
          </cell>
          <cell r="AH71" t="str">
            <v>28778</v>
          </cell>
        </row>
        <row r="72">
          <cell r="A72" t="str">
            <v>002801400</v>
          </cell>
          <cell r="B72" t="str">
            <v>โรงพยาบาลพยุห์</v>
          </cell>
          <cell r="C72" t="str">
            <v>21002</v>
          </cell>
          <cell r="D72" t="str">
            <v>กระทรวงสาธารณสุข สำนักงานปลัดกระทรวงสาธารณสุข</v>
          </cell>
          <cell r="E72" t="str">
            <v>07</v>
          </cell>
          <cell r="F72" t="str">
            <v>โรงพยาบาลชุมชน</v>
          </cell>
          <cell r="G72" t="str">
            <v>30</v>
          </cell>
          <cell r="H72" t="str">
            <v>33</v>
          </cell>
          <cell r="I72" t="str">
            <v>จ.ศรีสะเกษ</v>
          </cell>
          <cell r="J72" t="str">
            <v>20</v>
          </cell>
          <cell r="K72" t="str">
            <v xml:space="preserve"> อ.พยุห์</v>
          </cell>
          <cell r="L72" t="str">
            <v>01</v>
          </cell>
          <cell r="M72" t="str">
            <v xml:space="preserve"> 'ต.พยุห์'</v>
          </cell>
          <cell r="N72" t="str">
            <v>02</v>
          </cell>
          <cell r="O72" t="str">
            <v xml:space="preserve"> หมู่ 2</v>
          </cell>
          <cell r="P72" t="str">
            <v>01</v>
          </cell>
          <cell r="Q72" t="str">
            <v>เปิดดำเนินการ</v>
          </cell>
          <cell r="R72" t="str">
            <v>209 บ้านหนองหว้า</v>
          </cell>
          <cell r="S72" t="str">
            <v>33230</v>
          </cell>
          <cell r="T72" t="str">
            <v>045607121</v>
          </cell>
          <cell r="U72" t="str">
            <v>045607121</v>
          </cell>
          <cell r="X72" t="str">
            <v>S</v>
          </cell>
          <cell r="Y72" t="str">
            <v xml:space="preserve">บริการ  </v>
          </cell>
          <cell r="Z72" t="str">
            <v>01</v>
          </cell>
          <cell r="AA72" t="str">
            <v>ตั้งใหม่</v>
          </cell>
          <cell r="AC72" t="str">
            <v>2013-07-09</v>
          </cell>
          <cell r="AE72" t="str">
            <v>2013-10-01</v>
          </cell>
          <cell r="AH72" t="str">
            <v>28014</v>
          </cell>
        </row>
        <row r="73">
          <cell r="A73" t="str">
            <v>002878500</v>
          </cell>
          <cell r="B73" t="str">
            <v>โรงพยาบาลบางเสาธง</v>
          </cell>
          <cell r="C73" t="str">
            <v>21002</v>
          </cell>
          <cell r="D73" t="str">
            <v>กระทรวงสาธารณสุข สำนักงานปลัดกระทรวงสาธารณสุข</v>
          </cell>
          <cell r="E73" t="str">
            <v>07</v>
          </cell>
          <cell r="F73" t="str">
            <v>โรงพยาบาลชุมชน</v>
          </cell>
          <cell r="G73" t="str">
            <v>30</v>
          </cell>
          <cell r="H73" t="str">
            <v>11</v>
          </cell>
          <cell r="I73" t="str">
            <v>จ.สมุทรปราการ</v>
          </cell>
          <cell r="J73" t="str">
            <v>06</v>
          </cell>
          <cell r="K73" t="str">
            <v xml:space="preserve"> อ.บางเสาธง</v>
          </cell>
          <cell r="L73" t="str">
            <v>01</v>
          </cell>
          <cell r="M73" t="str">
            <v xml:space="preserve"> 'ต.บางเสาธง'</v>
          </cell>
          <cell r="N73" t="str">
            <v>12</v>
          </cell>
          <cell r="O73" t="str">
            <v xml:space="preserve"> หมู่ 12</v>
          </cell>
          <cell r="P73" t="str">
            <v>01</v>
          </cell>
          <cell r="Q73" t="str">
            <v>เปิดดำเนินการ</v>
          </cell>
          <cell r="S73" t="str">
            <v>10540</v>
          </cell>
          <cell r="T73" t="str">
            <v>023895980</v>
          </cell>
          <cell r="V73" t="str">
            <v>10</v>
          </cell>
          <cell r="W73" t="str">
            <v>1 ปฐมภูมิ</v>
          </cell>
          <cell r="X73" t="str">
            <v>S</v>
          </cell>
          <cell r="Y73" t="str">
            <v xml:space="preserve">บริการ  </v>
          </cell>
          <cell r="Z73" t="str">
            <v>01</v>
          </cell>
          <cell r="AA73" t="str">
            <v>ตั้งใหม่</v>
          </cell>
          <cell r="AC73" t="str">
            <v>2013-09-05</v>
          </cell>
          <cell r="AE73" t="str">
            <v>2015-01-01</v>
          </cell>
          <cell r="AH73" t="str">
            <v>28785</v>
          </cell>
        </row>
        <row r="74">
          <cell r="A74" t="str">
            <v>002878600</v>
          </cell>
          <cell r="B74" t="str">
            <v>โรงพยาบาลมะนัง</v>
          </cell>
          <cell r="C74" t="str">
            <v>21002</v>
          </cell>
          <cell r="D74" t="str">
            <v>กระทรวงสาธารณสุข สำนักงานปลัดกระทรวงสาธารณสุข</v>
          </cell>
          <cell r="E74" t="str">
            <v>07</v>
          </cell>
          <cell r="F74" t="str">
            <v>โรงพยาบาลชุมชน</v>
          </cell>
          <cell r="G74" t="str">
            <v>30</v>
          </cell>
          <cell r="H74" t="str">
            <v>91</v>
          </cell>
          <cell r="I74" t="str">
            <v>จ.สตูล</v>
          </cell>
          <cell r="J74" t="str">
            <v>07</v>
          </cell>
          <cell r="K74" t="str">
            <v xml:space="preserve"> อ.มะนัง</v>
          </cell>
          <cell r="L74" t="str">
            <v>01</v>
          </cell>
          <cell r="M74" t="str">
            <v xml:space="preserve"> 'ต.ปาล์มพัฒนา'</v>
          </cell>
          <cell r="N74" t="str">
            <v>01</v>
          </cell>
          <cell r="O74" t="str">
            <v xml:space="preserve"> หมู่ 1</v>
          </cell>
          <cell r="P74" t="str">
            <v>01</v>
          </cell>
          <cell r="Q74" t="str">
            <v>เปิดดำเนินการ</v>
          </cell>
          <cell r="S74" t="str">
            <v>91130</v>
          </cell>
          <cell r="X74" t="str">
            <v>S</v>
          </cell>
          <cell r="Y74" t="str">
            <v xml:space="preserve">บริการ  </v>
          </cell>
          <cell r="Z74" t="str">
            <v>01</v>
          </cell>
          <cell r="AA74" t="str">
            <v>ตั้งใหม่</v>
          </cell>
          <cell r="AC74" t="str">
            <v>2013-09-05</v>
          </cell>
          <cell r="AE74" t="str">
            <v>2013-10-01</v>
          </cell>
          <cell r="AH74" t="str">
            <v>28786</v>
          </cell>
        </row>
        <row r="75">
          <cell r="A75" t="str">
            <v>002878900</v>
          </cell>
          <cell r="B75" t="str">
            <v>โรงพยาบาลฆ้องชัย</v>
          </cell>
          <cell r="C75" t="str">
            <v>21002</v>
          </cell>
          <cell r="D75" t="str">
            <v>กระทรวงสาธารณสุข สำนักงานปลัดกระทรวงสาธารณสุข</v>
          </cell>
          <cell r="E75" t="str">
            <v>07</v>
          </cell>
          <cell r="F75" t="str">
            <v>โรงพยาบาลชุมชน</v>
          </cell>
          <cell r="G75" t="str">
            <v>30</v>
          </cell>
          <cell r="H75" t="str">
            <v>46</v>
          </cell>
          <cell r="I75" t="str">
            <v>จ.กาฬสินธุ์</v>
          </cell>
          <cell r="J75" t="str">
            <v>18</v>
          </cell>
          <cell r="K75" t="str">
            <v xml:space="preserve"> อ.ฆ้องชัย</v>
          </cell>
          <cell r="L75" t="str">
            <v>01</v>
          </cell>
          <cell r="M75" t="str">
            <v xml:space="preserve"> 'ต.ฆ้องชัยพัฒนา'</v>
          </cell>
          <cell r="N75" t="str">
            <v>11</v>
          </cell>
          <cell r="O75" t="str">
            <v xml:space="preserve"> หมู่ 11</v>
          </cell>
          <cell r="P75" t="str">
            <v>01</v>
          </cell>
          <cell r="Q75" t="str">
            <v>เปิดดำเนินการ</v>
          </cell>
          <cell r="S75" t="str">
            <v>46130</v>
          </cell>
          <cell r="X75" t="str">
            <v>S</v>
          </cell>
          <cell r="Y75" t="str">
            <v xml:space="preserve">บริการ  </v>
          </cell>
          <cell r="Z75" t="str">
            <v>01</v>
          </cell>
          <cell r="AA75" t="str">
            <v>ตั้งใหม่</v>
          </cell>
          <cell r="AC75" t="str">
            <v>2013-09-10</v>
          </cell>
          <cell r="AE75" t="str">
            <v>2013-08-15</v>
          </cell>
          <cell r="AH75" t="str">
            <v>28789</v>
          </cell>
        </row>
        <row r="76">
          <cell r="A76" t="str">
            <v>002879000</v>
          </cell>
          <cell r="B76" t="str">
            <v>โรงพยาบาลดอนจาน</v>
          </cell>
          <cell r="C76" t="str">
            <v>21002</v>
          </cell>
          <cell r="D76" t="str">
            <v>กระทรวงสาธารณสุข สำนักงานปลัดกระทรวงสาธารณสุข</v>
          </cell>
          <cell r="E76" t="str">
            <v>07</v>
          </cell>
          <cell r="F76" t="str">
            <v>โรงพยาบาลชุมชน</v>
          </cell>
          <cell r="G76" t="str">
            <v>30</v>
          </cell>
          <cell r="H76" t="str">
            <v>46</v>
          </cell>
          <cell r="I76" t="str">
            <v>จ.กาฬสินธุ์</v>
          </cell>
          <cell r="J76" t="str">
            <v>17</v>
          </cell>
          <cell r="K76" t="str">
            <v xml:space="preserve"> อ.ดอนจาน</v>
          </cell>
          <cell r="L76" t="str">
            <v>02</v>
          </cell>
          <cell r="M76" t="str">
            <v xml:space="preserve"> 'ต.สะอาดไชยศรี'</v>
          </cell>
          <cell r="N76" t="str">
            <v>06</v>
          </cell>
          <cell r="O76" t="str">
            <v xml:space="preserve"> หมู่ 6</v>
          </cell>
          <cell r="P76" t="str">
            <v>01</v>
          </cell>
          <cell r="Q76" t="str">
            <v>เปิดดำเนินการ</v>
          </cell>
          <cell r="S76" t="str">
            <v>46000</v>
          </cell>
          <cell r="X76" t="str">
            <v>S</v>
          </cell>
          <cell r="Y76" t="str">
            <v xml:space="preserve">บริการ  </v>
          </cell>
          <cell r="AC76" t="str">
            <v>2013-09-10</v>
          </cell>
          <cell r="AE76" t="str">
            <v>2013-08-15</v>
          </cell>
          <cell r="AH76" t="str">
            <v>28790</v>
          </cell>
        </row>
        <row r="77">
          <cell r="A77" t="str">
            <v>002879100</v>
          </cell>
          <cell r="B77" t="str">
            <v>โรงพยาบาลสามชัย</v>
          </cell>
          <cell r="C77" t="str">
            <v>21002</v>
          </cell>
          <cell r="D77" t="str">
            <v>กระทรวงสาธารณสุข สำนักงานปลัดกระทรวงสาธารณสุข</v>
          </cell>
          <cell r="E77" t="str">
            <v>07</v>
          </cell>
          <cell r="F77" t="str">
            <v>โรงพยาบาลชุมชน</v>
          </cell>
          <cell r="G77" t="str">
            <v>30</v>
          </cell>
          <cell r="H77" t="str">
            <v>46</v>
          </cell>
          <cell r="I77" t="str">
            <v>จ.กาฬสินธุ์</v>
          </cell>
          <cell r="J77" t="str">
            <v>15</v>
          </cell>
          <cell r="K77" t="str">
            <v xml:space="preserve"> อ.สามชัย</v>
          </cell>
          <cell r="L77" t="str">
            <v>01</v>
          </cell>
          <cell r="M77" t="str">
            <v xml:space="preserve"> 'ต.สำราญ'</v>
          </cell>
          <cell r="N77" t="str">
            <v>04</v>
          </cell>
          <cell r="O77" t="str">
            <v xml:space="preserve"> หมู่ 4</v>
          </cell>
          <cell r="P77" t="str">
            <v>01</v>
          </cell>
          <cell r="Q77" t="str">
            <v>เปิดดำเนินการ</v>
          </cell>
          <cell r="X77" t="str">
            <v>S</v>
          </cell>
          <cell r="Y77" t="str">
            <v xml:space="preserve">บริการ  </v>
          </cell>
          <cell r="Z77" t="str">
            <v>01</v>
          </cell>
          <cell r="AA77" t="str">
            <v>ตั้งใหม่</v>
          </cell>
          <cell r="AC77" t="str">
            <v>2013-09-10</v>
          </cell>
          <cell r="AE77" t="str">
            <v>2013-09-02</v>
          </cell>
          <cell r="AH77" t="str">
            <v>28791</v>
          </cell>
        </row>
        <row r="78">
          <cell r="A78" t="str">
            <v>002881100</v>
          </cell>
          <cell r="B78" t="str">
            <v>โรงพยาบาลเฝ้าไร่</v>
          </cell>
          <cell r="C78" t="str">
            <v>21002</v>
          </cell>
          <cell r="D78" t="str">
            <v>กระทรวงสาธารณสุข สำนักงานปลัดกระทรวงสาธารณสุข</v>
          </cell>
          <cell r="E78" t="str">
            <v>07</v>
          </cell>
          <cell r="F78" t="str">
            <v>โรงพยาบาลชุมชน</v>
          </cell>
          <cell r="G78" t="str">
            <v>10</v>
          </cell>
          <cell r="H78" t="str">
            <v>43</v>
          </cell>
          <cell r="I78" t="str">
            <v>จ.หนองคาย</v>
          </cell>
          <cell r="J78" t="str">
            <v>15</v>
          </cell>
          <cell r="K78" t="str">
            <v xml:space="preserve"> อ.เฝ้าไร่</v>
          </cell>
          <cell r="L78" t="str">
            <v>01</v>
          </cell>
          <cell r="M78" t="str">
            <v xml:space="preserve"> 'ต.เฝ้าไร่'</v>
          </cell>
          <cell r="N78" t="str">
            <v>11</v>
          </cell>
          <cell r="O78" t="str">
            <v xml:space="preserve"> หมู่ 11</v>
          </cell>
          <cell r="P78" t="str">
            <v>01</v>
          </cell>
          <cell r="Q78" t="str">
            <v>เปิดดำเนินการ</v>
          </cell>
          <cell r="R78" t="str">
            <v>331</v>
          </cell>
          <cell r="S78" t="str">
            <v>43120</v>
          </cell>
          <cell r="T78" t="str">
            <v>042414826</v>
          </cell>
          <cell r="U78" t="str">
            <v>042414827</v>
          </cell>
          <cell r="X78" t="str">
            <v>S</v>
          </cell>
          <cell r="Y78" t="str">
            <v xml:space="preserve">บริการ  </v>
          </cell>
          <cell r="Z78" t="str">
            <v>01</v>
          </cell>
          <cell r="AA78" t="str">
            <v>ตั้งใหม่</v>
          </cell>
          <cell r="AC78" t="str">
            <v>2013-10-01</v>
          </cell>
          <cell r="AE78" t="str">
            <v>2013-09-16</v>
          </cell>
          <cell r="AH78" t="str">
            <v>28811</v>
          </cell>
        </row>
        <row r="79">
          <cell r="A79" t="str">
            <v>001066600</v>
          </cell>
          <cell r="B79" t="str">
            <v>โรงพยาบาลหาราชนครราชสีมา</v>
          </cell>
          <cell r="C79" t="str">
            <v>21002</v>
          </cell>
          <cell r="D79" t="str">
            <v>กระทรวงสาธารณสุข สำนักงานปลัดกระทรวงสาธารณสุข</v>
          </cell>
          <cell r="E79" t="str">
            <v>05</v>
          </cell>
          <cell r="F79" t="str">
            <v>โรงพยาบาลศูนย์</v>
          </cell>
          <cell r="G79" t="str">
            <v>1300</v>
          </cell>
          <cell r="H79" t="str">
            <v>30</v>
          </cell>
          <cell r="I79" t="str">
            <v>จ.นครราชสีมา</v>
          </cell>
          <cell r="J79" t="str">
            <v>01</v>
          </cell>
          <cell r="K79" t="str">
            <v xml:space="preserve"> อ.เมืองนครราชสีมา</v>
          </cell>
          <cell r="L79" t="str">
            <v>01</v>
          </cell>
          <cell r="M79" t="str">
            <v xml:space="preserve"> 'ต.ในเมือง'</v>
          </cell>
          <cell r="N79" t="str">
            <v>00</v>
          </cell>
          <cell r="O79" t="str">
            <v xml:space="preserve"> หมู่ 0</v>
          </cell>
          <cell r="P79" t="str">
            <v>01</v>
          </cell>
          <cell r="Q79" t="str">
            <v>เปิดดำเนินการ</v>
          </cell>
          <cell r="R79" t="str">
            <v xml:space="preserve">49 ถ.ช้างเผือก </v>
          </cell>
          <cell r="S79" t="str">
            <v>30000</v>
          </cell>
          <cell r="T79" t="str">
            <v>044-235830</v>
          </cell>
          <cell r="V79" t="str">
            <v>31</v>
          </cell>
          <cell r="W79" t="str">
            <v>3.1 ตติยภูมิ</v>
          </cell>
          <cell r="X79" t="str">
            <v>S</v>
          </cell>
          <cell r="Y79" t="str">
            <v xml:space="preserve">บริการ  </v>
          </cell>
          <cell r="Z79" t="str">
            <v>06</v>
          </cell>
          <cell r="AA79" t="str">
            <v>แก้ไข/เปลี่ยนแปลงจำนวนเตียง</v>
          </cell>
          <cell r="AB79" t="str">
            <v xml:space="preserve">เพิ่มเตียง เดิม 1019 เป็น 1300 จากมติของ อ.ก.พ. สป. </v>
          </cell>
          <cell r="AH79" t="str">
            <v>10666</v>
          </cell>
        </row>
        <row r="80">
          <cell r="A80" t="str">
            <v>002881500</v>
          </cell>
          <cell r="B80" t="str">
            <v>โรงพยาบาลรัตนวาปี</v>
          </cell>
          <cell r="C80" t="str">
            <v>21002</v>
          </cell>
          <cell r="D80" t="str">
            <v>กระทรวงสาธารณสุข สำนักงานปลัดกระทรวงสาธารณสุข</v>
          </cell>
          <cell r="E80" t="str">
            <v>07</v>
          </cell>
          <cell r="F80" t="str">
            <v>โรงพยาบาลชุมชน</v>
          </cell>
          <cell r="G80" t="str">
            <v>10</v>
          </cell>
          <cell r="H80" t="str">
            <v>43</v>
          </cell>
          <cell r="I80" t="str">
            <v>จ.หนองคาย</v>
          </cell>
          <cell r="J80" t="str">
            <v>16</v>
          </cell>
          <cell r="K80" t="str">
            <v xml:space="preserve"> อ.รัตนวาปี</v>
          </cell>
          <cell r="L80" t="str">
            <v>01</v>
          </cell>
          <cell r="M80" t="str">
            <v xml:space="preserve"> 'ต.รัตนวาปี'</v>
          </cell>
          <cell r="N80" t="str">
            <v>11</v>
          </cell>
          <cell r="O80" t="str">
            <v xml:space="preserve"> หมู่ 11</v>
          </cell>
          <cell r="P80" t="str">
            <v>01</v>
          </cell>
          <cell r="Q80" t="str">
            <v>เปิดดำเนินการ</v>
          </cell>
          <cell r="R80" t="str">
            <v>317</v>
          </cell>
          <cell r="S80" t="str">
            <v>43120</v>
          </cell>
          <cell r="T80" t="str">
            <v>042414824-5</v>
          </cell>
          <cell r="X80" t="str">
            <v>S</v>
          </cell>
          <cell r="Y80" t="str">
            <v xml:space="preserve">บริการ  </v>
          </cell>
          <cell r="Z80" t="str">
            <v>01</v>
          </cell>
          <cell r="AA80" t="str">
            <v>ตั้งใหม่</v>
          </cell>
          <cell r="AC80" t="str">
            <v>2013-10-03</v>
          </cell>
          <cell r="AE80" t="str">
            <v>2013-09-02</v>
          </cell>
          <cell r="AH80" t="str">
            <v>28815</v>
          </cell>
        </row>
        <row r="81">
          <cell r="A81" t="str">
            <v>002881700</v>
          </cell>
          <cell r="B81" t="str">
            <v>โรงพยาบาลหาดสำราญเฉลิมพระเกียรติ 80 พรรษา</v>
          </cell>
          <cell r="C81" t="str">
            <v>21002</v>
          </cell>
          <cell r="D81" t="str">
            <v>กระทรวงสาธารณสุข สำนักงานปลัดกระทรวงสาธารณสุข</v>
          </cell>
          <cell r="E81" t="str">
            <v>07</v>
          </cell>
          <cell r="F81" t="str">
            <v>โรงพยาบาลชุมชน</v>
          </cell>
          <cell r="G81" t="str">
            <v>30</v>
          </cell>
          <cell r="H81" t="str">
            <v>92</v>
          </cell>
          <cell r="I81" t="str">
            <v>จ.ตรัง</v>
          </cell>
          <cell r="J81" t="str">
            <v>10</v>
          </cell>
          <cell r="K81" t="str">
            <v xml:space="preserve"> อ.หาดสำราญ</v>
          </cell>
          <cell r="L81" t="str">
            <v>01</v>
          </cell>
          <cell r="M81" t="str">
            <v xml:space="preserve"> 'ต.หาดสำราญ'</v>
          </cell>
          <cell r="N81" t="str">
            <v>09</v>
          </cell>
          <cell r="O81" t="str">
            <v xml:space="preserve"> หมู่ 9</v>
          </cell>
          <cell r="P81" t="str">
            <v>01</v>
          </cell>
          <cell r="Q81" t="str">
            <v>เปิดดำเนินการ</v>
          </cell>
          <cell r="R81" t="str">
            <v xml:space="preserve">98 </v>
          </cell>
          <cell r="S81" t="str">
            <v>92120</v>
          </cell>
          <cell r="X81" t="str">
            <v>S</v>
          </cell>
          <cell r="Y81" t="str">
            <v xml:space="preserve">บริการ  </v>
          </cell>
          <cell r="Z81" t="str">
            <v>01</v>
          </cell>
          <cell r="AA81" t="str">
            <v>ตั้งใหม่</v>
          </cell>
          <cell r="AC81" t="str">
            <v>2013-10-08</v>
          </cell>
          <cell r="AE81" t="str">
            <v>2013-12-02</v>
          </cell>
          <cell r="AH81" t="str">
            <v>28817</v>
          </cell>
        </row>
        <row r="82">
          <cell r="A82" t="str">
            <v>002882300</v>
          </cell>
          <cell r="B82" t="str">
            <v>โรงพยาบาลดอยหลวง</v>
          </cell>
          <cell r="C82" t="str">
            <v>21002</v>
          </cell>
          <cell r="D82" t="str">
            <v>กระทรวงสาธารณสุข สำนักงานปลัดกระทรวงสาธารณสุข</v>
          </cell>
          <cell r="E82" t="str">
            <v>07</v>
          </cell>
          <cell r="F82" t="str">
            <v>โรงพยาบาลชุมชน</v>
          </cell>
          <cell r="H82" t="str">
            <v>57</v>
          </cell>
          <cell r="I82" t="str">
            <v>จ.เชียงราย</v>
          </cell>
          <cell r="J82" t="str">
            <v>18</v>
          </cell>
          <cell r="K82" t="str">
            <v xml:space="preserve"> อ.ดอยหลวง</v>
          </cell>
          <cell r="L82" t="str">
            <v>01</v>
          </cell>
          <cell r="M82" t="str">
            <v xml:space="preserve"> 'ต.ปงน้อย'</v>
          </cell>
          <cell r="N82" t="str">
            <v>08</v>
          </cell>
          <cell r="O82" t="str">
            <v xml:space="preserve"> หมู่ 8</v>
          </cell>
          <cell r="P82" t="str">
            <v>01</v>
          </cell>
          <cell r="Q82" t="str">
            <v>เปิดดำเนินการ</v>
          </cell>
          <cell r="S82" t="str">
            <v>57110</v>
          </cell>
          <cell r="T82" t="str">
            <v>053777035</v>
          </cell>
          <cell r="X82" t="str">
            <v>S</v>
          </cell>
          <cell r="Y82" t="str">
            <v xml:space="preserve">บริการ  </v>
          </cell>
          <cell r="Z82" t="str">
            <v>01</v>
          </cell>
          <cell r="AA82" t="str">
            <v>ตั้งใหม่</v>
          </cell>
          <cell r="AB82" t="str">
            <v>ตามโครงสร้างโรงพยาบาลชุมชน แต่คณะนี้ให้บริการเฉพาะ ผ.ป.นอกก่อน อนาคตจะต้องปรับสถานะ</v>
          </cell>
          <cell r="AC82" t="str">
            <v>2013-10-15</v>
          </cell>
          <cell r="AE82" t="str">
            <v>2013-10-15</v>
          </cell>
          <cell r="AH82" t="str">
            <v>28823</v>
          </cell>
        </row>
        <row r="83">
          <cell r="A83" t="str">
            <v>002884300</v>
          </cell>
          <cell r="B83" t="str">
            <v>โรงพยาบาลชื่นชม</v>
          </cell>
          <cell r="C83" t="str">
            <v>21002</v>
          </cell>
          <cell r="D83" t="str">
            <v>กระทรวงสาธารณสุข สำนักงานปลัดกระทรวงสาธารณสุข</v>
          </cell>
          <cell r="E83" t="str">
            <v>07</v>
          </cell>
          <cell r="F83" t="str">
            <v>โรงพยาบาลชุมชน</v>
          </cell>
          <cell r="H83" t="str">
            <v>44</v>
          </cell>
          <cell r="I83" t="str">
            <v>จ.มหาสารคาม</v>
          </cell>
          <cell r="J83" t="str">
            <v>13</v>
          </cell>
          <cell r="K83" t="str">
            <v xml:space="preserve"> อ.ชื่นชม</v>
          </cell>
          <cell r="L83" t="str">
            <v>01</v>
          </cell>
          <cell r="M83" t="str">
            <v xml:space="preserve"> 'ต.ชื่นชม'</v>
          </cell>
          <cell r="N83" t="str">
            <v>03</v>
          </cell>
          <cell r="O83" t="str">
            <v xml:space="preserve"> หมู่ 3</v>
          </cell>
          <cell r="P83" t="str">
            <v>01</v>
          </cell>
          <cell r="Q83" t="str">
            <v>เปิดดำเนินการ</v>
          </cell>
          <cell r="R83" t="str">
            <v>เลขที่ 253</v>
          </cell>
          <cell r="S83" t="str">
            <v>44160</v>
          </cell>
          <cell r="X83" t="str">
            <v>S</v>
          </cell>
          <cell r="Y83" t="str">
            <v xml:space="preserve">บริการ  </v>
          </cell>
          <cell r="Z83" t="str">
            <v>01</v>
          </cell>
          <cell r="AA83" t="str">
            <v>ตั้งใหม่</v>
          </cell>
          <cell r="AB83" t="str">
            <v>เปิดให้บริการเฉพาะผู้ป่วยนอก ยังไม่มีจำนวนเตียง (ตามกรอบจริง 30 เตียง)</v>
          </cell>
          <cell r="AC83" t="str">
            <v>2013-11-13</v>
          </cell>
          <cell r="AE83" t="str">
            <v>2013-06-14</v>
          </cell>
          <cell r="AH83" t="str">
            <v>28843</v>
          </cell>
        </row>
        <row r="84">
          <cell r="A84" t="str">
            <v>002885000</v>
          </cell>
          <cell r="B84" t="str">
            <v>โรงพยาบาลโคกสูง</v>
          </cell>
          <cell r="C84" t="str">
            <v>21002</v>
          </cell>
          <cell r="D84" t="str">
            <v>กระทรวงสาธารณสุข สำนักงานปลัดกระทรวงสาธารณสุข</v>
          </cell>
          <cell r="E84" t="str">
            <v>07</v>
          </cell>
          <cell r="F84" t="str">
            <v>โรงพยาบาลชุมชน</v>
          </cell>
          <cell r="H84" t="str">
            <v>27</v>
          </cell>
          <cell r="I84" t="str">
            <v>จ.สระแก้ว</v>
          </cell>
          <cell r="J84" t="str">
            <v>08</v>
          </cell>
          <cell r="K84" t="str">
            <v xml:space="preserve"> อ.โคกสูง</v>
          </cell>
          <cell r="L84" t="str">
            <v>01</v>
          </cell>
          <cell r="M84" t="str">
            <v xml:space="preserve"> 'ต.โคกสูง'</v>
          </cell>
          <cell r="N84" t="str">
            <v>08</v>
          </cell>
          <cell r="O84" t="str">
            <v xml:space="preserve"> หมู่ 8</v>
          </cell>
          <cell r="P84" t="str">
            <v>01</v>
          </cell>
          <cell r="Q84" t="str">
            <v>เปิดดำเนินการ</v>
          </cell>
          <cell r="S84" t="str">
            <v>27120</v>
          </cell>
          <cell r="X84" t="str">
            <v>S</v>
          </cell>
          <cell r="Y84" t="str">
            <v xml:space="preserve">บริการ  </v>
          </cell>
          <cell r="Z84" t="str">
            <v>01</v>
          </cell>
          <cell r="AA84" t="str">
            <v>ตั้งใหม่</v>
          </cell>
          <cell r="AB84" t="str">
            <v>จำนวนเตียงตามอนุมัติสร้าง 30 เตียง</v>
          </cell>
          <cell r="AC84" t="str">
            <v>2013-12-11</v>
          </cell>
          <cell r="AE84" t="str">
            <v>2013-03-21</v>
          </cell>
          <cell r="AH84" t="str">
            <v>28850</v>
          </cell>
        </row>
        <row r="85">
          <cell r="A85" t="str">
            <v>002884900</v>
          </cell>
          <cell r="B85" t="str">
            <v>โรงพยาบาลวังสมบูรณ์</v>
          </cell>
          <cell r="C85" t="str">
            <v>21002</v>
          </cell>
          <cell r="D85" t="str">
            <v>กระทรวงสาธารณสุข สำนักงานปลัดกระทรวงสาธารณสุข</v>
          </cell>
          <cell r="E85" t="str">
            <v>07</v>
          </cell>
          <cell r="F85" t="str">
            <v>โรงพยาบาลชุมชน</v>
          </cell>
          <cell r="H85" t="str">
            <v>27</v>
          </cell>
          <cell r="I85" t="str">
            <v>จ.สระแก้ว</v>
          </cell>
          <cell r="J85" t="str">
            <v>09</v>
          </cell>
          <cell r="K85" t="str">
            <v xml:space="preserve"> อ.วังสมบูรณ์</v>
          </cell>
          <cell r="L85" t="str">
            <v>01</v>
          </cell>
          <cell r="M85" t="str">
            <v xml:space="preserve"> 'ต.วังสมบูรณ์'</v>
          </cell>
          <cell r="N85" t="str">
            <v>04</v>
          </cell>
          <cell r="O85" t="str">
            <v xml:space="preserve"> หมู่ 4</v>
          </cell>
          <cell r="P85" t="str">
            <v>01</v>
          </cell>
          <cell r="Q85" t="str">
            <v>เปิดดำเนินการ</v>
          </cell>
          <cell r="S85" t="str">
            <v>27250</v>
          </cell>
          <cell r="T85" t="str">
            <v>037449776</v>
          </cell>
          <cell r="X85" t="str">
            <v>S</v>
          </cell>
          <cell r="Y85" t="str">
            <v xml:space="preserve">บริการ  </v>
          </cell>
          <cell r="Z85" t="str">
            <v>01</v>
          </cell>
          <cell r="AA85" t="str">
            <v>ตั้งใหม่</v>
          </cell>
          <cell r="AB85" t="str">
            <v>จำนวนเตียงตามอนุมัติสร้าง 30 เตียง</v>
          </cell>
          <cell r="AC85" t="str">
            <v>2013-12-11</v>
          </cell>
          <cell r="AE85" t="str">
            <v>2013-03-01</v>
          </cell>
          <cell r="AH85" t="str">
            <v>28849</v>
          </cell>
        </row>
        <row r="86">
          <cell r="A86" t="str">
            <v>002886100</v>
          </cell>
          <cell r="B86" t="str">
            <v>โรงพยาบาลหนองหิน</v>
          </cell>
          <cell r="C86" t="str">
            <v>21002</v>
          </cell>
          <cell r="D86" t="str">
            <v>กระทรวงสาธารณสุข สำนักงานปลัดกระทรวงสาธารณสุข</v>
          </cell>
          <cell r="E86" t="str">
            <v>07</v>
          </cell>
          <cell r="F86" t="str">
            <v>โรงพยาบาลชุมชน</v>
          </cell>
          <cell r="G86" t="str">
            <v>30</v>
          </cell>
          <cell r="H86" t="str">
            <v>42</v>
          </cell>
          <cell r="I86" t="str">
            <v>จ.เลย</v>
          </cell>
          <cell r="J86" t="str">
            <v>14</v>
          </cell>
          <cell r="K86" t="str">
            <v xml:space="preserve"> อ.หนองหิน</v>
          </cell>
          <cell r="L86" t="str">
            <v>01</v>
          </cell>
          <cell r="M86" t="str">
            <v xml:space="preserve"> 'ต.หนองหิน'</v>
          </cell>
          <cell r="N86" t="str">
            <v>00</v>
          </cell>
          <cell r="P86" t="str">
            <v>01</v>
          </cell>
          <cell r="Q86" t="str">
            <v>เปิดดำเนินการ</v>
          </cell>
          <cell r="S86" t="str">
            <v>42190</v>
          </cell>
          <cell r="X86" t="str">
            <v>S</v>
          </cell>
          <cell r="Y86" t="str">
            <v xml:space="preserve">บริการ  </v>
          </cell>
          <cell r="Z86" t="str">
            <v>01</v>
          </cell>
          <cell r="AA86" t="str">
            <v>ตั้งใหม่</v>
          </cell>
          <cell r="AC86" t="str">
            <v>2014-01-02</v>
          </cell>
          <cell r="AE86" t="str">
            <v>2014-05-02</v>
          </cell>
          <cell r="AH86" t="str">
            <v>28861</v>
          </cell>
        </row>
        <row r="87">
          <cell r="A87" t="str">
            <v>002885800</v>
          </cell>
          <cell r="B87" t="str">
            <v>โรงพยาบาลบ้านคา</v>
          </cell>
          <cell r="C87" t="str">
            <v>21002</v>
          </cell>
          <cell r="D87" t="str">
            <v>กระทรวงสาธารณสุข สำนักงานปลัดกระทรวงสาธารณสุข</v>
          </cell>
          <cell r="E87" t="str">
            <v>07</v>
          </cell>
          <cell r="F87" t="str">
            <v>โรงพยาบาลชุมชน</v>
          </cell>
          <cell r="G87" t="str">
            <v>30</v>
          </cell>
          <cell r="H87" t="str">
            <v>70</v>
          </cell>
          <cell r="I87" t="str">
            <v>จ.ราชบุรี</v>
          </cell>
          <cell r="J87" t="str">
            <v>10</v>
          </cell>
          <cell r="K87" t="str">
            <v xml:space="preserve"> อ.บ้านคา</v>
          </cell>
          <cell r="L87" t="str">
            <v>01</v>
          </cell>
          <cell r="M87" t="str">
            <v xml:space="preserve"> 'ต.บ้านคา'</v>
          </cell>
          <cell r="N87" t="str">
            <v>03</v>
          </cell>
          <cell r="O87" t="str">
            <v xml:space="preserve"> หมู่ 3</v>
          </cell>
          <cell r="P87" t="str">
            <v>01</v>
          </cell>
          <cell r="Q87" t="str">
            <v>เปิดดำเนินการ</v>
          </cell>
          <cell r="S87" t="str">
            <v>70180</v>
          </cell>
          <cell r="T87" t="str">
            <v>032364496-8</v>
          </cell>
          <cell r="X87" t="str">
            <v>S</v>
          </cell>
          <cell r="Y87" t="str">
            <v xml:space="preserve">บริการ  </v>
          </cell>
          <cell r="Z87" t="str">
            <v>04</v>
          </cell>
          <cell r="AA87" t="str">
            <v>แก้ไข/เปลี่ยนแปลงที่ตั้ง</v>
          </cell>
          <cell r="AC87" t="str">
            <v>2013-12-20</v>
          </cell>
          <cell r="AE87" t="str">
            <v>2013-12-27</v>
          </cell>
          <cell r="AH87" t="str">
            <v>28858</v>
          </cell>
        </row>
        <row r="88">
          <cell r="A88" t="str">
            <v>002887500</v>
          </cell>
          <cell r="B88" t="str">
            <v>โรงพยาบาลบางบัวทอง ๒</v>
          </cell>
          <cell r="C88" t="str">
            <v>21002</v>
          </cell>
          <cell r="D88" t="str">
            <v>กระทรวงสาธารณสุข สำนักงานปลัดกระทรวงสาธารณสุข</v>
          </cell>
          <cell r="E88" t="str">
            <v>07</v>
          </cell>
          <cell r="F88" t="str">
            <v>โรงพยาบาลชุมชน</v>
          </cell>
          <cell r="G88" t="str">
            <v>30</v>
          </cell>
          <cell r="H88" t="str">
            <v>12</v>
          </cell>
          <cell r="I88" t="str">
            <v>จ.นนทบุรี</v>
          </cell>
          <cell r="J88" t="str">
            <v>04</v>
          </cell>
          <cell r="K88" t="str">
            <v xml:space="preserve"> อ.บางบัวทอง</v>
          </cell>
          <cell r="L88" t="str">
            <v>07</v>
          </cell>
          <cell r="M88" t="str">
            <v xml:space="preserve"> 'ต.พิมลราช'</v>
          </cell>
          <cell r="N88" t="str">
            <v>08</v>
          </cell>
          <cell r="O88" t="str">
            <v xml:space="preserve"> หมู่ 8</v>
          </cell>
          <cell r="P88" t="str">
            <v>01</v>
          </cell>
          <cell r="Q88" t="str">
            <v>เปิดดำเนินการ</v>
          </cell>
          <cell r="R88" t="str">
            <v>ถ.เลียบคลองตาชม</v>
          </cell>
          <cell r="S88" t="str">
            <v>11110</v>
          </cell>
          <cell r="X88" t="str">
            <v>S</v>
          </cell>
          <cell r="Y88" t="str">
            <v xml:space="preserve">บริการ  </v>
          </cell>
          <cell r="Z88" t="str">
            <v>01</v>
          </cell>
          <cell r="AA88" t="str">
            <v>ตั้งใหม่</v>
          </cell>
          <cell r="AC88" t="str">
            <v>2014-02-19</v>
          </cell>
          <cell r="AE88" t="str">
            <v>2013-11-21</v>
          </cell>
          <cell r="AH88" t="str">
            <v>28875</v>
          </cell>
        </row>
        <row r="89">
          <cell r="A89" t="str">
            <v>001067600</v>
          </cell>
          <cell r="B89" t="str">
            <v>โรงพยาบาลพุทธชินราช</v>
          </cell>
          <cell r="C89" t="str">
            <v>21002</v>
          </cell>
          <cell r="D89" t="str">
            <v>กระทรวงสาธารณสุข สำนักงานปลัดกระทรวงสาธารณสุข</v>
          </cell>
          <cell r="E89" t="str">
            <v>05</v>
          </cell>
          <cell r="F89" t="str">
            <v>โรงพยาบาลศูนย์</v>
          </cell>
          <cell r="G89" t="str">
            <v>1035</v>
          </cell>
          <cell r="H89" t="str">
            <v>65</v>
          </cell>
          <cell r="I89" t="str">
            <v>จ.พิษณุโลก</v>
          </cell>
          <cell r="J89" t="str">
            <v>01</v>
          </cell>
          <cell r="K89" t="str">
            <v xml:space="preserve"> อ.เมืองพิษณุโลก</v>
          </cell>
          <cell r="L89" t="str">
            <v>01</v>
          </cell>
          <cell r="M89" t="str">
            <v xml:space="preserve"> 'ต.ในเมือง'</v>
          </cell>
          <cell r="N89" t="str">
            <v>00</v>
          </cell>
          <cell r="O89" t="str">
            <v xml:space="preserve"> หมู่ 0</v>
          </cell>
          <cell r="P89" t="str">
            <v>01</v>
          </cell>
          <cell r="Q89" t="str">
            <v>เปิดดำเนินการ</v>
          </cell>
          <cell r="R89" t="str">
            <v xml:space="preserve">90 ถ.ศรีธรรมไตรปิฎก </v>
          </cell>
          <cell r="S89" t="str">
            <v>65000</v>
          </cell>
          <cell r="T89" t="str">
            <v>055-270300</v>
          </cell>
          <cell r="V89" t="str">
            <v>31</v>
          </cell>
          <cell r="W89" t="str">
            <v>3.1 ตติยภูมิ</v>
          </cell>
          <cell r="Z89" t="str">
            <v>06</v>
          </cell>
          <cell r="AA89" t="str">
            <v>แก้ไข/เปลี่ยนแปลงจำนวนเตียง</v>
          </cell>
          <cell r="AB89" t="str">
            <v>แก้ไขจำนวนเตียง จาก 878 เป็น 1035 เตียง จากหนังสือที่ พล 0032.125/11332 ลงวันที่ 21 พย.56</v>
          </cell>
          <cell r="AH89" t="str">
            <v>10676</v>
          </cell>
        </row>
        <row r="90">
          <cell r="A90" t="str">
            <v>001068800</v>
          </cell>
          <cell r="B90" t="str">
            <v>โรงพยาบาลเสนา</v>
          </cell>
          <cell r="C90" t="str">
            <v>21002</v>
          </cell>
          <cell r="D90" t="str">
            <v>กระทรวงสาธารณสุข สำนักงานปลัดกระทรวงสาธารณสุข</v>
          </cell>
          <cell r="E90" t="str">
            <v>06</v>
          </cell>
          <cell r="F90" t="str">
            <v>โรงพยาบาลทั่วไป</v>
          </cell>
          <cell r="G90" t="str">
            <v>202</v>
          </cell>
          <cell r="H90" t="str">
            <v>14</v>
          </cell>
          <cell r="I90" t="str">
            <v>จ.พระนครศรีอยุธยา</v>
          </cell>
          <cell r="J90" t="str">
            <v>12</v>
          </cell>
          <cell r="K90" t="str">
            <v xml:space="preserve"> อ.เสนา</v>
          </cell>
          <cell r="L90" t="str">
            <v>01</v>
          </cell>
          <cell r="M90" t="str">
            <v xml:space="preserve"> 'ต.เสนา'</v>
          </cell>
          <cell r="N90" t="str">
            <v>01</v>
          </cell>
          <cell r="O90" t="str">
            <v xml:space="preserve"> หมู่ 1</v>
          </cell>
          <cell r="P90" t="str">
            <v>01</v>
          </cell>
          <cell r="Q90" t="str">
            <v>เปิดดำเนินการ</v>
          </cell>
          <cell r="R90" t="str">
            <v xml:space="preserve">51 ม.1 ถ.สุขาภิบาลเจ้าเจ็ด &lt;br /&gt; </v>
          </cell>
          <cell r="S90" t="str">
            <v>13110</v>
          </cell>
          <cell r="T90" t="str">
            <v>035217118*417</v>
          </cell>
          <cell r="U90" t="str">
            <v>437'</v>
          </cell>
          <cell r="V90" t="str">
            <v>03520 1739</v>
          </cell>
          <cell r="W90" t="str">
            <v>23</v>
          </cell>
          <cell r="X90" t="str">
            <v>2.3 ทุติยภูมิระดับสูง</v>
          </cell>
          <cell r="Y90" t="str">
            <v>S</v>
          </cell>
          <cell r="Z90" t="str">
            <v xml:space="preserve">บริการ  </v>
          </cell>
          <cell r="AC90" t="str">
            <v>ปรับจำนวนเตียง จาก180 เป็น 202 ตามหนังสือที่ อย 0032.201.3/2283</v>
          </cell>
          <cell r="AH90" t="str">
            <v>10688</v>
          </cell>
        </row>
        <row r="91">
          <cell r="A91" t="str">
            <v>001138800</v>
          </cell>
          <cell r="B91" t="str">
            <v>โรงพยาบาลสมเด็จพระบรมราชินีนาถ ณ  อำเภอนาทวี</v>
          </cell>
          <cell r="C91" t="str">
            <v>21002</v>
          </cell>
          <cell r="D91" t="str">
            <v>กระทรวงสาธารณสุข สำนักงานปลัดกระทรวงสาธารณสุข</v>
          </cell>
          <cell r="E91" t="str">
            <v>07</v>
          </cell>
          <cell r="F91" t="str">
            <v>โรงพยาบาลชุมชน</v>
          </cell>
          <cell r="G91" t="str">
            <v>90</v>
          </cell>
          <cell r="H91" t="str">
            <v>90</v>
          </cell>
          <cell r="I91" t="str">
            <v>จ.สงขลา</v>
          </cell>
          <cell r="J91" t="str">
            <v>04</v>
          </cell>
          <cell r="K91" t="str">
            <v xml:space="preserve"> อ.นาทวี</v>
          </cell>
          <cell r="L91" t="str">
            <v>01</v>
          </cell>
          <cell r="M91" t="str">
            <v xml:space="preserve"> 'ต.นาทวี'</v>
          </cell>
          <cell r="N91" t="str">
            <v>00</v>
          </cell>
          <cell r="O91" t="str">
            <v xml:space="preserve"> หมู่ 0</v>
          </cell>
          <cell r="P91" t="str">
            <v>01</v>
          </cell>
          <cell r="Q91" t="str">
            <v>เปิดดำเนินการ</v>
          </cell>
          <cell r="R91" t="str">
            <v xml:space="preserve">20 ถ.นาทวี-ประกอบ </v>
          </cell>
          <cell r="S91" t="str">
            <v>90160</v>
          </cell>
          <cell r="T91" t="str">
            <v>074373080</v>
          </cell>
          <cell r="U91" t="str">
            <v>074371333</v>
          </cell>
          <cell r="V91" t="str">
            <v>23</v>
          </cell>
          <cell r="W91" t="str">
            <v>2.3 ทุติยภูมิระดับสูง</v>
          </cell>
          <cell r="X91" t="str">
            <v>S</v>
          </cell>
          <cell r="Y91" t="str">
            <v xml:space="preserve">บริการ  </v>
          </cell>
          <cell r="Z91" t="str">
            <v>06</v>
          </cell>
          <cell r="AA91" t="str">
            <v>แก้ไข/เปลี่ยนแปลงจำนวนเตียง</v>
          </cell>
          <cell r="AB91" t="str">
            <v>เพิ่มเตียง จาก 60 เป้น 90 และระดับจาก 2.2 เป็น 2.3 ตามหนังสือ สสจ.แจ้ง ที่ สข0032.002/1236</v>
          </cell>
          <cell r="AH91" t="str">
            <v>11388</v>
          </cell>
        </row>
        <row r="92">
          <cell r="A92" t="str">
            <v>002194800</v>
          </cell>
          <cell r="B92" t="str">
            <v>โรงพยาบาลห้วยกระเจา เฉลิมพระเกียรติ 80 พรรษา</v>
          </cell>
          <cell r="C92" t="str">
            <v>21002</v>
          </cell>
          <cell r="D92" t="str">
            <v>กระทรวงสาธารณสุข สำนักงานปลัดกระทรวงสาธารณสุข</v>
          </cell>
          <cell r="E92" t="str">
            <v>07</v>
          </cell>
          <cell r="F92" t="str">
            <v>โรงพยาบาลชุมชน</v>
          </cell>
          <cell r="G92" t="str">
            <v>30</v>
          </cell>
          <cell r="H92" t="str">
            <v>71</v>
          </cell>
          <cell r="I92" t="str">
            <v>จ.กาญจนบุรี</v>
          </cell>
          <cell r="J92" t="str">
            <v>13</v>
          </cell>
          <cell r="K92" t="str">
            <v xml:space="preserve"> อ.ห้วยกระเจา</v>
          </cell>
          <cell r="L92" t="str">
            <v>01</v>
          </cell>
          <cell r="M92" t="str">
            <v xml:space="preserve"> 'ต.ห้วยกระเจา'</v>
          </cell>
          <cell r="N92" t="str">
            <v>06</v>
          </cell>
          <cell r="O92" t="str">
            <v xml:space="preserve"> หมู่ 6</v>
          </cell>
          <cell r="P92" t="str">
            <v>01</v>
          </cell>
          <cell r="Q92" t="str">
            <v>เปิดดำเนินการ</v>
          </cell>
          <cell r="R92" t="str">
            <v>439</v>
          </cell>
          <cell r="S92" t="str">
            <v>71170</v>
          </cell>
          <cell r="T92" t="str">
            <v>034677300</v>
          </cell>
          <cell r="U92" t="str">
            <v>034650051</v>
          </cell>
          <cell r="V92" t="str">
            <v>21</v>
          </cell>
          <cell r="W92" t="str">
            <v>2.1 ทุติยภูมิระดับต้น</v>
          </cell>
          <cell r="X92" t="str">
            <v>S</v>
          </cell>
          <cell r="Y92" t="str">
            <v xml:space="preserve">บริการ  </v>
          </cell>
          <cell r="AH92" t="str">
            <v>21948</v>
          </cell>
        </row>
        <row r="93">
          <cell r="A93" t="str">
            <v>002245600</v>
          </cell>
          <cell r="B93" t="str">
            <v>โรงพยาบาลพระทองคำ เฉลิมพระเกียรติ 80 พรรษา</v>
          </cell>
          <cell r="C93" t="str">
            <v>21002</v>
          </cell>
          <cell r="D93" t="str">
            <v>กระทรวงสาธารณสุข สำนักงานปลัดกระทรวงสาธารณสุข</v>
          </cell>
          <cell r="E93" t="str">
            <v>07</v>
          </cell>
          <cell r="F93" t="str">
            <v>โรงพยาบาลชุมชน</v>
          </cell>
          <cell r="G93" t="str">
            <v>30</v>
          </cell>
          <cell r="H93" t="str">
            <v>30</v>
          </cell>
          <cell r="I93" t="str">
            <v>จ.นครราชสีมา</v>
          </cell>
          <cell r="J93" t="str">
            <v>28</v>
          </cell>
          <cell r="K93" t="str">
            <v xml:space="preserve"> อ.พระทองคำ</v>
          </cell>
          <cell r="L93" t="str">
            <v>03</v>
          </cell>
          <cell r="M93" t="str">
            <v xml:space="preserve"> 'ต.พังเทียม'</v>
          </cell>
          <cell r="N93" t="str">
            <v>05</v>
          </cell>
          <cell r="O93" t="str">
            <v xml:space="preserve"> หมู่ 5</v>
          </cell>
          <cell r="P93" t="str">
            <v>01</v>
          </cell>
          <cell r="Q93" t="str">
            <v>เปิดดำเนินการ</v>
          </cell>
          <cell r="R93" t="str">
            <v>99</v>
          </cell>
          <cell r="V93" t="str">
            <v>21</v>
          </cell>
          <cell r="W93" t="str">
            <v>2.1 ทุติยภูมิระดับต้น</v>
          </cell>
          <cell r="AH93" t="str">
            <v>22456</v>
          </cell>
        </row>
        <row r="94">
          <cell r="A94" t="str">
            <v>002336700</v>
          </cell>
          <cell r="B94" t="str">
            <v>โรงพยาบาลนาวัง เฉลิมพระเกียรติ 80 พรรษา</v>
          </cell>
          <cell r="C94" t="str">
            <v>21002</v>
          </cell>
          <cell r="D94" t="str">
            <v>กระทรวงสาธารณสุข สำนักงานปลัดกระทรวงสาธารณสุข</v>
          </cell>
          <cell r="E94" t="str">
            <v>07</v>
          </cell>
          <cell r="F94" t="str">
            <v>โรงพยาบาลชุมชน</v>
          </cell>
          <cell r="G94" t="str">
            <v>30</v>
          </cell>
          <cell r="H94" t="str">
            <v>39</v>
          </cell>
          <cell r="I94" t="str">
            <v>จ.หนองบัวลำภู</v>
          </cell>
          <cell r="J94" t="str">
            <v>06</v>
          </cell>
          <cell r="K94" t="str">
            <v xml:space="preserve"> อ.นาวัง</v>
          </cell>
          <cell r="L94" t="str">
            <v>01</v>
          </cell>
          <cell r="M94" t="str">
            <v xml:space="preserve"> 'ต.นาเหล่า'</v>
          </cell>
          <cell r="N94" t="str">
            <v>00</v>
          </cell>
          <cell r="O94" t="str">
            <v xml:space="preserve"> หมู่ 0</v>
          </cell>
          <cell r="P94" t="str">
            <v>01</v>
          </cell>
          <cell r="Q94" t="str">
            <v>เปิดดำเนินการ</v>
          </cell>
          <cell r="R94" t="str">
            <v>ตำบลนาเห</v>
          </cell>
          <cell r="V94" t="str">
            <v>21</v>
          </cell>
          <cell r="W94" t="str">
            <v>2.1 ทุติยภูมิระดับต้น</v>
          </cell>
          <cell r="AH94" t="str">
            <v>23367</v>
          </cell>
        </row>
        <row r="95">
          <cell r="A95" t="str">
            <v>002230200</v>
          </cell>
          <cell r="B95" t="str">
            <v>โรงพยาบาลพนมดงรัก เฉลิมพระเกียรติ 80 พรรษา</v>
          </cell>
          <cell r="C95" t="str">
            <v>21002</v>
          </cell>
          <cell r="D95" t="str">
            <v>กระทรวงสาธารณสุข สำนักงานปลัดกระทรวงสาธารณสุข</v>
          </cell>
          <cell r="E95" t="str">
            <v>07</v>
          </cell>
          <cell r="F95" t="str">
            <v>โรงพยาบาลชุมชน</v>
          </cell>
          <cell r="G95" t="str">
            <v>30</v>
          </cell>
          <cell r="H95" t="str">
            <v>32</v>
          </cell>
          <cell r="I95" t="str">
            <v>จ.สุรินทร์</v>
          </cell>
          <cell r="J95" t="str">
            <v>14</v>
          </cell>
          <cell r="K95" t="str">
            <v xml:space="preserve"> อ.พนมดงรัก</v>
          </cell>
          <cell r="L95" t="str">
            <v>01</v>
          </cell>
          <cell r="M95" t="str">
            <v xml:space="preserve"> 'ต.บักได'</v>
          </cell>
          <cell r="N95" t="str">
            <v>18</v>
          </cell>
          <cell r="O95" t="str">
            <v xml:space="preserve"> หมู่ 18</v>
          </cell>
          <cell r="P95" t="str">
            <v>01</v>
          </cell>
          <cell r="Q95" t="str">
            <v>เปิดดำเนินการ</v>
          </cell>
          <cell r="R95" t="str">
            <v xml:space="preserve">ม. 18 บ้านพนมดงรัก </v>
          </cell>
          <cell r="S95" t="str">
            <v>32140</v>
          </cell>
          <cell r="V95" t="str">
            <v>21</v>
          </cell>
          <cell r="W95" t="str">
            <v>2.1 ทุติยภูมิระดับต้น</v>
          </cell>
          <cell r="AH95" t="str">
            <v>22302</v>
          </cell>
        </row>
        <row r="96">
          <cell r="A96" t="str">
            <v>002312500</v>
          </cell>
          <cell r="B96" t="str">
            <v>โรงพยาบาลเบญจลักษ์เฉลิมพระเกียรติ 80 พรรษา</v>
          </cell>
          <cell r="C96" t="str">
            <v>21002</v>
          </cell>
          <cell r="D96" t="str">
            <v>กระทรวงสาธารณสุข สำนักงานปลัดกระทรวงสาธารณสุข</v>
          </cell>
          <cell r="E96" t="str">
            <v>07</v>
          </cell>
          <cell r="F96" t="str">
            <v>โรงพยาบาลชุมชน</v>
          </cell>
          <cell r="G96" t="str">
            <v>30</v>
          </cell>
          <cell r="H96" t="str">
            <v>33</v>
          </cell>
          <cell r="I96" t="str">
            <v>จ.ศรีสะเกษ</v>
          </cell>
          <cell r="J96" t="str">
            <v>19</v>
          </cell>
          <cell r="K96" t="str">
            <v xml:space="preserve"> อ.เบญจลักษ์</v>
          </cell>
          <cell r="L96" t="str">
            <v>01</v>
          </cell>
          <cell r="M96" t="str">
            <v xml:space="preserve"> 'ต.เสียว'</v>
          </cell>
          <cell r="N96" t="str">
            <v>07</v>
          </cell>
          <cell r="O96" t="str">
            <v xml:space="preserve"> หมู่ 7</v>
          </cell>
          <cell r="P96" t="str">
            <v>01</v>
          </cell>
          <cell r="Q96" t="str">
            <v>เปิดดำเนินการ</v>
          </cell>
          <cell r="S96" t="str">
            <v>33110</v>
          </cell>
          <cell r="T96" t="str">
            <v>045605390-2</v>
          </cell>
          <cell r="U96" t="str">
            <v>045605392</v>
          </cell>
          <cell r="V96" t="str">
            <v>21</v>
          </cell>
          <cell r="W96" t="str">
            <v>2.1 ทุติยภูมิระดับต้น</v>
          </cell>
          <cell r="AH96" t="str">
            <v>23125</v>
          </cell>
        </row>
        <row r="97">
          <cell r="A97" t="str">
            <v>001086500</v>
          </cell>
          <cell r="B97" t="str">
            <v>โรงพยาบาลองครักษ์</v>
          </cell>
          <cell r="C97" t="str">
            <v>21002</v>
          </cell>
          <cell r="D97" t="str">
            <v>กระทรวงสาธารณสุข สำนักงานปลัดกระทรวงสาธารณสุข</v>
          </cell>
          <cell r="E97" t="str">
            <v>07</v>
          </cell>
          <cell r="F97" t="str">
            <v>โรงพยาบาลชุมชน</v>
          </cell>
          <cell r="G97" t="str">
            <v>40</v>
          </cell>
          <cell r="H97" t="str">
            <v>26</v>
          </cell>
          <cell r="I97" t="str">
            <v>จ.นครนายก</v>
          </cell>
          <cell r="J97" t="str">
            <v>04</v>
          </cell>
          <cell r="K97" t="str">
            <v xml:space="preserve"> อ.องครักษ์</v>
          </cell>
          <cell r="L97" t="str">
            <v>09</v>
          </cell>
          <cell r="M97" t="str">
            <v xml:space="preserve"> 'ต.องครักษ์'</v>
          </cell>
          <cell r="N97" t="str">
            <v>04</v>
          </cell>
          <cell r="O97" t="str">
            <v xml:space="preserve"> หมู่ 4</v>
          </cell>
          <cell r="P97" t="str">
            <v>01</v>
          </cell>
          <cell r="Q97" t="str">
            <v>เปิดดำเนินการ</v>
          </cell>
          <cell r="V97" t="str">
            <v>22</v>
          </cell>
          <cell r="W97" t="str">
            <v>2.2 ทุติยภูมิระดับกลาง</v>
          </cell>
          <cell r="AH97" t="str">
            <v>10865</v>
          </cell>
        </row>
        <row r="98">
          <cell r="A98" t="str">
            <v>001068700</v>
          </cell>
          <cell r="B98" t="str">
            <v>โรงพยาบาลปทุมธานี</v>
          </cell>
          <cell r="C98" t="str">
            <v>21002</v>
          </cell>
          <cell r="D98" t="str">
            <v>กระทรวงสาธารณสุข สำนักงานปลัดกระทรวงสาธารณสุข</v>
          </cell>
          <cell r="E98" t="str">
            <v>06</v>
          </cell>
          <cell r="F98" t="str">
            <v>โรงพยาบาลทั่วไป</v>
          </cell>
          <cell r="G98" t="str">
            <v>312</v>
          </cell>
          <cell r="H98" t="str">
            <v>13</v>
          </cell>
          <cell r="I98" t="str">
            <v>จ.ปทุมธานี</v>
          </cell>
          <cell r="J98" t="str">
            <v>01</v>
          </cell>
          <cell r="K98" t="str">
            <v xml:space="preserve"> อ.เมืองปทุมธานี</v>
          </cell>
          <cell r="L98" t="str">
            <v>01</v>
          </cell>
          <cell r="M98" t="str">
            <v xml:space="preserve"> 'ต.บางปรอก'</v>
          </cell>
          <cell r="N98" t="str">
            <v>05</v>
          </cell>
          <cell r="O98" t="str">
            <v xml:space="preserve"> หมู่ 5</v>
          </cell>
          <cell r="P98" t="str">
            <v>01</v>
          </cell>
          <cell r="Q98" t="str">
            <v>เปิดดำเนินการ</v>
          </cell>
          <cell r="R98" t="str">
            <v xml:space="preserve">7 ถ.ปทุมธานี-ลาดหลุมแก้ว </v>
          </cell>
          <cell r="S98" t="str">
            <v>12000</v>
          </cell>
          <cell r="T98" t="str">
            <v>025816414</v>
          </cell>
          <cell r="U98" t="str">
            <v>025814136</v>
          </cell>
          <cell r="V98" t="str">
            <v>31</v>
          </cell>
          <cell r="W98" t="str">
            <v>3.1 ตติยภูมิ</v>
          </cell>
          <cell r="AH98" t="str">
            <v>10687</v>
          </cell>
        </row>
        <row r="99">
          <cell r="A99" t="str">
            <v>001127300</v>
          </cell>
          <cell r="B99" t="str">
            <v>โรงพยาบาลสวนผึ้ง</v>
          </cell>
          <cell r="C99" t="str">
            <v>21002</v>
          </cell>
          <cell r="D99" t="str">
            <v>กระทรวงสาธารณสุข สำนักงานปลัดกระทรวงสาธารณสุข</v>
          </cell>
          <cell r="E99" t="str">
            <v>07</v>
          </cell>
          <cell r="F99" t="str">
            <v>โรงพยาบาลชุมชน</v>
          </cell>
          <cell r="G99" t="str">
            <v>30</v>
          </cell>
          <cell r="H99" t="str">
            <v>70</v>
          </cell>
          <cell r="I99" t="str">
            <v>จ.ราชบุรี</v>
          </cell>
          <cell r="J99" t="str">
            <v>03</v>
          </cell>
          <cell r="K99" t="str">
            <v xml:space="preserve"> อ.สวนผึ้ง</v>
          </cell>
          <cell r="L99" t="str">
            <v>04</v>
          </cell>
          <cell r="M99" t="str">
            <v xml:space="preserve"> 'ต.ท่าเคย'</v>
          </cell>
          <cell r="N99" t="str">
            <v>05</v>
          </cell>
          <cell r="O99" t="str">
            <v xml:space="preserve"> หมู่ 5</v>
          </cell>
          <cell r="P99" t="str">
            <v>01</v>
          </cell>
          <cell r="Q99" t="str">
            <v>เปิดดำเนินการ</v>
          </cell>
          <cell r="R99" t="str">
            <v xml:space="preserve">152 </v>
          </cell>
          <cell r="V99" t="str">
            <v>21</v>
          </cell>
          <cell r="W99" t="str">
            <v>2.1 ทุติยภูมิระดับต้น</v>
          </cell>
          <cell r="AH99" t="str">
            <v>11273</v>
          </cell>
        </row>
        <row r="100">
          <cell r="A100" t="str">
            <v>001072300</v>
          </cell>
          <cell r="B100" t="str">
            <v>โรงพยาบาลแม่สอด</v>
          </cell>
          <cell r="C100" t="str">
            <v>21002</v>
          </cell>
          <cell r="D100" t="str">
            <v>กระทรวงสาธารณสุข สำนักงานปลัดกระทรวงสาธารณสุข</v>
          </cell>
          <cell r="E100" t="str">
            <v>06</v>
          </cell>
          <cell r="F100" t="str">
            <v>โรงพยาบาลทั่วไป</v>
          </cell>
          <cell r="G100" t="str">
            <v>420</v>
          </cell>
          <cell r="H100" t="str">
            <v>63</v>
          </cell>
          <cell r="I100" t="str">
            <v>จ.ตาก</v>
          </cell>
          <cell r="J100" t="str">
            <v>06</v>
          </cell>
          <cell r="K100" t="str">
            <v xml:space="preserve"> อ.แม่สอด</v>
          </cell>
          <cell r="L100" t="str">
            <v>01</v>
          </cell>
          <cell r="M100" t="str">
            <v xml:space="preserve"> 'ต.แม่สอด'</v>
          </cell>
          <cell r="N100" t="str">
            <v>00</v>
          </cell>
          <cell r="O100" t="str">
            <v xml:space="preserve"> หมู่ 0</v>
          </cell>
          <cell r="P100" t="str">
            <v>01</v>
          </cell>
          <cell r="Q100" t="str">
            <v>เปิดดำเนินการ</v>
          </cell>
          <cell r="R100" t="str">
            <v xml:space="preserve">ถนนศรีพานิช </v>
          </cell>
          <cell r="S100" t="str">
            <v>63000</v>
          </cell>
          <cell r="T100" t="str">
            <v>055531224</v>
          </cell>
          <cell r="V100" t="str">
            <v>23</v>
          </cell>
          <cell r="W100" t="str">
            <v>2.3 ทุติยภูมิระดับสูง</v>
          </cell>
          <cell r="Z100" t="str">
            <v>06</v>
          </cell>
          <cell r="AA100" t="str">
            <v>แก้ไข/เปลี่ยนแปลงจำนวนเตียง</v>
          </cell>
          <cell r="AB100" t="str">
            <v>ปรับจำนวนเตียง 310 เป็น 420</v>
          </cell>
          <cell r="AH100" t="str">
            <v>10723</v>
          </cell>
        </row>
        <row r="101">
          <cell r="A101" t="str">
            <v>001069100</v>
          </cell>
          <cell r="B101" t="str">
            <v>โรงพยาบาลบ้านหมี่</v>
          </cell>
          <cell r="C101" t="str">
            <v>21002</v>
          </cell>
          <cell r="D101" t="str">
            <v>กระทรวงสาธารณสุข สำนักงานปลัดกระทรวงสาธารณสุข</v>
          </cell>
          <cell r="E101" t="str">
            <v>06</v>
          </cell>
          <cell r="F101" t="str">
            <v>โรงพยาบาลทั่วไป</v>
          </cell>
          <cell r="G101" t="str">
            <v>258</v>
          </cell>
          <cell r="H101" t="str">
            <v>16</v>
          </cell>
          <cell r="I101" t="str">
            <v>จ.ลพบุรี</v>
          </cell>
          <cell r="J101" t="str">
            <v>06</v>
          </cell>
          <cell r="K101" t="str">
            <v xml:space="preserve"> อ.บ้านหมี่</v>
          </cell>
          <cell r="L101" t="str">
            <v>19</v>
          </cell>
          <cell r="M101" t="str">
            <v xml:space="preserve"> 'ต.บ้านหมี่'</v>
          </cell>
          <cell r="N101" t="str">
            <v>02</v>
          </cell>
          <cell r="O101" t="str">
            <v xml:space="preserve"> หมู่ 2</v>
          </cell>
          <cell r="P101" t="str">
            <v>01</v>
          </cell>
          <cell r="Q101" t="str">
            <v>เปิดดำเนินการ</v>
          </cell>
          <cell r="R101" t="str">
            <v xml:space="preserve">139  ชุมชนอนามัยพัฒนา เทศบาลเมืองบ้านหมี่ ถ.ประชาอุทิศ </v>
          </cell>
          <cell r="S101" t="str">
            <v>15110</v>
          </cell>
          <cell r="T101" t="str">
            <v>036-472051-6</v>
          </cell>
          <cell r="U101" t="str">
            <v>036-471580</v>
          </cell>
          <cell r="V101" t="str">
            <v>23</v>
          </cell>
          <cell r="W101" t="str">
            <v>2.3 ทุติยภูมิระดับสูง</v>
          </cell>
          <cell r="X101" t="str">
            <v>S</v>
          </cell>
          <cell r="Y101" t="str">
            <v xml:space="preserve">บริการ  </v>
          </cell>
          <cell r="Z101" t="str">
            <v>01</v>
          </cell>
          <cell r="AA101" t="str">
            <v>ตั้งใหม่</v>
          </cell>
          <cell r="AH101" t="str">
            <v>10691</v>
          </cell>
        </row>
        <row r="102">
          <cell r="A102" t="str">
            <v>002373600</v>
          </cell>
          <cell r="B102" t="str">
            <v>วัดจันทร์ เฉลิมพระเกียรติ 80 พรรษา</v>
          </cell>
          <cell r="C102" t="str">
            <v>21002</v>
          </cell>
          <cell r="D102" t="str">
            <v>กระทรวงสาธารณสุข สำนักงานปลัดกระทรวงสาธารณสุข</v>
          </cell>
          <cell r="E102" t="str">
            <v>07</v>
          </cell>
          <cell r="F102" t="str">
            <v>โรงพยาบาลชุมชน</v>
          </cell>
          <cell r="G102" t="str">
            <v>10</v>
          </cell>
          <cell r="H102" t="str">
            <v>50</v>
          </cell>
          <cell r="I102" t="str">
            <v>จ.เชียงใหม่</v>
          </cell>
          <cell r="J102" t="str">
            <v>25</v>
          </cell>
          <cell r="K102" t="str">
            <v xml:space="preserve"> อ.กัลยาณิวัฒนา</v>
          </cell>
          <cell r="L102" t="str">
            <v>01</v>
          </cell>
          <cell r="M102" t="str">
            <v xml:space="preserve"> 'ต.บ้านจันทร์'</v>
          </cell>
          <cell r="N102" t="str">
            <v>03</v>
          </cell>
          <cell r="O102" t="str">
            <v xml:space="preserve"> หมู่ 3</v>
          </cell>
          <cell r="P102" t="str">
            <v>01</v>
          </cell>
          <cell r="Q102" t="str">
            <v>เปิดดำเนินการ</v>
          </cell>
          <cell r="X102" t="str">
            <v>S</v>
          </cell>
          <cell r="Y102" t="str">
            <v xml:space="preserve">บริการ  </v>
          </cell>
          <cell r="Z102" t="str">
            <v>01</v>
          </cell>
          <cell r="AA102" t="str">
            <v>ตั้งใหม่</v>
          </cell>
          <cell r="AH102" t="str">
            <v>23736</v>
          </cell>
        </row>
        <row r="103">
          <cell r="A103" t="str">
            <v>001130600</v>
          </cell>
          <cell r="B103" t="str">
            <v>โรงพยาบาลนภาลัย</v>
          </cell>
          <cell r="C103" t="str">
            <v>21002</v>
          </cell>
          <cell r="D103" t="str">
            <v>กระทรวงสาธารณสุข สำนักงานปลัดกระทรวงสาธารณสุข</v>
          </cell>
          <cell r="E103" t="str">
            <v>07</v>
          </cell>
          <cell r="F103" t="str">
            <v>โรงพยาบาลชุมชน</v>
          </cell>
          <cell r="G103" t="str">
            <v>90</v>
          </cell>
          <cell r="H103" t="str">
            <v>75</v>
          </cell>
          <cell r="I103" t="str">
            <v>จ.สมุทรสงคราม</v>
          </cell>
          <cell r="J103" t="str">
            <v>02</v>
          </cell>
          <cell r="K103" t="str">
            <v xml:space="preserve"> อ.บางคนที</v>
          </cell>
          <cell r="L103" t="str">
            <v>01</v>
          </cell>
          <cell r="M103" t="str">
            <v xml:space="preserve"> 'ต.กระดังงา'</v>
          </cell>
          <cell r="N103" t="str">
            <v>06</v>
          </cell>
          <cell r="O103" t="str">
            <v xml:space="preserve"> หมู่ 6</v>
          </cell>
          <cell r="P103" t="str">
            <v>01</v>
          </cell>
          <cell r="Q103" t="str">
            <v>เปิดดำเนินการ</v>
          </cell>
          <cell r="R103" t="str">
            <v xml:space="preserve">34 ม.6 ถ.อัมพวา-บางนกแขวก </v>
          </cell>
          <cell r="S103" t="str">
            <v>75120</v>
          </cell>
          <cell r="V103" t="str">
            <v>22</v>
          </cell>
          <cell r="W103" t="str">
            <v>2.2 ทุติยภูมิระดับกลาง</v>
          </cell>
          <cell r="AH103" t="str">
            <v>11306</v>
          </cell>
        </row>
        <row r="104">
          <cell r="A104" t="str">
            <v>001083900</v>
          </cell>
          <cell r="B104" t="str">
            <v>โรงพยาบาลมะขาม</v>
          </cell>
          <cell r="C104" t="str">
            <v>21002</v>
          </cell>
          <cell r="D104" t="str">
            <v>กระทรวงสาธารณสุข สำนักงานปลัดกระทรวงสาธารณสุข</v>
          </cell>
          <cell r="E104" t="str">
            <v>07</v>
          </cell>
          <cell r="F104" t="str">
            <v>โรงพยาบาลชุมชน</v>
          </cell>
          <cell r="G104" t="str">
            <v>10</v>
          </cell>
          <cell r="H104" t="str">
            <v>22</v>
          </cell>
          <cell r="I104" t="str">
            <v>จ.จันทบุรี</v>
          </cell>
          <cell r="J104" t="str">
            <v>05</v>
          </cell>
          <cell r="K104" t="str">
            <v xml:space="preserve"> อ.มะขาม</v>
          </cell>
          <cell r="L104" t="str">
            <v>01</v>
          </cell>
          <cell r="M104" t="str">
            <v xml:space="preserve"> 'ต.มะขาม'</v>
          </cell>
          <cell r="N104" t="str">
            <v>01</v>
          </cell>
          <cell r="O104" t="str">
            <v xml:space="preserve"> หมู่ 1</v>
          </cell>
          <cell r="P104" t="str">
            <v>01</v>
          </cell>
          <cell r="Q104" t="str">
            <v>เปิดดำเนินการ</v>
          </cell>
          <cell r="R104" t="str">
            <v xml:space="preserve">253 </v>
          </cell>
          <cell r="V104" t="str">
            <v>22</v>
          </cell>
          <cell r="W104" t="str">
            <v>2.2 ทุติยภูมิระดับกลาง</v>
          </cell>
          <cell r="AH104" t="str">
            <v>10839</v>
          </cell>
        </row>
        <row r="105">
          <cell r="A105" t="str">
            <v>001072100</v>
          </cell>
          <cell r="B105" t="str">
            <v>โรงพยาบาลกำแพงเพชร</v>
          </cell>
          <cell r="C105" t="str">
            <v>21002</v>
          </cell>
          <cell r="D105" t="str">
            <v>กระทรวงสาธารณสุข สำนักงานปลัดกระทรวงสาธารณสุข</v>
          </cell>
          <cell r="E105" t="str">
            <v>06</v>
          </cell>
          <cell r="F105" t="str">
            <v>โรงพยาบาลทั่วไป</v>
          </cell>
          <cell r="G105" t="str">
            <v>334</v>
          </cell>
          <cell r="H105" t="str">
            <v>62</v>
          </cell>
          <cell r="I105" t="str">
            <v>จ.กำแพงเพชร</v>
          </cell>
          <cell r="J105" t="str">
            <v>01</v>
          </cell>
          <cell r="K105" t="str">
            <v xml:space="preserve"> อ.เมืองกำแพงเพชร</v>
          </cell>
          <cell r="L105" t="str">
            <v>01</v>
          </cell>
          <cell r="M105" t="str">
            <v xml:space="preserve"> 'ต.ในเมือง'</v>
          </cell>
          <cell r="N105" t="str">
            <v>00</v>
          </cell>
          <cell r="O105" t="str">
            <v xml:space="preserve"> หมู่ 0</v>
          </cell>
          <cell r="P105" t="str">
            <v>01</v>
          </cell>
          <cell r="Q105" t="str">
            <v>เปิดดำเนินการ</v>
          </cell>
          <cell r="R105" t="str">
            <v xml:space="preserve">382 ถ.ราชดำเนิน </v>
          </cell>
          <cell r="S105" t="str">
            <v>62000</v>
          </cell>
          <cell r="T105" t="str">
            <v>055-714223-5</v>
          </cell>
          <cell r="V105" t="str">
            <v>23</v>
          </cell>
          <cell r="W105" t="str">
            <v>2.3 ทุติยภูมิระดับสูง</v>
          </cell>
          <cell r="AH105" t="str">
            <v>10721</v>
          </cell>
        </row>
        <row r="106">
          <cell r="A106" t="str">
            <v>001075100</v>
          </cell>
          <cell r="B106" t="str">
            <v>โรงพยาบาลสุไหงโก-ลก</v>
          </cell>
          <cell r="C106" t="str">
            <v>21002</v>
          </cell>
          <cell r="D106" t="str">
            <v>กระทรวงสาธารณสุข สำนักงานปลัดกระทรวงสาธารณสุข</v>
          </cell>
          <cell r="E106" t="str">
            <v>06</v>
          </cell>
          <cell r="F106" t="str">
            <v>โรงพยาบาลทั่วไป</v>
          </cell>
          <cell r="G106" t="str">
            <v>160</v>
          </cell>
          <cell r="H106" t="str">
            <v>96</v>
          </cell>
          <cell r="I106" t="str">
            <v>จ.นราธิวาส</v>
          </cell>
          <cell r="J106" t="str">
            <v>10</v>
          </cell>
          <cell r="K106" t="str">
            <v xml:space="preserve"> อ.สุไหงโก-ลก</v>
          </cell>
          <cell r="L106" t="str">
            <v>01</v>
          </cell>
          <cell r="M106" t="str">
            <v xml:space="preserve"> 'ต.สุไหงโก-ลก'</v>
          </cell>
          <cell r="N106" t="str">
            <v>00</v>
          </cell>
          <cell r="O106" t="str">
            <v xml:space="preserve"> หมู่ 0</v>
          </cell>
          <cell r="P106" t="str">
            <v>01</v>
          </cell>
          <cell r="Q106" t="str">
            <v>เปิดดำเนินการ</v>
          </cell>
          <cell r="R106" t="str">
            <v>1 ถ.ทรายทอง 5</v>
          </cell>
          <cell r="V106" t="str">
            <v>23</v>
          </cell>
          <cell r="W106" t="str">
            <v>2.3 ทุติยภูมิระดับสูง</v>
          </cell>
          <cell r="AH106" t="str">
            <v>10751</v>
          </cell>
        </row>
        <row r="107">
          <cell r="A107" t="str">
            <v>001066000</v>
          </cell>
          <cell r="B107" t="str">
            <v>โรงพยาบาลพระนครศรีอยุธยา</v>
          </cell>
          <cell r="C107" t="str">
            <v>21002</v>
          </cell>
          <cell r="D107" t="str">
            <v>กระทรวงสาธารณสุข สำนักงานปลัดกระทรวงสาธารณสุข</v>
          </cell>
          <cell r="E107" t="str">
            <v>05</v>
          </cell>
          <cell r="F107" t="str">
            <v>โรงพยาบาลศูนย์</v>
          </cell>
          <cell r="G107" t="str">
            <v>522</v>
          </cell>
          <cell r="H107" t="str">
            <v>14</v>
          </cell>
          <cell r="I107" t="str">
            <v>จ.พระนครศรีอยุธยา</v>
          </cell>
          <cell r="J107" t="str">
            <v>01</v>
          </cell>
          <cell r="K107" t="str">
            <v xml:space="preserve"> อ.พระนครศรีอยุธยา</v>
          </cell>
          <cell r="L107" t="str">
            <v>01</v>
          </cell>
          <cell r="M107" t="str">
            <v xml:space="preserve"> 'ต.ประตูชัย'</v>
          </cell>
          <cell r="N107" t="str">
            <v>04</v>
          </cell>
          <cell r="O107" t="str">
            <v xml:space="preserve"> หมู่ 4</v>
          </cell>
          <cell r="P107" t="str">
            <v>01</v>
          </cell>
          <cell r="Q107" t="str">
            <v>เปิดดำเนินการ</v>
          </cell>
          <cell r="R107" t="str">
            <v xml:space="preserve">46/1 </v>
          </cell>
          <cell r="S107" t="str">
            <v>13000</v>
          </cell>
          <cell r="T107" t="str">
            <v>035322555</v>
          </cell>
          <cell r="U107" t="str">
            <v>241027</v>
          </cell>
          <cell r="V107" t="str">
            <v xml:space="preserve"> 241728'</v>
          </cell>
          <cell r="X107" t="str">
            <v>31</v>
          </cell>
          <cell r="Y107" t="str">
            <v>3.1 ตติยภูมิ</v>
          </cell>
          <cell r="Z107" t="str">
            <v>S</v>
          </cell>
          <cell r="AA107" t="str">
            <v xml:space="preserve">บริการ  </v>
          </cell>
          <cell r="AH107" t="str">
            <v>10660</v>
          </cell>
        </row>
        <row r="108">
          <cell r="A108" t="str">
            <v>001090400</v>
          </cell>
          <cell r="B108" t="str">
            <v>โรงพยาบาลลำปลายมาศ</v>
          </cell>
          <cell r="C108" t="str">
            <v>21002</v>
          </cell>
          <cell r="D108" t="str">
            <v>กระทรวงสาธารณสุข สำนักงานปลัดกระทรวงสาธารณสุข</v>
          </cell>
          <cell r="E108" t="str">
            <v>07</v>
          </cell>
          <cell r="F108" t="str">
            <v>โรงพยาบาลชุมชน</v>
          </cell>
          <cell r="G108" t="str">
            <v>90</v>
          </cell>
          <cell r="H108" t="str">
            <v>31</v>
          </cell>
          <cell r="I108" t="str">
            <v>จ.บุรีรัมย์</v>
          </cell>
          <cell r="J108" t="str">
            <v>10</v>
          </cell>
          <cell r="K108" t="str">
            <v xml:space="preserve"> อ.ลำปลายมาศ</v>
          </cell>
          <cell r="L108" t="str">
            <v>01</v>
          </cell>
          <cell r="M108" t="str">
            <v xml:space="preserve"> 'ต..ลำปลายมาศ'</v>
          </cell>
          <cell r="N108" t="str">
            <v>07</v>
          </cell>
          <cell r="O108" t="str">
            <v xml:space="preserve"> หมู่ 7</v>
          </cell>
          <cell r="P108" t="str">
            <v>01</v>
          </cell>
          <cell r="Q108" t="str">
            <v>เปิดดำเนินการ</v>
          </cell>
          <cell r="R108" t="str">
            <v xml:space="preserve">41  ถ.ลำปลายมาศ-นางรอง </v>
          </cell>
          <cell r="V108" t="str">
            <v>22</v>
          </cell>
          <cell r="W108" t="str">
            <v>2.2 ทุติยภูมิระดับกลาง</v>
          </cell>
          <cell r="AH108" t="str">
            <v>10904</v>
          </cell>
        </row>
        <row r="109">
          <cell r="A109" t="str">
            <v>001087100</v>
          </cell>
          <cell r="B109" t="str">
            <v>โรงพยาบาลครบุรี</v>
          </cell>
          <cell r="C109" t="str">
            <v>21002</v>
          </cell>
          <cell r="D109" t="str">
            <v>กระทรวงสาธารณสุข สำนักงานปลัดกระทรวงสาธารณสุข</v>
          </cell>
          <cell r="E109" t="str">
            <v>07</v>
          </cell>
          <cell r="F109" t="str">
            <v>โรงพยาบาลชุมชน</v>
          </cell>
          <cell r="G109" t="str">
            <v>60</v>
          </cell>
          <cell r="H109" t="str">
            <v>30</v>
          </cell>
          <cell r="I109" t="str">
            <v>จ.นครราชสีมา</v>
          </cell>
          <cell r="J109" t="str">
            <v>02</v>
          </cell>
          <cell r="K109" t="str">
            <v xml:space="preserve"> อ.ครบุรี</v>
          </cell>
          <cell r="L109" t="str">
            <v>01</v>
          </cell>
          <cell r="M109" t="str">
            <v xml:space="preserve"> 'ต.แชะ'</v>
          </cell>
          <cell r="N109" t="str">
            <v>04</v>
          </cell>
          <cell r="O109" t="str">
            <v xml:space="preserve"> หมู่ 4</v>
          </cell>
          <cell r="P109" t="str">
            <v>01</v>
          </cell>
          <cell r="Q109" t="str">
            <v>เปิดดำเนินการ</v>
          </cell>
          <cell r="R109" t="str">
            <v xml:space="preserve">628 </v>
          </cell>
          <cell r="V109" t="str">
            <v>22</v>
          </cell>
          <cell r="W109" t="str">
            <v>2.2 ทุติยภูมิระดับกลาง</v>
          </cell>
          <cell r="AH109" t="str">
            <v>10871</v>
          </cell>
        </row>
        <row r="110">
          <cell r="A110" t="str">
            <v>001075200</v>
          </cell>
          <cell r="B110" t="str">
            <v>โรงพยาบาลบางบ่อ</v>
          </cell>
          <cell r="C110" t="str">
            <v>21002</v>
          </cell>
          <cell r="D110" t="str">
            <v>กระทรวงสาธารณสุข สำนักงานปลัดกระทรวงสาธารณสุข</v>
          </cell>
          <cell r="E110" t="str">
            <v>07</v>
          </cell>
          <cell r="F110" t="str">
            <v>โรงพยาบาลชุมชน</v>
          </cell>
          <cell r="G110" t="str">
            <v>90</v>
          </cell>
          <cell r="H110" t="str">
            <v>11</v>
          </cell>
          <cell r="I110" t="str">
            <v>จ.สมุทรปราการ</v>
          </cell>
          <cell r="J110" t="str">
            <v>02</v>
          </cell>
          <cell r="K110" t="str">
            <v xml:space="preserve"> อ.บางบ่อ</v>
          </cell>
          <cell r="L110" t="str">
            <v>01</v>
          </cell>
          <cell r="M110" t="str">
            <v xml:space="preserve"> 'ต.บางบ่อ'</v>
          </cell>
          <cell r="N110" t="str">
            <v>01</v>
          </cell>
          <cell r="O110" t="str">
            <v xml:space="preserve"> หมู่ 1</v>
          </cell>
          <cell r="P110" t="str">
            <v>01</v>
          </cell>
          <cell r="Q110" t="str">
            <v>เปิดดำเนินการ</v>
          </cell>
          <cell r="R110" t="str">
            <v xml:space="preserve">89ม.1ถ.เทพารักษ์ </v>
          </cell>
          <cell r="S110" t="str">
            <v>10560</v>
          </cell>
          <cell r="T110" t="str">
            <v>023381019</v>
          </cell>
          <cell r="V110" t="str">
            <v>22</v>
          </cell>
          <cell r="W110" t="str">
            <v>2.2 ทุติยภูมิระดับกลาง</v>
          </cell>
          <cell r="AH110" t="str">
            <v>10752</v>
          </cell>
        </row>
        <row r="111">
          <cell r="A111" t="str">
            <v>001099700</v>
          </cell>
          <cell r="B111" t="str">
            <v>โรงพยาบาลหนองเรือ</v>
          </cell>
          <cell r="C111" t="str">
            <v>21002</v>
          </cell>
          <cell r="D111" t="str">
            <v>กระทรวงสาธารณสุข สำนักงานปลัดกระทรวงสาธารณสุข</v>
          </cell>
          <cell r="E111" t="str">
            <v>07</v>
          </cell>
          <cell r="F111" t="str">
            <v>โรงพยาบาลชุมชน</v>
          </cell>
          <cell r="G111" t="str">
            <v>60</v>
          </cell>
          <cell r="H111" t="str">
            <v>40</v>
          </cell>
          <cell r="I111" t="str">
            <v>จ.ขอนแก่น</v>
          </cell>
          <cell r="J111" t="str">
            <v>04</v>
          </cell>
          <cell r="K111" t="str">
            <v xml:space="preserve"> อ.หนองเรือ</v>
          </cell>
          <cell r="L111" t="str">
            <v>01</v>
          </cell>
          <cell r="M111" t="str">
            <v xml:space="preserve"> 'ต.หนองเรือ'</v>
          </cell>
          <cell r="N111" t="str">
            <v>01</v>
          </cell>
          <cell r="O111" t="str">
            <v xml:space="preserve"> หมู่ 1</v>
          </cell>
          <cell r="P111" t="str">
            <v>01</v>
          </cell>
          <cell r="Q111" t="str">
            <v>เปิดดำเนินการ</v>
          </cell>
          <cell r="R111" t="str">
            <v xml:space="preserve">243  </v>
          </cell>
          <cell r="S111" t="str">
            <v>40120</v>
          </cell>
          <cell r="T111" t="str">
            <v>043294057</v>
          </cell>
          <cell r="V111" t="str">
            <v>21</v>
          </cell>
          <cell r="W111" t="str">
            <v>2.1 ทุติยภูมิระดับต้น</v>
          </cell>
          <cell r="X111" t="str">
            <v>S</v>
          </cell>
          <cell r="Y111" t="str">
            <v xml:space="preserve">บริการ  </v>
          </cell>
          <cell r="AH111" t="str">
            <v>10997</v>
          </cell>
        </row>
        <row r="112">
          <cell r="A112" t="str">
            <v>001096700</v>
          </cell>
          <cell r="B112" t="str">
            <v>โรงพยาบาลมหาชนะชัย</v>
          </cell>
          <cell r="C112" t="str">
            <v>21002</v>
          </cell>
          <cell r="D112" t="str">
            <v>กระทรวงสาธารณสุข สำนักงานปลัดกระทรวงสาธารณสุข</v>
          </cell>
          <cell r="E112" t="str">
            <v>07</v>
          </cell>
          <cell r="F112" t="str">
            <v>โรงพยาบาลชุมชน</v>
          </cell>
          <cell r="G112" t="str">
            <v>30</v>
          </cell>
          <cell r="H112" t="str">
            <v>35</v>
          </cell>
          <cell r="I112" t="str">
            <v>จ.ยโสธร</v>
          </cell>
          <cell r="J112" t="str">
            <v>06</v>
          </cell>
          <cell r="K112" t="str">
            <v xml:space="preserve"> อ.มหาชนะชัย</v>
          </cell>
          <cell r="L112" t="str">
            <v>01</v>
          </cell>
          <cell r="M112" t="str">
            <v xml:space="preserve"> 'ต.ฟ้าหยาด'</v>
          </cell>
          <cell r="N112" t="str">
            <v>04</v>
          </cell>
          <cell r="O112" t="str">
            <v xml:space="preserve"> หมู่ 4</v>
          </cell>
          <cell r="P112" t="str">
            <v>01</v>
          </cell>
          <cell r="Q112" t="str">
            <v>เปิดดำเนินการ</v>
          </cell>
          <cell r="R112" t="str">
            <v xml:space="preserve">100 </v>
          </cell>
          <cell r="S112" t="str">
            <v>35170</v>
          </cell>
          <cell r="V112" t="str">
            <v>21</v>
          </cell>
          <cell r="W112" t="str">
            <v>2.1 ทุติยภูมิระดับต้น</v>
          </cell>
          <cell r="AH112" t="str">
            <v>10967</v>
          </cell>
        </row>
        <row r="113">
          <cell r="A113" t="str">
            <v>001099800</v>
          </cell>
          <cell r="B113" t="str">
            <v>โรงพยาบาลชุมแพ</v>
          </cell>
          <cell r="C113" t="str">
            <v>21002</v>
          </cell>
          <cell r="D113" t="str">
            <v>กระทรวงสาธารณสุข สำนักงานปลัดกระทรวงสาธารณสุข</v>
          </cell>
          <cell r="E113" t="str">
            <v>07</v>
          </cell>
          <cell r="F113" t="str">
            <v>โรงพยาบาลชุมชน</v>
          </cell>
          <cell r="G113" t="str">
            <v>120</v>
          </cell>
          <cell r="H113" t="str">
            <v>40</v>
          </cell>
          <cell r="I113" t="str">
            <v>จ.ขอนแก่น</v>
          </cell>
          <cell r="J113" t="str">
            <v>05</v>
          </cell>
          <cell r="K113" t="str">
            <v xml:space="preserve"> อ.ชุมแพ</v>
          </cell>
          <cell r="L113" t="str">
            <v>01</v>
          </cell>
          <cell r="M113" t="str">
            <v xml:space="preserve"> 'ต.ชุมแพ'</v>
          </cell>
          <cell r="N113" t="str">
            <v>08</v>
          </cell>
          <cell r="O113" t="str">
            <v xml:space="preserve"> หมู่ 8</v>
          </cell>
          <cell r="P113" t="str">
            <v>01</v>
          </cell>
          <cell r="Q113" t="str">
            <v>เปิดดำเนินการ</v>
          </cell>
          <cell r="R113" t="str">
            <v xml:space="preserve">82  ถ.มะลิวรรณ </v>
          </cell>
          <cell r="S113" t="str">
            <v>40130</v>
          </cell>
          <cell r="T113" t="str">
            <v>043311044</v>
          </cell>
          <cell r="V113" t="str">
            <v>23</v>
          </cell>
          <cell r="W113" t="str">
            <v>2.3 ทุติยภูมิระดับสูง</v>
          </cell>
          <cell r="X113" t="str">
            <v>S</v>
          </cell>
          <cell r="Y113" t="str">
            <v xml:space="preserve">บริการ  </v>
          </cell>
          <cell r="AH113" t="str">
            <v>10998</v>
          </cell>
        </row>
        <row r="114">
          <cell r="A114" t="str">
            <v>001118300</v>
          </cell>
          <cell r="B114" t="str">
            <v>โรงพยาบาลสองแคว</v>
          </cell>
          <cell r="C114" t="str">
            <v>21002</v>
          </cell>
          <cell r="D114" t="str">
            <v>กระทรวงสาธารณสุข สำนักงานปลัดกระทรวงสาธารณสุข</v>
          </cell>
          <cell r="E114" t="str">
            <v>07</v>
          </cell>
          <cell r="F114" t="str">
            <v>โรงพยาบาลชุมชน</v>
          </cell>
          <cell r="G114" t="str">
            <v>10</v>
          </cell>
          <cell r="H114" t="str">
            <v>55</v>
          </cell>
          <cell r="I114" t="str">
            <v>จ.น่าน</v>
          </cell>
          <cell r="J114" t="str">
            <v>13</v>
          </cell>
          <cell r="K114" t="str">
            <v xml:space="preserve"> อ.สองแคว</v>
          </cell>
          <cell r="L114" t="str">
            <v>01</v>
          </cell>
          <cell r="M114" t="str">
            <v xml:space="preserve"> 'ต.นาไร่หลวง'</v>
          </cell>
          <cell r="N114" t="str">
            <v>02</v>
          </cell>
          <cell r="O114" t="str">
            <v xml:space="preserve"> หมู่ 2</v>
          </cell>
          <cell r="P114" t="str">
            <v>01</v>
          </cell>
          <cell r="Q114" t="str">
            <v>เปิดดำเนินการ</v>
          </cell>
          <cell r="R114" t="str">
            <v xml:space="preserve"> เลขที่ 99 </v>
          </cell>
          <cell r="V114" t="str">
            <v>22</v>
          </cell>
          <cell r="W114" t="str">
            <v>2.2 ทุติยภูมิระดับกลาง</v>
          </cell>
          <cell r="AH114" t="str">
            <v>11183</v>
          </cell>
        </row>
        <row r="115">
          <cell r="A115" t="str">
            <v>001143200</v>
          </cell>
          <cell r="B115" t="str">
            <v>โรงพยาบาลบันนังสตา</v>
          </cell>
          <cell r="C115" t="str">
            <v>21002</v>
          </cell>
          <cell r="D115" t="str">
            <v>กระทรวงสาธารณสุข สำนักงานปลัดกระทรวงสาธารณสุข</v>
          </cell>
          <cell r="E115" t="str">
            <v>07</v>
          </cell>
          <cell r="F115" t="str">
            <v>โรงพยาบาลชุมชน</v>
          </cell>
          <cell r="G115" t="str">
            <v>34</v>
          </cell>
          <cell r="H115" t="str">
            <v>95</v>
          </cell>
          <cell r="I115" t="str">
            <v>จ.ยะลา</v>
          </cell>
          <cell r="J115" t="str">
            <v>03</v>
          </cell>
          <cell r="K115" t="str">
            <v xml:space="preserve"> อ.บันนังสตา</v>
          </cell>
          <cell r="L115" t="str">
            <v>01</v>
          </cell>
          <cell r="M115" t="str">
            <v xml:space="preserve"> 'ต.บันนังสตา'</v>
          </cell>
          <cell r="N115" t="str">
            <v>07</v>
          </cell>
          <cell r="O115" t="str">
            <v xml:space="preserve"> หมู่ 7</v>
          </cell>
          <cell r="P115" t="str">
            <v>01</v>
          </cell>
          <cell r="Q115" t="str">
            <v>เปิดดำเนินการ</v>
          </cell>
          <cell r="R115" t="str">
            <v xml:space="preserve">302  ถ.สุขยางค์ </v>
          </cell>
          <cell r="S115" t="str">
            <v>95130</v>
          </cell>
          <cell r="T115" t="str">
            <v>073289142</v>
          </cell>
          <cell r="U115" t="str">
            <v>073249142</v>
          </cell>
          <cell r="V115" t="str">
            <v>22</v>
          </cell>
          <cell r="W115" t="str">
            <v>2.2 ทุติยภูมิระดับกลาง</v>
          </cell>
          <cell r="X115" t="str">
            <v>S</v>
          </cell>
          <cell r="Y115" t="str">
            <v xml:space="preserve">บริการ  </v>
          </cell>
          <cell r="AH115" t="str">
            <v>11432</v>
          </cell>
        </row>
        <row r="116">
          <cell r="A116" t="str">
            <v>001094700</v>
          </cell>
          <cell r="B116" t="str">
            <v>โรงพยาบาลเขมราฐ</v>
          </cell>
          <cell r="C116" t="str">
            <v>21002</v>
          </cell>
          <cell r="D116" t="str">
            <v>กระทรวงสาธารณสุข สำนักงานปลัดกระทรวงสาธารณสุข</v>
          </cell>
          <cell r="E116" t="str">
            <v>07</v>
          </cell>
          <cell r="F116" t="str">
            <v>โรงพยาบาลชุมชน</v>
          </cell>
          <cell r="G116" t="str">
            <v>60</v>
          </cell>
          <cell r="H116" t="str">
            <v>34</v>
          </cell>
          <cell r="I116" t="str">
            <v>จ.อุบลราชธานี</v>
          </cell>
          <cell r="J116" t="str">
            <v>05</v>
          </cell>
          <cell r="K116" t="str">
            <v xml:space="preserve"> อ.เขมราฐ</v>
          </cell>
          <cell r="L116" t="str">
            <v>01</v>
          </cell>
          <cell r="M116" t="str">
            <v xml:space="preserve"> 'ต.เขมราฐ'</v>
          </cell>
          <cell r="N116" t="str">
            <v>07</v>
          </cell>
          <cell r="O116" t="str">
            <v xml:space="preserve"> หมู่ 7</v>
          </cell>
          <cell r="P116" t="str">
            <v>01</v>
          </cell>
          <cell r="Q116" t="str">
            <v>เปิดดำเนินการ</v>
          </cell>
          <cell r="V116" t="str">
            <v>21</v>
          </cell>
          <cell r="W116" t="str">
            <v>2.1 ทุติยภูมิระดับต้น</v>
          </cell>
          <cell r="AH116" t="str">
            <v>10947</v>
          </cell>
        </row>
        <row r="117">
          <cell r="A117" t="str">
            <v>001160800</v>
          </cell>
          <cell r="B117" t="str">
            <v>โรงพยาบาลลำทะเมนชัย</v>
          </cell>
          <cell r="C117" t="str">
            <v>21002</v>
          </cell>
          <cell r="D117" t="str">
            <v>กระทรวงสาธารณสุข สำนักงานปลัดกระทรวงสาธารณสุข</v>
          </cell>
          <cell r="E117" t="str">
            <v>07</v>
          </cell>
          <cell r="F117" t="str">
            <v>โรงพยาบาลชุมชน</v>
          </cell>
          <cell r="G117" t="str">
            <v>30</v>
          </cell>
          <cell r="H117" t="str">
            <v>30</v>
          </cell>
          <cell r="I117" t="str">
            <v>จ.นครราชสีมา</v>
          </cell>
          <cell r="J117" t="str">
            <v>29</v>
          </cell>
          <cell r="K117" t="str">
            <v xml:space="preserve"> อ.ลำทะเมนชัย</v>
          </cell>
          <cell r="L117" t="str">
            <v>01</v>
          </cell>
          <cell r="M117" t="str">
            <v xml:space="preserve"> 'ต.ขุย'</v>
          </cell>
          <cell r="N117" t="str">
            <v>01</v>
          </cell>
          <cell r="O117" t="str">
            <v xml:space="preserve"> หมู่ 1</v>
          </cell>
          <cell r="P117" t="str">
            <v>01</v>
          </cell>
          <cell r="Q117" t="str">
            <v>เปิดดำเนินการ</v>
          </cell>
          <cell r="V117" t="str">
            <v>21</v>
          </cell>
          <cell r="W117" t="str">
            <v>2.1 ทุติยภูมิระดับต้น</v>
          </cell>
          <cell r="AH117" t="str">
            <v>11608</v>
          </cell>
        </row>
        <row r="118">
          <cell r="A118" t="str">
            <v>001087200</v>
          </cell>
          <cell r="B118" t="str">
            <v>โรงพยาบาลเสิงสาง</v>
          </cell>
          <cell r="C118" t="str">
            <v>21002</v>
          </cell>
          <cell r="D118" t="str">
            <v>กระทรวงสาธารณสุข สำนักงานปลัดกระทรวงสาธารณสุข</v>
          </cell>
          <cell r="E118" t="str">
            <v>07</v>
          </cell>
          <cell r="F118" t="str">
            <v>โรงพยาบาลชุมชน</v>
          </cell>
          <cell r="G118" t="str">
            <v>30</v>
          </cell>
          <cell r="H118" t="str">
            <v>30</v>
          </cell>
          <cell r="I118" t="str">
            <v>จ.นครราชสีมา</v>
          </cell>
          <cell r="J118" t="str">
            <v>03</v>
          </cell>
          <cell r="K118" t="str">
            <v xml:space="preserve"> อ.เสิงสาง</v>
          </cell>
          <cell r="L118" t="str">
            <v>01</v>
          </cell>
          <cell r="M118" t="str">
            <v xml:space="preserve"> 'ต.เสิงสาง'</v>
          </cell>
          <cell r="N118" t="str">
            <v>08</v>
          </cell>
          <cell r="O118" t="str">
            <v xml:space="preserve"> หมู่ 8</v>
          </cell>
          <cell r="P118" t="str">
            <v>01</v>
          </cell>
          <cell r="Q118" t="str">
            <v>เปิดดำเนินการ</v>
          </cell>
          <cell r="R118" t="str">
            <v xml:space="preserve">66 </v>
          </cell>
          <cell r="V118" t="str">
            <v>21</v>
          </cell>
          <cell r="W118" t="str">
            <v>2.1 ทุติยภูมิระดับต้น</v>
          </cell>
          <cell r="AH118" t="str">
            <v>10872</v>
          </cell>
        </row>
        <row r="119">
          <cell r="A119" t="str">
            <v>001118400</v>
          </cell>
          <cell r="B119" t="str">
            <v>โรงพยาบาลจุน</v>
          </cell>
          <cell r="C119" t="str">
            <v>21002</v>
          </cell>
          <cell r="D119" t="str">
            <v>กระทรวงสาธารณสุข สำนักงานปลัดกระทรวงสาธารณสุข</v>
          </cell>
          <cell r="E119" t="str">
            <v>07</v>
          </cell>
          <cell r="F119" t="str">
            <v>โรงพยาบาลชุมชน</v>
          </cell>
          <cell r="G119" t="str">
            <v>30</v>
          </cell>
          <cell r="H119" t="str">
            <v>56</v>
          </cell>
          <cell r="I119" t="str">
            <v>จ.พะเยา</v>
          </cell>
          <cell r="J119" t="str">
            <v>02</v>
          </cell>
          <cell r="K119" t="str">
            <v xml:space="preserve"> อ.จุน</v>
          </cell>
          <cell r="L119" t="str">
            <v>01</v>
          </cell>
          <cell r="M119" t="str">
            <v xml:space="preserve"> 'ต.ห้วยข้าวก่ำ'</v>
          </cell>
          <cell r="N119" t="str">
            <v>07</v>
          </cell>
          <cell r="O119" t="str">
            <v xml:space="preserve"> หมู่ 7</v>
          </cell>
          <cell r="P119" t="str">
            <v>01</v>
          </cell>
          <cell r="Q119" t="str">
            <v>เปิดดำเนินการ</v>
          </cell>
          <cell r="R119" t="str">
            <v xml:space="preserve">ม.7 </v>
          </cell>
          <cell r="S119" t="str">
            <v>56150</v>
          </cell>
          <cell r="T119" t="str">
            <v>054-409-200</v>
          </cell>
          <cell r="U119" t="str">
            <v>054-409-200</v>
          </cell>
          <cell r="V119" t="str">
            <v>21</v>
          </cell>
          <cell r="W119" t="str">
            <v>2.1 ทุติยภูมิระดับต้น</v>
          </cell>
          <cell r="X119" t="str">
            <v>S</v>
          </cell>
          <cell r="Y119" t="str">
            <v xml:space="preserve">บริการ  </v>
          </cell>
          <cell r="AH119" t="str">
            <v>11184</v>
          </cell>
        </row>
        <row r="120">
          <cell r="A120" t="str">
            <v>001163100</v>
          </cell>
          <cell r="B120" t="str">
            <v>โรงพยาบาลวชิรบารมี</v>
          </cell>
          <cell r="C120" t="str">
            <v>21002</v>
          </cell>
          <cell r="D120" t="str">
            <v>กระทรวงสาธารณสุข สำนักงานปลัดกระทรวงสาธารณสุข</v>
          </cell>
          <cell r="E120" t="str">
            <v>07</v>
          </cell>
          <cell r="F120" t="str">
            <v>โรงพยาบาลชุมชน</v>
          </cell>
          <cell r="G120" t="str">
            <v>30</v>
          </cell>
          <cell r="H120" t="str">
            <v>66</v>
          </cell>
          <cell r="I120" t="str">
            <v>จ.พิจิตร</v>
          </cell>
          <cell r="J120" t="str">
            <v>12</v>
          </cell>
          <cell r="K120" t="str">
            <v xml:space="preserve"> อ.วชิรบารมี</v>
          </cell>
          <cell r="L120" t="str">
            <v>01</v>
          </cell>
          <cell r="M120" t="str">
            <v xml:space="preserve"> 'ต.บ้านนา'</v>
          </cell>
          <cell r="N120" t="str">
            <v>13</v>
          </cell>
          <cell r="O120" t="str">
            <v xml:space="preserve"> หมู่ 13</v>
          </cell>
          <cell r="P120" t="str">
            <v>01</v>
          </cell>
          <cell r="Q120" t="str">
            <v>เปิดดำเนินการ</v>
          </cell>
          <cell r="S120" t="str">
            <v>66140</v>
          </cell>
          <cell r="V120" t="str">
            <v>21</v>
          </cell>
          <cell r="W120" t="str">
            <v>2.1 ทุติยภูมิระดับต้น</v>
          </cell>
          <cell r="AH120" t="str">
            <v>11631</v>
          </cell>
        </row>
        <row r="121">
          <cell r="A121" t="str">
            <v>001227500</v>
          </cell>
          <cell r="B121" t="str">
            <v>โรงพยาบาลสิรินธร(ภาคตะวันออกเฉียงเหนือ)</v>
          </cell>
          <cell r="C121" t="str">
            <v>21002</v>
          </cell>
          <cell r="D121" t="str">
            <v>กระทรวงสาธารณสุข สำนักงานปลัดกระทรวงสาธารณสุข</v>
          </cell>
          <cell r="E121" t="str">
            <v>06</v>
          </cell>
          <cell r="F121" t="str">
            <v>โรงพยาบาลทั่วไป</v>
          </cell>
          <cell r="G121" t="str">
            <v>250</v>
          </cell>
          <cell r="H121" t="str">
            <v>40</v>
          </cell>
          <cell r="I121" t="str">
            <v>จ.ขอนแก่น</v>
          </cell>
          <cell r="J121" t="str">
            <v>24</v>
          </cell>
          <cell r="K121" t="str">
            <v xml:space="preserve"> อ.บ้านแฮด</v>
          </cell>
          <cell r="L121" t="str">
            <v>03</v>
          </cell>
          <cell r="M121" t="str">
            <v xml:space="preserve"> 'ต.โนนสมบูรณ์'</v>
          </cell>
          <cell r="N121" t="str">
            <v>10</v>
          </cell>
          <cell r="O121" t="str">
            <v xml:space="preserve"> หมู่ 10</v>
          </cell>
          <cell r="P121" t="str">
            <v>01</v>
          </cell>
          <cell r="Q121" t="str">
            <v>เปิดดำเนินการ</v>
          </cell>
          <cell r="R121" t="str">
            <v>81</v>
          </cell>
          <cell r="S121" t="str">
            <v>40110</v>
          </cell>
          <cell r="T121" t="str">
            <v>043267041</v>
          </cell>
          <cell r="V121" t="str">
            <v>23</v>
          </cell>
          <cell r="W121" t="str">
            <v>2.3 ทุติยภูมิระดับสูง</v>
          </cell>
          <cell r="X121" t="str">
            <v>S</v>
          </cell>
          <cell r="Y121" t="str">
            <v xml:space="preserve">บริการ  </v>
          </cell>
          <cell r="Z121" t="str">
            <v>01</v>
          </cell>
          <cell r="AA121" t="str">
            <v>ตั้งใหม่</v>
          </cell>
          <cell r="AH121" t="str">
            <v>12275</v>
          </cell>
        </row>
        <row r="122">
          <cell r="A122" t="str">
            <v>001501200</v>
          </cell>
          <cell r="B122" t="str">
            <v>โรงพยาบาลสมเด็จพระญาณสังวร</v>
          </cell>
          <cell r="C122" t="str">
            <v>21002</v>
          </cell>
          <cell r="D122" t="str">
            <v>กระทรวงสาธารณสุข สำนักงานปลัดกระทรวงสาธารณสุข</v>
          </cell>
          <cell r="E122" t="str">
            <v>07</v>
          </cell>
          <cell r="F122" t="str">
            <v>โรงพยาบาลชุมชน</v>
          </cell>
          <cell r="G122" t="str">
            <v>30</v>
          </cell>
          <cell r="H122" t="str">
            <v>57</v>
          </cell>
          <cell r="I122" t="str">
            <v>จ.เชียงราย</v>
          </cell>
          <cell r="J122" t="str">
            <v>02</v>
          </cell>
          <cell r="K122" t="str">
            <v xml:space="preserve"> อ.เวียงชัย</v>
          </cell>
          <cell r="L122" t="str">
            <v>02</v>
          </cell>
          <cell r="M122" t="str">
            <v xml:space="preserve"> 'ต.เวียงชัย'</v>
          </cell>
          <cell r="N122" t="str">
            <v>03</v>
          </cell>
          <cell r="O122" t="str">
            <v xml:space="preserve"> หมู่ 3</v>
          </cell>
          <cell r="P122" t="str">
            <v>01</v>
          </cell>
          <cell r="Q122" t="str">
            <v>เปิดดำเนินการ</v>
          </cell>
          <cell r="R122" t="str">
            <v>บ้านศรีเวียง</v>
          </cell>
          <cell r="S122" t="str">
            <v>57210</v>
          </cell>
          <cell r="T122" t="str">
            <v>053-603123</v>
          </cell>
          <cell r="U122" t="str">
            <v>053-603123</v>
          </cell>
          <cell r="V122" t="str">
            <v>21</v>
          </cell>
          <cell r="W122" t="str">
            <v>2.1 ทุติยภูมิระดับต้น</v>
          </cell>
          <cell r="X122" t="str">
            <v>S</v>
          </cell>
          <cell r="Y122" t="str">
            <v xml:space="preserve">บริการ  </v>
          </cell>
          <cell r="Z122" t="str">
            <v>01</v>
          </cell>
          <cell r="AA122" t="str">
            <v>ตั้งใหม่</v>
          </cell>
          <cell r="AB122" t="str">
            <v>แก้ไขพื้นที่ตั้ง</v>
          </cell>
          <cell r="AH122" t="str">
            <v>15012</v>
          </cell>
        </row>
        <row r="123">
          <cell r="A123" t="str">
            <v>001077600</v>
          </cell>
          <cell r="B123" t="str">
            <v>โรงพยาบาลลาดบัวหลวง</v>
          </cell>
          <cell r="C123" t="str">
            <v>21002</v>
          </cell>
          <cell r="D123" t="str">
            <v>กระทรวงสาธารณสุข สำนักงานปลัดกระทรวงสาธารณสุข</v>
          </cell>
          <cell r="E123" t="str">
            <v>07</v>
          </cell>
          <cell r="F123" t="str">
            <v>โรงพยาบาลชุมชน</v>
          </cell>
          <cell r="G123" t="str">
            <v>60</v>
          </cell>
          <cell r="H123" t="str">
            <v>14</v>
          </cell>
          <cell r="I123" t="str">
            <v>จ.พระนครศรีอยุธยา</v>
          </cell>
          <cell r="J123" t="str">
            <v>10</v>
          </cell>
          <cell r="K123" t="str">
            <v xml:space="preserve"> อ.ลาดบัวหลวง</v>
          </cell>
          <cell r="L123" t="str">
            <v>01</v>
          </cell>
          <cell r="M123" t="str">
            <v xml:space="preserve"> 'ต.ลาดบัวหลวง'</v>
          </cell>
          <cell r="N123" t="str">
            <v>03</v>
          </cell>
          <cell r="O123" t="str">
            <v xml:space="preserve"> หมู่ 3</v>
          </cell>
          <cell r="P123" t="str">
            <v>01</v>
          </cell>
          <cell r="Q123" t="str">
            <v>เปิดดำเนินการ</v>
          </cell>
          <cell r="R123" t="str">
            <v xml:space="preserve">88/1 ม.3 </v>
          </cell>
          <cell r="S123" t="str">
            <v>13230</v>
          </cell>
          <cell r="T123" t="str">
            <v>035379094</v>
          </cell>
          <cell r="V123" t="str">
            <v>21</v>
          </cell>
          <cell r="W123" t="str">
            <v>2.1 ทุติยภูมิระดับต้น</v>
          </cell>
          <cell r="X123" t="str">
            <v>S</v>
          </cell>
          <cell r="Y123" t="str">
            <v xml:space="preserve">บริการ  </v>
          </cell>
          <cell r="AB123" t="str">
            <v>แก้ไขค่าพิกัด</v>
          </cell>
          <cell r="AH123" t="str">
            <v>10776</v>
          </cell>
        </row>
        <row r="124">
          <cell r="A124" t="str">
            <v>001119800</v>
          </cell>
          <cell r="B124" t="str">
            <v>โรงพยาบาลเวียงแก่น</v>
          </cell>
          <cell r="C124" t="str">
            <v>21002</v>
          </cell>
          <cell r="D124" t="str">
            <v>กระทรวงสาธารณสุข สำนักงานปลัดกระทรวงสาธารณสุข</v>
          </cell>
          <cell r="E124" t="str">
            <v>07</v>
          </cell>
          <cell r="F124" t="str">
            <v>โรงพยาบาลชุมชน</v>
          </cell>
          <cell r="G124" t="str">
            <v>30</v>
          </cell>
          <cell r="H124" t="str">
            <v>57</v>
          </cell>
          <cell r="I124" t="str">
            <v>จ.เชียงราย</v>
          </cell>
          <cell r="J124" t="str">
            <v>13</v>
          </cell>
          <cell r="K124" t="str">
            <v xml:space="preserve"> อ.เวียงแก่น</v>
          </cell>
          <cell r="L124" t="str">
            <v>01</v>
          </cell>
          <cell r="M124" t="str">
            <v xml:space="preserve"> 'ต.ม่วงยาย'</v>
          </cell>
          <cell r="N124" t="str">
            <v>06</v>
          </cell>
          <cell r="O124" t="str">
            <v xml:space="preserve"> หมู่ 6</v>
          </cell>
          <cell r="P124" t="str">
            <v>01</v>
          </cell>
          <cell r="Q124" t="str">
            <v>เปิดดำเนินการ</v>
          </cell>
          <cell r="R124" t="str">
            <v>115 บ้านไทยสามัคคี</v>
          </cell>
          <cell r="S124" t="str">
            <v>57310</v>
          </cell>
          <cell r="T124" t="str">
            <v>053-608146</v>
          </cell>
          <cell r="U124" t="str">
            <v>053-608154</v>
          </cell>
          <cell r="V124" t="str">
            <v>21</v>
          </cell>
          <cell r="W124" t="str">
            <v>2.1 ทุติยภูมิระดับต้น</v>
          </cell>
          <cell r="X124" t="str">
            <v>S</v>
          </cell>
          <cell r="Y124" t="str">
            <v xml:space="preserve">บริการ  </v>
          </cell>
          <cell r="AB124" t="str">
            <v>แก้ไขที่ตั้ง</v>
          </cell>
          <cell r="AH124" t="str">
            <v>11198</v>
          </cell>
        </row>
        <row r="125">
          <cell r="A125" t="str">
            <v>001090200</v>
          </cell>
          <cell r="B125" t="str">
            <v>โรงพยาบาลพุทไธสง</v>
          </cell>
          <cell r="C125" t="str">
            <v>21002</v>
          </cell>
          <cell r="D125" t="str">
            <v>กระทรวงสาธารณสุข สำนักงานปลัดกระทรวงสาธารณสุข</v>
          </cell>
          <cell r="E125" t="str">
            <v>07</v>
          </cell>
          <cell r="F125" t="str">
            <v>โรงพยาบาลชุมชน</v>
          </cell>
          <cell r="G125" t="str">
            <v>60</v>
          </cell>
          <cell r="H125" t="str">
            <v>31</v>
          </cell>
          <cell r="I125" t="str">
            <v>จ.บุรีรัมย์</v>
          </cell>
          <cell r="J125" t="str">
            <v>09</v>
          </cell>
          <cell r="K125" t="str">
            <v xml:space="preserve"> อ.พุทไธสง</v>
          </cell>
          <cell r="L125" t="str">
            <v>02</v>
          </cell>
          <cell r="M125" t="str">
            <v xml:space="preserve"> 'ต.มะเฟือง'</v>
          </cell>
          <cell r="N125" t="str">
            <v>03</v>
          </cell>
          <cell r="O125" t="str">
            <v xml:space="preserve"> หมู่ 3</v>
          </cell>
          <cell r="P125" t="str">
            <v>01</v>
          </cell>
          <cell r="Q125" t="str">
            <v>เปิดดำเนินการ</v>
          </cell>
          <cell r="R125" t="str">
            <v xml:space="preserve">240 </v>
          </cell>
          <cell r="V125" t="str">
            <v>22</v>
          </cell>
          <cell r="W125" t="str">
            <v>2.2 ทุติยภูมิระดับกลาง</v>
          </cell>
          <cell r="AB125" t="str">
            <v>แก้ไขหมู่</v>
          </cell>
          <cell r="AH125" t="str">
            <v>10902</v>
          </cell>
        </row>
        <row r="126">
          <cell r="A126" t="str">
            <v>001071400</v>
          </cell>
          <cell r="B126" t="str">
            <v>โรงพยาบาลลำพูน</v>
          </cell>
          <cell r="C126" t="str">
            <v>21002</v>
          </cell>
          <cell r="D126" t="str">
            <v>กระทรวงสาธารณสุข สำนักงานปลัดกระทรวงสาธารณสุข</v>
          </cell>
          <cell r="E126" t="str">
            <v>06</v>
          </cell>
          <cell r="F126" t="str">
            <v>โรงพยาบาลทั่วไป</v>
          </cell>
          <cell r="G126" t="str">
            <v>411</v>
          </cell>
          <cell r="H126" t="str">
            <v>51</v>
          </cell>
          <cell r="I126" t="str">
            <v>จ.ลำพูน</v>
          </cell>
          <cell r="J126" t="str">
            <v>01</v>
          </cell>
          <cell r="K126" t="str">
            <v xml:space="preserve"> อ.เมืองลำพูน</v>
          </cell>
          <cell r="L126" t="str">
            <v>07</v>
          </cell>
          <cell r="M126" t="str">
            <v xml:space="preserve"> 'ต.ต้นธง'</v>
          </cell>
          <cell r="N126" t="str">
            <v>11</v>
          </cell>
          <cell r="O126" t="str">
            <v xml:space="preserve"> หมู่ 11</v>
          </cell>
          <cell r="P126" t="str">
            <v>01</v>
          </cell>
          <cell r="Q126" t="str">
            <v>เปิดดำเนินการ</v>
          </cell>
          <cell r="R126" t="str">
            <v xml:space="preserve">177 </v>
          </cell>
          <cell r="S126" t="str">
            <v>51000</v>
          </cell>
          <cell r="T126" t="str">
            <v>053563635-9</v>
          </cell>
          <cell r="V126" t="str">
            <v>31</v>
          </cell>
          <cell r="W126" t="str">
            <v>3.1 ตติยภูมิ</v>
          </cell>
          <cell r="X126" t="str">
            <v>S</v>
          </cell>
          <cell r="Y126" t="str">
            <v xml:space="preserve">บริการ  </v>
          </cell>
          <cell r="Z126" t="str">
            <v>04</v>
          </cell>
          <cell r="AA126" t="str">
            <v>แก้ไข/เปลี่ยนแปลงที่ตั้ง</v>
          </cell>
          <cell r="AB126" t="str">
            <v>แก้ไขจำนวนเตียงจาก  433  เป็น411เตียง</v>
          </cell>
          <cell r="AC126" t="str">
            <v>แจ้งแก้ไขที่อยู่ ม.01 เป็น ม.11 ต.เวียงยอง เป็น ต.ต้นธง แจ้งทางโทรศัพท์ จากสสจ. วันที่ 24 ตค.56'</v>
          </cell>
          <cell r="AH126" t="str">
            <v>10714</v>
          </cell>
        </row>
        <row r="127">
          <cell r="A127" t="str">
            <v>001096800</v>
          </cell>
          <cell r="B127" t="str">
            <v>โรงพยาบาลค้อวัง</v>
          </cell>
          <cell r="C127" t="str">
            <v>21002</v>
          </cell>
          <cell r="D127" t="str">
            <v>กระทรวงสาธารณสุข สำนักงานปลัดกระทรวงสาธารณสุข</v>
          </cell>
          <cell r="E127" t="str">
            <v>07</v>
          </cell>
          <cell r="F127" t="str">
            <v>โรงพยาบาลชุมชน</v>
          </cell>
          <cell r="G127" t="str">
            <v>30</v>
          </cell>
          <cell r="H127" t="str">
            <v>35</v>
          </cell>
          <cell r="I127" t="str">
            <v>จ.ยโสธร</v>
          </cell>
          <cell r="J127" t="str">
            <v>07</v>
          </cell>
          <cell r="K127" t="str">
            <v xml:space="preserve"> อ.ค้อวัง</v>
          </cell>
          <cell r="L127" t="str">
            <v>04</v>
          </cell>
          <cell r="M127" t="str">
            <v xml:space="preserve"> 'ต.ค้อวัง'</v>
          </cell>
          <cell r="N127" t="str">
            <v>01</v>
          </cell>
          <cell r="O127" t="str">
            <v xml:space="preserve"> หมู่ 1</v>
          </cell>
          <cell r="P127" t="str">
            <v>01</v>
          </cell>
          <cell r="Q127" t="str">
            <v>เปิดดำเนินการ</v>
          </cell>
          <cell r="R127" t="str">
            <v xml:space="preserve">ม.1  ถ.พลไว- ยางชุมน้อย  </v>
          </cell>
          <cell r="S127" t="str">
            <v>35140</v>
          </cell>
          <cell r="V127" t="str">
            <v>21</v>
          </cell>
          <cell r="W127" t="str">
            <v>2.1 ทุติยภูมิระดับต้น</v>
          </cell>
          <cell r="AB127" t="str">
            <v>แก้ไขที่ตั้ง  อ.กุดชุม เป็น  อ.ค้อวัง และ ต.ค้อวัง</v>
          </cell>
          <cell r="AH127" t="str">
            <v>10968</v>
          </cell>
        </row>
        <row r="128">
          <cell r="A128" t="str">
            <v>001089700</v>
          </cell>
          <cell r="B128" t="str">
            <v>โรงพยาบาลนางรอง</v>
          </cell>
          <cell r="C128" t="str">
            <v>21002</v>
          </cell>
          <cell r="D128" t="str">
            <v>กระทรวงสาธารณสุข สำนักงานปลัดกระทรวงสาธารณสุข</v>
          </cell>
          <cell r="E128" t="str">
            <v>07</v>
          </cell>
          <cell r="F128" t="str">
            <v>โรงพยาบาลชุมชน</v>
          </cell>
          <cell r="G128" t="str">
            <v>371</v>
          </cell>
          <cell r="H128" t="str">
            <v>31</v>
          </cell>
          <cell r="I128" t="str">
            <v>จ.บุรีรัมย์</v>
          </cell>
          <cell r="J128" t="str">
            <v>04</v>
          </cell>
          <cell r="K128" t="str">
            <v xml:space="preserve"> อ.นางรอง</v>
          </cell>
          <cell r="L128" t="str">
            <v>01</v>
          </cell>
          <cell r="M128" t="str">
            <v xml:space="preserve"> 'ต.นางรอง'</v>
          </cell>
          <cell r="N128" t="str">
            <v>25</v>
          </cell>
          <cell r="O128" t="str">
            <v xml:space="preserve"> หมู่ 25</v>
          </cell>
          <cell r="P128" t="str">
            <v>01</v>
          </cell>
          <cell r="Q128" t="str">
            <v>เปิดดำเนินการ</v>
          </cell>
          <cell r="R128" t="str">
            <v xml:space="preserve">692 ถ.โชคชัย-เดชอุดม </v>
          </cell>
          <cell r="V128" t="str">
            <v>23</v>
          </cell>
          <cell r="W128" t="str">
            <v>2.3 ทุติยภูมิระดับสูง</v>
          </cell>
          <cell r="X128" t="str">
            <v>S</v>
          </cell>
          <cell r="Y128" t="str">
            <v xml:space="preserve">บริการ  </v>
          </cell>
          <cell r="Z128" t="str">
            <v>06</v>
          </cell>
          <cell r="AA128" t="str">
            <v>แก้ไข/เปลี่ยนแปลงจำนวนเตียง</v>
          </cell>
          <cell r="AB128" t="str">
            <v>แก้ไขจำนวนเตียงจาก  269 เตียง เป็น 371</v>
          </cell>
          <cell r="AH128" t="str">
            <v>10897</v>
          </cell>
        </row>
        <row r="129">
          <cell r="A129" t="str">
            <v>001075000</v>
          </cell>
          <cell r="B129" t="str">
            <v>โรงพยาบาลนราธิวาสราชนครินทร์</v>
          </cell>
          <cell r="C129" t="str">
            <v>21002</v>
          </cell>
          <cell r="D129" t="str">
            <v>กระทรวงสาธารณสุข สำนักงานปลัดกระทรวงสาธารณสุข</v>
          </cell>
          <cell r="E129" t="str">
            <v>06</v>
          </cell>
          <cell r="F129" t="str">
            <v>โรงพยาบาลทั่วไป</v>
          </cell>
          <cell r="G129" t="str">
            <v>360</v>
          </cell>
          <cell r="H129" t="str">
            <v>96</v>
          </cell>
          <cell r="I129" t="str">
            <v>จ.นราธิวาส</v>
          </cell>
          <cell r="J129" t="str">
            <v>01</v>
          </cell>
          <cell r="K129" t="str">
            <v xml:space="preserve"> อ.เมืองนราธิวาส</v>
          </cell>
          <cell r="L129" t="str">
            <v>01</v>
          </cell>
          <cell r="M129" t="str">
            <v xml:space="preserve"> 'ต.บางนาค'</v>
          </cell>
          <cell r="N129" t="str">
            <v>00</v>
          </cell>
          <cell r="O129" t="str">
            <v xml:space="preserve"> หมู่ 0</v>
          </cell>
          <cell r="P129" t="str">
            <v>01</v>
          </cell>
          <cell r="Q129" t="str">
            <v>เปิดดำเนินการ</v>
          </cell>
          <cell r="R129" t="str">
            <v xml:space="preserve">80 ถ.ระแงะมรรคา </v>
          </cell>
          <cell r="V129" t="str">
            <v>31</v>
          </cell>
          <cell r="W129" t="str">
            <v>3.1 ตติยภูมิ</v>
          </cell>
          <cell r="Z129" t="str">
            <v>04</v>
          </cell>
          <cell r="AA129" t="str">
            <v>แก้ไข/เปลี่ยนแปลงที่ตั้ง</v>
          </cell>
          <cell r="AB129" t="str">
            <v>เพิ่มเตียงจาก 262 เป็น 360</v>
          </cell>
          <cell r="AH129" t="str">
            <v>10750</v>
          </cell>
        </row>
        <row r="130">
          <cell r="A130" t="str">
            <v>001102100</v>
          </cell>
          <cell r="B130" t="str">
            <v>โรงพยาบาลศรีธาตุ</v>
          </cell>
          <cell r="C130" t="str">
            <v>21002</v>
          </cell>
          <cell r="D130" t="str">
            <v>กระทรวงสาธารณสุข สำนักงานปลัดกระทรวงสาธารณสุข</v>
          </cell>
          <cell r="E130" t="str">
            <v>07</v>
          </cell>
          <cell r="F130" t="str">
            <v>โรงพยาบาลชุมชน</v>
          </cell>
          <cell r="G130" t="str">
            <v>30</v>
          </cell>
          <cell r="H130" t="str">
            <v>41</v>
          </cell>
          <cell r="I130" t="str">
            <v>จ.อุดรธานี</v>
          </cell>
          <cell r="J130" t="str">
            <v>09</v>
          </cell>
          <cell r="K130" t="str">
            <v xml:space="preserve"> อ.ศรีธาตุ</v>
          </cell>
          <cell r="L130" t="str">
            <v>02</v>
          </cell>
          <cell r="M130" t="str">
            <v xml:space="preserve"> 'ต.จำปี'</v>
          </cell>
          <cell r="N130" t="str">
            <v>08</v>
          </cell>
          <cell r="O130" t="str">
            <v xml:space="preserve"> หมู่ 8</v>
          </cell>
          <cell r="P130" t="str">
            <v>01</v>
          </cell>
          <cell r="Q130" t="str">
            <v>เปิดดำเนินการ</v>
          </cell>
          <cell r="R130" t="str">
            <v xml:space="preserve">252  ถ.สมศิริ </v>
          </cell>
          <cell r="S130" t="str">
            <v>41230</v>
          </cell>
          <cell r="V130" t="str">
            <v>22</v>
          </cell>
          <cell r="W130" t="str">
            <v>2.2 ทุติยภูมิระดับกลาง</v>
          </cell>
          <cell r="Z130" t="str">
            <v>09</v>
          </cell>
          <cell r="AA130" t="str">
            <v>อื่นๆ</v>
          </cell>
          <cell r="AB130" t="str">
            <v>แก้ไขที่ตั้งตำบลจาก ต.ศรีธาตุ เป็น ต.จำปี</v>
          </cell>
          <cell r="AH130" t="str">
            <v>11021</v>
          </cell>
        </row>
        <row r="131">
          <cell r="A131" t="str">
            <v>001076900</v>
          </cell>
          <cell r="B131" t="str">
            <v>โรงพยาบาลสมเด็จพระสังฆราช(นครหลวง)</v>
          </cell>
          <cell r="C131" t="str">
            <v>21002</v>
          </cell>
          <cell r="D131" t="str">
            <v>กระทรวงสาธารณสุข สำนักงานปลัดกระทรวงสาธารณสุข</v>
          </cell>
          <cell r="E131" t="str">
            <v>07</v>
          </cell>
          <cell r="F131" t="str">
            <v>โรงพยาบาลชุมชน</v>
          </cell>
          <cell r="G131" t="str">
            <v>60</v>
          </cell>
          <cell r="H131" t="str">
            <v>14</v>
          </cell>
          <cell r="I131" t="str">
            <v>จ.พระนครศรีอยุธยา</v>
          </cell>
          <cell r="J131" t="str">
            <v>03</v>
          </cell>
          <cell r="K131" t="str">
            <v xml:space="preserve"> อ.นครหลวง</v>
          </cell>
          <cell r="L131" t="str">
            <v>01</v>
          </cell>
          <cell r="M131" t="str">
            <v xml:space="preserve"> 'ต.นครหลวง'</v>
          </cell>
          <cell r="N131" t="str">
            <v>02</v>
          </cell>
          <cell r="O131" t="str">
            <v xml:space="preserve"> หมู่ 2</v>
          </cell>
          <cell r="P131" t="str">
            <v>01</v>
          </cell>
          <cell r="Q131" t="str">
            <v>เปิดดำเนินการ</v>
          </cell>
          <cell r="R131" t="str">
            <v xml:space="preserve">200 ม.2 ถ.สายเอเซีย </v>
          </cell>
          <cell r="V131" t="str">
            <v>21</v>
          </cell>
          <cell r="W131" t="str">
            <v>2.1 ทุติยภูมิระดับต้น</v>
          </cell>
          <cell r="AH131" t="str">
            <v>10769</v>
          </cell>
        </row>
        <row r="132">
          <cell r="A132" t="str">
            <v>001069400</v>
          </cell>
          <cell r="B132" t="str">
            <v>โรงพยาบาลชัยนาทนเรนทร</v>
          </cell>
          <cell r="C132" t="str">
            <v>21002</v>
          </cell>
          <cell r="D132" t="str">
            <v>กระทรวงสาธารณสุข สำนักงานปลัดกระทรวงสาธารณสุข</v>
          </cell>
          <cell r="E132" t="str">
            <v>06</v>
          </cell>
          <cell r="F132" t="str">
            <v>โรงพยาบาลทั่วไป</v>
          </cell>
          <cell r="G132" t="str">
            <v>367</v>
          </cell>
          <cell r="H132" t="str">
            <v>18</v>
          </cell>
          <cell r="I132" t="str">
            <v>จ.ชัยนาท</v>
          </cell>
          <cell r="J132" t="str">
            <v>01</v>
          </cell>
          <cell r="K132" t="str">
            <v xml:space="preserve"> อ.เมืองชัยนาท</v>
          </cell>
          <cell r="L132" t="str">
            <v>01</v>
          </cell>
          <cell r="M132" t="str">
            <v xml:space="preserve"> 'ต.ในเมือง'</v>
          </cell>
          <cell r="N132" t="str">
            <v>05</v>
          </cell>
          <cell r="O132" t="str">
            <v xml:space="preserve"> หมู่ 5</v>
          </cell>
          <cell r="P132" t="str">
            <v>01</v>
          </cell>
          <cell r="Q132" t="str">
            <v>เปิดดำเนินการ</v>
          </cell>
          <cell r="R132" t="str">
            <v xml:space="preserve">199 </v>
          </cell>
          <cell r="S132" t="str">
            <v>17000</v>
          </cell>
          <cell r="T132" t="str">
            <v>05641 2032</v>
          </cell>
          <cell r="U132" t="str">
            <v>056411071</v>
          </cell>
          <cell r="V132" t="str">
            <v>23</v>
          </cell>
          <cell r="W132" t="str">
            <v>2.3 ทุติยภูมิระดับสูง</v>
          </cell>
          <cell r="X132" t="str">
            <v>S</v>
          </cell>
          <cell r="Y132" t="str">
            <v xml:space="preserve">บริการ  </v>
          </cell>
          <cell r="Z132" t="str">
            <v>02</v>
          </cell>
          <cell r="AA132" t="str">
            <v>แก้ไขชื่อ</v>
          </cell>
          <cell r="AB132" t="str">
            <v>แก้ไขชื่อจากรพ.ชัยนาท เป็นรพ.ชัยนาทนเรนทร ตามหนังสือที่ชน.0027/6825 ถึงปลัดกระทรวงสาธารณสุข</v>
          </cell>
          <cell r="AH132" t="str">
            <v>10694</v>
          </cell>
        </row>
        <row r="133">
          <cell r="A133" t="str">
            <v>001381600</v>
          </cell>
          <cell r="B133" t="str">
            <v>โรงพยาบาลเกาะช้าง</v>
          </cell>
          <cell r="C133" t="str">
            <v>21002</v>
          </cell>
          <cell r="D133" t="str">
            <v>กระทรวงสาธารณสุข สำนักงานปลัดกระทรวงสาธารณสุข</v>
          </cell>
          <cell r="E133" t="str">
            <v>07</v>
          </cell>
          <cell r="F133" t="str">
            <v>โรงพยาบาลชุมชน</v>
          </cell>
          <cell r="G133" t="str">
            <v>24</v>
          </cell>
          <cell r="H133" t="str">
            <v>23</v>
          </cell>
          <cell r="I133" t="str">
            <v>จ.ตราด</v>
          </cell>
          <cell r="J133" t="str">
            <v>07</v>
          </cell>
          <cell r="K133" t="str">
            <v xml:space="preserve"> อ.เกาะช้าง</v>
          </cell>
          <cell r="L133" t="str">
            <v>01</v>
          </cell>
          <cell r="M133" t="str">
            <v xml:space="preserve"> 'ต.เกาะช้าง'</v>
          </cell>
          <cell r="N133" t="str">
            <v>02</v>
          </cell>
          <cell r="O133" t="str">
            <v xml:space="preserve"> หมู่ 2</v>
          </cell>
          <cell r="P133" t="str">
            <v>01</v>
          </cell>
          <cell r="Q133" t="str">
            <v>เปิดดำเนินการ</v>
          </cell>
          <cell r="R133" t="str">
            <v xml:space="preserve">21/1 </v>
          </cell>
          <cell r="S133" t="str">
            <v>23170</v>
          </cell>
          <cell r="T133" t="str">
            <v>039-586160</v>
          </cell>
          <cell r="U133" t="str">
            <v>039-586160</v>
          </cell>
          <cell r="V133" t="str">
            <v>21</v>
          </cell>
          <cell r="W133" t="str">
            <v>2.1 ทุติยภูมิระดับต้น</v>
          </cell>
          <cell r="X133" t="str">
            <v>S</v>
          </cell>
          <cell r="Y133" t="str">
            <v xml:space="preserve">บริการ  </v>
          </cell>
          <cell r="AH133" t="str">
            <v>13816</v>
          </cell>
        </row>
        <row r="134">
          <cell r="A134" t="str">
            <v>001125900</v>
          </cell>
          <cell r="B134" t="str">
            <v>โรงพยาบาลโพธิ์ประทับช้าง</v>
          </cell>
          <cell r="C134" t="str">
            <v>21002</v>
          </cell>
          <cell r="D134" t="str">
            <v>กระทรวงสาธารณสุข สำนักงานปลัดกระทรวงสาธารณสุข</v>
          </cell>
          <cell r="E134" t="str">
            <v>07</v>
          </cell>
          <cell r="F134" t="str">
            <v>โรงพยาบาลชุมชน</v>
          </cell>
          <cell r="G134" t="str">
            <v>30</v>
          </cell>
          <cell r="H134" t="str">
            <v>66</v>
          </cell>
          <cell r="I134" t="str">
            <v>จ.พิจิตร</v>
          </cell>
          <cell r="J134" t="str">
            <v>03</v>
          </cell>
          <cell r="K134" t="str">
            <v xml:space="preserve"> อ.โพธิ์ประทับช้าง</v>
          </cell>
          <cell r="L134" t="str">
            <v>01</v>
          </cell>
          <cell r="M134" t="str">
            <v xml:space="preserve"> 'ต.โพธิ์ประทับช้าง'</v>
          </cell>
          <cell r="N134" t="str">
            <v>02</v>
          </cell>
          <cell r="O134" t="str">
            <v xml:space="preserve"> หมู่ 2</v>
          </cell>
          <cell r="P134" t="str">
            <v>01</v>
          </cell>
          <cell r="Q134" t="str">
            <v>เปิดดำเนินการ</v>
          </cell>
          <cell r="R134" t="str">
            <v xml:space="preserve">128 ม.2 ถ.โพธิ์ประทับช้าง-ไผ่ท่าโพ </v>
          </cell>
          <cell r="S134" t="str">
            <v>66190</v>
          </cell>
          <cell r="V134" t="str">
            <v>21</v>
          </cell>
          <cell r="W134" t="str">
            <v>2.1 ทุติยภูมิระดับต้น</v>
          </cell>
          <cell r="AH134" t="str">
            <v>11259</v>
          </cell>
        </row>
        <row r="135">
          <cell r="A135" t="str">
            <v>001073400</v>
          </cell>
          <cell r="B135" t="str">
            <v>โรงพยาบาลสมุทรสาคร</v>
          </cell>
          <cell r="C135" t="str">
            <v>21002</v>
          </cell>
          <cell r="D135" t="str">
            <v>กระทรวงสาธารณสุข สำนักงานปลัดกระทรวงสาธารณสุข</v>
          </cell>
          <cell r="E135" t="str">
            <v>06</v>
          </cell>
          <cell r="F135" t="str">
            <v>โรงพยาบาลทั่วไป</v>
          </cell>
          <cell r="G135" t="str">
            <v>500</v>
          </cell>
          <cell r="H135" t="str">
            <v>74</v>
          </cell>
          <cell r="I135" t="str">
            <v>จ.สมุทรสาคร</v>
          </cell>
          <cell r="J135" t="str">
            <v>01</v>
          </cell>
          <cell r="K135" t="str">
            <v xml:space="preserve"> อ.เมืองสมุทรสาคร</v>
          </cell>
          <cell r="L135" t="str">
            <v>01</v>
          </cell>
          <cell r="M135" t="str">
            <v xml:space="preserve"> 'ต.มหาชัย'</v>
          </cell>
          <cell r="N135" t="str">
            <v>00</v>
          </cell>
          <cell r="O135" t="str">
            <v xml:space="preserve"> หมู่ 0</v>
          </cell>
          <cell r="P135" t="str">
            <v>01</v>
          </cell>
          <cell r="Q135" t="str">
            <v>เปิดดำเนินการ</v>
          </cell>
          <cell r="R135" t="str">
            <v xml:space="preserve">1500  ถ.เอกชัย </v>
          </cell>
          <cell r="S135" t="str">
            <v>74000</v>
          </cell>
          <cell r="T135" t="str">
            <v>034427099*2202</v>
          </cell>
          <cell r="V135" t="str">
            <v>31</v>
          </cell>
          <cell r="W135" t="str">
            <v>3.1 ตติยภูมิ</v>
          </cell>
          <cell r="X135" t="str">
            <v>S</v>
          </cell>
          <cell r="Y135" t="str">
            <v xml:space="preserve">บริการ  </v>
          </cell>
          <cell r="AH135" t="str">
            <v>10734</v>
          </cell>
        </row>
        <row r="136">
          <cell r="A136" t="str">
            <v>001129800</v>
          </cell>
          <cell r="B136" t="str">
            <v>โรงพยาบาลนครชัยศรี</v>
          </cell>
          <cell r="C136" t="str">
            <v>21002</v>
          </cell>
          <cell r="D136" t="str">
            <v>กระทรวงสาธารณสุข สำนักงานปลัดกระทรวงสาธารณสุข</v>
          </cell>
          <cell r="E136" t="str">
            <v>07</v>
          </cell>
          <cell r="F136" t="str">
            <v>โรงพยาบาลชุมชน</v>
          </cell>
          <cell r="G136" t="str">
            <v>30</v>
          </cell>
          <cell r="H136" t="str">
            <v>73</v>
          </cell>
          <cell r="I136" t="str">
            <v>จ.นครปฐม</v>
          </cell>
          <cell r="J136" t="str">
            <v>03</v>
          </cell>
          <cell r="K136" t="str">
            <v xml:space="preserve"> อ.นครชัยศรี</v>
          </cell>
          <cell r="L136" t="str">
            <v>01</v>
          </cell>
          <cell r="M136" t="str">
            <v xml:space="preserve"> 'ต.นครชัยศรี'</v>
          </cell>
          <cell r="N136" t="str">
            <v>03</v>
          </cell>
          <cell r="O136" t="str">
            <v xml:space="preserve"> หมู่ 3</v>
          </cell>
          <cell r="P136" t="str">
            <v>01</v>
          </cell>
          <cell r="Q136" t="str">
            <v>เปิดดำเนินการ</v>
          </cell>
          <cell r="R136" t="str">
            <v xml:space="preserve">5 ม.3 </v>
          </cell>
          <cell r="V136" t="str">
            <v>21</v>
          </cell>
          <cell r="W136" t="str">
            <v>2.1 ทุติยภูมิระดับต้น</v>
          </cell>
          <cell r="AH136" t="str">
            <v>11298</v>
          </cell>
        </row>
        <row r="137">
          <cell r="A137" t="str">
            <v>001132100</v>
          </cell>
          <cell r="B137" t="str">
            <v>โรงพยาบาลสามร้อยยอด</v>
          </cell>
          <cell r="C137" t="str">
            <v>21002</v>
          </cell>
          <cell r="D137" t="str">
            <v>กระทรวงสาธารณสุข สำนักงานปลัดกระทรวงสาธารณสุข</v>
          </cell>
          <cell r="E137" t="str">
            <v>07</v>
          </cell>
          <cell r="F137" t="str">
            <v>โรงพยาบาลชุมชน</v>
          </cell>
          <cell r="G137" t="str">
            <v>60</v>
          </cell>
          <cell r="H137" t="str">
            <v>77</v>
          </cell>
          <cell r="I137" t="str">
            <v>จ.ประจวบคีรีขันธ์</v>
          </cell>
          <cell r="J137" t="str">
            <v>08</v>
          </cell>
          <cell r="K137" t="str">
            <v xml:space="preserve"> อ.สามร้อยยอด</v>
          </cell>
          <cell r="L137" t="str">
            <v>05</v>
          </cell>
          <cell r="M137" t="str">
            <v xml:space="preserve"> 'ต.ไร่ใหม่'</v>
          </cell>
          <cell r="N137" t="str">
            <v>06</v>
          </cell>
          <cell r="O137" t="str">
            <v xml:space="preserve"> หมู่ 6</v>
          </cell>
          <cell r="P137" t="str">
            <v>01</v>
          </cell>
          <cell r="Q137" t="str">
            <v>เปิดดำเนินการ</v>
          </cell>
          <cell r="R137" t="str">
            <v xml:space="preserve">51 ม.6 ถ.เพชรเกษม </v>
          </cell>
          <cell r="V137" t="str">
            <v>21</v>
          </cell>
          <cell r="W137" t="str">
            <v>2.1 ทุติยภูมิระดับต้น</v>
          </cell>
          <cell r="AH137" t="str">
            <v>11321</v>
          </cell>
        </row>
        <row r="138">
          <cell r="A138" t="str">
            <v>001070800</v>
          </cell>
          <cell r="B138" t="str">
            <v>โรงพยาบาลร้อยเอ็ด</v>
          </cell>
          <cell r="C138" t="str">
            <v>21002</v>
          </cell>
          <cell r="D138" t="str">
            <v>กระทรวงสาธารณสุข สำนักงานปลัดกระทรวงสาธารณสุข</v>
          </cell>
          <cell r="E138" t="str">
            <v>06</v>
          </cell>
          <cell r="F138" t="str">
            <v>โรงพยาบาลทั่วไป</v>
          </cell>
          <cell r="G138" t="str">
            <v>549</v>
          </cell>
          <cell r="H138" t="str">
            <v>45</v>
          </cell>
          <cell r="I138" t="str">
            <v>จ.ร้อยเอ็ด</v>
          </cell>
          <cell r="J138" t="str">
            <v>01</v>
          </cell>
          <cell r="K138" t="str">
            <v xml:space="preserve"> อ.เมืองร้อยเอ็ด</v>
          </cell>
          <cell r="L138" t="str">
            <v>01</v>
          </cell>
          <cell r="M138" t="str">
            <v xml:space="preserve"> 'ต.ในเมือง'</v>
          </cell>
          <cell r="N138" t="str">
            <v>00</v>
          </cell>
          <cell r="O138" t="str">
            <v xml:space="preserve"> หมู่ 0</v>
          </cell>
          <cell r="P138" t="str">
            <v>01</v>
          </cell>
          <cell r="Q138" t="str">
            <v>เปิดดำเนินการ</v>
          </cell>
          <cell r="R138" t="str">
            <v xml:space="preserve">286 ถ.สุริยเดชบำรุง </v>
          </cell>
          <cell r="S138" t="str">
            <v>45000</v>
          </cell>
          <cell r="T138" t="str">
            <v>043518200</v>
          </cell>
          <cell r="V138" t="str">
            <v>31</v>
          </cell>
          <cell r="W138" t="str">
            <v>3.1 ตติยภูมิ</v>
          </cell>
          <cell r="AH138" t="str">
            <v>10708</v>
          </cell>
        </row>
        <row r="139">
          <cell r="A139" t="str">
            <v>001068500</v>
          </cell>
          <cell r="B139" t="str">
            <v>โรงพยาบาลสมุทรปราการ</v>
          </cell>
          <cell r="C139" t="str">
            <v>21002</v>
          </cell>
          <cell r="D139" t="str">
            <v>กระทรวงสาธารณสุข สำนักงานปลัดกระทรวงสาธารณสุข</v>
          </cell>
          <cell r="E139" t="str">
            <v>06</v>
          </cell>
          <cell r="F139" t="str">
            <v>โรงพยาบาลทั่วไป</v>
          </cell>
          <cell r="G139" t="str">
            <v>385</v>
          </cell>
          <cell r="H139" t="str">
            <v>11</v>
          </cell>
          <cell r="I139" t="str">
            <v>จ.สมุทรปราการ</v>
          </cell>
          <cell r="J139" t="str">
            <v>01</v>
          </cell>
          <cell r="K139" t="str">
            <v xml:space="preserve"> อ.เมืองสมุทรปราการ</v>
          </cell>
          <cell r="L139" t="str">
            <v>01</v>
          </cell>
          <cell r="M139" t="str">
            <v xml:space="preserve"> 'ต.ปากน้ำ'</v>
          </cell>
          <cell r="N139" t="str">
            <v>00</v>
          </cell>
          <cell r="O139" t="str">
            <v xml:space="preserve"> หมู่ 0</v>
          </cell>
          <cell r="P139" t="str">
            <v>01</v>
          </cell>
          <cell r="Q139" t="str">
            <v>เปิดดำเนินการ</v>
          </cell>
          <cell r="R139" t="str">
            <v xml:space="preserve">71 ถ.จักรกะพาด </v>
          </cell>
          <cell r="S139" t="str">
            <v>10270</v>
          </cell>
          <cell r="T139" t="str">
            <v>023870491</v>
          </cell>
          <cell r="V139" t="str">
            <v>31</v>
          </cell>
          <cell r="W139" t="str">
            <v>3.1 ตติยภูมิ</v>
          </cell>
          <cell r="AH139" t="str">
            <v>10685</v>
          </cell>
        </row>
        <row r="140">
          <cell r="A140" t="str">
            <v>001075300</v>
          </cell>
          <cell r="B140" t="str">
            <v>โรงพยาบาลบางพลี</v>
          </cell>
          <cell r="C140" t="str">
            <v>21002</v>
          </cell>
          <cell r="D140" t="str">
            <v>กระทรวงสาธารณสุข สำนักงานปลัดกระทรวงสาธารณสุข</v>
          </cell>
          <cell r="E140" t="str">
            <v>07</v>
          </cell>
          <cell r="F140" t="str">
            <v>โรงพยาบาลชุมชน</v>
          </cell>
          <cell r="G140" t="str">
            <v>60</v>
          </cell>
          <cell r="H140" t="str">
            <v>11</v>
          </cell>
          <cell r="I140" t="str">
            <v>จ.สมุทรปราการ</v>
          </cell>
          <cell r="J140" t="str">
            <v>03</v>
          </cell>
          <cell r="K140" t="str">
            <v xml:space="preserve"> อ.บางพลี</v>
          </cell>
          <cell r="L140" t="str">
            <v>01</v>
          </cell>
          <cell r="M140" t="str">
            <v xml:space="preserve"> 'ต.บางพลีใหญ่'</v>
          </cell>
          <cell r="N140" t="str">
            <v>08</v>
          </cell>
          <cell r="O140" t="str">
            <v xml:space="preserve"> หมู่ 8</v>
          </cell>
          <cell r="P140" t="str">
            <v>01</v>
          </cell>
          <cell r="Q140" t="str">
            <v>เปิดดำเนินการ</v>
          </cell>
          <cell r="R140" t="str">
            <v xml:space="preserve">88/1 ม.8 ถ.เทพารักษ์ </v>
          </cell>
          <cell r="S140" t="str">
            <v>10540</v>
          </cell>
          <cell r="T140" t="str">
            <v>023122833</v>
          </cell>
          <cell r="U140" t="str">
            <v>023122267</v>
          </cell>
          <cell r="V140" t="str">
            <v>22</v>
          </cell>
          <cell r="W140" t="str">
            <v>2.2 ทุติยภูมิระดับกลาง</v>
          </cell>
          <cell r="AH140" t="str">
            <v>10753</v>
          </cell>
        </row>
        <row r="141">
          <cell r="A141" t="str">
            <v>001076200</v>
          </cell>
          <cell r="B141" t="str">
            <v>โรงพยาบาลธัญบุรี</v>
          </cell>
          <cell r="C141" t="str">
            <v>21002</v>
          </cell>
          <cell r="D141" t="str">
            <v>กระทรวงสาธารณสุข สำนักงานปลัดกระทรวงสาธารณสุข</v>
          </cell>
          <cell r="E141" t="str">
            <v>07</v>
          </cell>
          <cell r="F141" t="str">
            <v>โรงพยาบาลชุมชน</v>
          </cell>
          <cell r="G141" t="str">
            <v>60</v>
          </cell>
          <cell r="H141" t="str">
            <v>13</v>
          </cell>
          <cell r="I141" t="str">
            <v>จ.ปทุมธานี</v>
          </cell>
          <cell r="J141" t="str">
            <v>03</v>
          </cell>
          <cell r="K141" t="str">
            <v xml:space="preserve"> อ.ธัญบุรี</v>
          </cell>
          <cell r="L141" t="str">
            <v>03</v>
          </cell>
          <cell r="M141" t="str">
            <v xml:space="preserve"> 'ต.รังสิต'</v>
          </cell>
          <cell r="N141" t="str">
            <v>02</v>
          </cell>
          <cell r="O141" t="str">
            <v xml:space="preserve"> หมู่ 2</v>
          </cell>
          <cell r="P141" t="str">
            <v>01</v>
          </cell>
          <cell r="Q141" t="str">
            <v>เปิดดำเนินการ</v>
          </cell>
          <cell r="S141" t="str">
            <v>12110</v>
          </cell>
          <cell r="T141" t="str">
            <v>0257726010</v>
          </cell>
          <cell r="U141" t="str">
            <v>025772600</v>
          </cell>
          <cell r="V141" t="str">
            <v>22</v>
          </cell>
          <cell r="W141" t="str">
            <v>2.2 ทุติยภูมิระดับกลาง</v>
          </cell>
          <cell r="AH141" t="str">
            <v>10762</v>
          </cell>
        </row>
        <row r="142">
          <cell r="A142" t="str">
            <v>002135600</v>
          </cell>
          <cell r="B142" t="str">
            <v>โรงพยาบาลสระใคร</v>
          </cell>
          <cell r="C142" t="str">
            <v>21002</v>
          </cell>
          <cell r="D142" t="str">
            <v>กระทรวงสาธารณสุข สำนักงานปลัดกระทรวงสาธารณสุข</v>
          </cell>
          <cell r="E142" t="str">
            <v>07</v>
          </cell>
          <cell r="F142" t="str">
            <v>โรงพยาบาลชุมชน</v>
          </cell>
          <cell r="G142" t="str">
            <v>10</v>
          </cell>
          <cell r="H142" t="str">
            <v>43</v>
          </cell>
          <cell r="I142" t="str">
            <v>จ.หนองคาย</v>
          </cell>
          <cell r="J142" t="str">
            <v>14</v>
          </cell>
          <cell r="K142" t="str">
            <v xml:space="preserve"> อ.สระใคร</v>
          </cell>
          <cell r="L142" t="str">
            <v>01</v>
          </cell>
          <cell r="M142" t="str">
            <v xml:space="preserve"> 'ต.สระใคร'</v>
          </cell>
          <cell r="N142" t="str">
            <v>03</v>
          </cell>
          <cell r="O142" t="str">
            <v xml:space="preserve"> หมู่ 3</v>
          </cell>
          <cell r="P142" t="str">
            <v>01</v>
          </cell>
          <cell r="Q142" t="str">
            <v>เปิดดำเนินการ</v>
          </cell>
          <cell r="R142" t="str">
            <v xml:space="preserve">232 </v>
          </cell>
          <cell r="S142" t="str">
            <v>43100</v>
          </cell>
          <cell r="T142" t="str">
            <v>042419191</v>
          </cell>
          <cell r="U142" t="str">
            <v>042419241</v>
          </cell>
          <cell r="V142" t="str">
            <v>21</v>
          </cell>
          <cell r="W142" t="str">
            <v>2.1 ทุติยภูมิระดับต้น</v>
          </cell>
          <cell r="X142" t="str">
            <v>S</v>
          </cell>
          <cell r="Y142" t="str">
            <v xml:space="preserve">บริการ  </v>
          </cell>
          <cell r="AH142" t="str">
            <v>21356</v>
          </cell>
        </row>
        <row r="143">
          <cell r="A143" t="str">
            <v>001076700</v>
          </cell>
          <cell r="B143" t="str">
            <v>โรงพยาบาลสามโคก</v>
          </cell>
          <cell r="C143" t="str">
            <v>21002</v>
          </cell>
          <cell r="D143" t="str">
            <v>กระทรวงสาธารณสุข สำนักงานปลัดกระทรวงสาธารณสุข</v>
          </cell>
          <cell r="E143" t="str">
            <v>07</v>
          </cell>
          <cell r="F143" t="str">
            <v>โรงพยาบาลชุมชน</v>
          </cell>
          <cell r="G143" t="str">
            <v>30</v>
          </cell>
          <cell r="H143" t="str">
            <v>13</v>
          </cell>
          <cell r="I143" t="str">
            <v>จ.ปทุมธานี</v>
          </cell>
          <cell r="J143" t="str">
            <v>07</v>
          </cell>
          <cell r="K143" t="str">
            <v xml:space="preserve"> อ.สามโคก</v>
          </cell>
          <cell r="L143" t="str">
            <v>07</v>
          </cell>
          <cell r="M143" t="str">
            <v xml:space="preserve"> 'ต.บ้านปทุม'</v>
          </cell>
          <cell r="N143" t="str">
            <v>06</v>
          </cell>
          <cell r="O143" t="str">
            <v xml:space="preserve"> หมู่ 6</v>
          </cell>
          <cell r="P143" t="str">
            <v>01</v>
          </cell>
          <cell r="Q143" t="str">
            <v>เปิดดำเนินการ</v>
          </cell>
          <cell r="S143" t="str">
            <v>12160</v>
          </cell>
          <cell r="T143" t="str">
            <v>029798962</v>
          </cell>
          <cell r="U143" t="str">
            <v>025818565</v>
          </cell>
          <cell r="V143" t="str">
            <v>22</v>
          </cell>
          <cell r="W143" t="str">
            <v>2.2 ทุติยภูมิระดับกลาง</v>
          </cell>
          <cell r="AH143" t="str">
            <v>10767</v>
          </cell>
        </row>
        <row r="144">
          <cell r="A144" t="str">
            <v>001068600</v>
          </cell>
          <cell r="B144" t="str">
            <v>โรงพยาบาลพระนั่งเกล้า</v>
          </cell>
          <cell r="C144" t="str">
            <v>21002</v>
          </cell>
          <cell r="D144" t="str">
            <v>กระทรวงสาธารณสุข สำนักงานปลัดกระทรวงสาธารณสุข</v>
          </cell>
          <cell r="E144" t="str">
            <v>06</v>
          </cell>
          <cell r="F144" t="str">
            <v>โรงพยาบาลทั่วไป</v>
          </cell>
          <cell r="G144" t="str">
            <v>446</v>
          </cell>
          <cell r="H144" t="str">
            <v>12</v>
          </cell>
          <cell r="I144" t="str">
            <v>จ.นนทบุรี</v>
          </cell>
          <cell r="J144" t="str">
            <v>01</v>
          </cell>
          <cell r="K144" t="str">
            <v xml:space="preserve"> อ.เมืองนนทบุรี</v>
          </cell>
          <cell r="L144" t="str">
            <v>04</v>
          </cell>
          <cell r="M144" t="str">
            <v xml:space="preserve"> 'ต.บางกระสอ'</v>
          </cell>
          <cell r="N144" t="str">
            <v>06</v>
          </cell>
          <cell r="O144" t="str">
            <v xml:space="preserve"> หมู่ 6</v>
          </cell>
          <cell r="P144" t="str">
            <v>01</v>
          </cell>
          <cell r="Q144" t="str">
            <v>เปิดดำเนินการ</v>
          </cell>
          <cell r="R144" t="str">
            <v>206 ถ.นนทบุรี 1</v>
          </cell>
          <cell r="S144" t="str">
            <v>11000</v>
          </cell>
          <cell r="T144" t="str">
            <v>025264567</v>
          </cell>
          <cell r="U144" t="str">
            <v>025265629</v>
          </cell>
          <cell r="V144" t="str">
            <v>23</v>
          </cell>
          <cell r="W144" t="str">
            <v>2.3 ทุติยภูมิระดับสูง</v>
          </cell>
          <cell r="X144" t="str">
            <v>S</v>
          </cell>
          <cell r="Y144" t="str">
            <v xml:space="preserve">บริการ  </v>
          </cell>
          <cell r="Z144" t="str">
            <v>04</v>
          </cell>
          <cell r="AA144" t="str">
            <v>แก้ไข/เปลี่ยนแปลงที่ตั้ง</v>
          </cell>
          <cell r="AB144" t="str">
            <v>แก้ไขจำนวนเตียง จาก 461 เป็น 446 ตั้งแต่วันที่ 5 สิงหาคม 2552</v>
          </cell>
          <cell r="AH144" t="str">
            <v>10686</v>
          </cell>
        </row>
        <row r="145">
          <cell r="A145" t="str">
            <v>001374700</v>
          </cell>
          <cell r="B145" t="str">
            <v>โรงพยาบาลราชสาส์น</v>
          </cell>
          <cell r="C145" t="str">
            <v>21002</v>
          </cell>
          <cell r="D145" t="str">
            <v>กระทรวงสาธารณสุข สำนักงานปลัดกระทรวงสาธารณสุข</v>
          </cell>
          <cell r="E145" t="str">
            <v>07</v>
          </cell>
          <cell r="F145" t="str">
            <v>โรงพยาบาลชุมชน</v>
          </cell>
          <cell r="G145" t="str">
            <v>30</v>
          </cell>
          <cell r="H145" t="str">
            <v>24</v>
          </cell>
          <cell r="I145" t="str">
            <v>จ.ฉะเชิงเทรา</v>
          </cell>
          <cell r="J145" t="str">
            <v>07</v>
          </cell>
          <cell r="K145" t="str">
            <v xml:space="preserve"> อ.ราชสาส์น</v>
          </cell>
          <cell r="L145" t="str">
            <v>03</v>
          </cell>
          <cell r="M145" t="str">
            <v xml:space="preserve"> 'ต.ดงน้อย'</v>
          </cell>
          <cell r="N145" t="str">
            <v>01</v>
          </cell>
          <cell r="O145" t="str">
            <v xml:space="preserve"> หมู่ 1</v>
          </cell>
          <cell r="P145" t="str">
            <v>01</v>
          </cell>
          <cell r="Q145" t="str">
            <v>เปิดดำเนินการ</v>
          </cell>
          <cell r="R145" t="str">
            <v xml:space="preserve">114 </v>
          </cell>
          <cell r="S145" t="str">
            <v>24120</v>
          </cell>
          <cell r="T145" t="str">
            <v>038-563069</v>
          </cell>
          <cell r="U145" t="str">
            <v>038-563069</v>
          </cell>
          <cell r="V145" t="str">
            <v>21</v>
          </cell>
          <cell r="W145" t="str">
            <v>2.1 ทุติยภูมิระดับต้น</v>
          </cell>
          <cell r="X145" t="str">
            <v>S</v>
          </cell>
          <cell r="Y145" t="str">
            <v xml:space="preserve">บริการ  </v>
          </cell>
          <cell r="AH145" t="str">
            <v>13747</v>
          </cell>
        </row>
        <row r="146">
          <cell r="A146" t="str">
            <v>001086400</v>
          </cell>
          <cell r="B146" t="str">
            <v>โรงพยาบาลบ้านนา</v>
          </cell>
          <cell r="C146" t="str">
            <v>21002</v>
          </cell>
          <cell r="D146" t="str">
            <v>กระทรวงสาธารณสุข สำนักงานปลัดกระทรวงสาธารณสุข</v>
          </cell>
          <cell r="E146" t="str">
            <v>07</v>
          </cell>
          <cell r="F146" t="str">
            <v>โรงพยาบาลชุมชน</v>
          </cell>
          <cell r="G146" t="str">
            <v>70</v>
          </cell>
          <cell r="H146" t="str">
            <v>26</v>
          </cell>
          <cell r="I146" t="str">
            <v>จ.นครนายก</v>
          </cell>
          <cell r="J146" t="str">
            <v>03</v>
          </cell>
          <cell r="K146" t="str">
            <v xml:space="preserve"> อ.บ้านนา</v>
          </cell>
          <cell r="L146" t="str">
            <v>07</v>
          </cell>
          <cell r="M146" t="str">
            <v xml:space="preserve"> 'ต.พิกุลออก'</v>
          </cell>
          <cell r="N146" t="str">
            <v>04</v>
          </cell>
          <cell r="O146" t="str">
            <v xml:space="preserve"> หมู่ 4</v>
          </cell>
          <cell r="P146" t="str">
            <v>01</v>
          </cell>
          <cell r="Q146" t="str">
            <v>เปิดดำเนินการ</v>
          </cell>
          <cell r="R146" t="str">
            <v xml:space="preserve">233 ม.4 </v>
          </cell>
          <cell r="S146" t="str">
            <v>26130</v>
          </cell>
          <cell r="V146" t="str">
            <v>22</v>
          </cell>
          <cell r="W146" t="str">
            <v>2.2 ทุติยภูมิระดับกลาง</v>
          </cell>
          <cell r="AH146" t="str">
            <v>10864</v>
          </cell>
        </row>
        <row r="147">
          <cell r="A147" t="str">
            <v>001078900</v>
          </cell>
          <cell r="B147" t="str">
            <v>โรงพยาบาลพัฒนานิคม</v>
          </cell>
          <cell r="C147" t="str">
            <v>21002</v>
          </cell>
          <cell r="D147" t="str">
            <v>กระทรวงสาธารณสุข สำนักงานปลัดกระทรวงสาธารณสุข</v>
          </cell>
          <cell r="E147" t="str">
            <v>07</v>
          </cell>
          <cell r="F147" t="str">
            <v>โรงพยาบาลชุมชน</v>
          </cell>
          <cell r="G147" t="str">
            <v>60</v>
          </cell>
          <cell r="H147" t="str">
            <v>16</v>
          </cell>
          <cell r="I147" t="str">
            <v>จ.ลพบุรี</v>
          </cell>
          <cell r="J147" t="str">
            <v>02</v>
          </cell>
          <cell r="K147" t="str">
            <v xml:space="preserve"> อ.พัฒนานิคม</v>
          </cell>
          <cell r="L147" t="str">
            <v>01</v>
          </cell>
          <cell r="M147" t="str">
            <v xml:space="preserve"> 'ต.พัฒนานิคม'</v>
          </cell>
          <cell r="N147" t="str">
            <v>06</v>
          </cell>
          <cell r="O147" t="str">
            <v xml:space="preserve"> หมู่ 6</v>
          </cell>
          <cell r="P147" t="str">
            <v>01</v>
          </cell>
          <cell r="Q147" t="str">
            <v>เปิดดำเนินการ</v>
          </cell>
          <cell r="R147" t="str">
            <v xml:space="preserve">1 </v>
          </cell>
          <cell r="S147" t="str">
            <v>15140</v>
          </cell>
          <cell r="T147" t="str">
            <v>036-491341</v>
          </cell>
          <cell r="U147" t="str">
            <v>036-491813</v>
          </cell>
          <cell r="V147" t="str">
            <v>21</v>
          </cell>
          <cell r="W147" t="str">
            <v>2.1 ทุติยภูมิระดับต้น</v>
          </cell>
          <cell r="X147" t="str">
            <v>S</v>
          </cell>
          <cell r="Y147" t="str">
            <v xml:space="preserve">บริการ  </v>
          </cell>
          <cell r="AH147" t="str">
            <v>10789</v>
          </cell>
        </row>
        <row r="148">
          <cell r="A148" t="str">
            <v>001081900</v>
          </cell>
          <cell r="B148" t="str">
            <v>โรงพยาบาลบางละมุง</v>
          </cell>
          <cell r="C148" t="str">
            <v>21002</v>
          </cell>
          <cell r="D148" t="str">
            <v>กระทรวงสาธารณสุข สำนักงานปลัดกระทรวงสาธารณสุข</v>
          </cell>
          <cell r="E148" t="str">
            <v>07</v>
          </cell>
          <cell r="F148" t="str">
            <v>โรงพยาบาลชุมชน</v>
          </cell>
          <cell r="G148" t="str">
            <v>120</v>
          </cell>
          <cell r="H148" t="str">
            <v>20</v>
          </cell>
          <cell r="I148" t="str">
            <v>จ.ชลบุรี</v>
          </cell>
          <cell r="J148" t="str">
            <v>04</v>
          </cell>
          <cell r="K148" t="str">
            <v xml:space="preserve"> อ.บางละมุง</v>
          </cell>
          <cell r="L148" t="str">
            <v>08</v>
          </cell>
          <cell r="M148" t="str">
            <v xml:space="preserve"> 'ต.นาเกลือ'</v>
          </cell>
          <cell r="N148" t="str">
            <v>05</v>
          </cell>
          <cell r="O148" t="str">
            <v xml:space="preserve"> หมู่ 5</v>
          </cell>
          <cell r="P148" t="str">
            <v>01</v>
          </cell>
          <cell r="Q148" t="str">
            <v>เปิดดำเนินการ</v>
          </cell>
          <cell r="R148" t="str">
            <v xml:space="preserve">   เลขที่ 6</v>
          </cell>
          <cell r="V148" t="str">
            <v>23</v>
          </cell>
          <cell r="W148" t="str">
            <v>2.3 ทุติยภูมิระดับสูง</v>
          </cell>
          <cell r="AH148" t="str">
            <v>10819</v>
          </cell>
        </row>
        <row r="149">
          <cell r="A149" t="str">
            <v>001080500</v>
          </cell>
          <cell r="B149" t="str">
            <v>โรงพยาบาลสรรคบุรี</v>
          </cell>
          <cell r="C149" t="str">
            <v>21002</v>
          </cell>
          <cell r="D149" t="str">
            <v>กระทรวงสาธารณสุข สำนักงานปลัดกระทรวงสาธารณสุข</v>
          </cell>
          <cell r="E149" t="str">
            <v>07</v>
          </cell>
          <cell r="F149" t="str">
            <v>โรงพยาบาลชุมชน</v>
          </cell>
          <cell r="G149" t="str">
            <v>36</v>
          </cell>
          <cell r="H149" t="str">
            <v>18</v>
          </cell>
          <cell r="I149" t="str">
            <v>จ.ชัยนาท</v>
          </cell>
          <cell r="J149" t="str">
            <v>05</v>
          </cell>
          <cell r="K149" t="str">
            <v xml:space="preserve"> อ.สรรคบุรี</v>
          </cell>
          <cell r="L149" t="str">
            <v>01</v>
          </cell>
          <cell r="M149" t="str">
            <v xml:space="preserve"> 'ต.แพรกศรีราชา'</v>
          </cell>
          <cell r="N149" t="str">
            <v>08</v>
          </cell>
          <cell r="O149" t="str">
            <v xml:space="preserve"> หมู่ 8</v>
          </cell>
          <cell r="P149" t="str">
            <v>01</v>
          </cell>
          <cell r="Q149" t="str">
            <v>เปิดดำเนินการ</v>
          </cell>
          <cell r="R149" t="str">
            <v xml:space="preserve">108 ม.8 ถ.ชัยนาท-สุพรรณบุรี </v>
          </cell>
          <cell r="V149" t="str">
            <v>21</v>
          </cell>
          <cell r="W149" t="str">
            <v>2.1 ทุติยภูมิระดับต้น</v>
          </cell>
          <cell r="AH149" t="str">
            <v>10805</v>
          </cell>
        </row>
        <row r="150">
          <cell r="A150" t="str">
            <v>001128900</v>
          </cell>
          <cell r="B150" t="str">
            <v>โรงพยาบาลเดิมบางนางบวช</v>
          </cell>
          <cell r="C150" t="str">
            <v>21002</v>
          </cell>
          <cell r="D150" t="str">
            <v>กระทรวงสาธารณสุข สำนักงานปลัดกระทรวงสาธารณสุข</v>
          </cell>
          <cell r="E150" t="str">
            <v>07</v>
          </cell>
          <cell r="F150" t="str">
            <v>โรงพยาบาลชุมชน</v>
          </cell>
          <cell r="G150" t="str">
            <v>112</v>
          </cell>
          <cell r="H150" t="str">
            <v>72</v>
          </cell>
          <cell r="I150" t="str">
            <v>จ.สุพรรณบุรี</v>
          </cell>
          <cell r="J150" t="str">
            <v>02</v>
          </cell>
          <cell r="K150" t="str">
            <v xml:space="preserve"> อ.เดิมบางนางบวช</v>
          </cell>
          <cell r="L150" t="str">
            <v>01</v>
          </cell>
          <cell r="M150" t="str">
            <v xml:space="preserve"> 'ต.เขาพระ'</v>
          </cell>
          <cell r="N150" t="str">
            <v>02</v>
          </cell>
          <cell r="O150" t="str">
            <v xml:space="preserve"> หมู่ 2</v>
          </cell>
          <cell r="P150" t="str">
            <v>01</v>
          </cell>
          <cell r="Q150" t="str">
            <v>เปิดดำเนินการ</v>
          </cell>
          <cell r="R150" t="str">
            <v xml:space="preserve">153 </v>
          </cell>
          <cell r="V150" t="str">
            <v>22</v>
          </cell>
          <cell r="W150" t="str">
            <v>2.2 ทุติยภูมิระดับกลาง</v>
          </cell>
          <cell r="AH150" t="str">
            <v>11289</v>
          </cell>
        </row>
        <row r="151">
          <cell r="A151" t="str">
            <v>001086300</v>
          </cell>
          <cell r="B151" t="str">
            <v>โรงพยาบาลปากพลี</v>
          </cell>
          <cell r="C151" t="str">
            <v>21002</v>
          </cell>
          <cell r="D151" t="str">
            <v>กระทรวงสาธารณสุข สำนักงานปลัดกระทรวงสาธารณสุข</v>
          </cell>
          <cell r="E151" t="str">
            <v>07</v>
          </cell>
          <cell r="F151" t="str">
            <v>โรงพยาบาลชุมชน</v>
          </cell>
          <cell r="G151" t="str">
            <v>10</v>
          </cell>
          <cell r="H151" t="str">
            <v>26</v>
          </cell>
          <cell r="I151" t="str">
            <v>จ.นครนายก</v>
          </cell>
          <cell r="J151" t="str">
            <v>02</v>
          </cell>
          <cell r="K151" t="str">
            <v xml:space="preserve"> อ.ปากพลี</v>
          </cell>
          <cell r="L151" t="str">
            <v>03</v>
          </cell>
          <cell r="M151" t="str">
            <v xml:space="preserve"> 'ต.ปากพลี'</v>
          </cell>
          <cell r="N151" t="str">
            <v>04</v>
          </cell>
          <cell r="O151" t="str">
            <v xml:space="preserve"> หมู่ 4</v>
          </cell>
          <cell r="P151" t="str">
            <v>01</v>
          </cell>
          <cell r="Q151" t="str">
            <v>เปิดดำเนินการ</v>
          </cell>
          <cell r="R151" t="str">
            <v xml:space="preserve">233 ม.4 </v>
          </cell>
          <cell r="V151" t="str">
            <v>21</v>
          </cell>
          <cell r="W151" t="str">
            <v>2.1 ทุติยภูมิระดับต้น</v>
          </cell>
          <cell r="AH151" t="str">
            <v>10863</v>
          </cell>
        </row>
        <row r="152">
          <cell r="A152" t="str">
            <v>001072800</v>
          </cell>
          <cell r="B152" t="str">
            <v>โรงพยาบาลดำเนินสะดวก</v>
          </cell>
          <cell r="C152" t="str">
            <v>21002</v>
          </cell>
          <cell r="D152" t="str">
            <v>กระทรวงสาธารณสุข สำนักงานปลัดกระทรวงสาธารณสุข</v>
          </cell>
          <cell r="E152" t="str">
            <v>06</v>
          </cell>
          <cell r="F152" t="str">
            <v>โรงพยาบาลทั่วไป</v>
          </cell>
          <cell r="G152" t="str">
            <v>420</v>
          </cell>
          <cell r="H152" t="str">
            <v>70</v>
          </cell>
          <cell r="I152" t="str">
            <v>จ.ราชบุรี</v>
          </cell>
          <cell r="J152" t="str">
            <v>04</v>
          </cell>
          <cell r="K152" t="str">
            <v xml:space="preserve"> อ.ดำเนินสะดวก</v>
          </cell>
          <cell r="L152" t="str">
            <v>11</v>
          </cell>
          <cell r="M152" t="str">
            <v xml:space="preserve"> 'ต.ท่านัด'</v>
          </cell>
          <cell r="N152" t="str">
            <v>04</v>
          </cell>
          <cell r="O152" t="str">
            <v xml:space="preserve"> หมู่ 4</v>
          </cell>
          <cell r="P152" t="str">
            <v>01</v>
          </cell>
          <cell r="Q152" t="str">
            <v>เปิดดำเนินการ</v>
          </cell>
          <cell r="R152" t="str">
            <v xml:space="preserve">146 </v>
          </cell>
          <cell r="S152" t="str">
            <v>70130</v>
          </cell>
          <cell r="T152" t="str">
            <v>032 246000 -15*103</v>
          </cell>
          <cell r="V152" t="str">
            <v>23</v>
          </cell>
          <cell r="W152" t="str">
            <v>2.3 ทุติยภูมิระดับสูง</v>
          </cell>
          <cell r="AH152" t="str">
            <v>10728</v>
          </cell>
        </row>
        <row r="153">
          <cell r="A153" t="str">
            <v>001105500</v>
          </cell>
          <cell r="B153" t="str">
            <v>โรงพยาบาลบรบือ</v>
          </cell>
          <cell r="C153" t="str">
            <v>21002</v>
          </cell>
          <cell r="D153" t="str">
            <v>กระทรวงสาธารณสุข สำนักงานปลัดกระทรวงสาธารณสุข</v>
          </cell>
          <cell r="E153" t="str">
            <v>07</v>
          </cell>
          <cell r="F153" t="str">
            <v>โรงพยาบาลชุมชน</v>
          </cell>
          <cell r="G153" t="str">
            <v>60</v>
          </cell>
          <cell r="H153" t="str">
            <v>44</v>
          </cell>
          <cell r="I153" t="str">
            <v>จ.มหาสารคาม</v>
          </cell>
          <cell r="J153" t="str">
            <v>06</v>
          </cell>
          <cell r="K153" t="str">
            <v xml:space="preserve"> อ.บรบือ</v>
          </cell>
          <cell r="L153" t="str">
            <v>01</v>
          </cell>
          <cell r="M153" t="str">
            <v xml:space="preserve"> 'ต.บรบือ'</v>
          </cell>
          <cell r="N153" t="str">
            <v>01</v>
          </cell>
          <cell r="O153" t="str">
            <v xml:space="preserve"> หมู่ 1</v>
          </cell>
          <cell r="P153" t="str">
            <v>01</v>
          </cell>
          <cell r="Q153" t="str">
            <v>เปิดดำเนินการ</v>
          </cell>
          <cell r="R153" t="str">
            <v xml:space="preserve">ถ.แจ้งสนิท </v>
          </cell>
          <cell r="V153" t="str">
            <v>22</v>
          </cell>
          <cell r="W153" t="str">
            <v>2.2 ทุติยภูมิระดับกลาง</v>
          </cell>
          <cell r="AH153" t="str">
            <v>11055</v>
          </cell>
        </row>
        <row r="154">
          <cell r="A154" t="str">
            <v>001128800</v>
          </cell>
          <cell r="B154" t="str">
            <v>โรงพยาบาลสถานพระบารมี</v>
          </cell>
          <cell r="C154" t="str">
            <v>21002</v>
          </cell>
          <cell r="D154" t="str">
            <v>กระทรวงสาธารณสุข สำนักงานปลัดกระทรวงสาธารณสุข</v>
          </cell>
          <cell r="E154" t="str">
            <v>07</v>
          </cell>
          <cell r="F154" t="str">
            <v>โรงพยาบาลชุมชน</v>
          </cell>
          <cell r="G154" t="str">
            <v>30</v>
          </cell>
          <cell r="H154" t="str">
            <v>71</v>
          </cell>
          <cell r="I154" t="str">
            <v>จ.กาญจนบุรี</v>
          </cell>
          <cell r="J154" t="str">
            <v>12</v>
          </cell>
          <cell r="K154" t="str">
            <v xml:space="preserve"> อ.หนองปรือ</v>
          </cell>
          <cell r="L154" t="str">
            <v>03</v>
          </cell>
          <cell r="M154" t="str">
            <v xml:space="preserve"> 'ต.สมเด็จเจริญ'</v>
          </cell>
          <cell r="N154" t="str">
            <v>01</v>
          </cell>
          <cell r="O154" t="str">
            <v xml:space="preserve"> หมู่ 1</v>
          </cell>
          <cell r="P154" t="str">
            <v>01</v>
          </cell>
          <cell r="Q154" t="str">
            <v>เปิดดำเนินการ</v>
          </cell>
          <cell r="S154" t="str">
            <v>71220</v>
          </cell>
          <cell r="T154" t="str">
            <v>034675041</v>
          </cell>
          <cell r="U154" t="str">
            <v>034675041</v>
          </cell>
          <cell r="V154" t="str">
            <v>21</v>
          </cell>
          <cell r="W154" t="str">
            <v>2.1 ทุติยภูมิระดับต้น</v>
          </cell>
          <cell r="X154" t="str">
            <v>S</v>
          </cell>
          <cell r="Y154" t="str">
            <v xml:space="preserve">บริการ  </v>
          </cell>
          <cell r="AH154" t="str">
            <v>11288</v>
          </cell>
        </row>
        <row r="155">
          <cell r="A155" t="str">
            <v>001130800</v>
          </cell>
          <cell r="B155" t="str">
            <v>โรงพยาบาลเขาย้อย</v>
          </cell>
          <cell r="C155" t="str">
            <v>21002</v>
          </cell>
          <cell r="D155" t="str">
            <v>กระทรวงสาธารณสุข สำนักงานปลัดกระทรวงสาธารณสุข</v>
          </cell>
          <cell r="E155" t="str">
            <v>07</v>
          </cell>
          <cell r="F155" t="str">
            <v>โรงพยาบาลชุมชน</v>
          </cell>
          <cell r="G155" t="str">
            <v>30</v>
          </cell>
          <cell r="H155" t="str">
            <v>76</v>
          </cell>
          <cell r="I155" t="str">
            <v>จ.เพชรบุรี</v>
          </cell>
          <cell r="J155" t="str">
            <v>02</v>
          </cell>
          <cell r="K155" t="str">
            <v xml:space="preserve"> อ.เขาย้อย</v>
          </cell>
          <cell r="L155" t="str">
            <v>01</v>
          </cell>
          <cell r="M155" t="str">
            <v xml:space="preserve"> 'ต.เขาย้อย'</v>
          </cell>
          <cell r="N155" t="str">
            <v>05</v>
          </cell>
          <cell r="O155" t="str">
            <v xml:space="preserve"> หมู่ 5</v>
          </cell>
          <cell r="P155" t="str">
            <v>01</v>
          </cell>
          <cell r="Q155" t="str">
            <v>เปิดดำเนินการ</v>
          </cell>
          <cell r="R155" t="str">
            <v xml:space="preserve">136/2 </v>
          </cell>
          <cell r="S155" t="str">
            <v>76140</v>
          </cell>
          <cell r="T155" t="str">
            <v>032562200</v>
          </cell>
          <cell r="U155" t="str">
            <v>032561110</v>
          </cell>
          <cell r="V155" t="str">
            <v>21</v>
          </cell>
          <cell r="W155" t="str">
            <v>2.1 ทุติยภูมิระดับต้น</v>
          </cell>
          <cell r="X155" t="str">
            <v>S</v>
          </cell>
          <cell r="Y155" t="str">
            <v xml:space="preserve">บริการ  </v>
          </cell>
          <cell r="AH155" t="str">
            <v>11308</v>
          </cell>
        </row>
        <row r="156">
          <cell r="A156" t="str">
            <v>001105200</v>
          </cell>
          <cell r="B156" t="str">
            <v>โรงพยาบาลโกสุมพิสัย</v>
          </cell>
          <cell r="C156" t="str">
            <v>21002</v>
          </cell>
          <cell r="D156" t="str">
            <v>กระทรวงสาธารณสุข สำนักงานปลัดกระทรวงสาธารณสุข</v>
          </cell>
          <cell r="E156" t="str">
            <v>07</v>
          </cell>
          <cell r="F156" t="str">
            <v>โรงพยาบาลชุมชน</v>
          </cell>
          <cell r="G156" t="str">
            <v>90</v>
          </cell>
          <cell r="H156" t="str">
            <v>44</v>
          </cell>
          <cell r="I156" t="str">
            <v>จ.มหาสารคาม</v>
          </cell>
          <cell r="J156" t="str">
            <v>03</v>
          </cell>
          <cell r="K156" t="str">
            <v xml:space="preserve"> อ.โกสุมพิสัย</v>
          </cell>
          <cell r="L156" t="str">
            <v>01</v>
          </cell>
          <cell r="M156" t="str">
            <v xml:space="preserve"> 'ต.หัวขวาง'</v>
          </cell>
          <cell r="N156" t="str">
            <v>13</v>
          </cell>
          <cell r="O156" t="str">
            <v xml:space="preserve"> หมู่ 13</v>
          </cell>
          <cell r="P156" t="str">
            <v>01</v>
          </cell>
          <cell r="Q156" t="str">
            <v>เปิดดำเนินการ</v>
          </cell>
          <cell r="R156" t="str">
            <v xml:space="preserve">256  ถ.ศรีโกสุม </v>
          </cell>
          <cell r="V156" t="str">
            <v>21</v>
          </cell>
          <cell r="W156" t="str">
            <v>2.1 ทุติยภูมิระดับต้น</v>
          </cell>
          <cell r="AH156" t="str">
            <v>11052</v>
          </cell>
        </row>
        <row r="157">
          <cell r="A157" t="str">
            <v>001095400</v>
          </cell>
          <cell r="B157" t="str">
            <v>โรงพยาบาลวารินชำราบ</v>
          </cell>
          <cell r="C157" t="str">
            <v>21002</v>
          </cell>
          <cell r="D157" t="str">
            <v>กระทรวงสาธารณสุข สำนักงานปลัดกระทรวงสาธารณสุข</v>
          </cell>
          <cell r="E157" t="str">
            <v>07</v>
          </cell>
          <cell r="F157" t="str">
            <v>โรงพยาบาลชุมชน</v>
          </cell>
          <cell r="G157" t="str">
            <v>60</v>
          </cell>
          <cell r="H157" t="str">
            <v>34</v>
          </cell>
          <cell r="I157" t="str">
            <v>จ.อุบลราชธานี</v>
          </cell>
          <cell r="J157" t="str">
            <v>15</v>
          </cell>
          <cell r="K157" t="str">
            <v xml:space="preserve"> อ.วารินชำราบ</v>
          </cell>
          <cell r="L157" t="str">
            <v>10</v>
          </cell>
          <cell r="M157" t="str">
            <v xml:space="preserve"> 'ต.คำน้ำแซบ'</v>
          </cell>
          <cell r="N157" t="str">
            <v>03</v>
          </cell>
          <cell r="O157" t="str">
            <v xml:space="preserve"> หมู่ 3</v>
          </cell>
          <cell r="P157" t="str">
            <v>01</v>
          </cell>
          <cell r="Q157" t="str">
            <v>เปิดดำเนินการ</v>
          </cell>
          <cell r="V157" t="str">
            <v>23</v>
          </cell>
          <cell r="W157" t="str">
            <v>2.3 ทุติยภูมิระดับสูง</v>
          </cell>
          <cell r="AH157" t="str">
            <v>10954</v>
          </cell>
        </row>
        <row r="158">
          <cell r="A158" t="str">
            <v>001089200</v>
          </cell>
          <cell r="B158" t="str">
            <v>โรงพยาบาลแก้งสนามนาง</v>
          </cell>
          <cell r="C158" t="str">
            <v>21002</v>
          </cell>
          <cell r="D158" t="str">
            <v>กระทรวงสาธารณสุข สำนักงานปลัดกระทรวงสาธารณสุข</v>
          </cell>
          <cell r="E158" t="str">
            <v>07</v>
          </cell>
          <cell r="F158" t="str">
            <v>โรงพยาบาลชุมชน</v>
          </cell>
          <cell r="G158" t="str">
            <v>30</v>
          </cell>
          <cell r="H158" t="str">
            <v>30</v>
          </cell>
          <cell r="I158" t="str">
            <v>จ.นครราชสีมา</v>
          </cell>
          <cell r="J158" t="str">
            <v>23</v>
          </cell>
          <cell r="K158" t="str">
            <v xml:space="preserve"> อ.แก้งสนามนาง</v>
          </cell>
          <cell r="L158" t="str">
            <v>01</v>
          </cell>
          <cell r="M158" t="str">
            <v xml:space="preserve"> 'ต.แก้งสนามนาง'</v>
          </cell>
          <cell r="N158" t="str">
            <v>01</v>
          </cell>
          <cell r="O158" t="str">
            <v xml:space="preserve"> หมู่ 1</v>
          </cell>
          <cell r="P158" t="str">
            <v>01</v>
          </cell>
          <cell r="Q158" t="str">
            <v>เปิดดำเนินการ</v>
          </cell>
          <cell r="R158" t="str">
            <v xml:space="preserve">111 ถ.นิเวศน์ </v>
          </cell>
          <cell r="V158" t="str">
            <v>21</v>
          </cell>
          <cell r="W158" t="str">
            <v>2.1 ทุติยภูมิระดับต้น</v>
          </cell>
          <cell r="AH158" t="str">
            <v>10892</v>
          </cell>
        </row>
        <row r="159">
          <cell r="A159" t="str">
            <v>002357800</v>
          </cell>
          <cell r="B159" t="str">
            <v>โรงพยาบาลแคนดง เฉลิมพระเกียรติ 80 พรรษา</v>
          </cell>
          <cell r="C159" t="str">
            <v>21002</v>
          </cell>
          <cell r="D159" t="str">
            <v>กระทรวงสาธารณสุข สำนักงานปลัดกระทรวงสาธารณสุข</v>
          </cell>
          <cell r="E159" t="str">
            <v>07</v>
          </cell>
          <cell r="F159" t="str">
            <v>โรงพยาบาลชุมชน</v>
          </cell>
          <cell r="G159" t="str">
            <v>30</v>
          </cell>
          <cell r="H159" t="str">
            <v>31</v>
          </cell>
          <cell r="I159" t="str">
            <v>จ.บุรีรัมย์</v>
          </cell>
          <cell r="J159" t="str">
            <v>22</v>
          </cell>
          <cell r="K159" t="str">
            <v xml:space="preserve"> อ.แคนดง</v>
          </cell>
          <cell r="L159" t="str">
            <v>01</v>
          </cell>
          <cell r="M159" t="str">
            <v xml:space="preserve"> 'ต.แคนดง'</v>
          </cell>
          <cell r="N159" t="str">
            <v>06</v>
          </cell>
          <cell r="O159" t="str">
            <v xml:space="preserve"> หมู่ 6</v>
          </cell>
          <cell r="P159" t="str">
            <v>01</v>
          </cell>
          <cell r="Q159" t="str">
            <v>เปิดดำเนินการ</v>
          </cell>
          <cell r="R159" t="str">
            <v xml:space="preserve">159  บ้านซ่องแมว </v>
          </cell>
          <cell r="V159" t="str">
            <v>21</v>
          </cell>
          <cell r="W159" t="str">
            <v>2.1 ทุติยภูมิระดับต้น</v>
          </cell>
          <cell r="Z159" t="str">
            <v>02</v>
          </cell>
          <cell r="AA159" t="str">
            <v>แก้ไขชื่อ</v>
          </cell>
          <cell r="AB159" t="str">
            <v>เพิ่มเติมชื่อ โรงพยาบาลแคนดง เป็น โรงพยาบาลแคนดงเฉลิมพระเกียรติ 80 พรรษา</v>
          </cell>
          <cell r="AH159" t="str">
            <v>23578</v>
          </cell>
        </row>
        <row r="160">
          <cell r="A160" t="str">
            <v>001070400</v>
          </cell>
          <cell r="B160" t="str">
            <v>โรงพยาบาลหนองบัวลำภู</v>
          </cell>
          <cell r="C160" t="str">
            <v>21002</v>
          </cell>
          <cell r="D160" t="str">
            <v>กระทรวงสาธารณสุข สำนักงานปลัดกระทรวงสาธารณสุข</v>
          </cell>
          <cell r="E160" t="str">
            <v>06</v>
          </cell>
          <cell r="F160" t="str">
            <v>โรงพยาบาลทั่วไป</v>
          </cell>
          <cell r="G160" t="str">
            <v>228</v>
          </cell>
          <cell r="H160" t="str">
            <v>39</v>
          </cell>
          <cell r="I160" t="str">
            <v>จ.หนองบัวลำภู</v>
          </cell>
          <cell r="J160" t="str">
            <v>01</v>
          </cell>
          <cell r="K160" t="str">
            <v xml:space="preserve"> อ.เมืองหนองบัวลำภู</v>
          </cell>
          <cell r="L160" t="str">
            <v>01</v>
          </cell>
          <cell r="M160" t="str">
            <v xml:space="preserve"> 'ต.หนองบัว'</v>
          </cell>
          <cell r="N160" t="str">
            <v>01</v>
          </cell>
          <cell r="O160" t="str">
            <v xml:space="preserve"> หมู่ 1</v>
          </cell>
          <cell r="P160" t="str">
            <v>01</v>
          </cell>
          <cell r="Q160" t="str">
            <v>เปิดดำเนินการ</v>
          </cell>
          <cell r="R160" t="str">
            <v xml:space="preserve">153 </v>
          </cell>
          <cell r="S160" t="str">
            <v>39000</v>
          </cell>
          <cell r="T160" t="str">
            <v>042311999</v>
          </cell>
          <cell r="V160" t="str">
            <v>23</v>
          </cell>
          <cell r="W160" t="str">
            <v>2.3 ทุติยภูมิระดับสูง</v>
          </cell>
          <cell r="AH160" t="str">
            <v>10704</v>
          </cell>
        </row>
        <row r="161">
          <cell r="A161" t="str">
            <v>001098800</v>
          </cell>
          <cell r="B161" t="str">
            <v>โรงพยาบาลเสนางคนิคม</v>
          </cell>
          <cell r="C161" t="str">
            <v>21002</v>
          </cell>
          <cell r="D161" t="str">
            <v>กระทรวงสาธารณสุข สำนักงานปลัดกระทรวงสาธารณสุข</v>
          </cell>
          <cell r="E161" t="str">
            <v>07</v>
          </cell>
          <cell r="F161" t="str">
            <v>โรงพยาบาลชุมชน</v>
          </cell>
          <cell r="G161" t="str">
            <v>30</v>
          </cell>
          <cell r="H161" t="str">
            <v>37</v>
          </cell>
          <cell r="I161" t="str">
            <v>จ.อำนาจเจริญ</v>
          </cell>
          <cell r="J161" t="str">
            <v>05</v>
          </cell>
          <cell r="K161" t="str">
            <v xml:space="preserve"> อ.เสนางคนิคม</v>
          </cell>
          <cell r="L161" t="str">
            <v>01</v>
          </cell>
          <cell r="M161" t="str">
            <v xml:space="preserve"> 'ต.เสนางคนิคม'</v>
          </cell>
          <cell r="N161" t="str">
            <v>01</v>
          </cell>
          <cell r="O161" t="str">
            <v xml:space="preserve"> หมู่ 1</v>
          </cell>
          <cell r="P161" t="str">
            <v>01</v>
          </cell>
          <cell r="Q161" t="str">
            <v>เปิดดำเนินการ</v>
          </cell>
          <cell r="R161" t="str">
            <v xml:space="preserve">83 ม.01 </v>
          </cell>
          <cell r="S161" t="str">
            <v>37290</v>
          </cell>
          <cell r="V161" t="str">
            <v>22</v>
          </cell>
          <cell r="W161" t="str">
            <v>2.2 ทุติยภูมิระดับกลาง</v>
          </cell>
          <cell r="AH161" t="str">
            <v>10988</v>
          </cell>
        </row>
        <row r="162">
          <cell r="A162" t="str">
            <v>001120900</v>
          </cell>
          <cell r="B162" t="str">
            <v>โรงพยาบาลโกรกพระ</v>
          </cell>
          <cell r="C162" t="str">
            <v>21002</v>
          </cell>
          <cell r="D162" t="str">
            <v>กระทรวงสาธารณสุข สำนักงานปลัดกระทรวงสาธารณสุข</v>
          </cell>
          <cell r="E162" t="str">
            <v>07</v>
          </cell>
          <cell r="F162" t="str">
            <v>โรงพยาบาลชุมชน</v>
          </cell>
          <cell r="G162" t="str">
            <v>30</v>
          </cell>
          <cell r="H162" t="str">
            <v>60</v>
          </cell>
          <cell r="I162" t="str">
            <v>จ.นครสวรรค์</v>
          </cell>
          <cell r="J162" t="str">
            <v>02</v>
          </cell>
          <cell r="K162" t="str">
            <v xml:space="preserve"> อ.โกรกพระ</v>
          </cell>
          <cell r="L162" t="str">
            <v>01</v>
          </cell>
          <cell r="M162" t="str">
            <v xml:space="preserve"> 'ต.โกรกพระ'</v>
          </cell>
          <cell r="N162" t="str">
            <v>07</v>
          </cell>
          <cell r="O162" t="str">
            <v xml:space="preserve"> หมู่ 7</v>
          </cell>
          <cell r="P162" t="str">
            <v>01</v>
          </cell>
          <cell r="Q162" t="str">
            <v>เปิดดำเนินการ</v>
          </cell>
          <cell r="R162" t="str">
            <v xml:space="preserve">15 </v>
          </cell>
          <cell r="S162" t="str">
            <v>60170</v>
          </cell>
          <cell r="V162" t="str">
            <v>21</v>
          </cell>
          <cell r="W162" t="str">
            <v>2.1 ทุติยภูมิระดับต้น</v>
          </cell>
          <cell r="AH162" t="str">
            <v>11209</v>
          </cell>
        </row>
        <row r="163">
          <cell r="A163" t="str">
            <v>001111300</v>
          </cell>
          <cell r="B163" t="str">
            <v>โรงพยาบาลนิคมคำสร้อย</v>
          </cell>
          <cell r="C163" t="str">
            <v>21002</v>
          </cell>
          <cell r="D163" t="str">
            <v>กระทรวงสาธารณสุข สำนักงานปลัดกระทรวงสาธารณสุข</v>
          </cell>
          <cell r="E163" t="str">
            <v>07</v>
          </cell>
          <cell r="F163" t="str">
            <v>โรงพยาบาลชุมชน</v>
          </cell>
          <cell r="G163" t="str">
            <v>30</v>
          </cell>
          <cell r="H163" t="str">
            <v>49</v>
          </cell>
          <cell r="I163" t="str">
            <v>จ.มุกดาหาร</v>
          </cell>
          <cell r="J163" t="str">
            <v>02</v>
          </cell>
          <cell r="K163" t="str">
            <v xml:space="preserve"> อ.นิคมคำสร้อย</v>
          </cell>
          <cell r="L163" t="str">
            <v>01</v>
          </cell>
          <cell r="M163" t="str">
            <v xml:space="preserve"> 'ต.นิคมคำสร้อย'</v>
          </cell>
          <cell r="N163" t="str">
            <v>11</v>
          </cell>
          <cell r="O163" t="str">
            <v xml:space="preserve"> หมู่ 11</v>
          </cell>
          <cell r="P163" t="str">
            <v>01</v>
          </cell>
          <cell r="Q163" t="str">
            <v>เปิดดำเนินการ</v>
          </cell>
          <cell r="R163" t="str">
            <v>52 ถ.สุขาภิบาล 7</v>
          </cell>
          <cell r="S163" t="str">
            <v>49130</v>
          </cell>
          <cell r="T163" t="str">
            <v>042681324</v>
          </cell>
          <cell r="U163" t="str">
            <v>042638359</v>
          </cell>
          <cell r="V163" t="str">
            <v>21</v>
          </cell>
          <cell r="W163" t="str">
            <v>2.1 ทุติยภูมิระดับต้น</v>
          </cell>
          <cell r="AH163" t="str">
            <v>11113</v>
          </cell>
        </row>
        <row r="164">
          <cell r="A164" t="str">
            <v>002470400</v>
          </cell>
          <cell r="B164" t="str">
            <v>โรงพยาบาลกุดรัง</v>
          </cell>
          <cell r="C164" t="str">
            <v>21002</v>
          </cell>
          <cell r="D164" t="str">
            <v>กระทรวงสาธารณสุข สำนักงานปลัดกระทรวงสาธารณสุข</v>
          </cell>
          <cell r="E164" t="str">
            <v>07</v>
          </cell>
          <cell r="F164" t="str">
            <v>โรงพยาบาลชุมชน</v>
          </cell>
          <cell r="G164" t="str">
            <v>30</v>
          </cell>
          <cell r="H164" t="str">
            <v>44</v>
          </cell>
          <cell r="I164" t="str">
            <v>จ.มหาสารคาม</v>
          </cell>
          <cell r="J164" t="str">
            <v>12</v>
          </cell>
          <cell r="K164" t="str">
            <v xml:space="preserve"> อ.กุดรัง</v>
          </cell>
          <cell r="L164" t="str">
            <v>01</v>
          </cell>
          <cell r="M164" t="str">
            <v xml:space="preserve"> 'ต.กุดรัง'</v>
          </cell>
          <cell r="N164" t="str">
            <v>10</v>
          </cell>
          <cell r="O164" t="str">
            <v xml:space="preserve"> หมู่ 10</v>
          </cell>
          <cell r="P164" t="str">
            <v>01</v>
          </cell>
          <cell r="Q164" t="str">
            <v>เปิดดำเนินการ</v>
          </cell>
          <cell r="R164" t="str">
            <v>บ้านโสกขุ่น</v>
          </cell>
          <cell r="S164" t="str">
            <v>44130</v>
          </cell>
          <cell r="T164" t="str">
            <v>043777972</v>
          </cell>
          <cell r="U164" t="str">
            <v>043728195'</v>
          </cell>
          <cell r="V164" t="str">
            <v>043728044</v>
          </cell>
          <cell r="Y164" t="str">
            <v>S</v>
          </cell>
          <cell r="Z164" t="str">
            <v xml:space="preserve">บริการ  </v>
          </cell>
          <cell r="AA164" t="str">
            <v>09</v>
          </cell>
          <cell r="AB164" t="str">
            <v>อื่นๆ</v>
          </cell>
          <cell r="AD164" t="str">
            <v>2011-06-23</v>
          </cell>
          <cell r="AF164" t="str">
            <v>2011-04-01</v>
          </cell>
          <cell r="AH164" t="str">
            <v>24704</v>
          </cell>
        </row>
        <row r="165">
          <cell r="A165" t="str">
            <v>001104000</v>
          </cell>
          <cell r="B165" t="str">
            <v>โรงพยาบาลบึงกาฬ</v>
          </cell>
          <cell r="C165" t="str">
            <v>21002</v>
          </cell>
          <cell r="D165" t="str">
            <v>กระทรวงสาธารณสุข สำนักงานปลัดกระทรวงสาธารณสุข</v>
          </cell>
          <cell r="E165" t="str">
            <v>06</v>
          </cell>
          <cell r="F165" t="str">
            <v>โรงพยาบาลทั่วไป</v>
          </cell>
          <cell r="G165" t="str">
            <v>171</v>
          </cell>
          <cell r="H165" t="str">
            <v>38</v>
          </cell>
          <cell r="I165" t="str">
            <v>จ.บึงกาฬ</v>
          </cell>
          <cell r="J165" t="str">
            <v>01</v>
          </cell>
          <cell r="K165" t="str">
            <v xml:space="preserve"> อ.เมืองบึงกาฬ</v>
          </cell>
          <cell r="L165" t="str">
            <v>01</v>
          </cell>
          <cell r="M165" t="str">
            <v xml:space="preserve"> 'ต.บึงกาฬ'</v>
          </cell>
          <cell r="N165" t="str">
            <v>01</v>
          </cell>
          <cell r="O165" t="str">
            <v xml:space="preserve"> หมู่ 1</v>
          </cell>
          <cell r="P165" t="str">
            <v>01</v>
          </cell>
          <cell r="Q165" t="str">
            <v>เปิดดำเนินการ</v>
          </cell>
          <cell r="R165" t="str">
            <v xml:space="preserve">255  </v>
          </cell>
          <cell r="T165" t="str">
            <v>042491161</v>
          </cell>
          <cell r="U165" t="str">
            <v>042491278</v>
          </cell>
          <cell r="V165" t="str">
            <v>23</v>
          </cell>
          <cell r="W165" t="str">
            <v>2.3 ทุติยภูมิระดับสูง</v>
          </cell>
          <cell r="X165" t="str">
            <v>S</v>
          </cell>
          <cell r="Y165" t="str">
            <v xml:space="preserve">บริการ  </v>
          </cell>
          <cell r="Z165" t="str">
            <v>03</v>
          </cell>
          <cell r="AA165" t="str">
            <v>แก้ไขรหัส</v>
          </cell>
          <cell r="AB165" t="str">
            <v>เพิ่มเตียง 90 เป็น 171 เป็นรพ.ทั่วไป</v>
          </cell>
          <cell r="AH165" t="str">
            <v>11040</v>
          </cell>
        </row>
        <row r="166">
          <cell r="A166" t="str">
            <v>001112800</v>
          </cell>
          <cell r="B166" t="str">
            <v>โรงพยาบาลสันป่าตอง</v>
          </cell>
          <cell r="C166" t="str">
            <v>21002</v>
          </cell>
          <cell r="D166" t="str">
            <v>กระทรวงสาธารณสุข สำนักงานปลัดกระทรวงสาธารณสุข</v>
          </cell>
          <cell r="E166" t="str">
            <v>07</v>
          </cell>
          <cell r="F166" t="str">
            <v>โรงพยาบาลชุมชน</v>
          </cell>
          <cell r="G166" t="str">
            <v>120</v>
          </cell>
          <cell r="H166" t="str">
            <v>50</v>
          </cell>
          <cell r="I166" t="str">
            <v>จ.เชียงใหม่</v>
          </cell>
          <cell r="J166" t="str">
            <v>12</v>
          </cell>
          <cell r="K166" t="str">
            <v xml:space="preserve"> อ.สันป่าตอง</v>
          </cell>
          <cell r="L166" t="str">
            <v>01</v>
          </cell>
          <cell r="M166" t="str">
            <v xml:space="preserve"> 'ต.ยุหว่า'</v>
          </cell>
          <cell r="N166" t="str">
            <v>09</v>
          </cell>
          <cell r="O166" t="str">
            <v xml:space="preserve"> หมู่ 9</v>
          </cell>
          <cell r="P166" t="str">
            <v>01</v>
          </cell>
          <cell r="Q166" t="str">
            <v>เปิดดำเนินการ</v>
          </cell>
          <cell r="R166" t="str">
            <v xml:space="preserve">149 ม.9 ถ.เชียงใหม่-ฮอด  </v>
          </cell>
          <cell r="S166" t="str">
            <v>50120</v>
          </cell>
          <cell r="V166" t="str">
            <v>21</v>
          </cell>
          <cell r="W166" t="str">
            <v>2.1 ทุติยภูมิระดับต้น</v>
          </cell>
          <cell r="AH166" t="str">
            <v>11128</v>
          </cell>
        </row>
        <row r="167">
          <cell r="A167" t="str">
            <v>001113700</v>
          </cell>
          <cell r="B167" t="str">
            <v>โรงพยาบาลไชยปราการ</v>
          </cell>
          <cell r="C167" t="str">
            <v>21002</v>
          </cell>
          <cell r="D167" t="str">
            <v>กระทรวงสาธารณสุข สำนักงานปลัดกระทรวงสาธารณสุข</v>
          </cell>
          <cell r="E167" t="str">
            <v>07</v>
          </cell>
          <cell r="F167" t="str">
            <v>โรงพยาบาลชุมชน</v>
          </cell>
          <cell r="G167" t="str">
            <v>42</v>
          </cell>
          <cell r="H167" t="str">
            <v>50</v>
          </cell>
          <cell r="I167" t="str">
            <v>จ.เชียงใหม่</v>
          </cell>
          <cell r="J167" t="str">
            <v>21</v>
          </cell>
          <cell r="K167" t="str">
            <v xml:space="preserve"> อ.ไชยปราการ</v>
          </cell>
          <cell r="L167" t="str">
            <v>02</v>
          </cell>
          <cell r="M167" t="str">
            <v xml:space="preserve"> 'ต.ศรีดงเย็น'</v>
          </cell>
          <cell r="N167" t="str">
            <v>03</v>
          </cell>
          <cell r="O167" t="str">
            <v xml:space="preserve"> หมู่ 3</v>
          </cell>
          <cell r="P167" t="str">
            <v>01</v>
          </cell>
          <cell r="Q167" t="str">
            <v>เปิดดำเนินการ</v>
          </cell>
          <cell r="R167" t="str">
            <v xml:space="preserve">131 ม.3 ถ.เชียงใหม่-ฝาง </v>
          </cell>
          <cell r="S167" t="str">
            <v>50320</v>
          </cell>
          <cell r="V167" t="str">
            <v>21</v>
          </cell>
          <cell r="W167" t="str">
            <v>2.1 ทุติยภูมิระดับต้น</v>
          </cell>
          <cell r="AH167" t="str">
            <v>11137</v>
          </cell>
        </row>
        <row r="168">
          <cell r="A168" t="str">
            <v>001117600</v>
          </cell>
          <cell r="B168" t="str">
            <v>โรงพยาบาลท่าวังผา</v>
          </cell>
          <cell r="C168" t="str">
            <v>21002</v>
          </cell>
          <cell r="D168" t="str">
            <v>กระทรวงสาธารณสุข สำนักงานปลัดกระทรวงสาธารณสุข</v>
          </cell>
          <cell r="E168" t="str">
            <v>07</v>
          </cell>
          <cell r="F168" t="str">
            <v>โรงพยาบาลชุมชน</v>
          </cell>
          <cell r="G168" t="str">
            <v>30</v>
          </cell>
          <cell r="H168" t="str">
            <v>55</v>
          </cell>
          <cell r="I168" t="str">
            <v>จ.น่าน</v>
          </cell>
          <cell r="J168" t="str">
            <v>06</v>
          </cell>
          <cell r="K168" t="str">
            <v xml:space="preserve"> อ.ท่าวังผา</v>
          </cell>
          <cell r="L168" t="str">
            <v>09</v>
          </cell>
          <cell r="M168" t="str">
            <v xml:space="preserve"> 'ต.ท่าวังผา'</v>
          </cell>
          <cell r="N168" t="str">
            <v>06</v>
          </cell>
          <cell r="O168" t="str">
            <v xml:space="preserve"> หมู่ 6</v>
          </cell>
          <cell r="P168" t="str">
            <v>01</v>
          </cell>
          <cell r="Q168" t="str">
            <v>เปิดดำเนินการ</v>
          </cell>
          <cell r="R168" t="str">
            <v xml:space="preserve">เลขที่ 84   </v>
          </cell>
          <cell r="V168" t="str">
            <v>22</v>
          </cell>
          <cell r="W168" t="str">
            <v>2.2 ทุติยภูมิระดับกลาง</v>
          </cell>
          <cell r="AH168" t="str">
            <v>11176</v>
          </cell>
        </row>
        <row r="169">
          <cell r="A169" t="str">
            <v>001135000</v>
          </cell>
          <cell r="B169" t="str">
            <v>โรงพยาบาลบางไทร</v>
          </cell>
          <cell r="C169" t="str">
            <v>21002</v>
          </cell>
          <cell r="D169" t="str">
            <v>กระทรวงสาธารณสุข สำนักงานปลัดกระทรวงสาธารณสุข</v>
          </cell>
          <cell r="E169" t="str">
            <v>07</v>
          </cell>
          <cell r="F169" t="str">
            <v>โรงพยาบาลชุมชน</v>
          </cell>
          <cell r="G169" t="str">
            <v>10</v>
          </cell>
          <cell r="H169" t="str">
            <v>82</v>
          </cell>
          <cell r="I169" t="str">
            <v>จ.พังงา</v>
          </cell>
          <cell r="J169" t="str">
            <v>05</v>
          </cell>
          <cell r="K169" t="str">
            <v xml:space="preserve"> อ.ตะกั่วป่า</v>
          </cell>
          <cell r="L169" t="str">
            <v>03</v>
          </cell>
          <cell r="M169" t="str">
            <v xml:space="preserve"> 'ต.บางไทร'</v>
          </cell>
          <cell r="N169" t="str">
            <v>04</v>
          </cell>
          <cell r="O169" t="str">
            <v xml:space="preserve"> หมู่ 4</v>
          </cell>
          <cell r="P169" t="str">
            <v>01</v>
          </cell>
          <cell r="Q169" t="str">
            <v>เปิดดำเนินการ</v>
          </cell>
          <cell r="R169" t="str">
            <v>12/1</v>
          </cell>
          <cell r="S169" t="str">
            <v>82110</v>
          </cell>
          <cell r="T169" t="str">
            <v>076461078</v>
          </cell>
          <cell r="U169" t="str">
            <v>076461079</v>
          </cell>
          <cell r="V169" t="str">
            <v>21</v>
          </cell>
          <cell r="W169" t="str">
            <v>2.1 ทุติยภูมิระดับต้น</v>
          </cell>
          <cell r="AH169" t="str">
            <v>11350</v>
          </cell>
        </row>
        <row r="170">
          <cell r="A170" t="str">
            <v>002467300</v>
          </cell>
          <cell r="B170" t="str">
            <v>โรงพยาบาลศรีนครินทร์(ปัญญานันทภิขุ)</v>
          </cell>
          <cell r="C170" t="str">
            <v>21002</v>
          </cell>
          <cell r="D170" t="str">
            <v>กระทรวงสาธารณสุข สำนักงานปลัดกระทรวงสาธารณสุข</v>
          </cell>
          <cell r="E170" t="str">
            <v>07</v>
          </cell>
          <cell r="F170" t="str">
            <v>โรงพยาบาลชุมชน</v>
          </cell>
          <cell r="G170" t="str">
            <v>30</v>
          </cell>
          <cell r="H170" t="str">
            <v>93</v>
          </cell>
          <cell r="I170" t="str">
            <v>จ.พัทลุง</v>
          </cell>
          <cell r="J170" t="str">
            <v>11</v>
          </cell>
          <cell r="K170" t="str">
            <v xml:space="preserve"> อ.ศรีนครินทร์</v>
          </cell>
          <cell r="L170" t="str">
            <v>02</v>
          </cell>
          <cell r="M170" t="str">
            <v xml:space="preserve"> 'ต.บ้านนา'</v>
          </cell>
          <cell r="N170" t="str">
            <v>03</v>
          </cell>
          <cell r="O170" t="str">
            <v xml:space="preserve"> หมู่ 3</v>
          </cell>
          <cell r="P170" t="str">
            <v>01</v>
          </cell>
          <cell r="Q170" t="str">
            <v>เปิดดำเนินการ</v>
          </cell>
          <cell r="S170" t="str">
            <v>93000</v>
          </cell>
          <cell r="V170" t="str">
            <v>21</v>
          </cell>
          <cell r="W170" t="str">
            <v>2.1 ทุติยภูมิระดับต้น</v>
          </cell>
          <cell r="X170" t="str">
            <v>S</v>
          </cell>
          <cell r="Y170" t="str">
            <v xml:space="preserve">บริการ  </v>
          </cell>
          <cell r="AC170" t="str">
            <v>2011-02-15</v>
          </cell>
          <cell r="AE170" t="str">
            <v>2011-05-02</v>
          </cell>
          <cell r="AH170" t="str">
            <v>24673</v>
          </cell>
        </row>
        <row r="171">
          <cell r="A171" t="str">
            <v>001075800</v>
          </cell>
          <cell r="B171" t="str">
            <v>โรงพยาบาลบางบัวทอง</v>
          </cell>
          <cell r="C171" t="str">
            <v>21002</v>
          </cell>
          <cell r="D171" t="str">
            <v>กระทรวงสาธารณสุข สำนักงานปลัดกระทรวงสาธารณสุข</v>
          </cell>
          <cell r="E171" t="str">
            <v>07</v>
          </cell>
          <cell r="F171" t="str">
            <v>โรงพยาบาลชุมชน</v>
          </cell>
          <cell r="G171" t="str">
            <v>30</v>
          </cell>
          <cell r="H171" t="str">
            <v>12</v>
          </cell>
          <cell r="I171" t="str">
            <v>จ.นนทบุรี</v>
          </cell>
          <cell r="J171" t="str">
            <v>04</v>
          </cell>
          <cell r="K171" t="str">
            <v xml:space="preserve"> อ.บางบัวทอง</v>
          </cell>
          <cell r="L171" t="str">
            <v>01</v>
          </cell>
          <cell r="M171" t="str">
            <v xml:space="preserve"> 'ต.โสนลอย'</v>
          </cell>
          <cell r="N171" t="str">
            <v>03</v>
          </cell>
          <cell r="O171" t="str">
            <v xml:space="preserve"> หมู่ 3</v>
          </cell>
          <cell r="P171" t="str">
            <v>01</v>
          </cell>
          <cell r="Q171" t="str">
            <v>เปิดดำเนินการ</v>
          </cell>
          <cell r="R171" t="str">
            <v>บางกรวยไทรน้อย</v>
          </cell>
          <cell r="S171" t="str">
            <v>11110</v>
          </cell>
          <cell r="T171" t="str">
            <v>025717899</v>
          </cell>
          <cell r="U171" t="str">
            <v>029201005</v>
          </cell>
          <cell r="V171" t="str">
            <v>22</v>
          </cell>
          <cell r="W171" t="str">
            <v>2.2 ทุติยภูมิระดับกลาง</v>
          </cell>
          <cell r="X171" t="str">
            <v>S</v>
          </cell>
          <cell r="Y171" t="str">
            <v xml:space="preserve">บริการ  </v>
          </cell>
          <cell r="AH171" t="str">
            <v>10758</v>
          </cell>
        </row>
        <row r="172">
          <cell r="A172" t="str">
            <v>002468900</v>
          </cell>
          <cell r="B172" t="str">
            <v>โรงพยาบาลกรงปินัง</v>
          </cell>
          <cell r="C172" t="str">
            <v>21002</v>
          </cell>
          <cell r="D172" t="str">
            <v>กระทรวงสาธารณสุข สำนักงานปลัดกระทรวงสาธารณสุข</v>
          </cell>
          <cell r="E172" t="str">
            <v>07</v>
          </cell>
          <cell r="F172" t="str">
            <v>โรงพยาบาลชุมชน</v>
          </cell>
          <cell r="G172" t="str">
            <v>30</v>
          </cell>
          <cell r="H172" t="str">
            <v>95</v>
          </cell>
          <cell r="I172" t="str">
            <v>จ.ยะลา</v>
          </cell>
          <cell r="J172" t="str">
            <v>08</v>
          </cell>
          <cell r="K172" t="str">
            <v xml:space="preserve"> อ.กรงปินัง</v>
          </cell>
          <cell r="L172" t="str">
            <v>02</v>
          </cell>
          <cell r="M172" t="str">
            <v xml:space="preserve"> 'ต.สะเอะ'</v>
          </cell>
          <cell r="N172" t="str">
            <v>03</v>
          </cell>
          <cell r="O172" t="str">
            <v xml:space="preserve"> หมู่ 3</v>
          </cell>
          <cell r="P172" t="str">
            <v>01</v>
          </cell>
          <cell r="Q172" t="str">
            <v>เปิดดำเนินการ</v>
          </cell>
          <cell r="R172" t="str">
            <v>122</v>
          </cell>
          <cell r="S172" t="str">
            <v>95000</v>
          </cell>
          <cell r="T172" t="str">
            <v>073212008*224</v>
          </cell>
          <cell r="X172" t="str">
            <v>S</v>
          </cell>
          <cell r="Y172" t="str">
            <v xml:space="preserve">บริการ  </v>
          </cell>
          <cell r="Z172" t="str">
            <v>02</v>
          </cell>
          <cell r="AA172" t="str">
            <v>แก้ไขชื่อ</v>
          </cell>
          <cell r="AB172" t="str">
            <v>รพ.กรงปีนัง เป็น รพ.กรงปินัง</v>
          </cell>
          <cell r="AC172" t="str">
            <v>2011-04-18</v>
          </cell>
          <cell r="AE172" t="str">
            <v>2011-04-01</v>
          </cell>
          <cell r="AH172" t="str">
            <v>24689</v>
          </cell>
        </row>
        <row r="173">
          <cell r="A173" t="str">
            <v>001104100</v>
          </cell>
          <cell r="B173" t="str">
            <v>โรงพยาบาลพรเจริญ</v>
          </cell>
          <cell r="C173" t="str">
            <v>21002</v>
          </cell>
          <cell r="D173" t="str">
            <v>กระทรวงสาธารณสุข สำนักงานปลัดกระทรวงสาธารณสุข</v>
          </cell>
          <cell r="E173" t="str">
            <v>07</v>
          </cell>
          <cell r="F173" t="str">
            <v>โรงพยาบาลชุมชน</v>
          </cell>
          <cell r="G173" t="str">
            <v>30</v>
          </cell>
          <cell r="H173" t="str">
            <v>38</v>
          </cell>
          <cell r="I173" t="str">
            <v>จ.บึงกาฬ</v>
          </cell>
          <cell r="J173" t="str">
            <v>02</v>
          </cell>
          <cell r="K173" t="str">
            <v xml:space="preserve"> อ.พรเจริญ</v>
          </cell>
          <cell r="L173" t="str">
            <v>03</v>
          </cell>
          <cell r="M173" t="str">
            <v xml:space="preserve"> 'ต.พรเจริญ'</v>
          </cell>
          <cell r="N173" t="str">
            <v>08</v>
          </cell>
          <cell r="O173" t="str">
            <v xml:space="preserve"> หมู่ 8</v>
          </cell>
          <cell r="P173" t="str">
            <v>01</v>
          </cell>
          <cell r="Q173" t="str">
            <v>เปิดดำเนินการ</v>
          </cell>
          <cell r="R173" t="str">
            <v xml:space="preserve">1  </v>
          </cell>
          <cell r="T173" t="str">
            <v>042487099</v>
          </cell>
          <cell r="U173" t="str">
            <v>042487100</v>
          </cell>
          <cell r="V173" t="str">
            <v>21</v>
          </cell>
          <cell r="W173" t="str">
            <v>2.1 ทุติยภูมิระดับต้น</v>
          </cell>
          <cell r="X173" t="str">
            <v>S</v>
          </cell>
          <cell r="Y173" t="str">
            <v xml:space="preserve">บริการ  </v>
          </cell>
          <cell r="Z173" t="str">
            <v>01</v>
          </cell>
          <cell r="AA173" t="str">
            <v>ตั้งใหม่</v>
          </cell>
          <cell r="AH173" t="str">
            <v>11041</v>
          </cell>
        </row>
        <row r="174">
          <cell r="A174" t="str">
            <v>001067200</v>
          </cell>
          <cell r="B174" t="str">
            <v>โรงพยาบาลลำปาง</v>
          </cell>
          <cell r="C174" t="str">
            <v>21002</v>
          </cell>
          <cell r="D174" t="str">
            <v>กระทรวงสาธารณสุข สำนักงานปลัดกระทรวงสาธารณสุข</v>
          </cell>
          <cell r="E174" t="str">
            <v>05</v>
          </cell>
          <cell r="F174" t="str">
            <v>โรงพยาบาลศูนย์</v>
          </cell>
          <cell r="G174" t="str">
            <v>803</v>
          </cell>
          <cell r="H174" t="str">
            <v>52</v>
          </cell>
          <cell r="I174" t="str">
            <v>จ.ลำปาง</v>
          </cell>
          <cell r="J174" t="str">
            <v>01</v>
          </cell>
          <cell r="K174" t="str">
            <v xml:space="preserve"> อ.เมืองลำปาง</v>
          </cell>
          <cell r="L174" t="str">
            <v>02</v>
          </cell>
          <cell r="M174" t="str">
            <v xml:space="preserve"> 'ต.หัวเวียง'</v>
          </cell>
          <cell r="N174" t="str">
            <v>00</v>
          </cell>
          <cell r="O174" t="str">
            <v xml:space="preserve"> หมู่ 0</v>
          </cell>
          <cell r="P174" t="str">
            <v>01</v>
          </cell>
          <cell r="Q174" t="str">
            <v>เปิดดำเนินการ</v>
          </cell>
          <cell r="R174" t="str">
            <v xml:space="preserve">280  ถ.ป่าขาม </v>
          </cell>
          <cell r="S174" t="str">
            <v>52000</v>
          </cell>
          <cell r="T174" t="str">
            <v>054-237400</v>
          </cell>
          <cell r="V174" t="str">
            <v>31</v>
          </cell>
          <cell r="W174" t="str">
            <v>3.1 ตติยภูมิ</v>
          </cell>
          <cell r="AH174" t="str">
            <v>10672</v>
          </cell>
        </row>
        <row r="175">
          <cell r="A175" t="str">
            <v>001067800</v>
          </cell>
          <cell r="B175" t="str">
            <v>โรงพยาบาลเจ้าพระยายมราช</v>
          </cell>
          <cell r="C175" t="str">
            <v>21002</v>
          </cell>
          <cell r="D175" t="str">
            <v>กระทรวงสาธารณสุข สำนักงานปลัดกระทรวงสาธารณสุข</v>
          </cell>
          <cell r="E175" t="str">
            <v>05</v>
          </cell>
          <cell r="F175" t="str">
            <v>โรงพยาบาลศูนย์</v>
          </cell>
          <cell r="G175" t="str">
            <v>602</v>
          </cell>
          <cell r="H175" t="str">
            <v>72</v>
          </cell>
          <cell r="I175" t="str">
            <v>จ.สุพรรณบุรี</v>
          </cell>
          <cell r="J175" t="str">
            <v>01</v>
          </cell>
          <cell r="K175" t="str">
            <v xml:space="preserve"> อ.เมืองสุพรรณบุรี</v>
          </cell>
          <cell r="L175" t="str">
            <v>01</v>
          </cell>
          <cell r="M175" t="str">
            <v xml:space="preserve"> 'ต.ท่าพี่เลี้ยง'</v>
          </cell>
          <cell r="N175" t="str">
            <v>00</v>
          </cell>
          <cell r="O175" t="str">
            <v xml:space="preserve"> หมู่ 0</v>
          </cell>
          <cell r="P175" t="str">
            <v>01</v>
          </cell>
          <cell r="Q175" t="str">
            <v>เปิดดำเนินการ</v>
          </cell>
          <cell r="R175" t="str">
            <v xml:space="preserve">950 ถ.พระพันวษา </v>
          </cell>
          <cell r="S175" t="str">
            <v>72000</v>
          </cell>
          <cell r="T175" t="str">
            <v>035-524096*1806</v>
          </cell>
          <cell r="V175" t="str">
            <v>31</v>
          </cell>
          <cell r="W175" t="str">
            <v>3.1 ตติยภูมิ</v>
          </cell>
          <cell r="AH175" t="str">
            <v>10678</v>
          </cell>
        </row>
        <row r="176">
          <cell r="A176" t="str">
            <v>001068000</v>
          </cell>
          <cell r="B176" t="str">
            <v>โรงพยาบาลมหาราชนครศรีธรรมราช</v>
          </cell>
          <cell r="C176" t="str">
            <v>21002</v>
          </cell>
          <cell r="D176" t="str">
            <v>กระทรวงสาธารณสุข สำนักงานปลัดกระทรวงสาธารณสุข</v>
          </cell>
          <cell r="E176" t="str">
            <v>05</v>
          </cell>
          <cell r="F176" t="str">
            <v>โรงพยาบาลศูนย์</v>
          </cell>
          <cell r="G176" t="str">
            <v>863</v>
          </cell>
          <cell r="H176" t="str">
            <v>80</v>
          </cell>
          <cell r="I176" t="str">
            <v>จ.นครศรีธรรมราช</v>
          </cell>
          <cell r="J176" t="str">
            <v>01</v>
          </cell>
          <cell r="K176" t="str">
            <v xml:space="preserve"> อ.เมืองนครศรีธรรมราช</v>
          </cell>
          <cell r="L176" t="str">
            <v>01</v>
          </cell>
          <cell r="M176" t="str">
            <v xml:space="preserve"> 'ต.ในเมือง'</v>
          </cell>
          <cell r="N176" t="str">
            <v>00</v>
          </cell>
          <cell r="O176" t="str">
            <v xml:space="preserve"> หมู่ 0</v>
          </cell>
          <cell r="P176" t="str">
            <v>01</v>
          </cell>
          <cell r="Q176" t="str">
            <v>เปิดดำเนินการ</v>
          </cell>
          <cell r="R176" t="str">
            <v xml:space="preserve">198 ถ.ราชดำเนิน </v>
          </cell>
          <cell r="S176" t="str">
            <v>8000</v>
          </cell>
          <cell r="T176" t="str">
            <v>075-340250-2107</v>
          </cell>
          <cell r="V176" t="str">
            <v>31</v>
          </cell>
          <cell r="W176" t="str">
            <v>3.1 ตติยภูมิ</v>
          </cell>
          <cell r="AH176" t="str">
            <v>10680</v>
          </cell>
        </row>
        <row r="177">
          <cell r="A177" t="str">
            <v>001127700</v>
          </cell>
          <cell r="B177" t="str">
            <v>โรงพยาบาลวัดเพลง</v>
          </cell>
          <cell r="C177" t="str">
            <v>21002</v>
          </cell>
          <cell r="D177" t="str">
            <v>กระทรวงสาธารณสุข สำนักงานปลัดกระทรวงสาธารณสุข</v>
          </cell>
          <cell r="E177" t="str">
            <v>07</v>
          </cell>
          <cell r="F177" t="str">
            <v>โรงพยาบาลชุมชน</v>
          </cell>
          <cell r="G177" t="str">
            <v>30</v>
          </cell>
          <cell r="H177" t="str">
            <v>70</v>
          </cell>
          <cell r="I177" t="str">
            <v>จ.ราชบุรี</v>
          </cell>
          <cell r="J177" t="str">
            <v>09</v>
          </cell>
          <cell r="K177" t="str">
            <v xml:space="preserve"> อ.วัดเพลง</v>
          </cell>
          <cell r="L177" t="str">
            <v>03</v>
          </cell>
          <cell r="M177" t="str">
            <v xml:space="preserve"> 'ต.วัดเพลง'</v>
          </cell>
          <cell r="N177" t="str">
            <v>05</v>
          </cell>
          <cell r="O177" t="str">
            <v xml:space="preserve"> หมู่ 5</v>
          </cell>
          <cell r="P177" t="str">
            <v>01</v>
          </cell>
          <cell r="Q177" t="str">
            <v>เปิดดำเนินการ</v>
          </cell>
          <cell r="R177" t="str">
            <v xml:space="preserve">123 </v>
          </cell>
          <cell r="V177" t="str">
            <v>22</v>
          </cell>
          <cell r="W177" t="str">
            <v>2.2 ทุติยภูมิระดับกลาง</v>
          </cell>
          <cell r="Z177" t="str">
            <v>11</v>
          </cell>
          <cell r="AA177" t="str">
            <v>ยกฐานะหน่วยงาน</v>
          </cell>
          <cell r="AH177" t="str">
            <v>11277</v>
          </cell>
        </row>
        <row r="178">
          <cell r="A178" t="str">
            <v>001069500</v>
          </cell>
          <cell r="B178" t="str">
            <v>โรงพยาบาลพระพุทธบาท</v>
          </cell>
          <cell r="C178" t="str">
            <v>21002</v>
          </cell>
          <cell r="D178" t="str">
            <v>กระทรวงสาธารณสุข สำนักงานปลัดกระทรวงสาธารณสุข</v>
          </cell>
          <cell r="E178" t="str">
            <v>06</v>
          </cell>
          <cell r="F178" t="str">
            <v>โรงพยาบาลทั่วไป</v>
          </cell>
          <cell r="G178" t="str">
            <v>315</v>
          </cell>
          <cell r="H178" t="str">
            <v>19</v>
          </cell>
          <cell r="I178" t="str">
            <v>จ.สระบุรี</v>
          </cell>
          <cell r="J178" t="str">
            <v>09</v>
          </cell>
          <cell r="K178" t="str">
            <v xml:space="preserve"> อ.พระพุทธบาท</v>
          </cell>
          <cell r="L178" t="str">
            <v>03</v>
          </cell>
          <cell r="M178" t="str">
            <v xml:space="preserve"> 'ต.ธารเกษม'</v>
          </cell>
          <cell r="N178" t="str">
            <v>08</v>
          </cell>
          <cell r="O178" t="str">
            <v xml:space="preserve"> หมู่ 8</v>
          </cell>
          <cell r="P178" t="str">
            <v>01</v>
          </cell>
          <cell r="Q178" t="str">
            <v>เปิดดำเนินการ</v>
          </cell>
          <cell r="R178" t="str">
            <v xml:space="preserve">86 </v>
          </cell>
          <cell r="S178" t="str">
            <v>18120</v>
          </cell>
          <cell r="T178" t="str">
            <v>036266166</v>
          </cell>
          <cell r="V178" t="str">
            <v>23</v>
          </cell>
          <cell r="W178" t="str">
            <v>2.3 ทุติยภูมิระดับสูง</v>
          </cell>
          <cell r="AH178" t="str">
            <v>10695</v>
          </cell>
        </row>
        <row r="179">
          <cell r="A179" t="str">
            <v>001075600</v>
          </cell>
          <cell r="B179" t="str">
            <v>โรงพยาบาลบางกรวย</v>
          </cell>
          <cell r="C179" t="str">
            <v>21002</v>
          </cell>
          <cell r="D179" t="str">
            <v>กระทรวงสาธารณสุข สำนักงานปลัดกระทรวงสาธารณสุข</v>
          </cell>
          <cell r="E179" t="str">
            <v>07</v>
          </cell>
          <cell r="F179" t="str">
            <v>โรงพยาบาลชุมชน</v>
          </cell>
          <cell r="G179" t="str">
            <v>30</v>
          </cell>
          <cell r="H179" t="str">
            <v>12</v>
          </cell>
          <cell r="I179" t="str">
            <v>จ.นนทบุรี</v>
          </cell>
          <cell r="J179" t="str">
            <v>02</v>
          </cell>
          <cell r="K179" t="str">
            <v xml:space="preserve"> อ.บางกรวย</v>
          </cell>
          <cell r="L179" t="str">
            <v>01</v>
          </cell>
          <cell r="M179" t="str">
            <v xml:space="preserve"> 'ต.วัดชลอ'</v>
          </cell>
          <cell r="N179" t="str">
            <v>08</v>
          </cell>
          <cell r="O179" t="str">
            <v xml:space="preserve"> หมู่ 8</v>
          </cell>
          <cell r="P179" t="str">
            <v>01</v>
          </cell>
          <cell r="Q179" t="str">
            <v>เปิดดำเนินการ</v>
          </cell>
          <cell r="R179" t="str">
            <v xml:space="preserve">44  ถ.กรุงนนท์-วงถนอม </v>
          </cell>
          <cell r="S179" t="str">
            <v>11130</v>
          </cell>
          <cell r="T179" t="str">
            <v>024471999</v>
          </cell>
          <cell r="U179" t="str">
            <v>024430564</v>
          </cell>
          <cell r="V179" t="str">
            <v>21</v>
          </cell>
          <cell r="W179" t="str">
            <v>2.1 ทุติยภูมิระดับต้น</v>
          </cell>
          <cell r="X179" t="str">
            <v>S</v>
          </cell>
          <cell r="Y179" t="str">
            <v xml:space="preserve">บริการ  </v>
          </cell>
          <cell r="AH179" t="str">
            <v>10756</v>
          </cell>
        </row>
        <row r="180">
          <cell r="A180" t="str">
            <v>001070100</v>
          </cell>
          <cell r="B180" t="str">
            <v>โรงพยาบาลยโสธร</v>
          </cell>
          <cell r="C180" t="str">
            <v>21002</v>
          </cell>
          <cell r="D180" t="str">
            <v>กระทรวงสาธารณสุข สำนักงานปลัดกระทรวงสาธารณสุข</v>
          </cell>
          <cell r="E180" t="str">
            <v>06</v>
          </cell>
          <cell r="F180" t="str">
            <v>โรงพยาบาลทั่วไป</v>
          </cell>
          <cell r="G180" t="str">
            <v>370</v>
          </cell>
          <cell r="H180" t="str">
            <v>35</v>
          </cell>
          <cell r="I180" t="str">
            <v>จ.ยโสธร</v>
          </cell>
          <cell r="J180" t="str">
            <v>01</v>
          </cell>
          <cell r="K180" t="str">
            <v xml:space="preserve"> อ.เมืองยโสธร</v>
          </cell>
          <cell r="L180" t="str">
            <v>03</v>
          </cell>
          <cell r="M180" t="str">
            <v xml:space="preserve"> 'ต.ตาดทอง'</v>
          </cell>
          <cell r="N180" t="str">
            <v>08</v>
          </cell>
          <cell r="O180" t="str">
            <v xml:space="preserve"> หมู่ 8</v>
          </cell>
          <cell r="P180" t="str">
            <v>01</v>
          </cell>
          <cell r="Q180" t="str">
            <v>เปิดดำเนินการ</v>
          </cell>
          <cell r="R180" t="str">
            <v xml:space="preserve">26 ถ.แจ้งสนิท </v>
          </cell>
          <cell r="S180" t="str">
            <v>35000</v>
          </cell>
          <cell r="T180" t="str">
            <v>045714040-3</v>
          </cell>
          <cell r="V180" t="str">
            <v>23</v>
          </cell>
          <cell r="W180" t="str">
            <v>2.3 ทุติยภูมิระดับสูง</v>
          </cell>
          <cell r="AH180" t="str">
            <v>10701</v>
          </cell>
        </row>
        <row r="181">
          <cell r="A181" t="str">
            <v>001145100</v>
          </cell>
          <cell r="B181" t="str">
            <v>โรงพยาบาลสมเด็จพระยุพราชธาตุพนม</v>
          </cell>
          <cell r="C181" t="str">
            <v>21002</v>
          </cell>
          <cell r="D181" t="str">
            <v>กระทรวงสาธารณสุข สำนักงานปลัดกระทรวงสาธารณสุข</v>
          </cell>
          <cell r="E181" t="str">
            <v>07</v>
          </cell>
          <cell r="F181" t="str">
            <v>โรงพยาบาลชุมชน</v>
          </cell>
          <cell r="G181" t="str">
            <v>90</v>
          </cell>
          <cell r="H181" t="str">
            <v>48</v>
          </cell>
          <cell r="I181" t="str">
            <v>จ.นครพนม</v>
          </cell>
          <cell r="J181" t="str">
            <v>05</v>
          </cell>
          <cell r="K181" t="str">
            <v xml:space="preserve"> อ.ธาตุพนม</v>
          </cell>
          <cell r="L181" t="str">
            <v>01</v>
          </cell>
          <cell r="M181" t="str">
            <v xml:space="preserve"> 'ต.ธาตุพนม'</v>
          </cell>
          <cell r="N181" t="str">
            <v>07</v>
          </cell>
          <cell r="O181" t="str">
            <v xml:space="preserve"> หมู่ 7</v>
          </cell>
          <cell r="P181" t="str">
            <v>01</v>
          </cell>
          <cell r="Q181" t="str">
            <v>เปิดดำเนินการ</v>
          </cell>
          <cell r="V181" t="str">
            <v>22</v>
          </cell>
          <cell r="W181" t="str">
            <v>2.2 ทุติยภูมิระดับกลาง</v>
          </cell>
          <cell r="AH181" t="str">
            <v>11451</v>
          </cell>
        </row>
        <row r="182">
          <cell r="A182" t="str">
            <v>001075700</v>
          </cell>
          <cell r="B182" t="str">
            <v>โรงพยาบาลบางใหญ่</v>
          </cell>
          <cell r="C182" t="str">
            <v>21002</v>
          </cell>
          <cell r="D182" t="str">
            <v>กระทรวงสาธารณสุข สำนักงานปลัดกระทรวงสาธารณสุข</v>
          </cell>
          <cell r="E182" t="str">
            <v>07</v>
          </cell>
          <cell r="F182" t="str">
            <v>โรงพยาบาลชุมชน</v>
          </cell>
          <cell r="G182" t="str">
            <v>30</v>
          </cell>
          <cell r="H182" t="str">
            <v>12</v>
          </cell>
          <cell r="I182" t="str">
            <v>จ.นนทบุรี</v>
          </cell>
          <cell r="J182" t="str">
            <v>03</v>
          </cell>
          <cell r="K182" t="str">
            <v xml:space="preserve"> อ.บางใหญ่</v>
          </cell>
          <cell r="L182" t="str">
            <v>01</v>
          </cell>
          <cell r="M182" t="str">
            <v xml:space="preserve"> 'ต.บางม่วง'</v>
          </cell>
          <cell r="N182" t="str">
            <v>03</v>
          </cell>
          <cell r="O182" t="str">
            <v xml:space="preserve"> หมู่ 3</v>
          </cell>
          <cell r="P182" t="str">
            <v>01</v>
          </cell>
          <cell r="Q182" t="str">
            <v>เปิดดำเนินการ</v>
          </cell>
          <cell r="R182" t="str">
            <v>ถ.กาญจนาภิเษก</v>
          </cell>
          <cell r="S182" t="str">
            <v>11140</v>
          </cell>
          <cell r="T182" t="str">
            <v>024033350</v>
          </cell>
          <cell r="U182" t="str">
            <v>0259516238</v>
          </cell>
          <cell r="V182" t="str">
            <v>22</v>
          </cell>
          <cell r="W182" t="str">
            <v>2.2 ทุติยภูมิระดับกลาง</v>
          </cell>
          <cell r="X182" t="str">
            <v>S</v>
          </cell>
          <cell r="Y182" t="str">
            <v xml:space="preserve">บริการ  </v>
          </cell>
          <cell r="AH182" t="str">
            <v>10757</v>
          </cell>
        </row>
        <row r="183">
          <cell r="A183" t="str">
            <v>001125300</v>
          </cell>
          <cell r="B183" t="str">
            <v>โรงพยาบาลบางกระทุ่ม</v>
          </cell>
          <cell r="C183" t="str">
            <v>21002</v>
          </cell>
          <cell r="D183" t="str">
            <v>กระทรวงสาธารณสุข สำนักงานปลัดกระทรวงสาธารณสุข</v>
          </cell>
          <cell r="E183" t="str">
            <v>07</v>
          </cell>
          <cell r="F183" t="str">
            <v>โรงพยาบาลชุมชน</v>
          </cell>
          <cell r="G183" t="str">
            <v>30</v>
          </cell>
          <cell r="H183" t="str">
            <v>65</v>
          </cell>
          <cell r="I183" t="str">
            <v>จ.พิษณุโลก</v>
          </cell>
          <cell r="J183" t="str">
            <v>05</v>
          </cell>
          <cell r="K183" t="str">
            <v xml:space="preserve"> อ.บางกระทุ่ม</v>
          </cell>
          <cell r="L183" t="str">
            <v>06</v>
          </cell>
          <cell r="M183" t="str">
            <v xml:space="preserve"> 'ต.ไผ่ล้อม'</v>
          </cell>
          <cell r="N183" t="str">
            <v>11</v>
          </cell>
          <cell r="O183" t="str">
            <v xml:space="preserve"> หมู่ 11</v>
          </cell>
          <cell r="P183" t="str">
            <v>01</v>
          </cell>
          <cell r="Q183" t="str">
            <v>เปิดดำเนินการ</v>
          </cell>
          <cell r="R183" t="str">
            <v>100 ม.11 บ้านยางโทน</v>
          </cell>
          <cell r="V183" t="str">
            <v>21</v>
          </cell>
          <cell r="W183" t="str">
            <v>2.1 ทุติยภูมิระดับต้น</v>
          </cell>
          <cell r="AH183" t="str">
            <v>11253</v>
          </cell>
        </row>
        <row r="184">
          <cell r="A184" t="str">
            <v>001070200</v>
          </cell>
          <cell r="B184" t="str">
            <v>โรงพยาบาลชัยภูมิ</v>
          </cell>
          <cell r="C184" t="str">
            <v>21002</v>
          </cell>
          <cell r="D184" t="str">
            <v>กระทรวงสาธารณสุข สำนักงานปลัดกระทรวงสาธารณสุข</v>
          </cell>
          <cell r="E184" t="str">
            <v>06</v>
          </cell>
          <cell r="F184" t="str">
            <v>โรงพยาบาลทั่วไป</v>
          </cell>
          <cell r="G184" t="str">
            <v>444</v>
          </cell>
          <cell r="H184" t="str">
            <v>36</v>
          </cell>
          <cell r="I184" t="str">
            <v>จ.ชัยภูมิ</v>
          </cell>
          <cell r="J184" t="str">
            <v>01</v>
          </cell>
          <cell r="K184" t="str">
            <v xml:space="preserve"> อ.เมืองชัยภูมิ</v>
          </cell>
          <cell r="L184" t="str">
            <v>01</v>
          </cell>
          <cell r="M184" t="str">
            <v xml:space="preserve"> 'ต.ในเมือง'</v>
          </cell>
          <cell r="N184" t="str">
            <v>05</v>
          </cell>
          <cell r="O184" t="str">
            <v xml:space="preserve"> หมู่ 5</v>
          </cell>
          <cell r="P184" t="str">
            <v>01</v>
          </cell>
          <cell r="Q184" t="str">
            <v>เปิดดำเนินการ</v>
          </cell>
          <cell r="R184" t="str">
            <v xml:space="preserve">12 ถ.บรรณาการ </v>
          </cell>
          <cell r="S184" t="str">
            <v>36000</v>
          </cell>
          <cell r="T184" t="str">
            <v>044837100-4</v>
          </cell>
          <cell r="V184" t="str">
            <v>23</v>
          </cell>
          <cell r="W184" t="str">
            <v>2.3 ทุติยภูมิระดับสูง</v>
          </cell>
          <cell r="AH184" t="str">
            <v>10702</v>
          </cell>
        </row>
        <row r="185">
          <cell r="A185" t="str">
            <v>001070300</v>
          </cell>
          <cell r="B185" t="str">
            <v>โรงพยาบาลอำนาจเจริญ</v>
          </cell>
          <cell r="C185" t="str">
            <v>21002</v>
          </cell>
          <cell r="D185" t="str">
            <v>กระทรวงสาธารณสุข สำนักงานปลัดกระทรวงสาธารณสุข</v>
          </cell>
          <cell r="E185" t="str">
            <v>06</v>
          </cell>
          <cell r="F185" t="str">
            <v>โรงพยาบาลทั่วไป</v>
          </cell>
          <cell r="G185" t="str">
            <v>160</v>
          </cell>
          <cell r="H185" t="str">
            <v>37</v>
          </cell>
          <cell r="I185" t="str">
            <v>จ.อำนาจเจริญ</v>
          </cell>
          <cell r="J185" t="str">
            <v>01</v>
          </cell>
          <cell r="K185" t="str">
            <v xml:space="preserve"> อ.เมืองอำนาจเจริญ</v>
          </cell>
          <cell r="L185" t="str">
            <v>01</v>
          </cell>
          <cell r="M185" t="str">
            <v xml:space="preserve"> 'ต.บุ่ง'</v>
          </cell>
          <cell r="N185" t="str">
            <v>06</v>
          </cell>
          <cell r="O185" t="str">
            <v xml:space="preserve"> หมู่ 6</v>
          </cell>
          <cell r="P185" t="str">
            <v>01</v>
          </cell>
          <cell r="Q185" t="str">
            <v>เปิดดำเนินการ</v>
          </cell>
          <cell r="R185" t="str">
            <v xml:space="preserve">291  ถ.อรุณประเสริฐ </v>
          </cell>
          <cell r="S185" t="str">
            <v>37000</v>
          </cell>
          <cell r="T185" t="str">
            <v>045511940-8</v>
          </cell>
          <cell r="V185" t="str">
            <v>23</v>
          </cell>
          <cell r="W185" t="str">
            <v>2.3 ทุติยภูมิระดับสูง</v>
          </cell>
          <cell r="AH185" t="str">
            <v>10703</v>
          </cell>
        </row>
        <row r="186">
          <cell r="A186" t="str">
            <v>001070900</v>
          </cell>
          <cell r="B186" t="str">
            <v>โรงพยาบาลกาฬสินธุ์</v>
          </cell>
          <cell r="C186" t="str">
            <v>21002</v>
          </cell>
          <cell r="D186" t="str">
            <v>กระทรวงสาธารณสุข สำนักงานปลัดกระทรวงสาธารณสุข</v>
          </cell>
          <cell r="E186" t="str">
            <v>06</v>
          </cell>
          <cell r="F186" t="str">
            <v>โรงพยาบาลทั่วไป</v>
          </cell>
          <cell r="G186" t="str">
            <v>505</v>
          </cell>
          <cell r="H186" t="str">
            <v>46</v>
          </cell>
          <cell r="I186" t="str">
            <v>จ.กาฬสินธุ์</v>
          </cell>
          <cell r="J186" t="str">
            <v>01</v>
          </cell>
          <cell r="K186" t="str">
            <v xml:space="preserve"> อ.เมืองกาฬสินธุ์</v>
          </cell>
          <cell r="L186" t="str">
            <v>01</v>
          </cell>
          <cell r="M186" t="str">
            <v xml:space="preserve"> 'ต.กาฬสินธุ์'</v>
          </cell>
          <cell r="N186" t="str">
            <v>00</v>
          </cell>
          <cell r="O186" t="str">
            <v xml:space="preserve"> หมู่ 0</v>
          </cell>
          <cell r="P186" t="str">
            <v>01</v>
          </cell>
          <cell r="Q186" t="str">
            <v>เปิดดำเนินการ</v>
          </cell>
          <cell r="R186" t="str">
            <v xml:space="preserve">ถนนกาฬสินธุ์   </v>
          </cell>
          <cell r="S186" t="str">
            <v>46000</v>
          </cell>
          <cell r="T186" t="str">
            <v>043812980</v>
          </cell>
          <cell r="V186" t="str">
            <v>23</v>
          </cell>
          <cell r="W186" t="str">
            <v>2.3 ทุติยภูมิระดับสูง</v>
          </cell>
          <cell r="AH186" t="str">
            <v>10709</v>
          </cell>
        </row>
        <row r="187">
          <cell r="A187" t="str">
            <v>001071100</v>
          </cell>
          <cell r="B187" t="str">
            <v>โรงพยาบาลนครพนม</v>
          </cell>
          <cell r="C187" t="str">
            <v>21002</v>
          </cell>
          <cell r="D187" t="str">
            <v>กระทรวงสาธารณสุข สำนักงานปลัดกระทรวงสาธารณสุข</v>
          </cell>
          <cell r="E187" t="str">
            <v>06</v>
          </cell>
          <cell r="F187" t="str">
            <v>โรงพยาบาลทั่วไป</v>
          </cell>
          <cell r="G187" t="str">
            <v>306</v>
          </cell>
          <cell r="H187" t="str">
            <v>48</v>
          </cell>
          <cell r="I187" t="str">
            <v>จ.นครพนม</v>
          </cell>
          <cell r="J187" t="str">
            <v>01</v>
          </cell>
          <cell r="K187" t="str">
            <v xml:space="preserve"> อ.เมืองนครพนม</v>
          </cell>
          <cell r="L187" t="str">
            <v>01</v>
          </cell>
          <cell r="M187" t="str">
            <v xml:space="preserve"> 'ต.ในเมือง'</v>
          </cell>
          <cell r="N187" t="str">
            <v>00</v>
          </cell>
          <cell r="O187" t="str">
            <v xml:space="preserve"> หมู่ 0</v>
          </cell>
          <cell r="P187" t="str">
            <v>01</v>
          </cell>
          <cell r="Q187" t="str">
            <v>เปิดดำเนินการ</v>
          </cell>
          <cell r="R187" t="str">
            <v>270 ถ.อภิบาลบัญชา</v>
          </cell>
          <cell r="S187" t="str">
            <v>48000</v>
          </cell>
          <cell r="T187" t="str">
            <v>042511424</v>
          </cell>
          <cell r="V187" t="str">
            <v>23</v>
          </cell>
          <cell r="W187" t="str">
            <v>2.3 ทุติยภูมิระดับสูง</v>
          </cell>
          <cell r="AH187" t="str">
            <v>10711</v>
          </cell>
        </row>
        <row r="188">
          <cell r="A188" t="str">
            <v>001074400</v>
          </cell>
          <cell r="B188" t="str">
            <v>โรงพยาบาลชุมพรเขตรอุดมศักดิ์</v>
          </cell>
          <cell r="C188" t="str">
            <v>21002</v>
          </cell>
          <cell r="D188" t="str">
            <v>กระทรวงสาธารณสุข สำนักงานปลัดกระทรวงสาธารณสุข</v>
          </cell>
          <cell r="E188" t="str">
            <v>06</v>
          </cell>
          <cell r="F188" t="str">
            <v>โรงพยาบาลทั่วไป</v>
          </cell>
          <cell r="G188" t="str">
            <v>509</v>
          </cell>
          <cell r="H188" t="str">
            <v>86</v>
          </cell>
          <cell r="I188" t="str">
            <v>จ.ชุมพร</v>
          </cell>
          <cell r="J188" t="str">
            <v>01</v>
          </cell>
          <cell r="K188" t="str">
            <v xml:space="preserve"> อ.เมืองชุมพร</v>
          </cell>
          <cell r="L188" t="str">
            <v>01</v>
          </cell>
          <cell r="M188" t="str">
            <v xml:space="preserve"> 'ต.ท่าตะเภา'</v>
          </cell>
          <cell r="N188" t="str">
            <v>00</v>
          </cell>
          <cell r="O188" t="str">
            <v xml:space="preserve"> หมู่ 0</v>
          </cell>
          <cell r="P188" t="str">
            <v>01</v>
          </cell>
          <cell r="Q188" t="str">
            <v>เปิดดำเนินการ</v>
          </cell>
          <cell r="R188" t="str">
            <v xml:space="preserve">4008 ถ.พิดิษฐ์พยาบาล </v>
          </cell>
          <cell r="S188" t="str">
            <v>86000</v>
          </cell>
          <cell r="V188" t="str">
            <v>31</v>
          </cell>
          <cell r="W188" t="str">
            <v>3.1 ตติยภูมิ</v>
          </cell>
          <cell r="AH188" t="str">
            <v>10744</v>
          </cell>
        </row>
        <row r="189">
          <cell r="A189" t="str">
            <v>001073300</v>
          </cell>
          <cell r="B189" t="str">
            <v>โรงพยาบาลสมเด็จพระสังฆราชองค์ที่17</v>
          </cell>
          <cell r="C189" t="str">
            <v>21002</v>
          </cell>
          <cell r="D189" t="str">
            <v>กระทรวงสาธารณสุข สำนักงานปลัดกระทรวงสาธารณสุข</v>
          </cell>
          <cell r="E189" t="str">
            <v>06</v>
          </cell>
          <cell r="F189" t="str">
            <v>โรงพยาบาลทั่วไป</v>
          </cell>
          <cell r="G189" t="str">
            <v>210</v>
          </cell>
          <cell r="H189" t="str">
            <v>72</v>
          </cell>
          <cell r="I189" t="str">
            <v>จ.สุพรรณบุรี</v>
          </cell>
          <cell r="J189" t="str">
            <v>07</v>
          </cell>
          <cell r="K189" t="str">
            <v xml:space="preserve"> อ.สองพี่น้อง</v>
          </cell>
          <cell r="L189" t="str">
            <v>01</v>
          </cell>
          <cell r="M189" t="str">
            <v xml:space="preserve"> 'ต.สองพี่น้อง'</v>
          </cell>
          <cell r="N189" t="str">
            <v>00</v>
          </cell>
          <cell r="O189" t="str">
            <v xml:space="preserve"> หมู่ 0</v>
          </cell>
          <cell r="P189" t="str">
            <v>01</v>
          </cell>
          <cell r="Q189" t="str">
            <v>เปิดดำเนินการ</v>
          </cell>
          <cell r="R189" t="str">
            <v xml:space="preserve">ถ.บางลี่-หนองวัลย์เปรี่ยง </v>
          </cell>
          <cell r="S189" t="str">
            <v>72110</v>
          </cell>
          <cell r="V189" t="str">
            <v>23</v>
          </cell>
          <cell r="W189" t="str">
            <v>2.3 ทุติยภูมิระดับสูง</v>
          </cell>
          <cell r="AH189" t="str">
            <v>10733</v>
          </cell>
        </row>
        <row r="190">
          <cell r="A190" t="str">
            <v>001078600</v>
          </cell>
          <cell r="B190" t="str">
            <v>โรงพยาบาลแสวงหา</v>
          </cell>
          <cell r="C190" t="str">
            <v>21002</v>
          </cell>
          <cell r="D190" t="str">
            <v>กระทรวงสาธารณสุข สำนักงานปลัดกระทรวงสาธารณสุข</v>
          </cell>
          <cell r="E190" t="str">
            <v>07</v>
          </cell>
          <cell r="F190" t="str">
            <v>โรงพยาบาลชุมชน</v>
          </cell>
          <cell r="G190" t="str">
            <v>30</v>
          </cell>
          <cell r="H190" t="str">
            <v>15</v>
          </cell>
          <cell r="I190" t="str">
            <v>จ.อ่างทอง</v>
          </cell>
          <cell r="J190" t="str">
            <v>05</v>
          </cell>
          <cell r="K190" t="str">
            <v xml:space="preserve"> อ.แสวงหา</v>
          </cell>
          <cell r="L190" t="str">
            <v>01</v>
          </cell>
          <cell r="M190" t="str">
            <v xml:space="preserve"> 'ต.แสวงหา'</v>
          </cell>
          <cell r="N190" t="str">
            <v>01</v>
          </cell>
          <cell r="O190" t="str">
            <v xml:space="preserve"> หมู่ 1</v>
          </cell>
          <cell r="P190" t="str">
            <v>01</v>
          </cell>
          <cell r="Q190" t="str">
            <v>เปิดดำเนินการ</v>
          </cell>
          <cell r="R190" t="str">
            <v xml:space="preserve">106 ม.1 </v>
          </cell>
          <cell r="S190" t="str">
            <v>14150</v>
          </cell>
          <cell r="V190" t="str">
            <v>21</v>
          </cell>
          <cell r="W190" t="str">
            <v>2.1 ทุติยภูมิระดับต้น</v>
          </cell>
          <cell r="AH190" t="str">
            <v>10786</v>
          </cell>
        </row>
        <row r="191">
          <cell r="A191" t="str">
            <v>001078700</v>
          </cell>
          <cell r="B191" t="str">
            <v>โรงพยาบาลวิเศษชัยชาญ</v>
          </cell>
          <cell r="C191" t="str">
            <v>21002</v>
          </cell>
          <cell r="D191" t="str">
            <v>กระทรวงสาธารณสุข สำนักงานปลัดกระทรวงสาธารณสุข</v>
          </cell>
          <cell r="E191" t="str">
            <v>07</v>
          </cell>
          <cell r="F191" t="str">
            <v>โรงพยาบาลชุมชน</v>
          </cell>
          <cell r="G191" t="str">
            <v>90</v>
          </cell>
          <cell r="H191" t="str">
            <v>15</v>
          </cell>
          <cell r="I191" t="str">
            <v>จ.อ่างทอง</v>
          </cell>
          <cell r="J191" t="str">
            <v>06</v>
          </cell>
          <cell r="K191" t="str">
            <v xml:space="preserve"> อ.วิเศษชัยชาญ</v>
          </cell>
          <cell r="L191" t="str">
            <v>02</v>
          </cell>
          <cell r="M191" t="str">
            <v xml:space="preserve"> 'ต.ศาลเจ้าโรงทอง'</v>
          </cell>
          <cell r="N191" t="str">
            <v>04</v>
          </cell>
          <cell r="O191" t="str">
            <v xml:space="preserve"> หมู่ 4</v>
          </cell>
          <cell r="P191" t="str">
            <v>01</v>
          </cell>
          <cell r="Q191" t="str">
            <v>เปิดดำเนินการ</v>
          </cell>
          <cell r="V191" t="str">
            <v>22</v>
          </cell>
          <cell r="W191" t="str">
            <v>2.2 ทุติยภูมิระดับกลาง</v>
          </cell>
          <cell r="AH191" t="str">
            <v>10787</v>
          </cell>
        </row>
        <row r="192">
          <cell r="A192" t="str">
            <v>001078500</v>
          </cell>
          <cell r="B192" t="str">
            <v>โรงพยาบาลโพธิ์ทอง</v>
          </cell>
          <cell r="C192" t="str">
            <v>21002</v>
          </cell>
          <cell r="D192" t="str">
            <v>กระทรวงสาธารณสุข สำนักงานปลัดกระทรวงสาธารณสุข</v>
          </cell>
          <cell r="E192" t="str">
            <v>07</v>
          </cell>
          <cell r="F192" t="str">
            <v>โรงพยาบาลชุมชน</v>
          </cell>
          <cell r="G192" t="str">
            <v>30</v>
          </cell>
          <cell r="H192" t="str">
            <v>15</v>
          </cell>
          <cell r="I192" t="str">
            <v>จ.อ่างทอง</v>
          </cell>
          <cell r="J192" t="str">
            <v>04</v>
          </cell>
          <cell r="K192" t="str">
            <v xml:space="preserve"> อ.โพธิ์ทอง</v>
          </cell>
          <cell r="L192" t="str">
            <v>01</v>
          </cell>
          <cell r="M192" t="str">
            <v xml:space="preserve"> 'ต.อ่างแก้ว'</v>
          </cell>
          <cell r="N192" t="str">
            <v>04</v>
          </cell>
          <cell r="O192" t="str">
            <v xml:space="preserve"> หมู่ 4</v>
          </cell>
          <cell r="P192" t="str">
            <v>01</v>
          </cell>
          <cell r="Q192" t="str">
            <v>เปิดดำเนินการ</v>
          </cell>
          <cell r="V192" t="str">
            <v>21</v>
          </cell>
          <cell r="W192" t="str">
            <v>2.1 ทุติยภูมิระดับต้น</v>
          </cell>
          <cell r="AH192" t="str">
            <v>10785</v>
          </cell>
        </row>
        <row r="193">
          <cell r="A193" t="str">
            <v>001080300</v>
          </cell>
          <cell r="B193" t="str">
            <v>โรงพยาบาลวัดสิงห์</v>
          </cell>
          <cell r="C193" t="str">
            <v>21002</v>
          </cell>
          <cell r="D193" t="str">
            <v>กระทรวงสาธารณสุข สำนักงานปลัดกระทรวงสาธารณสุข</v>
          </cell>
          <cell r="E193" t="str">
            <v>07</v>
          </cell>
          <cell r="F193" t="str">
            <v>โรงพยาบาลชุมชน</v>
          </cell>
          <cell r="G193" t="str">
            <v>38</v>
          </cell>
          <cell r="H193" t="str">
            <v>18</v>
          </cell>
          <cell r="I193" t="str">
            <v>จ.ชัยนาท</v>
          </cell>
          <cell r="J193" t="str">
            <v>03</v>
          </cell>
          <cell r="K193" t="str">
            <v xml:space="preserve"> อ.วัดสิงห์</v>
          </cell>
          <cell r="L193" t="str">
            <v>01</v>
          </cell>
          <cell r="M193" t="str">
            <v xml:space="preserve"> 'ต.วัดสิงห์'</v>
          </cell>
          <cell r="N193" t="str">
            <v>00</v>
          </cell>
          <cell r="O193" t="str">
            <v xml:space="preserve"> หมู่ 0</v>
          </cell>
          <cell r="P193" t="str">
            <v>01</v>
          </cell>
          <cell r="Q193" t="str">
            <v>เปิดดำเนินการ</v>
          </cell>
          <cell r="R193" t="str">
            <v xml:space="preserve">16 ถ.จวนวิไล </v>
          </cell>
          <cell r="V193" t="str">
            <v>21</v>
          </cell>
          <cell r="W193" t="str">
            <v>2.1 ทุติยภูมิระดับต้น</v>
          </cell>
          <cell r="AH193" t="str">
            <v>10803</v>
          </cell>
        </row>
        <row r="194">
          <cell r="A194" t="str">
            <v>001079600</v>
          </cell>
          <cell r="B194" t="str">
            <v>โรงพยาบาลลำสนธิ</v>
          </cell>
          <cell r="C194" t="str">
            <v>21002</v>
          </cell>
          <cell r="D194" t="str">
            <v>กระทรวงสาธารณสุข สำนักงานปลัดกระทรวงสาธารณสุข</v>
          </cell>
          <cell r="E194" t="str">
            <v>07</v>
          </cell>
          <cell r="F194" t="str">
            <v>โรงพยาบาลชุมชน</v>
          </cell>
          <cell r="G194" t="str">
            <v>30</v>
          </cell>
          <cell r="H194" t="str">
            <v>16</v>
          </cell>
          <cell r="I194" t="str">
            <v>จ.ลพบุรี</v>
          </cell>
          <cell r="J194" t="str">
            <v>10</v>
          </cell>
          <cell r="K194" t="str">
            <v xml:space="preserve"> อ.ลำสนธิ</v>
          </cell>
          <cell r="L194" t="str">
            <v>03</v>
          </cell>
          <cell r="M194" t="str">
            <v xml:space="preserve"> 'ต.หนองรี'</v>
          </cell>
          <cell r="N194" t="str">
            <v>11</v>
          </cell>
          <cell r="O194" t="str">
            <v xml:space="preserve"> หมู่ 11</v>
          </cell>
          <cell r="P194" t="str">
            <v>01</v>
          </cell>
          <cell r="Q194" t="str">
            <v>เปิดดำเนินการ</v>
          </cell>
          <cell r="R194" t="str">
            <v>79 ถนนสุระนารายณ์</v>
          </cell>
          <cell r="S194" t="str">
            <v>15190</v>
          </cell>
          <cell r="T194" t="str">
            <v>036-633185</v>
          </cell>
          <cell r="U194" t="str">
            <v>036-633183</v>
          </cell>
          <cell r="V194" t="str">
            <v>21</v>
          </cell>
          <cell r="W194" t="str">
            <v>2.1 ทุติยภูมิระดับต้น</v>
          </cell>
          <cell r="X194" t="str">
            <v>S</v>
          </cell>
          <cell r="Y194" t="str">
            <v xml:space="preserve">บริการ  </v>
          </cell>
          <cell r="AH194" t="str">
            <v>10796</v>
          </cell>
        </row>
        <row r="195">
          <cell r="A195" t="str">
            <v>001079500</v>
          </cell>
          <cell r="B195" t="str">
            <v>โรงพยาบาลโคกเจริญ</v>
          </cell>
          <cell r="C195" t="str">
            <v>21002</v>
          </cell>
          <cell r="D195" t="str">
            <v>กระทรวงสาธารณสุข สำนักงานปลัดกระทรวงสาธารณสุข</v>
          </cell>
          <cell r="E195" t="str">
            <v>07</v>
          </cell>
          <cell r="F195" t="str">
            <v>โรงพยาบาลชุมชน</v>
          </cell>
          <cell r="G195" t="str">
            <v>16</v>
          </cell>
          <cell r="H195" t="str">
            <v>16</v>
          </cell>
          <cell r="I195" t="str">
            <v>จ.ลพบุรี</v>
          </cell>
          <cell r="J195" t="str">
            <v>09</v>
          </cell>
          <cell r="K195" t="str">
            <v xml:space="preserve"> อ.โคกเจริญ</v>
          </cell>
          <cell r="L195" t="str">
            <v>01</v>
          </cell>
          <cell r="M195" t="str">
            <v xml:space="preserve"> 'ต.โคกเจริญ'</v>
          </cell>
          <cell r="N195" t="str">
            <v>02</v>
          </cell>
          <cell r="O195" t="str">
            <v xml:space="preserve"> หมู่ 2</v>
          </cell>
          <cell r="P195" t="str">
            <v>01</v>
          </cell>
          <cell r="Q195" t="str">
            <v>เปิดดำเนินการ</v>
          </cell>
          <cell r="R195" t="str">
            <v>111</v>
          </cell>
          <cell r="S195" t="str">
            <v>15250</v>
          </cell>
          <cell r="T195" t="str">
            <v>036-641106</v>
          </cell>
          <cell r="U195" t="str">
            <v>036-651102</v>
          </cell>
          <cell r="V195" t="str">
            <v>21</v>
          </cell>
          <cell r="W195" t="str">
            <v>2.1 ทุติยภูมิระดับต้น</v>
          </cell>
          <cell r="X195" t="str">
            <v>S</v>
          </cell>
          <cell r="Y195" t="str">
            <v xml:space="preserve">บริการ  </v>
          </cell>
          <cell r="AH195" t="str">
            <v>10795</v>
          </cell>
        </row>
        <row r="196">
          <cell r="A196" t="str">
            <v>001079800</v>
          </cell>
          <cell r="B196" t="str">
            <v>โรงพยาบาลบางระจัน</v>
          </cell>
          <cell r="C196" t="str">
            <v>21002</v>
          </cell>
          <cell r="D196" t="str">
            <v>กระทรวงสาธารณสุข สำนักงานปลัดกระทรวงสาธารณสุข</v>
          </cell>
          <cell r="E196" t="str">
            <v>07</v>
          </cell>
          <cell r="F196" t="str">
            <v>โรงพยาบาลชุมชน</v>
          </cell>
          <cell r="G196" t="str">
            <v>30</v>
          </cell>
          <cell r="H196" t="str">
            <v>17</v>
          </cell>
          <cell r="I196" t="str">
            <v>จ.สิงห์บุรี</v>
          </cell>
          <cell r="J196" t="str">
            <v>02</v>
          </cell>
          <cell r="K196" t="str">
            <v xml:space="preserve"> อ.บางระจัน</v>
          </cell>
          <cell r="L196" t="str">
            <v>03</v>
          </cell>
          <cell r="M196" t="str">
            <v xml:space="preserve"> 'ต.เชิงกลัด'</v>
          </cell>
          <cell r="N196" t="str">
            <v>06</v>
          </cell>
          <cell r="O196" t="str">
            <v xml:space="preserve"> หมู่ 6</v>
          </cell>
          <cell r="P196" t="str">
            <v>01</v>
          </cell>
          <cell r="Q196" t="str">
            <v>เปิดดำเนินการ</v>
          </cell>
          <cell r="R196" t="str">
            <v xml:space="preserve">41 </v>
          </cell>
          <cell r="S196" t="str">
            <v>16130</v>
          </cell>
          <cell r="T196" t="str">
            <v>036-591486</v>
          </cell>
          <cell r="U196" t="str">
            <v>036-544434</v>
          </cell>
          <cell r="V196" t="str">
            <v>21</v>
          </cell>
          <cell r="W196" t="str">
            <v>2.1 ทุติยภูมิระดับต้น</v>
          </cell>
          <cell r="X196" t="str">
            <v>S</v>
          </cell>
          <cell r="Y196" t="str">
            <v xml:space="preserve">บริการ  </v>
          </cell>
          <cell r="AH196" t="str">
            <v>10798</v>
          </cell>
        </row>
        <row r="197">
          <cell r="A197" t="str">
            <v>001082100</v>
          </cell>
          <cell r="B197" t="str">
            <v>โรงพยาบาลพานทอง</v>
          </cell>
          <cell r="C197" t="str">
            <v>21002</v>
          </cell>
          <cell r="D197" t="str">
            <v>กระทรวงสาธารณสุข สำนักงานปลัดกระทรวงสาธารณสุข</v>
          </cell>
          <cell r="E197" t="str">
            <v>07</v>
          </cell>
          <cell r="F197" t="str">
            <v>โรงพยาบาลชุมชน</v>
          </cell>
          <cell r="G197" t="str">
            <v>60</v>
          </cell>
          <cell r="H197" t="str">
            <v>20</v>
          </cell>
          <cell r="I197" t="str">
            <v>จ.ชลบุรี</v>
          </cell>
          <cell r="J197" t="str">
            <v>05</v>
          </cell>
          <cell r="K197" t="str">
            <v xml:space="preserve"> อ.พานทอง</v>
          </cell>
          <cell r="L197" t="str">
            <v>01</v>
          </cell>
          <cell r="M197" t="str">
            <v xml:space="preserve"> 'ต.พานทอง'</v>
          </cell>
          <cell r="N197" t="str">
            <v>08</v>
          </cell>
          <cell r="O197" t="str">
            <v xml:space="preserve"> หมู่ 8</v>
          </cell>
          <cell r="P197" t="str">
            <v>01</v>
          </cell>
          <cell r="Q197" t="str">
            <v>เปิดดำเนินการ</v>
          </cell>
          <cell r="R197" t="str">
            <v xml:space="preserve">  เลขที่ 1/10</v>
          </cell>
          <cell r="V197" t="str">
            <v>21</v>
          </cell>
          <cell r="W197" t="str">
            <v>2.1 ทุติยภูมิระดับต้น</v>
          </cell>
          <cell r="AH197" t="str">
            <v>10821</v>
          </cell>
        </row>
        <row r="198">
          <cell r="A198" t="str">
            <v>001082000</v>
          </cell>
          <cell r="B198" t="str">
            <v>โรงพยาบาลวัดญาณสังวราราม</v>
          </cell>
          <cell r="C198" t="str">
            <v>21002</v>
          </cell>
          <cell r="D198" t="str">
            <v>กระทรวงสาธารณสุข สำนักงานปลัดกระทรวงสาธารณสุข</v>
          </cell>
          <cell r="E198" t="str">
            <v>07</v>
          </cell>
          <cell r="F198" t="str">
            <v>โรงพยาบาลชุมชน</v>
          </cell>
          <cell r="G198" t="str">
            <v>30</v>
          </cell>
          <cell r="H198" t="str">
            <v>20</v>
          </cell>
          <cell r="I198" t="str">
            <v>จ.ชลบุรี</v>
          </cell>
          <cell r="J198" t="str">
            <v>04</v>
          </cell>
          <cell r="K198" t="str">
            <v xml:space="preserve"> อ.บางละมุง</v>
          </cell>
          <cell r="L198" t="str">
            <v>06</v>
          </cell>
          <cell r="M198" t="str">
            <v xml:space="preserve"> 'ต.ห้วยใหญ่'</v>
          </cell>
          <cell r="N198" t="str">
            <v>11</v>
          </cell>
          <cell r="O198" t="str">
            <v xml:space="preserve"> หมู่ 11</v>
          </cell>
          <cell r="P198" t="str">
            <v>01</v>
          </cell>
          <cell r="Q198" t="str">
            <v>เปิดดำเนินการ</v>
          </cell>
          <cell r="V198" t="str">
            <v>21</v>
          </cell>
          <cell r="W198" t="str">
            <v>2.1 ทุติยภูมิระดับต้น</v>
          </cell>
          <cell r="AH198" t="str">
            <v>10820</v>
          </cell>
        </row>
        <row r="199">
          <cell r="A199" t="str">
            <v>001082400</v>
          </cell>
          <cell r="B199" t="str">
            <v>โรงพยาบาลเกาะสีชัง</v>
          </cell>
          <cell r="C199" t="str">
            <v>21002</v>
          </cell>
          <cell r="D199" t="str">
            <v>กระทรวงสาธารณสุข สำนักงานปลัดกระทรวงสาธารณสุข</v>
          </cell>
          <cell r="E199" t="str">
            <v>07</v>
          </cell>
          <cell r="F199" t="str">
            <v>โรงพยาบาลชุมชน</v>
          </cell>
          <cell r="G199" t="str">
            <v>30</v>
          </cell>
          <cell r="H199" t="str">
            <v>20</v>
          </cell>
          <cell r="I199" t="str">
            <v>จ.ชลบุรี</v>
          </cell>
          <cell r="J199" t="str">
            <v>08</v>
          </cell>
          <cell r="K199" t="str">
            <v xml:space="preserve"> อ.เกาะสีชัง</v>
          </cell>
          <cell r="L199" t="str">
            <v>01</v>
          </cell>
          <cell r="M199" t="str">
            <v xml:space="preserve"> 'ต.ท่าเทววงษ์'</v>
          </cell>
          <cell r="N199" t="str">
            <v>01</v>
          </cell>
          <cell r="O199" t="str">
            <v xml:space="preserve"> หมู่ 1</v>
          </cell>
          <cell r="P199" t="str">
            <v>01</v>
          </cell>
          <cell r="Q199" t="str">
            <v>เปิดดำเนินการ</v>
          </cell>
          <cell r="V199" t="str">
            <v>21</v>
          </cell>
          <cell r="W199" t="str">
            <v>2.1 ทุติยภูมิระดับต้น</v>
          </cell>
          <cell r="AH199" t="str">
            <v>10824</v>
          </cell>
        </row>
        <row r="200">
          <cell r="A200" t="str">
            <v>001089100</v>
          </cell>
          <cell r="B200" t="str">
            <v xml:space="preserve">โรงพยาบาลหนองบุญมาก </v>
          </cell>
          <cell r="C200" t="str">
            <v>21002</v>
          </cell>
          <cell r="D200" t="str">
            <v>กระทรวงสาธารณสุข สำนักงานปลัดกระทรวงสาธารณสุข</v>
          </cell>
          <cell r="E200" t="str">
            <v>07</v>
          </cell>
          <cell r="F200" t="str">
            <v>โรงพยาบาลชุมชน</v>
          </cell>
          <cell r="G200" t="str">
            <v>30</v>
          </cell>
          <cell r="H200" t="str">
            <v>30</v>
          </cell>
          <cell r="I200" t="str">
            <v>จ.นครราชสีมา</v>
          </cell>
          <cell r="J200" t="str">
            <v>22</v>
          </cell>
          <cell r="K200" t="str">
            <v xml:space="preserve"> อ.หนองบุญมาก</v>
          </cell>
          <cell r="L200" t="str">
            <v>04</v>
          </cell>
          <cell r="M200" t="str">
            <v xml:space="preserve"> 'ต.หนองหัวแรต'</v>
          </cell>
          <cell r="N200" t="str">
            <v>04</v>
          </cell>
          <cell r="O200" t="str">
            <v xml:space="preserve"> หมู่ 4</v>
          </cell>
          <cell r="P200" t="str">
            <v>01</v>
          </cell>
          <cell r="Q200" t="str">
            <v>เปิดดำเนินการ</v>
          </cell>
          <cell r="R200" t="str">
            <v>198 ม.4 ถ.โชคชัย - เดชอุดม</v>
          </cell>
          <cell r="V200" t="str">
            <v>21</v>
          </cell>
          <cell r="W200" t="str">
            <v>2.1 ทุติยภูมิระดับต้น</v>
          </cell>
          <cell r="Z200" t="str">
            <v>02</v>
          </cell>
          <cell r="AA200" t="str">
            <v>แก้ไขชื่อ</v>
          </cell>
          <cell r="AB200" t="str">
            <v xml:space="preserve">เปลี่ยนชื่อจากโรงพยาบาลหนองบุนนาก เป็น โรงพยาบาลหนองบุญมาก </v>
          </cell>
          <cell r="AH200" t="str">
            <v>10891</v>
          </cell>
        </row>
        <row r="201">
          <cell r="A201" t="str">
            <v>001088400</v>
          </cell>
          <cell r="B201" t="str">
            <v>โรงพยาบาลพิมาย</v>
          </cell>
          <cell r="C201" t="str">
            <v>21002</v>
          </cell>
          <cell r="D201" t="str">
            <v>กระทรวงสาธารณสุข สำนักงานปลัดกระทรวงสาธารณสุข</v>
          </cell>
          <cell r="E201" t="str">
            <v>07</v>
          </cell>
          <cell r="F201" t="str">
            <v>โรงพยาบาลชุมชน</v>
          </cell>
          <cell r="G201" t="str">
            <v>90</v>
          </cell>
          <cell r="H201" t="str">
            <v>30</v>
          </cell>
          <cell r="I201" t="str">
            <v>จ.นครราชสีมา</v>
          </cell>
          <cell r="J201" t="str">
            <v>15</v>
          </cell>
          <cell r="K201" t="str">
            <v xml:space="preserve"> อ.พิมาย</v>
          </cell>
          <cell r="L201" t="str">
            <v>01</v>
          </cell>
          <cell r="M201" t="str">
            <v xml:space="preserve"> 'ต.ในเมือง'</v>
          </cell>
          <cell r="N201" t="str">
            <v>01</v>
          </cell>
          <cell r="O201" t="str">
            <v xml:space="preserve"> หมู่ 1</v>
          </cell>
          <cell r="P201" t="str">
            <v>01</v>
          </cell>
          <cell r="Q201" t="str">
            <v>เปิดดำเนินการ</v>
          </cell>
          <cell r="R201" t="str">
            <v>138 ม.1  ถ.พิมาย - ตลาดแค</v>
          </cell>
          <cell r="V201" t="str">
            <v>23</v>
          </cell>
          <cell r="W201" t="str">
            <v>2.3 ทุติยภูมิระดับสูง</v>
          </cell>
          <cell r="AH201" t="str">
            <v>10884</v>
          </cell>
        </row>
        <row r="202">
          <cell r="A202" t="str">
            <v>001086600</v>
          </cell>
          <cell r="B202" t="str">
            <v>โรงพยาบาลคลองหาด</v>
          </cell>
          <cell r="C202" t="str">
            <v>21002</v>
          </cell>
          <cell r="D202" t="str">
            <v>กระทรวงสาธารณสุข สำนักงานปลัดกระทรวงสาธารณสุข</v>
          </cell>
          <cell r="E202" t="str">
            <v>07</v>
          </cell>
          <cell r="F202" t="str">
            <v>โรงพยาบาลชุมชน</v>
          </cell>
          <cell r="G202" t="str">
            <v>30</v>
          </cell>
          <cell r="H202" t="str">
            <v>27</v>
          </cell>
          <cell r="I202" t="str">
            <v>จ.สระแก้ว</v>
          </cell>
          <cell r="J202" t="str">
            <v>02</v>
          </cell>
          <cell r="K202" t="str">
            <v xml:space="preserve"> อ.คลองหาด</v>
          </cell>
          <cell r="L202" t="str">
            <v>01</v>
          </cell>
          <cell r="M202" t="str">
            <v xml:space="preserve"> 'ต.คลองหาด'</v>
          </cell>
          <cell r="N202" t="str">
            <v>01</v>
          </cell>
          <cell r="O202" t="str">
            <v xml:space="preserve"> หมู่ 1</v>
          </cell>
          <cell r="P202" t="str">
            <v>01</v>
          </cell>
          <cell r="Q202" t="str">
            <v>เปิดดำเนินการ</v>
          </cell>
          <cell r="R202" t="str">
            <v xml:space="preserve">628 </v>
          </cell>
          <cell r="V202" t="str">
            <v>21</v>
          </cell>
          <cell r="W202" t="str">
            <v>2.1 ทุติยภูมิระดับต้น</v>
          </cell>
          <cell r="AH202" t="str">
            <v>10866</v>
          </cell>
        </row>
        <row r="203">
          <cell r="A203" t="str">
            <v>001085900</v>
          </cell>
          <cell r="B203" t="str">
            <v>โรงพยาบาลบ้านสร้าง</v>
          </cell>
          <cell r="C203" t="str">
            <v>21002</v>
          </cell>
          <cell r="D203" t="str">
            <v>กระทรวงสาธารณสุข สำนักงานปลัดกระทรวงสาธารณสุข</v>
          </cell>
          <cell r="E203" t="str">
            <v>07</v>
          </cell>
          <cell r="F203" t="str">
            <v>โรงพยาบาลชุมชน</v>
          </cell>
          <cell r="G203" t="str">
            <v>30</v>
          </cell>
          <cell r="H203" t="str">
            <v>25</v>
          </cell>
          <cell r="I203" t="str">
            <v>จ.ปราจีนบุรี</v>
          </cell>
          <cell r="J203" t="str">
            <v>06</v>
          </cell>
          <cell r="K203" t="str">
            <v xml:space="preserve"> อ.บ้านสร้าง</v>
          </cell>
          <cell r="L203" t="str">
            <v>02</v>
          </cell>
          <cell r="M203" t="str">
            <v xml:space="preserve"> 'ต.บางกระเบา'</v>
          </cell>
          <cell r="N203" t="str">
            <v>01</v>
          </cell>
          <cell r="O203" t="str">
            <v xml:space="preserve"> หมู่ 1</v>
          </cell>
          <cell r="P203" t="str">
            <v>01</v>
          </cell>
          <cell r="Q203" t="str">
            <v>เปิดดำเนินการ</v>
          </cell>
          <cell r="V203" t="str">
            <v>21</v>
          </cell>
          <cell r="W203" t="str">
            <v>2.1 ทุติยภูมิระดับต้น</v>
          </cell>
          <cell r="AH203" t="str">
            <v>10859</v>
          </cell>
        </row>
        <row r="204">
          <cell r="A204" t="str">
            <v>001086000</v>
          </cell>
          <cell r="B204" t="str">
            <v>โรงพยาบาลประจันตคาม</v>
          </cell>
          <cell r="C204" t="str">
            <v>21002</v>
          </cell>
          <cell r="D204" t="str">
            <v>กระทรวงสาธารณสุข สำนักงานปลัดกระทรวงสาธารณสุข</v>
          </cell>
          <cell r="E204" t="str">
            <v>07</v>
          </cell>
          <cell r="F204" t="str">
            <v>โรงพยาบาลชุมชน</v>
          </cell>
          <cell r="G204" t="str">
            <v>30</v>
          </cell>
          <cell r="H204" t="str">
            <v>25</v>
          </cell>
          <cell r="I204" t="str">
            <v>จ.ปราจีนบุรี</v>
          </cell>
          <cell r="J204" t="str">
            <v>07</v>
          </cell>
          <cell r="K204" t="str">
            <v xml:space="preserve"> อ.ประจันตคาม</v>
          </cell>
          <cell r="L204" t="str">
            <v>01</v>
          </cell>
          <cell r="M204" t="str">
            <v xml:space="preserve"> 'ต.ประจันตคาม'</v>
          </cell>
          <cell r="N204" t="str">
            <v>04</v>
          </cell>
          <cell r="O204" t="str">
            <v xml:space="preserve"> หมู่ 4</v>
          </cell>
          <cell r="P204" t="str">
            <v>01</v>
          </cell>
          <cell r="Q204" t="str">
            <v>เปิดดำเนินการ</v>
          </cell>
          <cell r="R204" t="str">
            <v xml:space="preserve">101 </v>
          </cell>
          <cell r="V204" t="str">
            <v>21</v>
          </cell>
          <cell r="W204" t="str">
            <v>2.1 ทุติยภูมิระดับต้น</v>
          </cell>
          <cell r="AH204" t="str">
            <v>10860</v>
          </cell>
        </row>
        <row r="205">
          <cell r="A205" t="str">
            <v>001086100</v>
          </cell>
          <cell r="B205" t="str">
            <v>โรงพยาบาลศรีมหาโพธิ</v>
          </cell>
          <cell r="C205" t="str">
            <v>21002</v>
          </cell>
          <cell r="D205" t="str">
            <v>กระทรวงสาธารณสุข สำนักงานปลัดกระทรวงสาธารณสุข</v>
          </cell>
          <cell r="E205" t="str">
            <v>07</v>
          </cell>
          <cell r="F205" t="str">
            <v>โรงพยาบาลชุมชน</v>
          </cell>
          <cell r="G205" t="str">
            <v>60</v>
          </cell>
          <cell r="H205" t="str">
            <v>25</v>
          </cell>
          <cell r="I205" t="str">
            <v>จ.ปราจีนบุรี</v>
          </cell>
          <cell r="J205" t="str">
            <v>08</v>
          </cell>
          <cell r="K205" t="str">
            <v xml:space="preserve"> อ.ศรีมหาโพธิ</v>
          </cell>
          <cell r="L205" t="str">
            <v>01</v>
          </cell>
          <cell r="M205" t="str">
            <v xml:space="preserve"> 'ต.ศรีมหาโพธิ'</v>
          </cell>
          <cell r="N205" t="str">
            <v>09</v>
          </cell>
          <cell r="O205" t="str">
            <v xml:space="preserve"> หมู่ 9</v>
          </cell>
          <cell r="P205" t="str">
            <v>01</v>
          </cell>
          <cell r="Q205" t="str">
            <v>เปิดดำเนินการ</v>
          </cell>
          <cell r="R205" t="str">
            <v xml:space="preserve">114 </v>
          </cell>
          <cell r="V205" t="str">
            <v>21</v>
          </cell>
          <cell r="W205" t="str">
            <v>2.1 ทุติยภูมิระดับต้น</v>
          </cell>
          <cell r="AH205" t="str">
            <v>10861</v>
          </cell>
        </row>
        <row r="206">
          <cell r="A206" t="str">
            <v>001089300</v>
          </cell>
          <cell r="B206" t="str">
            <v>โรงพยาบาลโนนแดง</v>
          </cell>
          <cell r="C206" t="str">
            <v>21002</v>
          </cell>
          <cell r="D206" t="str">
            <v>กระทรวงสาธารณสุข สำนักงานปลัดกระทรวงสาธารณสุข</v>
          </cell>
          <cell r="E206" t="str">
            <v>07</v>
          </cell>
          <cell r="F206" t="str">
            <v>โรงพยาบาลชุมชน</v>
          </cell>
          <cell r="G206" t="str">
            <v>30</v>
          </cell>
          <cell r="H206" t="str">
            <v>30</v>
          </cell>
          <cell r="I206" t="str">
            <v>จ.นครราชสีมา</v>
          </cell>
          <cell r="J206" t="str">
            <v>24</v>
          </cell>
          <cell r="K206" t="str">
            <v xml:space="preserve"> อ.โนนแดง</v>
          </cell>
          <cell r="L206" t="str">
            <v>01</v>
          </cell>
          <cell r="M206" t="str">
            <v xml:space="preserve"> 'ต.โนนแดง'</v>
          </cell>
          <cell r="N206" t="str">
            <v>09</v>
          </cell>
          <cell r="O206" t="str">
            <v xml:space="preserve"> หมู่ 9</v>
          </cell>
          <cell r="P206" t="str">
            <v>01</v>
          </cell>
          <cell r="Q206" t="str">
            <v>เปิดดำเนินการ</v>
          </cell>
          <cell r="R206" t="str">
            <v xml:space="preserve">113 </v>
          </cell>
          <cell r="V206" t="str">
            <v>21</v>
          </cell>
          <cell r="W206" t="str">
            <v>2.1 ทุติยภูมิระดับต้น</v>
          </cell>
          <cell r="AH206" t="str">
            <v>10893</v>
          </cell>
        </row>
        <row r="207">
          <cell r="A207" t="str">
            <v>001089400</v>
          </cell>
          <cell r="B207" t="str">
            <v>โรงพยาบาลวังน้ำเขียว</v>
          </cell>
          <cell r="C207" t="str">
            <v>21002</v>
          </cell>
          <cell r="D207" t="str">
            <v>กระทรวงสาธารณสุข สำนักงานปลัดกระทรวงสาธารณสุข</v>
          </cell>
          <cell r="E207" t="str">
            <v>07</v>
          </cell>
          <cell r="F207" t="str">
            <v>โรงพยาบาลชุมชน</v>
          </cell>
          <cell r="G207" t="str">
            <v>10</v>
          </cell>
          <cell r="H207" t="str">
            <v>30</v>
          </cell>
          <cell r="I207" t="str">
            <v>จ.นครราชสีมา</v>
          </cell>
          <cell r="J207" t="str">
            <v>25</v>
          </cell>
          <cell r="K207" t="str">
            <v xml:space="preserve"> อ.วังน้ำเขียว</v>
          </cell>
          <cell r="L207" t="str">
            <v>05</v>
          </cell>
          <cell r="M207" t="str">
            <v xml:space="preserve"> 'ต.ไทยสามัคคี'</v>
          </cell>
          <cell r="N207" t="str">
            <v>03</v>
          </cell>
          <cell r="O207" t="str">
            <v xml:space="preserve"> หมู่ 3</v>
          </cell>
          <cell r="P207" t="str">
            <v>01</v>
          </cell>
          <cell r="Q207" t="str">
            <v>เปิดดำเนินการ</v>
          </cell>
          <cell r="R207" t="str">
            <v xml:space="preserve">ถ.ราชสีมา - กบินทร์บุรี  </v>
          </cell>
          <cell r="V207" t="str">
            <v>21</v>
          </cell>
          <cell r="W207" t="str">
            <v>2.1 ทุติยภูมิระดับต้น</v>
          </cell>
          <cell r="AH207" t="str">
            <v>10894</v>
          </cell>
        </row>
        <row r="208">
          <cell r="A208" t="str">
            <v>001087500</v>
          </cell>
          <cell r="B208" t="str">
            <v>โรงพยาบาลจักราช</v>
          </cell>
          <cell r="C208" t="str">
            <v>21002</v>
          </cell>
          <cell r="D208" t="str">
            <v>กระทรวงสาธารณสุข สำนักงานปลัดกระทรวงสาธารณสุข</v>
          </cell>
          <cell r="E208" t="str">
            <v>07</v>
          </cell>
          <cell r="F208" t="str">
            <v>โรงพยาบาลชุมชน</v>
          </cell>
          <cell r="G208" t="str">
            <v>30</v>
          </cell>
          <cell r="H208" t="str">
            <v>30</v>
          </cell>
          <cell r="I208" t="str">
            <v>จ.นครราชสีมา</v>
          </cell>
          <cell r="J208" t="str">
            <v>06</v>
          </cell>
          <cell r="K208" t="str">
            <v xml:space="preserve"> อ.จักราช</v>
          </cell>
          <cell r="L208" t="str">
            <v>01</v>
          </cell>
          <cell r="M208" t="str">
            <v xml:space="preserve"> 'ต.จักราช'</v>
          </cell>
          <cell r="N208" t="str">
            <v>04</v>
          </cell>
          <cell r="O208" t="str">
            <v xml:space="preserve"> หมู่ 4</v>
          </cell>
          <cell r="P208" t="str">
            <v>01</v>
          </cell>
          <cell r="Q208" t="str">
            <v>เปิดดำเนินการ</v>
          </cell>
          <cell r="R208" t="str">
            <v xml:space="preserve">272 </v>
          </cell>
          <cell r="V208" t="str">
            <v>22</v>
          </cell>
          <cell r="W208" t="str">
            <v>2.2 ทุติยภูมิระดับกลาง</v>
          </cell>
          <cell r="AH208" t="str">
            <v>10875</v>
          </cell>
        </row>
        <row r="209">
          <cell r="A209" t="str">
            <v>001089900</v>
          </cell>
          <cell r="B209" t="str">
            <v>โรงพยาบาลละหานทราย</v>
          </cell>
          <cell r="C209" t="str">
            <v>21002</v>
          </cell>
          <cell r="D209" t="str">
            <v>กระทรวงสาธารณสุข สำนักงานปลัดกระทรวงสาธารณสุข</v>
          </cell>
          <cell r="E209" t="str">
            <v>07</v>
          </cell>
          <cell r="F209" t="str">
            <v>โรงพยาบาลชุมชน</v>
          </cell>
          <cell r="G209" t="str">
            <v>90</v>
          </cell>
          <cell r="H209" t="str">
            <v>31</v>
          </cell>
          <cell r="I209" t="str">
            <v>จ.บุรีรัมย์</v>
          </cell>
          <cell r="J209" t="str">
            <v>06</v>
          </cell>
          <cell r="K209" t="str">
            <v xml:space="preserve"> อ.ละหานทราย</v>
          </cell>
          <cell r="L209" t="str">
            <v>01</v>
          </cell>
          <cell r="M209" t="str">
            <v xml:space="preserve"> 'ต.ละหานทราย'</v>
          </cell>
          <cell r="N209" t="str">
            <v>08</v>
          </cell>
          <cell r="O209" t="str">
            <v xml:space="preserve"> หมู่ 8</v>
          </cell>
          <cell r="P209" t="str">
            <v>01</v>
          </cell>
          <cell r="Q209" t="str">
            <v>เปิดดำเนินการ</v>
          </cell>
          <cell r="R209" t="str">
            <v xml:space="preserve">55 </v>
          </cell>
          <cell r="V209" t="str">
            <v>22</v>
          </cell>
          <cell r="W209" t="str">
            <v>2.2 ทุติยภูมิระดับกลาง</v>
          </cell>
          <cell r="AH209" t="str">
            <v>10899</v>
          </cell>
        </row>
        <row r="210">
          <cell r="A210" t="str">
            <v>001092400</v>
          </cell>
          <cell r="B210" t="str">
            <v>โรงพยาบาลลำดวน</v>
          </cell>
          <cell r="C210" t="str">
            <v>21002</v>
          </cell>
          <cell r="D210" t="str">
            <v>กระทรวงสาธารณสุข สำนักงานปลัดกระทรวงสาธารณสุข</v>
          </cell>
          <cell r="E210" t="str">
            <v>07</v>
          </cell>
          <cell r="F210" t="str">
            <v>โรงพยาบาลชุมชน</v>
          </cell>
          <cell r="G210" t="str">
            <v>60</v>
          </cell>
          <cell r="H210" t="str">
            <v>32</v>
          </cell>
          <cell r="I210" t="str">
            <v>จ.สุรินทร์</v>
          </cell>
          <cell r="J210" t="str">
            <v>11</v>
          </cell>
          <cell r="K210" t="str">
            <v xml:space="preserve"> อ.ลำดวน</v>
          </cell>
          <cell r="L210" t="str">
            <v>01</v>
          </cell>
          <cell r="M210" t="str">
            <v xml:space="preserve"> 'ต.ลำดวน'</v>
          </cell>
          <cell r="N210" t="str">
            <v>03</v>
          </cell>
          <cell r="O210" t="str">
            <v xml:space="preserve"> หมู่ 3</v>
          </cell>
          <cell r="P210" t="str">
            <v>01</v>
          </cell>
          <cell r="Q210" t="str">
            <v>เปิดดำเนินการ</v>
          </cell>
          <cell r="R210" t="str">
            <v xml:space="preserve">80  ถ.สุรินทร์-สังขะ </v>
          </cell>
          <cell r="V210" t="str">
            <v>21</v>
          </cell>
          <cell r="W210" t="str">
            <v>2.1 ทุติยภูมิระดับต้น</v>
          </cell>
          <cell r="AH210" t="str">
            <v>10924</v>
          </cell>
        </row>
        <row r="211">
          <cell r="A211" t="str">
            <v>001092500</v>
          </cell>
          <cell r="B211" t="str">
            <v>โรงพยาบาลสำโรงทาบ</v>
          </cell>
          <cell r="C211" t="str">
            <v>21002</v>
          </cell>
          <cell r="D211" t="str">
            <v>กระทรวงสาธารณสุข สำนักงานปลัดกระทรวงสาธารณสุข</v>
          </cell>
          <cell r="E211" t="str">
            <v>07</v>
          </cell>
          <cell r="F211" t="str">
            <v>โรงพยาบาลชุมชน</v>
          </cell>
          <cell r="G211" t="str">
            <v>30</v>
          </cell>
          <cell r="H211" t="str">
            <v>32</v>
          </cell>
          <cell r="I211" t="str">
            <v>จ.สุรินทร์</v>
          </cell>
          <cell r="J211" t="str">
            <v>12</v>
          </cell>
          <cell r="K211" t="str">
            <v xml:space="preserve"> อ.สำโรงทาบ</v>
          </cell>
          <cell r="L211" t="str">
            <v>02</v>
          </cell>
          <cell r="M211" t="str">
            <v xml:space="preserve"> 'ต.หนองไผ่ล้อม'</v>
          </cell>
          <cell r="N211" t="str">
            <v>01</v>
          </cell>
          <cell r="O211" t="str">
            <v xml:space="preserve"> หมู่ 1</v>
          </cell>
          <cell r="P211" t="str">
            <v>01</v>
          </cell>
          <cell r="Q211" t="str">
            <v>เปิดดำเนินการ</v>
          </cell>
          <cell r="R211" t="str">
            <v xml:space="preserve">272  ถ.ขามสามัคคี </v>
          </cell>
          <cell r="V211" t="str">
            <v>21</v>
          </cell>
          <cell r="W211" t="str">
            <v>2.1 ทุติยภูมิระดับต้น</v>
          </cell>
          <cell r="AH211" t="str">
            <v>10925</v>
          </cell>
        </row>
        <row r="212">
          <cell r="A212" t="str">
            <v>001092600</v>
          </cell>
          <cell r="B212" t="str">
            <v>โรงพยาบาลบัวเชด</v>
          </cell>
          <cell r="C212" t="str">
            <v>21002</v>
          </cell>
          <cell r="D212" t="str">
            <v>กระทรวงสาธารณสุข สำนักงานปลัดกระทรวงสาธารณสุข</v>
          </cell>
          <cell r="E212" t="str">
            <v>07</v>
          </cell>
          <cell r="F212" t="str">
            <v>โรงพยาบาลชุมชน</v>
          </cell>
          <cell r="G212" t="str">
            <v>30</v>
          </cell>
          <cell r="H212" t="str">
            <v>32</v>
          </cell>
          <cell r="I212" t="str">
            <v>จ.สุรินทร์</v>
          </cell>
          <cell r="J212" t="str">
            <v>13</v>
          </cell>
          <cell r="K212" t="str">
            <v xml:space="preserve"> อ.บัวเชด</v>
          </cell>
          <cell r="L212" t="str">
            <v>01</v>
          </cell>
          <cell r="M212" t="str">
            <v xml:space="preserve"> 'ต.บัวเชด'</v>
          </cell>
          <cell r="N212" t="str">
            <v>01</v>
          </cell>
          <cell r="O212" t="str">
            <v xml:space="preserve"> หมู่ 1</v>
          </cell>
          <cell r="P212" t="str">
            <v>01</v>
          </cell>
          <cell r="Q212" t="str">
            <v>เปิดดำเนินการ</v>
          </cell>
          <cell r="V212" t="str">
            <v>21</v>
          </cell>
          <cell r="W212" t="str">
            <v>2.1 ทุติยภูมิระดับต้น</v>
          </cell>
          <cell r="AH212" t="str">
            <v>10926</v>
          </cell>
        </row>
        <row r="213">
          <cell r="A213" t="str">
            <v>001098300</v>
          </cell>
          <cell r="B213" t="str">
            <v>โรงพยาบาลเนินสง่า</v>
          </cell>
          <cell r="C213" t="str">
            <v>21002</v>
          </cell>
          <cell r="D213" t="str">
            <v>กระทรวงสาธารณสุข สำนักงานปลัดกระทรวงสาธารณสุข</v>
          </cell>
          <cell r="E213" t="str">
            <v>07</v>
          </cell>
          <cell r="F213" t="str">
            <v>โรงพยาบาลชุมชน</v>
          </cell>
          <cell r="G213" t="str">
            <v>30</v>
          </cell>
          <cell r="H213" t="str">
            <v>36</v>
          </cell>
          <cell r="I213" t="str">
            <v>จ.ชัยภูมิ</v>
          </cell>
          <cell r="J213" t="str">
            <v>15</v>
          </cell>
          <cell r="K213" t="str">
            <v xml:space="preserve"> อ.เนินสง่า</v>
          </cell>
          <cell r="L213" t="str">
            <v>01</v>
          </cell>
          <cell r="M213" t="str">
            <v xml:space="preserve"> 'ต.หนองฉิม'</v>
          </cell>
          <cell r="N213" t="str">
            <v>05</v>
          </cell>
          <cell r="O213" t="str">
            <v xml:space="preserve"> หมู่ 5</v>
          </cell>
          <cell r="P213" t="str">
            <v>01</v>
          </cell>
          <cell r="Q213" t="str">
            <v>เปิดดำเนินการ</v>
          </cell>
          <cell r="R213" t="str">
            <v xml:space="preserve">180 ม. 5 </v>
          </cell>
          <cell r="S213" t="str">
            <v>36130</v>
          </cell>
          <cell r="V213" t="str">
            <v>21</v>
          </cell>
          <cell r="W213" t="str">
            <v>2.1 ทุติยภูมิระดับต้น</v>
          </cell>
          <cell r="AH213" t="str">
            <v>10983</v>
          </cell>
        </row>
        <row r="214">
          <cell r="A214" t="str">
            <v>001097300</v>
          </cell>
          <cell r="B214" t="str">
            <v>โรงพยาบาลหนองบัวแดง</v>
          </cell>
          <cell r="C214" t="str">
            <v>21002</v>
          </cell>
          <cell r="D214" t="str">
            <v>กระทรวงสาธารณสุข สำนักงานปลัดกระทรวงสาธารณสุข</v>
          </cell>
          <cell r="E214" t="str">
            <v>07</v>
          </cell>
          <cell r="F214" t="str">
            <v>โรงพยาบาลชุมชน</v>
          </cell>
          <cell r="G214" t="str">
            <v>30</v>
          </cell>
          <cell r="H214" t="str">
            <v>36</v>
          </cell>
          <cell r="I214" t="str">
            <v>จ.ชัยภูมิ</v>
          </cell>
          <cell r="J214" t="str">
            <v>05</v>
          </cell>
          <cell r="K214" t="str">
            <v xml:space="preserve"> อ.หนองบัวแดง</v>
          </cell>
          <cell r="L214" t="str">
            <v>01</v>
          </cell>
          <cell r="M214" t="str">
            <v xml:space="preserve"> 'ต.หนองบัวแดง'</v>
          </cell>
          <cell r="N214" t="str">
            <v>02</v>
          </cell>
          <cell r="O214" t="str">
            <v xml:space="preserve"> หมู่ 2</v>
          </cell>
          <cell r="P214" t="str">
            <v>01</v>
          </cell>
          <cell r="Q214" t="str">
            <v>เปิดดำเนินการ</v>
          </cell>
          <cell r="R214" t="str">
            <v xml:space="preserve">431 </v>
          </cell>
          <cell r="V214" t="str">
            <v>22</v>
          </cell>
          <cell r="W214" t="str">
            <v>2.2 ทุติยภูมิระดับกลาง</v>
          </cell>
          <cell r="AH214" t="str">
            <v>10973</v>
          </cell>
        </row>
        <row r="215">
          <cell r="A215" t="str">
            <v>001099200</v>
          </cell>
          <cell r="B215" t="str">
            <v>โรงพยาบาลโนนสัง</v>
          </cell>
          <cell r="C215" t="str">
            <v>21002</v>
          </cell>
          <cell r="D215" t="str">
            <v>กระทรวงสาธารณสุข สำนักงานปลัดกระทรวงสาธารณสุข</v>
          </cell>
          <cell r="E215" t="str">
            <v>07</v>
          </cell>
          <cell r="F215" t="str">
            <v>โรงพยาบาลชุมชน</v>
          </cell>
          <cell r="G215" t="str">
            <v>30</v>
          </cell>
          <cell r="H215" t="str">
            <v>39</v>
          </cell>
          <cell r="I215" t="str">
            <v>จ.หนองบัวลำภู</v>
          </cell>
          <cell r="J215" t="str">
            <v>03</v>
          </cell>
          <cell r="K215" t="str">
            <v xml:space="preserve"> อ.โนนสัง</v>
          </cell>
          <cell r="L215" t="str">
            <v>01</v>
          </cell>
          <cell r="M215" t="str">
            <v xml:space="preserve"> 'ต.โนนสัง'</v>
          </cell>
          <cell r="N215" t="str">
            <v>15</v>
          </cell>
          <cell r="O215" t="str">
            <v xml:space="preserve"> หมู่ 15</v>
          </cell>
          <cell r="P215" t="str">
            <v>01</v>
          </cell>
          <cell r="Q215" t="str">
            <v>เปิดดำเนินการ</v>
          </cell>
          <cell r="V215" t="str">
            <v>21</v>
          </cell>
          <cell r="W215" t="str">
            <v>2.1 ทุติยภูมิระดับต้น</v>
          </cell>
          <cell r="AH215" t="str">
            <v>10992</v>
          </cell>
        </row>
        <row r="216">
          <cell r="A216" t="str">
            <v>001099300</v>
          </cell>
          <cell r="B216" t="str">
            <v>โรงพยาบาลศรีบุญเรือง</v>
          </cell>
          <cell r="C216" t="str">
            <v>21002</v>
          </cell>
          <cell r="D216" t="str">
            <v>กระทรวงสาธารณสุข สำนักงานปลัดกระทรวงสาธารณสุข</v>
          </cell>
          <cell r="E216" t="str">
            <v>07</v>
          </cell>
          <cell r="F216" t="str">
            <v>โรงพยาบาลชุมชน</v>
          </cell>
          <cell r="G216" t="str">
            <v>60</v>
          </cell>
          <cell r="H216" t="str">
            <v>39</v>
          </cell>
          <cell r="I216" t="str">
            <v>จ.หนองบัวลำภู</v>
          </cell>
          <cell r="J216" t="str">
            <v>04</v>
          </cell>
          <cell r="K216" t="str">
            <v xml:space="preserve"> อ.ศรีบุญเรือง</v>
          </cell>
          <cell r="L216" t="str">
            <v>01</v>
          </cell>
          <cell r="M216" t="str">
            <v xml:space="preserve"> 'ต.เมืองใหม่'</v>
          </cell>
          <cell r="N216" t="str">
            <v>07</v>
          </cell>
          <cell r="O216" t="str">
            <v xml:space="preserve"> หมู่ 7</v>
          </cell>
          <cell r="P216" t="str">
            <v>01</v>
          </cell>
          <cell r="Q216" t="str">
            <v>เปิดดำเนินการ</v>
          </cell>
          <cell r="R216" t="str">
            <v xml:space="preserve">106 </v>
          </cell>
          <cell r="V216" t="str">
            <v>21</v>
          </cell>
          <cell r="W216" t="str">
            <v>2.1 ทุติยภูมิระดับต้น</v>
          </cell>
          <cell r="AH216" t="str">
            <v>10993</v>
          </cell>
        </row>
        <row r="217">
          <cell r="A217" t="str">
            <v>001099400</v>
          </cell>
          <cell r="B217" t="str">
            <v>โรงพยาบาลสุวรรณคูหา</v>
          </cell>
          <cell r="C217" t="str">
            <v>21002</v>
          </cell>
          <cell r="D217" t="str">
            <v>กระทรวงสาธารณสุข สำนักงานปลัดกระทรวงสาธารณสุข</v>
          </cell>
          <cell r="E217" t="str">
            <v>07</v>
          </cell>
          <cell r="F217" t="str">
            <v>โรงพยาบาลชุมชน</v>
          </cell>
          <cell r="G217" t="str">
            <v>30</v>
          </cell>
          <cell r="H217" t="str">
            <v>39</v>
          </cell>
          <cell r="I217" t="str">
            <v>จ.หนองบัวลำภู</v>
          </cell>
          <cell r="J217" t="str">
            <v>05</v>
          </cell>
          <cell r="K217" t="str">
            <v xml:space="preserve"> อ.สุวรรณคูหา</v>
          </cell>
          <cell r="L217" t="str">
            <v>06</v>
          </cell>
          <cell r="M217" t="str">
            <v xml:space="preserve"> 'ต.สุวรรณคูหา'</v>
          </cell>
          <cell r="N217" t="str">
            <v>06</v>
          </cell>
          <cell r="O217" t="str">
            <v xml:space="preserve"> หมู่ 6</v>
          </cell>
          <cell r="P217" t="str">
            <v>01</v>
          </cell>
          <cell r="Q217" t="str">
            <v>เปิดดำเนินการ</v>
          </cell>
          <cell r="R217" t="str">
            <v xml:space="preserve">ถ.พระไชยเชษฐา </v>
          </cell>
          <cell r="V217" t="str">
            <v>21</v>
          </cell>
          <cell r="W217" t="str">
            <v>2.1 ทุติยภูมิระดับต้น</v>
          </cell>
          <cell r="AH217" t="str">
            <v>10994</v>
          </cell>
        </row>
        <row r="218">
          <cell r="A218" t="str">
            <v>001100700</v>
          </cell>
          <cell r="B218" t="str">
            <v>โรงพยาบาลหนองสองห้อง</v>
          </cell>
          <cell r="C218" t="str">
            <v>21002</v>
          </cell>
          <cell r="D218" t="str">
            <v>กระทรวงสาธารณสุข สำนักงานปลัดกระทรวงสาธารณสุข</v>
          </cell>
          <cell r="E218" t="str">
            <v>07</v>
          </cell>
          <cell r="F218" t="str">
            <v>โรงพยาบาลชุมชน</v>
          </cell>
          <cell r="G218" t="str">
            <v>30</v>
          </cell>
          <cell r="H218" t="str">
            <v>40</v>
          </cell>
          <cell r="I218" t="str">
            <v>จ.ขอนแก่น</v>
          </cell>
          <cell r="J218" t="str">
            <v>15</v>
          </cell>
          <cell r="K218" t="str">
            <v xml:space="preserve"> อ.หนองสองห้อง</v>
          </cell>
          <cell r="L218" t="str">
            <v>01</v>
          </cell>
          <cell r="M218" t="str">
            <v xml:space="preserve"> 'ต.หนองสองห้อง'</v>
          </cell>
          <cell r="N218" t="str">
            <v>16</v>
          </cell>
          <cell r="O218" t="str">
            <v xml:space="preserve"> หมู่ 16</v>
          </cell>
          <cell r="P218" t="str">
            <v>01</v>
          </cell>
          <cell r="Q218" t="str">
            <v>เปิดดำเนินการ</v>
          </cell>
          <cell r="R218" t="str">
            <v xml:space="preserve">803 </v>
          </cell>
          <cell r="S218" t="str">
            <v>40190</v>
          </cell>
          <cell r="T218" t="str">
            <v>043491010</v>
          </cell>
          <cell r="V218" t="str">
            <v>21</v>
          </cell>
          <cell r="W218" t="str">
            <v>2.1 ทุติยภูมิระดับต้น</v>
          </cell>
          <cell r="X218" t="str">
            <v>S</v>
          </cell>
          <cell r="Y218" t="str">
            <v xml:space="preserve">บริการ  </v>
          </cell>
          <cell r="AH218" t="str">
            <v>11007</v>
          </cell>
        </row>
        <row r="219">
          <cell r="A219" t="str">
            <v>001101200</v>
          </cell>
          <cell r="B219" t="str">
            <v>โรงพยาบาลภูผาม่าน</v>
          </cell>
          <cell r="C219" t="str">
            <v>21002</v>
          </cell>
          <cell r="D219" t="str">
            <v>กระทรวงสาธารณสุข สำนักงานปลัดกระทรวงสาธารณสุข</v>
          </cell>
          <cell r="E219" t="str">
            <v>07</v>
          </cell>
          <cell r="F219" t="str">
            <v>โรงพยาบาลชุมชน</v>
          </cell>
          <cell r="G219" t="str">
            <v>30</v>
          </cell>
          <cell r="H219" t="str">
            <v>40</v>
          </cell>
          <cell r="I219" t="str">
            <v>จ.ขอนแก่น</v>
          </cell>
          <cell r="J219" t="str">
            <v>20</v>
          </cell>
          <cell r="K219" t="str">
            <v xml:space="preserve"> อ.ภูผาม่าน</v>
          </cell>
          <cell r="L219" t="str">
            <v>03</v>
          </cell>
          <cell r="M219" t="str">
            <v xml:space="preserve"> 'ต.ภูผาม่าน'</v>
          </cell>
          <cell r="N219" t="str">
            <v>01</v>
          </cell>
          <cell r="O219" t="str">
            <v xml:space="preserve"> หมู่ 1</v>
          </cell>
          <cell r="P219" t="str">
            <v>01</v>
          </cell>
          <cell r="Q219" t="str">
            <v>เปิดดำเนินการ</v>
          </cell>
          <cell r="R219" t="str">
            <v xml:space="preserve">39 </v>
          </cell>
          <cell r="S219" t="str">
            <v>40350</v>
          </cell>
          <cell r="T219" t="str">
            <v>043396011</v>
          </cell>
          <cell r="V219" t="str">
            <v>21</v>
          </cell>
          <cell r="W219" t="str">
            <v>2.1 ทุติยภูมิระดับต้น</v>
          </cell>
          <cell r="X219" t="str">
            <v>S</v>
          </cell>
          <cell r="Y219" t="str">
            <v xml:space="preserve">บริการ  </v>
          </cell>
          <cell r="AH219" t="str">
            <v>11012</v>
          </cell>
        </row>
        <row r="220">
          <cell r="A220" t="str">
            <v>001101700</v>
          </cell>
          <cell r="B220" t="str">
            <v>โรงพยาบาลโนนสะอาด</v>
          </cell>
          <cell r="C220" t="str">
            <v>21002</v>
          </cell>
          <cell r="D220" t="str">
            <v>กระทรวงสาธารณสุข สำนักงานปลัดกระทรวงสาธารณสุข</v>
          </cell>
          <cell r="E220" t="str">
            <v>07</v>
          </cell>
          <cell r="F220" t="str">
            <v>โรงพยาบาลชุมชน</v>
          </cell>
          <cell r="G220" t="str">
            <v>30</v>
          </cell>
          <cell r="H220" t="str">
            <v>41</v>
          </cell>
          <cell r="I220" t="str">
            <v>จ.อุดรธานี</v>
          </cell>
          <cell r="J220" t="str">
            <v>05</v>
          </cell>
          <cell r="K220" t="str">
            <v xml:space="preserve"> อ.โนนสะอาด</v>
          </cell>
          <cell r="L220" t="str">
            <v>01</v>
          </cell>
          <cell r="M220" t="str">
            <v xml:space="preserve"> 'ต.โนนสะอาด'</v>
          </cell>
          <cell r="N220" t="str">
            <v>02</v>
          </cell>
          <cell r="O220" t="str">
            <v xml:space="preserve"> หมู่ 2</v>
          </cell>
          <cell r="P220" t="str">
            <v>01</v>
          </cell>
          <cell r="Q220" t="str">
            <v>เปิดดำเนินการ</v>
          </cell>
          <cell r="V220" t="str">
            <v>21</v>
          </cell>
          <cell r="W220" t="str">
            <v>2.1 ทุติยภูมิระดับต้น</v>
          </cell>
          <cell r="AH220" t="str">
            <v>11017</v>
          </cell>
        </row>
        <row r="221">
          <cell r="A221" t="str">
            <v>001102200</v>
          </cell>
          <cell r="B221" t="str">
            <v>โรงพยาบาลวังสามหมอ</v>
          </cell>
          <cell r="C221" t="str">
            <v>21002</v>
          </cell>
          <cell r="D221" t="str">
            <v>กระทรวงสาธารณสุข สำนักงานปลัดกระทรวงสาธารณสุข</v>
          </cell>
          <cell r="E221" t="str">
            <v>07</v>
          </cell>
          <cell r="F221" t="str">
            <v>โรงพยาบาลชุมชน</v>
          </cell>
          <cell r="G221" t="str">
            <v>30</v>
          </cell>
          <cell r="H221" t="str">
            <v>41</v>
          </cell>
          <cell r="I221" t="str">
            <v>จ.อุดรธานี</v>
          </cell>
          <cell r="J221" t="str">
            <v>10</v>
          </cell>
          <cell r="K221" t="str">
            <v xml:space="preserve"> อ.วังสามหมอ</v>
          </cell>
          <cell r="L221" t="str">
            <v>06</v>
          </cell>
          <cell r="M221" t="str">
            <v xml:space="preserve"> 'ต.วังสามหมอ'</v>
          </cell>
          <cell r="N221" t="str">
            <v>11</v>
          </cell>
          <cell r="O221" t="str">
            <v xml:space="preserve"> หมู่ 11</v>
          </cell>
          <cell r="P221" t="str">
            <v>01</v>
          </cell>
          <cell r="Q221" t="str">
            <v>เปิดดำเนินการ</v>
          </cell>
          <cell r="R221" t="str">
            <v xml:space="preserve">108  ถ.ศรีธาตุ-วังสามหมอ </v>
          </cell>
          <cell r="S221" t="str">
            <v>41280</v>
          </cell>
          <cell r="V221" t="str">
            <v>21</v>
          </cell>
          <cell r="W221" t="str">
            <v>2.1 ทุติยภูมิระดับต้น</v>
          </cell>
          <cell r="AH221" t="str">
            <v>11022</v>
          </cell>
        </row>
        <row r="222">
          <cell r="A222" t="str">
            <v>001105100</v>
          </cell>
          <cell r="B222" t="str">
            <v>โรงพยาบาลแกดำ</v>
          </cell>
          <cell r="C222" t="str">
            <v>21002</v>
          </cell>
          <cell r="D222" t="str">
            <v>กระทรวงสาธารณสุข สำนักงานปลัดกระทรวงสาธารณสุข</v>
          </cell>
          <cell r="E222" t="str">
            <v>07</v>
          </cell>
          <cell r="F222" t="str">
            <v>โรงพยาบาลชุมชน</v>
          </cell>
          <cell r="G222" t="str">
            <v>30</v>
          </cell>
          <cell r="H222" t="str">
            <v>44</v>
          </cell>
          <cell r="I222" t="str">
            <v>จ.มหาสารคาม</v>
          </cell>
          <cell r="J222" t="str">
            <v>02</v>
          </cell>
          <cell r="K222" t="str">
            <v xml:space="preserve"> อ.แกดำ</v>
          </cell>
          <cell r="L222" t="str">
            <v>01</v>
          </cell>
          <cell r="M222" t="str">
            <v xml:space="preserve"> 'ต.แกดำ'</v>
          </cell>
          <cell r="N222" t="str">
            <v>07</v>
          </cell>
          <cell r="O222" t="str">
            <v xml:space="preserve"> หมู่ 7</v>
          </cell>
          <cell r="P222" t="str">
            <v>01</v>
          </cell>
          <cell r="Q222" t="str">
            <v>เปิดดำเนินการ</v>
          </cell>
          <cell r="R222" t="str">
            <v xml:space="preserve">155 </v>
          </cell>
          <cell r="V222" t="str">
            <v>21</v>
          </cell>
          <cell r="W222" t="str">
            <v>2.1 ทุติยภูมิระดับต้น</v>
          </cell>
          <cell r="AH222" t="str">
            <v>11051</v>
          </cell>
        </row>
        <row r="223">
          <cell r="A223" t="str">
            <v>001101600</v>
          </cell>
          <cell r="B223" t="str">
            <v>โรงพยาบาลห้วยเกิ้ง</v>
          </cell>
          <cell r="C223" t="str">
            <v>21002</v>
          </cell>
          <cell r="D223" t="str">
            <v>กระทรวงสาธารณสุข สำนักงานปลัดกระทรวงสาธารณสุข</v>
          </cell>
          <cell r="E223" t="str">
            <v>07</v>
          </cell>
          <cell r="F223" t="str">
            <v>โรงพยาบาลชุมชน</v>
          </cell>
          <cell r="G223" t="str">
            <v>10</v>
          </cell>
          <cell r="H223" t="str">
            <v>41</v>
          </cell>
          <cell r="I223" t="str">
            <v>จ.อุดรธานี</v>
          </cell>
          <cell r="J223" t="str">
            <v>04</v>
          </cell>
          <cell r="K223" t="str">
            <v xml:space="preserve"> อ.กุมภวาปี</v>
          </cell>
          <cell r="L223" t="str">
            <v>07</v>
          </cell>
          <cell r="M223" t="str">
            <v xml:space="preserve"> 'ต.ห้วยเกิ้ง'</v>
          </cell>
          <cell r="N223" t="str">
            <v>04</v>
          </cell>
          <cell r="O223" t="str">
            <v xml:space="preserve"> หมู่ 4</v>
          </cell>
          <cell r="P223" t="str">
            <v>01</v>
          </cell>
          <cell r="Q223" t="str">
            <v>เปิดดำเนินการ</v>
          </cell>
          <cell r="S223" t="str">
            <v>41000</v>
          </cell>
          <cell r="V223" t="str">
            <v>21</v>
          </cell>
          <cell r="W223" t="str">
            <v>2.1 ทุติยภูมิระดับต้น</v>
          </cell>
          <cell r="AH223" t="str">
            <v>11016</v>
          </cell>
        </row>
        <row r="224">
          <cell r="A224" t="str">
            <v>001105700</v>
          </cell>
          <cell r="B224" t="str">
            <v>โรงพยาบาลพยัคฆภูมิพิสัย</v>
          </cell>
          <cell r="C224" t="str">
            <v>21002</v>
          </cell>
          <cell r="D224" t="str">
            <v>กระทรวงสาธารณสุข สำนักงานปลัดกระทรวงสาธารณสุข</v>
          </cell>
          <cell r="E224" t="str">
            <v>07</v>
          </cell>
          <cell r="F224" t="str">
            <v>โรงพยาบาลชุมชน</v>
          </cell>
          <cell r="G224" t="str">
            <v>90</v>
          </cell>
          <cell r="H224" t="str">
            <v>44</v>
          </cell>
          <cell r="I224" t="str">
            <v>จ.มหาสารคาม</v>
          </cell>
          <cell r="J224" t="str">
            <v>08</v>
          </cell>
          <cell r="K224" t="str">
            <v xml:space="preserve"> อ.พยัคฆภูมิพิสัย</v>
          </cell>
          <cell r="L224" t="str">
            <v>01</v>
          </cell>
          <cell r="M224" t="str">
            <v xml:space="preserve"> 'ต.ปะหลาน'</v>
          </cell>
          <cell r="N224" t="str">
            <v>01</v>
          </cell>
          <cell r="O224" t="str">
            <v xml:space="preserve"> หมู่ 1</v>
          </cell>
          <cell r="P224" t="str">
            <v>01</v>
          </cell>
          <cell r="Q224" t="str">
            <v>เปิดดำเนินการ</v>
          </cell>
          <cell r="R224" t="str">
            <v xml:space="preserve">693  ถ.นุตจรัส </v>
          </cell>
          <cell r="V224" t="str">
            <v>22</v>
          </cell>
          <cell r="W224" t="str">
            <v>2.2 ทุติยภูมิระดับกลาง</v>
          </cell>
          <cell r="AH224" t="str">
            <v>11057</v>
          </cell>
        </row>
        <row r="225">
          <cell r="A225" t="str">
            <v>001105800</v>
          </cell>
          <cell r="B225" t="str">
            <v>โรงพยาบาลวาปีปทุม</v>
          </cell>
          <cell r="C225" t="str">
            <v>21002</v>
          </cell>
          <cell r="D225" t="str">
            <v>กระทรวงสาธารณสุข สำนักงานปลัดกระทรวงสาธารณสุข</v>
          </cell>
          <cell r="E225" t="str">
            <v>07</v>
          </cell>
          <cell r="F225" t="str">
            <v>โรงพยาบาลชุมชน</v>
          </cell>
          <cell r="G225" t="str">
            <v>90</v>
          </cell>
          <cell r="H225" t="str">
            <v>44</v>
          </cell>
          <cell r="I225" t="str">
            <v>จ.มหาสารคาม</v>
          </cell>
          <cell r="J225" t="str">
            <v>09</v>
          </cell>
          <cell r="K225" t="str">
            <v xml:space="preserve"> อ.วาปีปทุม</v>
          </cell>
          <cell r="L225" t="str">
            <v>01</v>
          </cell>
          <cell r="M225" t="str">
            <v xml:space="preserve"> 'ต.หนองแสง'</v>
          </cell>
          <cell r="N225" t="str">
            <v>02</v>
          </cell>
          <cell r="O225" t="str">
            <v xml:space="preserve"> หมู่ 2</v>
          </cell>
          <cell r="P225" t="str">
            <v>01</v>
          </cell>
          <cell r="Q225" t="str">
            <v>เปิดดำเนินการ</v>
          </cell>
          <cell r="R225" t="str">
            <v xml:space="preserve">ถ.วานี-พยัคฆ์ </v>
          </cell>
          <cell r="V225" t="str">
            <v>21</v>
          </cell>
          <cell r="W225" t="str">
            <v>2.1 ทุติยภูมิระดับต้น</v>
          </cell>
          <cell r="Z225" t="str">
            <v>06</v>
          </cell>
          <cell r="AA225" t="str">
            <v>แก้ไข/เปลี่ยนแปลงจำนวนเตียง</v>
          </cell>
          <cell r="AB225" t="str">
            <v>เพิ่มจำนวนเตียง จาก 60 เป็น 90 ตามหนังสือสำนักบริหารการสาธารณสุขที่ สธ0228.042/6246 วันที่ 20 พย.55</v>
          </cell>
          <cell r="AH225" t="str">
            <v>11058</v>
          </cell>
        </row>
        <row r="226">
          <cell r="A226" t="str">
            <v>001105400</v>
          </cell>
          <cell r="B226" t="str">
            <v>โรงพยาบาลเชียงยืน</v>
          </cell>
          <cell r="C226" t="str">
            <v>21002</v>
          </cell>
          <cell r="D226" t="str">
            <v>กระทรวงสาธารณสุข สำนักงานปลัดกระทรวงสาธารณสุข</v>
          </cell>
          <cell r="E226" t="str">
            <v>07</v>
          </cell>
          <cell r="F226" t="str">
            <v>โรงพยาบาลชุมชน</v>
          </cell>
          <cell r="G226" t="str">
            <v>30</v>
          </cell>
          <cell r="H226" t="str">
            <v>44</v>
          </cell>
          <cell r="I226" t="str">
            <v>จ.มหาสารคาม</v>
          </cell>
          <cell r="J226" t="str">
            <v>05</v>
          </cell>
          <cell r="K226" t="str">
            <v xml:space="preserve"> อ.เชียงยืน</v>
          </cell>
          <cell r="L226" t="str">
            <v>01</v>
          </cell>
          <cell r="M226" t="str">
            <v xml:space="preserve"> 'ต.เชียงยืน'</v>
          </cell>
          <cell r="N226" t="str">
            <v>05</v>
          </cell>
          <cell r="O226" t="str">
            <v xml:space="preserve"> หมู่ 5</v>
          </cell>
          <cell r="P226" t="str">
            <v>01</v>
          </cell>
          <cell r="Q226" t="str">
            <v>เปิดดำเนินการ</v>
          </cell>
          <cell r="R226" t="str">
            <v xml:space="preserve">ถ.แสงอาวุธ </v>
          </cell>
          <cell r="V226" t="str">
            <v>21</v>
          </cell>
          <cell r="W226" t="str">
            <v>2.1 ทุติยภูมิระดับต้น</v>
          </cell>
          <cell r="AH226" t="str">
            <v>11054</v>
          </cell>
        </row>
        <row r="227">
          <cell r="A227" t="str">
            <v>001105600</v>
          </cell>
          <cell r="B227" t="str">
            <v>โรงพยาบาลนาเชือก</v>
          </cell>
          <cell r="C227" t="str">
            <v>21002</v>
          </cell>
          <cell r="D227" t="str">
            <v>กระทรวงสาธารณสุข สำนักงานปลัดกระทรวงสาธารณสุข</v>
          </cell>
          <cell r="E227" t="str">
            <v>07</v>
          </cell>
          <cell r="F227" t="str">
            <v>โรงพยาบาลชุมชน</v>
          </cell>
          <cell r="G227" t="str">
            <v>30</v>
          </cell>
          <cell r="H227" t="str">
            <v>44</v>
          </cell>
          <cell r="I227" t="str">
            <v>จ.มหาสารคาม</v>
          </cell>
          <cell r="J227" t="str">
            <v>07</v>
          </cell>
          <cell r="K227" t="str">
            <v xml:space="preserve"> อ.นาเชือก</v>
          </cell>
          <cell r="L227" t="str">
            <v>01</v>
          </cell>
          <cell r="M227" t="str">
            <v xml:space="preserve"> 'ต.นาเชือก'</v>
          </cell>
          <cell r="N227" t="str">
            <v>02</v>
          </cell>
          <cell r="O227" t="str">
            <v xml:space="preserve"> หมู่ 2</v>
          </cell>
          <cell r="P227" t="str">
            <v>01</v>
          </cell>
          <cell r="Q227" t="str">
            <v>เปิดดำเนินการ</v>
          </cell>
          <cell r="R227" t="str">
            <v xml:space="preserve">52  ถ.นาเชือก-พยัคฒภูมิพิสัย </v>
          </cell>
          <cell r="V227" t="str">
            <v>21</v>
          </cell>
          <cell r="W227" t="str">
            <v>2.1 ทุติยภูมิระดับต้น</v>
          </cell>
          <cell r="AH227" t="str">
            <v>11056</v>
          </cell>
        </row>
        <row r="228">
          <cell r="A228" t="str">
            <v>001108700</v>
          </cell>
          <cell r="B228" t="str">
            <v>โรงพยาบาลสมเด็จ</v>
          </cell>
          <cell r="C228" t="str">
            <v>21002</v>
          </cell>
          <cell r="D228" t="str">
            <v>กระทรวงสาธารณสุข สำนักงานปลัดกระทรวงสาธารณสุข</v>
          </cell>
          <cell r="E228" t="str">
            <v>07</v>
          </cell>
          <cell r="F228" t="str">
            <v>โรงพยาบาลชุมชน</v>
          </cell>
          <cell r="G228" t="str">
            <v>90</v>
          </cell>
          <cell r="H228" t="str">
            <v>46</v>
          </cell>
          <cell r="I228" t="str">
            <v>จ.กาฬสินธุ์</v>
          </cell>
          <cell r="J228" t="str">
            <v>13</v>
          </cell>
          <cell r="K228" t="str">
            <v xml:space="preserve"> อ.สมเด็จ</v>
          </cell>
          <cell r="L228" t="str">
            <v>01</v>
          </cell>
          <cell r="M228" t="str">
            <v xml:space="preserve"> 'ต.สมเด็จ'</v>
          </cell>
          <cell r="N228" t="str">
            <v>02</v>
          </cell>
          <cell r="O228" t="str">
            <v xml:space="preserve"> หมู่ 2</v>
          </cell>
          <cell r="P228" t="str">
            <v>01</v>
          </cell>
          <cell r="Q228" t="str">
            <v>เปิดดำเนินการ</v>
          </cell>
          <cell r="R228" t="str">
            <v xml:space="preserve">398 </v>
          </cell>
          <cell r="V228" t="str">
            <v>22</v>
          </cell>
          <cell r="W228" t="str">
            <v>2.2 ทุติยภูมิระดับกลาง</v>
          </cell>
          <cell r="AH228" t="str">
            <v>11087</v>
          </cell>
        </row>
        <row r="229">
          <cell r="A229" t="str">
            <v>001105900</v>
          </cell>
          <cell r="B229" t="str">
            <v>โรงพยาบาลนาดูน</v>
          </cell>
          <cell r="C229" t="str">
            <v>21002</v>
          </cell>
          <cell r="D229" t="str">
            <v>กระทรวงสาธารณสุข สำนักงานปลัดกระทรวงสาธารณสุข</v>
          </cell>
          <cell r="E229" t="str">
            <v>07</v>
          </cell>
          <cell r="F229" t="str">
            <v>โรงพยาบาลชุมชน</v>
          </cell>
          <cell r="G229" t="str">
            <v>30</v>
          </cell>
          <cell r="H229" t="str">
            <v>44</v>
          </cell>
          <cell r="I229" t="str">
            <v>จ.มหาสารคาม</v>
          </cell>
          <cell r="J229" t="str">
            <v>10</v>
          </cell>
          <cell r="K229" t="str">
            <v xml:space="preserve"> อ.นาดูน</v>
          </cell>
          <cell r="L229" t="str">
            <v>01</v>
          </cell>
          <cell r="M229" t="str">
            <v xml:space="preserve"> 'ต.นาดูน'</v>
          </cell>
          <cell r="N229" t="str">
            <v>09</v>
          </cell>
          <cell r="O229" t="str">
            <v xml:space="preserve"> หมู่ 9</v>
          </cell>
          <cell r="P229" t="str">
            <v>01</v>
          </cell>
          <cell r="Q229" t="str">
            <v>เปิดดำเนินการ</v>
          </cell>
          <cell r="R229" t="str">
            <v xml:space="preserve">170  ถ.กลางเมือง </v>
          </cell>
          <cell r="V229" t="str">
            <v>21</v>
          </cell>
          <cell r="W229" t="str">
            <v>2.1 ทุติยภูมิระดับต้น</v>
          </cell>
          <cell r="AH229" t="str">
            <v>11059</v>
          </cell>
        </row>
        <row r="230">
          <cell r="A230" t="str">
            <v>001108200</v>
          </cell>
          <cell r="B230" t="str">
            <v>โรงพยาบาลห้วยเม็ก</v>
          </cell>
          <cell r="C230" t="str">
            <v>21002</v>
          </cell>
          <cell r="D230" t="str">
            <v>กระทรวงสาธารณสุข สำนักงานปลัดกระทรวงสาธารณสุข</v>
          </cell>
          <cell r="E230" t="str">
            <v>07</v>
          </cell>
          <cell r="F230" t="str">
            <v>โรงพยาบาลชุมชน</v>
          </cell>
          <cell r="G230" t="str">
            <v>10</v>
          </cell>
          <cell r="H230" t="str">
            <v>46</v>
          </cell>
          <cell r="I230" t="str">
            <v>จ.กาฬสินธุ์</v>
          </cell>
          <cell r="J230" t="str">
            <v>08</v>
          </cell>
          <cell r="K230" t="str">
            <v xml:space="preserve"> อ.ห้วยเม็ก</v>
          </cell>
          <cell r="L230" t="str">
            <v>01</v>
          </cell>
          <cell r="M230" t="str">
            <v xml:space="preserve"> 'ต.ห้วยเม็ก'</v>
          </cell>
          <cell r="N230" t="str">
            <v>04</v>
          </cell>
          <cell r="O230" t="str">
            <v xml:space="preserve"> หมู่ 4</v>
          </cell>
          <cell r="P230" t="str">
            <v>01</v>
          </cell>
          <cell r="Q230" t="str">
            <v>เปิดดำเนินการ</v>
          </cell>
          <cell r="R230" t="str">
            <v xml:space="preserve">55 </v>
          </cell>
          <cell r="V230" t="str">
            <v>21</v>
          </cell>
          <cell r="W230" t="str">
            <v>2.1 ทุติยภูมิระดับต้น</v>
          </cell>
          <cell r="AH230" t="str">
            <v>11082</v>
          </cell>
        </row>
        <row r="231">
          <cell r="A231" t="str">
            <v>001108000</v>
          </cell>
          <cell r="B231" t="str">
            <v>โรงพยาบาลเขาวง</v>
          </cell>
          <cell r="C231" t="str">
            <v>21002</v>
          </cell>
          <cell r="D231" t="str">
            <v>กระทรวงสาธารณสุข สำนักงานปลัดกระทรวงสาธารณสุข</v>
          </cell>
          <cell r="E231" t="str">
            <v>07</v>
          </cell>
          <cell r="F231" t="str">
            <v>โรงพยาบาลชุมชน</v>
          </cell>
          <cell r="G231" t="str">
            <v>30</v>
          </cell>
          <cell r="H231" t="str">
            <v>46</v>
          </cell>
          <cell r="I231" t="str">
            <v>จ.กาฬสินธุ์</v>
          </cell>
          <cell r="J231" t="str">
            <v>06</v>
          </cell>
          <cell r="K231" t="str">
            <v xml:space="preserve"> อ.เขาวง</v>
          </cell>
          <cell r="L231" t="str">
            <v>01</v>
          </cell>
          <cell r="M231" t="str">
            <v xml:space="preserve"> 'ต.คุ้มเก่า'</v>
          </cell>
          <cell r="N231" t="str">
            <v>03</v>
          </cell>
          <cell r="O231" t="str">
            <v xml:space="preserve"> หมู่ 3</v>
          </cell>
          <cell r="P231" t="str">
            <v>01</v>
          </cell>
          <cell r="Q231" t="str">
            <v>เปิดดำเนินการ</v>
          </cell>
          <cell r="R231" t="str">
            <v xml:space="preserve">249 </v>
          </cell>
          <cell r="V231" t="str">
            <v>21</v>
          </cell>
          <cell r="W231" t="str">
            <v>2.1 ทุติยภูมิระดับต้น</v>
          </cell>
          <cell r="AH231" t="str">
            <v>11080</v>
          </cell>
        </row>
        <row r="232">
          <cell r="A232" t="str">
            <v>001107900</v>
          </cell>
          <cell r="B232" t="str">
            <v>โรงพยาบาลร่องคำ</v>
          </cell>
          <cell r="C232" t="str">
            <v>21002</v>
          </cell>
          <cell r="D232" t="str">
            <v>กระทรวงสาธารณสุข สำนักงานปลัดกระทรวงสาธารณสุข</v>
          </cell>
          <cell r="E232" t="str">
            <v>07</v>
          </cell>
          <cell r="F232" t="str">
            <v>โรงพยาบาลชุมชน</v>
          </cell>
          <cell r="G232" t="str">
            <v>30</v>
          </cell>
          <cell r="H232" t="str">
            <v>46</v>
          </cell>
          <cell r="I232" t="str">
            <v>จ.กาฬสินธุ์</v>
          </cell>
          <cell r="J232" t="str">
            <v>04</v>
          </cell>
          <cell r="K232" t="str">
            <v xml:space="preserve"> อ.ร่องคำ</v>
          </cell>
          <cell r="L232" t="str">
            <v>01</v>
          </cell>
          <cell r="M232" t="str">
            <v xml:space="preserve"> 'ต.ร่องคำ'</v>
          </cell>
          <cell r="N232" t="str">
            <v>01</v>
          </cell>
          <cell r="O232" t="str">
            <v xml:space="preserve"> หมู่ 1</v>
          </cell>
          <cell r="P232" t="str">
            <v>01</v>
          </cell>
          <cell r="Q232" t="str">
            <v>เปิดดำเนินการ</v>
          </cell>
          <cell r="R232" t="str">
            <v>101</v>
          </cell>
          <cell r="V232" t="str">
            <v>21</v>
          </cell>
          <cell r="W232" t="str">
            <v>2.1 ทุติยภูมิระดับต้น</v>
          </cell>
          <cell r="AH232" t="str">
            <v>11079</v>
          </cell>
        </row>
        <row r="233">
          <cell r="A233" t="str">
            <v>001108100</v>
          </cell>
          <cell r="B233" t="str">
            <v>โรงพยาบาลยางตลาด</v>
          </cell>
          <cell r="C233" t="str">
            <v>21002</v>
          </cell>
          <cell r="D233" t="str">
            <v>กระทรวงสาธารณสุข สำนักงานปลัดกระทรวงสาธารณสุข</v>
          </cell>
          <cell r="E233" t="str">
            <v>07</v>
          </cell>
          <cell r="F233" t="str">
            <v>โรงพยาบาลชุมชน</v>
          </cell>
          <cell r="G233" t="str">
            <v>60</v>
          </cell>
          <cell r="H233" t="str">
            <v>46</v>
          </cell>
          <cell r="I233" t="str">
            <v>จ.กาฬสินธุ์</v>
          </cell>
          <cell r="J233" t="str">
            <v>07</v>
          </cell>
          <cell r="K233" t="str">
            <v xml:space="preserve"> อ.ยางตลาด</v>
          </cell>
          <cell r="L233" t="str">
            <v>01</v>
          </cell>
          <cell r="M233" t="str">
            <v xml:space="preserve"> 'ต.ยางตลาด'</v>
          </cell>
          <cell r="N233" t="str">
            <v>20</v>
          </cell>
          <cell r="O233" t="str">
            <v xml:space="preserve"> หมู่ 20</v>
          </cell>
          <cell r="P233" t="str">
            <v>01</v>
          </cell>
          <cell r="Q233" t="str">
            <v>เปิดดำเนินการ</v>
          </cell>
          <cell r="R233" t="str">
            <v xml:space="preserve">87 </v>
          </cell>
          <cell r="V233" t="str">
            <v>21</v>
          </cell>
          <cell r="W233" t="str">
            <v>2.1 ทุติยภูมิระดับต้น</v>
          </cell>
          <cell r="AH233" t="str">
            <v>11081</v>
          </cell>
        </row>
        <row r="234">
          <cell r="A234" t="str">
            <v>001107800</v>
          </cell>
          <cell r="B234" t="str">
            <v>โรงพยาบาลกมลาไสย</v>
          </cell>
          <cell r="C234" t="str">
            <v>21002</v>
          </cell>
          <cell r="D234" t="str">
            <v>กระทรวงสาธารณสุข สำนักงานปลัดกระทรวงสาธารณสุข</v>
          </cell>
          <cell r="E234" t="str">
            <v>07</v>
          </cell>
          <cell r="F234" t="str">
            <v>โรงพยาบาลชุมชน</v>
          </cell>
          <cell r="G234" t="str">
            <v>30</v>
          </cell>
          <cell r="H234" t="str">
            <v>46</v>
          </cell>
          <cell r="I234" t="str">
            <v>จ.กาฬสินธุ์</v>
          </cell>
          <cell r="J234" t="str">
            <v>03</v>
          </cell>
          <cell r="K234" t="str">
            <v xml:space="preserve"> อ.กมลาไสย</v>
          </cell>
          <cell r="L234" t="str">
            <v>01</v>
          </cell>
          <cell r="M234" t="str">
            <v xml:space="preserve"> 'ต.กมลาไสย'</v>
          </cell>
          <cell r="N234" t="str">
            <v>11</v>
          </cell>
          <cell r="O234" t="str">
            <v xml:space="preserve"> หมู่ 11</v>
          </cell>
          <cell r="P234" t="str">
            <v>01</v>
          </cell>
          <cell r="Q234" t="str">
            <v>เปิดดำเนินการ</v>
          </cell>
          <cell r="R234" t="str">
            <v>111 ม.11 ถนนกมลาไสย-หนองแปน</v>
          </cell>
          <cell r="V234" t="str">
            <v>21</v>
          </cell>
          <cell r="W234" t="str">
            <v>2.1 ทุติยภูมิระดับต้น</v>
          </cell>
          <cell r="AH234" t="str">
            <v>11078</v>
          </cell>
        </row>
        <row r="235">
          <cell r="A235" t="str">
            <v>001111600</v>
          </cell>
          <cell r="B235" t="str">
            <v>โรงพยาบาลคำชะอี</v>
          </cell>
          <cell r="C235" t="str">
            <v>21002</v>
          </cell>
          <cell r="D235" t="str">
            <v>กระทรวงสาธารณสุข สำนักงานปลัดกระทรวงสาธารณสุข</v>
          </cell>
          <cell r="E235" t="str">
            <v>07</v>
          </cell>
          <cell r="F235" t="str">
            <v>โรงพยาบาลชุมชน</v>
          </cell>
          <cell r="G235" t="str">
            <v>30</v>
          </cell>
          <cell r="H235" t="str">
            <v>49</v>
          </cell>
          <cell r="I235" t="str">
            <v>จ.มุกดาหาร</v>
          </cell>
          <cell r="J235" t="str">
            <v>05</v>
          </cell>
          <cell r="K235" t="str">
            <v xml:space="preserve"> อ.คำชะอี</v>
          </cell>
          <cell r="L235" t="str">
            <v>03</v>
          </cell>
          <cell r="M235" t="str">
            <v xml:space="preserve"> 'ต.บ้านซ่ง'</v>
          </cell>
          <cell r="N235" t="str">
            <v>02</v>
          </cell>
          <cell r="O235" t="str">
            <v xml:space="preserve"> หมู่ 2</v>
          </cell>
          <cell r="P235" t="str">
            <v>01</v>
          </cell>
          <cell r="Q235" t="str">
            <v>เปิดดำเนินการ</v>
          </cell>
          <cell r="R235" t="str">
            <v xml:space="preserve">55 ม.2 ถ.มุก-กุฉินารายณ์ </v>
          </cell>
          <cell r="S235" t="str">
            <v>49110</v>
          </cell>
          <cell r="T235" t="str">
            <v>042691085</v>
          </cell>
          <cell r="U235" t="str">
            <v>042637176</v>
          </cell>
          <cell r="V235" t="str">
            <v>21</v>
          </cell>
          <cell r="W235" t="str">
            <v>2.1 ทุติยภูมิระดับต้น</v>
          </cell>
          <cell r="AH235" t="str">
            <v>11116</v>
          </cell>
        </row>
        <row r="236">
          <cell r="A236" t="str">
            <v>001111800</v>
          </cell>
          <cell r="B236" t="str">
            <v>โรงพยาบาลหนองสูง</v>
          </cell>
          <cell r="C236" t="str">
            <v>21002</v>
          </cell>
          <cell r="D236" t="str">
            <v>กระทรวงสาธารณสุข สำนักงานปลัดกระทรวงสาธารณสุข</v>
          </cell>
          <cell r="E236" t="str">
            <v>07</v>
          </cell>
          <cell r="F236" t="str">
            <v>โรงพยาบาลชุมชน</v>
          </cell>
          <cell r="G236" t="str">
            <v>30</v>
          </cell>
          <cell r="H236" t="str">
            <v>49</v>
          </cell>
          <cell r="I236" t="str">
            <v>จ.มุกดาหาร</v>
          </cell>
          <cell r="J236" t="str">
            <v>07</v>
          </cell>
          <cell r="K236" t="str">
            <v xml:space="preserve"> อ.หนองสูง</v>
          </cell>
          <cell r="L236" t="str">
            <v>06</v>
          </cell>
          <cell r="M236" t="str">
            <v xml:space="preserve"> 'ต.หนองสูงเหนือ'</v>
          </cell>
          <cell r="N236" t="str">
            <v>04</v>
          </cell>
          <cell r="O236" t="str">
            <v xml:space="preserve"> หมู่ 4</v>
          </cell>
          <cell r="P236" t="str">
            <v>01</v>
          </cell>
          <cell r="Q236" t="str">
            <v>เปิดดำเนินการ</v>
          </cell>
          <cell r="R236" t="str">
            <v xml:space="preserve">59 ม.4 </v>
          </cell>
          <cell r="S236" t="str">
            <v>49160</v>
          </cell>
          <cell r="T236" t="str">
            <v>042635281</v>
          </cell>
          <cell r="U236" t="str">
            <v>042635281</v>
          </cell>
          <cell r="V236" t="str">
            <v>21</v>
          </cell>
          <cell r="W236" t="str">
            <v>2.1 ทุติยภูมิระดับต้น</v>
          </cell>
          <cell r="AH236" t="str">
            <v>11118</v>
          </cell>
        </row>
        <row r="237">
          <cell r="A237" t="str">
            <v>001112900</v>
          </cell>
          <cell r="B237" t="str">
            <v>โรงพยาบาลสันกำแพง</v>
          </cell>
          <cell r="C237" t="str">
            <v>21002</v>
          </cell>
          <cell r="D237" t="str">
            <v>กระทรวงสาธารณสุข สำนักงานปลัดกระทรวงสาธารณสุข</v>
          </cell>
          <cell r="E237" t="str">
            <v>07</v>
          </cell>
          <cell r="F237" t="str">
            <v>โรงพยาบาลชุมชน</v>
          </cell>
          <cell r="G237" t="str">
            <v>30</v>
          </cell>
          <cell r="H237" t="str">
            <v>50</v>
          </cell>
          <cell r="I237" t="str">
            <v>จ.เชียงใหม่</v>
          </cell>
          <cell r="J237" t="str">
            <v>13</v>
          </cell>
          <cell r="K237" t="str">
            <v xml:space="preserve"> อ.สันกำแพง</v>
          </cell>
          <cell r="L237" t="str">
            <v>04</v>
          </cell>
          <cell r="M237" t="str">
            <v xml:space="preserve"> 'ต.บวกค้าง'</v>
          </cell>
          <cell r="N237" t="str">
            <v>01</v>
          </cell>
          <cell r="O237" t="str">
            <v xml:space="preserve"> หมู่ 1</v>
          </cell>
          <cell r="P237" t="str">
            <v>01</v>
          </cell>
          <cell r="Q237" t="str">
            <v>เปิดดำเนินการ</v>
          </cell>
          <cell r="S237" t="str">
            <v>50130</v>
          </cell>
          <cell r="V237" t="str">
            <v>21</v>
          </cell>
          <cell r="W237" t="str">
            <v>2.1 ทุติยภูมิระดับต้น</v>
          </cell>
          <cell r="AH237" t="str">
            <v>11129</v>
          </cell>
        </row>
        <row r="238">
          <cell r="A238" t="str">
            <v>001116000</v>
          </cell>
          <cell r="B238" t="str">
            <v>โรงพยาบาลน้ำปาด</v>
          </cell>
          <cell r="C238" t="str">
            <v>21002</v>
          </cell>
          <cell r="D238" t="str">
            <v>กระทรวงสาธารณสุข สำนักงานปลัดกระทรวงสาธารณสุข</v>
          </cell>
          <cell r="E238" t="str">
            <v>07</v>
          </cell>
          <cell r="F238" t="str">
            <v>โรงพยาบาลชุมชน</v>
          </cell>
          <cell r="G238" t="str">
            <v>30</v>
          </cell>
          <cell r="H238" t="str">
            <v>53</v>
          </cell>
          <cell r="I238" t="str">
            <v>จ.อุตรดิตถ์</v>
          </cell>
          <cell r="J238" t="str">
            <v>04</v>
          </cell>
          <cell r="K238" t="str">
            <v xml:space="preserve"> อ.น้ำปาด</v>
          </cell>
          <cell r="L238" t="str">
            <v>01</v>
          </cell>
          <cell r="M238" t="str">
            <v xml:space="preserve"> 'ต.แสนตอ'</v>
          </cell>
          <cell r="N238" t="str">
            <v>04</v>
          </cell>
          <cell r="O238" t="str">
            <v xml:space="preserve"> หมู่ 4</v>
          </cell>
          <cell r="P238" t="str">
            <v>01</v>
          </cell>
          <cell r="Q238" t="str">
            <v>เปิดดำเนินการ</v>
          </cell>
          <cell r="S238" t="str">
            <v>53110</v>
          </cell>
          <cell r="T238" t="str">
            <v>055481574</v>
          </cell>
          <cell r="U238" t="str">
            <v>155481061</v>
          </cell>
          <cell r="V238" t="str">
            <v>22</v>
          </cell>
          <cell r="W238" t="str">
            <v>2.2 ทุติยภูมิระดับกลาง</v>
          </cell>
          <cell r="AH238" t="str">
            <v>11160</v>
          </cell>
        </row>
        <row r="239">
          <cell r="A239" t="str">
            <v>001116200</v>
          </cell>
          <cell r="B239" t="str">
            <v>โรงพยาบาลบ้านโคก</v>
          </cell>
          <cell r="C239" t="str">
            <v>21002</v>
          </cell>
          <cell r="D239" t="str">
            <v>กระทรวงสาธารณสุข สำนักงานปลัดกระทรวงสาธารณสุข</v>
          </cell>
          <cell r="E239" t="str">
            <v>07</v>
          </cell>
          <cell r="F239" t="str">
            <v>โรงพยาบาลชุมชน</v>
          </cell>
          <cell r="G239" t="str">
            <v>30</v>
          </cell>
          <cell r="H239" t="str">
            <v>53</v>
          </cell>
          <cell r="I239" t="str">
            <v>จ.อุตรดิตถ์</v>
          </cell>
          <cell r="J239" t="str">
            <v>06</v>
          </cell>
          <cell r="K239" t="str">
            <v xml:space="preserve"> อ.บ้านโคก</v>
          </cell>
          <cell r="L239" t="str">
            <v>02</v>
          </cell>
          <cell r="M239" t="str">
            <v xml:space="preserve"> 'ต.บ้านโคก'</v>
          </cell>
          <cell r="N239" t="str">
            <v>03</v>
          </cell>
          <cell r="O239" t="str">
            <v xml:space="preserve"> หมู่ 3</v>
          </cell>
          <cell r="P239" t="str">
            <v>01</v>
          </cell>
          <cell r="Q239" t="str">
            <v>เปิดดำเนินการ</v>
          </cell>
          <cell r="R239" t="str">
            <v>232</v>
          </cell>
          <cell r="S239" t="str">
            <v>531802</v>
          </cell>
          <cell r="T239" t="str">
            <v>055486127</v>
          </cell>
          <cell r="U239" t="str">
            <v>055486126</v>
          </cell>
          <cell r="V239" t="str">
            <v>22</v>
          </cell>
          <cell r="W239" t="str">
            <v>2.2 ทุติยภูมิระดับกลาง</v>
          </cell>
          <cell r="AH239" t="str">
            <v>11162</v>
          </cell>
        </row>
        <row r="240">
          <cell r="A240" t="str">
            <v>001112000</v>
          </cell>
          <cell r="B240" t="str">
            <v>โรงพยาบาลแม่แจ่ม</v>
          </cell>
          <cell r="C240" t="str">
            <v>21002</v>
          </cell>
          <cell r="D240" t="str">
            <v>กระทรวงสาธารณสุข สำนักงานปลัดกระทรวงสาธารณสุข</v>
          </cell>
          <cell r="E240" t="str">
            <v>07</v>
          </cell>
          <cell r="F240" t="str">
            <v>โรงพยาบาลชุมชน</v>
          </cell>
          <cell r="G240" t="str">
            <v>60</v>
          </cell>
          <cell r="H240" t="str">
            <v>50</v>
          </cell>
          <cell r="I240" t="str">
            <v>จ.เชียงใหม่</v>
          </cell>
          <cell r="J240" t="str">
            <v>03</v>
          </cell>
          <cell r="K240" t="str">
            <v xml:space="preserve"> อ.แม่แจ่ม</v>
          </cell>
          <cell r="L240" t="str">
            <v>01</v>
          </cell>
          <cell r="M240" t="str">
            <v xml:space="preserve"> 'ต.ช่างเคิ่ง'</v>
          </cell>
          <cell r="N240" t="str">
            <v>04</v>
          </cell>
          <cell r="O240" t="str">
            <v xml:space="preserve"> หมู่ 4</v>
          </cell>
          <cell r="P240" t="str">
            <v>01</v>
          </cell>
          <cell r="Q240" t="str">
            <v>เปิดดำเนินการ</v>
          </cell>
          <cell r="R240" t="str">
            <v xml:space="preserve">73 </v>
          </cell>
          <cell r="S240" t="str">
            <v>50270</v>
          </cell>
          <cell r="V240" t="str">
            <v>21</v>
          </cell>
          <cell r="W240" t="str">
            <v>2.1 ทุติยภูมิระดับต้น</v>
          </cell>
          <cell r="Z240" t="str">
            <v>06</v>
          </cell>
          <cell r="AA240" t="str">
            <v>แก้ไข/เปลี่ยนแปลงจำนวนเตียง</v>
          </cell>
          <cell r="AB240" t="str">
            <v xml:space="preserve">เพิ่มเตียง จากมติของ อ.ก.พ. สป. </v>
          </cell>
          <cell r="AH240" t="str">
            <v>11120</v>
          </cell>
        </row>
        <row r="241">
          <cell r="A241" t="str">
            <v>001114500</v>
          </cell>
          <cell r="B241" t="str">
            <v>โรงพยาบาลบ้านธิ</v>
          </cell>
          <cell r="C241" t="str">
            <v>21002</v>
          </cell>
          <cell r="D241" t="str">
            <v>กระทรวงสาธารณสุข สำนักงานปลัดกระทรวงสาธารณสุข</v>
          </cell>
          <cell r="E241" t="str">
            <v>07</v>
          </cell>
          <cell r="F241" t="str">
            <v>โรงพยาบาลชุมชน</v>
          </cell>
          <cell r="G241" t="str">
            <v>30</v>
          </cell>
          <cell r="H241" t="str">
            <v>51</v>
          </cell>
          <cell r="I241" t="str">
            <v>จ.ลำพูน</v>
          </cell>
          <cell r="J241" t="str">
            <v>07</v>
          </cell>
          <cell r="K241" t="str">
            <v xml:space="preserve"> อ.บ้านธิ</v>
          </cell>
          <cell r="L241" t="str">
            <v>01</v>
          </cell>
          <cell r="M241" t="str">
            <v xml:space="preserve"> 'ต.บ้านธิ'</v>
          </cell>
          <cell r="N241" t="str">
            <v>06</v>
          </cell>
          <cell r="O241" t="str">
            <v xml:space="preserve"> หมู่ 6</v>
          </cell>
          <cell r="P241" t="str">
            <v>01</v>
          </cell>
          <cell r="Q241" t="str">
            <v>เปิดดำเนินการ</v>
          </cell>
          <cell r="R241" t="str">
            <v xml:space="preserve">265 ม.6 ถ.บ้านธิ-สันพระเจ้าแดง </v>
          </cell>
          <cell r="S241" t="str">
            <v>51180</v>
          </cell>
          <cell r="V241" t="str">
            <v>21</v>
          </cell>
          <cell r="W241" t="str">
            <v>2.1 ทุติยภูมิระดับต้น</v>
          </cell>
          <cell r="AH241" t="str">
            <v>11145</v>
          </cell>
        </row>
        <row r="242">
          <cell r="A242" t="str">
            <v>001114600</v>
          </cell>
          <cell r="B242" t="str">
            <v>โรงพยาบาลแม่เมาะ</v>
          </cell>
          <cell r="C242" t="str">
            <v>21002</v>
          </cell>
          <cell r="D242" t="str">
            <v>กระทรวงสาธารณสุข สำนักงานปลัดกระทรวงสาธารณสุข</v>
          </cell>
          <cell r="E242" t="str">
            <v>07</v>
          </cell>
          <cell r="F242" t="str">
            <v>โรงพยาบาลชุมชน</v>
          </cell>
          <cell r="G242" t="str">
            <v>30</v>
          </cell>
          <cell r="H242" t="str">
            <v>52</v>
          </cell>
          <cell r="I242" t="str">
            <v>จ.ลำปาง</v>
          </cell>
          <cell r="J242" t="str">
            <v>02</v>
          </cell>
          <cell r="K242" t="str">
            <v xml:space="preserve"> อ.แม่เมาะ</v>
          </cell>
          <cell r="L242" t="str">
            <v>04</v>
          </cell>
          <cell r="M242" t="str">
            <v xml:space="preserve"> 'ต.แม่เมาะ'</v>
          </cell>
          <cell r="N242" t="str">
            <v>11</v>
          </cell>
          <cell r="O242" t="str">
            <v xml:space="preserve"> หมู่ 11</v>
          </cell>
          <cell r="P242" t="str">
            <v>01</v>
          </cell>
          <cell r="Q242" t="str">
            <v>เปิดดำเนินการ</v>
          </cell>
          <cell r="V242" t="str">
            <v>21</v>
          </cell>
          <cell r="W242" t="str">
            <v>2.1 ทุติยภูมิระดับต้น</v>
          </cell>
          <cell r="AH242" t="str">
            <v>11146</v>
          </cell>
        </row>
        <row r="243">
          <cell r="A243" t="str">
            <v>001113800</v>
          </cell>
          <cell r="B243" t="str">
            <v>โรงพยาบาลแม่วาง</v>
          </cell>
          <cell r="C243" t="str">
            <v>21002</v>
          </cell>
          <cell r="D243" t="str">
            <v>กระทรวงสาธารณสุข สำนักงานปลัดกระทรวงสาธารณสุข</v>
          </cell>
          <cell r="E243" t="str">
            <v>07</v>
          </cell>
          <cell r="F243" t="str">
            <v>โรงพยาบาลชุมชน</v>
          </cell>
          <cell r="G243" t="str">
            <v>30</v>
          </cell>
          <cell r="H243" t="str">
            <v>50</v>
          </cell>
          <cell r="I243" t="str">
            <v>จ.เชียงใหม่</v>
          </cell>
          <cell r="J243" t="str">
            <v>22</v>
          </cell>
          <cell r="K243" t="str">
            <v xml:space="preserve"> อ.แม่วาง</v>
          </cell>
          <cell r="L243" t="str">
            <v>01</v>
          </cell>
          <cell r="M243" t="str">
            <v xml:space="preserve"> 'ต.บ้านกาด'</v>
          </cell>
          <cell r="N243" t="str">
            <v>01</v>
          </cell>
          <cell r="O243" t="str">
            <v xml:space="preserve"> หมู่ 1</v>
          </cell>
          <cell r="P243" t="str">
            <v>01</v>
          </cell>
          <cell r="Q243" t="str">
            <v>เปิดดำเนินการ</v>
          </cell>
          <cell r="R243" t="str">
            <v xml:space="preserve">ถ.มานีกาด-แม่วาง </v>
          </cell>
          <cell r="S243" t="str">
            <v>50360</v>
          </cell>
          <cell r="V243" t="str">
            <v>21</v>
          </cell>
          <cell r="W243" t="str">
            <v>2.1 ทุติยภูมิระดับต้น</v>
          </cell>
          <cell r="AH243" t="str">
            <v>11138</v>
          </cell>
        </row>
        <row r="244">
          <cell r="A244" t="str">
            <v>001113900</v>
          </cell>
          <cell r="B244" t="str">
            <v>โรงพยาบาลแม่ออน</v>
          </cell>
          <cell r="C244" t="str">
            <v>21002</v>
          </cell>
          <cell r="D244" t="str">
            <v>กระทรวงสาธารณสุข สำนักงานปลัดกระทรวงสาธารณสุข</v>
          </cell>
          <cell r="E244" t="str">
            <v>07</v>
          </cell>
          <cell r="F244" t="str">
            <v>โรงพยาบาลชุมชน</v>
          </cell>
          <cell r="G244" t="str">
            <v>10</v>
          </cell>
          <cell r="H244" t="str">
            <v>50</v>
          </cell>
          <cell r="I244" t="str">
            <v>จ.เชียงใหม่</v>
          </cell>
          <cell r="J244" t="str">
            <v>23</v>
          </cell>
          <cell r="K244" t="str">
            <v xml:space="preserve"> อ.แม่ออน</v>
          </cell>
          <cell r="L244" t="str">
            <v>03</v>
          </cell>
          <cell r="M244" t="str">
            <v xml:space="preserve"> 'ต.บ้านสหกรณ์'</v>
          </cell>
          <cell r="N244" t="str">
            <v>01</v>
          </cell>
          <cell r="O244" t="str">
            <v xml:space="preserve"> หมู่ 1</v>
          </cell>
          <cell r="P244" t="str">
            <v>01</v>
          </cell>
          <cell r="Q244" t="str">
            <v>เปิดดำเนินการ</v>
          </cell>
          <cell r="R244" t="str">
            <v xml:space="preserve">750 </v>
          </cell>
          <cell r="S244" t="str">
            <v>50130</v>
          </cell>
          <cell r="V244" t="str">
            <v>21</v>
          </cell>
          <cell r="W244" t="str">
            <v>2.1 ทุติยภูมิระดับต้น</v>
          </cell>
          <cell r="AH244" t="str">
            <v>11139</v>
          </cell>
        </row>
        <row r="245">
          <cell r="A245" t="str">
            <v>001114900</v>
          </cell>
          <cell r="B245" t="str">
            <v>โรงพยาบาลงาว</v>
          </cell>
          <cell r="C245" t="str">
            <v>21002</v>
          </cell>
          <cell r="D245" t="str">
            <v>กระทรวงสาธารณสุข สำนักงานปลัดกระทรวงสาธารณสุข</v>
          </cell>
          <cell r="E245" t="str">
            <v>07</v>
          </cell>
          <cell r="F245" t="str">
            <v>โรงพยาบาลชุมชน</v>
          </cell>
          <cell r="G245" t="str">
            <v>30</v>
          </cell>
          <cell r="H245" t="str">
            <v>52</v>
          </cell>
          <cell r="I245" t="str">
            <v>จ.ลำปาง</v>
          </cell>
          <cell r="J245" t="str">
            <v>05</v>
          </cell>
          <cell r="K245" t="str">
            <v xml:space="preserve"> อ.งาว</v>
          </cell>
          <cell r="L245" t="str">
            <v>01</v>
          </cell>
          <cell r="M245" t="str">
            <v xml:space="preserve"> 'ต.หลวงเหนือ'</v>
          </cell>
          <cell r="N245" t="str">
            <v>04</v>
          </cell>
          <cell r="O245" t="str">
            <v xml:space="preserve"> หมู่ 4</v>
          </cell>
          <cell r="P245" t="str">
            <v>01</v>
          </cell>
          <cell r="Q245" t="str">
            <v>เปิดดำเนินการ</v>
          </cell>
          <cell r="V245" t="str">
            <v>21</v>
          </cell>
          <cell r="W245" t="str">
            <v>2.1 ทุติยภูมิระดับต้น</v>
          </cell>
          <cell r="AH245" t="str">
            <v>11149</v>
          </cell>
        </row>
        <row r="246">
          <cell r="A246" t="str">
            <v>001114100</v>
          </cell>
          <cell r="B246" t="str">
            <v>โรงพยาบาลบ้านโฮ่ง</v>
          </cell>
          <cell r="C246" t="str">
            <v>21002</v>
          </cell>
          <cell r="D246" t="str">
            <v>กระทรวงสาธารณสุข สำนักงานปลัดกระทรวงสาธารณสุข</v>
          </cell>
          <cell r="E246" t="str">
            <v>07</v>
          </cell>
          <cell r="F246" t="str">
            <v>โรงพยาบาลชุมชน</v>
          </cell>
          <cell r="G246" t="str">
            <v>30</v>
          </cell>
          <cell r="H246" t="str">
            <v>51</v>
          </cell>
          <cell r="I246" t="str">
            <v>จ.ลำพูน</v>
          </cell>
          <cell r="J246" t="str">
            <v>03</v>
          </cell>
          <cell r="K246" t="str">
            <v xml:space="preserve"> อ.บ้านโฮ่ง</v>
          </cell>
          <cell r="L246" t="str">
            <v>01</v>
          </cell>
          <cell r="M246" t="str">
            <v xml:space="preserve"> 'ต.บ้านโฮ่ง'</v>
          </cell>
          <cell r="N246" t="str">
            <v>02</v>
          </cell>
          <cell r="O246" t="str">
            <v xml:space="preserve"> หมู่ 2</v>
          </cell>
          <cell r="P246" t="str">
            <v>01</v>
          </cell>
          <cell r="Q246" t="str">
            <v>เปิดดำเนินการ</v>
          </cell>
          <cell r="R246" t="str">
            <v xml:space="preserve">308 ม.2 </v>
          </cell>
          <cell r="S246" t="str">
            <v>51130</v>
          </cell>
          <cell r="V246" t="str">
            <v>21</v>
          </cell>
          <cell r="W246" t="str">
            <v>2.1 ทุติยภูมิระดับต้น</v>
          </cell>
          <cell r="AH246" t="str">
            <v>11141</v>
          </cell>
        </row>
        <row r="247">
          <cell r="A247" t="str">
            <v>001114300</v>
          </cell>
          <cell r="B247" t="str">
            <v>โรงพยาบาลทุ่งหัวช้าง</v>
          </cell>
          <cell r="C247" t="str">
            <v>21002</v>
          </cell>
          <cell r="D247" t="str">
            <v>กระทรวงสาธารณสุข สำนักงานปลัดกระทรวงสาธารณสุข</v>
          </cell>
          <cell r="E247" t="str">
            <v>07</v>
          </cell>
          <cell r="F247" t="str">
            <v>โรงพยาบาลชุมชน</v>
          </cell>
          <cell r="G247" t="str">
            <v>30</v>
          </cell>
          <cell r="H247" t="str">
            <v>51</v>
          </cell>
          <cell r="I247" t="str">
            <v>จ.ลำพูน</v>
          </cell>
          <cell r="J247" t="str">
            <v>05</v>
          </cell>
          <cell r="K247" t="str">
            <v xml:space="preserve"> อ.ทุ่งหัวช้าง</v>
          </cell>
          <cell r="L247" t="str">
            <v>01</v>
          </cell>
          <cell r="M247" t="str">
            <v xml:space="preserve"> 'ต.ทุ่งหัวช้าง'</v>
          </cell>
          <cell r="N247" t="str">
            <v>03</v>
          </cell>
          <cell r="O247" t="str">
            <v xml:space="preserve"> หมู่ 3</v>
          </cell>
          <cell r="P247" t="str">
            <v>01</v>
          </cell>
          <cell r="Q247" t="str">
            <v>เปิดดำเนินการ</v>
          </cell>
          <cell r="S247" t="str">
            <v>51160</v>
          </cell>
          <cell r="V247" t="str">
            <v>21</v>
          </cell>
          <cell r="W247" t="str">
            <v>2.1 ทุติยภูมิระดับต้น</v>
          </cell>
          <cell r="AH247" t="str">
            <v>11143</v>
          </cell>
        </row>
        <row r="248">
          <cell r="A248" t="str">
            <v>001114400</v>
          </cell>
          <cell r="B248" t="str">
            <v>โรงพยาบาลป่าซาง</v>
          </cell>
          <cell r="C248" t="str">
            <v>21002</v>
          </cell>
          <cell r="D248" t="str">
            <v>กระทรวงสาธารณสุข สำนักงานปลัดกระทรวงสาธารณสุข</v>
          </cell>
          <cell r="E248" t="str">
            <v>07</v>
          </cell>
          <cell r="F248" t="str">
            <v>โรงพยาบาลชุมชน</v>
          </cell>
          <cell r="G248" t="str">
            <v>60</v>
          </cell>
          <cell r="H248" t="str">
            <v>51</v>
          </cell>
          <cell r="I248" t="str">
            <v>จ.ลำพูน</v>
          </cell>
          <cell r="J248" t="str">
            <v>06</v>
          </cell>
          <cell r="K248" t="str">
            <v xml:space="preserve"> อ.ป่าซาง</v>
          </cell>
          <cell r="L248" t="str">
            <v>11</v>
          </cell>
          <cell r="M248" t="str">
            <v xml:space="preserve"> 'ต.นครเจดีย์'</v>
          </cell>
          <cell r="N248" t="str">
            <v>07</v>
          </cell>
          <cell r="O248" t="str">
            <v xml:space="preserve"> หมู่ 7</v>
          </cell>
          <cell r="P248" t="str">
            <v>01</v>
          </cell>
          <cell r="Q248" t="str">
            <v>เปิดดำเนินการ</v>
          </cell>
          <cell r="S248" t="str">
            <v>51120</v>
          </cell>
          <cell r="V248" t="str">
            <v>21</v>
          </cell>
          <cell r="W248" t="str">
            <v>2.1 ทุติยภูมิระดับต้น</v>
          </cell>
          <cell r="AH248" t="str">
            <v>11144</v>
          </cell>
        </row>
        <row r="249">
          <cell r="A249" t="str">
            <v>001118900</v>
          </cell>
          <cell r="B249" t="str">
            <v>โรงพยาบาลเทิง</v>
          </cell>
          <cell r="C249" t="str">
            <v>21002</v>
          </cell>
          <cell r="D249" t="str">
            <v>กระทรวงสาธารณสุข สำนักงานปลัดกระทรวงสาธารณสุข</v>
          </cell>
          <cell r="E249" t="str">
            <v>07</v>
          </cell>
          <cell r="F249" t="str">
            <v>โรงพยาบาลชุมชน</v>
          </cell>
          <cell r="G249" t="str">
            <v>60</v>
          </cell>
          <cell r="H249" t="str">
            <v>57</v>
          </cell>
          <cell r="I249" t="str">
            <v>จ.เชียงราย</v>
          </cell>
          <cell r="J249" t="str">
            <v>04</v>
          </cell>
          <cell r="K249" t="str">
            <v xml:space="preserve"> อ.เทิง</v>
          </cell>
          <cell r="L249" t="str">
            <v>01</v>
          </cell>
          <cell r="M249" t="str">
            <v xml:space="preserve"> 'ต.เวียง'</v>
          </cell>
          <cell r="N249" t="str">
            <v>20</v>
          </cell>
          <cell r="O249" t="str">
            <v xml:space="preserve"> หมู่ 20</v>
          </cell>
          <cell r="P249" t="str">
            <v>01</v>
          </cell>
          <cell r="Q249" t="str">
            <v>เปิดดำเนินการ</v>
          </cell>
          <cell r="R249" t="str">
            <v>146 ม.20</v>
          </cell>
          <cell r="S249" t="str">
            <v>57160</v>
          </cell>
          <cell r="T249" t="str">
            <v>053-795259</v>
          </cell>
          <cell r="U249" t="str">
            <v>053-795259</v>
          </cell>
          <cell r="V249" t="str">
            <v>21</v>
          </cell>
          <cell r="W249" t="str">
            <v>2.1 ทุติยภูมิระดับต้น</v>
          </cell>
          <cell r="AH249" t="str">
            <v>11189</v>
          </cell>
        </row>
        <row r="250">
          <cell r="A250" t="str">
            <v>001121500</v>
          </cell>
          <cell r="B250" t="str">
            <v>โรงพยาบาลท่าตะโก</v>
          </cell>
          <cell r="C250" t="str">
            <v>21002</v>
          </cell>
          <cell r="D250" t="str">
            <v>กระทรวงสาธารณสุข สำนักงานปลัดกระทรวงสาธารณสุข</v>
          </cell>
          <cell r="E250" t="str">
            <v>07</v>
          </cell>
          <cell r="F250" t="str">
            <v>โรงพยาบาลชุมชน</v>
          </cell>
          <cell r="G250" t="str">
            <v>60</v>
          </cell>
          <cell r="H250" t="str">
            <v>60</v>
          </cell>
          <cell r="I250" t="str">
            <v>จ.นครสวรรค์</v>
          </cell>
          <cell r="J250" t="str">
            <v>08</v>
          </cell>
          <cell r="K250" t="str">
            <v xml:space="preserve"> อ.ท่าตะโก</v>
          </cell>
          <cell r="L250" t="str">
            <v>01</v>
          </cell>
          <cell r="M250" t="str">
            <v xml:space="preserve"> 'ต.ท่าตะโก'</v>
          </cell>
          <cell r="N250" t="str">
            <v>01</v>
          </cell>
          <cell r="O250" t="str">
            <v xml:space="preserve"> หมู่ 1</v>
          </cell>
          <cell r="P250" t="str">
            <v>01</v>
          </cell>
          <cell r="Q250" t="str">
            <v>เปิดดำเนินการ</v>
          </cell>
          <cell r="V250" t="str">
            <v>22</v>
          </cell>
          <cell r="W250" t="str">
            <v>2.2 ทุติยภูมิระดับกลาง</v>
          </cell>
          <cell r="AH250" t="str">
            <v>11215</v>
          </cell>
        </row>
        <row r="251">
          <cell r="A251" t="str">
            <v>001121400</v>
          </cell>
          <cell r="B251" t="str">
            <v>โรงพยาบาลตาคลี</v>
          </cell>
          <cell r="C251" t="str">
            <v>21002</v>
          </cell>
          <cell r="D251" t="str">
            <v>กระทรวงสาธารณสุข สำนักงานปลัดกระทรวงสาธารณสุข</v>
          </cell>
          <cell r="E251" t="str">
            <v>07</v>
          </cell>
          <cell r="F251" t="str">
            <v>โรงพยาบาลชุมชน</v>
          </cell>
          <cell r="G251" t="str">
            <v>90</v>
          </cell>
          <cell r="H251" t="str">
            <v>60</v>
          </cell>
          <cell r="I251" t="str">
            <v>จ.นครสวรรค์</v>
          </cell>
          <cell r="J251" t="str">
            <v>07</v>
          </cell>
          <cell r="K251" t="str">
            <v xml:space="preserve"> อ.ตาคลี</v>
          </cell>
          <cell r="L251" t="str">
            <v>01</v>
          </cell>
          <cell r="M251" t="str">
            <v xml:space="preserve"> 'ต.ตาคลี'</v>
          </cell>
          <cell r="N251" t="str">
            <v>14</v>
          </cell>
          <cell r="O251" t="str">
            <v xml:space="preserve"> หมู่ 14</v>
          </cell>
          <cell r="P251" t="str">
            <v>01</v>
          </cell>
          <cell r="Q251" t="str">
            <v>เปิดดำเนินการ</v>
          </cell>
          <cell r="R251" t="str">
            <v xml:space="preserve">ถ.หัสนัย   บ้านตาคลีใหญ่  </v>
          </cell>
          <cell r="V251" t="str">
            <v>22</v>
          </cell>
          <cell r="W251" t="str">
            <v>2.2 ทุติยภูมิระดับกลาง</v>
          </cell>
          <cell r="AH251" t="str">
            <v>11214</v>
          </cell>
        </row>
        <row r="252">
          <cell r="A252" t="str">
            <v>001121200</v>
          </cell>
          <cell r="B252" t="str">
            <v>โรงพยาบาลบรรพตพิสัย</v>
          </cell>
          <cell r="C252" t="str">
            <v>21002</v>
          </cell>
          <cell r="D252" t="str">
            <v>กระทรวงสาธารณสุข สำนักงานปลัดกระทรวงสาธารณสุข</v>
          </cell>
          <cell r="E252" t="str">
            <v>07</v>
          </cell>
          <cell r="F252" t="str">
            <v>โรงพยาบาลชุมชน</v>
          </cell>
          <cell r="G252" t="str">
            <v>60</v>
          </cell>
          <cell r="H252" t="str">
            <v>60</v>
          </cell>
          <cell r="I252" t="str">
            <v>จ.นครสวรรค์</v>
          </cell>
          <cell r="J252" t="str">
            <v>05</v>
          </cell>
          <cell r="K252" t="str">
            <v xml:space="preserve"> อ.บรรพตพิสัย</v>
          </cell>
          <cell r="L252" t="str">
            <v>13</v>
          </cell>
          <cell r="M252" t="str">
            <v xml:space="preserve"> 'ต.เจริญผล'</v>
          </cell>
          <cell r="N252" t="str">
            <v>02</v>
          </cell>
          <cell r="O252" t="str">
            <v xml:space="preserve"> หมู่ 2</v>
          </cell>
          <cell r="P252" t="str">
            <v>01</v>
          </cell>
          <cell r="Q252" t="str">
            <v>เปิดดำเนินการ</v>
          </cell>
          <cell r="R252" t="str">
            <v xml:space="preserve">700 ถ.บรรพตพิสัย-โพทะเล </v>
          </cell>
          <cell r="S252" t="str">
            <v>60180</v>
          </cell>
          <cell r="V252" t="str">
            <v>21</v>
          </cell>
          <cell r="W252" t="str">
            <v>2.1 ทุติยภูมิระดับต้น</v>
          </cell>
          <cell r="AH252" t="str">
            <v>11212</v>
          </cell>
        </row>
        <row r="253">
          <cell r="A253" t="str">
            <v>001121300</v>
          </cell>
          <cell r="B253" t="str">
            <v>โรงพยาบาลเก้าเลี้ยว</v>
          </cell>
          <cell r="C253" t="str">
            <v>21002</v>
          </cell>
          <cell r="D253" t="str">
            <v>กระทรวงสาธารณสุข สำนักงานปลัดกระทรวงสาธารณสุข</v>
          </cell>
          <cell r="E253" t="str">
            <v>07</v>
          </cell>
          <cell r="F253" t="str">
            <v>โรงพยาบาลชุมชน</v>
          </cell>
          <cell r="G253" t="str">
            <v>30</v>
          </cell>
          <cell r="H253" t="str">
            <v>60</v>
          </cell>
          <cell r="I253" t="str">
            <v>จ.นครสวรรค์</v>
          </cell>
          <cell r="J253" t="str">
            <v>06</v>
          </cell>
          <cell r="K253" t="str">
            <v xml:space="preserve"> อ.เก้าเลี้ยว</v>
          </cell>
          <cell r="L253" t="str">
            <v>02</v>
          </cell>
          <cell r="M253" t="str">
            <v xml:space="preserve"> 'ต.เก้าเลี้ยว'</v>
          </cell>
          <cell r="N253" t="str">
            <v>01</v>
          </cell>
          <cell r="O253" t="str">
            <v xml:space="preserve"> หมู่ 1</v>
          </cell>
          <cell r="P253" t="str">
            <v>01</v>
          </cell>
          <cell r="Q253" t="str">
            <v>เปิดดำเนินการ</v>
          </cell>
          <cell r="V253" t="str">
            <v>21</v>
          </cell>
          <cell r="W253" t="str">
            <v>2.1 ทุติยภูมิระดับต้น</v>
          </cell>
          <cell r="AH253" t="str">
            <v>11213</v>
          </cell>
        </row>
        <row r="254">
          <cell r="A254" t="str">
            <v>001122000</v>
          </cell>
          <cell r="B254" t="str">
            <v>โรงพยาบาลแม่วงก์</v>
          </cell>
          <cell r="C254" t="str">
            <v>21002</v>
          </cell>
          <cell r="D254" t="str">
            <v>กระทรวงสาธารณสุข สำนักงานปลัดกระทรวงสาธารณสุข</v>
          </cell>
          <cell r="E254" t="str">
            <v>07</v>
          </cell>
          <cell r="F254" t="str">
            <v>โรงพยาบาลชุมชน</v>
          </cell>
          <cell r="G254" t="str">
            <v>10</v>
          </cell>
          <cell r="H254" t="str">
            <v>60</v>
          </cell>
          <cell r="I254" t="str">
            <v>จ.นครสวรรค์</v>
          </cell>
          <cell r="J254" t="str">
            <v>13</v>
          </cell>
          <cell r="K254" t="str">
            <v xml:space="preserve"> อ.แม่วงก์</v>
          </cell>
          <cell r="L254" t="str">
            <v>01</v>
          </cell>
          <cell r="M254" t="str">
            <v xml:space="preserve"> 'ต.แม่วงก์'</v>
          </cell>
          <cell r="N254" t="str">
            <v>09</v>
          </cell>
          <cell r="O254" t="str">
            <v xml:space="preserve"> หมู่ 9</v>
          </cell>
          <cell r="P254" t="str">
            <v>01</v>
          </cell>
          <cell r="Q254" t="str">
            <v>เปิดดำเนินการ</v>
          </cell>
          <cell r="R254" t="str">
            <v xml:space="preserve">25 </v>
          </cell>
          <cell r="S254" t="str">
            <v>60150</v>
          </cell>
          <cell r="V254" t="str">
            <v>21</v>
          </cell>
          <cell r="W254" t="str">
            <v>2.1 ทุติยภูมิระดับต้น</v>
          </cell>
          <cell r="AH254" t="str">
            <v>11220</v>
          </cell>
        </row>
        <row r="255">
          <cell r="A255" t="str">
            <v>001121100</v>
          </cell>
          <cell r="B255" t="str">
            <v>โรงพยาบาลหนองบัว</v>
          </cell>
          <cell r="C255" t="str">
            <v>21002</v>
          </cell>
          <cell r="D255" t="str">
            <v>กระทรวงสาธารณสุข สำนักงานปลัดกระทรวงสาธารณสุข</v>
          </cell>
          <cell r="E255" t="str">
            <v>07</v>
          </cell>
          <cell r="F255" t="str">
            <v>โรงพยาบาลชุมชน</v>
          </cell>
          <cell r="G255" t="str">
            <v>60</v>
          </cell>
          <cell r="H255" t="str">
            <v>60</v>
          </cell>
          <cell r="I255" t="str">
            <v>จ.นครสวรรค์</v>
          </cell>
          <cell r="J255" t="str">
            <v>04</v>
          </cell>
          <cell r="K255" t="str">
            <v xml:space="preserve"> อ.หนองบัว</v>
          </cell>
          <cell r="L255" t="str">
            <v>01</v>
          </cell>
          <cell r="M255" t="str">
            <v xml:space="preserve"> 'ต.หนองบัว'</v>
          </cell>
          <cell r="N255" t="str">
            <v>03</v>
          </cell>
          <cell r="O255" t="str">
            <v xml:space="preserve"> หมู่ 3</v>
          </cell>
          <cell r="P255" t="str">
            <v>01</v>
          </cell>
          <cell r="Q255" t="str">
            <v>เปิดดำเนินการ</v>
          </cell>
          <cell r="R255" t="str">
            <v xml:space="preserve">265/5 </v>
          </cell>
          <cell r="S255" t="str">
            <v>60110</v>
          </cell>
          <cell r="V255" t="str">
            <v>21</v>
          </cell>
          <cell r="W255" t="str">
            <v>2.1 ทุติยภูมิระดับต้น</v>
          </cell>
          <cell r="AH255" t="str">
            <v>11211</v>
          </cell>
        </row>
        <row r="256">
          <cell r="A256" t="str">
            <v>001121700</v>
          </cell>
          <cell r="B256" t="str">
            <v>โรงพยาบาลพยุหะคีรี</v>
          </cell>
          <cell r="C256" t="str">
            <v>21002</v>
          </cell>
          <cell r="D256" t="str">
            <v>กระทรวงสาธารณสุข สำนักงานปลัดกระทรวงสาธารณสุข</v>
          </cell>
          <cell r="E256" t="str">
            <v>07</v>
          </cell>
          <cell r="F256" t="str">
            <v>โรงพยาบาลชุมชน</v>
          </cell>
          <cell r="G256" t="str">
            <v>30</v>
          </cell>
          <cell r="H256" t="str">
            <v>60</v>
          </cell>
          <cell r="I256" t="str">
            <v>จ.นครสวรรค์</v>
          </cell>
          <cell r="J256" t="str">
            <v>10</v>
          </cell>
          <cell r="K256" t="str">
            <v xml:space="preserve"> อ.พยุหะคีรี</v>
          </cell>
          <cell r="L256" t="str">
            <v>01</v>
          </cell>
          <cell r="M256" t="str">
            <v xml:space="preserve"> 'ต.พยุหะ'</v>
          </cell>
          <cell r="N256" t="str">
            <v>08</v>
          </cell>
          <cell r="O256" t="str">
            <v xml:space="preserve"> หมู่ 8</v>
          </cell>
          <cell r="P256" t="str">
            <v>01</v>
          </cell>
          <cell r="Q256" t="str">
            <v>เปิดดำเนินการ</v>
          </cell>
          <cell r="V256" t="str">
            <v>21</v>
          </cell>
          <cell r="W256" t="str">
            <v>2.1 ทุติยภูมิระดับต้น</v>
          </cell>
          <cell r="AH256" t="str">
            <v>11217</v>
          </cell>
        </row>
        <row r="257">
          <cell r="A257" t="str">
            <v>001122500</v>
          </cell>
          <cell r="B257" t="str">
            <v>โรงพยาบาลบ้านไร่</v>
          </cell>
          <cell r="C257" t="str">
            <v>21002</v>
          </cell>
          <cell r="D257" t="str">
            <v>กระทรวงสาธารณสุข สำนักงานปลัดกระทรวงสาธารณสุข</v>
          </cell>
          <cell r="E257" t="str">
            <v>07</v>
          </cell>
          <cell r="F257" t="str">
            <v>โรงพยาบาลชุมชน</v>
          </cell>
          <cell r="G257" t="str">
            <v>60</v>
          </cell>
          <cell r="H257" t="str">
            <v>61</v>
          </cell>
          <cell r="I257" t="str">
            <v>จ.อุทัยธานี</v>
          </cell>
          <cell r="J257" t="str">
            <v>06</v>
          </cell>
          <cell r="K257" t="str">
            <v xml:space="preserve"> อ.บ้านไร่</v>
          </cell>
          <cell r="L257" t="str">
            <v>04</v>
          </cell>
          <cell r="M257" t="str">
            <v xml:space="preserve"> 'ต.คอกควาย'</v>
          </cell>
          <cell r="N257" t="str">
            <v>01</v>
          </cell>
          <cell r="O257" t="str">
            <v xml:space="preserve"> หมู่ 1</v>
          </cell>
          <cell r="P257" t="str">
            <v>01</v>
          </cell>
          <cell r="Q257" t="str">
            <v>เปิดดำเนินการ</v>
          </cell>
          <cell r="R257" t="str">
            <v xml:space="preserve">307 </v>
          </cell>
          <cell r="S257" t="str">
            <v>61140</v>
          </cell>
          <cell r="T257" t="str">
            <v>056539000</v>
          </cell>
          <cell r="U257" t="str">
            <v>056539000</v>
          </cell>
          <cell r="V257" t="str">
            <v>21</v>
          </cell>
          <cell r="W257" t="str">
            <v>2.1 ทุติยภูมิระดับต้น</v>
          </cell>
          <cell r="X257" t="str">
            <v>S</v>
          </cell>
          <cell r="Y257" t="str">
            <v xml:space="preserve">บริการ  </v>
          </cell>
          <cell r="AH257" t="str">
            <v>11225</v>
          </cell>
        </row>
        <row r="258">
          <cell r="A258" t="str">
            <v>001125100</v>
          </cell>
          <cell r="B258" t="str">
            <v>โรงพยาบาลชาติตระการ</v>
          </cell>
          <cell r="C258" t="str">
            <v>21002</v>
          </cell>
          <cell r="D258" t="str">
            <v>กระทรวงสาธารณสุข สำนักงานปลัดกระทรวงสาธารณสุข</v>
          </cell>
          <cell r="E258" t="str">
            <v>07</v>
          </cell>
          <cell r="F258" t="str">
            <v>โรงพยาบาลชุมชน</v>
          </cell>
          <cell r="G258" t="str">
            <v>30</v>
          </cell>
          <cell r="H258" t="str">
            <v>65</v>
          </cell>
          <cell r="I258" t="str">
            <v>จ.พิษณุโลก</v>
          </cell>
          <cell r="J258" t="str">
            <v>03</v>
          </cell>
          <cell r="K258" t="str">
            <v xml:space="preserve"> อ.ชาติตระการ</v>
          </cell>
          <cell r="L258" t="str">
            <v>01</v>
          </cell>
          <cell r="M258" t="str">
            <v xml:space="preserve"> 'ต.ป่าแดง'</v>
          </cell>
          <cell r="N258" t="str">
            <v>05</v>
          </cell>
          <cell r="O258" t="str">
            <v xml:space="preserve"> หมู่ 5</v>
          </cell>
          <cell r="P258" t="str">
            <v>01</v>
          </cell>
          <cell r="Q258" t="str">
            <v>เปิดดำเนินการ</v>
          </cell>
          <cell r="R258" t="str">
            <v>112 ม.5 บ้านศรีสงคราม</v>
          </cell>
          <cell r="V258" t="str">
            <v>21</v>
          </cell>
          <cell r="W258" t="str">
            <v>2.1 ทุติยภูมิระดับต้น</v>
          </cell>
          <cell r="AH258" t="str">
            <v>11251</v>
          </cell>
        </row>
        <row r="259">
          <cell r="A259" t="str">
            <v>001125400</v>
          </cell>
          <cell r="B259" t="str">
            <v>โรงพยาบาลพรหมพิราม</v>
          </cell>
          <cell r="C259" t="str">
            <v>21002</v>
          </cell>
          <cell r="D259" t="str">
            <v>กระทรวงสาธารณสุข สำนักงานปลัดกระทรวงสาธารณสุข</v>
          </cell>
          <cell r="E259" t="str">
            <v>07</v>
          </cell>
          <cell r="F259" t="str">
            <v>โรงพยาบาลชุมชน</v>
          </cell>
          <cell r="G259" t="str">
            <v>30</v>
          </cell>
          <cell r="H259" t="str">
            <v>65</v>
          </cell>
          <cell r="I259" t="str">
            <v>จ.พิษณุโลก</v>
          </cell>
          <cell r="J259" t="str">
            <v>06</v>
          </cell>
          <cell r="K259" t="str">
            <v xml:space="preserve"> อ.พรหมพิราม</v>
          </cell>
          <cell r="L259" t="str">
            <v>01</v>
          </cell>
          <cell r="M259" t="str">
            <v xml:space="preserve"> 'ต.พรหมพิราม'</v>
          </cell>
          <cell r="N259" t="str">
            <v>01</v>
          </cell>
          <cell r="O259" t="str">
            <v xml:space="preserve"> หมู่ 1</v>
          </cell>
          <cell r="P259" t="str">
            <v>01</v>
          </cell>
          <cell r="Q259" t="str">
            <v>เปิดดำเนินการ</v>
          </cell>
          <cell r="R259" t="str">
            <v>479 ม.1 บ้านพรหมพิราม</v>
          </cell>
          <cell r="V259" t="str">
            <v>21</v>
          </cell>
          <cell r="W259" t="str">
            <v>2.1 ทุติยภูมิระดับต้น</v>
          </cell>
          <cell r="AH259" t="str">
            <v>11254</v>
          </cell>
        </row>
        <row r="260">
          <cell r="A260" t="str">
            <v>001125500</v>
          </cell>
          <cell r="B260" t="str">
            <v>โรงพยาบาลวัดโบสถ์</v>
          </cell>
          <cell r="C260" t="str">
            <v>21002</v>
          </cell>
          <cell r="D260" t="str">
            <v>กระทรวงสาธารณสุข สำนักงานปลัดกระทรวงสาธารณสุข</v>
          </cell>
          <cell r="E260" t="str">
            <v>07</v>
          </cell>
          <cell r="F260" t="str">
            <v>โรงพยาบาลชุมชน</v>
          </cell>
          <cell r="G260" t="str">
            <v>30</v>
          </cell>
          <cell r="H260" t="str">
            <v>65</v>
          </cell>
          <cell r="I260" t="str">
            <v>จ.พิษณุโลก</v>
          </cell>
          <cell r="J260" t="str">
            <v>07</v>
          </cell>
          <cell r="K260" t="str">
            <v xml:space="preserve"> อ.วัดโบสถ์</v>
          </cell>
          <cell r="L260" t="str">
            <v>01</v>
          </cell>
          <cell r="M260" t="str">
            <v xml:space="preserve"> 'ต.วัดโบสถ์'</v>
          </cell>
          <cell r="N260" t="str">
            <v>01</v>
          </cell>
          <cell r="O260" t="str">
            <v xml:space="preserve"> หมู่ 1</v>
          </cell>
          <cell r="P260" t="str">
            <v>01</v>
          </cell>
          <cell r="Q260" t="str">
            <v>เปิดดำเนินการ</v>
          </cell>
          <cell r="R260" t="str">
            <v>135 ม.1 บ้านท่างาม</v>
          </cell>
          <cell r="V260" t="str">
            <v>21</v>
          </cell>
          <cell r="W260" t="str">
            <v>2.1 ทุติยภูมิระดับต้น</v>
          </cell>
          <cell r="AH260" t="str">
            <v>11255</v>
          </cell>
        </row>
        <row r="261">
          <cell r="A261" t="str">
            <v>001125600</v>
          </cell>
          <cell r="B261" t="str">
            <v>โรงพยาบาลวังทอง</v>
          </cell>
          <cell r="C261" t="str">
            <v>21002</v>
          </cell>
          <cell r="D261" t="str">
            <v>กระทรวงสาธารณสุข สำนักงานปลัดกระทรวงสาธารณสุข</v>
          </cell>
          <cell r="E261" t="str">
            <v>07</v>
          </cell>
          <cell r="F261" t="str">
            <v>โรงพยาบาลชุมชน</v>
          </cell>
          <cell r="G261" t="str">
            <v>30</v>
          </cell>
          <cell r="H261" t="str">
            <v>65</v>
          </cell>
          <cell r="I261" t="str">
            <v>จ.พิษณุโลก</v>
          </cell>
          <cell r="J261" t="str">
            <v>08</v>
          </cell>
          <cell r="K261" t="str">
            <v xml:space="preserve"> อ.วังทอง</v>
          </cell>
          <cell r="L261" t="str">
            <v>01</v>
          </cell>
          <cell r="M261" t="str">
            <v xml:space="preserve"> 'ต.วังทอง'</v>
          </cell>
          <cell r="N261" t="str">
            <v>05</v>
          </cell>
          <cell r="O261" t="str">
            <v xml:space="preserve"> หมู่ 5</v>
          </cell>
          <cell r="P261" t="str">
            <v>01</v>
          </cell>
          <cell r="Q261" t="str">
            <v>เปิดดำเนินการ</v>
          </cell>
          <cell r="R261" t="str">
            <v>491 ม.5 บ้านหนองเสือ</v>
          </cell>
          <cell r="V261" t="str">
            <v>21</v>
          </cell>
          <cell r="W261" t="str">
            <v>2.1 ทุติยภูมิระดับต้น</v>
          </cell>
          <cell r="AH261" t="str">
            <v>11256</v>
          </cell>
        </row>
        <row r="262">
          <cell r="A262" t="str">
            <v>001129000</v>
          </cell>
          <cell r="B262" t="str">
            <v>โรงพยาบาลด่านช้าง</v>
          </cell>
          <cell r="C262" t="str">
            <v>21002</v>
          </cell>
          <cell r="D262" t="str">
            <v>กระทรวงสาธารณสุข สำนักงานปลัดกระทรวงสาธารณสุข</v>
          </cell>
          <cell r="E262" t="str">
            <v>07</v>
          </cell>
          <cell r="F262" t="str">
            <v>โรงพยาบาลชุมชน</v>
          </cell>
          <cell r="G262" t="str">
            <v>86</v>
          </cell>
          <cell r="H262" t="str">
            <v>72</v>
          </cell>
          <cell r="I262" t="str">
            <v>จ.สุพรรณบุรี</v>
          </cell>
          <cell r="J262" t="str">
            <v>03</v>
          </cell>
          <cell r="K262" t="str">
            <v xml:space="preserve"> อ.ด่านช้าง</v>
          </cell>
          <cell r="L262" t="str">
            <v>02</v>
          </cell>
          <cell r="M262" t="str">
            <v xml:space="preserve"> 'ต.ด่านช้าง'</v>
          </cell>
          <cell r="N262" t="str">
            <v>01</v>
          </cell>
          <cell r="O262" t="str">
            <v xml:space="preserve"> หมู่ 1</v>
          </cell>
          <cell r="P262" t="str">
            <v>01</v>
          </cell>
          <cell r="Q262" t="str">
            <v>เปิดดำเนินการ</v>
          </cell>
          <cell r="R262" t="str">
            <v>94</v>
          </cell>
          <cell r="V262" t="str">
            <v>22</v>
          </cell>
          <cell r="W262" t="str">
            <v>2.2 ทุติยภูมิระดับกลาง</v>
          </cell>
          <cell r="AH262" t="str">
            <v>11290</v>
          </cell>
        </row>
        <row r="263">
          <cell r="A263" t="str">
            <v>001129600</v>
          </cell>
          <cell r="B263" t="str">
            <v>โรงพยาบาลหนองหญ้าไซ</v>
          </cell>
          <cell r="C263" t="str">
            <v>21002</v>
          </cell>
          <cell r="D263" t="str">
            <v>กระทรวงสาธารณสุข สำนักงานปลัดกระทรวงสาธารณสุข</v>
          </cell>
          <cell r="E263" t="str">
            <v>07</v>
          </cell>
          <cell r="F263" t="str">
            <v>โรงพยาบาลชุมชน</v>
          </cell>
          <cell r="G263" t="str">
            <v>60</v>
          </cell>
          <cell r="H263" t="str">
            <v>72</v>
          </cell>
          <cell r="I263" t="str">
            <v>จ.สุพรรณบุรี</v>
          </cell>
          <cell r="J263" t="str">
            <v>10</v>
          </cell>
          <cell r="K263" t="str">
            <v xml:space="preserve"> อ.หนองหญ้าไซ</v>
          </cell>
          <cell r="L263" t="str">
            <v>01</v>
          </cell>
          <cell r="M263" t="str">
            <v xml:space="preserve"> 'ต.หนองหญ้าไซ'</v>
          </cell>
          <cell r="N263" t="str">
            <v>05</v>
          </cell>
          <cell r="O263" t="str">
            <v xml:space="preserve"> หมู่ 5</v>
          </cell>
          <cell r="P263" t="str">
            <v>01</v>
          </cell>
          <cell r="Q263" t="str">
            <v>เปิดดำเนินการ</v>
          </cell>
          <cell r="R263" t="str">
            <v>503 ม.05</v>
          </cell>
          <cell r="S263" t="str">
            <v>72240</v>
          </cell>
          <cell r="V263" t="str">
            <v>22</v>
          </cell>
          <cell r="W263" t="str">
            <v>2.2 ทุติยภูมิระดับกลาง</v>
          </cell>
          <cell r="AH263" t="str">
            <v>11296</v>
          </cell>
        </row>
        <row r="264">
          <cell r="A264" t="str">
            <v>001129200</v>
          </cell>
          <cell r="B264" t="str">
            <v>โรงพยาบาลศรีประจันต์</v>
          </cell>
          <cell r="C264" t="str">
            <v>21002</v>
          </cell>
          <cell r="D264" t="str">
            <v>กระทรวงสาธารณสุข สำนักงานปลัดกระทรวงสาธารณสุข</v>
          </cell>
          <cell r="E264" t="str">
            <v>07</v>
          </cell>
          <cell r="F264" t="str">
            <v>โรงพยาบาลชุมชน</v>
          </cell>
          <cell r="G264" t="str">
            <v>66</v>
          </cell>
          <cell r="H264" t="str">
            <v>72</v>
          </cell>
          <cell r="I264" t="str">
            <v>จ.สุพรรณบุรี</v>
          </cell>
          <cell r="J264" t="str">
            <v>05</v>
          </cell>
          <cell r="K264" t="str">
            <v xml:space="preserve"> อ.ศรีประจันต์</v>
          </cell>
          <cell r="L264" t="str">
            <v>08</v>
          </cell>
          <cell r="M264" t="str">
            <v xml:space="preserve"> 'ต.วังน้ำซับ'</v>
          </cell>
          <cell r="N264" t="str">
            <v>01</v>
          </cell>
          <cell r="O264" t="str">
            <v xml:space="preserve"> หมู่ 1</v>
          </cell>
          <cell r="P264" t="str">
            <v>01</v>
          </cell>
          <cell r="Q264" t="str">
            <v>เปิดดำเนินการ</v>
          </cell>
          <cell r="R264" t="str">
            <v xml:space="preserve">218 ถ.สุพรรณบุรี-ชัยนาท </v>
          </cell>
          <cell r="V264" t="str">
            <v>22</v>
          </cell>
          <cell r="W264" t="str">
            <v>2.2 ทุติยภูมิระดับกลาง</v>
          </cell>
          <cell r="AH264" t="str">
            <v>11292</v>
          </cell>
        </row>
        <row r="265">
          <cell r="A265" t="str">
            <v>001132500</v>
          </cell>
          <cell r="B265" t="str">
            <v>โรงพยาบาลสมเด็จพระยุพราชฉวาง</v>
          </cell>
          <cell r="C265" t="str">
            <v>21002</v>
          </cell>
          <cell r="D265" t="str">
            <v>กระทรวงสาธารณสุข สำนักงานปลัดกระทรวงสาธารณสุข</v>
          </cell>
          <cell r="E265" t="str">
            <v>07</v>
          </cell>
          <cell r="F265" t="str">
            <v>โรงพยาบาลชุมชน</v>
          </cell>
          <cell r="G265" t="str">
            <v>90</v>
          </cell>
          <cell r="H265" t="str">
            <v>80</v>
          </cell>
          <cell r="I265" t="str">
            <v>จ.นครศรีธรรมราช</v>
          </cell>
          <cell r="J265" t="str">
            <v>04</v>
          </cell>
          <cell r="K265" t="str">
            <v xml:space="preserve"> อ.ฉวาง</v>
          </cell>
          <cell r="L265" t="str">
            <v>10</v>
          </cell>
          <cell r="M265" t="str">
            <v xml:space="preserve"> 'ต.ไสหร้า'</v>
          </cell>
          <cell r="N265" t="str">
            <v>08</v>
          </cell>
          <cell r="O265" t="str">
            <v xml:space="preserve"> หมู่ 8</v>
          </cell>
          <cell r="P265" t="str">
            <v>01</v>
          </cell>
          <cell r="Q265" t="str">
            <v>เปิดดำเนินการ</v>
          </cell>
          <cell r="R265" t="str">
            <v xml:space="preserve">20 ม.8  </v>
          </cell>
          <cell r="V265" t="str">
            <v>22</v>
          </cell>
          <cell r="W265" t="str">
            <v>2.2 ทุติยภูมิระดับกลาง</v>
          </cell>
          <cell r="AH265" t="str">
            <v>11325</v>
          </cell>
        </row>
        <row r="266">
          <cell r="A266" t="str">
            <v>001132900</v>
          </cell>
          <cell r="B266" t="str">
            <v>โรงพยาบาลท่าศาลา</v>
          </cell>
          <cell r="C266" t="str">
            <v>21002</v>
          </cell>
          <cell r="D266" t="str">
            <v>กระทรวงสาธารณสุข สำนักงานปลัดกระทรวงสาธารณสุข</v>
          </cell>
          <cell r="E266" t="str">
            <v>07</v>
          </cell>
          <cell r="F266" t="str">
            <v>โรงพยาบาลชุมชน</v>
          </cell>
          <cell r="G266" t="str">
            <v>60</v>
          </cell>
          <cell r="H266" t="str">
            <v>80</v>
          </cell>
          <cell r="I266" t="str">
            <v>จ.นครศรีธรรมราช</v>
          </cell>
          <cell r="J266" t="str">
            <v>08</v>
          </cell>
          <cell r="K266" t="str">
            <v xml:space="preserve"> อ.ท่าศาลา</v>
          </cell>
          <cell r="L266" t="str">
            <v>01</v>
          </cell>
          <cell r="M266" t="str">
            <v xml:space="preserve"> 'ต.ท่าศาลา'</v>
          </cell>
          <cell r="N266" t="str">
            <v>03</v>
          </cell>
          <cell r="O266" t="str">
            <v xml:space="preserve"> หมู่ 3</v>
          </cell>
          <cell r="P266" t="str">
            <v>01</v>
          </cell>
          <cell r="Q266" t="str">
            <v>เปิดดำเนินการ</v>
          </cell>
          <cell r="V266" t="str">
            <v>22</v>
          </cell>
          <cell r="W266" t="str">
            <v>2.2 ทุติยภูมิระดับกลาง</v>
          </cell>
          <cell r="AH266" t="str">
            <v>11329</v>
          </cell>
        </row>
        <row r="267">
          <cell r="A267" t="str">
            <v>001133500</v>
          </cell>
          <cell r="B267" t="str">
            <v>โรงพยาบาลสิชล</v>
          </cell>
          <cell r="C267" t="str">
            <v>21002</v>
          </cell>
          <cell r="D267" t="str">
            <v>กระทรวงสาธารณสุข สำนักงานปลัดกระทรวงสาธารณสุข</v>
          </cell>
          <cell r="E267" t="str">
            <v>07</v>
          </cell>
          <cell r="F267" t="str">
            <v>โรงพยาบาลชุมชน</v>
          </cell>
          <cell r="G267" t="str">
            <v>120</v>
          </cell>
          <cell r="H267" t="str">
            <v>80</v>
          </cell>
          <cell r="I267" t="str">
            <v>จ.นครศรีธรรมราช</v>
          </cell>
          <cell r="J267" t="str">
            <v>14</v>
          </cell>
          <cell r="K267" t="str">
            <v xml:space="preserve"> อ.สิชล</v>
          </cell>
          <cell r="L267" t="str">
            <v>01</v>
          </cell>
          <cell r="M267" t="str">
            <v xml:space="preserve"> 'ต.สิชล'</v>
          </cell>
          <cell r="N267" t="str">
            <v>05</v>
          </cell>
          <cell r="O267" t="str">
            <v xml:space="preserve"> หมู่ 5</v>
          </cell>
          <cell r="P267" t="str">
            <v>01</v>
          </cell>
          <cell r="Q267" t="str">
            <v>เปิดดำเนินการ</v>
          </cell>
          <cell r="R267" t="str">
            <v xml:space="preserve">189 </v>
          </cell>
          <cell r="V267" t="str">
            <v>22</v>
          </cell>
          <cell r="W267" t="str">
            <v>2.2 ทุติยภูมิระดับกลาง</v>
          </cell>
          <cell r="AH267" t="str">
            <v>11335</v>
          </cell>
        </row>
        <row r="268">
          <cell r="A268" t="str">
            <v>001137900</v>
          </cell>
          <cell r="B268" t="str">
            <v>โรงพยาบาลหลังสวน</v>
          </cell>
          <cell r="C268" t="str">
            <v>21002</v>
          </cell>
          <cell r="D268" t="str">
            <v>กระทรวงสาธารณสุข สำนักงานปลัดกระทรวงสาธารณสุข</v>
          </cell>
          <cell r="E268" t="str">
            <v>07</v>
          </cell>
          <cell r="F268" t="str">
            <v>โรงพยาบาลชุมชน</v>
          </cell>
          <cell r="G268" t="str">
            <v>120</v>
          </cell>
          <cell r="H268" t="str">
            <v>86</v>
          </cell>
          <cell r="I268" t="str">
            <v>จ.ชุมพร</v>
          </cell>
          <cell r="J268" t="str">
            <v>04</v>
          </cell>
          <cell r="K268" t="str">
            <v xml:space="preserve"> อ.หลังสวน</v>
          </cell>
          <cell r="L268" t="str">
            <v>12</v>
          </cell>
          <cell r="M268" t="str">
            <v xml:space="preserve"> 'ต.วังตะกอ'</v>
          </cell>
          <cell r="N268" t="str">
            <v>05</v>
          </cell>
          <cell r="O268" t="str">
            <v xml:space="preserve"> หมู่ 5</v>
          </cell>
          <cell r="P268" t="str">
            <v>01</v>
          </cell>
          <cell r="Q268" t="str">
            <v>เปิดดำเนินการ</v>
          </cell>
          <cell r="V268" t="str">
            <v>22</v>
          </cell>
          <cell r="W268" t="str">
            <v>2.2 ทุติยภูมิระดับกลาง</v>
          </cell>
          <cell r="AH268" t="str">
            <v>11379</v>
          </cell>
        </row>
        <row r="269">
          <cell r="A269" t="str">
            <v>001136700</v>
          </cell>
          <cell r="B269" t="str">
            <v>โรงพยาบาลบ้านนาเดิม</v>
          </cell>
          <cell r="C269" t="str">
            <v>21002</v>
          </cell>
          <cell r="D269" t="str">
            <v>กระทรวงสาธารณสุข สำนักงานปลัดกระทรวงสาธารณสุข</v>
          </cell>
          <cell r="E269" t="str">
            <v>07</v>
          </cell>
          <cell r="F269" t="str">
            <v>โรงพยาบาลชุมชน</v>
          </cell>
          <cell r="G269" t="str">
            <v>30</v>
          </cell>
          <cell r="H269" t="str">
            <v>84</v>
          </cell>
          <cell r="I269" t="str">
            <v>จ.สุราษฎร์ธานี</v>
          </cell>
          <cell r="J269" t="str">
            <v>13</v>
          </cell>
          <cell r="K269" t="str">
            <v xml:space="preserve"> อ.บ้านนาเดิม</v>
          </cell>
          <cell r="L269" t="str">
            <v>01</v>
          </cell>
          <cell r="M269" t="str">
            <v xml:space="preserve"> 'ต.บ้านนา'</v>
          </cell>
          <cell r="N269" t="str">
            <v>02</v>
          </cell>
          <cell r="O269" t="str">
            <v xml:space="preserve"> หมู่ 2</v>
          </cell>
          <cell r="P269" t="str">
            <v>01</v>
          </cell>
          <cell r="Q269" t="str">
            <v>เปิดดำเนินการ</v>
          </cell>
          <cell r="S269" t="str">
            <v>84240</v>
          </cell>
          <cell r="V269" t="str">
            <v>21</v>
          </cell>
          <cell r="W269" t="str">
            <v>2.1 ทุติยภูมิระดับต้น</v>
          </cell>
          <cell r="AH269" t="str">
            <v>11367</v>
          </cell>
        </row>
        <row r="270">
          <cell r="A270" t="str">
            <v>001134800</v>
          </cell>
          <cell r="B270" t="str">
            <v>โรงพยาบาลกะปงชัยพัฒน์</v>
          </cell>
          <cell r="C270" t="str">
            <v>21002</v>
          </cell>
          <cell r="D270" t="str">
            <v>กระทรวงสาธารณสุข สำนักงานปลัดกระทรวงสาธารณสุข</v>
          </cell>
          <cell r="E270" t="str">
            <v>07</v>
          </cell>
          <cell r="F270" t="str">
            <v>โรงพยาบาลชุมชน</v>
          </cell>
          <cell r="G270" t="str">
            <v>30</v>
          </cell>
          <cell r="H270" t="str">
            <v>82</v>
          </cell>
          <cell r="I270" t="str">
            <v>จ.พังงา</v>
          </cell>
          <cell r="J270" t="str">
            <v>03</v>
          </cell>
          <cell r="K270" t="str">
            <v xml:space="preserve"> อ.กะปง</v>
          </cell>
          <cell r="L270" t="str">
            <v>02</v>
          </cell>
          <cell r="M270" t="str">
            <v xml:space="preserve"> 'ต.ท่านา'</v>
          </cell>
          <cell r="N270" t="str">
            <v>01</v>
          </cell>
          <cell r="O270" t="str">
            <v xml:space="preserve"> หมู่ 1</v>
          </cell>
          <cell r="P270" t="str">
            <v>01</v>
          </cell>
          <cell r="Q270" t="str">
            <v>เปิดดำเนินการ</v>
          </cell>
          <cell r="R270" t="str">
            <v xml:space="preserve">29/25 </v>
          </cell>
          <cell r="S270" t="str">
            <v>82170</v>
          </cell>
          <cell r="T270" t="str">
            <v>076499132</v>
          </cell>
          <cell r="U270" t="str">
            <v>076499132</v>
          </cell>
          <cell r="V270" t="str">
            <v>21</v>
          </cell>
          <cell r="W270" t="str">
            <v>2.1 ทุติยภูมิระดับต้น</v>
          </cell>
          <cell r="AH270" t="str">
            <v>11348</v>
          </cell>
        </row>
        <row r="271">
          <cell r="A271" t="str">
            <v>001137500</v>
          </cell>
          <cell r="B271" t="str">
            <v>โรงพยาบาลปากน้ำชุมพร</v>
          </cell>
          <cell r="C271" t="str">
            <v>21002</v>
          </cell>
          <cell r="D271" t="str">
            <v>กระทรวงสาธารณสุข สำนักงานปลัดกระทรวงสาธารณสุข</v>
          </cell>
          <cell r="E271" t="str">
            <v>07</v>
          </cell>
          <cell r="F271" t="str">
            <v>โรงพยาบาลชุมชน</v>
          </cell>
          <cell r="G271" t="str">
            <v>10</v>
          </cell>
          <cell r="H271" t="str">
            <v>86</v>
          </cell>
          <cell r="I271" t="str">
            <v>จ.ชุมพร</v>
          </cell>
          <cell r="J271" t="str">
            <v>01</v>
          </cell>
          <cell r="K271" t="str">
            <v xml:space="preserve"> อ.เมืองชุมพร</v>
          </cell>
          <cell r="L271" t="str">
            <v>02</v>
          </cell>
          <cell r="M271" t="str">
            <v xml:space="preserve"> 'ต.ปากน้ำ'</v>
          </cell>
          <cell r="N271" t="str">
            <v>03</v>
          </cell>
          <cell r="O271" t="str">
            <v xml:space="preserve"> หมู่ 3</v>
          </cell>
          <cell r="P271" t="str">
            <v>01</v>
          </cell>
          <cell r="Q271" t="str">
            <v>เปิดดำเนินการ</v>
          </cell>
          <cell r="V271" t="str">
            <v>21</v>
          </cell>
          <cell r="W271" t="str">
            <v>2.1 ทุติยภูมิระดับต้น</v>
          </cell>
          <cell r="AH271" t="str">
            <v>11375</v>
          </cell>
        </row>
        <row r="272">
          <cell r="A272" t="str">
            <v>001137600</v>
          </cell>
          <cell r="B272" t="str">
            <v>โรงพยาบาลท่าแซะ</v>
          </cell>
          <cell r="C272" t="str">
            <v>21002</v>
          </cell>
          <cell r="D272" t="str">
            <v>กระทรวงสาธารณสุข สำนักงานปลัดกระทรวงสาธารณสุข</v>
          </cell>
          <cell r="E272" t="str">
            <v>07</v>
          </cell>
          <cell r="F272" t="str">
            <v>โรงพยาบาลชุมชน</v>
          </cell>
          <cell r="G272" t="str">
            <v>60</v>
          </cell>
          <cell r="H272" t="str">
            <v>86</v>
          </cell>
          <cell r="I272" t="str">
            <v>จ.ชุมพร</v>
          </cell>
          <cell r="J272" t="str">
            <v>02</v>
          </cell>
          <cell r="K272" t="str">
            <v xml:space="preserve"> อ.ท่าแซะ</v>
          </cell>
          <cell r="L272" t="str">
            <v>09</v>
          </cell>
          <cell r="M272" t="str">
            <v xml:space="preserve"> 'ต.ทรัพย์อนันต์'</v>
          </cell>
          <cell r="N272" t="str">
            <v>02</v>
          </cell>
          <cell r="O272" t="str">
            <v xml:space="preserve"> หมู่ 2</v>
          </cell>
          <cell r="P272" t="str">
            <v>01</v>
          </cell>
          <cell r="Q272" t="str">
            <v>เปิดดำเนินการ</v>
          </cell>
          <cell r="V272" t="str">
            <v>21</v>
          </cell>
          <cell r="W272" t="str">
            <v>2.1 ทุติยภูมิระดับต้น</v>
          </cell>
          <cell r="AH272" t="str">
            <v>11376</v>
          </cell>
        </row>
        <row r="273">
          <cell r="A273" t="str">
            <v>001143000</v>
          </cell>
          <cell r="B273" t="str">
            <v>โรงพยาบาลยะรัง</v>
          </cell>
          <cell r="C273" t="str">
            <v>21002</v>
          </cell>
          <cell r="D273" t="str">
            <v>กระทรวงสาธารณสุข สำนักงานปลัดกระทรวงสาธารณสุข</v>
          </cell>
          <cell r="E273" t="str">
            <v>07</v>
          </cell>
          <cell r="F273" t="str">
            <v>โรงพยาบาลชุมชน</v>
          </cell>
          <cell r="G273" t="str">
            <v>30</v>
          </cell>
          <cell r="H273" t="str">
            <v>94</v>
          </cell>
          <cell r="I273" t="str">
            <v>จ.ปัตตานี</v>
          </cell>
          <cell r="J273" t="str">
            <v>10</v>
          </cell>
          <cell r="K273" t="str">
            <v xml:space="preserve"> อ.ยะรัง</v>
          </cell>
          <cell r="L273" t="str">
            <v>06</v>
          </cell>
          <cell r="M273" t="str">
            <v xml:space="preserve"> 'ต.ปิตูมุดี'</v>
          </cell>
          <cell r="N273" t="str">
            <v>01</v>
          </cell>
          <cell r="O273" t="str">
            <v xml:space="preserve"> หมู่ 1</v>
          </cell>
          <cell r="P273" t="str">
            <v>01</v>
          </cell>
          <cell r="Q273" t="str">
            <v>เปิดดำเนินการ</v>
          </cell>
          <cell r="R273" t="str">
            <v xml:space="preserve">106 ม.1 ถ.ยะรัง </v>
          </cell>
          <cell r="S273" t="str">
            <v>96160</v>
          </cell>
          <cell r="V273" t="str">
            <v>21</v>
          </cell>
          <cell r="W273" t="str">
            <v>2.1 ทุติยภูมิระดับต้น</v>
          </cell>
          <cell r="AH273" t="str">
            <v>11430</v>
          </cell>
        </row>
        <row r="274">
          <cell r="A274" t="str">
            <v>001143800</v>
          </cell>
          <cell r="B274" t="str">
            <v>โรงพยาบาลรือเสาะ</v>
          </cell>
          <cell r="C274" t="str">
            <v>21002</v>
          </cell>
          <cell r="D274" t="str">
            <v>กระทรวงสาธารณสุข สำนักงานปลัดกระทรวงสาธารณสุข</v>
          </cell>
          <cell r="E274" t="str">
            <v>07</v>
          </cell>
          <cell r="F274" t="str">
            <v>โรงพยาบาลชุมชน</v>
          </cell>
          <cell r="G274" t="str">
            <v>30</v>
          </cell>
          <cell r="H274" t="str">
            <v>96</v>
          </cell>
          <cell r="I274" t="str">
            <v>จ.นราธิวาส</v>
          </cell>
          <cell r="J274" t="str">
            <v>06</v>
          </cell>
          <cell r="K274" t="str">
            <v xml:space="preserve"> อ.รือเสาะ</v>
          </cell>
          <cell r="L274" t="str">
            <v>01</v>
          </cell>
          <cell r="M274" t="str">
            <v xml:space="preserve"> 'ต.รือเสาะ'</v>
          </cell>
          <cell r="N274" t="str">
            <v>02</v>
          </cell>
          <cell r="O274" t="str">
            <v xml:space="preserve"> หมู่ 2</v>
          </cell>
          <cell r="P274" t="str">
            <v>01</v>
          </cell>
          <cell r="Q274" t="str">
            <v>เปิดดำเนินการ</v>
          </cell>
          <cell r="R274" t="str">
            <v xml:space="preserve">184/5 ม.2 ถ.รือเสาะสนองกิจ </v>
          </cell>
          <cell r="S274" t="str">
            <v>96150</v>
          </cell>
          <cell r="V274" t="str">
            <v>22</v>
          </cell>
          <cell r="W274" t="str">
            <v>2.2 ทุติยภูมิระดับกลาง</v>
          </cell>
          <cell r="AH274" t="str">
            <v>11438</v>
          </cell>
        </row>
        <row r="275">
          <cell r="A275" t="str">
            <v>001142500</v>
          </cell>
          <cell r="B275" t="str">
            <v>โรงพยาบาลปะนาเระ</v>
          </cell>
          <cell r="C275" t="str">
            <v>21002</v>
          </cell>
          <cell r="D275" t="str">
            <v>กระทรวงสาธารณสุข สำนักงานปลัดกระทรวงสาธารณสุข</v>
          </cell>
          <cell r="E275" t="str">
            <v>07</v>
          </cell>
          <cell r="F275" t="str">
            <v>โรงพยาบาลชุมชน</v>
          </cell>
          <cell r="G275" t="str">
            <v>30</v>
          </cell>
          <cell r="H275" t="str">
            <v>94</v>
          </cell>
          <cell r="I275" t="str">
            <v>จ.ปัตตานี</v>
          </cell>
          <cell r="J275" t="str">
            <v>04</v>
          </cell>
          <cell r="K275" t="str">
            <v xml:space="preserve"> อ.ปะนาเระ</v>
          </cell>
          <cell r="L275" t="str">
            <v>02</v>
          </cell>
          <cell r="M275" t="str">
            <v xml:space="preserve"> 'ต.ท่าข้าม'</v>
          </cell>
          <cell r="N275" t="str">
            <v>01</v>
          </cell>
          <cell r="O275" t="str">
            <v xml:space="preserve"> หมู่ 1</v>
          </cell>
          <cell r="P275" t="str">
            <v>01</v>
          </cell>
          <cell r="Q275" t="str">
            <v>เปิดดำเนินการ</v>
          </cell>
          <cell r="V275" t="str">
            <v>21</v>
          </cell>
          <cell r="W275" t="str">
            <v>2.1 ทุติยภูมิระดับต้น</v>
          </cell>
          <cell r="AH275" t="str">
            <v>11425</v>
          </cell>
        </row>
        <row r="276">
          <cell r="A276" t="str">
            <v>001143700</v>
          </cell>
          <cell r="B276" t="str">
            <v>โรงพยาบาลระแงะ</v>
          </cell>
          <cell r="C276" t="str">
            <v>21002</v>
          </cell>
          <cell r="D276" t="str">
            <v>กระทรวงสาธารณสุข สำนักงานปลัดกระทรวงสาธารณสุข</v>
          </cell>
          <cell r="E276" t="str">
            <v>07</v>
          </cell>
          <cell r="F276" t="str">
            <v>โรงพยาบาลชุมชน</v>
          </cell>
          <cell r="G276" t="str">
            <v>30</v>
          </cell>
          <cell r="H276" t="str">
            <v>96</v>
          </cell>
          <cell r="I276" t="str">
            <v>จ.นราธิวาส</v>
          </cell>
          <cell r="J276" t="str">
            <v>05</v>
          </cell>
          <cell r="K276" t="str">
            <v xml:space="preserve"> อ.ระแงะ</v>
          </cell>
          <cell r="L276" t="str">
            <v>01</v>
          </cell>
          <cell r="M276" t="str">
            <v xml:space="preserve"> 'ต.ตันหยงมัส'</v>
          </cell>
          <cell r="N276" t="str">
            <v>01</v>
          </cell>
          <cell r="O276" t="str">
            <v xml:space="preserve"> หมู่ 1</v>
          </cell>
          <cell r="P276" t="str">
            <v>01</v>
          </cell>
          <cell r="Q276" t="str">
            <v>เปิดดำเนินการ</v>
          </cell>
          <cell r="R276" t="str">
            <v xml:space="preserve">484 ม.1 ถ.ระแงะมรรคา </v>
          </cell>
          <cell r="S276" t="str">
            <v>96130</v>
          </cell>
          <cell r="V276" t="str">
            <v>22</v>
          </cell>
          <cell r="W276" t="str">
            <v>2.2 ทุติยภูมิระดับกลาง</v>
          </cell>
          <cell r="AH276" t="str">
            <v>11437</v>
          </cell>
        </row>
        <row r="277">
          <cell r="A277" t="str">
            <v>001143500</v>
          </cell>
          <cell r="B277" t="str">
            <v>โรงพยาบาลตากใบ</v>
          </cell>
          <cell r="C277" t="str">
            <v>21002</v>
          </cell>
          <cell r="D277" t="str">
            <v>กระทรวงสาธารณสุข สำนักงานปลัดกระทรวงสาธารณสุข</v>
          </cell>
          <cell r="E277" t="str">
            <v>07</v>
          </cell>
          <cell r="F277" t="str">
            <v>โรงพยาบาลชุมชน</v>
          </cell>
          <cell r="G277" t="str">
            <v>30</v>
          </cell>
          <cell r="H277" t="str">
            <v>96</v>
          </cell>
          <cell r="I277" t="str">
            <v>จ.นราธิวาส</v>
          </cell>
          <cell r="J277" t="str">
            <v>02</v>
          </cell>
          <cell r="K277" t="str">
            <v xml:space="preserve"> อ.ตากใบ</v>
          </cell>
          <cell r="L277" t="str">
            <v>01</v>
          </cell>
          <cell r="M277" t="str">
            <v xml:space="preserve"> 'ต.เจ๊ะเห'</v>
          </cell>
          <cell r="N277" t="str">
            <v>04</v>
          </cell>
          <cell r="O277" t="str">
            <v xml:space="preserve"> หมู่ 4</v>
          </cell>
          <cell r="P277" t="str">
            <v>01</v>
          </cell>
          <cell r="Q277" t="str">
            <v>เปิดดำเนินการ</v>
          </cell>
          <cell r="R277" t="str">
            <v xml:space="preserve">114/63 ม.4 ถ.ท่าแพรก </v>
          </cell>
          <cell r="S277" t="str">
            <v>96110</v>
          </cell>
          <cell r="V277" t="str">
            <v>21</v>
          </cell>
          <cell r="W277" t="str">
            <v>2.1 ทุติยภูมิระดับต้น</v>
          </cell>
          <cell r="AH277" t="str">
            <v>11435</v>
          </cell>
        </row>
        <row r="278">
          <cell r="A278" t="str">
            <v>001143600</v>
          </cell>
          <cell r="B278" t="str">
            <v>โรงพยาบาลบาเจาะ</v>
          </cell>
          <cell r="C278" t="str">
            <v>21002</v>
          </cell>
          <cell r="D278" t="str">
            <v>กระทรวงสาธารณสุข สำนักงานปลัดกระทรวงสาธารณสุข</v>
          </cell>
          <cell r="E278" t="str">
            <v>07</v>
          </cell>
          <cell r="F278" t="str">
            <v>โรงพยาบาลชุมชน</v>
          </cell>
          <cell r="G278" t="str">
            <v>10</v>
          </cell>
          <cell r="H278" t="str">
            <v>96</v>
          </cell>
          <cell r="I278" t="str">
            <v>จ.นราธิวาส</v>
          </cell>
          <cell r="J278" t="str">
            <v>03</v>
          </cell>
          <cell r="K278" t="str">
            <v xml:space="preserve"> อ.บาเจาะ</v>
          </cell>
          <cell r="L278" t="str">
            <v>01</v>
          </cell>
          <cell r="M278" t="str">
            <v xml:space="preserve"> 'ต.บาเจาะ'</v>
          </cell>
          <cell r="N278" t="str">
            <v>01</v>
          </cell>
          <cell r="O278" t="str">
            <v xml:space="preserve"> หมู่ 1</v>
          </cell>
          <cell r="P278" t="str">
            <v>01</v>
          </cell>
          <cell r="Q278" t="str">
            <v>เปิดดำเนินการ</v>
          </cell>
          <cell r="R278" t="str">
            <v xml:space="preserve">ถ.เพชรเกษม </v>
          </cell>
          <cell r="S278" t="str">
            <v>96170</v>
          </cell>
          <cell r="V278" t="str">
            <v>21</v>
          </cell>
          <cell r="W278" t="str">
            <v>2.1 ทุติยภูมิระดับต้น</v>
          </cell>
          <cell r="AH278" t="str">
            <v>11436</v>
          </cell>
        </row>
        <row r="279">
          <cell r="A279" t="str">
            <v>001381800</v>
          </cell>
          <cell r="B279" t="str">
            <v>โรงพยาบาลจะแนะ</v>
          </cell>
          <cell r="C279" t="str">
            <v>21002</v>
          </cell>
          <cell r="D279" t="str">
            <v>กระทรวงสาธารณสุข สำนักงานปลัดกระทรวงสาธารณสุข</v>
          </cell>
          <cell r="E279" t="str">
            <v>07</v>
          </cell>
          <cell r="F279" t="str">
            <v>โรงพยาบาลชุมชน</v>
          </cell>
          <cell r="G279" t="str">
            <v>10</v>
          </cell>
          <cell r="H279" t="str">
            <v>96</v>
          </cell>
          <cell r="I279" t="str">
            <v>จ.นราธิวาส</v>
          </cell>
          <cell r="J279" t="str">
            <v>12</v>
          </cell>
          <cell r="K279" t="str">
            <v xml:space="preserve"> อ.จะแนะ</v>
          </cell>
          <cell r="L279" t="str">
            <v>01</v>
          </cell>
          <cell r="M279" t="str">
            <v xml:space="preserve"> 'ต.จะแนะ'</v>
          </cell>
          <cell r="N279" t="str">
            <v>02</v>
          </cell>
          <cell r="O279" t="str">
            <v xml:space="preserve"> หมู่ 2</v>
          </cell>
          <cell r="P279" t="str">
            <v>01</v>
          </cell>
          <cell r="Q279" t="str">
            <v>เปิดดำเนินการ</v>
          </cell>
          <cell r="R279" t="str">
            <v>266/5</v>
          </cell>
          <cell r="S279" t="str">
            <v>96220</v>
          </cell>
          <cell r="V279" t="str">
            <v>21</v>
          </cell>
          <cell r="W279" t="str">
            <v>2.1 ทุติยภูมิระดับต้น</v>
          </cell>
          <cell r="AH279" t="str">
            <v>13818</v>
          </cell>
        </row>
        <row r="280">
          <cell r="A280" t="str">
            <v>001144100</v>
          </cell>
          <cell r="B280" t="str">
            <v>โรงพยาบาลสุคิริน</v>
          </cell>
          <cell r="C280" t="str">
            <v>21002</v>
          </cell>
          <cell r="D280" t="str">
            <v>กระทรวงสาธารณสุข สำนักงานปลัดกระทรวงสาธารณสุข</v>
          </cell>
          <cell r="E280" t="str">
            <v>07</v>
          </cell>
          <cell r="F280" t="str">
            <v>โรงพยาบาลชุมชน</v>
          </cell>
          <cell r="G280" t="str">
            <v>10</v>
          </cell>
          <cell r="H280" t="str">
            <v>96</v>
          </cell>
          <cell r="I280" t="str">
            <v>จ.นราธิวาส</v>
          </cell>
          <cell r="J280" t="str">
            <v>09</v>
          </cell>
          <cell r="K280" t="str">
            <v xml:space="preserve"> อ.สุคิริน</v>
          </cell>
          <cell r="L280" t="str">
            <v>01</v>
          </cell>
          <cell r="M280" t="str">
            <v xml:space="preserve"> 'ต.มาโมง'</v>
          </cell>
          <cell r="N280" t="str">
            <v>06</v>
          </cell>
          <cell r="O280" t="str">
            <v xml:space="preserve"> หมู่ 6</v>
          </cell>
          <cell r="P280" t="str">
            <v>01</v>
          </cell>
          <cell r="Q280" t="str">
            <v>เปิดดำเนินการ</v>
          </cell>
          <cell r="R280" t="str">
            <v xml:space="preserve">58 ม.6 </v>
          </cell>
          <cell r="S280" t="str">
            <v>96190</v>
          </cell>
          <cell r="V280" t="str">
            <v>21</v>
          </cell>
          <cell r="W280" t="str">
            <v>2.1 ทุติยภูมิระดับต้น</v>
          </cell>
          <cell r="AH280" t="str">
            <v>11441</v>
          </cell>
        </row>
        <row r="281">
          <cell r="A281" t="str">
            <v>001162500</v>
          </cell>
          <cell r="B281" t="str">
            <v>โรงพยาบาลเฉลิมพระเกียรติ</v>
          </cell>
          <cell r="C281" t="str">
            <v>21002</v>
          </cell>
          <cell r="D281" t="str">
            <v>กระทรวงสาธารณสุข สำนักงานปลัดกระทรวงสาธารณสุข</v>
          </cell>
          <cell r="E281" t="str">
            <v>07</v>
          </cell>
          <cell r="F281" t="str">
            <v>โรงพยาบาลชุมชน</v>
          </cell>
          <cell r="G281" t="str">
            <v>30</v>
          </cell>
          <cell r="H281" t="str">
            <v>55</v>
          </cell>
          <cell r="I281" t="str">
            <v>จ.น่าน</v>
          </cell>
          <cell r="J281" t="str">
            <v>15</v>
          </cell>
          <cell r="K281" t="str">
            <v xml:space="preserve"> อ.เฉลิมพระเกียรติ</v>
          </cell>
          <cell r="L281" t="str">
            <v>02</v>
          </cell>
          <cell r="M281" t="str">
            <v xml:space="preserve"> 'ต.ขุนน่าน'</v>
          </cell>
          <cell r="N281" t="str">
            <v>01</v>
          </cell>
          <cell r="O281" t="str">
            <v xml:space="preserve"> หมู่ 1</v>
          </cell>
          <cell r="P281" t="str">
            <v>01</v>
          </cell>
          <cell r="Q281" t="str">
            <v>เปิดดำเนินการ</v>
          </cell>
          <cell r="S281" t="str">
            <v>10210</v>
          </cell>
          <cell r="V281" t="str">
            <v>22</v>
          </cell>
          <cell r="W281" t="str">
            <v>2.2 ทุติยภูมิระดับกลาง</v>
          </cell>
          <cell r="Z281" t="str">
            <v>04</v>
          </cell>
          <cell r="AA281" t="str">
            <v>แก้ไข/เปลี่ยนแปลงที่ตั้ง</v>
          </cell>
          <cell r="AB281" t="str">
            <v>เพิ่มเติมจำนวนเตียง</v>
          </cell>
          <cell r="AH281" t="str">
            <v>11625</v>
          </cell>
        </row>
        <row r="282">
          <cell r="A282" t="str">
            <v>001144200</v>
          </cell>
          <cell r="B282" t="str">
            <v>โรงพยาบาลสุไหงปาดี</v>
          </cell>
          <cell r="C282" t="str">
            <v>21002</v>
          </cell>
          <cell r="D282" t="str">
            <v>กระทรวงสาธารณสุข สำนักงานปลัดกระทรวงสาธารณสุข</v>
          </cell>
          <cell r="E282" t="str">
            <v>07</v>
          </cell>
          <cell r="F282" t="str">
            <v>โรงพยาบาลชุมชน</v>
          </cell>
          <cell r="G282" t="str">
            <v>30</v>
          </cell>
          <cell r="H282" t="str">
            <v>96</v>
          </cell>
          <cell r="I282" t="str">
            <v>จ.นราธิวาส</v>
          </cell>
          <cell r="J282" t="str">
            <v>11</v>
          </cell>
          <cell r="K282" t="str">
            <v xml:space="preserve"> อ.สุไหงปาดี</v>
          </cell>
          <cell r="L282" t="str">
            <v>01</v>
          </cell>
          <cell r="M282" t="str">
            <v xml:space="preserve"> 'ต.ปะลุรู'</v>
          </cell>
          <cell r="N282" t="str">
            <v>01</v>
          </cell>
          <cell r="O282" t="str">
            <v xml:space="preserve"> หมู่ 1</v>
          </cell>
          <cell r="P282" t="str">
            <v>01</v>
          </cell>
          <cell r="Q282" t="str">
            <v>เปิดดำเนินการ</v>
          </cell>
          <cell r="R282" t="str">
            <v xml:space="preserve">ู334 ถ.จารุเสถียร  </v>
          </cell>
          <cell r="S282" t="str">
            <v>96141</v>
          </cell>
          <cell r="V282" t="str">
            <v>21</v>
          </cell>
          <cell r="W282" t="str">
            <v>2.1 ทุติยภูมิระดับต้น</v>
          </cell>
          <cell r="AH282" t="str">
            <v>11442</v>
          </cell>
        </row>
        <row r="283">
          <cell r="A283" t="str">
            <v>001066200</v>
          </cell>
          <cell r="B283" t="str">
            <v>โรงพยาบาลชลบุรี</v>
          </cell>
          <cell r="C283" t="str">
            <v>21002</v>
          </cell>
          <cell r="D283" t="str">
            <v>กระทรวงสาธารณสุข สำนักงานปลัดกระทรวงสาธารณสุข</v>
          </cell>
          <cell r="E283" t="str">
            <v>05</v>
          </cell>
          <cell r="F283" t="str">
            <v>โรงพยาบาลศูนย์</v>
          </cell>
          <cell r="G283" t="str">
            <v>832</v>
          </cell>
          <cell r="H283" t="str">
            <v>20</v>
          </cell>
          <cell r="I283" t="str">
            <v>จ.ชลบุรี</v>
          </cell>
          <cell r="J283" t="str">
            <v>01</v>
          </cell>
          <cell r="K283" t="str">
            <v xml:space="preserve"> อ.เมืองชลบุรี</v>
          </cell>
          <cell r="L283" t="str">
            <v>05</v>
          </cell>
          <cell r="M283" t="str">
            <v xml:space="preserve"> 'ต.บ้านสวน'</v>
          </cell>
          <cell r="N283" t="str">
            <v>02</v>
          </cell>
          <cell r="O283" t="str">
            <v xml:space="preserve"> หมู่ 2</v>
          </cell>
          <cell r="P283" t="str">
            <v>01</v>
          </cell>
          <cell r="Q283" t="str">
            <v>เปิดดำเนินการ</v>
          </cell>
          <cell r="R283" t="str">
            <v>เลขที่ 69</v>
          </cell>
          <cell r="S283" t="str">
            <v>20000</v>
          </cell>
          <cell r="T283" t="str">
            <v>038931000</v>
          </cell>
          <cell r="V283" t="str">
            <v>31</v>
          </cell>
          <cell r="W283" t="str">
            <v>3.1 ตติยภูมิ</v>
          </cell>
          <cell r="AH283" t="str">
            <v>10662</v>
          </cell>
        </row>
        <row r="284">
          <cell r="A284" t="str">
            <v>001068900</v>
          </cell>
          <cell r="B284" t="str">
            <v>โรงพยาบาลอ่างทอง</v>
          </cell>
          <cell r="C284" t="str">
            <v>21002</v>
          </cell>
          <cell r="D284" t="str">
            <v>กระทรวงสาธารณสุข สำนักงานปลัดกระทรวงสาธารณสุข</v>
          </cell>
          <cell r="E284" t="str">
            <v>06</v>
          </cell>
          <cell r="F284" t="str">
            <v>โรงพยาบาลทั่วไป</v>
          </cell>
          <cell r="G284" t="str">
            <v>324</v>
          </cell>
          <cell r="H284" t="str">
            <v>15</v>
          </cell>
          <cell r="I284" t="str">
            <v>จ.อ่างทอง</v>
          </cell>
          <cell r="J284" t="str">
            <v>01</v>
          </cell>
          <cell r="K284" t="str">
            <v xml:space="preserve"> อ.เมืองอ่างทอง</v>
          </cell>
          <cell r="L284" t="str">
            <v>02</v>
          </cell>
          <cell r="M284" t="str">
            <v xml:space="preserve"> 'ต.บางแก้ว'</v>
          </cell>
          <cell r="N284" t="str">
            <v>00</v>
          </cell>
          <cell r="O284" t="str">
            <v xml:space="preserve"> หมู่ 0</v>
          </cell>
          <cell r="P284" t="str">
            <v>01</v>
          </cell>
          <cell r="Q284" t="str">
            <v>เปิดดำเนินการ</v>
          </cell>
          <cell r="R284" t="str">
            <v xml:space="preserve">3 ถ.เทศบาล </v>
          </cell>
          <cell r="S284" t="str">
            <v>14000</v>
          </cell>
          <cell r="T284" t="str">
            <v>035615111</v>
          </cell>
          <cell r="V284" t="str">
            <v>23</v>
          </cell>
          <cell r="W284" t="str">
            <v>2.3 ทุติยภูมิระดับสูง</v>
          </cell>
          <cell r="Z284" t="str">
            <v>04</v>
          </cell>
          <cell r="AA284" t="str">
            <v>แก้ไข/เปลี่ยนแปลงที่ตั้ง</v>
          </cell>
          <cell r="AB284" t="str">
            <v>เพิ่มเตียงเป็น 324 เตียง ตามมติของ อกพ.สป.</v>
          </cell>
          <cell r="AH284" t="str">
            <v>10689</v>
          </cell>
        </row>
        <row r="285">
          <cell r="A285" t="str">
            <v>001080000</v>
          </cell>
          <cell r="B285" t="str">
            <v>โรงพยาบาลพรหมบุรี</v>
          </cell>
          <cell r="C285" t="str">
            <v>21002</v>
          </cell>
          <cell r="D285" t="str">
            <v>กระทรวงสาธารณสุข สำนักงานปลัดกระทรวงสาธารณสุข</v>
          </cell>
          <cell r="E285" t="str">
            <v>07</v>
          </cell>
          <cell r="F285" t="str">
            <v>โรงพยาบาลชุมชน</v>
          </cell>
          <cell r="G285" t="str">
            <v>10</v>
          </cell>
          <cell r="H285" t="str">
            <v>17</v>
          </cell>
          <cell r="I285" t="str">
            <v>จ.สิงห์บุรี</v>
          </cell>
          <cell r="J285" t="str">
            <v>04</v>
          </cell>
          <cell r="K285" t="str">
            <v xml:space="preserve"> อ.พรหมบุรี</v>
          </cell>
          <cell r="L285" t="str">
            <v>04</v>
          </cell>
          <cell r="M285" t="str">
            <v xml:space="preserve"> 'ต.บ้านหม้อ'</v>
          </cell>
          <cell r="N285" t="str">
            <v>03</v>
          </cell>
          <cell r="O285" t="str">
            <v xml:space="preserve"> หมู่ 3</v>
          </cell>
          <cell r="P285" t="str">
            <v>01</v>
          </cell>
          <cell r="Q285" t="str">
            <v>เปิดดำเนินการ</v>
          </cell>
          <cell r="R285" t="str">
            <v xml:space="preserve">172 </v>
          </cell>
          <cell r="S285" t="str">
            <v>16120</v>
          </cell>
          <cell r="T285" t="str">
            <v>036-599481</v>
          </cell>
          <cell r="U285" t="str">
            <v>036-537984</v>
          </cell>
          <cell r="V285" t="str">
            <v>21</v>
          </cell>
          <cell r="W285" t="str">
            <v>2.1 ทุติยภูมิระดับต้น</v>
          </cell>
          <cell r="X285" t="str">
            <v>S</v>
          </cell>
          <cell r="Y285" t="str">
            <v xml:space="preserve">บริการ  </v>
          </cell>
          <cell r="AH285" t="str">
            <v>10800</v>
          </cell>
        </row>
        <row r="286">
          <cell r="A286" t="str">
            <v>001091500</v>
          </cell>
          <cell r="B286" t="str">
            <v>โรงพยาบาลชุมพลบุรี</v>
          </cell>
          <cell r="C286" t="str">
            <v>21002</v>
          </cell>
          <cell r="D286" t="str">
            <v>กระทรวงสาธารณสุข สำนักงานปลัดกระทรวงสาธารณสุข</v>
          </cell>
          <cell r="E286" t="str">
            <v>07</v>
          </cell>
          <cell r="F286" t="str">
            <v>โรงพยาบาลชุมชน</v>
          </cell>
          <cell r="G286" t="str">
            <v>80</v>
          </cell>
          <cell r="H286" t="str">
            <v>32</v>
          </cell>
          <cell r="I286" t="str">
            <v>จ.สุรินทร์</v>
          </cell>
          <cell r="J286" t="str">
            <v>02</v>
          </cell>
          <cell r="K286" t="str">
            <v xml:space="preserve"> อ.ชุมพลบุรี</v>
          </cell>
          <cell r="L286" t="str">
            <v>01</v>
          </cell>
          <cell r="M286" t="str">
            <v xml:space="preserve"> 'ต.ชุมพลบุรี'</v>
          </cell>
          <cell r="N286" t="str">
            <v>01</v>
          </cell>
          <cell r="O286" t="str">
            <v xml:space="preserve"> หมู่ 1</v>
          </cell>
          <cell r="P286" t="str">
            <v>01</v>
          </cell>
          <cell r="Q286" t="str">
            <v>เปิดดำเนินการ</v>
          </cell>
          <cell r="R286" t="str">
            <v>175 ม.01 ถ.ชุมพลบุรี-ท่าตูม</v>
          </cell>
          <cell r="S286" t="str">
            <v>32190</v>
          </cell>
          <cell r="T286" t="str">
            <v>044-596319</v>
          </cell>
          <cell r="U286" t="str">
            <v>044-596319</v>
          </cell>
          <cell r="V286" t="str">
            <v>21</v>
          </cell>
          <cell r="W286" t="str">
            <v>2.1 ทุติยภูมิระดับต้น</v>
          </cell>
          <cell r="X286" t="str">
            <v>S</v>
          </cell>
          <cell r="Y286" t="str">
            <v xml:space="preserve">บริการ  </v>
          </cell>
          <cell r="AH286" t="str">
            <v>10915</v>
          </cell>
        </row>
        <row r="287">
          <cell r="A287" t="str">
            <v>001161900</v>
          </cell>
          <cell r="B287" t="str">
            <v>โรงพยาบาลเฉลิมพระเกียรติ</v>
          </cell>
          <cell r="C287" t="str">
            <v>21002</v>
          </cell>
          <cell r="D287" t="str">
            <v>กระทรวงสาธารณสุข สำนักงานปลัดกระทรวงสาธารณสุข</v>
          </cell>
          <cell r="E287" t="str">
            <v>07</v>
          </cell>
          <cell r="F287" t="str">
            <v>โรงพยาบาลชุมชน</v>
          </cell>
          <cell r="G287" t="str">
            <v>30</v>
          </cell>
          <cell r="H287" t="str">
            <v>31</v>
          </cell>
          <cell r="I287" t="str">
            <v>จ.บุรีรัมย์</v>
          </cell>
          <cell r="J287" t="str">
            <v>23</v>
          </cell>
          <cell r="K287" t="str">
            <v xml:space="preserve"> อ.เฉลิมพระเกียรติ</v>
          </cell>
          <cell r="L287" t="str">
            <v>02</v>
          </cell>
          <cell r="M287" t="str">
            <v xml:space="preserve"> 'ต.ตาเป๊ก'</v>
          </cell>
          <cell r="N287" t="str">
            <v>02</v>
          </cell>
          <cell r="O287" t="str">
            <v xml:space="preserve"> หมู่ 2</v>
          </cell>
          <cell r="P287" t="str">
            <v>01</v>
          </cell>
          <cell r="Q287" t="str">
            <v>เปิดดำเนินการ</v>
          </cell>
          <cell r="V287" t="str">
            <v>22</v>
          </cell>
          <cell r="W287" t="str">
            <v>2.2 ทุติยภูมิระดับกลาง</v>
          </cell>
          <cell r="Z287" t="str">
            <v>01</v>
          </cell>
          <cell r="AA287" t="str">
            <v>ตั้งใหม่</v>
          </cell>
          <cell r="AB287" t="str">
            <v>แก้ไขตำบลจากเจริญสุข เป็นตาเป็ก</v>
          </cell>
          <cell r="AH287" t="str">
            <v>11619</v>
          </cell>
        </row>
        <row r="288">
          <cell r="A288" t="str">
            <v>001089500</v>
          </cell>
          <cell r="B288" t="str">
            <v>โรงพยาบาลคูเมือง</v>
          </cell>
          <cell r="C288" t="str">
            <v>21002</v>
          </cell>
          <cell r="D288" t="str">
            <v>กระทรวงสาธารณสุข สำนักงานปลัดกระทรวงสาธารณสุข</v>
          </cell>
          <cell r="E288" t="str">
            <v>07</v>
          </cell>
          <cell r="F288" t="str">
            <v>โรงพยาบาลชุมชน</v>
          </cell>
          <cell r="G288" t="str">
            <v>69</v>
          </cell>
          <cell r="H288" t="str">
            <v>31</v>
          </cell>
          <cell r="I288" t="str">
            <v>จ.บุรีรัมย์</v>
          </cell>
          <cell r="J288" t="str">
            <v>02</v>
          </cell>
          <cell r="K288" t="str">
            <v xml:space="preserve"> อ.คูเมือง</v>
          </cell>
          <cell r="L288" t="str">
            <v>01</v>
          </cell>
          <cell r="M288" t="str">
            <v xml:space="preserve"> 'ต.คูเมือง'</v>
          </cell>
          <cell r="N288" t="str">
            <v>06</v>
          </cell>
          <cell r="O288" t="str">
            <v xml:space="preserve"> หมู่ 6</v>
          </cell>
          <cell r="P288" t="str">
            <v>01</v>
          </cell>
          <cell r="Q288" t="str">
            <v>เปิดดำเนินการ</v>
          </cell>
          <cell r="R288" t="str">
            <v>101</v>
          </cell>
          <cell r="V288" t="str">
            <v>22</v>
          </cell>
          <cell r="W288" t="str">
            <v>2.2 ทุติยภูมิระดับกลาง</v>
          </cell>
          <cell r="AH288" t="str">
            <v>10895</v>
          </cell>
        </row>
        <row r="289">
          <cell r="A289" t="str">
            <v>001089600</v>
          </cell>
          <cell r="B289" t="str">
            <v>โรงพยาบาลกระสัง</v>
          </cell>
          <cell r="C289" t="str">
            <v>21002</v>
          </cell>
          <cell r="D289" t="str">
            <v>กระทรวงสาธารณสุข สำนักงานปลัดกระทรวงสาธารณสุข</v>
          </cell>
          <cell r="E289" t="str">
            <v>07</v>
          </cell>
          <cell r="F289" t="str">
            <v>โรงพยาบาลชุมชน</v>
          </cell>
          <cell r="G289" t="str">
            <v>54</v>
          </cell>
          <cell r="H289" t="str">
            <v>31</v>
          </cell>
          <cell r="I289" t="str">
            <v>จ.บุรีรัมย์</v>
          </cell>
          <cell r="J289" t="str">
            <v>03</v>
          </cell>
          <cell r="K289" t="str">
            <v xml:space="preserve"> อ.กระสัง</v>
          </cell>
          <cell r="L289" t="str">
            <v>01</v>
          </cell>
          <cell r="M289" t="str">
            <v xml:space="preserve"> 'ต.กระสัง'</v>
          </cell>
          <cell r="N289" t="str">
            <v>09</v>
          </cell>
          <cell r="O289" t="str">
            <v xml:space="preserve"> หมู่ 9</v>
          </cell>
          <cell r="P289" t="str">
            <v>01</v>
          </cell>
          <cell r="Q289" t="str">
            <v>เปิดดำเนินการ</v>
          </cell>
          <cell r="R289" t="str">
            <v xml:space="preserve">140  ถ.สุขาภิบาล 3 </v>
          </cell>
          <cell r="V289" t="str">
            <v>22</v>
          </cell>
          <cell r="W289" t="str">
            <v>2.2 ทุติยภูมิระดับกลาง</v>
          </cell>
          <cell r="AH289" t="str">
            <v>10896</v>
          </cell>
        </row>
        <row r="290">
          <cell r="A290" t="str">
            <v>001079400</v>
          </cell>
          <cell r="B290" t="str">
            <v>โรงพยาบาลสระโบสถ์</v>
          </cell>
          <cell r="C290" t="str">
            <v>21002</v>
          </cell>
          <cell r="D290" t="str">
            <v>กระทรวงสาธารณสุข สำนักงานปลัดกระทรวงสาธารณสุข</v>
          </cell>
          <cell r="E290" t="str">
            <v>07</v>
          </cell>
          <cell r="F290" t="str">
            <v>โรงพยาบาลชุมชน</v>
          </cell>
          <cell r="G290" t="str">
            <v>19</v>
          </cell>
          <cell r="H290" t="str">
            <v>16</v>
          </cell>
          <cell r="I290" t="str">
            <v>จ.ลพบุรี</v>
          </cell>
          <cell r="J290" t="str">
            <v>08</v>
          </cell>
          <cell r="K290" t="str">
            <v xml:space="preserve"> อ.สระโบสถ์</v>
          </cell>
          <cell r="L290" t="str">
            <v>05</v>
          </cell>
          <cell r="M290" t="str">
            <v xml:space="preserve"> 'ต.นิยมชัย'</v>
          </cell>
          <cell r="N290" t="str">
            <v>10</v>
          </cell>
          <cell r="O290" t="str">
            <v xml:space="preserve"> หมู่ 10</v>
          </cell>
          <cell r="P290" t="str">
            <v>01</v>
          </cell>
          <cell r="Q290" t="str">
            <v>เปิดดำเนินการ</v>
          </cell>
          <cell r="R290" t="str">
            <v>24  ถนนหนองม่วง-วังเพลิง</v>
          </cell>
          <cell r="S290" t="str">
            <v>15240</v>
          </cell>
          <cell r="T290" t="str">
            <v>036-439102</v>
          </cell>
          <cell r="U290" t="str">
            <v>036-647288</v>
          </cell>
          <cell r="V290" t="str">
            <v>21</v>
          </cell>
          <cell r="W290" t="str">
            <v>2.1 ทุติยภูมิระดับต้น</v>
          </cell>
          <cell r="X290" t="str">
            <v>S</v>
          </cell>
          <cell r="Y290" t="str">
            <v xml:space="preserve">บริการ  </v>
          </cell>
          <cell r="AH290" t="str">
            <v>10794</v>
          </cell>
        </row>
        <row r="291">
          <cell r="A291" t="str">
            <v>001079900</v>
          </cell>
          <cell r="B291" t="str">
            <v>โรงพยาบาลค่ายบางระจัน</v>
          </cell>
          <cell r="C291" t="str">
            <v>21002</v>
          </cell>
          <cell r="D291" t="str">
            <v>กระทรวงสาธารณสุข สำนักงานปลัดกระทรวงสาธารณสุข</v>
          </cell>
          <cell r="E291" t="str">
            <v>07</v>
          </cell>
          <cell r="F291" t="str">
            <v>โรงพยาบาลชุมชน</v>
          </cell>
          <cell r="G291" t="str">
            <v>30</v>
          </cell>
          <cell r="H291" t="str">
            <v>17</v>
          </cell>
          <cell r="I291" t="str">
            <v>จ.สิงห์บุรี</v>
          </cell>
          <cell r="J291" t="str">
            <v>03</v>
          </cell>
          <cell r="K291" t="str">
            <v xml:space="preserve"> อ.ค่ายบางระจัน</v>
          </cell>
          <cell r="L291" t="str">
            <v>02</v>
          </cell>
          <cell r="M291" t="str">
            <v xml:space="preserve"> 'ต.บางระจัน'</v>
          </cell>
          <cell r="N291" t="str">
            <v>11</v>
          </cell>
          <cell r="O291" t="str">
            <v xml:space="preserve"> หมู่ 11</v>
          </cell>
          <cell r="P291" t="str">
            <v>01</v>
          </cell>
          <cell r="Q291" t="str">
            <v>เปิดดำเนินการ</v>
          </cell>
          <cell r="R291" t="str">
            <v xml:space="preserve">69 </v>
          </cell>
          <cell r="S291" t="str">
            <v>16150</v>
          </cell>
          <cell r="T291" t="str">
            <v>036-597041</v>
          </cell>
          <cell r="U291" t="str">
            <v>036-535374</v>
          </cell>
          <cell r="V291" t="str">
            <v>21</v>
          </cell>
          <cell r="W291" t="str">
            <v>2.1 ทุติยภูมิระดับต้น</v>
          </cell>
          <cell r="X291" t="str">
            <v>S</v>
          </cell>
          <cell r="Y291" t="str">
            <v xml:space="preserve">บริการ  </v>
          </cell>
          <cell r="AH291" t="str">
            <v>10799</v>
          </cell>
        </row>
        <row r="292">
          <cell r="A292" t="str">
            <v>001129100</v>
          </cell>
          <cell r="B292" t="str">
            <v>โรงพยาบาลบางปลาม้า</v>
          </cell>
          <cell r="C292" t="str">
            <v>21002</v>
          </cell>
          <cell r="D292" t="str">
            <v>กระทรวงสาธารณสุข สำนักงานปลัดกระทรวงสาธารณสุข</v>
          </cell>
          <cell r="E292" t="str">
            <v>07</v>
          </cell>
          <cell r="F292" t="str">
            <v>โรงพยาบาลชุมชน</v>
          </cell>
          <cell r="G292" t="str">
            <v>60</v>
          </cell>
          <cell r="H292" t="str">
            <v>72</v>
          </cell>
          <cell r="I292" t="str">
            <v>จ.สุพรรณบุรี</v>
          </cell>
          <cell r="J292" t="str">
            <v>04</v>
          </cell>
          <cell r="K292" t="str">
            <v xml:space="preserve"> อ.บางปลาม้า</v>
          </cell>
          <cell r="L292" t="str">
            <v>01</v>
          </cell>
          <cell r="M292" t="str">
            <v xml:space="preserve"> 'ต.โคกคราม'</v>
          </cell>
          <cell r="N292" t="str">
            <v>05</v>
          </cell>
          <cell r="O292" t="str">
            <v xml:space="preserve"> หมู่ 5</v>
          </cell>
          <cell r="P292" t="str">
            <v>01</v>
          </cell>
          <cell r="Q292" t="str">
            <v>เปิดดำเนินการ</v>
          </cell>
          <cell r="R292" t="str">
            <v xml:space="preserve">215 ถ.บางบัวทอง-สุพรรณบุรี </v>
          </cell>
          <cell r="V292" t="str">
            <v>22</v>
          </cell>
          <cell r="W292" t="str">
            <v>2.2 ทุติยภูมิระดับกลาง</v>
          </cell>
          <cell r="AH292" t="str">
            <v>11291</v>
          </cell>
        </row>
        <row r="293">
          <cell r="A293" t="str">
            <v>001091000</v>
          </cell>
          <cell r="B293" t="str">
            <v>โรงพยาบาลห้วยราช</v>
          </cell>
          <cell r="C293" t="str">
            <v>21002</v>
          </cell>
          <cell r="D293" t="str">
            <v>กระทรวงสาธารณสุข สำนักงานปลัดกระทรวงสาธารณสุข</v>
          </cell>
          <cell r="E293" t="str">
            <v>07</v>
          </cell>
          <cell r="F293" t="str">
            <v>โรงพยาบาลชุมชน</v>
          </cell>
          <cell r="G293" t="str">
            <v>30</v>
          </cell>
          <cell r="H293" t="str">
            <v>31</v>
          </cell>
          <cell r="I293" t="str">
            <v>จ.บุรีรัมย์</v>
          </cell>
          <cell r="J293" t="str">
            <v>16</v>
          </cell>
          <cell r="K293" t="str">
            <v xml:space="preserve"> อ.ห้วยราช</v>
          </cell>
          <cell r="L293" t="str">
            <v>08</v>
          </cell>
          <cell r="M293" t="str">
            <v xml:space="preserve"> 'ต.ห้วยราชา'</v>
          </cell>
          <cell r="N293" t="str">
            <v>08</v>
          </cell>
          <cell r="O293" t="str">
            <v xml:space="preserve"> หมู่ 8</v>
          </cell>
          <cell r="P293" t="str">
            <v>01</v>
          </cell>
          <cell r="Q293" t="str">
            <v>เปิดดำเนินการ</v>
          </cell>
          <cell r="R293" t="str">
            <v xml:space="preserve">5 </v>
          </cell>
          <cell r="V293" t="str">
            <v>22</v>
          </cell>
          <cell r="W293" t="str">
            <v>2.2 ทุติยภูมิระดับกลาง</v>
          </cell>
          <cell r="Z293" t="str">
            <v>01</v>
          </cell>
          <cell r="AA293" t="str">
            <v>ตั้งใหม่</v>
          </cell>
          <cell r="AB293" t="str">
            <v>แก้ไขหมู่ที่ 9 เป็น 8</v>
          </cell>
          <cell r="AH293" t="str">
            <v>10910</v>
          </cell>
        </row>
        <row r="294">
          <cell r="A294" t="str">
            <v>001066100</v>
          </cell>
          <cell r="B294" t="str">
            <v>โรงพยาบาลสระบุรี</v>
          </cell>
          <cell r="C294" t="str">
            <v>21002</v>
          </cell>
          <cell r="D294" t="str">
            <v>กระทรวงสาธารณสุข สำนักงานปลัดกระทรวงสาธารณสุข</v>
          </cell>
          <cell r="E294" t="str">
            <v>05</v>
          </cell>
          <cell r="F294" t="str">
            <v>โรงพยาบาลศูนย์</v>
          </cell>
          <cell r="G294" t="str">
            <v>680</v>
          </cell>
          <cell r="H294" t="str">
            <v>19</v>
          </cell>
          <cell r="I294" t="str">
            <v>จ.สระบุรี</v>
          </cell>
          <cell r="J294" t="str">
            <v>01</v>
          </cell>
          <cell r="K294" t="str">
            <v xml:space="preserve"> อ.เมืองสระบุรี</v>
          </cell>
          <cell r="L294" t="str">
            <v>01</v>
          </cell>
          <cell r="M294" t="str">
            <v xml:space="preserve"> 'ต.ปากเพรียว'</v>
          </cell>
          <cell r="N294" t="str">
            <v>00</v>
          </cell>
          <cell r="O294" t="str">
            <v xml:space="preserve"> หมู่ 0</v>
          </cell>
          <cell r="P294" t="str">
            <v>01</v>
          </cell>
          <cell r="Q294" t="str">
            <v>เปิดดำเนินการ</v>
          </cell>
          <cell r="R294" t="str">
            <v xml:space="preserve">18 ถ.เทศบาล 4 </v>
          </cell>
          <cell r="S294" t="str">
            <v>18000</v>
          </cell>
          <cell r="T294" t="str">
            <v>036211424</v>
          </cell>
          <cell r="V294" t="str">
            <v>31</v>
          </cell>
          <cell r="W294" t="str">
            <v>3.1 ตติยภูมิ</v>
          </cell>
          <cell r="AH294" t="str">
            <v>10661</v>
          </cell>
        </row>
        <row r="295">
          <cell r="A295" t="str">
            <v>001084400</v>
          </cell>
          <cell r="B295" t="str">
            <v>โรงพยาบาลเขาคิชฌกูฏ</v>
          </cell>
          <cell r="C295" t="str">
            <v>21002</v>
          </cell>
          <cell r="D295" t="str">
            <v>กระทรวงสาธารณสุข สำนักงานปลัดกระทรวงสาธารณสุข</v>
          </cell>
          <cell r="E295" t="str">
            <v>07</v>
          </cell>
          <cell r="F295" t="str">
            <v>โรงพยาบาลชุมชน</v>
          </cell>
          <cell r="G295" t="str">
            <v>30</v>
          </cell>
          <cell r="H295" t="str">
            <v>22</v>
          </cell>
          <cell r="I295" t="str">
            <v>จ.จันทบุรี</v>
          </cell>
          <cell r="J295" t="str">
            <v>10</v>
          </cell>
          <cell r="K295" t="str">
            <v xml:space="preserve"> อ.เขาคิชฌกูฏ</v>
          </cell>
          <cell r="L295" t="str">
            <v>01</v>
          </cell>
          <cell r="M295" t="str">
            <v xml:space="preserve"> 'ต.ชากไทย'</v>
          </cell>
          <cell r="N295" t="str">
            <v>10</v>
          </cell>
          <cell r="O295" t="str">
            <v xml:space="preserve"> หมู่ 10</v>
          </cell>
          <cell r="P295" t="str">
            <v>01</v>
          </cell>
          <cell r="Q295" t="str">
            <v>เปิดดำเนินการ</v>
          </cell>
          <cell r="R295" t="str">
            <v xml:space="preserve">100 </v>
          </cell>
          <cell r="S295" t="str">
            <v>22210</v>
          </cell>
          <cell r="T295" t="str">
            <v>039-452384</v>
          </cell>
          <cell r="V295" t="str">
            <v>22</v>
          </cell>
          <cell r="W295" t="str">
            <v>2.2 ทุติยภูมิระดับกลาง</v>
          </cell>
          <cell r="X295" t="str">
            <v>S</v>
          </cell>
          <cell r="Y295" t="str">
            <v xml:space="preserve">บริการ  </v>
          </cell>
          <cell r="AH295" t="str">
            <v>10844</v>
          </cell>
        </row>
        <row r="296">
          <cell r="A296" t="str">
            <v>002396200</v>
          </cell>
          <cell r="B296" t="str">
            <v>โรงพยาบาลนิคมพัฒนา</v>
          </cell>
          <cell r="C296" t="str">
            <v>21002</v>
          </cell>
          <cell r="D296" t="str">
            <v>กระทรวงสาธารณสุข สำนักงานปลัดกระทรวงสาธารณสุข</v>
          </cell>
          <cell r="E296" t="str">
            <v>07</v>
          </cell>
          <cell r="F296" t="str">
            <v>โรงพยาบาลชุมชน</v>
          </cell>
          <cell r="G296" t="str">
            <v>30</v>
          </cell>
          <cell r="H296" t="str">
            <v>21</v>
          </cell>
          <cell r="I296" t="str">
            <v>จ.ระยอง</v>
          </cell>
          <cell r="J296" t="str">
            <v>08</v>
          </cell>
          <cell r="K296" t="str">
            <v xml:space="preserve"> อ.นิคมพัฒนา</v>
          </cell>
          <cell r="L296" t="str">
            <v>03</v>
          </cell>
          <cell r="M296" t="str">
            <v xml:space="preserve"> 'ต.พนานิคม'</v>
          </cell>
          <cell r="N296" t="str">
            <v>02</v>
          </cell>
          <cell r="O296" t="str">
            <v xml:space="preserve"> หมู่ 2</v>
          </cell>
          <cell r="P296" t="str">
            <v>01</v>
          </cell>
          <cell r="Q296" t="str">
            <v>เปิดดำเนินการ</v>
          </cell>
          <cell r="R296" t="str">
            <v xml:space="preserve">17  </v>
          </cell>
          <cell r="S296" t="str">
            <v>21180</v>
          </cell>
          <cell r="T296" t="str">
            <v>038-038051</v>
          </cell>
          <cell r="U296" t="str">
            <v>038-038051</v>
          </cell>
          <cell r="V296" t="str">
            <v>21</v>
          </cell>
          <cell r="W296" t="str">
            <v>2.1 ทุติยภูมิระดับต้น</v>
          </cell>
          <cell r="X296" t="str">
            <v>S</v>
          </cell>
          <cell r="Y296" t="str">
            <v xml:space="preserve">บริการ  </v>
          </cell>
          <cell r="AC296" t="str">
            <v>2009-09-07</v>
          </cell>
          <cell r="AE296" t="str">
            <v>2009-09-09</v>
          </cell>
          <cell r="AH296" t="str">
            <v>23962</v>
          </cell>
        </row>
        <row r="297">
          <cell r="A297" t="str">
            <v>001075400</v>
          </cell>
          <cell r="B297" t="str">
            <v>โรงพยาบาลบางจาก</v>
          </cell>
          <cell r="C297" t="str">
            <v>21002</v>
          </cell>
          <cell r="D297" t="str">
            <v>กระทรวงสาธารณสุข สำนักงานปลัดกระทรวงสาธารณสุข</v>
          </cell>
          <cell r="E297" t="str">
            <v>07</v>
          </cell>
          <cell r="F297" t="str">
            <v>โรงพยาบาลชุมชน</v>
          </cell>
          <cell r="G297" t="str">
            <v>30</v>
          </cell>
          <cell r="H297" t="str">
            <v>11</v>
          </cell>
          <cell r="I297" t="str">
            <v>จ.สมุทรปราการ</v>
          </cell>
          <cell r="J297" t="str">
            <v>04</v>
          </cell>
          <cell r="K297" t="str">
            <v xml:space="preserve"> อ.พระประแดง</v>
          </cell>
          <cell r="L297" t="str">
            <v>01</v>
          </cell>
          <cell r="M297" t="str">
            <v xml:space="preserve"> 'ต.ตลาด'</v>
          </cell>
          <cell r="N297" t="str">
            <v>08</v>
          </cell>
          <cell r="O297" t="str">
            <v xml:space="preserve"> หมู่ 8</v>
          </cell>
          <cell r="P297" t="str">
            <v>01</v>
          </cell>
          <cell r="Q297" t="str">
            <v>เปิดดำเนินการ</v>
          </cell>
          <cell r="R297" t="str">
            <v xml:space="preserve">35/3 ถ.สุขสวัสดิ์ &lt;br /&gt; </v>
          </cell>
          <cell r="S297" t="str">
            <v>10130</v>
          </cell>
          <cell r="T297" t="str">
            <v>024643002</v>
          </cell>
          <cell r="U297" t="str">
            <v>024643961</v>
          </cell>
          <cell r="V297" t="str">
            <v>22</v>
          </cell>
          <cell r="W297" t="str">
            <v>2.2 ทุติยภูมิระดับกลาง</v>
          </cell>
          <cell r="AH297" t="str">
            <v>10754</v>
          </cell>
        </row>
        <row r="298">
          <cell r="A298" t="str">
            <v>001081400</v>
          </cell>
          <cell r="B298" t="str">
            <v>โรงพยาบาลเสาไห้</v>
          </cell>
          <cell r="C298" t="str">
            <v>21002</v>
          </cell>
          <cell r="D298" t="str">
            <v>กระทรวงสาธารณสุข สำนักงานปลัดกระทรวงสาธารณสุข</v>
          </cell>
          <cell r="E298" t="str">
            <v>07</v>
          </cell>
          <cell r="F298" t="str">
            <v>โรงพยาบาลชุมชน</v>
          </cell>
          <cell r="G298" t="str">
            <v>10</v>
          </cell>
          <cell r="H298" t="str">
            <v>19</v>
          </cell>
          <cell r="I298" t="str">
            <v>จ.สระบุรี</v>
          </cell>
          <cell r="J298" t="str">
            <v>10</v>
          </cell>
          <cell r="K298" t="str">
            <v xml:space="preserve"> อ.เสาไห้</v>
          </cell>
          <cell r="L298" t="str">
            <v>01</v>
          </cell>
          <cell r="M298" t="str">
            <v xml:space="preserve"> 'ต.เสาไห้'</v>
          </cell>
          <cell r="N298" t="str">
            <v>07</v>
          </cell>
          <cell r="O298" t="str">
            <v xml:space="preserve"> หมู่ 7</v>
          </cell>
          <cell r="P298" t="str">
            <v>01</v>
          </cell>
          <cell r="Q298" t="str">
            <v>เปิดดำเนินการ</v>
          </cell>
          <cell r="R298" t="str">
            <v xml:space="preserve">33 </v>
          </cell>
          <cell r="V298" t="str">
            <v>21</v>
          </cell>
          <cell r="W298" t="str">
            <v>2.1 ทุติยภูมิระดับต้น</v>
          </cell>
          <cell r="AH298" t="str">
            <v>10814</v>
          </cell>
        </row>
        <row r="299">
          <cell r="A299" t="str">
            <v>001131500</v>
          </cell>
          <cell r="B299" t="str">
            <v>โรงพยาบาลกุยบุรี</v>
          </cell>
          <cell r="C299" t="str">
            <v>21002</v>
          </cell>
          <cell r="D299" t="str">
            <v>กระทรวงสาธารณสุข สำนักงานปลัดกระทรวงสาธารณสุข</v>
          </cell>
          <cell r="E299" t="str">
            <v>07</v>
          </cell>
          <cell r="F299" t="str">
            <v>โรงพยาบาลชุมชน</v>
          </cell>
          <cell r="G299" t="str">
            <v>30</v>
          </cell>
          <cell r="H299" t="str">
            <v>77</v>
          </cell>
          <cell r="I299" t="str">
            <v>จ.ประจวบคีรีขันธ์</v>
          </cell>
          <cell r="J299" t="str">
            <v>02</v>
          </cell>
          <cell r="K299" t="str">
            <v xml:space="preserve"> อ.กุยบุรี</v>
          </cell>
          <cell r="L299" t="str">
            <v>01</v>
          </cell>
          <cell r="M299" t="str">
            <v xml:space="preserve"> 'ต.กุยบุรี'</v>
          </cell>
          <cell r="N299" t="str">
            <v>05</v>
          </cell>
          <cell r="O299" t="str">
            <v xml:space="preserve"> หมู่ 5</v>
          </cell>
          <cell r="P299" t="str">
            <v>01</v>
          </cell>
          <cell r="Q299" t="str">
            <v>เปิดดำเนินการ</v>
          </cell>
          <cell r="R299" t="str">
            <v xml:space="preserve">41/1  ถ.เพชรเกษม </v>
          </cell>
          <cell r="V299" t="str">
            <v>21</v>
          </cell>
          <cell r="W299" t="str">
            <v>2.1 ทุติยภูมิระดับต้น</v>
          </cell>
          <cell r="AH299" t="str">
            <v>11315</v>
          </cell>
        </row>
        <row r="300">
          <cell r="A300" t="str">
            <v>001137200</v>
          </cell>
          <cell r="B300" t="str">
            <v>โรงพยาบาลกะเปอร์</v>
          </cell>
          <cell r="C300" t="str">
            <v>21002</v>
          </cell>
          <cell r="D300" t="str">
            <v>กระทรวงสาธารณสุข สำนักงานปลัดกระทรวงสาธารณสุข</v>
          </cell>
          <cell r="E300" t="str">
            <v>07</v>
          </cell>
          <cell r="F300" t="str">
            <v>โรงพยาบาลชุมชน</v>
          </cell>
          <cell r="G300" t="str">
            <v>30</v>
          </cell>
          <cell r="H300" t="str">
            <v>85</v>
          </cell>
          <cell r="I300" t="str">
            <v>จ.ระนอง</v>
          </cell>
          <cell r="J300" t="str">
            <v>03</v>
          </cell>
          <cell r="K300" t="str">
            <v xml:space="preserve"> อ.กะเปอร์</v>
          </cell>
          <cell r="L300" t="str">
            <v>02</v>
          </cell>
          <cell r="M300" t="str">
            <v xml:space="preserve"> 'ต.กะเปอร์'</v>
          </cell>
          <cell r="N300" t="str">
            <v>01</v>
          </cell>
          <cell r="O300" t="str">
            <v xml:space="preserve"> หมู่ 1</v>
          </cell>
          <cell r="P300" t="str">
            <v>01</v>
          </cell>
          <cell r="Q300" t="str">
            <v>เปิดดำเนินการ</v>
          </cell>
          <cell r="R300" t="str">
            <v xml:space="preserve">195 </v>
          </cell>
          <cell r="S300" t="str">
            <v>85120</v>
          </cell>
          <cell r="T300" t="str">
            <v>077897455</v>
          </cell>
          <cell r="U300" t="str">
            <v>077897222</v>
          </cell>
          <cell r="V300" t="str">
            <v>21</v>
          </cell>
          <cell r="W300" t="str">
            <v>2.1 ทุติยภูมิระดับต้น</v>
          </cell>
          <cell r="X300" t="str">
            <v>S</v>
          </cell>
          <cell r="Y300" t="str">
            <v xml:space="preserve">บริการ  </v>
          </cell>
          <cell r="AH300" t="str">
            <v>11372</v>
          </cell>
        </row>
        <row r="301">
          <cell r="A301" t="str">
            <v>001097000</v>
          </cell>
          <cell r="B301" t="str">
            <v>โรงพยาบาลบ้านเขว้า</v>
          </cell>
          <cell r="C301" t="str">
            <v>21002</v>
          </cell>
          <cell r="D301" t="str">
            <v>กระทรวงสาธารณสุข สำนักงานปลัดกระทรวงสาธารณสุข</v>
          </cell>
          <cell r="E301" t="str">
            <v>07</v>
          </cell>
          <cell r="F301" t="str">
            <v>โรงพยาบาลชุมชน</v>
          </cell>
          <cell r="G301" t="str">
            <v>30</v>
          </cell>
          <cell r="H301" t="str">
            <v>36</v>
          </cell>
          <cell r="I301" t="str">
            <v>จ.ชัยภูมิ</v>
          </cell>
          <cell r="J301" t="str">
            <v>02</v>
          </cell>
          <cell r="K301" t="str">
            <v xml:space="preserve"> อ.บ้านเขว้า</v>
          </cell>
          <cell r="L301" t="str">
            <v>01</v>
          </cell>
          <cell r="M301" t="str">
            <v xml:space="preserve"> 'ต.บ้านเขว้า'</v>
          </cell>
          <cell r="N301" t="str">
            <v>01</v>
          </cell>
          <cell r="O301" t="str">
            <v xml:space="preserve"> หมู่ 1</v>
          </cell>
          <cell r="P301" t="str">
            <v>01</v>
          </cell>
          <cell r="Q301" t="str">
            <v>เปิดดำเนินการ</v>
          </cell>
          <cell r="R301" t="str">
            <v xml:space="preserve">800 </v>
          </cell>
          <cell r="V301" t="str">
            <v>21</v>
          </cell>
          <cell r="W301" t="str">
            <v>2.1 ทุติยภูมิระดับต้น</v>
          </cell>
          <cell r="AH301" t="str">
            <v>10970</v>
          </cell>
        </row>
        <row r="302">
          <cell r="A302" t="str">
            <v>001145700</v>
          </cell>
          <cell r="B302" t="str">
            <v>โรงพยาบาลสมเด็จพระยุพราชหล่มเก่า</v>
          </cell>
          <cell r="C302" t="str">
            <v>21002</v>
          </cell>
          <cell r="D302" t="str">
            <v>กระทรวงสาธารณสุข สำนักงานปลัดกระทรวงสาธารณสุข</v>
          </cell>
          <cell r="E302" t="str">
            <v>07</v>
          </cell>
          <cell r="F302" t="str">
            <v>โรงพยาบาลชุมชน</v>
          </cell>
          <cell r="G302" t="str">
            <v>60</v>
          </cell>
          <cell r="H302" t="str">
            <v>67</v>
          </cell>
          <cell r="I302" t="str">
            <v>จ.เพชรบูรณ์</v>
          </cell>
          <cell r="J302" t="str">
            <v>04</v>
          </cell>
          <cell r="K302" t="str">
            <v xml:space="preserve"> อ.หล่มเก่า</v>
          </cell>
          <cell r="L302" t="str">
            <v>06</v>
          </cell>
          <cell r="M302" t="str">
            <v xml:space="preserve"> 'ต.นาแซง'</v>
          </cell>
          <cell r="N302" t="str">
            <v>01</v>
          </cell>
          <cell r="O302" t="str">
            <v xml:space="preserve"> หมู่ 1</v>
          </cell>
          <cell r="P302" t="str">
            <v>01</v>
          </cell>
          <cell r="Q302" t="str">
            <v>เปิดดำเนินการ</v>
          </cell>
          <cell r="V302" t="str">
            <v>22</v>
          </cell>
          <cell r="W302" t="str">
            <v>2.2 ทุติยภูมิระดับกลาง</v>
          </cell>
          <cell r="Z302" t="str">
            <v>01</v>
          </cell>
          <cell r="AA302" t="str">
            <v>ตั้งใหม่</v>
          </cell>
          <cell r="AH302" t="str">
            <v>11457</v>
          </cell>
        </row>
        <row r="303">
          <cell r="A303" t="str">
            <v>001070700</v>
          </cell>
          <cell r="B303" t="str">
            <v>โรงพยาบาลมหาสารคาม</v>
          </cell>
          <cell r="C303" t="str">
            <v>21002</v>
          </cell>
          <cell r="D303" t="str">
            <v>กระทรวงสาธารณสุข สำนักงานปลัดกระทรวงสาธารณสุข</v>
          </cell>
          <cell r="E303" t="str">
            <v>06</v>
          </cell>
          <cell r="F303" t="str">
            <v>โรงพยาบาลทั่วไป</v>
          </cell>
          <cell r="G303" t="str">
            <v>347</v>
          </cell>
          <cell r="H303" t="str">
            <v>44</v>
          </cell>
          <cell r="I303" t="str">
            <v>จ.มหาสารคาม</v>
          </cell>
          <cell r="J303" t="str">
            <v>01</v>
          </cell>
          <cell r="K303" t="str">
            <v xml:space="preserve"> อ.เมืองมหาสารคาม</v>
          </cell>
          <cell r="L303" t="str">
            <v>01</v>
          </cell>
          <cell r="M303" t="str">
            <v xml:space="preserve"> 'ต.ตลาด'</v>
          </cell>
          <cell r="N303" t="str">
            <v>02</v>
          </cell>
          <cell r="O303" t="str">
            <v xml:space="preserve"> หมู่ 2</v>
          </cell>
          <cell r="P303" t="str">
            <v>01</v>
          </cell>
          <cell r="Q303" t="str">
            <v>เปิดดำเนินการ</v>
          </cell>
          <cell r="R303" t="str">
            <v>168 ถ.ผดุงวิถี</v>
          </cell>
          <cell r="S303" t="str">
            <v>44000</v>
          </cell>
          <cell r="T303" t="str">
            <v>043740993-6</v>
          </cell>
          <cell r="V303" t="str">
            <v>23</v>
          </cell>
          <cell r="W303" t="str">
            <v>2.3 ทุติยภูมิระดับสูง</v>
          </cell>
          <cell r="AH303" t="str">
            <v>10707</v>
          </cell>
        </row>
        <row r="304">
          <cell r="A304" t="str">
            <v>001071700</v>
          </cell>
          <cell r="B304" t="str">
            <v>โรงพยาบาลพะเยา</v>
          </cell>
          <cell r="C304" t="str">
            <v>21002</v>
          </cell>
          <cell r="D304" t="str">
            <v>กระทรวงสาธารณสุข สำนักงานปลัดกระทรวงสาธารณสุข</v>
          </cell>
          <cell r="E304" t="str">
            <v>06</v>
          </cell>
          <cell r="F304" t="str">
            <v>โรงพยาบาลทั่วไป</v>
          </cell>
          <cell r="G304" t="str">
            <v>400</v>
          </cell>
          <cell r="H304" t="str">
            <v>56</v>
          </cell>
          <cell r="I304" t="str">
            <v>จ.พะเยา</v>
          </cell>
          <cell r="J304" t="str">
            <v>01</v>
          </cell>
          <cell r="K304" t="str">
            <v xml:space="preserve"> อ.เมืองพะเยา</v>
          </cell>
          <cell r="L304" t="str">
            <v>07</v>
          </cell>
          <cell r="M304" t="str">
            <v xml:space="preserve"> 'ต.บ้านต๋อม'</v>
          </cell>
          <cell r="N304" t="str">
            <v>00</v>
          </cell>
          <cell r="O304" t="str">
            <v xml:space="preserve"> หมู่ 0</v>
          </cell>
          <cell r="P304" t="str">
            <v>01</v>
          </cell>
          <cell r="Q304" t="str">
            <v>เปิดดำเนินการ</v>
          </cell>
          <cell r="R304" t="str">
            <v xml:space="preserve">269 ถ.พหลโยธิน </v>
          </cell>
          <cell r="S304" t="str">
            <v>56000</v>
          </cell>
          <cell r="T304" t="str">
            <v>054-409300-1</v>
          </cell>
          <cell r="U304" t="str">
            <v>054-409330</v>
          </cell>
          <cell r="V304" t="str">
            <v>23</v>
          </cell>
          <cell r="W304" t="str">
            <v>2.3 ทุติยภูมิระดับสูง</v>
          </cell>
          <cell r="X304" t="str">
            <v>S</v>
          </cell>
          <cell r="Y304" t="str">
            <v xml:space="preserve">บริการ  </v>
          </cell>
          <cell r="Z304" t="str">
            <v>06</v>
          </cell>
          <cell r="AA304" t="str">
            <v>แก้ไข/เปลี่ยนแปลงจำนวนเตียง</v>
          </cell>
          <cell r="AB304" t="str">
            <v>เพิ่มเตียง 360 เป็น 400เตียงตามหนังสือรพ.พะเยาที่พย.0027.201/10713 29 พย.56</v>
          </cell>
          <cell r="AH304" t="str">
            <v>10717</v>
          </cell>
        </row>
        <row r="305">
          <cell r="A305" t="str">
            <v>001160200</v>
          </cell>
          <cell r="B305" t="str">
            <v>โรงพยาบาลเฉลิมพระเกียรติสมเด็จย่า 100 ปี เมืองยาง</v>
          </cell>
          <cell r="C305" t="str">
            <v>21002</v>
          </cell>
          <cell r="D305" t="str">
            <v>กระทรวงสาธารณสุข สำนักงานปลัดกระทรวงสาธารณสุข</v>
          </cell>
          <cell r="E305" t="str">
            <v>07</v>
          </cell>
          <cell r="F305" t="str">
            <v>โรงพยาบาลชุมชน</v>
          </cell>
          <cell r="G305" t="str">
            <v>10</v>
          </cell>
          <cell r="H305" t="str">
            <v>30</v>
          </cell>
          <cell r="I305" t="str">
            <v>จ.นครราชสีมา</v>
          </cell>
          <cell r="J305" t="str">
            <v>27</v>
          </cell>
          <cell r="K305" t="str">
            <v xml:space="preserve"> อ.เมืองยาง</v>
          </cell>
          <cell r="L305" t="str">
            <v>01</v>
          </cell>
          <cell r="M305" t="str">
            <v xml:space="preserve"> 'ต.เมืองยาง'</v>
          </cell>
          <cell r="N305" t="str">
            <v>01</v>
          </cell>
          <cell r="O305" t="str">
            <v xml:space="preserve"> หมู่ 1</v>
          </cell>
          <cell r="P305" t="str">
            <v>01</v>
          </cell>
          <cell r="Q305" t="str">
            <v>เปิดดำเนินการ</v>
          </cell>
          <cell r="V305" t="str">
            <v>21</v>
          </cell>
          <cell r="W305" t="str">
            <v>2.1 ทุติยภูมิระดับต้น</v>
          </cell>
          <cell r="Z305" t="str">
            <v>02</v>
          </cell>
          <cell r="AA305" t="str">
            <v>แก้ไขชื่อ</v>
          </cell>
          <cell r="AB305" t="str">
            <v>แก้ไขชื่อ จาก 110 ปี เป็น 100 ปี</v>
          </cell>
          <cell r="AH305" t="str">
            <v>11602</v>
          </cell>
        </row>
        <row r="306">
          <cell r="A306" t="str">
            <v>001082500</v>
          </cell>
          <cell r="B306" t="str">
            <v>โรงพยาบาลสัตหีบกม10</v>
          </cell>
          <cell r="C306" t="str">
            <v>21002</v>
          </cell>
          <cell r="D306" t="str">
            <v>กระทรวงสาธารณสุข สำนักงานปลัดกระทรวงสาธารณสุข</v>
          </cell>
          <cell r="E306" t="str">
            <v>07</v>
          </cell>
          <cell r="F306" t="str">
            <v>โรงพยาบาลชุมชน</v>
          </cell>
          <cell r="G306" t="str">
            <v>60</v>
          </cell>
          <cell r="H306" t="str">
            <v>20</v>
          </cell>
          <cell r="I306" t="str">
            <v>จ.ชลบุรี</v>
          </cell>
          <cell r="J306" t="str">
            <v>09</v>
          </cell>
          <cell r="K306" t="str">
            <v xml:space="preserve"> อ.สัตหีบ</v>
          </cell>
          <cell r="L306" t="str">
            <v>03</v>
          </cell>
          <cell r="M306" t="str">
            <v xml:space="preserve"> 'ต.พลูตาหลวง'</v>
          </cell>
          <cell r="N306" t="str">
            <v>01</v>
          </cell>
          <cell r="O306" t="str">
            <v xml:space="preserve"> หมู่ 1</v>
          </cell>
          <cell r="P306" t="str">
            <v>01</v>
          </cell>
          <cell r="Q306" t="str">
            <v>เปิดดำเนินการ</v>
          </cell>
          <cell r="V306" t="str">
            <v>21</v>
          </cell>
          <cell r="W306" t="str">
            <v>2.1 ทุติยภูมิระดับต้น</v>
          </cell>
          <cell r="AB306" t="str">
            <v>แก้ไขชื่อหน่วยงาน</v>
          </cell>
          <cell r="AH306" t="str">
            <v>10825</v>
          </cell>
        </row>
        <row r="307">
          <cell r="A307" t="str">
            <v>001082700</v>
          </cell>
          <cell r="B307" t="str">
            <v>โรงพยาบาลมาบตาพุด</v>
          </cell>
          <cell r="C307" t="str">
            <v>21002</v>
          </cell>
          <cell r="D307" t="str">
            <v>กระทรวงสาธารณสุข สำนักงานปลัดกระทรวงสาธารณสุข</v>
          </cell>
          <cell r="E307" t="str">
            <v>07</v>
          </cell>
          <cell r="F307" t="str">
            <v>โรงพยาบาลชุมชน</v>
          </cell>
          <cell r="G307" t="str">
            <v>38</v>
          </cell>
          <cell r="H307" t="str">
            <v>21</v>
          </cell>
          <cell r="I307" t="str">
            <v>จ.ระยอง</v>
          </cell>
          <cell r="J307" t="str">
            <v>01</v>
          </cell>
          <cell r="K307" t="str">
            <v xml:space="preserve"> อ.เมืองระยอง</v>
          </cell>
          <cell r="L307" t="str">
            <v>13</v>
          </cell>
          <cell r="M307" t="str">
            <v xml:space="preserve"> 'ต.ห้วยโป่ง'</v>
          </cell>
          <cell r="N307" t="str">
            <v>00</v>
          </cell>
          <cell r="O307" t="str">
            <v xml:space="preserve"> หมู่ 0</v>
          </cell>
          <cell r="P307" t="str">
            <v>01</v>
          </cell>
          <cell r="Q307" t="str">
            <v>เปิดดำเนินการ</v>
          </cell>
          <cell r="R307" t="str">
            <v>ถ.เมืองใหม่</v>
          </cell>
          <cell r="S307" t="str">
            <v>21150</v>
          </cell>
          <cell r="T307" t="str">
            <v>038-684444</v>
          </cell>
          <cell r="U307" t="str">
            <v>038-687340</v>
          </cell>
          <cell r="V307" t="str">
            <v>22</v>
          </cell>
          <cell r="W307" t="str">
            <v>2.2 ทุติยภูมิระดับกลาง</v>
          </cell>
          <cell r="X307" t="str">
            <v>S</v>
          </cell>
          <cell r="Y307" t="str">
            <v xml:space="preserve">บริการ  </v>
          </cell>
          <cell r="AH307" t="str">
            <v>10827</v>
          </cell>
        </row>
        <row r="308">
          <cell r="A308" t="str">
            <v>007775300</v>
          </cell>
          <cell r="B308" t="str">
            <v>โรงพยาบาลเกาะพีพี</v>
          </cell>
          <cell r="C308" t="str">
            <v>21002</v>
          </cell>
          <cell r="D308" t="str">
            <v>กระทรวงสาธารณสุข สำนักงานปลัดกระทรวงสาธารณสุข</v>
          </cell>
          <cell r="E308" t="str">
            <v>07</v>
          </cell>
          <cell r="F308" t="str">
            <v>โรงพยาบาลชุมชน</v>
          </cell>
          <cell r="G308" t="str">
            <v>10</v>
          </cell>
          <cell r="H308" t="str">
            <v>81</v>
          </cell>
          <cell r="I308" t="str">
            <v>จ.กระบี่</v>
          </cell>
          <cell r="J308" t="str">
            <v>01</v>
          </cell>
          <cell r="K308" t="str">
            <v xml:space="preserve"> อ.เมืองกระบี่</v>
          </cell>
          <cell r="L308" t="str">
            <v>16</v>
          </cell>
          <cell r="M308" t="str">
            <v xml:space="preserve"> 'ต.อ่าวนาง'</v>
          </cell>
          <cell r="N308" t="str">
            <v>07</v>
          </cell>
          <cell r="O308" t="str">
            <v xml:space="preserve"> หมู่ 7</v>
          </cell>
          <cell r="P308" t="str">
            <v>01</v>
          </cell>
          <cell r="Q308" t="str">
            <v>เปิดดำเนินการ</v>
          </cell>
          <cell r="S308" t="str">
            <v>81000</v>
          </cell>
          <cell r="T308" t="str">
            <v>075660719</v>
          </cell>
          <cell r="V308" t="str">
            <v>21</v>
          </cell>
          <cell r="W308" t="str">
            <v>2.1 ทุติยภูมิระดับต้น</v>
          </cell>
          <cell r="X308" t="str">
            <v>S</v>
          </cell>
          <cell r="Y308" t="str">
            <v xml:space="preserve">บริการ  </v>
          </cell>
          <cell r="Z308" t="str">
            <v>11</v>
          </cell>
          <cell r="AA308" t="str">
            <v>ยกฐานะหน่วยงาน</v>
          </cell>
          <cell r="AB308" t="str">
            <v>ยกฐานะจากระดับ (รพ.สาขา  ปฐมภูมิ) เป็นรพช.ขนาดเล็ก (F3 ทุติยภูมิ )  แก้ไขรหัส รพ.เกาะพีพี  รหัส 77753</v>
          </cell>
          <cell r="AC308" t="str">
            <v>001134102 เป็น 007775300</v>
          </cell>
          <cell r="AD308" t="str">
            <v>77753 ตามหนังสือที่ กบ 0032/4896 ลงวันที่ 12 พย 56'</v>
          </cell>
          <cell r="AE308" t="str">
            <v>2013-11-21</v>
          </cell>
          <cell r="AH308" t="str">
            <v>77753</v>
          </cell>
        </row>
        <row r="309">
          <cell r="A309" t="str">
            <v>001067000</v>
          </cell>
          <cell r="B309" t="str">
            <v>โรงพยาบาลขอนแก่น</v>
          </cell>
          <cell r="C309" t="str">
            <v>21002</v>
          </cell>
          <cell r="D309" t="str">
            <v>กระทรวงสาธารณสุข สำนักงานปลัดกระทรวงสาธารณสุข</v>
          </cell>
          <cell r="E309" t="str">
            <v>05</v>
          </cell>
          <cell r="F309" t="str">
            <v>โรงพยาบาลศูนย์</v>
          </cell>
          <cell r="G309" t="str">
            <v>867</v>
          </cell>
          <cell r="H309" t="str">
            <v>40</v>
          </cell>
          <cell r="I309" t="str">
            <v>จ.ขอนแก่น</v>
          </cell>
          <cell r="J309" t="str">
            <v>01</v>
          </cell>
          <cell r="K309" t="str">
            <v xml:space="preserve"> อ.เมืองขอนแก่น</v>
          </cell>
          <cell r="L309" t="str">
            <v>01</v>
          </cell>
          <cell r="M309" t="str">
            <v xml:space="preserve"> 'ต.ในเมือง'</v>
          </cell>
          <cell r="N309" t="str">
            <v>00</v>
          </cell>
          <cell r="O309" t="str">
            <v xml:space="preserve"> หมู่ 0</v>
          </cell>
          <cell r="P309" t="str">
            <v>01</v>
          </cell>
          <cell r="Q309" t="str">
            <v>เปิดดำเนินการ</v>
          </cell>
          <cell r="R309" t="str">
            <v xml:space="preserve">54 ถ.ศรีจันทร์ </v>
          </cell>
          <cell r="S309" t="str">
            <v>40000</v>
          </cell>
          <cell r="T309" t="str">
            <v>043336789</v>
          </cell>
          <cell r="V309" t="str">
            <v>31</v>
          </cell>
          <cell r="W309" t="str">
            <v>3.1 ตติยภูมิ</v>
          </cell>
          <cell r="X309" t="str">
            <v>S</v>
          </cell>
          <cell r="Y309" t="str">
            <v xml:space="preserve">บริการ  </v>
          </cell>
          <cell r="AH309" t="str">
            <v>10670</v>
          </cell>
        </row>
        <row r="310">
          <cell r="A310" t="str">
            <v>001067500</v>
          </cell>
          <cell r="B310" t="str">
            <v>โรงพยาบาลสวรรค์ประชารักษ์</v>
          </cell>
          <cell r="C310" t="str">
            <v>21002</v>
          </cell>
          <cell r="D310" t="str">
            <v>กระทรวงสาธารณสุข สำนักงานปลัดกระทรวงสาธารณสุข</v>
          </cell>
          <cell r="E310" t="str">
            <v>05</v>
          </cell>
          <cell r="F310" t="str">
            <v>โรงพยาบาลศูนย์</v>
          </cell>
          <cell r="G310" t="str">
            <v>672</v>
          </cell>
          <cell r="H310" t="str">
            <v>60</v>
          </cell>
          <cell r="I310" t="str">
            <v>จ.นครสวรรค์</v>
          </cell>
          <cell r="J310" t="str">
            <v>01</v>
          </cell>
          <cell r="K310" t="str">
            <v xml:space="preserve"> อ.เมืองนครสวรรค์</v>
          </cell>
          <cell r="L310" t="str">
            <v>01</v>
          </cell>
          <cell r="M310" t="str">
            <v xml:space="preserve"> 'ต.ปากน้ำโพ'</v>
          </cell>
          <cell r="N310" t="str">
            <v>00</v>
          </cell>
          <cell r="O310" t="str">
            <v xml:space="preserve"> หมู่ 0</v>
          </cell>
          <cell r="P310" t="str">
            <v>01</v>
          </cell>
          <cell r="Q310" t="str">
            <v>เปิดดำเนินการ</v>
          </cell>
          <cell r="R310" t="str">
            <v xml:space="preserve">ถ.อรรถกวี  </v>
          </cell>
          <cell r="S310" t="str">
            <v>60000</v>
          </cell>
          <cell r="T310" t="str">
            <v>056-219888</v>
          </cell>
          <cell r="V310" t="str">
            <v>31</v>
          </cell>
          <cell r="W310" t="str">
            <v>3.1 ตติยภูมิ</v>
          </cell>
          <cell r="AH310" t="str">
            <v>10675</v>
          </cell>
        </row>
        <row r="311">
          <cell r="A311" t="str">
            <v>001066500</v>
          </cell>
          <cell r="B311" t="str">
            <v>โรงพยาบาลเจ้าพระยาอภัยภูเบศร</v>
          </cell>
          <cell r="C311" t="str">
            <v>21002</v>
          </cell>
          <cell r="D311" t="str">
            <v>กระทรวงสาธารณสุข สำนักงานปลัดกระทรวงสาธารณสุข</v>
          </cell>
          <cell r="E311" t="str">
            <v>05</v>
          </cell>
          <cell r="F311" t="str">
            <v>โรงพยาบาลศูนย์</v>
          </cell>
          <cell r="G311" t="str">
            <v>505</v>
          </cell>
          <cell r="H311" t="str">
            <v>25</v>
          </cell>
          <cell r="I311" t="str">
            <v>จ.ปราจีนบุรี</v>
          </cell>
          <cell r="J311" t="str">
            <v>01</v>
          </cell>
          <cell r="K311" t="str">
            <v xml:space="preserve"> อ.เมืองปราจีนบุรี</v>
          </cell>
          <cell r="L311" t="str">
            <v>05</v>
          </cell>
          <cell r="M311" t="str">
            <v xml:space="preserve"> 'ต.ท่างาม'</v>
          </cell>
          <cell r="N311" t="str">
            <v>12</v>
          </cell>
          <cell r="O311" t="str">
            <v xml:space="preserve"> หมู่ 12</v>
          </cell>
          <cell r="P311" t="str">
            <v>01</v>
          </cell>
          <cell r="Q311" t="str">
            <v>เปิดดำเนินการ</v>
          </cell>
          <cell r="R311" t="str">
            <v xml:space="preserve">32/7 </v>
          </cell>
          <cell r="S311" t="str">
            <v>25000</v>
          </cell>
          <cell r="T311" t="str">
            <v>037211088</v>
          </cell>
          <cell r="V311" t="str">
            <v>31</v>
          </cell>
          <cell r="W311" t="str">
            <v>3.1 ตติยภูมิ</v>
          </cell>
          <cell r="AH311" t="str">
            <v>10665</v>
          </cell>
        </row>
        <row r="312">
          <cell r="A312" t="str">
            <v>001067300</v>
          </cell>
          <cell r="B312" t="str">
            <v>โรงพยาบาลอุตรดิตถ์</v>
          </cell>
          <cell r="C312" t="str">
            <v>21002</v>
          </cell>
          <cell r="D312" t="str">
            <v>กระทรวงสาธารณสุข สำนักงานปลัดกระทรวงสาธารณสุข</v>
          </cell>
          <cell r="E312" t="str">
            <v>05</v>
          </cell>
          <cell r="F312" t="str">
            <v>โรงพยาบาลศูนย์</v>
          </cell>
          <cell r="G312" t="str">
            <v>610</v>
          </cell>
          <cell r="H312" t="str">
            <v>53</v>
          </cell>
          <cell r="I312" t="str">
            <v>จ.อุตรดิตถ์</v>
          </cell>
          <cell r="J312" t="str">
            <v>01</v>
          </cell>
          <cell r="K312" t="str">
            <v xml:space="preserve"> อ.เมืองอุตรดิตถ์</v>
          </cell>
          <cell r="L312" t="str">
            <v>01</v>
          </cell>
          <cell r="M312" t="str">
            <v xml:space="preserve"> 'ต.ท่าอิฐ'</v>
          </cell>
          <cell r="N312" t="str">
            <v>00</v>
          </cell>
          <cell r="O312" t="str">
            <v xml:space="preserve"> หมู่ 0</v>
          </cell>
          <cell r="P312" t="str">
            <v>01</v>
          </cell>
          <cell r="Q312" t="str">
            <v>เปิดดำเนินการ</v>
          </cell>
          <cell r="R312" t="str">
            <v xml:space="preserve">38  ถ.เจษฏาบดินทร์ </v>
          </cell>
          <cell r="S312" t="str">
            <v>53000</v>
          </cell>
          <cell r="T312" t="str">
            <v>055411064  055-830782</v>
          </cell>
          <cell r="U312" t="str">
            <v>055411848</v>
          </cell>
          <cell r="V312" t="str">
            <v>31</v>
          </cell>
          <cell r="W312" t="str">
            <v>3.1 ตติยภูมิ</v>
          </cell>
          <cell r="Z312" t="str">
            <v>06</v>
          </cell>
          <cell r="AA312" t="str">
            <v>แก้ไข/เปลี่ยนแปลงจำนวนเตียง</v>
          </cell>
          <cell r="AB312" t="str">
            <v>แก้ไขจำนวนเตียง561 เป็น 610เตียง ตามหนังสือแจ้งที่ อต.0032.101.6/9566 ลงวันที่ 19 พย.56</v>
          </cell>
          <cell r="AH312" t="str">
            <v>10673</v>
          </cell>
        </row>
        <row r="313">
          <cell r="A313" t="str">
            <v>001067900</v>
          </cell>
          <cell r="B313" t="str">
            <v>โรงพยาบาลนครปฐม</v>
          </cell>
          <cell r="C313" t="str">
            <v>21002</v>
          </cell>
          <cell r="D313" t="str">
            <v>กระทรวงสาธารณสุข สำนักงานปลัดกระทรวงสาธารณสุข</v>
          </cell>
          <cell r="E313" t="str">
            <v>05</v>
          </cell>
          <cell r="F313" t="str">
            <v>โรงพยาบาลศูนย์</v>
          </cell>
          <cell r="G313" t="str">
            <v>560</v>
          </cell>
          <cell r="H313" t="str">
            <v>73</v>
          </cell>
          <cell r="I313" t="str">
            <v>จ.นครปฐม</v>
          </cell>
          <cell r="J313" t="str">
            <v>01</v>
          </cell>
          <cell r="K313" t="str">
            <v xml:space="preserve"> อ.เมืองนครปฐม</v>
          </cell>
          <cell r="L313" t="str">
            <v>01</v>
          </cell>
          <cell r="M313" t="str">
            <v xml:space="preserve"> 'ต.พระปฐมเจดีย์'</v>
          </cell>
          <cell r="N313" t="str">
            <v>00</v>
          </cell>
          <cell r="O313" t="str">
            <v xml:space="preserve"> หมู่ 0</v>
          </cell>
          <cell r="P313" t="str">
            <v>01</v>
          </cell>
          <cell r="Q313" t="str">
            <v>เปิดดำเนินการ</v>
          </cell>
          <cell r="R313" t="str">
            <v xml:space="preserve">196 ถ.เทศ7 </v>
          </cell>
          <cell r="S313" t="str">
            <v>73000</v>
          </cell>
          <cell r="T313" t="str">
            <v>034-251552</v>
          </cell>
          <cell r="V313" t="str">
            <v>31</v>
          </cell>
          <cell r="W313" t="str">
            <v>3.1 ตติยภูมิ</v>
          </cell>
          <cell r="AH313" t="str">
            <v>10679</v>
          </cell>
        </row>
        <row r="314">
          <cell r="A314" t="str">
            <v>001066300</v>
          </cell>
          <cell r="B314" t="str">
            <v>โรงพยาบาลระยอง</v>
          </cell>
          <cell r="C314" t="str">
            <v>21002</v>
          </cell>
          <cell r="D314" t="str">
            <v>กระทรวงสาธารณสุข สำนักงานปลัดกระทรวงสาธารณสุข</v>
          </cell>
          <cell r="E314" t="str">
            <v>05</v>
          </cell>
          <cell r="F314" t="str">
            <v>โรงพยาบาลศูนย์</v>
          </cell>
          <cell r="G314" t="str">
            <v>555</v>
          </cell>
          <cell r="H314" t="str">
            <v>21</v>
          </cell>
          <cell r="I314" t="str">
            <v>จ.ระยอง</v>
          </cell>
          <cell r="J314" t="str">
            <v>01</v>
          </cell>
          <cell r="K314" t="str">
            <v xml:space="preserve"> อ.เมืองระยอง</v>
          </cell>
          <cell r="L314" t="str">
            <v>01</v>
          </cell>
          <cell r="M314" t="str">
            <v xml:space="preserve"> 'ต.ท่าประดู่'</v>
          </cell>
          <cell r="N314" t="str">
            <v>00</v>
          </cell>
          <cell r="O314" t="str">
            <v xml:space="preserve"> หมู่ 0</v>
          </cell>
          <cell r="P314" t="str">
            <v>01</v>
          </cell>
          <cell r="Q314" t="str">
            <v>เปิดดำเนินการ</v>
          </cell>
          <cell r="R314" t="str">
            <v xml:space="preserve">138 ถ.สุขุมวิท </v>
          </cell>
          <cell r="S314" t="str">
            <v>21000</v>
          </cell>
          <cell r="T314" t="str">
            <v>038611104</v>
          </cell>
          <cell r="V314" t="str">
            <v>31</v>
          </cell>
          <cell r="W314" t="str">
            <v>3.1 ตติยภูมิ</v>
          </cell>
          <cell r="AH314" t="str">
            <v>10663</v>
          </cell>
        </row>
        <row r="315">
          <cell r="A315" t="str">
            <v>001066400</v>
          </cell>
          <cell r="B315" t="str">
            <v>โรงพยาบาลพระปกเกล้า</v>
          </cell>
          <cell r="C315" t="str">
            <v>21002</v>
          </cell>
          <cell r="D315" t="str">
            <v>กระทรวงสาธารณสุข สำนักงานปลัดกระทรวงสาธารณสุข</v>
          </cell>
          <cell r="E315" t="str">
            <v>05</v>
          </cell>
          <cell r="F315" t="str">
            <v>โรงพยาบาลศูนย์</v>
          </cell>
          <cell r="G315" t="str">
            <v>755</v>
          </cell>
          <cell r="H315" t="str">
            <v>22</v>
          </cell>
          <cell r="I315" t="str">
            <v>จ.จันทบุรี</v>
          </cell>
          <cell r="J315" t="str">
            <v>01</v>
          </cell>
          <cell r="K315" t="str">
            <v xml:space="preserve"> อ.เมืองจันทบุรี</v>
          </cell>
          <cell r="L315" t="str">
            <v>02</v>
          </cell>
          <cell r="M315" t="str">
            <v xml:space="preserve"> 'ต.วัดใหม่'</v>
          </cell>
          <cell r="N315" t="str">
            <v>00</v>
          </cell>
          <cell r="O315" t="str">
            <v xml:space="preserve"> หมู่ 0</v>
          </cell>
          <cell r="P315" t="str">
            <v>01</v>
          </cell>
          <cell r="Q315" t="str">
            <v>เปิดดำเนินการ</v>
          </cell>
          <cell r="R315" t="str">
            <v>38 ถ.เลียบเนิน</v>
          </cell>
          <cell r="S315" t="str">
            <v>22000</v>
          </cell>
          <cell r="T315" t="str">
            <v>039324975-84</v>
          </cell>
          <cell r="V315" t="str">
            <v>31</v>
          </cell>
          <cell r="W315" t="str">
            <v>3.1 ตติยภูมิ</v>
          </cell>
          <cell r="AH315" t="str">
            <v>10664</v>
          </cell>
        </row>
        <row r="316">
          <cell r="A316" t="str">
            <v>001066800</v>
          </cell>
          <cell r="B316" t="str">
            <v>โรงพยาบาลสุรินทร์</v>
          </cell>
          <cell r="C316" t="str">
            <v>21002</v>
          </cell>
          <cell r="D316" t="str">
            <v>กระทรวงสาธารณสุข สำนักงานปลัดกระทรวงสาธารณสุข</v>
          </cell>
          <cell r="E316" t="str">
            <v>05</v>
          </cell>
          <cell r="F316" t="str">
            <v>โรงพยาบาลศูนย์</v>
          </cell>
          <cell r="G316" t="str">
            <v>789</v>
          </cell>
          <cell r="H316" t="str">
            <v>32</v>
          </cell>
          <cell r="I316" t="str">
            <v>จ.สุรินทร์</v>
          </cell>
          <cell r="J316" t="str">
            <v>01</v>
          </cell>
          <cell r="K316" t="str">
            <v xml:space="preserve"> อ.เมืองสุรินทร์</v>
          </cell>
          <cell r="L316" t="str">
            <v>01</v>
          </cell>
          <cell r="M316" t="str">
            <v xml:space="preserve"> 'ต.ในเมือง'</v>
          </cell>
          <cell r="N316" t="str">
            <v>00</v>
          </cell>
          <cell r="O316" t="str">
            <v xml:space="preserve"> หมู่ 0</v>
          </cell>
          <cell r="P316" t="str">
            <v>01</v>
          </cell>
          <cell r="Q316" t="str">
            <v>เปิดดำเนินการ</v>
          </cell>
          <cell r="R316" t="str">
            <v xml:space="preserve">68 ถ.หลักเมือง </v>
          </cell>
          <cell r="S316" t="str">
            <v>3200</v>
          </cell>
          <cell r="T316" t="str">
            <v>044-511757</v>
          </cell>
          <cell r="V316" t="str">
            <v>31</v>
          </cell>
          <cell r="W316" t="str">
            <v>3.1 ตติยภูมิ</v>
          </cell>
          <cell r="Z316" t="str">
            <v>06</v>
          </cell>
          <cell r="AA316" t="str">
            <v>แก้ไข/เปลี่ยนแปลงจำนวนเตียง</v>
          </cell>
          <cell r="AB316" t="str">
            <v>เพิ่มจำนวนเตียงจาก 697 เป็น 789 ตามหนังสือรพ.สุรินทร์ ที่ สร.0027.102/14572 ลง วันที่ 25 กย.56</v>
          </cell>
          <cell r="AH316" t="str">
            <v>10668</v>
          </cell>
        </row>
        <row r="317">
          <cell r="A317" t="str">
            <v>001066900</v>
          </cell>
          <cell r="B317" t="str">
            <v>โรงพยาบาลสรรพสิทธิประสงค์</v>
          </cell>
          <cell r="C317" t="str">
            <v>21002</v>
          </cell>
          <cell r="D317" t="str">
            <v>กระทรวงสาธารณสุข สำนักงานปลัดกระทรวงสาธารณสุข</v>
          </cell>
          <cell r="E317" t="str">
            <v>05</v>
          </cell>
          <cell r="F317" t="str">
            <v>โรงพยาบาลศูนย์</v>
          </cell>
          <cell r="G317" t="str">
            <v>1000</v>
          </cell>
          <cell r="H317" t="str">
            <v>34</v>
          </cell>
          <cell r="I317" t="str">
            <v>จ.อุบลราชธานี</v>
          </cell>
          <cell r="J317" t="str">
            <v>01</v>
          </cell>
          <cell r="K317" t="str">
            <v xml:space="preserve"> อ.เมืองอุบลราชธานี</v>
          </cell>
          <cell r="L317" t="str">
            <v>01</v>
          </cell>
          <cell r="M317" t="str">
            <v xml:space="preserve"> 'ต.ในเมือง'</v>
          </cell>
          <cell r="N317" t="str">
            <v>10</v>
          </cell>
          <cell r="O317" t="str">
            <v xml:space="preserve"> หมู่ 10</v>
          </cell>
          <cell r="P317" t="str">
            <v>01</v>
          </cell>
          <cell r="Q317" t="str">
            <v>เปิดดำเนินการ</v>
          </cell>
          <cell r="R317" t="str">
            <v xml:space="preserve">122 ถ.สรรพสิทธิ์ </v>
          </cell>
          <cell r="S317" t="str">
            <v>34000</v>
          </cell>
          <cell r="T317" t="str">
            <v>043336789</v>
          </cell>
          <cell r="V317" t="str">
            <v>31</v>
          </cell>
          <cell r="W317" t="str">
            <v>3.1 ตติยภูมิ</v>
          </cell>
          <cell r="AH317" t="str">
            <v>10669</v>
          </cell>
        </row>
        <row r="318">
          <cell r="A318" t="str">
            <v>001067700</v>
          </cell>
          <cell r="B318" t="str">
            <v>โรงพยาบาลราชบุรี</v>
          </cell>
          <cell r="C318" t="str">
            <v>21002</v>
          </cell>
          <cell r="D318" t="str">
            <v>กระทรวงสาธารณสุข สำนักงานปลัดกระทรวงสาธารณสุข</v>
          </cell>
          <cell r="E318" t="str">
            <v>05</v>
          </cell>
          <cell r="F318" t="str">
            <v>โรงพยาบาลศูนย์</v>
          </cell>
          <cell r="G318" t="str">
            <v>855</v>
          </cell>
          <cell r="H318" t="str">
            <v>70</v>
          </cell>
          <cell r="I318" t="str">
            <v>จ.ราชบุรี</v>
          </cell>
          <cell r="J318" t="str">
            <v>01</v>
          </cell>
          <cell r="K318" t="str">
            <v xml:space="preserve"> อ.เมืองราชบุรี</v>
          </cell>
          <cell r="L318" t="str">
            <v>01</v>
          </cell>
          <cell r="M318" t="str">
            <v xml:space="preserve"> 'ต.หน้าเมือง'</v>
          </cell>
          <cell r="N318" t="str">
            <v>01</v>
          </cell>
          <cell r="O318" t="str">
            <v xml:space="preserve"> หมู่ 1</v>
          </cell>
          <cell r="P318" t="str">
            <v>01</v>
          </cell>
          <cell r="Q318" t="str">
            <v>เปิดดำเนินการ</v>
          </cell>
          <cell r="R318" t="str">
            <v>85 ถ.สมบูรณ์กุล</v>
          </cell>
          <cell r="S318" t="str">
            <v>70000</v>
          </cell>
          <cell r="T318" t="str">
            <v>0-3271-9600-50</v>
          </cell>
          <cell r="V318" t="str">
            <v>31</v>
          </cell>
          <cell r="W318" t="str">
            <v>3.1 ตติยภูมิ</v>
          </cell>
          <cell r="AH318" t="str">
            <v>10677</v>
          </cell>
        </row>
        <row r="319">
          <cell r="A319" t="str">
            <v>001068100</v>
          </cell>
          <cell r="B319" t="str">
            <v>โรงพยาบาลสุราษฎร์ธานี</v>
          </cell>
          <cell r="C319" t="str">
            <v>21002</v>
          </cell>
          <cell r="D319" t="str">
            <v>กระทรวงสาธารณสุข สำนักงานปลัดกระทรวงสาธารณสุข</v>
          </cell>
          <cell r="E319" t="str">
            <v>05</v>
          </cell>
          <cell r="F319" t="str">
            <v>โรงพยาบาลศูนย์</v>
          </cell>
          <cell r="G319" t="str">
            <v>660</v>
          </cell>
          <cell r="H319" t="str">
            <v>84</v>
          </cell>
          <cell r="I319" t="str">
            <v>จ.สุราษฎร์ธานี</v>
          </cell>
          <cell r="J319" t="str">
            <v>01</v>
          </cell>
          <cell r="K319" t="str">
            <v xml:space="preserve"> อ.เมืองสุราษฎร์ธานี</v>
          </cell>
          <cell r="L319" t="str">
            <v>02</v>
          </cell>
          <cell r="M319" t="str">
            <v xml:space="preserve"> 'ต.มะขามเตี้ย'</v>
          </cell>
          <cell r="N319" t="str">
            <v>02</v>
          </cell>
          <cell r="O319" t="str">
            <v xml:space="preserve"> หมู่ 2</v>
          </cell>
          <cell r="P319" t="str">
            <v>01</v>
          </cell>
          <cell r="Q319" t="str">
            <v>เปิดดำเนินการ</v>
          </cell>
          <cell r="R319" t="str">
            <v xml:space="preserve">56 </v>
          </cell>
          <cell r="S319" t="str">
            <v>84000</v>
          </cell>
          <cell r="T319" t="str">
            <v>077272231</v>
          </cell>
          <cell r="U319" t="str">
            <v>077283257</v>
          </cell>
          <cell r="V319" t="str">
            <v>31</v>
          </cell>
          <cell r="W319" t="str">
            <v>3.1 ตติยภูมิ</v>
          </cell>
          <cell r="X319" t="str">
            <v>S</v>
          </cell>
          <cell r="Y319" t="str">
            <v xml:space="preserve">บริการ  </v>
          </cell>
          <cell r="AH319" t="str">
            <v>10681</v>
          </cell>
        </row>
        <row r="320">
          <cell r="A320" t="str">
            <v>001069900</v>
          </cell>
          <cell r="B320" t="str">
            <v>โรงพยาบาลสมเด็จพระยุพราชสระแก้ว</v>
          </cell>
          <cell r="C320" t="str">
            <v>21002</v>
          </cell>
          <cell r="D320" t="str">
            <v>กระทรวงสาธารณสุข สำนักงานปลัดกระทรวงสาธารณสุข</v>
          </cell>
          <cell r="E320" t="str">
            <v>06</v>
          </cell>
          <cell r="F320" t="str">
            <v>โรงพยาบาลทั่วไป</v>
          </cell>
          <cell r="G320" t="str">
            <v>324</v>
          </cell>
          <cell r="H320" t="str">
            <v>27</v>
          </cell>
          <cell r="I320" t="str">
            <v>จ.สระแก้ว</v>
          </cell>
          <cell r="J320" t="str">
            <v>01</v>
          </cell>
          <cell r="K320" t="str">
            <v xml:space="preserve"> อ.เมืองสระแก้ว</v>
          </cell>
          <cell r="L320" t="str">
            <v>01</v>
          </cell>
          <cell r="M320" t="str">
            <v xml:space="preserve"> 'ต.สระแก้ว'</v>
          </cell>
          <cell r="N320" t="str">
            <v>02</v>
          </cell>
          <cell r="O320" t="str">
            <v xml:space="preserve"> หมู่ 2</v>
          </cell>
          <cell r="P320" t="str">
            <v>01</v>
          </cell>
          <cell r="Q320" t="str">
            <v>เปิดดำเนินการ</v>
          </cell>
          <cell r="R320" t="str">
            <v xml:space="preserve">725 ม.2 ถ.สุวรรณศร </v>
          </cell>
          <cell r="S320" t="str">
            <v>27000</v>
          </cell>
          <cell r="T320" t="str">
            <v>037241011</v>
          </cell>
          <cell r="V320" t="str">
            <v>23</v>
          </cell>
          <cell r="W320" t="str">
            <v>2.3 ทุติยภูมิระดับสูง</v>
          </cell>
          <cell r="Z320" t="str">
            <v>06</v>
          </cell>
          <cell r="AA320" t="str">
            <v>แก้ไข/เปลี่ยนแปลงจำนวนเตียง</v>
          </cell>
          <cell r="AB320" t="str">
            <v>ปรับจำนวนเตียง  ตามหนังสือ สำนักบริหารกลาง ที่สธ.0228.04.3/5568 วันที่  10 ตค.55 และตามมติ อกพ.สป.</v>
          </cell>
          <cell r="AH320" t="str">
            <v>10699</v>
          </cell>
        </row>
        <row r="321">
          <cell r="A321" t="str">
            <v>001069600</v>
          </cell>
          <cell r="B321" t="str">
            <v>โรงพยาบาลตราด</v>
          </cell>
          <cell r="C321" t="str">
            <v>21002</v>
          </cell>
          <cell r="D321" t="str">
            <v>กระทรวงสาธารณสุข สำนักงานปลัดกระทรวงสาธารณสุข</v>
          </cell>
          <cell r="E321" t="str">
            <v>06</v>
          </cell>
          <cell r="F321" t="str">
            <v>โรงพยาบาลทั่วไป</v>
          </cell>
          <cell r="G321" t="str">
            <v>314</v>
          </cell>
          <cell r="H321" t="str">
            <v>23</v>
          </cell>
          <cell r="I321" t="str">
            <v>จ.ตราด</v>
          </cell>
          <cell r="J321" t="str">
            <v>01</v>
          </cell>
          <cell r="K321" t="str">
            <v xml:space="preserve"> อ.เมืองตราด</v>
          </cell>
          <cell r="L321" t="str">
            <v>07</v>
          </cell>
          <cell r="M321" t="str">
            <v xml:space="preserve"> 'ต.วังกระแจะ'</v>
          </cell>
          <cell r="N321" t="str">
            <v>00</v>
          </cell>
          <cell r="O321" t="str">
            <v xml:space="preserve"> หมู่ 0</v>
          </cell>
          <cell r="P321" t="str">
            <v>01</v>
          </cell>
          <cell r="Q321" t="str">
            <v>เปิดดำเนินการ</v>
          </cell>
          <cell r="R321" t="str">
            <v xml:space="preserve">108 ถ.สุขุมวิท </v>
          </cell>
          <cell r="S321" t="str">
            <v>23000</v>
          </cell>
          <cell r="T321" t="str">
            <v>039511040-1</v>
          </cell>
          <cell r="V321" t="str">
            <v>23</v>
          </cell>
          <cell r="W321" t="str">
            <v>2.3 ทุติยภูมิระดับสูง</v>
          </cell>
          <cell r="Z321" t="str">
            <v>04</v>
          </cell>
          <cell r="AA321" t="str">
            <v>แก้ไข/เปลี่ยนแปลงที่ตั้ง</v>
          </cell>
          <cell r="AB321" t="str">
            <v>จาก 340 เป็น 314 (กรอบ 312)</v>
          </cell>
          <cell r="AH321" t="str">
            <v>10696</v>
          </cell>
        </row>
        <row r="322">
          <cell r="A322" t="str">
            <v>001069800</v>
          </cell>
          <cell r="B322" t="str">
            <v>โรงพยาบาลนครนายก</v>
          </cell>
          <cell r="C322" t="str">
            <v>21002</v>
          </cell>
          <cell r="D322" t="str">
            <v>กระทรวงสาธารณสุข สำนักงานปลัดกระทรวงสาธารณสุข</v>
          </cell>
          <cell r="E322" t="str">
            <v>06</v>
          </cell>
          <cell r="F322" t="str">
            <v>โรงพยาบาลทั่วไป</v>
          </cell>
          <cell r="G322" t="str">
            <v>314</v>
          </cell>
          <cell r="H322" t="str">
            <v>26</v>
          </cell>
          <cell r="I322" t="str">
            <v>จ.นครนายก</v>
          </cell>
          <cell r="J322" t="str">
            <v>01</v>
          </cell>
          <cell r="K322" t="str">
            <v xml:space="preserve"> อ.เมืองนครนายก</v>
          </cell>
          <cell r="L322" t="str">
            <v>01</v>
          </cell>
          <cell r="M322" t="str">
            <v xml:space="preserve"> 'ต.นครนายก'</v>
          </cell>
          <cell r="N322" t="str">
            <v>06</v>
          </cell>
          <cell r="O322" t="str">
            <v xml:space="preserve"> หมู่ 6</v>
          </cell>
          <cell r="P322" t="str">
            <v>01</v>
          </cell>
          <cell r="Q322" t="str">
            <v>เปิดดำเนินการ</v>
          </cell>
          <cell r="R322" t="str">
            <v xml:space="preserve">100 ถ.สุวรรณศร </v>
          </cell>
          <cell r="S322" t="str">
            <v>26000</v>
          </cell>
          <cell r="T322" t="str">
            <v>037311150-2*114</v>
          </cell>
          <cell r="V322" t="str">
            <v>23</v>
          </cell>
          <cell r="W322" t="str">
            <v>2.3 ทุติยภูมิระดับสูง</v>
          </cell>
          <cell r="AH322" t="str">
            <v>10698</v>
          </cell>
        </row>
        <row r="323">
          <cell r="A323" t="str">
            <v>001070000</v>
          </cell>
          <cell r="B323" t="str">
            <v>โรงพยาบาลศรีสะเกษ</v>
          </cell>
          <cell r="C323" t="str">
            <v>21002</v>
          </cell>
          <cell r="D323" t="str">
            <v>กระทรวงสาธารณสุข สำนักงานปลัดกระทรวงสาธารณสุข</v>
          </cell>
          <cell r="E323" t="str">
            <v>06</v>
          </cell>
          <cell r="F323" t="str">
            <v>โรงพยาบาลทั่วไป</v>
          </cell>
          <cell r="G323" t="str">
            <v>506</v>
          </cell>
          <cell r="H323" t="str">
            <v>33</v>
          </cell>
          <cell r="I323" t="str">
            <v>จ.ศรีสะเกษ</v>
          </cell>
          <cell r="J323" t="str">
            <v>01</v>
          </cell>
          <cell r="K323" t="str">
            <v xml:space="preserve"> อ.เมืองศรีสะเกษ</v>
          </cell>
          <cell r="L323" t="str">
            <v>02</v>
          </cell>
          <cell r="M323" t="str">
            <v xml:space="preserve"> 'ต.เมืองใต้'</v>
          </cell>
          <cell r="N323" t="str">
            <v>00</v>
          </cell>
          <cell r="O323" t="str">
            <v xml:space="preserve"> หมู่ 0</v>
          </cell>
          <cell r="P323" t="str">
            <v>01</v>
          </cell>
          <cell r="Q323" t="str">
            <v>เปิดดำเนินการ</v>
          </cell>
          <cell r="R323" t="str">
            <v xml:space="preserve">859 ถนนกสิกรรม </v>
          </cell>
          <cell r="S323" t="str">
            <v>33000</v>
          </cell>
          <cell r="T323" t="str">
            <v>045611503</v>
          </cell>
          <cell r="U323" t="str">
            <v>045611502</v>
          </cell>
          <cell r="V323" t="str">
            <v>23</v>
          </cell>
          <cell r="W323" t="str">
            <v>2.3 ทุติยภูมิระดับสูง</v>
          </cell>
          <cell r="X323" t="str">
            <v>S</v>
          </cell>
          <cell r="Y323" t="str">
            <v xml:space="preserve">บริการ  </v>
          </cell>
          <cell r="AH323" t="str">
            <v>10700</v>
          </cell>
        </row>
        <row r="324">
          <cell r="A324" t="str">
            <v>001068200</v>
          </cell>
          <cell r="B324" t="str">
            <v>โรงพยาบาลหาดใหญ่</v>
          </cell>
          <cell r="C324" t="str">
            <v>21002</v>
          </cell>
          <cell r="D324" t="str">
            <v>กระทรวงสาธารณสุข สำนักงานปลัดกระทรวงสาธารณสุข</v>
          </cell>
          <cell r="E324" t="str">
            <v>05</v>
          </cell>
          <cell r="F324" t="str">
            <v>โรงพยาบาลศูนย์</v>
          </cell>
          <cell r="G324" t="str">
            <v>591</v>
          </cell>
          <cell r="H324" t="str">
            <v>90</v>
          </cell>
          <cell r="I324" t="str">
            <v>จ.สงขลา</v>
          </cell>
          <cell r="J324" t="str">
            <v>11</v>
          </cell>
          <cell r="K324" t="str">
            <v xml:space="preserve"> อ.หาดใหญ่</v>
          </cell>
          <cell r="L324" t="str">
            <v>01</v>
          </cell>
          <cell r="M324" t="str">
            <v xml:space="preserve"> 'ต.หาดใหญ่'</v>
          </cell>
          <cell r="N324" t="str">
            <v>00</v>
          </cell>
          <cell r="O324" t="str">
            <v xml:space="preserve"> หมู่ 0</v>
          </cell>
          <cell r="P324" t="str">
            <v>01</v>
          </cell>
          <cell r="Q324" t="str">
            <v>เปิดดำเนินการ</v>
          </cell>
          <cell r="R324" t="str">
            <v xml:space="preserve">182 ถ.รักการ </v>
          </cell>
          <cell r="S324" t="str">
            <v>90110</v>
          </cell>
          <cell r="T324" t="str">
            <v>074237100</v>
          </cell>
          <cell r="U324" t="str">
            <v>074273218</v>
          </cell>
          <cell r="V324" t="str">
            <v>31</v>
          </cell>
          <cell r="W324" t="str">
            <v>3.1 ตติยภูมิ</v>
          </cell>
          <cell r="X324" t="str">
            <v>S</v>
          </cell>
          <cell r="Y324" t="str">
            <v xml:space="preserve">บริการ  </v>
          </cell>
          <cell r="AH324" t="str">
            <v>10682</v>
          </cell>
        </row>
        <row r="325">
          <cell r="A325" t="str">
            <v>001075900</v>
          </cell>
          <cell r="B325" t="str">
            <v>โรงพยาบาลไทรน้อย</v>
          </cell>
          <cell r="C325" t="str">
            <v>21002</v>
          </cell>
          <cell r="D325" t="str">
            <v>กระทรวงสาธารณสุข สำนักงานปลัดกระทรวงสาธารณสุข</v>
          </cell>
          <cell r="E325" t="str">
            <v>07</v>
          </cell>
          <cell r="F325" t="str">
            <v>โรงพยาบาลชุมชน</v>
          </cell>
          <cell r="G325" t="str">
            <v>30</v>
          </cell>
          <cell r="H325" t="str">
            <v>12</v>
          </cell>
          <cell r="I325" t="str">
            <v>จ.นนทบุรี</v>
          </cell>
          <cell r="J325" t="str">
            <v>05</v>
          </cell>
          <cell r="K325" t="str">
            <v xml:space="preserve"> อ.ไทรน้อย</v>
          </cell>
          <cell r="L325" t="str">
            <v>01</v>
          </cell>
          <cell r="M325" t="str">
            <v xml:space="preserve"> 'ต.ไทรน้อย'</v>
          </cell>
          <cell r="N325" t="str">
            <v>05</v>
          </cell>
          <cell r="O325" t="str">
            <v xml:space="preserve"> หมู่ 5</v>
          </cell>
          <cell r="P325" t="str">
            <v>01</v>
          </cell>
          <cell r="Q325" t="str">
            <v>เปิดดำเนินการ</v>
          </cell>
          <cell r="R325" t="str">
            <v>บางกรวย-ไทรน้อย</v>
          </cell>
          <cell r="S325" t="str">
            <v>11150</v>
          </cell>
          <cell r="T325" t="str">
            <v>025971131</v>
          </cell>
          <cell r="U325" t="str">
            <v>029238818</v>
          </cell>
          <cell r="V325" t="str">
            <v>21</v>
          </cell>
          <cell r="W325" t="str">
            <v>2.1 ทุติยภูมิระดับต้น</v>
          </cell>
          <cell r="X325" t="str">
            <v>S</v>
          </cell>
          <cell r="Y325" t="str">
            <v xml:space="preserve">บริการ  </v>
          </cell>
          <cell r="AH325" t="str">
            <v>10759</v>
          </cell>
        </row>
        <row r="326">
          <cell r="A326" t="str">
            <v>001069300</v>
          </cell>
          <cell r="B326" t="str">
            <v>โรงพยาบาลอินทร์บุรี</v>
          </cell>
          <cell r="C326" t="str">
            <v>21002</v>
          </cell>
          <cell r="D326" t="str">
            <v>กระทรวงสาธารณสุข สำนักงานปลัดกระทรวงสาธารณสุข</v>
          </cell>
          <cell r="E326" t="str">
            <v>06</v>
          </cell>
          <cell r="F326" t="str">
            <v>โรงพยาบาลทั่วไป</v>
          </cell>
          <cell r="G326" t="str">
            <v>254</v>
          </cell>
          <cell r="H326" t="str">
            <v>17</v>
          </cell>
          <cell r="I326" t="str">
            <v>จ.สิงห์บุรี</v>
          </cell>
          <cell r="J326" t="str">
            <v>06</v>
          </cell>
          <cell r="K326" t="str">
            <v xml:space="preserve"> อ.อินทร์บุรี</v>
          </cell>
          <cell r="L326" t="str">
            <v>03</v>
          </cell>
          <cell r="M326" t="str">
            <v xml:space="preserve"> 'ต.ทับยา'</v>
          </cell>
          <cell r="N326" t="str">
            <v>01</v>
          </cell>
          <cell r="O326" t="str">
            <v xml:space="preserve"> หมู่ 1</v>
          </cell>
          <cell r="P326" t="str">
            <v>01</v>
          </cell>
          <cell r="Q326" t="str">
            <v>เปิดดำเนินการ</v>
          </cell>
          <cell r="R326" t="str">
            <v xml:space="preserve">37/7 </v>
          </cell>
          <cell r="S326" t="str">
            <v>17000</v>
          </cell>
          <cell r="T326" t="str">
            <v>056-412032</v>
          </cell>
          <cell r="V326" t="str">
            <v>23</v>
          </cell>
          <cell r="W326" t="str">
            <v>2.3 ทุติยภูมิระดับสูง</v>
          </cell>
          <cell r="AH326" t="str">
            <v>10693</v>
          </cell>
        </row>
        <row r="327">
          <cell r="A327" t="str">
            <v>001068400</v>
          </cell>
          <cell r="B327" t="str">
            <v>โรงพยาบาลยะลา</v>
          </cell>
          <cell r="C327" t="str">
            <v>21002</v>
          </cell>
          <cell r="D327" t="str">
            <v>กระทรวงสาธารณสุข สำนักงานปลัดกระทรวงสาธารณสุข</v>
          </cell>
          <cell r="E327" t="str">
            <v>05</v>
          </cell>
          <cell r="F327" t="str">
            <v>โรงพยาบาลศูนย์</v>
          </cell>
          <cell r="G327" t="str">
            <v>527</v>
          </cell>
          <cell r="H327" t="str">
            <v>95</v>
          </cell>
          <cell r="I327" t="str">
            <v>จ.ยะลา</v>
          </cell>
          <cell r="J327" t="str">
            <v>01</v>
          </cell>
          <cell r="K327" t="str">
            <v xml:space="preserve"> อ.เมืองยะลา</v>
          </cell>
          <cell r="L327" t="str">
            <v>01</v>
          </cell>
          <cell r="M327" t="str">
            <v xml:space="preserve"> 'ต.สะเตง'</v>
          </cell>
          <cell r="N327" t="str">
            <v>00</v>
          </cell>
          <cell r="O327" t="str">
            <v xml:space="preserve"> หมู่ 0</v>
          </cell>
          <cell r="P327" t="str">
            <v>01</v>
          </cell>
          <cell r="Q327" t="str">
            <v>เปิดดำเนินการ</v>
          </cell>
          <cell r="R327" t="str">
            <v xml:space="preserve">152 ถ.สิโรรส </v>
          </cell>
          <cell r="S327" t="str">
            <v>95000</v>
          </cell>
          <cell r="T327" t="str">
            <v>073244711</v>
          </cell>
          <cell r="U327" t="str">
            <v>073212764</v>
          </cell>
          <cell r="V327" t="str">
            <v>31</v>
          </cell>
          <cell r="W327" t="str">
            <v>3.1 ตติยภูมิ</v>
          </cell>
          <cell r="AH327" t="str">
            <v>10684</v>
          </cell>
        </row>
        <row r="328">
          <cell r="A328" t="str">
            <v>002383900</v>
          </cell>
          <cell r="B328" t="str">
            <v xml:space="preserve">โรงพยาบาลเทพรัตน์นครราชสีมา </v>
          </cell>
          <cell r="C328" t="str">
            <v>21002</v>
          </cell>
          <cell r="D328" t="str">
            <v>กระทรวงสาธารณสุข สำนักงานปลัดกระทรวงสาธารณสุข</v>
          </cell>
          <cell r="E328" t="str">
            <v>07</v>
          </cell>
          <cell r="F328" t="str">
            <v>โรงพยาบาลชุมชน</v>
          </cell>
          <cell r="G328" t="str">
            <v>60</v>
          </cell>
          <cell r="H328" t="str">
            <v>30</v>
          </cell>
          <cell r="I328" t="str">
            <v>จ.นครราชสีมา</v>
          </cell>
          <cell r="J328" t="str">
            <v>01</v>
          </cell>
          <cell r="K328" t="str">
            <v xml:space="preserve"> อ.เมืองนครราชสีมา</v>
          </cell>
          <cell r="L328" t="str">
            <v>17</v>
          </cell>
          <cell r="M328" t="str">
            <v xml:space="preserve"> 'ต.โคกกรวด'</v>
          </cell>
          <cell r="N328" t="str">
            <v>06</v>
          </cell>
          <cell r="O328" t="str">
            <v xml:space="preserve"> หมู่ 6</v>
          </cell>
          <cell r="P328" t="str">
            <v>01</v>
          </cell>
          <cell r="Q328" t="str">
            <v>เปิดดำเนินการ</v>
          </cell>
          <cell r="R328" t="str">
            <v xml:space="preserve">345/5 </v>
          </cell>
          <cell r="S328" t="str">
            <v>30280</v>
          </cell>
          <cell r="V328" t="str">
            <v>23</v>
          </cell>
          <cell r="W328" t="str">
            <v>2.3 ทุติยภูมิระดับสูง</v>
          </cell>
          <cell r="X328" t="str">
            <v>S</v>
          </cell>
          <cell r="Y328" t="str">
            <v xml:space="preserve">บริการ  </v>
          </cell>
          <cell r="Z328" t="str">
            <v>02</v>
          </cell>
          <cell r="AA328" t="str">
            <v>แก้ไขชื่อ</v>
          </cell>
          <cell r="AB328" t="str">
            <v>เปลี่ยนชื่อ รพ.นครราชสีมา เป็น รพ.เทพรัตน์นครราชสีมา</v>
          </cell>
          <cell r="AH328" t="str">
            <v>23839</v>
          </cell>
        </row>
        <row r="329">
          <cell r="A329" t="str">
            <v>001068300</v>
          </cell>
          <cell r="B329" t="str">
            <v>โรงพยาบาลตรัง</v>
          </cell>
          <cell r="C329" t="str">
            <v>21002</v>
          </cell>
          <cell r="D329" t="str">
            <v>กระทรวงสาธารณสุข สำนักงานปลัดกระทรวงสาธารณสุข</v>
          </cell>
          <cell r="E329" t="str">
            <v>05</v>
          </cell>
          <cell r="F329" t="str">
            <v>โรงพยาบาลศูนย์</v>
          </cell>
          <cell r="G329" t="str">
            <v>535</v>
          </cell>
          <cell r="H329" t="str">
            <v>92</v>
          </cell>
          <cell r="I329" t="str">
            <v>จ.ตรัง</v>
          </cell>
          <cell r="J329" t="str">
            <v>01</v>
          </cell>
          <cell r="K329" t="str">
            <v xml:space="preserve"> อ.เมืองตรัง</v>
          </cell>
          <cell r="L329" t="str">
            <v>01</v>
          </cell>
          <cell r="M329" t="str">
            <v xml:space="preserve"> 'ต.ทับเที่ยง'</v>
          </cell>
          <cell r="N329" t="str">
            <v>00</v>
          </cell>
          <cell r="O329" t="str">
            <v xml:space="preserve"> หมู่ 0</v>
          </cell>
          <cell r="P329" t="str">
            <v>01</v>
          </cell>
          <cell r="Q329" t="str">
            <v>เปิดดำเนินการ</v>
          </cell>
          <cell r="R329" t="str">
            <v xml:space="preserve">69 </v>
          </cell>
          <cell r="S329" t="str">
            <v>92000</v>
          </cell>
          <cell r="T329" t="str">
            <v>075218018</v>
          </cell>
          <cell r="V329" t="str">
            <v>31</v>
          </cell>
          <cell r="W329" t="str">
            <v>3.1 ตติยภูมิ</v>
          </cell>
          <cell r="X329" t="str">
            <v>S</v>
          </cell>
          <cell r="Y329" t="str">
            <v xml:space="preserve">บริการ  </v>
          </cell>
          <cell r="Z329" t="str">
            <v>06</v>
          </cell>
          <cell r="AA329" t="str">
            <v>แก้ไข/เปลี่ยนแปลงจำนวนเตียง</v>
          </cell>
          <cell r="AH329" t="str">
            <v>10683</v>
          </cell>
        </row>
        <row r="330">
          <cell r="A330" t="str">
            <v>001075500</v>
          </cell>
          <cell r="B330" t="str">
            <v>โรงพยาบาลพระสมุทรเจดีย์</v>
          </cell>
          <cell r="C330" t="str">
            <v>21002</v>
          </cell>
          <cell r="D330" t="str">
            <v>กระทรวงสาธารณสุข สำนักงานปลัดกระทรวงสาธารณสุข</v>
          </cell>
          <cell r="E330" t="str">
            <v>07</v>
          </cell>
          <cell r="F330" t="str">
            <v>โรงพยาบาลชุมชน</v>
          </cell>
          <cell r="G330" t="str">
            <v>30</v>
          </cell>
          <cell r="H330" t="str">
            <v>11</v>
          </cell>
          <cell r="I330" t="str">
            <v>จ.สมุทรปราการ</v>
          </cell>
          <cell r="J330" t="str">
            <v>05</v>
          </cell>
          <cell r="K330" t="str">
            <v xml:space="preserve"> อ.พระสมุทรเจดีย์</v>
          </cell>
          <cell r="L330" t="str">
            <v>01</v>
          </cell>
          <cell r="M330" t="str">
            <v xml:space="preserve"> 'ต.นาเกลือ'</v>
          </cell>
          <cell r="N330" t="str">
            <v>03</v>
          </cell>
          <cell r="O330" t="str">
            <v xml:space="preserve"> หมู่ 3</v>
          </cell>
          <cell r="P330" t="str">
            <v>01</v>
          </cell>
          <cell r="Q330" t="str">
            <v>เปิดดำเนินการ</v>
          </cell>
          <cell r="R330" t="str">
            <v xml:space="preserve">172 ม.3 ถ.สุขสวัสดิ์ </v>
          </cell>
          <cell r="S330" t="str">
            <v>10290</v>
          </cell>
          <cell r="T330" t="str">
            <v>024259766</v>
          </cell>
          <cell r="V330" t="str">
            <v>22</v>
          </cell>
          <cell r="W330" t="str">
            <v>2.2 ทุติยภูมิระดับกลาง</v>
          </cell>
          <cell r="AH330" t="str">
            <v>10755</v>
          </cell>
        </row>
        <row r="331">
          <cell r="A331" t="str">
            <v>002273400</v>
          </cell>
          <cell r="B331" t="str">
            <v>โรงพยาบาลเขาชะเมา เฉลิมพระเกียรติ 80 พรรษา</v>
          </cell>
          <cell r="C331" t="str">
            <v>21002</v>
          </cell>
          <cell r="D331" t="str">
            <v>กระทรวงสาธารณสุข สำนักงานปลัดกระทรวงสาธารณสุข</v>
          </cell>
          <cell r="E331" t="str">
            <v>07</v>
          </cell>
          <cell r="F331" t="str">
            <v>โรงพยาบาลชุมชน</v>
          </cell>
          <cell r="G331" t="str">
            <v>30</v>
          </cell>
          <cell r="H331" t="str">
            <v>21</v>
          </cell>
          <cell r="I331" t="str">
            <v>จ.ระยอง</v>
          </cell>
          <cell r="J331" t="str">
            <v>07</v>
          </cell>
          <cell r="K331" t="str">
            <v xml:space="preserve"> อ.เขาชะเมา</v>
          </cell>
          <cell r="L331" t="str">
            <v>02</v>
          </cell>
          <cell r="M331" t="str">
            <v xml:space="preserve"> 'ต.ห้วยทับมอญ'</v>
          </cell>
          <cell r="N331" t="str">
            <v>02</v>
          </cell>
          <cell r="O331" t="str">
            <v xml:space="preserve"> หมู่ 2</v>
          </cell>
          <cell r="P331" t="str">
            <v>01</v>
          </cell>
          <cell r="Q331" t="str">
            <v>เปิดดำเนินการ</v>
          </cell>
          <cell r="R331" t="str">
            <v xml:space="preserve">102/9 </v>
          </cell>
          <cell r="S331" t="str">
            <v>21110</v>
          </cell>
          <cell r="V331" t="str">
            <v>21</v>
          </cell>
          <cell r="W331" t="str">
            <v>2.1 ทุติยภูมิระดับต้น</v>
          </cell>
          <cell r="AH331" t="str">
            <v>22734</v>
          </cell>
        </row>
        <row r="332">
          <cell r="A332" t="str">
            <v>001107400</v>
          </cell>
          <cell r="B332" t="str">
            <v>โรงพยาบาลเมยวดี</v>
          </cell>
          <cell r="C332" t="str">
            <v>21002</v>
          </cell>
          <cell r="D332" t="str">
            <v>กระทรวงสาธารณสุข สำนักงานปลัดกระทรวงสาธารณสุข</v>
          </cell>
          <cell r="E332" t="str">
            <v>07</v>
          </cell>
          <cell r="F332" t="str">
            <v>โรงพยาบาลชุมชน</v>
          </cell>
          <cell r="G332" t="str">
            <v>30</v>
          </cell>
          <cell r="H332" t="str">
            <v>45</v>
          </cell>
          <cell r="I332" t="str">
            <v>จ.ร้อยเอ็ด</v>
          </cell>
          <cell r="J332" t="str">
            <v>15</v>
          </cell>
          <cell r="K332" t="str">
            <v xml:space="preserve"> อ.เมยวดี</v>
          </cell>
          <cell r="L332" t="str">
            <v>01</v>
          </cell>
          <cell r="M332" t="str">
            <v xml:space="preserve"> 'ต.เมยวดี'</v>
          </cell>
          <cell r="N332" t="str">
            <v>06</v>
          </cell>
          <cell r="O332" t="str">
            <v xml:space="preserve"> หมู่ 6</v>
          </cell>
          <cell r="P332" t="str">
            <v>01</v>
          </cell>
          <cell r="Q332" t="str">
            <v>เปิดดำเนินการ</v>
          </cell>
          <cell r="R332" t="str">
            <v xml:space="preserve">100 </v>
          </cell>
          <cell r="S332" t="str">
            <v>45250</v>
          </cell>
          <cell r="V332" t="str">
            <v>21</v>
          </cell>
          <cell r="W332" t="str">
            <v>2.1 ทุติยภูมิระดับต้น</v>
          </cell>
          <cell r="AH332" t="str">
            <v>11074</v>
          </cell>
        </row>
        <row r="333">
          <cell r="A333" t="str">
            <v>001102800</v>
          </cell>
          <cell r="B333" t="str">
            <v>โรงพยาบาลนายูง</v>
          </cell>
          <cell r="C333" t="str">
            <v>21002</v>
          </cell>
          <cell r="D333" t="str">
            <v>กระทรวงสาธารณสุข สำนักงานปลัดกระทรวงสาธารณสุข</v>
          </cell>
          <cell r="E333" t="str">
            <v>07</v>
          </cell>
          <cell r="F333" t="str">
            <v>โรงพยาบาลชุมชน</v>
          </cell>
          <cell r="G333" t="str">
            <v>30</v>
          </cell>
          <cell r="H333" t="str">
            <v>41</v>
          </cell>
          <cell r="I333" t="str">
            <v>จ.อุดรธานี</v>
          </cell>
          <cell r="J333" t="str">
            <v>22</v>
          </cell>
          <cell r="K333" t="str">
            <v xml:space="preserve"> อ.นายูง</v>
          </cell>
          <cell r="L333" t="str">
            <v>01</v>
          </cell>
          <cell r="M333" t="str">
            <v xml:space="preserve"> 'ต.นายูง'</v>
          </cell>
          <cell r="N333" t="str">
            <v>07</v>
          </cell>
          <cell r="O333" t="str">
            <v xml:space="preserve"> หมู่ 7</v>
          </cell>
          <cell r="P333" t="str">
            <v>01</v>
          </cell>
          <cell r="Q333" t="str">
            <v>เปิดดำเนินการ</v>
          </cell>
          <cell r="S333" t="str">
            <v>41380</v>
          </cell>
          <cell r="V333" t="str">
            <v>21</v>
          </cell>
          <cell r="W333" t="str">
            <v>2.1 ทุติยภูมิระดับต้น</v>
          </cell>
          <cell r="AH333" t="str">
            <v>11028</v>
          </cell>
        </row>
        <row r="334">
          <cell r="A334" t="str">
            <v>001413300</v>
          </cell>
          <cell r="B334" t="str">
            <v>โรงพยาบาลเอราวัณ</v>
          </cell>
          <cell r="C334" t="str">
            <v>21002</v>
          </cell>
          <cell r="D334" t="str">
            <v>กระทรวงสาธารณสุข สำนักงานปลัดกระทรวงสาธารณสุข</v>
          </cell>
          <cell r="E334" t="str">
            <v>07</v>
          </cell>
          <cell r="F334" t="str">
            <v>โรงพยาบาลชุมชน</v>
          </cell>
          <cell r="G334" t="str">
            <v>60</v>
          </cell>
          <cell r="H334" t="str">
            <v>42</v>
          </cell>
          <cell r="I334" t="str">
            <v>จ.เลย</v>
          </cell>
          <cell r="J334" t="str">
            <v>13</v>
          </cell>
          <cell r="K334" t="str">
            <v xml:space="preserve"> อ.เอราวัณ</v>
          </cell>
          <cell r="L334" t="str">
            <v>02</v>
          </cell>
          <cell r="M334" t="str">
            <v xml:space="preserve"> 'ต.ผาอินทร์แปลง'</v>
          </cell>
          <cell r="N334" t="str">
            <v>03</v>
          </cell>
          <cell r="O334" t="str">
            <v xml:space="preserve"> หมู่ 3</v>
          </cell>
          <cell r="P334" t="str">
            <v>01</v>
          </cell>
          <cell r="Q334" t="str">
            <v>เปิดดำเนินการ</v>
          </cell>
          <cell r="R334" t="str">
            <v xml:space="preserve">692  ถ.เลย-อุดร </v>
          </cell>
          <cell r="S334" t="str">
            <v>42220</v>
          </cell>
          <cell r="T334" t="str">
            <v>042853342</v>
          </cell>
          <cell r="U334" t="str">
            <v>042853345</v>
          </cell>
          <cell r="V334" t="str">
            <v>21</v>
          </cell>
          <cell r="W334" t="str">
            <v>2.1 ทุติยภูมิระดับต้น</v>
          </cell>
          <cell r="X334" t="str">
            <v>S</v>
          </cell>
          <cell r="Y334" t="str">
            <v xml:space="preserve">บริการ  </v>
          </cell>
          <cell r="AH334" t="str">
            <v>14133</v>
          </cell>
        </row>
        <row r="335">
          <cell r="A335" t="str">
            <v>001110700</v>
          </cell>
          <cell r="B335" t="str">
            <v>โรงพยาบาลนาทม</v>
          </cell>
          <cell r="C335" t="str">
            <v>21002</v>
          </cell>
          <cell r="D335" t="str">
            <v>กระทรวงสาธารณสุข สำนักงานปลัดกระทรวงสาธารณสุข</v>
          </cell>
          <cell r="E335" t="str">
            <v>07</v>
          </cell>
          <cell r="F335" t="str">
            <v>โรงพยาบาลชุมชน</v>
          </cell>
          <cell r="G335" t="str">
            <v>10</v>
          </cell>
          <cell r="H335" t="str">
            <v>48</v>
          </cell>
          <cell r="I335" t="str">
            <v>จ.นครพนม</v>
          </cell>
          <cell r="J335" t="str">
            <v>11</v>
          </cell>
          <cell r="K335" t="str">
            <v xml:space="preserve"> อ.นาทม</v>
          </cell>
          <cell r="L335" t="str">
            <v>03</v>
          </cell>
          <cell r="M335" t="str">
            <v xml:space="preserve"> 'ต.ดอนเตย'</v>
          </cell>
          <cell r="N335" t="str">
            <v>04</v>
          </cell>
          <cell r="O335" t="str">
            <v xml:space="preserve"> หมู่ 4</v>
          </cell>
          <cell r="P335" t="str">
            <v>01</v>
          </cell>
          <cell r="Q335" t="str">
            <v>เปิดดำเนินการ</v>
          </cell>
          <cell r="R335" t="str">
            <v xml:space="preserve">101 </v>
          </cell>
          <cell r="S335" t="str">
            <v>48140</v>
          </cell>
          <cell r="V335" t="str">
            <v>21</v>
          </cell>
          <cell r="W335" t="str">
            <v>2.1 ทุติยภูมิระดับต้น</v>
          </cell>
          <cell r="AH335" t="str">
            <v>11107</v>
          </cell>
        </row>
        <row r="336">
          <cell r="A336" t="str">
            <v>001110400</v>
          </cell>
          <cell r="B336" t="str">
            <v>โรงพยาบาลปลาปาก</v>
          </cell>
          <cell r="C336" t="str">
            <v>21002</v>
          </cell>
          <cell r="D336" t="str">
            <v>กระทรวงสาธารณสุข สำนักงานปลัดกระทรวงสาธารณสุข</v>
          </cell>
          <cell r="E336" t="str">
            <v>07</v>
          </cell>
          <cell r="F336" t="str">
            <v>โรงพยาบาลชุมชน</v>
          </cell>
          <cell r="G336" t="str">
            <v>30</v>
          </cell>
          <cell r="H336" t="str">
            <v>48</v>
          </cell>
          <cell r="I336" t="str">
            <v>จ.นครพนม</v>
          </cell>
          <cell r="J336" t="str">
            <v>02</v>
          </cell>
          <cell r="K336" t="str">
            <v xml:space="preserve"> อ.ปลาปาก</v>
          </cell>
          <cell r="L336" t="str">
            <v>01</v>
          </cell>
          <cell r="M336" t="str">
            <v xml:space="preserve"> 'ต.ปลาปาก'</v>
          </cell>
          <cell r="N336" t="str">
            <v>02</v>
          </cell>
          <cell r="O336" t="str">
            <v xml:space="preserve"> หมู่ 2</v>
          </cell>
          <cell r="P336" t="str">
            <v>01</v>
          </cell>
          <cell r="Q336" t="str">
            <v>เปิดดำเนินการ</v>
          </cell>
          <cell r="R336" t="str">
            <v xml:space="preserve">120 </v>
          </cell>
          <cell r="S336" t="str">
            <v>48120</v>
          </cell>
          <cell r="V336" t="str">
            <v>21</v>
          </cell>
          <cell r="W336" t="str">
            <v>2.1 ทุติยภูมิระดับต้น</v>
          </cell>
          <cell r="AH336" t="str">
            <v>11104</v>
          </cell>
        </row>
        <row r="337">
          <cell r="A337" t="str">
            <v>001094800</v>
          </cell>
          <cell r="B337" t="str">
            <v>โรงพยาบาลนาจะหลวย</v>
          </cell>
          <cell r="C337" t="str">
            <v>21002</v>
          </cell>
          <cell r="D337" t="str">
            <v>กระทรวงสาธารณสุข สำนักงานปลัดกระทรวงสาธารณสุข</v>
          </cell>
          <cell r="E337" t="str">
            <v>07</v>
          </cell>
          <cell r="F337" t="str">
            <v>โรงพยาบาลชุมชน</v>
          </cell>
          <cell r="G337" t="str">
            <v>30</v>
          </cell>
          <cell r="H337" t="str">
            <v>34</v>
          </cell>
          <cell r="I337" t="str">
            <v>จ.อุบลราชธานี</v>
          </cell>
          <cell r="J337" t="str">
            <v>08</v>
          </cell>
          <cell r="K337" t="str">
            <v xml:space="preserve"> อ.นาจะหลวย</v>
          </cell>
          <cell r="L337" t="str">
            <v>01</v>
          </cell>
          <cell r="M337" t="str">
            <v xml:space="preserve"> 'ต.นาจะหลวย'</v>
          </cell>
          <cell r="N337" t="str">
            <v>11</v>
          </cell>
          <cell r="O337" t="str">
            <v xml:space="preserve"> หมู่ 11</v>
          </cell>
          <cell r="P337" t="str">
            <v>01</v>
          </cell>
          <cell r="Q337" t="str">
            <v>เปิดดำเนินการ</v>
          </cell>
          <cell r="R337" t="str">
            <v xml:space="preserve">128/1-8 </v>
          </cell>
          <cell r="V337" t="str">
            <v>21</v>
          </cell>
          <cell r="W337" t="str">
            <v>2.1 ทุติยภูมิระดับต้น</v>
          </cell>
          <cell r="AH337" t="str">
            <v>10948</v>
          </cell>
        </row>
        <row r="338">
          <cell r="A338" t="str">
            <v>001118500</v>
          </cell>
          <cell r="B338" t="str">
            <v>โรงพยาบาลเชียงม่วน</v>
          </cell>
          <cell r="C338" t="str">
            <v>21002</v>
          </cell>
          <cell r="D338" t="str">
            <v>กระทรวงสาธารณสุข สำนักงานปลัดกระทรวงสาธารณสุข</v>
          </cell>
          <cell r="E338" t="str">
            <v>07</v>
          </cell>
          <cell r="F338" t="str">
            <v>โรงพยาบาลชุมชน</v>
          </cell>
          <cell r="G338" t="str">
            <v>30</v>
          </cell>
          <cell r="H338" t="str">
            <v>56</v>
          </cell>
          <cell r="I338" t="str">
            <v>จ.พะเยา</v>
          </cell>
          <cell r="J338" t="str">
            <v>04</v>
          </cell>
          <cell r="K338" t="str">
            <v xml:space="preserve"> อ.เชียงม่วน</v>
          </cell>
          <cell r="L338" t="str">
            <v>02</v>
          </cell>
          <cell r="M338" t="str">
            <v xml:space="preserve"> 'ต.บ้านมาง'</v>
          </cell>
          <cell r="N338" t="str">
            <v>01</v>
          </cell>
          <cell r="O338" t="str">
            <v xml:space="preserve"> หมู่ 1</v>
          </cell>
          <cell r="P338" t="str">
            <v>01</v>
          </cell>
          <cell r="Q338" t="str">
            <v>เปิดดำเนินการ</v>
          </cell>
          <cell r="R338" t="str">
            <v xml:space="preserve">200 </v>
          </cell>
          <cell r="S338" t="str">
            <v>56160</v>
          </cell>
          <cell r="T338" t="str">
            <v>054-495-018</v>
          </cell>
          <cell r="U338" t="str">
            <v>054-495125</v>
          </cell>
          <cell r="V338" t="str">
            <v>21</v>
          </cell>
          <cell r="W338" t="str">
            <v>2.1 ทุติยภูมิระดับต้น</v>
          </cell>
          <cell r="X338" t="str">
            <v>S</v>
          </cell>
          <cell r="Y338" t="str">
            <v xml:space="preserve">บริการ  </v>
          </cell>
          <cell r="AH338" t="str">
            <v>11185</v>
          </cell>
        </row>
        <row r="339">
          <cell r="A339" t="str">
            <v>001118600</v>
          </cell>
          <cell r="B339" t="str">
            <v>โรงพยาบาลดอกคำใต้</v>
          </cell>
          <cell r="C339" t="str">
            <v>21002</v>
          </cell>
          <cell r="D339" t="str">
            <v>กระทรวงสาธารณสุข สำนักงานปลัดกระทรวงสาธารณสุข</v>
          </cell>
          <cell r="E339" t="str">
            <v>07</v>
          </cell>
          <cell r="F339" t="str">
            <v>โรงพยาบาลชุมชน</v>
          </cell>
          <cell r="G339" t="str">
            <v>30</v>
          </cell>
          <cell r="H339" t="str">
            <v>56</v>
          </cell>
          <cell r="I339" t="str">
            <v>จ.พะเยา</v>
          </cell>
          <cell r="J339" t="str">
            <v>05</v>
          </cell>
          <cell r="K339" t="str">
            <v xml:space="preserve"> อ.ดอกคำใต้</v>
          </cell>
          <cell r="L339" t="str">
            <v>02</v>
          </cell>
          <cell r="M339" t="str">
            <v xml:space="preserve"> 'ต.ดอนศรีชุม'</v>
          </cell>
          <cell r="N339" t="str">
            <v>08</v>
          </cell>
          <cell r="O339" t="str">
            <v xml:space="preserve"> หมู่ 8</v>
          </cell>
          <cell r="P339" t="str">
            <v>01</v>
          </cell>
          <cell r="Q339" t="str">
            <v>เปิดดำเนินการ</v>
          </cell>
          <cell r="R339" t="str">
            <v xml:space="preserve">225 ถ.พะเยา-เชียงคำ </v>
          </cell>
          <cell r="S339" t="str">
            <v>56120</v>
          </cell>
          <cell r="T339" t="str">
            <v>054-409500</v>
          </cell>
          <cell r="U339" t="str">
            <v>054491507</v>
          </cell>
          <cell r="V339" t="str">
            <v>21</v>
          </cell>
          <cell r="W339" t="str">
            <v>2.1 ทุติยภูมิระดับต้น</v>
          </cell>
          <cell r="X339" t="str">
            <v>S</v>
          </cell>
          <cell r="Y339" t="str">
            <v xml:space="preserve">บริการ  </v>
          </cell>
          <cell r="AH339" t="str">
            <v>11186</v>
          </cell>
        </row>
        <row r="340">
          <cell r="A340" t="str">
            <v>001125200</v>
          </cell>
          <cell r="B340" t="str">
            <v>โรงพยาบาลบางระกำ</v>
          </cell>
          <cell r="C340" t="str">
            <v>21002</v>
          </cell>
          <cell r="D340" t="str">
            <v>กระทรวงสาธารณสุข สำนักงานปลัดกระทรวงสาธารณสุข</v>
          </cell>
          <cell r="E340" t="str">
            <v>07</v>
          </cell>
          <cell r="F340" t="str">
            <v>โรงพยาบาลชุมชน</v>
          </cell>
          <cell r="G340" t="str">
            <v>30</v>
          </cell>
          <cell r="H340" t="str">
            <v>65</v>
          </cell>
          <cell r="I340" t="str">
            <v>จ.พิษณุโลก</v>
          </cell>
          <cell r="J340" t="str">
            <v>04</v>
          </cell>
          <cell r="K340" t="str">
            <v xml:space="preserve"> อ.บางระกำ</v>
          </cell>
          <cell r="L340" t="str">
            <v>01</v>
          </cell>
          <cell r="M340" t="str">
            <v xml:space="preserve"> 'ต.บางระกำ'</v>
          </cell>
          <cell r="N340" t="str">
            <v>07</v>
          </cell>
          <cell r="O340" t="str">
            <v xml:space="preserve"> หมู่ 7</v>
          </cell>
          <cell r="P340" t="str">
            <v>01</v>
          </cell>
          <cell r="Q340" t="str">
            <v>เปิดดำเนินการ</v>
          </cell>
          <cell r="R340" t="str">
            <v>1/3 ม.7 บ้านบางระกำ</v>
          </cell>
          <cell r="V340" t="str">
            <v>21</v>
          </cell>
          <cell r="W340" t="str">
            <v>2.1 ทุติยภูมิระดับต้น</v>
          </cell>
          <cell r="AH340" t="str">
            <v>11252</v>
          </cell>
        </row>
        <row r="341">
          <cell r="A341" t="str">
            <v>001113300</v>
          </cell>
          <cell r="B341" t="str">
            <v>โรงพยาบาลดอยเต่า</v>
          </cell>
          <cell r="C341" t="str">
            <v>21002</v>
          </cell>
          <cell r="D341" t="str">
            <v>กระทรวงสาธารณสุข สำนักงานปลัดกระทรวงสาธารณสุข</v>
          </cell>
          <cell r="E341" t="str">
            <v>07</v>
          </cell>
          <cell r="F341" t="str">
            <v>โรงพยาบาลชุมชน</v>
          </cell>
          <cell r="G341" t="str">
            <v>30</v>
          </cell>
          <cell r="H341" t="str">
            <v>50</v>
          </cell>
          <cell r="I341" t="str">
            <v>จ.เชียงใหม่</v>
          </cell>
          <cell r="J341" t="str">
            <v>17</v>
          </cell>
          <cell r="K341" t="str">
            <v xml:space="preserve"> อ.ดอยเต่า</v>
          </cell>
          <cell r="L341" t="str">
            <v>01</v>
          </cell>
          <cell r="M341" t="str">
            <v xml:space="preserve"> 'ต.ดอยเต่า'</v>
          </cell>
          <cell r="N341" t="str">
            <v>03</v>
          </cell>
          <cell r="O341" t="str">
            <v xml:space="preserve"> หมู่ 3</v>
          </cell>
          <cell r="P341" t="str">
            <v>01</v>
          </cell>
          <cell r="Q341" t="str">
            <v>เปิดดำเนินการ</v>
          </cell>
          <cell r="R341" t="str">
            <v xml:space="preserve">105 ม.3 ถ.ฮอด-แม่ตื้น </v>
          </cell>
          <cell r="S341" t="str">
            <v>50560</v>
          </cell>
          <cell r="V341" t="str">
            <v>21</v>
          </cell>
          <cell r="W341" t="str">
            <v>2.1 ทุติยภูมิระดับต้น</v>
          </cell>
          <cell r="X341" t="str">
            <v>S</v>
          </cell>
          <cell r="Y341" t="str">
            <v xml:space="preserve">บริการ  </v>
          </cell>
          <cell r="AH341" t="str">
            <v>11133</v>
          </cell>
        </row>
        <row r="342">
          <cell r="A342" t="str">
            <v>002377100</v>
          </cell>
          <cell r="B342" t="str">
            <v>ยี่งอเฉลิมพระเกียรติ 80 พรรษา</v>
          </cell>
          <cell r="C342" t="str">
            <v>21002</v>
          </cell>
          <cell r="D342" t="str">
            <v>กระทรวงสาธารณสุข สำนักงานปลัดกระทรวงสาธารณสุข</v>
          </cell>
          <cell r="E342" t="str">
            <v>07</v>
          </cell>
          <cell r="F342" t="str">
            <v>โรงพยาบาลชุมชน</v>
          </cell>
          <cell r="G342" t="str">
            <v>30</v>
          </cell>
          <cell r="H342" t="str">
            <v>96</v>
          </cell>
          <cell r="I342" t="str">
            <v>จ.นราธิวาส</v>
          </cell>
          <cell r="J342" t="str">
            <v>04</v>
          </cell>
          <cell r="K342" t="str">
            <v xml:space="preserve"> อ.ยี่งอ</v>
          </cell>
          <cell r="L342" t="str">
            <v>01</v>
          </cell>
          <cell r="M342" t="str">
            <v xml:space="preserve"> 'ต.ยี่งอ'</v>
          </cell>
          <cell r="N342" t="str">
            <v>04</v>
          </cell>
          <cell r="O342" t="str">
            <v xml:space="preserve"> หมู่ 4</v>
          </cell>
          <cell r="P342" t="str">
            <v>01</v>
          </cell>
          <cell r="Q342" t="str">
            <v>เปิดดำเนินการ</v>
          </cell>
          <cell r="R342" t="str">
            <v xml:space="preserve">1/17 หมู่ที่ 4 </v>
          </cell>
          <cell r="S342" t="str">
            <v>96180</v>
          </cell>
          <cell r="T342" t="str">
            <v>0816907170 073591595</v>
          </cell>
          <cell r="U342" t="str">
            <v>073591002</v>
          </cell>
          <cell r="V342" t="str">
            <v>21</v>
          </cell>
          <cell r="W342" t="str">
            <v>2.1 ทุติยภูมิระดับต้น</v>
          </cell>
          <cell r="Z342" t="str">
            <v>07</v>
          </cell>
          <cell r="AA342" t="str">
            <v>แก้ไข/เปลี่ยนแปลงสังกัด</v>
          </cell>
          <cell r="AH342" t="str">
            <v>23771</v>
          </cell>
        </row>
        <row r="343">
          <cell r="A343" t="str">
            <v>001102300</v>
          </cell>
          <cell r="B343" t="str">
            <v>โรงพยาบาลบ้านผือ</v>
          </cell>
          <cell r="C343" t="str">
            <v>21002</v>
          </cell>
          <cell r="D343" t="str">
            <v>กระทรวงสาธารณสุข สำนักงานปลัดกระทรวงสาธารณสุข</v>
          </cell>
          <cell r="E343" t="str">
            <v>07</v>
          </cell>
          <cell r="F343" t="str">
            <v>โรงพยาบาลชุมชน</v>
          </cell>
          <cell r="G343" t="str">
            <v>90</v>
          </cell>
          <cell r="H343" t="str">
            <v>41</v>
          </cell>
          <cell r="I343" t="str">
            <v>จ.อุดรธานี</v>
          </cell>
          <cell r="J343" t="str">
            <v>17</v>
          </cell>
          <cell r="K343" t="str">
            <v xml:space="preserve"> อ.บ้านผือ</v>
          </cell>
          <cell r="L343" t="str">
            <v>01</v>
          </cell>
          <cell r="M343" t="str">
            <v xml:space="preserve"> 'ต.บ้านผือ'</v>
          </cell>
          <cell r="N343" t="str">
            <v>02</v>
          </cell>
          <cell r="O343" t="str">
            <v xml:space="preserve"> หมู่ 2</v>
          </cell>
          <cell r="P343" t="str">
            <v>01</v>
          </cell>
          <cell r="Q343" t="str">
            <v>เปิดดำเนินการ</v>
          </cell>
          <cell r="S343" t="str">
            <v>41160</v>
          </cell>
          <cell r="V343" t="str">
            <v>22</v>
          </cell>
          <cell r="W343" t="str">
            <v>2.2 ทุติยภูมิระดับกลาง</v>
          </cell>
          <cell r="AH343" t="str">
            <v>11023</v>
          </cell>
        </row>
        <row r="344">
          <cell r="A344" t="str">
            <v>001067100</v>
          </cell>
          <cell r="B344" t="str">
            <v>โรงพยาบาลอุดรธานี</v>
          </cell>
          <cell r="C344" t="str">
            <v>21002</v>
          </cell>
          <cell r="D344" t="str">
            <v>กระทรวงสาธารณสุข สำนักงานปลัดกระทรวงสาธารณสุข</v>
          </cell>
          <cell r="E344" t="str">
            <v>05</v>
          </cell>
          <cell r="F344" t="str">
            <v>โรงพยาบาลศูนย์</v>
          </cell>
          <cell r="G344" t="str">
            <v>806</v>
          </cell>
          <cell r="H344" t="str">
            <v>41</v>
          </cell>
          <cell r="I344" t="str">
            <v>จ.อุดรธานี</v>
          </cell>
          <cell r="J344" t="str">
            <v>01</v>
          </cell>
          <cell r="K344" t="str">
            <v xml:space="preserve"> อ.เมืองอุดรธานี</v>
          </cell>
          <cell r="L344" t="str">
            <v>01</v>
          </cell>
          <cell r="M344" t="str">
            <v xml:space="preserve"> 'ต.หมากแข้ง'</v>
          </cell>
          <cell r="N344" t="str">
            <v>00</v>
          </cell>
          <cell r="O344" t="str">
            <v xml:space="preserve"> หมู่ 0</v>
          </cell>
          <cell r="P344" t="str">
            <v>01</v>
          </cell>
          <cell r="Q344" t="str">
            <v>เปิดดำเนินการ</v>
          </cell>
          <cell r="R344" t="str">
            <v xml:space="preserve">33 ถ.เพาะนิยม </v>
          </cell>
          <cell r="S344" t="str">
            <v>41000</v>
          </cell>
          <cell r="T344" t="str">
            <v>042245555</v>
          </cell>
          <cell r="V344" t="str">
            <v>31</v>
          </cell>
          <cell r="W344" t="str">
            <v>3.1 ตติยภูมิ</v>
          </cell>
          <cell r="AH344" t="str">
            <v>10671</v>
          </cell>
        </row>
        <row r="345">
          <cell r="A345" t="str">
            <v>001101900</v>
          </cell>
          <cell r="B345" t="str">
            <v>โรงพยาบาลทุ่งฝน</v>
          </cell>
          <cell r="C345" t="str">
            <v>21002</v>
          </cell>
          <cell r="D345" t="str">
            <v>กระทรวงสาธารณสุข สำนักงานปลัดกระทรวงสาธารณสุข</v>
          </cell>
          <cell r="E345" t="str">
            <v>07</v>
          </cell>
          <cell r="F345" t="str">
            <v>โรงพยาบาลชุมชน</v>
          </cell>
          <cell r="G345" t="str">
            <v>30</v>
          </cell>
          <cell r="H345" t="str">
            <v>41</v>
          </cell>
          <cell r="I345" t="str">
            <v>จ.อุดรธานี</v>
          </cell>
          <cell r="J345" t="str">
            <v>07</v>
          </cell>
          <cell r="K345" t="str">
            <v xml:space="preserve"> อ.ทุ่งฝน</v>
          </cell>
          <cell r="L345" t="str">
            <v>01</v>
          </cell>
          <cell r="M345" t="str">
            <v xml:space="preserve"> 'ต.ทุ่งฝน'</v>
          </cell>
          <cell r="N345" t="str">
            <v>11</v>
          </cell>
          <cell r="O345" t="str">
            <v xml:space="preserve"> หมู่ 11</v>
          </cell>
          <cell r="P345" t="str">
            <v>01</v>
          </cell>
          <cell r="Q345" t="str">
            <v>เปิดดำเนินการ</v>
          </cell>
          <cell r="S345" t="str">
            <v>41310</v>
          </cell>
          <cell r="V345" t="str">
            <v>21</v>
          </cell>
          <cell r="W345" t="str">
            <v>2.1 ทุติยภูมิระดับต้น</v>
          </cell>
          <cell r="AH345" t="str">
            <v>11019</v>
          </cell>
        </row>
        <row r="346">
          <cell r="A346" t="str">
            <v>001102900</v>
          </cell>
          <cell r="B346" t="str">
            <v>โรงพยาบาลพิบูลย์รักษ์</v>
          </cell>
          <cell r="C346" t="str">
            <v>21002</v>
          </cell>
          <cell r="D346" t="str">
            <v>กระทรวงสาธารณสุข สำนักงานปลัดกระทรวงสาธารณสุข</v>
          </cell>
          <cell r="E346" t="str">
            <v>07</v>
          </cell>
          <cell r="F346" t="str">
            <v>โรงพยาบาลชุมชน</v>
          </cell>
          <cell r="G346" t="str">
            <v>30</v>
          </cell>
          <cell r="H346" t="str">
            <v>41</v>
          </cell>
          <cell r="I346" t="str">
            <v>จ.อุดรธานี</v>
          </cell>
          <cell r="J346" t="str">
            <v>23</v>
          </cell>
          <cell r="K346" t="str">
            <v xml:space="preserve"> อ.พิบูลย์รักษ์</v>
          </cell>
          <cell r="L346" t="str">
            <v>01</v>
          </cell>
          <cell r="M346" t="str">
            <v xml:space="preserve"> 'ต.บ้านแดง'</v>
          </cell>
          <cell r="N346" t="str">
            <v>11</v>
          </cell>
          <cell r="O346" t="str">
            <v xml:space="preserve"> หมู่ 11</v>
          </cell>
          <cell r="P346" t="str">
            <v>01</v>
          </cell>
          <cell r="Q346" t="str">
            <v>เปิดดำเนินการ</v>
          </cell>
          <cell r="R346" t="str">
            <v>269</v>
          </cell>
          <cell r="S346" t="str">
            <v>41130</v>
          </cell>
          <cell r="V346" t="str">
            <v>21</v>
          </cell>
          <cell r="W346" t="str">
            <v>2.1 ทุติยภูมิระดับต้น</v>
          </cell>
          <cell r="AH346" t="str">
            <v>11029</v>
          </cell>
        </row>
        <row r="347">
          <cell r="A347" t="str">
            <v>001071200</v>
          </cell>
          <cell r="B347" t="str">
            <v>โรงพยาบาลมุกดาหาร</v>
          </cell>
          <cell r="C347" t="str">
            <v>21002</v>
          </cell>
          <cell r="D347" t="str">
            <v>กระทรวงสาธารณสุข สำนักงานปลัดกระทรวงสาธารณสุข</v>
          </cell>
          <cell r="E347" t="str">
            <v>06</v>
          </cell>
          <cell r="F347" t="str">
            <v>โรงพยาบาลทั่วไป</v>
          </cell>
          <cell r="G347" t="str">
            <v>260</v>
          </cell>
          <cell r="H347" t="str">
            <v>49</v>
          </cell>
          <cell r="I347" t="str">
            <v>จ.มุกดาหาร</v>
          </cell>
          <cell r="J347" t="str">
            <v>01</v>
          </cell>
          <cell r="K347" t="str">
            <v xml:space="preserve"> อ.เมืองมุกดาหาร</v>
          </cell>
          <cell r="L347" t="str">
            <v>13</v>
          </cell>
          <cell r="M347" t="str">
            <v xml:space="preserve"> 'ต.กุดแข้'</v>
          </cell>
          <cell r="N347" t="str">
            <v>00</v>
          </cell>
          <cell r="O347" t="str">
            <v xml:space="preserve"> หมู่ 0</v>
          </cell>
          <cell r="P347" t="str">
            <v>01</v>
          </cell>
          <cell r="Q347" t="str">
            <v>เปิดดำเนินการ</v>
          </cell>
          <cell r="R347" t="str">
            <v xml:space="preserve">24 ถ.พิทักษ์พนมเขต </v>
          </cell>
          <cell r="S347" t="str">
            <v>49000</v>
          </cell>
          <cell r="T347" t="str">
            <v>042611285</v>
          </cell>
          <cell r="V347" t="str">
            <v>23</v>
          </cell>
          <cell r="W347" t="str">
            <v>2.3 ทุติยภูมิระดับสูง</v>
          </cell>
          <cell r="AH347" t="str">
            <v>10712</v>
          </cell>
        </row>
        <row r="348">
          <cell r="A348" t="str">
            <v>001070600</v>
          </cell>
          <cell r="B348" t="str">
            <v>โรงพยาบาลหนองคาย</v>
          </cell>
          <cell r="C348" t="str">
            <v>21002</v>
          </cell>
          <cell r="D348" t="str">
            <v>กระทรวงสาธารณสุข สำนักงานปลัดกระทรวงสาธารณสุข</v>
          </cell>
          <cell r="E348" t="str">
            <v>06</v>
          </cell>
          <cell r="F348" t="str">
            <v>โรงพยาบาลทั่วไป</v>
          </cell>
          <cell r="G348" t="str">
            <v>349</v>
          </cell>
          <cell r="H348" t="str">
            <v>43</v>
          </cell>
          <cell r="I348" t="str">
            <v>จ.หนองคาย</v>
          </cell>
          <cell r="J348" t="str">
            <v>01</v>
          </cell>
          <cell r="K348" t="str">
            <v xml:space="preserve"> อ.เมืองหนองคาย</v>
          </cell>
          <cell r="L348" t="str">
            <v>01</v>
          </cell>
          <cell r="M348" t="str">
            <v xml:space="preserve"> 'ต.ในเมือง'</v>
          </cell>
          <cell r="N348" t="str">
            <v>03</v>
          </cell>
          <cell r="O348" t="str">
            <v xml:space="preserve"> หมู่ 3</v>
          </cell>
          <cell r="P348" t="str">
            <v>01</v>
          </cell>
          <cell r="Q348" t="str">
            <v>เปิดดำเนินการ</v>
          </cell>
          <cell r="R348" t="str">
            <v xml:space="preserve">1158 </v>
          </cell>
          <cell r="S348" t="str">
            <v>43000</v>
          </cell>
          <cell r="T348" t="str">
            <v>042413456</v>
          </cell>
          <cell r="U348" t="str">
            <v>042421465</v>
          </cell>
          <cell r="V348" t="str">
            <v>23</v>
          </cell>
          <cell r="W348" t="str">
            <v>2.3 ทุติยภูมิระดับสูง</v>
          </cell>
          <cell r="X348" t="str">
            <v>S</v>
          </cell>
          <cell r="Y348" t="str">
            <v xml:space="preserve">บริการ  </v>
          </cell>
          <cell r="AH348" t="str">
            <v>10706</v>
          </cell>
        </row>
        <row r="349">
          <cell r="A349" t="str">
            <v>001070500</v>
          </cell>
          <cell r="B349" t="str">
            <v>โรงพยาบาลเลย</v>
          </cell>
          <cell r="C349" t="str">
            <v>21002</v>
          </cell>
          <cell r="D349" t="str">
            <v>กระทรวงสาธารณสุข สำนักงานปลัดกระทรวงสาธารณสุข</v>
          </cell>
          <cell r="E349" t="str">
            <v>06</v>
          </cell>
          <cell r="F349" t="str">
            <v>โรงพยาบาลทั่วไป</v>
          </cell>
          <cell r="G349" t="str">
            <v>324</v>
          </cell>
          <cell r="H349" t="str">
            <v>42</v>
          </cell>
          <cell r="I349" t="str">
            <v>จ.เลย</v>
          </cell>
          <cell r="J349" t="str">
            <v>01</v>
          </cell>
          <cell r="K349" t="str">
            <v xml:space="preserve"> อ.เมืองเลย</v>
          </cell>
          <cell r="L349" t="str">
            <v>01</v>
          </cell>
          <cell r="M349" t="str">
            <v xml:space="preserve"> 'ต.กุดป่อง'</v>
          </cell>
          <cell r="N349" t="str">
            <v>01</v>
          </cell>
          <cell r="O349" t="str">
            <v xml:space="preserve"> หมู่ 1</v>
          </cell>
          <cell r="P349" t="str">
            <v>01</v>
          </cell>
          <cell r="Q349" t="str">
            <v>เปิดดำเนินการ</v>
          </cell>
          <cell r="R349" t="str">
            <v xml:space="preserve">32/1 ถ.มลิวรรณ </v>
          </cell>
          <cell r="S349" t="str">
            <v>42000</v>
          </cell>
          <cell r="T349" t="str">
            <v>042811679</v>
          </cell>
          <cell r="U349" t="str">
            <v>042812653</v>
          </cell>
          <cell r="V349" t="str">
            <v>23</v>
          </cell>
          <cell r="W349" t="str">
            <v>2.3 ทุติยภูมิระดับสูง</v>
          </cell>
          <cell r="X349" t="str">
            <v>S</v>
          </cell>
          <cell r="Y349" t="str">
            <v xml:space="preserve">บริการ  </v>
          </cell>
          <cell r="AH349" t="str">
            <v>10705</v>
          </cell>
        </row>
        <row r="350">
          <cell r="A350" t="str">
            <v>001072400</v>
          </cell>
          <cell r="B350" t="str">
            <v>โรงพยาบาลสุโขทัย</v>
          </cell>
          <cell r="C350" t="str">
            <v>21002</v>
          </cell>
          <cell r="D350" t="str">
            <v>กระทรวงสาธารณสุข สำนักงานปลัดกระทรวงสาธารณสุข</v>
          </cell>
          <cell r="E350" t="str">
            <v>06</v>
          </cell>
          <cell r="F350" t="str">
            <v>โรงพยาบาลทั่วไป</v>
          </cell>
          <cell r="G350" t="str">
            <v>320</v>
          </cell>
          <cell r="H350" t="str">
            <v>64</v>
          </cell>
          <cell r="I350" t="str">
            <v>จ.สุโขทัย</v>
          </cell>
          <cell r="J350" t="str">
            <v>01</v>
          </cell>
          <cell r="K350" t="str">
            <v xml:space="preserve"> อ.เมืองสุโขทัย</v>
          </cell>
          <cell r="L350" t="str">
            <v>06</v>
          </cell>
          <cell r="M350" t="str">
            <v xml:space="preserve"> 'ต.บ้านกล้วย'</v>
          </cell>
          <cell r="N350" t="str">
            <v>01</v>
          </cell>
          <cell r="O350" t="str">
            <v xml:space="preserve"> หมู่ 1</v>
          </cell>
          <cell r="P350" t="str">
            <v>01</v>
          </cell>
          <cell r="Q350" t="str">
            <v>เปิดดำเนินการ</v>
          </cell>
          <cell r="V350" t="str">
            <v>23</v>
          </cell>
          <cell r="W350" t="str">
            <v>2.3 ทุติยภูมิระดับสูง</v>
          </cell>
          <cell r="AH350" t="str">
            <v>10724</v>
          </cell>
        </row>
        <row r="351">
          <cell r="A351" t="str">
            <v>001071600</v>
          </cell>
          <cell r="B351" t="str">
            <v>โรงพยาบาลน่าน</v>
          </cell>
          <cell r="C351" t="str">
            <v>21002</v>
          </cell>
          <cell r="D351" t="str">
            <v>กระทรวงสาธารณสุข สำนักงานปลัดกระทรวงสาธารณสุข</v>
          </cell>
          <cell r="E351" t="str">
            <v>06</v>
          </cell>
          <cell r="F351" t="str">
            <v>โรงพยาบาลทั่วไป</v>
          </cell>
          <cell r="G351" t="str">
            <v>420</v>
          </cell>
          <cell r="H351" t="str">
            <v>55</v>
          </cell>
          <cell r="I351" t="str">
            <v>จ.น่าน</v>
          </cell>
          <cell r="J351" t="str">
            <v>01</v>
          </cell>
          <cell r="K351" t="str">
            <v xml:space="preserve"> อ.เมืองน่าน</v>
          </cell>
          <cell r="L351" t="str">
            <v>01</v>
          </cell>
          <cell r="M351" t="str">
            <v xml:space="preserve"> 'ต.ในเวียง'</v>
          </cell>
          <cell r="N351" t="str">
            <v>00</v>
          </cell>
          <cell r="O351" t="str">
            <v xml:space="preserve"> หมู่ 0</v>
          </cell>
          <cell r="P351" t="str">
            <v>01</v>
          </cell>
          <cell r="Q351" t="str">
            <v>เปิดดำเนินการ</v>
          </cell>
          <cell r="R351" t="str">
            <v xml:space="preserve">1 ถนน วรวิชัย </v>
          </cell>
          <cell r="S351" t="str">
            <v>55000</v>
          </cell>
          <cell r="T351" t="str">
            <v>054710138</v>
          </cell>
          <cell r="U351" t="str">
            <v>054710977</v>
          </cell>
          <cell r="V351" t="str">
            <v>23</v>
          </cell>
          <cell r="W351" t="str">
            <v>2.3 ทุติยภูมิระดับสูง</v>
          </cell>
          <cell r="AH351" t="str">
            <v>10716</v>
          </cell>
        </row>
        <row r="352">
          <cell r="A352" t="str">
            <v>001132000</v>
          </cell>
          <cell r="B352" t="str">
            <v>โรงพยาบาลหัวหิน</v>
          </cell>
          <cell r="C352" t="str">
            <v>21002</v>
          </cell>
          <cell r="D352" t="str">
            <v>กระทรวงสาธารณสุข สำนักงานปลัดกระทรวงสาธารณสุข</v>
          </cell>
          <cell r="E352" t="str">
            <v>06</v>
          </cell>
          <cell r="F352" t="str">
            <v>โรงพยาบาลทั่วไป</v>
          </cell>
          <cell r="G352" t="str">
            <v>340</v>
          </cell>
          <cell r="H352" t="str">
            <v>77</v>
          </cell>
          <cell r="I352" t="str">
            <v>จ.ประจวบคีรีขันธ์</v>
          </cell>
          <cell r="J352" t="str">
            <v>07</v>
          </cell>
          <cell r="K352" t="str">
            <v xml:space="preserve"> อ.หัวหิน</v>
          </cell>
          <cell r="L352" t="str">
            <v>01</v>
          </cell>
          <cell r="M352" t="str">
            <v xml:space="preserve"> 'ต.หัวหิน'</v>
          </cell>
          <cell r="N352" t="str">
            <v>00</v>
          </cell>
          <cell r="O352" t="str">
            <v xml:space="preserve"> หมู่ 0</v>
          </cell>
          <cell r="P352" t="str">
            <v>01</v>
          </cell>
          <cell r="Q352" t="str">
            <v>เปิดดำเนินการ</v>
          </cell>
          <cell r="R352" t="str">
            <v xml:space="preserve">30/2 ถ.เพชรเกษม </v>
          </cell>
          <cell r="V352" t="str">
            <v>31</v>
          </cell>
          <cell r="W352" t="str">
            <v>3.1 ตติยภูมิ</v>
          </cell>
          <cell r="Z352" t="str">
            <v>06</v>
          </cell>
          <cell r="AA352" t="str">
            <v>แก้ไข/เปลี่ยนแปลงจำนวนเตียง</v>
          </cell>
          <cell r="AB352" t="str">
            <v>เพิ่ม เตียงเป็น 200 เป็น 340 ตาม อกพ.สป</v>
          </cell>
          <cell r="AH352" t="str">
            <v>11320</v>
          </cell>
        </row>
        <row r="353">
          <cell r="A353" t="str">
            <v>001073500</v>
          </cell>
          <cell r="B353" t="str">
            <v>โรงพยาบาลสมเด็จพระพุทธเลิศหล้า</v>
          </cell>
          <cell r="C353" t="str">
            <v>21002</v>
          </cell>
          <cell r="D353" t="str">
            <v>กระทรวงสาธารณสุข สำนักงานปลัดกระทรวงสาธารณสุข</v>
          </cell>
          <cell r="E353" t="str">
            <v>06</v>
          </cell>
          <cell r="F353" t="str">
            <v>โรงพยาบาลทั่วไป</v>
          </cell>
          <cell r="G353" t="str">
            <v>260</v>
          </cell>
          <cell r="H353" t="str">
            <v>75</v>
          </cell>
          <cell r="I353" t="str">
            <v>จ.สมุทรสงคราม</v>
          </cell>
          <cell r="J353" t="str">
            <v>01</v>
          </cell>
          <cell r="K353" t="str">
            <v xml:space="preserve"> อ.เมืองสมุทรสงคราม</v>
          </cell>
          <cell r="L353" t="str">
            <v>01</v>
          </cell>
          <cell r="M353" t="str">
            <v xml:space="preserve"> 'ต.แม่กลอง'</v>
          </cell>
          <cell r="N353" t="str">
            <v>00</v>
          </cell>
          <cell r="O353" t="str">
            <v xml:space="preserve"> หมู่ 0</v>
          </cell>
          <cell r="P353" t="str">
            <v>01</v>
          </cell>
          <cell r="Q353" t="str">
            <v>เปิดดำเนินการ</v>
          </cell>
          <cell r="R353" t="str">
            <v xml:space="preserve">708 ถ.ประสิทธิพัฒนา </v>
          </cell>
          <cell r="S353" t="str">
            <v>75000</v>
          </cell>
          <cell r="T353" t="str">
            <v>034 723044-9</v>
          </cell>
          <cell r="V353" t="str">
            <v>23</v>
          </cell>
          <cell r="W353" t="str">
            <v>2.3 ทุติยภูมิระดับสูง</v>
          </cell>
          <cell r="AH353" t="str">
            <v>10735</v>
          </cell>
        </row>
        <row r="354">
          <cell r="A354" t="str">
            <v>001072500</v>
          </cell>
          <cell r="B354" t="str">
            <v>โรงพยาบาลศรีสังวรสุโขทัย</v>
          </cell>
          <cell r="C354" t="str">
            <v>21002</v>
          </cell>
          <cell r="D354" t="str">
            <v>กระทรวงสาธารณสุข สำนักงานปลัดกระทรวงสาธารณสุข</v>
          </cell>
          <cell r="E354" t="str">
            <v>06</v>
          </cell>
          <cell r="F354" t="str">
            <v>โรงพยาบาลทั่วไป</v>
          </cell>
          <cell r="G354" t="str">
            <v>307</v>
          </cell>
          <cell r="H354" t="str">
            <v>64</v>
          </cell>
          <cell r="I354" t="str">
            <v>จ.สุโขทัย</v>
          </cell>
          <cell r="J354" t="str">
            <v>06</v>
          </cell>
          <cell r="K354" t="str">
            <v xml:space="preserve"> อ.ศรีสำโรง</v>
          </cell>
          <cell r="L354" t="str">
            <v>01</v>
          </cell>
          <cell r="M354" t="str">
            <v xml:space="preserve"> 'ต.คลองตาล'</v>
          </cell>
          <cell r="N354" t="str">
            <v>08</v>
          </cell>
          <cell r="O354" t="str">
            <v xml:space="preserve"> หมู่ 8</v>
          </cell>
          <cell r="P354" t="str">
            <v>01</v>
          </cell>
          <cell r="Q354" t="str">
            <v>เปิดดำเนินการ</v>
          </cell>
          <cell r="R354" t="str">
            <v>ถ.จรดวิถีถ่อง</v>
          </cell>
          <cell r="S354" t="str">
            <v>64120</v>
          </cell>
          <cell r="T354" t="str">
            <v>05682030</v>
          </cell>
          <cell r="U354" t="str">
            <v>055681519</v>
          </cell>
          <cell r="V354" t="str">
            <v>23</v>
          </cell>
          <cell r="W354" t="str">
            <v>2.3 ทุติยภูมิระดับสูง</v>
          </cell>
          <cell r="AH354" t="str">
            <v>10725</v>
          </cell>
        </row>
        <row r="355">
          <cell r="A355" t="str">
            <v>001074600</v>
          </cell>
          <cell r="B355" t="str">
            <v>โรงพยาบาลสตูล</v>
          </cell>
          <cell r="C355" t="str">
            <v>21002</v>
          </cell>
          <cell r="D355" t="str">
            <v>กระทรวงสาธารณสุข สำนักงานปลัดกระทรวงสาธารณสุข</v>
          </cell>
          <cell r="E355" t="str">
            <v>06</v>
          </cell>
          <cell r="F355" t="str">
            <v>โรงพยาบาลทั่วไป</v>
          </cell>
          <cell r="G355" t="str">
            <v>164</v>
          </cell>
          <cell r="H355" t="str">
            <v>91</v>
          </cell>
          <cell r="I355" t="str">
            <v>จ.สตูล</v>
          </cell>
          <cell r="J355" t="str">
            <v>01</v>
          </cell>
          <cell r="K355" t="str">
            <v xml:space="preserve"> อ.เมืองสตูล</v>
          </cell>
          <cell r="L355" t="str">
            <v>01</v>
          </cell>
          <cell r="M355" t="str">
            <v xml:space="preserve"> 'ต.พิมาน'</v>
          </cell>
          <cell r="N355" t="str">
            <v>00</v>
          </cell>
          <cell r="O355" t="str">
            <v xml:space="preserve"> หมู่ 0</v>
          </cell>
          <cell r="P355" t="str">
            <v>01</v>
          </cell>
          <cell r="Q355" t="str">
            <v>เปิดดำเนินการ</v>
          </cell>
          <cell r="R355" t="str">
            <v xml:space="preserve">55 ถ.หัถตกรรมศึกษา  </v>
          </cell>
          <cell r="V355" t="str">
            <v>23</v>
          </cell>
          <cell r="W355" t="str">
            <v>2.3 ทุติยภูมิระดับสูง</v>
          </cell>
          <cell r="AH355" t="str">
            <v>10746</v>
          </cell>
        </row>
        <row r="356">
          <cell r="A356" t="str">
            <v>001071500</v>
          </cell>
          <cell r="B356" t="str">
            <v>โรงพยาบาลแพร่</v>
          </cell>
          <cell r="C356" t="str">
            <v>21002</v>
          </cell>
          <cell r="D356" t="str">
            <v>กระทรวงสาธารณสุข สำนักงานปลัดกระทรวงสาธารณสุข</v>
          </cell>
          <cell r="E356" t="str">
            <v>06</v>
          </cell>
          <cell r="F356" t="str">
            <v>โรงพยาบาลทั่วไป</v>
          </cell>
          <cell r="G356" t="str">
            <v>520</v>
          </cell>
          <cell r="H356" t="str">
            <v>54</v>
          </cell>
          <cell r="I356" t="str">
            <v>จ.แพร่</v>
          </cell>
          <cell r="J356" t="str">
            <v>01</v>
          </cell>
          <cell r="K356" t="str">
            <v xml:space="preserve"> อ.เมืองแพร่</v>
          </cell>
          <cell r="L356" t="str">
            <v>01</v>
          </cell>
          <cell r="M356" t="str">
            <v xml:space="preserve"> 'ต.ในเวียง'</v>
          </cell>
          <cell r="N356" t="str">
            <v>00</v>
          </cell>
          <cell r="O356" t="str">
            <v xml:space="preserve"> หมู่ 0</v>
          </cell>
          <cell r="P356" t="str">
            <v>01</v>
          </cell>
          <cell r="Q356" t="str">
            <v>เปิดดำเนินการ</v>
          </cell>
          <cell r="R356" t="str">
            <v xml:space="preserve">144 ถ.ช่อแฮ่ </v>
          </cell>
          <cell r="S356" t="str">
            <v>54000</v>
          </cell>
          <cell r="T356" t="str">
            <v>0545338500</v>
          </cell>
          <cell r="V356" t="str">
            <v>23</v>
          </cell>
          <cell r="W356" t="str">
            <v>2.3 ทุติยภูมิระดับสูง</v>
          </cell>
          <cell r="Z356" t="str">
            <v>06</v>
          </cell>
          <cell r="AA356" t="str">
            <v>แก้ไข/เปลี่ยนแปลงจำนวนเตียง</v>
          </cell>
          <cell r="AB356" t="str">
            <v>ปรับเตียง 395 เป็น 520 เตียง</v>
          </cell>
          <cell r="AH356" t="str">
            <v>10715</v>
          </cell>
        </row>
        <row r="357">
          <cell r="A357" t="str">
            <v>001072200</v>
          </cell>
          <cell r="B357" t="str">
            <v>โรงพยาบาลสมเด็จพระเจ้าตากสินมหาราช</v>
          </cell>
          <cell r="C357" t="str">
            <v>21002</v>
          </cell>
          <cell r="D357" t="str">
            <v>กระทรวงสาธารณสุข สำนักงานปลัดกระทรวงสาธารณสุข</v>
          </cell>
          <cell r="E357" t="str">
            <v>06</v>
          </cell>
          <cell r="F357" t="str">
            <v>โรงพยาบาลทั่วไป</v>
          </cell>
          <cell r="G357" t="str">
            <v>320</v>
          </cell>
          <cell r="H357" t="str">
            <v>63</v>
          </cell>
          <cell r="I357" t="str">
            <v>จ.ตาก</v>
          </cell>
          <cell r="J357" t="str">
            <v>01</v>
          </cell>
          <cell r="K357" t="str">
            <v xml:space="preserve"> อ.เมืองตาก</v>
          </cell>
          <cell r="L357" t="str">
            <v>01</v>
          </cell>
          <cell r="M357" t="str">
            <v xml:space="preserve"> 'ต.ระแหง'</v>
          </cell>
          <cell r="N357" t="str">
            <v>00</v>
          </cell>
          <cell r="O357" t="str">
            <v xml:space="preserve"> หมู่ 0</v>
          </cell>
          <cell r="P357" t="str">
            <v>01</v>
          </cell>
          <cell r="Q357" t="str">
            <v>เปิดดำเนินการ</v>
          </cell>
          <cell r="R357" t="str">
            <v xml:space="preserve">295 ถนนพหลโยธิน </v>
          </cell>
          <cell r="S357" t="str">
            <v>63000</v>
          </cell>
          <cell r="T357" t="str">
            <v>055511024</v>
          </cell>
          <cell r="V357" t="str">
            <v>23</v>
          </cell>
          <cell r="W357" t="str">
            <v>2.3 ทุติยภูมิระดับสูง</v>
          </cell>
          <cell r="AH357" t="str">
            <v>10722</v>
          </cell>
        </row>
        <row r="358">
          <cell r="A358" t="str">
            <v>001071900</v>
          </cell>
          <cell r="B358" t="str">
            <v>โรงพยาบาลศรีสังวาลย์</v>
          </cell>
          <cell r="C358" t="str">
            <v>21002</v>
          </cell>
          <cell r="D358" t="str">
            <v>กระทรวงสาธารณสุข สำนักงานปลัดกระทรวงสาธารณสุข</v>
          </cell>
          <cell r="E358" t="str">
            <v>06</v>
          </cell>
          <cell r="F358" t="str">
            <v>โรงพยาบาลทั่วไป</v>
          </cell>
          <cell r="G358" t="str">
            <v>150</v>
          </cell>
          <cell r="H358" t="str">
            <v>58</v>
          </cell>
          <cell r="I358" t="str">
            <v>จ.แม่ฮ่องสอน</v>
          </cell>
          <cell r="J358" t="str">
            <v>01</v>
          </cell>
          <cell r="K358" t="str">
            <v xml:space="preserve"> อ.เมืองแม่ฮ่องสอน</v>
          </cell>
          <cell r="L358" t="str">
            <v>01</v>
          </cell>
          <cell r="M358" t="str">
            <v xml:space="preserve"> 'ต.จองคำ'</v>
          </cell>
          <cell r="N358" t="str">
            <v>00</v>
          </cell>
          <cell r="O358" t="str">
            <v xml:space="preserve"> หมู่ 0</v>
          </cell>
          <cell r="P358" t="str">
            <v>01</v>
          </cell>
          <cell r="Q358" t="str">
            <v>เปิดดำเนินการ</v>
          </cell>
          <cell r="R358" t="str">
            <v xml:space="preserve">101 ถ.สีหนาทบำรุง </v>
          </cell>
          <cell r="S358" t="str">
            <v>58000</v>
          </cell>
          <cell r="T358" t="str">
            <v>053611398</v>
          </cell>
          <cell r="V358" t="str">
            <v>23</v>
          </cell>
          <cell r="W358" t="str">
            <v>2.3 ทุติยภูมิระดับสูง</v>
          </cell>
          <cell r="X358" t="str">
            <v>S</v>
          </cell>
          <cell r="Y358" t="str">
            <v xml:space="preserve">บริการ  </v>
          </cell>
          <cell r="AH358" t="str">
            <v>10719</v>
          </cell>
        </row>
        <row r="359">
          <cell r="A359" t="str">
            <v>001072000</v>
          </cell>
          <cell r="B359" t="str">
            <v>โรงพยาบาลอุทัยธานี</v>
          </cell>
          <cell r="C359" t="str">
            <v>21002</v>
          </cell>
          <cell r="D359" t="str">
            <v>กระทรวงสาธารณสุข สำนักงานปลัดกระทรวงสาธารณสุข</v>
          </cell>
          <cell r="E359" t="str">
            <v>06</v>
          </cell>
          <cell r="F359" t="str">
            <v>โรงพยาบาลทั่วไป</v>
          </cell>
          <cell r="G359" t="str">
            <v>350</v>
          </cell>
          <cell r="H359" t="str">
            <v>61</v>
          </cell>
          <cell r="I359" t="str">
            <v>จ.อุทัยธานี</v>
          </cell>
          <cell r="J359" t="str">
            <v>01</v>
          </cell>
          <cell r="K359" t="str">
            <v xml:space="preserve"> อ.เมืองอุทัยธานี</v>
          </cell>
          <cell r="L359" t="str">
            <v>01</v>
          </cell>
          <cell r="M359" t="str">
            <v xml:space="preserve"> 'ต.อุทัยใหม่'</v>
          </cell>
          <cell r="N359" t="str">
            <v>00</v>
          </cell>
          <cell r="O359" t="str">
            <v xml:space="preserve"> หมู่ 0</v>
          </cell>
          <cell r="P359" t="str">
            <v>01</v>
          </cell>
          <cell r="Q359" t="str">
            <v>เปิดดำเนินการ</v>
          </cell>
          <cell r="R359" t="str">
            <v xml:space="preserve">56 </v>
          </cell>
          <cell r="S359" t="str">
            <v>61000</v>
          </cell>
          <cell r="T359" t="str">
            <v>056511081</v>
          </cell>
          <cell r="U359" t="str">
            <v>05624406'</v>
          </cell>
          <cell r="W359" t="str">
            <v>23</v>
          </cell>
          <cell r="X359" t="str">
            <v>2.3 ทุติยภูมิระดับสูง</v>
          </cell>
          <cell r="Y359" t="str">
            <v>S</v>
          </cell>
          <cell r="Z359" t="str">
            <v xml:space="preserve">บริการ  </v>
          </cell>
          <cell r="AH359" t="str">
            <v>10720</v>
          </cell>
        </row>
        <row r="360">
          <cell r="A360" t="str">
            <v>001076400</v>
          </cell>
          <cell r="B360" t="str">
            <v>โรงพยาบาลหนองเสือ</v>
          </cell>
          <cell r="C360" t="str">
            <v>21002</v>
          </cell>
          <cell r="D360" t="str">
            <v>กระทรวงสาธารณสุข สำนักงานปลัดกระทรวงสาธารณสุข</v>
          </cell>
          <cell r="E360" t="str">
            <v>07</v>
          </cell>
          <cell r="F360" t="str">
            <v>โรงพยาบาลชุมชน</v>
          </cell>
          <cell r="G360" t="str">
            <v>30</v>
          </cell>
          <cell r="H360" t="str">
            <v>13</v>
          </cell>
          <cell r="I360" t="str">
            <v>จ.ปทุมธานี</v>
          </cell>
          <cell r="J360" t="str">
            <v>04</v>
          </cell>
          <cell r="K360" t="str">
            <v xml:space="preserve"> อ.หนองเสือ</v>
          </cell>
          <cell r="L360" t="str">
            <v>01</v>
          </cell>
          <cell r="M360" t="str">
            <v xml:space="preserve"> 'ต.บึงบา'</v>
          </cell>
          <cell r="N360" t="str">
            <v>06</v>
          </cell>
          <cell r="O360" t="str">
            <v xml:space="preserve"> หมู่ 6</v>
          </cell>
          <cell r="P360" t="str">
            <v>01</v>
          </cell>
          <cell r="Q360" t="str">
            <v>เปิดดำเนินการ</v>
          </cell>
          <cell r="R360" t="str">
            <v xml:space="preserve"> </v>
          </cell>
          <cell r="S360" t="str">
            <v>12170</v>
          </cell>
          <cell r="T360" t="str">
            <v>025491235</v>
          </cell>
          <cell r="U360" t="str">
            <v>025491235</v>
          </cell>
          <cell r="V360" t="str">
            <v>22</v>
          </cell>
          <cell r="W360" t="str">
            <v>2.2 ทุติยภูมิระดับกลาง</v>
          </cell>
          <cell r="AH360" t="str">
            <v>10764</v>
          </cell>
        </row>
        <row r="361">
          <cell r="A361" t="str">
            <v>001071800</v>
          </cell>
          <cell r="B361" t="str">
            <v>โรงพยาบาลเชียงคำ</v>
          </cell>
          <cell r="C361" t="str">
            <v>21002</v>
          </cell>
          <cell r="D361" t="str">
            <v>กระทรวงสาธารณสุข สำนักงานปลัดกระทรวงสาธารณสุข</v>
          </cell>
          <cell r="E361" t="str">
            <v>06</v>
          </cell>
          <cell r="F361" t="str">
            <v>โรงพยาบาลทั่วไป</v>
          </cell>
          <cell r="G361" t="str">
            <v>232</v>
          </cell>
          <cell r="H361" t="str">
            <v>56</v>
          </cell>
          <cell r="I361" t="str">
            <v>จ.พะเยา</v>
          </cell>
          <cell r="J361" t="str">
            <v>03</v>
          </cell>
          <cell r="K361" t="str">
            <v xml:space="preserve"> อ.เชียงคำ</v>
          </cell>
          <cell r="L361" t="str">
            <v>01</v>
          </cell>
          <cell r="M361" t="str">
            <v xml:space="preserve"> 'ต.หย่วน'</v>
          </cell>
          <cell r="N361" t="str">
            <v>00</v>
          </cell>
          <cell r="P361" t="str">
            <v>01</v>
          </cell>
          <cell r="Q361" t="str">
            <v>เปิดดำเนินการ</v>
          </cell>
          <cell r="R361" t="str">
            <v xml:space="preserve">244 ถ.ประสิทธิประขาราษฏร์ </v>
          </cell>
          <cell r="S361" t="str">
            <v>56110</v>
          </cell>
          <cell r="T361" t="str">
            <v>054-409056</v>
          </cell>
          <cell r="U361" t="str">
            <v>054-416615</v>
          </cell>
          <cell r="V361" t="str">
            <v>23</v>
          </cell>
          <cell r="W361" t="str">
            <v>2.3 ทุติยภูมิระดับสูง</v>
          </cell>
          <cell r="X361" t="str">
            <v>S</v>
          </cell>
          <cell r="Y361" t="str">
            <v xml:space="preserve">บริการ  </v>
          </cell>
          <cell r="AH361" t="str">
            <v>10718</v>
          </cell>
        </row>
        <row r="362">
          <cell r="A362" t="str">
            <v>001072600</v>
          </cell>
          <cell r="B362" t="str">
            <v>โรงพยาบาลพิจิตร</v>
          </cell>
          <cell r="C362" t="str">
            <v>21002</v>
          </cell>
          <cell r="D362" t="str">
            <v>กระทรวงสาธารณสุข สำนักงานปลัดกระทรวงสาธารณสุข</v>
          </cell>
          <cell r="E362" t="str">
            <v>06</v>
          </cell>
          <cell r="F362" t="str">
            <v>โรงพยาบาลทั่วไป</v>
          </cell>
          <cell r="G362" t="str">
            <v>342</v>
          </cell>
          <cell r="H362" t="str">
            <v>66</v>
          </cell>
          <cell r="I362" t="str">
            <v>จ.พิจิตร</v>
          </cell>
          <cell r="J362" t="str">
            <v>01</v>
          </cell>
          <cell r="K362" t="str">
            <v xml:space="preserve"> อ.เมืองพิจิตร</v>
          </cell>
          <cell r="L362" t="str">
            <v>01</v>
          </cell>
          <cell r="M362" t="str">
            <v xml:space="preserve"> 'ต.ในเมือง'</v>
          </cell>
          <cell r="N362" t="str">
            <v>00</v>
          </cell>
          <cell r="O362" t="str">
            <v xml:space="preserve"> หมู่ 0</v>
          </cell>
          <cell r="P362" t="str">
            <v>01</v>
          </cell>
          <cell r="Q362" t="str">
            <v>เปิดดำเนินการ</v>
          </cell>
          <cell r="R362" t="str">
            <v xml:space="preserve">136 ถ.บึงสีไฟ </v>
          </cell>
          <cell r="S362" t="str">
            <v>66000</v>
          </cell>
          <cell r="T362" t="str">
            <v>056611230</v>
          </cell>
          <cell r="U362" t="str">
            <v>613553'</v>
          </cell>
          <cell r="W362" t="str">
            <v>23</v>
          </cell>
          <cell r="X362" t="str">
            <v>2.3 ทุติยภูมิระดับสูง</v>
          </cell>
          <cell r="AH362" t="str">
            <v>10726</v>
          </cell>
        </row>
        <row r="363">
          <cell r="A363" t="str">
            <v>001072700</v>
          </cell>
          <cell r="B363" t="str">
            <v>โรงพยาบาลเพชรบูรณ์</v>
          </cell>
          <cell r="C363" t="str">
            <v>21002</v>
          </cell>
          <cell r="D363" t="str">
            <v>กระทรวงสาธารณสุข สำนักงานปลัดกระทรวงสาธารณสุข</v>
          </cell>
          <cell r="E363" t="str">
            <v>06</v>
          </cell>
          <cell r="F363" t="str">
            <v>โรงพยาบาลทั่วไป</v>
          </cell>
          <cell r="G363" t="str">
            <v>344</v>
          </cell>
          <cell r="H363" t="str">
            <v>67</v>
          </cell>
          <cell r="I363" t="str">
            <v>จ.เพชรบูรณ์</v>
          </cell>
          <cell r="J363" t="str">
            <v>01</v>
          </cell>
          <cell r="K363" t="str">
            <v xml:space="preserve"> อ.เมืองเพชรบูรณ์</v>
          </cell>
          <cell r="L363" t="str">
            <v>01</v>
          </cell>
          <cell r="M363" t="str">
            <v xml:space="preserve"> 'ต.ในเมือง'</v>
          </cell>
          <cell r="N363" t="str">
            <v>00</v>
          </cell>
          <cell r="O363" t="str">
            <v xml:space="preserve"> หมู่ 0</v>
          </cell>
          <cell r="P363" t="str">
            <v>01</v>
          </cell>
          <cell r="Q363" t="str">
            <v>เปิดดำเนินการ</v>
          </cell>
          <cell r="R363" t="str">
            <v xml:space="preserve">203 ถ.สามัคคีชัย </v>
          </cell>
          <cell r="S363" t="str">
            <v>67000</v>
          </cell>
          <cell r="T363" t="str">
            <v>056717600</v>
          </cell>
          <cell r="V363" t="str">
            <v>23</v>
          </cell>
          <cell r="W363" t="str">
            <v>2.3 ทุติยภูมิระดับสูง</v>
          </cell>
          <cell r="AH363" t="str">
            <v>10727</v>
          </cell>
        </row>
        <row r="364">
          <cell r="A364" t="str">
            <v>001073900</v>
          </cell>
          <cell r="B364" t="str">
            <v>โรงพยาบาลพังงา</v>
          </cell>
          <cell r="C364" t="str">
            <v>21002</v>
          </cell>
          <cell r="D364" t="str">
            <v>กระทรวงสาธารณสุข สำนักงานปลัดกระทรวงสาธารณสุข</v>
          </cell>
          <cell r="E364" t="str">
            <v>06</v>
          </cell>
          <cell r="F364" t="str">
            <v>โรงพยาบาลทั่วไป</v>
          </cell>
          <cell r="G364" t="str">
            <v>215</v>
          </cell>
          <cell r="H364" t="str">
            <v>82</v>
          </cell>
          <cell r="I364" t="str">
            <v>จ.พังงา</v>
          </cell>
          <cell r="J364" t="str">
            <v>01</v>
          </cell>
          <cell r="K364" t="str">
            <v xml:space="preserve"> อ.เมืองพังงา</v>
          </cell>
          <cell r="L364" t="str">
            <v>01</v>
          </cell>
          <cell r="M364" t="str">
            <v xml:space="preserve"> 'ต.ท้ายช้าง'</v>
          </cell>
          <cell r="N364" t="str">
            <v>00</v>
          </cell>
          <cell r="O364" t="str">
            <v xml:space="preserve"> หมู่ 0</v>
          </cell>
          <cell r="P364" t="str">
            <v>01</v>
          </cell>
          <cell r="Q364" t="str">
            <v>เปิดดำเนินการ</v>
          </cell>
          <cell r="R364" t="str">
            <v xml:space="preserve">436 ถ.เพชรเกษม </v>
          </cell>
          <cell r="S364" t="str">
            <v>82000</v>
          </cell>
          <cell r="T364" t="str">
            <v>076412032</v>
          </cell>
          <cell r="U364" t="str">
            <v>076411617</v>
          </cell>
          <cell r="V364" t="str">
            <v>23</v>
          </cell>
          <cell r="W364" t="str">
            <v>2.3 ทุติยภูมิระดับสูง</v>
          </cell>
          <cell r="AH364" t="str">
            <v>10739</v>
          </cell>
        </row>
        <row r="365">
          <cell r="A365" t="str">
            <v>001074800</v>
          </cell>
          <cell r="B365" t="str">
            <v>โรงพยาบาลปัตตานี</v>
          </cell>
          <cell r="C365" t="str">
            <v>21002</v>
          </cell>
          <cell r="D365" t="str">
            <v>กระทรวงสาธารณสุข สำนักงานปลัดกระทรวงสาธารณสุข</v>
          </cell>
          <cell r="E365" t="str">
            <v>06</v>
          </cell>
          <cell r="F365" t="str">
            <v>โรงพยาบาลทั่วไป</v>
          </cell>
          <cell r="G365" t="str">
            <v>335</v>
          </cell>
          <cell r="H365" t="str">
            <v>94</v>
          </cell>
          <cell r="I365" t="str">
            <v>จ.ปัตตานี</v>
          </cell>
          <cell r="J365" t="str">
            <v>01</v>
          </cell>
          <cell r="K365" t="str">
            <v xml:space="preserve"> อ.เมืองปัตตานี</v>
          </cell>
          <cell r="L365" t="str">
            <v>01</v>
          </cell>
          <cell r="M365" t="str">
            <v xml:space="preserve"> 'ต.สะบารัง'</v>
          </cell>
          <cell r="N365" t="str">
            <v>00</v>
          </cell>
          <cell r="O365" t="str">
            <v xml:space="preserve"> หมู่ 0</v>
          </cell>
          <cell r="P365" t="str">
            <v>01</v>
          </cell>
          <cell r="Q365" t="str">
            <v>เปิดดำเนินการ</v>
          </cell>
          <cell r="R365" t="str">
            <v>2</v>
          </cell>
          <cell r="S365" t="str">
            <v>94000</v>
          </cell>
          <cell r="V365" t="str">
            <v>23</v>
          </cell>
          <cell r="W365" t="str">
            <v>2.3 ทุติยภูมิระดับสูง</v>
          </cell>
          <cell r="X365" t="str">
            <v>S</v>
          </cell>
          <cell r="Y365" t="str">
            <v xml:space="preserve">บริการ  </v>
          </cell>
          <cell r="AH365" t="str">
            <v>10748</v>
          </cell>
        </row>
        <row r="366">
          <cell r="A366" t="str">
            <v>001077200</v>
          </cell>
          <cell r="B366" t="str">
            <v>โรงพยาบาลบางปะอิน</v>
          </cell>
          <cell r="C366" t="str">
            <v>21002</v>
          </cell>
          <cell r="D366" t="str">
            <v>กระทรวงสาธารณสุข สำนักงานปลัดกระทรวงสาธารณสุข</v>
          </cell>
          <cell r="E366" t="str">
            <v>07</v>
          </cell>
          <cell r="F366" t="str">
            <v>โรงพยาบาลชุมชน</v>
          </cell>
          <cell r="G366" t="str">
            <v>60</v>
          </cell>
          <cell r="H366" t="str">
            <v>14</v>
          </cell>
          <cell r="I366" t="str">
            <v>จ.พระนครศรีอยุธยา</v>
          </cell>
          <cell r="J366" t="str">
            <v>06</v>
          </cell>
          <cell r="K366" t="str">
            <v xml:space="preserve"> อ.บางปะอิน</v>
          </cell>
          <cell r="L366" t="str">
            <v>01</v>
          </cell>
          <cell r="M366" t="str">
            <v xml:space="preserve"> 'ต.บ้านเลน'</v>
          </cell>
          <cell r="N366" t="str">
            <v>11</v>
          </cell>
          <cell r="O366" t="str">
            <v xml:space="preserve"> หมู่ 11</v>
          </cell>
          <cell r="P366" t="str">
            <v>01</v>
          </cell>
          <cell r="Q366" t="str">
            <v>เปิดดำเนินการ</v>
          </cell>
          <cell r="R366" t="str">
            <v xml:space="preserve">72 </v>
          </cell>
          <cell r="V366" t="str">
            <v>21</v>
          </cell>
          <cell r="W366" t="str">
            <v>2.1 ทุติยภูมิระดับต้น</v>
          </cell>
          <cell r="AH366" t="str">
            <v>10772</v>
          </cell>
        </row>
        <row r="367">
          <cell r="A367" t="str">
            <v>001074700</v>
          </cell>
          <cell r="B367" t="str">
            <v>โรงพยาบาลพัทลุง</v>
          </cell>
          <cell r="C367" t="str">
            <v>21002</v>
          </cell>
          <cell r="D367" t="str">
            <v>กระทรวงสาธารณสุข สำนักงานปลัดกระทรวงสาธารณสุข</v>
          </cell>
          <cell r="E367" t="str">
            <v>06</v>
          </cell>
          <cell r="F367" t="str">
            <v>โรงพยาบาลทั่วไป</v>
          </cell>
          <cell r="G367" t="str">
            <v>440</v>
          </cell>
          <cell r="H367" t="str">
            <v>93</v>
          </cell>
          <cell r="I367" t="str">
            <v>จ.พัทลุง</v>
          </cell>
          <cell r="J367" t="str">
            <v>01</v>
          </cell>
          <cell r="K367" t="str">
            <v xml:space="preserve"> อ.เมืองพัทลุง</v>
          </cell>
          <cell r="L367" t="str">
            <v>01</v>
          </cell>
          <cell r="M367" t="str">
            <v xml:space="preserve"> 'ต.คูหาสวรรค์'</v>
          </cell>
          <cell r="N367" t="str">
            <v>00</v>
          </cell>
          <cell r="O367" t="str">
            <v xml:space="preserve"> หมู่ 0</v>
          </cell>
          <cell r="P367" t="str">
            <v>01</v>
          </cell>
          <cell r="Q367" t="str">
            <v>เปิดดำเนินการ</v>
          </cell>
          <cell r="R367" t="str">
            <v xml:space="preserve">42 ถ.ราเมศวร์ </v>
          </cell>
          <cell r="S367" t="str">
            <v>93000</v>
          </cell>
          <cell r="T367" t="str">
            <v>074609500</v>
          </cell>
          <cell r="U367" t="str">
            <v>074612412</v>
          </cell>
          <cell r="V367" t="str">
            <v>23</v>
          </cell>
          <cell r="W367" t="str">
            <v>2.3 ทุติยภูมิระดับสูง</v>
          </cell>
          <cell r="Z367" t="str">
            <v>04</v>
          </cell>
          <cell r="AA367" t="str">
            <v>แก้ไข/เปลี่ยนแปลงที่ตั้ง</v>
          </cell>
          <cell r="AB367" t="str">
            <v>จาก 385 เป็น 440 เตียง</v>
          </cell>
          <cell r="AH367" t="str">
            <v>10747</v>
          </cell>
        </row>
        <row r="368">
          <cell r="A368" t="str">
            <v>001072900</v>
          </cell>
          <cell r="B368" t="str">
            <v>โรงพยาบาลบ้านโป่ง</v>
          </cell>
          <cell r="C368" t="str">
            <v>21002</v>
          </cell>
          <cell r="D368" t="str">
            <v>กระทรวงสาธารณสุข สำนักงานปลัดกระทรวงสาธารณสุข</v>
          </cell>
          <cell r="E368" t="str">
            <v>06</v>
          </cell>
          <cell r="F368" t="str">
            <v>โรงพยาบาลทั่วไป</v>
          </cell>
          <cell r="G368" t="str">
            <v>360</v>
          </cell>
          <cell r="H368" t="str">
            <v>70</v>
          </cell>
          <cell r="I368" t="str">
            <v>จ.ราชบุรี</v>
          </cell>
          <cell r="J368" t="str">
            <v>05</v>
          </cell>
          <cell r="K368" t="str">
            <v xml:space="preserve"> อ.บ้านโป่ง</v>
          </cell>
          <cell r="L368" t="str">
            <v>01</v>
          </cell>
          <cell r="M368" t="str">
            <v xml:space="preserve"> 'ต.บ้านโป่ง'</v>
          </cell>
          <cell r="N368" t="str">
            <v>01</v>
          </cell>
          <cell r="O368" t="str">
            <v xml:space="preserve"> หมู่ 1</v>
          </cell>
          <cell r="P368" t="str">
            <v>01</v>
          </cell>
          <cell r="Q368" t="str">
            <v>เปิดดำเนินการ</v>
          </cell>
          <cell r="R368" t="str">
            <v xml:space="preserve">12 ถ.แสงชูโต </v>
          </cell>
          <cell r="S368" t="str">
            <v>70110</v>
          </cell>
          <cell r="T368" t="str">
            <v>032222841-46</v>
          </cell>
          <cell r="V368" t="str">
            <v>23</v>
          </cell>
          <cell r="W368" t="str">
            <v>2.3 ทุติยภูมิระดับสูง</v>
          </cell>
          <cell r="AH368" t="str">
            <v>10729</v>
          </cell>
        </row>
        <row r="369">
          <cell r="A369" t="str">
            <v>001073700</v>
          </cell>
          <cell r="B369" t="str">
            <v>โรงพยาบาลประจวบคีรีขันธ์</v>
          </cell>
          <cell r="C369" t="str">
            <v>21002</v>
          </cell>
          <cell r="D369" t="str">
            <v>กระทรวงสาธารณสุข สำนักงานปลัดกระทรวงสาธารณสุข</v>
          </cell>
          <cell r="E369" t="str">
            <v>06</v>
          </cell>
          <cell r="F369" t="str">
            <v>โรงพยาบาลทั่วไป</v>
          </cell>
          <cell r="G369" t="str">
            <v>278</v>
          </cell>
          <cell r="H369" t="str">
            <v>77</v>
          </cell>
          <cell r="I369" t="str">
            <v>จ.ประจวบคีรีขันธ์</v>
          </cell>
          <cell r="J369" t="str">
            <v>01</v>
          </cell>
          <cell r="K369" t="str">
            <v xml:space="preserve"> อ.เมืองประจวบคีรีขันธ์</v>
          </cell>
          <cell r="L369" t="str">
            <v>01</v>
          </cell>
          <cell r="M369" t="str">
            <v xml:space="preserve"> 'ต.ประจวบคีรีขันธ์'</v>
          </cell>
          <cell r="N369" t="str">
            <v>00</v>
          </cell>
          <cell r="O369" t="str">
            <v xml:space="preserve"> หมู่ 0</v>
          </cell>
          <cell r="P369" t="str">
            <v>01</v>
          </cell>
          <cell r="Q369" t="str">
            <v>เปิดดำเนินการ</v>
          </cell>
          <cell r="R369" t="str">
            <v xml:space="preserve">237 ถ.พิทักษ์ชาติ </v>
          </cell>
          <cell r="S369" t="str">
            <v>77000</v>
          </cell>
          <cell r="T369" t="str">
            <v>032601060-4</v>
          </cell>
          <cell r="V369" t="str">
            <v>31</v>
          </cell>
          <cell r="W369" t="str">
            <v>3.1 ตติยภูมิ</v>
          </cell>
          <cell r="AH369" t="str">
            <v>10737</v>
          </cell>
        </row>
        <row r="370">
          <cell r="A370" t="str">
            <v>001074900</v>
          </cell>
          <cell r="B370" t="str">
            <v>โรงพยาบาลเบตง</v>
          </cell>
          <cell r="C370" t="str">
            <v>21002</v>
          </cell>
          <cell r="D370" t="str">
            <v>กระทรวงสาธารณสุข สำนักงานปลัดกระทรวงสาธารณสุข</v>
          </cell>
          <cell r="E370" t="str">
            <v>06</v>
          </cell>
          <cell r="F370" t="str">
            <v>โรงพยาบาลทั่วไป</v>
          </cell>
          <cell r="G370" t="str">
            <v>160</v>
          </cell>
          <cell r="H370" t="str">
            <v>95</v>
          </cell>
          <cell r="I370" t="str">
            <v>จ.ยะลา</v>
          </cell>
          <cell r="J370" t="str">
            <v>02</v>
          </cell>
          <cell r="K370" t="str">
            <v xml:space="preserve"> อ.เบตง</v>
          </cell>
          <cell r="L370" t="str">
            <v>01</v>
          </cell>
          <cell r="M370" t="str">
            <v xml:space="preserve"> 'ต.เบตง'</v>
          </cell>
          <cell r="N370" t="str">
            <v>00</v>
          </cell>
          <cell r="O370" t="str">
            <v xml:space="preserve"> หมู่ 0</v>
          </cell>
          <cell r="P370" t="str">
            <v>01</v>
          </cell>
          <cell r="Q370" t="str">
            <v>เปิดดำเนินการ</v>
          </cell>
          <cell r="R370" t="str">
            <v xml:space="preserve">106 ถ.รัตนกิจ </v>
          </cell>
          <cell r="S370" t="str">
            <v>95110</v>
          </cell>
          <cell r="T370" t="str">
            <v>073234077</v>
          </cell>
          <cell r="U370" t="str">
            <v>073230936</v>
          </cell>
          <cell r="V370" t="str">
            <v>23</v>
          </cell>
          <cell r="W370" t="str">
            <v>2.3 ทุติยภูมิระดับสูง</v>
          </cell>
          <cell r="X370" t="str">
            <v>S</v>
          </cell>
          <cell r="Y370" t="str">
            <v xml:space="preserve">บริการ  </v>
          </cell>
          <cell r="AH370" t="str">
            <v>10749</v>
          </cell>
        </row>
        <row r="371">
          <cell r="A371" t="str">
            <v>001078000</v>
          </cell>
          <cell r="B371" t="str">
            <v>โรงพยาบาลมหาราช</v>
          </cell>
          <cell r="C371" t="str">
            <v>21002</v>
          </cell>
          <cell r="D371" t="str">
            <v>กระทรวงสาธารณสุข สำนักงานปลัดกระทรวงสาธารณสุข</v>
          </cell>
          <cell r="E371" t="str">
            <v>07</v>
          </cell>
          <cell r="F371" t="str">
            <v>โรงพยาบาลชุมชน</v>
          </cell>
          <cell r="G371" t="str">
            <v>10</v>
          </cell>
          <cell r="H371" t="str">
            <v>14</v>
          </cell>
          <cell r="I371" t="str">
            <v>จ.พระนครศรีอยุธยา</v>
          </cell>
          <cell r="J371" t="str">
            <v>15</v>
          </cell>
          <cell r="K371" t="str">
            <v xml:space="preserve"> อ.มหาราช</v>
          </cell>
          <cell r="L371" t="str">
            <v>01</v>
          </cell>
          <cell r="M371" t="str">
            <v xml:space="preserve"> 'ต.หัวไผ่'</v>
          </cell>
          <cell r="N371" t="str">
            <v>06</v>
          </cell>
          <cell r="O371" t="str">
            <v xml:space="preserve"> หมู่ 6</v>
          </cell>
          <cell r="P371" t="str">
            <v>01</v>
          </cell>
          <cell r="Q371" t="str">
            <v>เปิดดำเนินการ</v>
          </cell>
          <cell r="R371" t="str">
            <v xml:space="preserve">224 ม.6 </v>
          </cell>
          <cell r="V371" t="str">
            <v>21</v>
          </cell>
          <cell r="W371" t="str">
            <v>2.1 ทุติยภูมิระดับต้น</v>
          </cell>
          <cell r="AH371" t="str">
            <v>10780</v>
          </cell>
        </row>
        <row r="372">
          <cell r="A372" t="str">
            <v>001074300</v>
          </cell>
          <cell r="B372" t="str">
            <v>โรงพยาบาลระนอง</v>
          </cell>
          <cell r="C372" t="str">
            <v>21002</v>
          </cell>
          <cell r="D372" t="str">
            <v>กระทรวงสาธารณสุข สำนักงานปลัดกระทรวงสาธารณสุข</v>
          </cell>
          <cell r="E372" t="str">
            <v>06</v>
          </cell>
          <cell r="F372" t="str">
            <v>โรงพยาบาลทั่วไป</v>
          </cell>
          <cell r="G372" t="str">
            <v>324</v>
          </cell>
          <cell r="H372" t="str">
            <v>85</v>
          </cell>
          <cell r="I372" t="str">
            <v>จ.ระนอง</v>
          </cell>
          <cell r="J372" t="str">
            <v>01</v>
          </cell>
          <cell r="K372" t="str">
            <v xml:space="preserve"> อ.เมืองระนอง</v>
          </cell>
          <cell r="L372" t="str">
            <v>01</v>
          </cell>
          <cell r="M372" t="str">
            <v xml:space="preserve"> 'ต.เขานิเวศน์'</v>
          </cell>
          <cell r="N372" t="str">
            <v>00</v>
          </cell>
          <cell r="O372" t="str">
            <v xml:space="preserve"> หมู่ 0</v>
          </cell>
          <cell r="P372" t="str">
            <v>01</v>
          </cell>
          <cell r="Q372" t="str">
            <v>เปิดดำเนินการ</v>
          </cell>
          <cell r="R372" t="str">
            <v xml:space="preserve">11 ถ.กำลังทรัพย์ </v>
          </cell>
          <cell r="S372" t="str">
            <v>85000</v>
          </cell>
          <cell r="T372" t="str">
            <v>077812630</v>
          </cell>
          <cell r="U372" t="str">
            <v>077823267</v>
          </cell>
          <cell r="V372" t="str">
            <v>23</v>
          </cell>
          <cell r="W372" t="str">
            <v>2.3 ทุติยภูมิระดับสูง</v>
          </cell>
          <cell r="X372" t="str">
            <v>S</v>
          </cell>
          <cell r="Y372" t="str">
            <v xml:space="preserve">บริการ  </v>
          </cell>
          <cell r="AH372" t="str">
            <v>10743</v>
          </cell>
        </row>
        <row r="373">
          <cell r="A373" t="str">
            <v>001073600</v>
          </cell>
          <cell r="B373" t="str">
            <v>โรงพยาบาลพระจอมเกล้า</v>
          </cell>
          <cell r="C373" t="str">
            <v>21002</v>
          </cell>
          <cell r="D373" t="str">
            <v>กระทรวงสาธารณสุข สำนักงานปลัดกระทรวงสาธารณสุข</v>
          </cell>
          <cell r="E373" t="str">
            <v>06</v>
          </cell>
          <cell r="F373" t="str">
            <v>โรงพยาบาลทั่วไป</v>
          </cell>
          <cell r="G373" t="str">
            <v>365</v>
          </cell>
          <cell r="H373" t="str">
            <v>76</v>
          </cell>
          <cell r="I373" t="str">
            <v>จ.เพชรบุรี</v>
          </cell>
          <cell r="J373" t="str">
            <v>01</v>
          </cell>
          <cell r="K373" t="str">
            <v xml:space="preserve"> อ.เมืองเพชรบุรี</v>
          </cell>
          <cell r="L373" t="str">
            <v>02</v>
          </cell>
          <cell r="M373" t="str">
            <v xml:space="preserve"> 'ต.คลองกระแชง'</v>
          </cell>
          <cell r="N373" t="str">
            <v>00</v>
          </cell>
          <cell r="O373" t="str">
            <v xml:space="preserve"> หมู่ 0</v>
          </cell>
          <cell r="P373" t="str">
            <v>01</v>
          </cell>
          <cell r="Q373" t="str">
            <v>เปิดดำเนินการ</v>
          </cell>
          <cell r="R373" t="str">
            <v xml:space="preserve">53 ถ.รถไฟ </v>
          </cell>
          <cell r="S373" t="str">
            <v>76000</v>
          </cell>
          <cell r="T373" t="str">
            <v>032709999</v>
          </cell>
          <cell r="U373" t="str">
            <v>032425205</v>
          </cell>
          <cell r="V373" t="str">
            <v>23</v>
          </cell>
          <cell r="W373" t="str">
            <v>2.3 ทุติยภูมิระดับสูง</v>
          </cell>
          <cell r="X373" t="str">
            <v>S</v>
          </cell>
          <cell r="Y373" t="str">
            <v xml:space="preserve">บริการ  </v>
          </cell>
          <cell r="Z373" t="str">
            <v>01</v>
          </cell>
          <cell r="AA373" t="str">
            <v>ตั้งใหม่</v>
          </cell>
          <cell r="AH373" t="str">
            <v>10736</v>
          </cell>
        </row>
        <row r="374">
          <cell r="A374" t="str">
            <v>001079100</v>
          </cell>
          <cell r="B374" t="str">
            <v>โรงพยาบาลชัยบาดาล</v>
          </cell>
          <cell r="C374" t="str">
            <v>21002</v>
          </cell>
          <cell r="D374" t="str">
            <v>กระทรวงสาธารณสุข สำนักงานปลัดกระทรวงสาธารณสุข</v>
          </cell>
          <cell r="E374" t="str">
            <v>07</v>
          </cell>
          <cell r="F374" t="str">
            <v>โรงพยาบาลชุมชน</v>
          </cell>
          <cell r="G374" t="str">
            <v>152</v>
          </cell>
          <cell r="H374" t="str">
            <v>16</v>
          </cell>
          <cell r="I374" t="str">
            <v>จ.ลพบุรี</v>
          </cell>
          <cell r="J374" t="str">
            <v>04</v>
          </cell>
          <cell r="K374" t="str">
            <v xml:space="preserve"> อ.ชัยบาดาล</v>
          </cell>
          <cell r="L374" t="str">
            <v>01</v>
          </cell>
          <cell r="M374" t="str">
            <v xml:space="preserve"> 'ต.ลำนารายณ์'</v>
          </cell>
          <cell r="N374" t="str">
            <v>11</v>
          </cell>
          <cell r="O374" t="str">
            <v xml:space="preserve"> หมู่ 11</v>
          </cell>
          <cell r="P374" t="str">
            <v>01</v>
          </cell>
          <cell r="Q374" t="str">
            <v>เปิดดำเนินการ</v>
          </cell>
          <cell r="R374" t="str">
            <v xml:space="preserve">250 </v>
          </cell>
          <cell r="S374" t="str">
            <v>15130</v>
          </cell>
          <cell r="T374" t="str">
            <v>036-461414</v>
          </cell>
          <cell r="U374" t="str">
            <v>036-462040</v>
          </cell>
          <cell r="V374" t="str">
            <v>22</v>
          </cell>
          <cell r="W374" t="str">
            <v>2.2 ทุติยภูมิระดับกลาง</v>
          </cell>
          <cell r="X374" t="str">
            <v>S</v>
          </cell>
          <cell r="Y374" t="str">
            <v xml:space="preserve">บริการ  </v>
          </cell>
          <cell r="Z374" t="str">
            <v>01</v>
          </cell>
          <cell r="AA374" t="str">
            <v>ตั้งใหม่</v>
          </cell>
          <cell r="AB374" t="str">
            <v>จากการสำรวจ ปี55</v>
          </cell>
          <cell r="AH374" t="str">
            <v>10791</v>
          </cell>
        </row>
        <row r="375">
          <cell r="A375" t="str">
            <v>001102400</v>
          </cell>
          <cell r="B375" t="str">
            <v>โรงพยาบาลน้ำโสม</v>
          </cell>
          <cell r="C375" t="str">
            <v>21002</v>
          </cell>
          <cell r="D375" t="str">
            <v>กระทรวงสาธารณสุข สำนักงานปลัดกระทรวงสาธารณสุข</v>
          </cell>
          <cell r="E375" t="str">
            <v>07</v>
          </cell>
          <cell r="F375" t="str">
            <v>โรงพยาบาลชุมชน</v>
          </cell>
          <cell r="G375" t="str">
            <v>60</v>
          </cell>
          <cell r="H375" t="str">
            <v>41</v>
          </cell>
          <cell r="I375" t="str">
            <v>จ.อุดรธานี</v>
          </cell>
          <cell r="J375" t="str">
            <v>18</v>
          </cell>
          <cell r="K375" t="str">
            <v xml:space="preserve"> อ.น้ำโสม</v>
          </cell>
          <cell r="L375" t="str">
            <v>10</v>
          </cell>
          <cell r="M375" t="str">
            <v xml:space="preserve"> 'ต.ศรีสำราญ'</v>
          </cell>
          <cell r="N375" t="str">
            <v>01</v>
          </cell>
          <cell r="O375" t="str">
            <v xml:space="preserve"> หมู่ 1</v>
          </cell>
          <cell r="P375" t="str">
            <v>01</v>
          </cell>
          <cell r="Q375" t="str">
            <v>เปิดดำเนินการ</v>
          </cell>
          <cell r="S375" t="str">
            <v>41210</v>
          </cell>
          <cell r="V375" t="str">
            <v>21</v>
          </cell>
          <cell r="W375" t="str">
            <v>2.1 ทุติยภูมิระดับต้น</v>
          </cell>
          <cell r="AH375" t="str">
            <v>11024</v>
          </cell>
        </row>
        <row r="376">
          <cell r="A376" t="str">
            <v>001073200</v>
          </cell>
          <cell r="B376" t="str">
            <v>โรงพยาบาลมะการักษ์</v>
          </cell>
          <cell r="C376" t="str">
            <v>21002</v>
          </cell>
          <cell r="D376" t="str">
            <v>กระทรวงสาธารณสุข สำนักงานปลัดกระทรวงสาธารณสุข</v>
          </cell>
          <cell r="E376" t="str">
            <v>06</v>
          </cell>
          <cell r="F376" t="str">
            <v>โรงพยาบาลทั่วไป</v>
          </cell>
          <cell r="G376" t="str">
            <v>240</v>
          </cell>
          <cell r="H376" t="str">
            <v>71</v>
          </cell>
          <cell r="I376" t="str">
            <v>จ.กาญจนบุรี</v>
          </cell>
          <cell r="J376" t="str">
            <v>05</v>
          </cell>
          <cell r="K376" t="str">
            <v xml:space="preserve"> อ.ท่ามะกา</v>
          </cell>
          <cell r="L376" t="str">
            <v>06</v>
          </cell>
          <cell r="M376" t="str">
            <v xml:space="preserve"> 'ต.ท่ามะกา'</v>
          </cell>
          <cell r="N376" t="str">
            <v>04</v>
          </cell>
          <cell r="O376" t="str">
            <v xml:space="preserve"> หมู่ 4</v>
          </cell>
          <cell r="P376" t="str">
            <v>01</v>
          </cell>
          <cell r="Q376" t="str">
            <v>เปิดดำเนินการ</v>
          </cell>
          <cell r="R376" t="str">
            <v xml:space="preserve">47/12 </v>
          </cell>
          <cell r="S376" t="str">
            <v>71120</v>
          </cell>
          <cell r="T376" t="str">
            <v>034542031</v>
          </cell>
          <cell r="U376" t="str">
            <v>034541115</v>
          </cell>
          <cell r="V376" t="str">
            <v>23</v>
          </cell>
          <cell r="W376" t="str">
            <v>2.3 ทุติยภูมิระดับสูง</v>
          </cell>
          <cell r="X376" t="str">
            <v>S</v>
          </cell>
          <cell r="Y376" t="str">
            <v xml:space="preserve">บริการ  </v>
          </cell>
          <cell r="AH376" t="str">
            <v>10732</v>
          </cell>
        </row>
        <row r="377">
          <cell r="A377" t="str">
            <v>001076000</v>
          </cell>
          <cell r="B377" t="str">
            <v>โรงพยาบาลปากเกร็ด</v>
          </cell>
          <cell r="C377" t="str">
            <v>21002</v>
          </cell>
          <cell r="D377" t="str">
            <v>กระทรวงสาธารณสุข สำนักงานปลัดกระทรวงสาธารณสุข</v>
          </cell>
          <cell r="E377" t="str">
            <v>07</v>
          </cell>
          <cell r="F377" t="str">
            <v>โรงพยาบาลชุมชน</v>
          </cell>
          <cell r="G377" t="str">
            <v>30</v>
          </cell>
          <cell r="H377" t="str">
            <v>12</v>
          </cell>
          <cell r="I377" t="str">
            <v>จ.นนทบุรี</v>
          </cell>
          <cell r="J377" t="str">
            <v>06</v>
          </cell>
          <cell r="K377" t="str">
            <v xml:space="preserve"> อ.ปากเกร็ด</v>
          </cell>
          <cell r="L377" t="str">
            <v>01</v>
          </cell>
          <cell r="M377" t="str">
            <v xml:space="preserve"> 'ต.ปากเกร็ด'</v>
          </cell>
          <cell r="N377" t="str">
            <v>05</v>
          </cell>
          <cell r="O377" t="str">
            <v xml:space="preserve"> หมู่ 5</v>
          </cell>
          <cell r="P377" t="str">
            <v>01</v>
          </cell>
          <cell r="Q377" t="str">
            <v>เปิดดำเนินการ</v>
          </cell>
          <cell r="R377" t="str">
            <v xml:space="preserve">70 ถ.แจ้งวัฒนะ </v>
          </cell>
          <cell r="S377" t="str">
            <v>11120</v>
          </cell>
          <cell r="T377" t="str">
            <v>029609900</v>
          </cell>
          <cell r="U377" t="str">
            <v>029609911</v>
          </cell>
          <cell r="V377" t="str">
            <v>22</v>
          </cell>
          <cell r="W377" t="str">
            <v>2.2 ทุติยภูมิระดับกลาง</v>
          </cell>
          <cell r="X377" t="str">
            <v>S</v>
          </cell>
          <cell r="Y377" t="str">
            <v xml:space="preserve">บริการ  </v>
          </cell>
          <cell r="AH377" t="str">
            <v>10760</v>
          </cell>
        </row>
        <row r="378">
          <cell r="A378" t="str">
            <v>001076100</v>
          </cell>
          <cell r="B378" t="str">
            <v>โรงพยาบาลคลองหลวง</v>
          </cell>
          <cell r="C378" t="str">
            <v>21002</v>
          </cell>
          <cell r="D378" t="str">
            <v>กระทรวงสาธารณสุข สำนักงานปลัดกระทรวงสาธารณสุข</v>
          </cell>
          <cell r="E378" t="str">
            <v>07</v>
          </cell>
          <cell r="F378" t="str">
            <v>โรงพยาบาลชุมชน</v>
          </cell>
          <cell r="G378" t="str">
            <v>30</v>
          </cell>
          <cell r="H378" t="str">
            <v>13</v>
          </cell>
          <cell r="I378" t="str">
            <v>จ.ปทุมธานี</v>
          </cell>
          <cell r="J378" t="str">
            <v>02</v>
          </cell>
          <cell r="K378" t="str">
            <v xml:space="preserve"> อ.คลองหลวง</v>
          </cell>
          <cell r="L378" t="str">
            <v>06</v>
          </cell>
          <cell r="M378" t="str">
            <v xml:space="preserve"> 'ต.คลองหก'</v>
          </cell>
          <cell r="N378" t="str">
            <v>07</v>
          </cell>
          <cell r="O378" t="str">
            <v xml:space="preserve"> หมู่ 7</v>
          </cell>
          <cell r="P378" t="str">
            <v>01</v>
          </cell>
          <cell r="Q378" t="str">
            <v>เปิดดำเนินการ</v>
          </cell>
          <cell r="R378" t="str">
            <v xml:space="preserve">30 </v>
          </cell>
          <cell r="S378" t="str">
            <v>12120</v>
          </cell>
          <cell r="T378" t="str">
            <v>0290464456</v>
          </cell>
          <cell r="U378" t="str">
            <v>029046446</v>
          </cell>
          <cell r="V378" t="str">
            <v>22</v>
          </cell>
          <cell r="W378" t="str">
            <v>2.2 ทุติยภูมิระดับกลาง</v>
          </cell>
          <cell r="AH378" t="str">
            <v>10761</v>
          </cell>
        </row>
        <row r="379">
          <cell r="A379" t="str">
            <v>001076300</v>
          </cell>
          <cell r="B379" t="str">
            <v>โรงพยาบาลประชาธิปัตย์</v>
          </cell>
          <cell r="C379" t="str">
            <v>21002</v>
          </cell>
          <cell r="D379" t="str">
            <v>กระทรวงสาธารณสุข สำนักงานปลัดกระทรวงสาธารณสุข</v>
          </cell>
          <cell r="E379" t="str">
            <v>07</v>
          </cell>
          <cell r="F379" t="str">
            <v>โรงพยาบาลชุมชน</v>
          </cell>
          <cell r="G379" t="str">
            <v>30</v>
          </cell>
          <cell r="H379" t="str">
            <v>13</v>
          </cell>
          <cell r="I379" t="str">
            <v>จ.ปทุมธานี</v>
          </cell>
          <cell r="J379" t="str">
            <v>03</v>
          </cell>
          <cell r="K379" t="str">
            <v xml:space="preserve"> อ.ธัญบุรี</v>
          </cell>
          <cell r="L379" t="str">
            <v>01</v>
          </cell>
          <cell r="M379" t="str">
            <v xml:space="preserve"> 'ต.ประชาธิปัตย์'</v>
          </cell>
          <cell r="N379" t="str">
            <v>02</v>
          </cell>
          <cell r="O379" t="str">
            <v xml:space="preserve"> หมู่ 2</v>
          </cell>
          <cell r="P379" t="str">
            <v>01</v>
          </cell>
          <cell r="Q379" t="str">
            <v>เปิดดำเนินการ</v>
          </cell>
          <cell r="R379" t="str">
            <v xml:space="preserve">247/45 </v>
          </cell>
          <cell r="S379" t="str">
            <v>12110</v>
          </cell>
          <cell r="T379" t="str">
            <v>025313075</v>
          </cell>
          <cell r="U379" t="str">
            <v>025676317</v>
          </cell>
          <cell r="V379" t="str">
            <v>22</v>
          </cell>
          <cell r="W379" t="str">
            <v>2.2 ทุติยภูมิระดับกลาง</v>
          </cell>
          <cell r="AH379" t="str">
            <v>10763</v>
          </cell>
        </row>
        <row r="380">
          <cell r="A380" t="str">
            <v>001076500</v>
          </cell>
          <cell r="B380" t="str">
            <v>โรงพยาบาลลาดหลุมแก้ว</v>
          </cell>
          <cell r="C380" t="str">
            <v>21002</v>
          </cell>
          <cell r="D380" t="str">
            <v>กระทรวงสาธารณสุข สำนักงานปลัดกระทรวงสาธารณสุข</v>
          </cell>
          <cell r="E380" t="str">
            <v>07</v>
          </cell>
          <cell r="F380" t="str">
            <v>โรงพยาบาลชุมชน</v>
          </cell>
          <cell r="G380" t="str">
            <v>30</v>
          </cell>
          <cell r="H380" t="str">
            <v>13</v>
          </cell>
          <cell r="I380" t="str">
            <v>จ.ปทุมธานี</v>
          </cell>
          <cell r="J380" t="str">
            <v>05</v>
          </cell>
          <cell r="K380" t="str">
            <v xml:space="preserve"> อ.ลาดหลุมแก้ว</v>
          </cell>
          <cell r="L380" t="str">
            <v>01</v>
          </cell>
          <cell r="M380" t="str">
            <v xml:space="preserve"> 'ต.ระแหง'</v>
          </cell>
          <cell r="N380" t="str">
            <v>04</v>
          </cell>
          <cell r="O380" t="str">
            <v xml:space="preserve"> หมู่ 4</v>
          </cell>
          <cell r="P380" t="str">
            <v>01</v>
          </cell>
          <cell r="Q380" t="str">
            <v>เปิดดำเนินการ</v>
          </cell>
          <cell r="R380" t="str">
            <v xml:space="preserve">187 </v>
          </cell>
          <cell r="S380" t="str">
            <v>12140</v>
          </cell>
          <cell r="T380" t="str">
            <v>025991650</v>
          </cell>
          <cell r="U380" t="str">
            <v>025991651</v>
          </cell>
          <cell r="V380" t="str">
            <v>22</v>
          </cell>
          <cell r="W380" t="str">
            <v>2.2 ทุติยภูมิระดับกลาง</v>
          </cell>
          <cell r="AH380" t="str">
            <v>10765</v>
          </cell>
        </row>
        <row r="381">
          <cell r="A381" t="str">
            <v>001076600</v>
          </cell>
          <cell r="B381" t="str">
            <v>โรงพยาบาลลำลูกกา</v>
          </cell>
          <cell r="C381" t="str">
            <v>21002</v>
          </cell>
          <cell r="D381" t="str">
            <v>กระทรวงสาธารณสุข สำนักงานปลัดกระทรวงสาธารณสุข</v>
          </cell>
          <cell r="E381" t="str">
            <v>07</v>
          </cell>
          <cell r="F381" t="str">
            <v>โรงพยาบาลชุมชน</v>
          </cell>
          <cell r="G381" t="str">
            <v>30</v>
          </cell>
          <cell r="H381" t="str">
            <v>13</v>
          </cell>
          <cell r="I381" t="str">
            <v>จ.ปทุมธานี</v>
          </cell>
          <cell r="J381" t="str">
            <v>06</v>
          </cell>
          <cell r="K381" t="str">
            <v xml:space="preserve"> อ.ลำลูกกา</v>
          </cell>
          <cell r="L381" t="str">
            <v>06</v>
          </cell>
          <cell r="M381" t="str">
            <v xml:space="preserve"> 'ต.ลำไทร'</v>
          </cell>
          <cell r="N381" t="str">
            <v>06</v>
          </cell>
          <cell r="O381" t="str">
            <v xml:space="preserve"> หมู่ 6</v>
          </cell>
          <cell r="P381" t="str">
            <v>01</v>
          </cell>
          <cell r="Q381" t="str">
            <v>เปิดดำเนินการ</v>
          </cell>
          <cell r="S381" t="str">
            <v>12150</v>
          </cell>
          <cell r="T381" t="str">
            <v>025631080</v>
          </cell>
          <cell r="U381" t="str">
            <v>025631011</v>
          </cell>
          <cell r="V381" t="str">
            <v>22</v>
          </cell>
          <cell r="W381" t="str">
            <v>2.2 ทุติยภูมิระดับกลาง</v>
          </cell>
          <cell r="AH381" t="str">
            <v>10766</v>
          </cell>
        </row>
        <row r="382">
          <cell r="A382" t="str">
            <v>001077400</v>
          </cell>
          <cell r="B382" t="str">
            <v>โรงพยาบาลผักไห่</v>
          </cell>
          <cell r="C382" t="str">
            <v>21002</v>
          </cell>
          <cell r="D382" t="str">
            <v>กระทรวงสาธารณสุข สำนักงานปลัดกระทรวงสาธารณสุข</v>
          </cell>
          <cell r="E382" t="str">
            <v>07</v>
          </cell>
          <cell r="F382" t="str">
            <v>โรงพยาบาลชุมชน</v>
          </cell>
          <cell r="G382" t="str">
            <v>30</v>
          </cell>
          <cell r="H382" t="str">
            <v>14</v>
          </cell>
          <cell r="I382" t="str">
            <v>จ.พระนครศรีอยุธยา</v>
          </cell>
          <cell r="J382" t="str">
            <v>08</v>
          </cell>
          <cell r="K382" t="str">
            <v xml:space="preserve"> อ.ผักไห่</v>
          </cell>
          <cell r="L382" t="str">
            <v>01</v>
          </cell>
          <cell r="M382" t="str">
            <v xml:space="preserve"> 'ต.ผักไห่'</v>
          </cell>
          <cell r="N382" t="str">
            <v>05</v>
          </cell>
          <cell r="O382" t="str">
            <v xml:space="preserve"> หมู่ 5</v>
          </cell>
          <cell r="P382" t="str">
            <v>01</v>
          </cell>
          <cell r="Q382" t="str">
            <v>เปิดดำเนินการ</v>
          </cell>
          <cell r="R382" t="str">
            <v xml:space="preserve">15 ม.5 ถ.ผักไห่-ป่าโมก </v>
          </cell>
          <cell r="V382" t="str">
            <v>21</v>
          </cell>
          <cell r="W382" t="str">
            <v>2.1 ทุติยภูมิระดับต้น</v>
          </cell>
          <cell r="AH382" t="str">
            <v>10774</v>
          </cell>
        </row>
        <row r="383">
          <cell r="A383" t="str">
            <v>001077100</v>
          </cell>
          <cell r="B383" t="str">
            <v>โรงพยาบาลบางบาล</v>
          </cell>
          <cell r="C383" t="str">
            <v>21002</v>
          </cell>
          <cell r="D383" t="str">
            <v>กระทรวงสาธารณสุข สำนักงานปลัดกระทรวงสาธารณสุข</v>
          </cell>
          <cell r="E383" t="str">
            <v>07</v>
          </cell>
          <cell r="F383" t="str">
            <v>โรงพยาบาลชุมชน</v>
          </cell>
          <cell r="G383" t="str">
            <v>30</v>
          </cell>
          <cell r="H383" t="str">
            <v>14</v>
          </cell>
          <cell r="I383" t="str">
            <v>จ.พระนครศรีอยุธยา</v>
          </cell>
          <cell r="J383" t="str">
            <v>05</v>
          </cell>
          <cell r="K383" t="str">
            <v xml:space="preserve"> อ.บางบาล</v>
          </cell>
          <cell r="L383" t="str">
            <v>04</v>
          </cell>
          <cell r="M383" t="str">
            <v xml:space="preserve"> 'ต.สะพานไทย'</v>
          </cell>
          <cell r="N383" t="str">
            <v>02</v>
          </cell>
          <cell r="O383" t="str">
            <v xml:space="preserve"> หมู่ 2</v>
          </cell>
          <cell r="P383" t="str">
            <v>01</v>
          </cell>
          <cell r="Q383" t="str">
            <v>เปิดดำเนินการ</v>
          </cell>
          <cell r="R383" t="str">
            <v xml:space="preserve">82 </v>
          </cell>
          <cell r="V383" t="str">
            <v>21</v>
          </cell>
          <cell r="W383" t="str">
            <v>2.1 ทุติยภูมิระดับต้น</v>
          </cell>
          <cell r="AH383" t="str">
            <v>10771</v>
          </cell>
        </row>
        <row r="384">
          <cell r="A384" t="str">
            <v>001077300</v>
          </cell>
          <cell r="B384" t="str">
            <v>โรงพยาบาลบางปะหัน</v>
          </cell>
          <cell r="C384" t="str">
            <v>21002</v>
          </cell>
          <cell r="D384" t="str">
            <v>กระทรวงสาธารณสุข สำนักงานปลัดกระทรวงสาธารณสุข</v>
          </cell>
          <cell r="E384" t="str">
            <v>07</v>
          </cell>
          <cell r="F384" t="str">
            <v>โรงพยาบาลชุมชน</v>
          </cell>
          <cell r="G384" t="str">
            <v>10</v>
          </cell>
          <cell r="H384" t="str">
            <v>14</v>
          </cell>
          <cell r="I384" t="str">
            <v>จ.พระนครศรีอยุธยา</v>
          </cell>
          <cell r="J384" t="str">
            <v>07</v>
          </cell>
          <cell r="K384" t="str">
            <v xml:space="preserve"> อ.บางปะหัน</v>
          </cell>
          <cell r="L384" t="str">
            <v>08</v>
          </cell>
          <cell r="M384" t="str">
            <v xml:space="preserve"> 'ต.บางนางร้า'</v>
          </cell>
          <cell r="N384" t="str">
            <v>05</v>
          </cell>
          <cell r="O384" t="str">
            <v xml:space="preserve"> หมู่ 5</v>
          </cell>
          <cell r="P384" t="str">
            <v>01</v>
          </cell>
          <cell r="Q384" t="str">
            <v>เปิดดำเนินการ</v>
          </cell>
          <cell r="R384" t="str">
            <v xml:space="preserve">71/3 </v>
          </cell>
          <cell r="V384" t="str">
            <v>21</v>
          </cell>
          <cell r="W384" t="str">
            <v>2.1 ทุติยภูมิระดับต้น</v>
          </cell>
          <cell r="X384" t="str">
            <v>S</v>
          </cell>
          <cell r="Y384" t="str">
            <v xml:space="preserve">บริการ  </v>
          </cell>
          <cell r="Z384" t="str">
            <v>01</v>
          </cell>
          <cell r="AA384" t="str">
            <v>ตั้งใหม่</v>
          </cell>
          <cell r="AH384" t="str">
            <v>10773</v>
          </cell>
        </row>
        <row r="385">
          <cell r="A385" t="str">
            <v>001078100</v>
          </cell>
          <cell r="B385" t="str">
            <v>โรงพยาบาลบ้านแพรก</v>
          </cell>
          <cell r="C385" t="str">
            <v>21002</v>
          </cell>
          <cell r="D385" t="str">
            <v>กระทรวงสาธารณสุข สำนักงานปลัดกระทรวงสาธารณสุข</v>
          </cell>
          <cell r="E385" t="str">
            <v>07</v>
          </cell>
          <cell r="F385" t="str">
            <v>โรงพยาบาลชุมชน</v>
          </cell>
          <cell r="G385" t="str">
            <v>10</v>
          </cell>
          <cell r="H385" t="str">
            <v>14</v>
          </cell>
          <cell r="I385" t="str">
            <v>จ.พระนครศรีอยุธยา</v>
          </cell>
          <cell r="J385" t="str">
            <v>16</v>
          </cell>
          <cell r="K385" t="str">
            <v xml:space="preserve"> อ.บ้านแพรก</v>
          </cell>
          <cell r="L385" t="str">
            <v>02</v>
          </cell>
          <cell r="M385" t="str">
            <v xml:space="preserve"> 'ต.บ้านใหม่'</v>
          </cell>
          <cell r="N385" t="str">
            <v>01</v>
          </cell>
          <cell r="O385" t="str">
            <v xml:space="preserve"> หมู่ 1</v>
          </cell>
          <cell r="P385" t="str">
            <v>01</v>
          </cell>
          <cell r="Q385" t="str">
            <v>เปิดดำเนินการ</v>
          </cell>
          <cell r="R385" t="str">
            <v>165 ม.1</v>
          </cell>
          <cell r="V385" t="str">
            <v>21</v>
          </cell>
          <cell r="W385" t="str">
            <v>2.1 ทุติยภูมิระดับต้น</v>
          </cell>
          <cell r="AH385" t="str">
            <v>10781</v>
          </cell>
        </row>
        <row r="386">
          <cell r="A386" t="str">
            <v>001077900</v>
          </cell>
          <cell r="B386" t="str">
            <v>โรงพยาบาลอุทัย</v>
          </cell>
          <cell r="C386" t="str">
            <v>21002</v>
          </cell>
          <cell r="D386" t="str">
            <v>กระทรวงสาธารณสุข สำนักงานปลัดกระทรวงสาธารณสุข</v>
          </cell>
          <cell r="E386" t="str">
            <v>07</v>
          </cell>
          <cell r="F386" t="str">
            <v>โรงพยาบาลชุมชน</v>
          </cell>
          <cell r="G386" t="str">
            <v>10</v>
          </cell>
          <cell r="H386" t="str">
            <v>14</v>
          </cell>
          <cell r="I386" t="str">
            <v>จ.พระนครศรีอยุธยา</v>
          </cell>
          <cell r="J386" t="str">
            <v>14</v>
          </cell>
          <cell r="K386" t="str">
            <v xml:space="preserve"> อ.อุทัย</v>
          </cell>
          <cell r="L386" t="str">
            <v>10</v>
          </cell>
          <cell r="M386" t="str">
            <v xml:space="preserve"> 'ต.ธนู'</v>
          </cell>
          <cell r="N386" t="str">
            <v>05</v>
          </cell>
          <cell r="O386" t="str">
            <v xml:space="preserve"> หมู่ 5</v>
          </cell>
          <cell r="P386" t="str">
            <v>01</v>
          </cell>
          <cell r="Q386" t="str">
            <v>เปิดดำเนินการ</v>
          </cell>
          <cell r="R386" t="str">
            <v xml:space="preserve">15 ม.5 </v>
          </cell>
          <cell r="V386" t="str">
            <v>21</v>
          </cell>
          <cell r="W386" t="str">
            <v>2.1 ทุติยภูมิระดับต้น</v>
          </cell>
          <cell r="AH386" t="str">
            <v>10779</v>
          </cell>
        </row>
        <row r="387">
          <cell r="A387" t="str">
            <v>001078800</v>
          </cell>
          <cell r="B387" t="str">
            <v>โรงพยาบาลสามโก้</v>
          </cell>
          <cell r="C387" t="str">
            <v>21002</v>
          </cell>
          <cell r="D387" t="str">
            <v>กระทรวงสาธารณสุข สำนักงานปลัดกระทรวงสาธารณสุข</v>
          </cell>
          <cell r="E387" t="str">
            <v>07</v>
          </cell>
          <cell r="F387" t="str">
            <v>โรงพยาบาลชุมชน</v>
          </cell>
          <cell r="G387" t="str">
            <v>30</v>
          </cell>
          <cell r="H387" t="str">
            <v>15</v>
          </cell>
          <cell r="I387" t="str">
            <v>จ.อ่างทอง</v>
          </cell>
          <cell r="J387" t="str">
            <v>07</v>
          </cell>
          <cell r="K387" t="str">
            <v xml:space="preserve"> อ.สามโก้</v>
          </cell>
          <cell r="L387" t="str">
            <v>01</v>
          </cell>
          <cell r="M387" t="str">
            <v xml:space="preserve"> 'ต.สามโก้'</v>
          </cell>
          <cell r="N387" t="str">
            <v>10</v>
          </cell>
          <cell r="O387" t="str">
            <v xml:space="preserve"> หมู่ 10</v>
          </cell>
          <cell r="P387" t="str">
            <v>01</v>
          </cell>
          <cell r="Q387" t="str">
            <v>เปิดดำเนินการ</v>
          </cell>
          <cell r="R387" t="str">
            <v xml:space="preserve">ที่ตั้ง1 </v>
          </cell>
          <cell r="V387" t="str">
            <v>22</v>
          </cell>
          <cell r="W387" t="str">
            <v>2.2 ทุติยภูมิระดับกลาง</v>
          </cell>
          <cell r="Z387" t="str">
            <v>04</v>
          </cell>
          <cell r="AA387" t="str">
            <v>แก้ไข/เปลี่ยนแปลงที่ตั้ง</v>
          </cell>
          <cell r="AB387" t="str">
            <v>เพิ่มเป็น 30 เตียง ตามมติ อกพ.สป</v>
          </cell>
          <cell r="AH387" t="str">
            <v>10788</v>
          </cell>
        </row>
        <row r="388">
          <cell r="A388" t="str">
            <v>001073100</v>
          </cell>
          <cell r="B388" t="str">
            <v>โรงพยาบาลพหลพลพยุหเสนา</v>
          </cell>
          <cell r="C388" t="str">
            <v>21002</v>
          </cell>
          <cell r="D388" t="str">
            <v>กระทรวงสาธารณสุข สำนักงานปลัดกระทรวงสาธารณสุข</v>
          </cell>
          <cell r="E388" t="str">
            <v>06</v>
          </cell>
          <cell r="F388" t="str">
            <v>โรงพยาบาลทั่วไป</v>
          </cell>
          <cell r="G388" t="str">
            <v>578</v>
          </cell>
          <cell r="H388" t="str">
            <v>71</v>
          </cell>
          <cell r="I388" t="str">
            <v>จ.กาญจนบุรี</v>
          </cell>
          <cell r="J388" t="str">
            <v>01</v>
          </cell>
          <cell r="K388" t="str">
            <v xml:space="preserve"> อ.เมืองกาญจนบุรี</v>
          </cell>
          <cell r="L388" t="str">
            <v>03</v>
          </cell>
          <cell r="M388" t="str">
            <v xml:space="preserve"> 'ต.ปากแพรก'</v>
          </cell>
          <cell r="N388" t="str">
            <v>03</v>
          </cell>
          <cell r="O388" t="str">
            <v xml:space="preserve"> หมู่ 3</v>
          </cell>
          <cell r="P388" t="str">
            <v>01</v>
          </cell>
          <cell r="Q388" t="str">
            <v>เปิดดำเนินการ</v>
          </cell>
          <cell r="R388" t="str">
            <v xml:space="preserve">572/1 </v>
          </cell>
          <cell r="S388" t="str">
            <v>71000</v>
          </cell>
          <cell r="T388" t="str">
            <v>034622999</v>
          </cell>
          <cell r="U388" t="str">
            <v>034511507</v>
          </cell>
          <cell r="V388" t="str">
            <v>23</v>
          </cell>
          <cell r="W388" t="str">
            <v>2.3 ทุติยภูมิระดับสูง</v>
          </cell>
          <cell r="X388" t="str">
            <v>S</v>
          </cell>
          <cell r="Y388" t="str">
            <v xml:space="preserve">บริการ  </v>
          </cell>
          <cell r="AH388" t="str">
            <v>10731</v>
          </cell>
        </row>
        <row r="389">
          <cell r="A389" t="str">
            <v>001074200</v>
          </cell>
          <cell r="B389" t="str">
            <v>โรงพยาบาลเกาะสมุย</v>
          </cell>
          <cell r="C389" t="str">
            <v>21002</v>
          </cell>
          <cell r="D389" t="str">
            <v>กระทรวงสาธารณสุข สำนักงานปลัดกระทรวงสาธารณสุข</v>
          </cell>
          <cell r="E389" t="str">
            <v>06</v>
          </cell>
          <cell r="F389" t="str">
            <v>โรงพยาบาลทั่วไป</v>
          </cell>
          <cell r="G389" t="str">
            <v>120</v>
          </cell>
          <cell r="H389" t="str">
            <v>84</v>
          </cell>
          <cell r="I389" t="str">
            <v>จ.สุราษฎร์ธานี</v>
          </cell>
          <cell r="J389" t="str">
            <v>04</v>
          </cell>
          <cell r="K389" t="str">
            <v xml:space="preserve"> อ.เกาะสมุย</v>
          </cell>
          <cell r="L389" t="str">
            <v>01</v>
          </cell>
          <cell r="M389" t="str">
            <v xml:space="preserve"> 'ต.อ่างทอง'</v>
          </cell>
          <cell r="N389" t="str">
            <v>01</v>
          </cell>
          <cell r="O389" t="str">
            <v xml:space="preserve"> หมู่ 1</v>
          </cell>
          <cell r="P389" t="str">
            <v>01</v>
          </cell>
          <cell r="Q389" t="str">
            <v>เปิดดำเนินการ</v>
          </cell>
          <cell r="R389" t="str">
            <v xml:space="preserve">60 </v>
          </cell>
          <cell r="S389" t="str">
            <v>84140</v>
          </cell>
          <cell r="T389" t="str">
            <v>077421232</v>
          </cell>
          <cell r="U389" t="str">
            <v>077421230</v>
          </cell>
          <cell r="V389" t="str">
            <v>23</v>
          </cell>
          <cell r="W389" t="str">
            <v>2.3 ทุติยภูมิระดับสูง</v>
          </cell>
          <cell r="X389" t="str">
            <v>S</v>
          </cell>
          <cell r="Y389" t="str">
            <v xml:space="preserve">บริการ  </v>
          </cell>
          <cell r="AH389" t="str">
            <v>10742</v>
          </cell>
        </row>
        <row r="390">
          <cell r="A390" t="str">
            <v>001077800</v>
          </cell>
          <cell r="B390" t="str">
            <v>โรงพยาบาลบางซ้าย</v>
          </cell>
          <cell r="C390" t="str">
            <v>21002</v>
          </cell>
          <cell r="D390" t="str">
            <v>กระทรวงสาธารณสุข สำนักงานปลัดกระทรวงสาธารณสุข</v>
          </cell>
          <cell r="E390" t="str">
            <v>07</v>
          </cell>
          <cell r="F390" t="str">
            <v>โรงพยาบาลชุมชน</v>
          </cell>
          <cell r="G390" t="str">
            <v>10</v>
          </cell>
          <cell r="H390" t="str">
            <v>14</v>
          </cell>
          <cell r="I390" t="str">
            <v>จ.พระนครศรีอยุธยา</v>
          </cell>
          <cell r="J390" t="str">
            <v>13</v>
          </cell>
          <cell r="K390" t="str">
            <v xml:space="preserve"> อ.บางซ้าย</v>
          </cell>
          <cell r="L390" t="str">
            <v>01</v>
          </cell>
          <cell r="M390" t="str">
            <v xml:space="preserve"> 'ต.บางซ้าย'</v>
          </cell>
          <cell r="N390" t="str">
            <v>01</v>
          </cell>
          <cell r="O390" t="str">
            <v xml:space="preserve"> หมู่ 1</v>
          </cell>
          <cell r="P390" t="str">
            <v>01</v>
          </cell>
          <cell r="Q390" t="str">
            <v>เปิดดำเนินการ</v>
          </cell>
          <cell r="R390" t="str">
            <v>58 ม.1</v>
          </cell>
          <cell r="V390" t="str">
            <v>21</v>
          </cell>
          <cell r="W390" t="str">
            <v>2.1 ทุติยภูมิระดับต้น</v>
          </cell>
          <cell r="AH390" t="str">
            <v>10778</v>
          </cell>
        </row>
        <row r="391">
          <cell r="A391" t="str">
            <v>001078400</v>
          </cell>
          <cell r="B391" t="str">
            <v>โรงพยาบาลป่าโมก</v>
          </cell>
          <cell r="C391" t="str">
            <v>21002</v>
          </cell>
          <cell r="D391" t="str">
            <v>กระทรวงสาธารณสุข สำนักงานปลัดกระทรวงสาธารณสุข</v>
          </cell>
          <cell r="E391" t="str">
            <v>07</v>
          </cell>
          <cell r="F391" t="str">
            <v>โรงพยาบาลชุมชน</v>
          </cell>
          <cell r="G391" t="str">
            <v>60</v>
          </cell>
          <cell r="H391" t="str">
            <v>15</v>
          </cell>
          <cell r="I391" t="str">
            <v>จ.อ่างทอง</v>
          </cell>
          <cell r="J391" t="str">
            <v>03</v>
          </cell>
          <cell r="K391" t="str">
            <v xml:space="preserve"> อ.ป่าโมก</v>
          </cell>
          <cell r="L391" t="str">
            <v>02</v>
          </cell>
          <cell r="M391" t="str">
            <v xml:space="preserve"> 'ต.ป่าโมก'</v>
          </cell>
          <cell r="N391" t="str">
            <v>00</v>
          </cell>
          <cell r="O391" t="str">
            <v xml:space="preserve"> หมู่ 0</v>
          </cell>
          <cell r="P391" t="str">
            <v>01</v>
          </cell>
          <cell r="Q391" t="str">
            <v>เปิดดำเนินการ</v>
          </cell>
          <cell r="R391" t="str">
            <v xml:space="preserve">318/ข ถ.ตร-สนัน-ชิต </v>
          </cell>
          <cell r="V391" t="str">
            <v>21</v>
          </cell>
          <cell r="W391" t="str">
            <v>2.1 ทุติยภูมิระดับต้น</v>
          </cell>
          <cell r="Z391" t="str">
            <v>04</v>
          </cell>
          <cell r="AA391" t="str">
            <v>แก้ไข/เปลี่ยนแปลงที่ตั้ง</v>
          </cell>
          <cell r="AB391" t="str">
            <v>เพิ่ม 30 เป็น 60 เตียง ตาม อกพ.สป</v>
          </cell>
          <cell r="AH391" t="str">
            <v>10784</v>
          </cell>
        </row>
        <row r="392">
          <cell r="A392" t="str">
            <v>001073000</v>
          </cell>
          <cell r="B392" t="str">
            <v>โรงพยาบาลโพธาราม</v>
          </cell>
          <cell r="C392" t="str">
            <v>21002</v>
          </cell>
          <cell r="D392" t="str">
            <v>กระทรวงสาธารณสุข สำนักงานปลัดกระทรวงสาธารณสุข</v>
          </cell>
          <cell r="E392" t="str">
            <v>06</v>
          </cell>
          <cell r="F392" t="str">
            <v>โรงพยาบาลทั่วไป</v>
          </cell>
          <cell r="G392" t="str">
            <v>340</v>
          </cell>
          <cell r="H392" t="str">
            <v>70</v>
          </cell>
          <cell r="I392" t="str">
            <v>จ.ราชบุรี</v>
          </cell>
          <cell r="J392" t="str">
            <v>07</v>
          </cell>
          <cell r="K392" t="str">
            <v xml:space="preserve"> อ.โพธาราม</v>
          </cell>
          <cell r="L392" t="str">
            <v>01</v>
          </cell>
          <cell r="M392" t="str">
            <v xml:space="preserve"> 'ต.โพธาราม'</v>
          </cell>
          <cell r="N392" t="str">
            <v>00</v>
          </cell>
          <cell r="O392" t="str">
            <v xml:space="preserve"> หมู่ 0</v>
          </cell>
          <cell r="P392" t="str">
            <v>01</v>
          </cell>
          <cell r="Q392" t="str">
            <v>เปิดดำเนินการ</v>
          </cell>
          <cell r="R392" t="str">
            <v>29ถ.ขนาน</v>
          </cell>
          <cell r="S392" t="str">
            <v>70120</v>
          </cell>
          <cell r="T392" t="str">
            <v>032 355300-9</v>
          </cell>
          <cell r="V392" t="str">
            <v>23</v>
          </cell>
          <cell r="W392" t="str">
            <v>2.3 ทุติยภูมิระดับสูง</v>
          </cell>
          <cell r="AH392" t="str">
            <v>10730</v>
          </cell>
        </row>
        <row r="393">
          <cell r="A393" t="str">
            <v>001073800</v>
          </cell>
          <cell r="B393" t="str">
            <v>โรงพยาบาลกระบี่</v>
          </cell>
          <cell r="C393" t="str">
            <v>21002</v>
          </cell>
          <cell r="D393" t="str">
            <v>กระทรวงสาธารณสุข สำนักงานปลัดกระทรวงสาธารณสุข</v>
          </cell>
          <cell r="E393" t="str">
            <v>06</v>
          </cell>
          <cell r="F393" t="str">
            <v>โรงพยาบาลทั่วไป</v>
          </cell>
          <cell r="G393" t="str">
            <v>340</v>
          </cell>
          <cell r="H393" t="str">
            <v>81</v>
          </cell>
          <cell r="I393" t="str">
            <v>จ.กระบี่</v>
          </cell>
          <cell r="J393" t="str">
            <v>01</v>
          </cell>
          <cell r="K393" t="str">
            <v xml:space="preserve"> อ.เมืองกระบี่</v>
          </cell>
          <cell r="L393" t="str">
            <v>01</v>
          </cell>
          <cell r="M393" t="str">
            <v xml:space="preserve"> 'ต.ปากน้ำ'</v>
          </cell>
          <cell r="N393" t="str">
            <v>00</v>
          </cell>
          <cell r="O393" t="str">
            <v xml:space="preserve"> หมู่ 0</v>
          </cell>
          <cell r="P393" t="str">
            <v>01</v>
          </cell>
          <cell r="Q393" t="str">
            <v>เปิดดำเนินการ</v>
          </cell>
          <cell r="R393" t="str">
            <v xml:space="preserve">325 ถ.อุดรกิจ </v>
          </cell>
          <cell r="S393" t="str">
            <v>81000</v>
          </cell>
          <cell r="T393" t="str">
            <v>075611226</v>
          </cell>
          <cell r="V393" t="str">
            <v>23</v>
          </cell>
          <cell r="W393" t="str">
            <v>2.3 ทุติยภูมิระดับสูง</v>
          </cell>
          <cell r="AH393" t="str">
            <v>10738</v>
          </cell>
        </row>
        <row r="394">
          <cell r="A394" t="str">
            <v>001074000</v>
          </cell>
          <cell r="B394" t="str">
            <v>โรงพยาบาลตะกั่วป่า</v>
          </cell>
          <cell r="C394" t="str">
            <v>21002</v>
          </cell>
          <cell r="D394" t="str">
            <v>กระทรวงสาธารณสุข สำนักงานปลัดกระทรวงสาธารณสุข</v>
          </cell>
          <cell r="E394" t="str">
            <v>06</v>
          </cell>
          <cell r="F394" t="str">
            <v>โรงพยาบาลทั่วไป</v>
          </cell>
          <cell r="G394" t="str">
            <v>209</v>
          </cell>
          <cell r="H394" t="str">
            <v>82</v>
          </cell>
          <cell r="I394" t="str">
            <v>จ.พังงา</v>
          </cell>
          <cell r="J394" t="str">
            <v>05</v>
          </cell>
          <cell r="K394" t="str">
            <v xml:space="preserve"> อ.ตะกั่วป่า</v>
          </cell>
          <cell r="L394" t="str">
            <v>02</v>
          </cell>
          <cell r="M394" t="str">
            <v xml:space="preserve"> 'ต.บางนายสี'</v>
          </cell>
          <cell r="N394" t="str">
            <v>00</v>
          </cell>
          <cell r="O394" t="str">
            <v xml:space="preserve"> หมู่ 0</v>
          </cell>
          <cell r="P394" t="str">
            <v>01</v>
          </cell>
          <cell r="Q394" t="str">
            <v>เปิดดำเนินการ</v>
          </cell>
          <cell r="R394" t="str">
            <v xml:space="preserve">39/2 ถ.เพชรเกษม </v>
          </cell>
          <cell r="S394" t="str">
            <v>82110</v>
          </cell>
          <cell r="T394" t="str">
            <v>076421770</v>
          </cell>
          <cell r="U394" t="str">
            <v>076584250'</v>
          </cell>
          <cell r="V394" t="str">
            <v>076421070</v>
          </cell>
          <cell r="W394" t="str">
            <v>23</v>
          </cell>
          <cell r="X394" t="str">
            <v>2.3 ทุติยภูมิระดับสูง</v>
          </cell>
          <cell r="AH394" t="str">
            <v>10740</v>
          </cell>
        </row>
        <row r="395">
          <cell r="A395" t="str">
            <v>001083800</v>
          </cell>
          <cell r="B395" t="str">
            <v>โรงพยาบาลโป่งน้ำร้อน</v>
          </cell>
          <cell r="C395" t="str">
            <v>21002</v>
          </cell>
          <cell r="D395" t="str">
            <v>กระทรวงสาธารณสุข สำนักงานปลัดกระทรวงสาธารณสุข</v>
          </cell>
          <cell r="E395" t="str">
            <v>07</v>
          </cell>
          <cell r="F395" t="str">
            <v>โรงพยาบาลชุมชน</v>
          </cell>
          <cell r="G395" t="str">
            <v>60</v>
          </cell>
          <cell r="H395" t="str">
            <v>22</v>
          </cell>
          <cell r="I395" t="str">
            <v>จ.จันทบุรี</v>
          </cell>
          <cell r="J395" t="str">
            <v>04</v>
          </cell>
          <cell r="K395" t="str">
            <v xml:space="preserve"> อ.โป่งน้ำร้อน</v>
          </cell>
          <cell r="L395" t="str">
            <v>01</v>
          </cell>
          <cell r="M395" t="str">
            <v xml:space="preserve"> 'ต.ทับไทร'</v>
          </cell>
          <cell r="N395" t="str">
            <v>01</v>
          </cell>
          <cell r="O395" t="str">
            <v xml:space="preserve"> หมู่ 1</v>
          </cell>
          <cell r="P395" t="str">
            <v>01</v>
          </cell>
          <cell r="Q395" t="str">
            <v>เปิดดำเนินการ</v>
          </cell>
          <cell r="V395" t="str">
            <v>22</v>
          </cell>
          <cell r="W395" t="str">
            <v>2.2 ทุติยภูมิระดับกลาง</v>
          </cell>
          <cell r="AH395" t="str">
            <v>10838</v>
          </cell>
        </row>
        <row r="396">
          <cell r="A396" t="str">
            <v>001080400</v>
          </cell>
          <cell r="B396" t="str">
            <v>โรงพยาบาลสรรพยา</v>
          </cell>
          <cell r="C396" t="str">
            <v>21002</v>
          </cell>
          <cell r="D396" t="str">
            <v>กระทรวงสาธารณสุข สำนักงานปลัดกระทรวงสาธารณสุข</v>
          </cell>
          <cell r="E396" t="str">
            <v>07</v>
          </cell>
          <cell r="F396" t="str">
            <v>โรงพยาบาลชุมชน</v>
          </cell>
          <cell r="G396" t="str">
            <v>30</v>
          </cell>
          <cell r="H396" t="str">
            <v>18</v>
          </cell>
          <cell r="I396" t="str">
            <v>จ.ชัยนาท</v>
          </cell>
          <cell r="J396" t="str">
            <v>04</v>
          </cell>
          <cell r="K396" t="str">
            <v xml:space="preserve"> อ.สรรพยา</v>
          </cell>
          <cell r="L396" t="str">
            <v>04</v>
          </cell>
          <cell r="M396" t="str">
            <v xml:space="preserve"> 'ต.โพนางดำตก'</v>
          </cell>
          <cell r="N396" t="str">
            <v>05</v>
          </cell>
          <cell r="O396" t="str">
            <v xml:space="preserve"> หมู่ 5</v>
          </cell>
          <cell r="P396" t="str">
            <v>01</v>
          </cell>
          <cell r="Q396" t="str">
            <v>เปิดดำเนินการ</v>
          </cell>
          <cell r="R396" t="str">
            <v xml:space="preserve">196 </v>
          </cell>
          <cell r="V396" t="str">
            <v>21</v>
          </cell>
          <cell r="W396" t="str">
            <v>2.1 ทุติยภูมิระดับต้น</v>
          </cell>
          <cell r="AH396" t="str">
            <v>10804</v>
          </cell>
        </row>
        <row r="397">
          <cell r="A397" t="str">
            <v>001082200</v>
          </cell>
          <cell r="B397" t="str">
            <v>โรงพยาบาลพนัสนิคม</v>
          </cell>
          <cell r="C397" t="str">
            <v>21002</v>
          </cell>
          <cell r="D397" t="str">
            <v>กระทรวงสาธารณสุข สำนักงานปลัดกระทรวงสาธารณสุข</v>
          </cell>
          <cell r="E397" t="str">
            <v>07</v>
          </cell>
          <cell r="F397" t="str">
            <v>โรงพยาบาลชุมชน</v>
          </cell>
          <cell r="G397" t="str">
            <v>120</v>
          </cell>
          <cell r="H397" t="str">
            <v>20</v>
          </cell>
          <cell r="I397" t="str">
            <v>จ.ชลบุรี</v>
          </cell>
          <cell r="J397" t="str">
            <v>06</v>
          </cell>
          <cell r="K397" t="str">
            <v xml:space="preserve"> อ.พนัสนิคม</v>
          </cell>
          <cell r="L397" t="str">
            <v>09</v>
          </cell>
          <cell r="M397" t="str">
            <v xml:space="preserve"> 'ต.กุฎโง้ง'</v>
          </cell>
          <cell r="N397" t="str">
            <v>01</v>
          </cell>
          <cell r="O397" t="str">
            <v xml:space="preserve"> หมู่ 1</v>
          </cell>
          <cell r="P397" t="str">
            <v>01</v>
          </cell>
          <cell r="Q397" t="str">
            <v>เปิดดำเนินการ</v>
          </cell>
          <cell r="R397" t="str">
            <v xml:space="preserve"> ถนนสุขประยูร  </v>
          </cell>
          <cell r="V397" t="str">
            <v>22</v>
          </cell>
          <cell r="W397" t="str">
            <v>2.2 ทุติยภูมิระดับกลาง</v>
          </cell>
          <cell r="AH397" t="str">
            <v>10822</v>
          </cell>
        </row>
        <row r="398">
          <cell r="A398" t="str">
            <v>001079200</v>
          </cell>
          <cell r="B398" t="str">
            <v>โรงพยาบาลท่าวุ้ง</v>
          </cell>
          <cell r="C398" t="str">
            <v>21002</v>
          </cell>
          <cell r="D398" t="str">
            <v>กระทรวงสาธารณสุข สำนักงานปลัดกระทรวงสาธารณสุข</v>
          </cell>
          <cell r="E398" t="str">
            <v>07</v>
          </cell>
          <cell r="F398" t="str">
            <v>โรงพยาบาลชุมชน</v>
          </cell>
          <cell r="G398" t="str">
            <v>60</v>
          </cell>
          <cell r="H398" t="str">
            <v>16</v>
          </cell>
          <cell r="I398" t="str">
            <v>จ.ลพบุรี</v>
          </cell>
          <cell r="J398" t="str">
            <v>05</v>
          </cell>
          <cell r="K398" t="str">
            <v xml:space="preserve"> อ.ท่าวุ้ง</v>
          </cell>
          <cell r="L398" t="str">
            <v>02</v>
          </cell>
          <cell r="M398" t="str">
            <v xml:space="preserve"> 'ต.บางคู้'</v>
          </cell>
          <cell r="N398" t="str">
            <v>07</v>
          </cell>
          <cell r="O398" t="str">
            <v xml:space="preserve"> หมู่ 7</v>
          </cell>
          <cell r="P398" t="str">
            <v>01</v>
          </cell>
          <cell r="Q398" t="str">
            <v>เปิดดำเนินการ</v>
          </cell>
          <cell r="R398" t="str">
            <v>60 ถนนลพบุรี-สิงห์บุรี</v>
          </cell>
          <cell r="S398" t="str">
            <v>15150</v>
          </cell>
          <cell r="T398" t="str">
            <v>036-481166</v>
          </cell>
          <cell r="U398" t="str">
            <v>036-622130</v>
          </cell>
          <cell r="V398" t="str">
            <v>21</v>
          </cell>
          <cell r="W398" t="str">
            <v>2.1 ทุติยภูมิระดับต้น</v>
          </cell>
          <cell r="X398" t="str">
            <v>S</v>
          </cell>
          <cell r="Y398" t="str">
            <v xml:space="preserve">บริการ  </v>
          </cell>
          <cell r="AH398" t="str">
            <v>10792</v>
          </cell>
        </row>
        <row r="399">
          <cell r="A399" t="str">
            <v>001080600</v>
          </cell>
          <cell r="B399" t="str">
            <v>โรงพยาบาลหันคา</v>
          </cell>
          <cell r="C399" t="str">
            <v>21002</v>
          </cell>
          <cell r="D399" t="str">
            <v>กระทรวงสาธารณสุข สำนักงานปลัดกระทรวงสาธารณสุข</v>
          </cell>
          <cell r="E399" t="str">
            <v>07</v>
          </cell>
          <cell r="F399" t="str">
            <v>โรงพยาบาลชุมชน</v>
          </cell>
          <cell r="G399" t="str">
            <v>45</v>
          </cell>
          <cell r="H399" t="str">
            <v>18</v>
          </cell>
          <cell r="I399" t="str">
            <v>จ.ชัยนาท</v>
          </cell>
          <cell r="J399" t="str">
            <v>06</v>
          </cell>
          <cell r="K399" t="str">
            <v xml:space="preserve"> อ.หันคา</v>
          </cell>
          <cell r="L399" t="str">
            <v>09</v>
          </cell>
          <cell r="M399" t="str">
            <v xml:space="preserve"> 'ต.เด่นใหญ่'</v>
          </cell>
          <cell r="N399" t="str">
            <v>01</v>
          </cell>
          <cell r="O399" t="str">
            <v xml:space="preserve"> หมู่ 1</v>
          </cell>
          <cell r="P399" t="str">
            <v>01</v>
          </cell>
          <cell r="Q399" t="str">
            <v>เปิดดำเนินการ</v>
          </cell>
          <cell r="R399" t="str">
            <v xml:space="preserve">678 ม.1 ถ.ชัยนาท-บ้านไร่ </v>
          </cell>
          <cell r="V399" t="str">
            <v>22</v>
          </cell>
          <cell r="W399" t="str">
            <v>2.2 ทุติยภูมิระดับกลาง</v>
          </cell>
          <cell r="AH399" t="str">
            <v>10806</v>
          </cell>
        </row>
        <row r="400">
          <cell r="A400" t="str">
            <v>001080900</v>
          </cell>
          <cell r="B400" t="str">
            <v>โรงพยาบาลวิหารแดง</v>
          </cell>
          <cell r="C400" t="str">
            <v>21002</v>
          </cell>
          <cell r="D400" t="str">
            <v>กระทรวงสาธารณสุข สำนักงานปลัดกระทรวงสาธารณสุข</v>
          </cell>
          <cell r="E400" t="str">
            <v>07</v>
          </cell>
          <cell r="F400" t="str">
            <v>โรงพยาบาลชุมชน</v>
          </cell>
          <cell r="G400" t="str">
            <v>30</v>
          </cell>
          <cell r="H400" t="str">
            <v>19</v>
          </cell>
          <cell r="I400" t="str">
            <v>จ.สระบุรี</v>
          </cell>
          <cell r="J400" t="str">
            <v>04</v>
          </cell>
          <cell r="K400" t="str">
            <v xml:space="preserve"> อ.วิหารแดง</v>
          </cell>
          <cell r="L400" t="str">
            <v>02</v>
          </cell>
          <cell r="M400" t="str">
            <v xml:space="preserve"> 'ต.บ้านลำ'</v>
          </cell>
          <cell r="N400" t="str">
            <v>03</v>
          </cell>
          <cell r="O400" t="str">
            <v xml:space="preserve"> หมู่ 3</v>
          </cell>
          <cell r="P400" t="str">
            <v>01</v>
          </cell>
          <cell r="Q400" t="str">
            <v>เปิดดำเนินการ</v>
          </cell>
          <cell r="R400" t="str">
            <v xml:space="preserve">200 ม.3 </v>
          </cell>
          <cell r="V400" t="str">
            <v>21</v>
          </cell>
          <cell r="W400" t="str">
            <v>2.1 ทุติยภูมิระดับต้น</v>
          </cell>
          <cell r="AH400" t="str">
            <v>10809</v>
          </cell>
        </row>
        <row r="401">
          <cell r="A401" t="str">
            <v>001081700</v>
          </cell>
          <cell r="B401" t="str">
            <v>โรงพยาบาลบ้านบึง</v>
          </cell>
          <cell r="C401" t="str">
            <v>21002</v>
          </cell>
          <cell r="D401" t="str">
            <v>กระทรวงสาธารณสุข สำนักงานปลัดกระทรวงสาธารณสุข</v>
          </cell>
          <cell r="E401" t="str">
            <v>07</v>
          </cell>
          <cell r="F401" t="str">
            <v>โรงพยาบาลชุมชน</v>
          </cell>
          <cell r="G401" t="str">
            <v>90</v>
          </cell>
          <cell r="H401" t="str">
            <v>20</v>
          </cell>
          <cell r="I401" t="str">
            <v>จ.ชลบุรี</v>
          </cell>
          <cell r="J401" t="str">
            <v>02</v>
          </cell>
          <cell r="K401" t="str">
            <v xml:space="preserve"> อ.บ้านบึง</v>
          </cell>
          <cell r="L401" t="str">
            <v>01</v>
          </cell>
          <cell r="M401" t="str">
            <v xml:space="preserve"> 'ต.บ้านบึง'</v>
          </cell>
          <cell r="N401" t="str">
            <v>01</v>
          </cell>
          <cell r="O401" t="str">
            <v xml:space="preserve"> หมู่ 1</v>
          </cell>
          <cell r="P401" t="str">
            <v>01</v>
          </cell>
          <cell r="Q401" t="str">
            <v>เปิดดำเนินการ</v>
          </cell>
          <cell r="R401" t="str">
            <v xml:space="preserve">   เลขที่ 3 ซ.บ้านบึง-ชลบุรี 19    ถ.บ้านบึง-ชลบุรี</v>
          </cell>
          <cell r="S401" t="str">
            <v>20170</v>
          </cell>
          <cell r="T401" t="str">
            <v>038-442200</v>
          </cell>
          <cell r="U401" t="str">
            <v>038-442299</v>
          </cell>
          <cell r="V401" t="str">
            <v>22</v>
          </cell>
          <cell r="W401" t="str">
            <v>2.2 ทุติยภูมิระดับกลาง</v>
          </cell>
          <cell r="Z401" t="str">
            <v>01</v>
          </cell>
          <cell r="AA401" t="str">
            <v>ตั้งใหม่</v>
          </cell>
          <cell r="AH401" t="str">
            <v>10817</v>
          </cell>
        </row>
        <row r="402">
          <cell r="A402" t="str">
            <v>001081000</v>
          </cell>
          <cell r="B402" t="str">
            <v>โรงพยาบาลหนองแซง</v>
          </cell>
          <cell r="C402" t="str">
            <v>21002</v>
          </cell>
          <cell r="D402" t="str">
            <v>กระทรวงสาธารณสุข สำนักงานปลัดกระทรวงสาธารณสุข</v>
          </cell>
          <cell r="E402" t="str">
            <v>07</v>
          </cell>
          <cell r="F402" t="str">
            <v>โรงพยาบาลชุมชน</v>
          </cell>
          <cell r="G402" t="str">
            <v>10</v>
          </cell>
          <cell r="H402" t="str">
            <v>19</v>
          </cell>
          <cell r="I402" t="str">
            <v>จ.สระบุรี</v>
          </cell>
          <cell r="J402" t="str">
            <v>05</v>
          </cell>
          <cell r="K402" t="str">
            <v xml:space="preserve"> อ.หนองแซง</v>
          </cell>
          <cell r="L402" t="str">
            <v>06</v>
          </cell>
          <cell r="M402" t="str">
            <v xml:space="preserve"> 'ต.ไก่เส่า'</v>
          </cell>
          <cell r="N402" t="str">
            <v>06</v>
          </cell>
          <cell r="O402" t="str">
            <v xml:space="preserve"> หมู่ 6</v>
          </cell>
          <cell r="P402" t="str">
            <v>01</v>
          </cell>
          <cell r="Q402" t="str">
            <v>เปิดดำเนินการ</v>
          </cell>
          <cell r="R402" t="str">
            <v>59</v>
          </cell>
          <cell r="V402" t="str">
            <v>21</v>
          </cell>
          <cell r="W402" t="str">
            <v>2.1 ทุติยภูมิระดับต้น</v>
          </cell>
          <cell r="AH402" t="str">
            <v>10810</v>
          </cell>
        </row>
        <row r="403">
          <cell r="A403" t="str">
            <v>001081100</v>
          </cell>
          <cell r="B403" t="str">
            <v>โรงพยาบาลบ้านหมอ</v>
          </cell>
          <cell r="C403" t="str">
            <v>21002</v>
          </cell>
          <cell r="D403" t="str">
            <v>กระทรวงสาธารณสุข สำนักงานปลัดกระทรวงสาธารณสุข</v>
          </cell>
          <cell r="E403" t="str">
            <v>07</v>
          </cell>
          <cell r="F403" t="str">
            <v>โรงพยาบาลชุมชน</v>
          </cell>
          <cell r="G403" t="str">
            <v>30</v>
          </cell>
          <cell r="H403" t="str">
            <v>19</v>
          </cell>
          <cell r="I403" t="str">
            <v>จ.สระบุรี</v>
          </cell>
          <cell r="J403" t="str">
            <v>06</v>
          </cell>
          <cell r="K403" t="str">
            <v xml:space="preserve"> อ.บ้านหมอ</v>
          </cell>
          <cell r="L403" t="str">
            <v>01</v>
          </cell>
          <cell r="M403" t="str">
            <v xml:space="preserve"> 'ต.บ้านหมอ'</v>
          </cell>
          <cell r="N403" t="str">
            <v>04</v>
          </cell>
          <cell r="O403" t="str">
            <v xml:space="preserve"> หมู่ 4</v>
          </cell>
          <cell r="P403" t="str">
            <v>01</v>
          </cell>
          <cell r="Q403" t="str">
            <v>เปิดดำเนินการ</v>
          </cell>
          <cell r="R403" t="str">
            <v xml:space="preserve">141 </v>
          </cell>
          <cell r="V403" t="str">
            <v>21</v>
          </cell>
          <cell r="W403" t="str">
            <v>2.1 ทุติยภูมิระดับต้น</v>
          </cell>
          <cell r="AH403" t="str">
            <v>10811</v>
          </cell>
        </row>
        <row r="404">
          <cell r="A404" t="str">
            <v>001081200</v>
          </cell>
          <cell r="B404" t="str">
            <v>โรงพยาบาลดอนพุด</v>
          </cell>
          <cell r="C404" t="str">
            <v>21002</v>
          </cell>
          <cell r="D404" t="str">
            <v>กระทรวงสาธารณสุข สำนักงานปลัดกระทรวงสาธารณสุข</v>
          </cell>
          <cell r="E404" t="str">
            <v>07</v>
          </cell>
          <cell r="F404" t="str">
            <v>โรงพยาบาลชุมชน</v>
          </cell>
          <cell r="G404" t="str">
            <v>30</v>
          </cell>
          <cell r="H404" t="str">
            <v>19</v>
          </cell>
          <cell r="I404" t="str">
            <v>จ.สระบุรี</v>
          </cell>
          <cell r="J404" t="str">
            <v>07</v>
          </cell>
          <cell r="K404" t="str">
            <v xml:space="preserve"> อ.ดอนพุด</v>
          </cell>
          <cell r="L404" t="str">
            <v>01</v>
          </cell>
          <cell r="M404" t="str">
            <v xml:space="preserve"> 'ต.ดอนพุด'</v>
          </cell>
          <cell r="N404" t="str">
            <v>02</v>
          </cell>
          <cell r="O404" t="str">
            <v xml:space="preserve"> หมู่ 2</v>
          </cell>
          <cell r="P404" t="str">
            <v>01</v>
          </cell>
          <cell r="Q404" t="str">
            <v>เปิดดำเนินการ</v>
          </cell>
          <cell r="R404" t="str">
            <v xml:space="preserve">100 </v>
          </cell>
          <cell r="V404" t="str">
            <v>21</v>
          </cell>
          <cell r="W404" t="str">
            <v>2.1 ทุติยภูมิระดับต้น</v>
          </cell>
          <cell r="AH404" t="str">
            <v>10812</v>
          </cell>
        </row>
        <row r="405">
          <cell r="A405" t="str">
            <v>001081300</v>
          </cell>
          <cell r="B405" t="str">
            <v>โรงพยาบาลหนองโดน</v>
          </cell>
          <cell r="C405" t="str">
            <v>21002</v>
          </cell>
          <cell r="D405" t="str">
            <v>กระทรวงสาธารณสุข สำนักงานปลัดกระทรวงสาธารณสุข</v>
          </cell>
          <cell r="E405" t="str">
            <v>07</v>
          </cell>
          <cell r="F405" t="str">
            <v>โรงพยาบาลชุมชน</v>
          </cell>
          <cell r="G405" t="str">
            <v>10</v>
          </cell>
          <cell r="H405" t="str">
            <v>19</v>
          </cell>
          <cell r="I405" t="str">
            <v>จ.สระบุรี</v>
          </cell>
          <cell r="J405" t="str">
            <v>08</v>
          </cell>
          <cell r="K405" t="str">
            <v xml:space="preserve"> อ.หนองโดน</v>
          </cell>
          <cell r="L405" t="str">
            <v>01</v>
          </cell>
          <cell r="M405" t="str">
            <v xml:space="preserve"> 'ต.หนองโดน'</v>
          </cell>
          <cell r="N405" t="str">
            <v>09</v>
          </cell>
          <cell r="O405" t="str">
            <v xml:space="preserve"> หมู่ 9</v>
          </cell>
          <cell r="P405" t="str">
            <v>01</v>
          </cell>
          <cell r="Q405" t="str">
            <v>เปิดดำเนินการ</v>
          </cell>
          <cell r="R405" t="str">
            <v xml:space="preserve">121 </v>
          </cell>
          <cell r="V405" t="str">
            <v>21</v>
          </cell>
          <cell r="W405" t="str">
            <v>2.1 ทุติยภูมิระดับต้น</v>
          </cell>
          <cell r="AH405" t="str">
            <v>10813</v>
          </cell>
        </row>
        <row r="406">
          <cell r="A406" t="str">
            <v>001081500</v>
          </cell>
          <cell r="B406" t="str">
            <v>โรงพยาบาลมวกเหล็ก</v>
          </cell>
          <cell r="C406" t="str">
            <v>21002</v>
          </cell>
          <cell r="D406" t="str">
            <v>กระทรวงสาธารณสุข สำนักงานปลัดกระทรวงสาธารณสุข</v>
          </cell>
          <cell r="E406" t="str">
            <v>07</v>
          </cell>
          <cell r="F406" t="str">
            <v>โรงพยาบาลชุมชน</v>
          </cell>
          <cell r="G406" t="str">
            <v>30</v>
          </cell>
          <cell r="H406" t="str">
            <v>19</v>
          </cell>
          <cell r="I406" t="str">
            <v>จ.สระบุรี</v>
          </cell>
          <cell r="J406" t="str">
            <v>11</v>
          </cell>
          <cell r="K406" t="str">
            <v xml:space="preserve"> อ.มวกเหล็ก</v>
          </cell>
          <cell r="L406" t="str">
            <v>02</v>
          </cell>
          <cell r="M406" t="str">
            <v xml:space="preserve"> 'ต.มิตรภาพ'</v>
          </cell>
          <cell r="N406" t="str">
            <v>09</v>
          </cell>
          <cell r="O406" t="str">
            <v xml:space="preserve"> หมู่ 9</v>
          </cell>
          <cell r="P406" t="str">
            <v>01</v>
          </cell>
          <cell r="Q406" t="str">
            <v>เปิดดำเนินการ</v>
          </cell>
          <cell r="V406" t="str">
            <v>21</v>
          </cell>
          <cell r="W406" t="str">
            <v>2.1 ทุติยภูมิระดับต้น</v>
          </cell>
          <cell r="AH406" t="str">
            <v>10815</v>
          </cell>
        </row>
        <row r="407">
          <cell r="A407" t="str">
            <v>001081600</v>
          </cell>
          <cell r="B407" t="str">
            <v>โรงพยาบาลวังม่วง</v>
          </cell>
          <cell r="C407" t="str">
            <v>21002</v>
          </cell>
          <cell r="D407" t="str">
            <v>กระทรวงสาธารณสุข สำนักงานปลัดกระทรวงสาธารณสุข</v>
          </cell>
          <cell r="E407" t="str">
            <v>07</v>
          </cell>
          <cell r="F407" t="str">
            <v>โรงพยาบาลชุมชน</v>
          </cell>
          <cell r="G407" t="str">
            <v>30</v>
          </cell>
          <cell r="H407" t="str">
            <v>19</v>
          </cell>
          <cell r="I407" t="str">
            <v>จ.สระบุรี</v>
          </cell>
          <cell r="J407" t="str">
            <v>12</v>
          </cell>
          <cell r="K407" t="str">
            <v xml:space="preserve"> อ.วังม่วง</v>
          </cell>
          <cell r="L407" t="str">
            <v>03</v>
          </cell>
          <cell r="M407" t="str">
            <v xml:space="preserve"> 'ต.วังม่วง'</v>
          </cell>
          <cell r="N407" t="str">
            <v>01</v>
          </cell>
          <cell r="O407" t="str">
            <v xml:space="preserve"> หมู่ 1</v>
          </cell>
          <cell r="P407" t="str">
            <v>01</v>
          </cell>
          <cell r="Q407" t="str">
            <v>เปิดดำเนินการ</v>
          </cell>
          <cell r="R407" t="str">
            <v xml:space="preserve">60 </v>
          </cell>
          <cell r="V407" t="str">
            <v>21</v>
          </cell>
          <cell r="W407" t="str">
            <v>2.1 ทุติยภูมิระดับต้น</v>
          </cell>
          <cell r="AH407" t="str">
            <v>10816</v>
          </cell>
        </row>
        <row r="408">
          <cell r="A408" t="str">
            <v>001080200</v>
          </cell>
          <cell r="B408" t="str">
            <v>โรงพยาบาลมโนรมย์</v>
          </cell>
          <cell r="C408" t="str">
            <v>21002</v>
          </cell>
          <cell r="D408" t="str">
            <v>กระทรวงสาธารณสุข สำนักงานปลัดกระทรวงสาธารณสุข</v>
          </cell>
          <cell r="E408" t="str">
            <v>07</v>
          </cell>
          <cell r="F408" t="str">
            <v>โรงพยาบาลชุมชน</v>
          </cell>
          <cell r="G408" t="str">
            <v>30</v>
          </cell>
          <cell r="H408" t="str">
            <v>18</v>
          </cell>
          <cell r="I408" t="str">
            <v>จ.ชัยนาท</v>
          </cell>
          <cell r="J408" t="str">
            <v>02</v>
          </cell>
          <cell r="K408" t="str">
            <v xml:space="preserve"> อ.มโนรมย์</v>
          </cell>
          <cell r="L408" t="str">
            <v>05</v>
          </cell>
          <cell r="M408" t="str">
            <v xml:space="preserve"> 'ต.หางน้ำสาคร'</v>
          </cell>
          <cell r="N408" t="str">
            <v>04</v>
          </cell>
          <cell r="O408" t="str">
            <v xml:space="preserve"> หมู่ 4</v>
          </cell>
          <cell r="P408" t="str">
            <v>01</v>
          </cell>
          <cell r="Q408" t="str">
            <v>เปิดดำเนินการ</v>
          </cell>
          <cell r="R408" t="str">
            <v xml:space="preserve">108 ม.8 ถ.ชัยนาท-สุพรรณบุรี </v>
          </cell>
          <cell r="V408" t="str">
            <v>21</v>
          </cell>
          <cell r="W408" t="str">
            <v>2.1 ทุติยภูมิระดับต้น</v>
          </cell>
          <cell r="AH408" t="str">
            <v>10802</v>
          </cell>
        </row>
        <row r="409">
          <cell r="A409" t="str">
            <v>001084600</v>
          </cell>
          <cell r="B409" t="str">
            <v>โรงพยาบาลเขาสมิง</v>
          </cell>
          <cell r="C409" t="str">
            <v>21002</v>
          </cell>
          <cell r="D409" t="str">
            <v>กระทรวงสาธารณสุข สำนักงานปลัดกระทรวงสาธารณสุข</v>
          </cell>
          <cell r="E409" t="str">
            <v>07</v>
          </cell>
          <cell r="F409" t="str">
            <v>โรงพยาบาลชุมชน</v>
          </cell>
          <cell r="G409" t="str">
            <v>38</v>
          </cell>
          <cell r="H409" t="str">
            <v>23</v>
          </cell>
          <cell r="I409" t="str">
            <v>จ.ตราด</v>
          </cell>
          <cell r="J409" t="str">
            <v>03</v>
          </cell>
          <cell r="K409" t="str">
            <v xml:space="preserve"> อ.เขาสมิง</v>
          </cell>
          <cell r="L409" t="str">
            <v>02</v>
          </cell>
          <cell r="M409" t="str">
            <v xml:space="preserve"> 'ต.แสนตุ้ง'</v>
          </cell>
          <cell r="N409" t="str">
            <v>01</v>
          </cell>
          <cell r="O409" t="str">
            <v xml:space="preserve"> หมู่ 1</v>
          </cell>
          <cell r="P409" t="str">
            <v>01</v>
          </cell>
          <cell r="Q409" t="str">
            <v>เปิดดำเนินการ</v>
          </cell>
          <cell r="R409" t="str">
            <v xml:space="preserve">75 ม.1 ถ.สุขุมวิท </v>
          </cell>
          <cell r="S409" t="str">
            <v>23150</v>
          </cell>
          <cell r="T409" t="str">
            <v>039-696414</v>
          </cell>
          <cell r="U409" t="str">
            <v>039-696414</v>
          </cell>
          <cell r="V409" t="str">
            <v>21</v>
          </cell>
          <cell r="W409" t="str">
            <v>2.1 ทุติยภูมิระดับต้น</v>
          </cell>
          <cell r="X409" t="str">
            <v>S</v>
          </cell>
          <cell r="Y409" t="str">
            <v xml:space="preserve">บริการ  </v>
          </cell>
          <cell r="AH409" t="str">
            <v>10846</v>
          </cell>
        </row>
        <row r="410">
          <cell r="A410" t="str">
            <v>001084700</v>
          </cell>
          <cell r="B410" t="str">
            <v>โรงพยาบาลบ่อไร่</v>
          </cell>
          <cell r="C410" t="str">
            <v>21002</v>
          </cell>
          <cell r="D410" t="str">
            <v>กระทรวงสาธารณสุข สำนักงานปลัดกระทรวงสาธารณสุข</v>
          </cell>
          <cell r="E410" t="str">
            <v>07</v>
          </cell>
          <cell r="F410" t="str">
            <v>โรงพยาบาลชุมชน</v>
          </cell>
          <cell r="G410" t="str">
            <v>37</v>
          </cell>
          <cell r="H410" t="str">
            <v>23</v>
          </cell>
          <cell r="I410" t="str">
            <v>จ.ตราด</v>
          </cell>
          <cell r="J410" t="str">
            <v>04</v>
          </cell>
          <cell r="K410" t="str">
            <v xml:space="preserve"> อ.บ่อไร่</v>
          </cell>
          <cell r="L410" t="str">
            <v>01</v>
          </cell>
          <cell r="M410" t="str">
            <v xml:space="preserve"> 'ต.บ่อพลอย'</v>
          </cell>
          <cell r="N410" t="str">
            <v>04</v>
          </cell>
          <cell r="O410" t="str">
            <v xml:space="preserve"> หมู่ 4</v>
          </cell>
          <cell r="P410" t="str">
            <v>01</v>
          </cell>
          <cell r="Q410" t="str">
            <v>เปิดดำเนินการ</v>
          </cell>
          <cell r="R410" t="str">
            <v xml:space="preserve">29 </v>
          </cell>
          <cell r="S410" t="str">
            <v>23140</v>
          </cell>
          <cell r="T410" t="str">
            <v>039-591040</v>
          </cell>
          <cell r="U410" t="str">
            <v>039-591020</v>
          </cell>
          <cell r="V410" t="str">
            <v>21</v>
          </cell>
          <cell r="W410" t="str">
            <v>2.1 ทุติยภูมิระดับต้น</v>
          </cell>
          <cell r="X410" t="str">
            <v>S</v>
          </cell>
          <cell r="Y410" t="str">
            <v xml:space="preserve">บริการ  </v>
          </cell>
          <cell r="AH410" t="str">
            <v>10847</v>
          </cell>
        </row>
        <row r="411">
          <cell r="A411" t="str">
            <v>001084800</v>
          </cell>
          <cell r="B411" t="str">
            <v>โรงพยาบาลแหลมงอบ</v>
          </cell>
          <cell r="C411" t="str">
            <v>21002</v>
          </cell>
          <cell r="D411" t="str">
            <v>กระทรวงสาธารณสุข สำนักงานปลัดกระทรวงสาธารณสุข</v>
          </cell>
          <cell r="E411" t="str">
            <v>07</v>
          </cell>
          <cell r="F411" t="str">
            <v>โรงพยาบาลชุมชน</v>
          </cell>
          <cell r="G411" t="str">
            <v>35</v>
          </cell>
          <cell r="H411" t="str">
            <v>23</v>
          </cell>
          <cell r="I411" t="str">
            <v>จ.ตราด</v>
          </cell>
          <cell r="J411" t="str">
            <v>05</v>
          </cell>
          <cell r="K411" t="str">
            <v xml:space="preserve"> อ.แหลมงอบ</v>
          </cell>
          <cell r="L411" t="str">
            <v>01</v>
          </cell>
          <cell r="M411" t="str">
            <v xml:space="preserve"> 'ต.แหลมงอบ'</v>
          </cell>
          <cell r="N411" t="str">
            <v>06</v>
          </cell>
          <cell r="O411" t="str">
            <v xml:space="preserve"> หมู่ 6</v>
          </cell>
          <cell r="P411" t="str">
            <v>01</v>
          </cell>
          <cell r="Q411" t="str">
            <v>เปิดดำเนินการ</v>
          </cell>
          <cell r="R411" t="str">
            <v xml:space="preserve">5/5 </v>
          </cell>
          <cell r="S411" t="str">
            <v>23120</v>
          </cell>
          <cell r="T411" t="str">
            <v>039-597040</v>
          </cell>
          <cell r="U411" t="str">
            <v>039-597040</v>
          </cell>
          <cell r="V411" t="str">
            <v>21</v>
          </cell>
          <cell r="W411" t="str">
            <v>2.1 ทุติยภูมิระดับต้น</v>
          </cell>
          <cell r="X411" t="str">
            <v>S</v>
          </cell>
          <cell r="Y411" t="str">
            <v xml:space="preserve">บริการ  </v>
          </cell>
          <cell r="AH411" t="str">
            <v>10848</v>
          </cell>
        </row>
        <row r="412">
          <cell r="A412" t="str">
            <v>001084900</v>
          </cell>
          <cell r="B412" t="str">
            <v>โรงพยาบาลเกาะกูด</v>
          </cell>
          <cell r="C412" t="str">
            <v>21002</v>
          </cell>
          <cell r="D412" t="str">
            <v>กระทรวงสาธารณสุข สำนักงานปลัดกระทรวงสาธารณสุข</v>
          </cell>
          <cell r="E412" t="str">
            <v>07</v>
          </cell>
          <cell r="F412" t="str">
            <v>โรงพยาบาลชุมชน</v>
          </cell>
          <cell r="G412" t="str">
            <v>6</v>
          </cell>
          <cell r="H412" t="str">
            <v>23</v>
          </cell>
          <cell r="I412" t="str">
            <v>จ.ตราด</v>
          </cell>
          <cell r="J412" t="str">
            <v>06</v>
          </cell>
          <cell r="K412" t="str">
            <v xml:space="preserve"> อ.เกาะกูด</v>
          </cell>
          <cell r="L412" t="str">
            <v>02</v>
          </cell>
          <cell r="M412" t="str">
            <v xml:space="preserve"> 'ต.เกาะกูด'</v>
          </cell>
          <cell r="N412" t="str">
            <v>01</v>
          </cell>
          <cell r="O412" t="str">
            <v xml:space="preserve"> หมู่ 1</v>
          </cell>
          <cell r="P412" t="str">
            <v>01</v>
          </cell>
          <cell r="Q412" t="str">
            <v>เปิดดำเนินการ</v>
          </cell>
          <cell r="R412" t="str">
            <v xml:space="preserve">49 </v>
          </cell>
          <cell r="S412" t="str">
            <v>23000</v>
          </cell>
          <cell r="T412" t="str">
            <v>039-525748</v>
          </cell>
          <cell r="U412" t="str">
            <v>039-525748</v>
          </cell>
          <cell r="V412" t="str">
            <v>21</v>
          </cell>
          <cell r="W412" t="str">
            <v>2.1 ทุติยภูมิระดับต้น</v>
          </cell>
          <cell r="X412" t="str">
            <v>S</v>
          </cell>
          <cell r="Y412" t="str">
            <v xml:space="preserve">บริการ  </v>
          </cell>
          <cell r="AH412" t="str">
            <v>10849</v>
          </cell>
        </row>
        <row r="413">
          <cell r="A413" t="str">
            <v>001080800</v>
          </cell>
          <cell r="B413" t="str">
            <v>โรงพยาบาลหนองแค</v>
          </cell>
          <cell r="C413" t="str">
            <v>21002</v>
          </cell>
          <cell r="D413" t="str">
            <v>กระทรวงสาธารณสุข สำนักงานปลัดกระทรวงสาธารณสุข</v>
          </cell>
          <cell r="E413" t="str">
            <v>07</v>
          </cell>
          <cell r="F413" t="str">
            <v>โรงพยาบาลชุมชน</v>
          </cell>
          <cell r="G413" t="str">
            <v>90</v>
          </cell>
          <cell r="H413" t="str">
            <v>19</v>
          </cell>
          <cell r="I413" t="str">
            <v>จ.สระบุรี</v>
          </cell>
          <cell r="J413" t="str">
            <v>03</v>
          </cell>
          <cell r="K413" t="str">
            <v xml:space="preserve"> อ.หนองแค</v>
          </cell>
          <cell r="L413" t="str">
            <v>01</v>
          </cell>
          <cell r="M413" t="str">
            <v xml:space="preserve"> 'ต.หนองแค'</v>
          </cell>
          <cell r="N413" t="str">
            <v>00</v>
          </cell>
          <cell r="O413" t="str">
            <v xml:space="preserve"> หมู่ 0</v>
          </cell>
          <cell r="P413" t="str">
            <v>01</v>
          </cell>
          <cell r="Q413" t="str">
            <v>เปิดดำเนินการ</v>
          </cell>
          <cell r="R413" t="str">
            <v>115 ถ.พหลโยธิน</v>
          </cell>
          <cell r="V413" t="str">
            <v>21</v>
          </cell>
          <cell r="W413" t="str">
            <v>2.1 ทุติยภูมิระดับต้น</v>
          </cell>
          <cell r="AH413" t="str">
            <v>10808</v>
          </cell>
        </row>
        <row r="414">
          <cell r="A414" t="str">
            <v>001083100</v>
          </cell>
          <cell r="B414" t="str">
            <v>โรงพยาบาลบ้านค่าย</v>
          </cell>
          <cell r="C414" t="str">
            <v>21002</v>
          </cell>
          <cell r="D414" t="str">
            <v>กระทรวงสาธารณสุข สำนักงานปลัดกระทรวงสาธารณสุข</v>
          </cell>
          <cell r="E414" t="str">
            <v>07</v>
          </cell>
          <cell r="F414" t="str">
            <v>โรงพยาบาลชุมชน</v>
          </cell>
          <cell r="G414" t="str">
            <v>38</v>
          </cell>
          <cell r="H414" t="str">
            <v>21</v>
          </cell>
          <cell r="I414" t="str">
            <v>จ.ระยอง</v>
          </cell>
          <cell r="J414" t="str">
            <v>05</v>
          </cell>
          <cell r="K414" t="str">
            <v xml:space="preserve"> อ.บ้านค่าย</v>
          </cell>
          <cell r="L414" t="str">
            <v>02</v>
          </cell>
          <cell r="M414" t="str">
            <v xml:space="preserve"> 'ต.หนองละลอก'</v>
          </cell>
          <cell r="N414" t="str">
            <v>04</v>
          </cell>
          <cell r="O414" t="str">
            <v xml:space="preserve"> หมู่ 4</v>
          </cell>
          <cell r="P414" t="str">
            <v>01</v>
          </cell>
          <cell r="Q414" t="str">
            <v>เปิดดำเนินการ</v>
          </cell>
          <cell r="R414" t="str">
            <v xml:space="preserve">144 </v>
          </cell>
          <cell r="S414" t="str">
            <v>21120</v>
          </cell>
          <cell r="T414" t="str">
            <v>038-641005</v>
          </cell>
          <cell r="U414" t="str">
            <v>038-641005</v>
          </cell>
          <cell r="V414" t="str">
            <v>22</v>
          </cell>
          <cell r="W414" t="str">
            <v>2.2 ทุติยภูมิระดับกลาง</v>
          </cell>
          <cell r="X414" t="str">
            <v>S</v>
          </cell>
          <cell r="Y414" t="str">
            <v xml:space="preserve">บริการ  </v>
          </cell>
          <cell r="AH414" t="str">
            <v>10831</v>
          </cell>
        </row>
        <row r="415">
          <cell r="A415" t="str">
            <v>001083200</v>
          </cell>
          <cell r="B415" t="str">
            <v>โรงพยาบาลปลวกแดง</v>
          </cell>
          <cell r="C415" t="str">
            <v>21002</v>
          </cell>
          <cell r="D415" t="str">
            <v>กระทรวงสาธารณสุข สำนักงานปลัดกระทรวงสาธารณสุข</v>
          </cell>
          <cell r="E415" t="str">
            <v>07</v>
          </cell>
          <cell r="F415" t="str">
            <v>โรงพยาบาลชุมชน</v>
          </cell>
          <cell r="G415" t="str">
            <v>36</v>
          </cell>
          <cell r="H415" t="str">
            <v>21</v>
          </cell>
          <cell r="I415" t="str">
            <v>จ.ระยอง</v>
          </cell>
          <cell r="J415" t="str">
            <v>06</v>
          </cell>
          <cell r="K415" t="str">
            <v xml:space="preserve"> อ.ปลวกแดง</v>
          </cell>
          <cell r="L415" t="str">
            <v>01</v>
          </cell>
          <cell r="M415" t="str">
            <v xml:space="preserve"> 'ต.ปลวกแดง'</v>
          </cell>
          <cell r="N415" t="str">
            <v>01</v>
          </cell>
          <cell r="O415" t="str">
            <v xml:space="preserve"> หมู่ 1</v>
          </cell>
          <cell r="P415" t="str">
            <v>01</v>
          </cell>
          <cell r="Q415" t="str">
            <v>เปิดดำเนินการ</v>
          </cell>
          <cell r="R415" t="str">
            <v xml:space="preserve">272 </v>
          </cell>
          <cell r="S415" t="str">
            <v>21140</v>
          </cell>
          <cell r="T415" t="str">
            <v>038-659117</v>
          </cell>
          <cell r="U415" t="str">
            <v>038-659005</v>
          </cell>
          <cell r="V415" t="str">
            <v>22</v>
          </cell>
          <cell r="W415" t="str">
            <v>2.2 ทุติยภูมิระดับกลาง</v>
          </cell>
          <cell r="X415" t="str">
            <v>S</v>
          </cell>
          <cell r="Y415" t="str">
            <v xml:space="preserve">บริการ  </v>
          </cell>
          <cell r="AH415" t="str">
            <v>10832</v>
          </cell>
        </row>
        <row r="416">
          <cell r="A416" t="str">
            <v>001144600</v>
          </cell>
          <cell r="B416" t="str">
            <v>โรงพยาบาลสมเด็จพระยุพราชบ้านดุง</v>
          </cell>
          <cell r="C416" t="str">
            <v>21002</v>
          </cell>
          <cell r="D416" t="str">
            <v>กระทรวงสาธารณสุข สำนักงานปลัดกระทรวงสาธารณสุข</v>
          </cell>
          <cell r="E416" t="str">
            <v>07</v>
          </cell>
          <cell r="F416" t="str">
            <v>โรงพยาบาลชุมชน</v>
          </cell>
          <cell r="G416" t="str">
            <v>90</v>
          </cell>
          <cell r="H416" t="str">
            <v>41</v>
          </cell>
          <cell r="I416" t="str">
            <v>จ.อุดรธานี</v>
          </cell>
          <cell r="J416" t="str">
            <v>11</v>
          </cell>
          <cell r="K416" t="str">
            <v xml:space="preserve"> อ.บ้านดุง</v>
          </cell>
          <cell r="L416" t="str">
            <v>01</v>
          </cell>
          <cell r="M416" t="str">
            <v xml:space="preserve"> 'ต.ศรีสุทโธ'</v>
          </cell>
          <cell r="N416" t="str">
            <v>07</v>
          </cell>
          <cell r="O416" t="str">
            <v xml:space="preserve"> หมู่ 7</v>
          </cell>
          <cell r="P416" t="str">
            <v>01</v>
          </cell>
          <cell r="Q416" t="str">
            <v>เปิดดำเนินการ</v>
          </cell>
          <cell r="V416" t="str">
            <v>21</v>
          </cell>
          <cell r="W416" t="str">
            <v>2.1 ทุติยภูมิระดับต้น</v>
          </cell>
          <cell r="AH416" t="str">
            <v>11446</v>
          </cell>
        </row>
        <row r="417">
          <cell r="A417" t="str">
            <v>001082900</v>
          </cell>
          <cell r="B417" t="str">
            <v>โรงพยาบาลแกลง</v>
          </cell>
          <cell r="C417" t="str">
            <v>21002</v>
          </cell>
          <cell r="D417" t="str">
            <v>กระทรวงสาธารณสุข สำนักงานปลัดกระทรวงสาธารณสุข</v>
          </cell>
          <cell r="E417" t="str">
            <v>07</v>
          </cell>
          <cell r="F417" t="str">
            <v>โรงพยาบาลชุมชน</v>
          </cell>
          <cell r="G417" t="str">
            <v>158</v>
          </cell>
          <cell r="H417" t="str">
            <v>21</v>
          </cell>
          <cell r="I417" t="str">
            <v>จ.ระยอง</v>
          </cell>
          <cell r="J417" t="str">
            <v>03</v>
          </cell>
          <cell r="K417" t="str">
            <v xml:space="preserve"> อ.แกลง</v>
          </cell>
          <cell r="L417" t="str">
            <v>01</v>
          </cell>
          <cell r="M417" t="str">
            <v xml:space="preserve"> 'ต.ทางเกวียน'</v>
          </cell>
          <cell r="N417" t="str">
            <v>00</v>
          </cell>
          <cell r="O417" t="str">
            <v xml:space="preserve"> หมู่ 0</v>
          </cell>
          <cell r="P417" t="str">
            <v>01</v>
          </cell>
          <cell r="Q417" t="str">
            <v>เปิดดำเนินการ</v>
          </cell>
          <cell r="R417" t="str">
            <v xml:space="preserve">254  ถ.สุขุมวิท </v>
          </cell>
          <cell r="S417" t="str">
            <v>21110</v>
          </cell>
          <cell r="T417" t="str">
            <v>038-677537</v>
          </cell>
          <cell r="U417" t="str">
            <v>038-677537</v>
          </cell>
          <cell r="V417" t="str">
            <v>23</v>
          </cell>
          <cell r="W417" t="str">
            <v>2.3 ทุติยภูมิระดับสูง</v>
          </cell>
          <cell r="X417" t="str">
            <v>S</v>
          </cell>
          <cell r="Y417" t="str">
            <v xml:space="preserve">บริการ  </v>
          </cell>
          <cell r="AH417" t="str">
            <v>10829</v>
          </cell>
        </row>
        <row r="418">
          <cell r="A418" t="str">
            <v>001080700</v>
          </cell>
          <cell r="B418" t="str">
            <v>โรงพยาบาลแก่งคอย</v>
          </cell>
          <cell r="C418" t="str">
            <v>21002</v>
          </cell>
          <cell r="D418" t="str">
            <v>กระทรวงสาธารณสุข สำนักงานปลัดกระทรวงสาธารณสุข</v>
          </cell>
          <cell r="E418" t="str">
            <v>07</v>
          </cell>
          <cell r="F418" t="str">
            <v>โรงพยาบาลชุมชน</v>
          </cell>
          <cell r="G418" t="str">
            <v>60</v>
          </cell>
          <cell r="H418" t="str">
            <v>19</v>
          </cell>
          <cell r="I418" t="str">
            <v>จ.สระบุรี</v>
          </cell>
          <cell r="J418" t="str">
            <v>02</v>
          </cell>
          <cell r="K418" t="str">
            <v xml:space="preserve"> อ.แก่งคอย</v>
          </cell>
          <cell r="L418" t="str">
            <v>01</v>
          </cell>
          <cell r="M418" t="str">
            <v xml:space="preserve"> 'ต.แก่งคอย'</v>
          </cell>
          <cell r="N418" t="str">
            <v>08</v>
          </cell>
          <cell r="O418" t="str">
            <v xml:space="preserve"> หมู่ 8</v>
          </cell>
          <cell r="P418" t="str">
            <v>01</v>
          </cell>
          <cell r="Q418" t="str">
            <v>เปิดดำเนินการ</v>
          </cell>
          <cell r="R418" t="str">
            <v xml:space="preserve">107 </v>
          </cell>
          <cell r="V418" t="str">
            <v>21</v>
          </cell>
          <cell r="W418" t="str">
            <v>2.1 ทุติยภูมิระดับต้น</v>
          </cell>
          <cell r="AH418" t="str">
            <v>10807</v>
          </cell>
        </row>
        <row r="419">
          <cell r="A419" t="str">
            <v>001077000</v>
          </cell>
          <cell r="B419" t="str">
            <v>โรงพยาบาลบางไทร</v>
          </cell>
          <cell r="C419" t="str">
            <v>21002</v>
          </cell>
          <cell r="D419" t="str">
            <v>กระทรวงสาธารณสุข สำนักงานปลัดกระทรวงสาธารณสุข</v>
          </cell>
          <cell r="E419" t="str">
            <v>07</v>
          </cell>
          <cell r="F419" t="str">
            <v>โรงพยาบาลชุมชน</v>
          </cell>
          <cell r="G419" t="str">
            <v>30</v>
          </cell>
          <cell r="H419" t="str">
            <v>14</v>
          </cell>
          <cell r="I419" t="str">
            <v>จ.พระนครศรีอยุธยา</v>
          </cell>
          <cell r="J419" t="str">
            <v>04</v>
          </cell>
          <cell r="K419" t="str">
            <v xml:space="preserve"> อ.บางไทร</v>
          </cell>
          <cell r="L419" t="str">
            <v>01</v>
          </cell>
          <cell r="M419" t="str">
            <v xml:space="preserve"> 'ต.บางไทร'</v>
          </cell>
          <cell r="N419" t="str">
            <v>02</v>
          </cell>
          <cell r="O419" t="str">
            <v xml:space="preserve"> หมู่ 2</v>
          </cell>
          <cell r="P419" t="str">
            <v>01</v>
          </cell>
          <cell r="Q419" t="str">
            <v>เปิดดำเนินการ</v>
          </cell>
          <cell r="R419" t="str">
            <v xml:space="preserve">35 ม.2 </v>
          </cell>
          <cell r="S419" t="str">
            <v>13190</v>
          </cell>
          <cell r="V419" t="str">
            <v>21</v>
          </cell>
          <cell r="W419" t="str">
            <v>2.1 ทุติยภูมิระดับต้น</v>
          </cell>
          <cell r="AH419" t="str">
            <v>10770</v>
          </cell>
        </row>
        <row r="420">
          <cell r="A420" t="str">
            <v>001076800</v>
          </cell>
          <cell r="B420" t="str">
            <v>โรงพยาบาลท่าเรือ</v>
          </cell>
          <cell r="C420" t="str">
            <v>21002</v>
          </cell>
          <cell r="D420" t="str">
            <v>กระทรวงสาธารณสุข สำนักงานปลัดกระทรวงสาธารณสุข</v>
          </cell>
          <cell r="E420" t="str">
            <v>07</v>
          </cell>
          <cell r="F420" t="str">
            <v>โรงพยาบาลชุมชน</v>
          </cell>
          <cell r="G420" t="str">
            <v>30</v>
          </cell>
          <cell r="H420" t="str">
            <v>14</v>
          </cell>
          <cell r="I420" t="str">
            <v>จ.พระนครศรีอยุธยา</v>
          </cell>
          <cell r="J420" t="str">
            <v>02</v>
          </cell>
          <cell r="K420" t="str">
            <v xml:space="preserve"> อ.ท่าเรือ</v>
          </cell>
          <cell r="L420" t="str">
            <v>01</v>
          </cell>
          <cell r="M420" t="str">
            <v xml:space="preserve"> 'ต.ท่าเรือ'</v>
          </cell>
          <cell r="N420" t="str">
            <v>02</v>
          </cell>
          <cell r="O420" t="str">
            <v xml:space="preserve"> หมู่ 2</v>
          </cell>
          <cell r="P420" t="str">
            <v>01</v>
          </cell>
          <cell r="Q420" t="str">
            <v>เปิดดำเนินการ</v>
          </cell>
          <cell r="R420" t="str">
            <v xml:space="preserve">440/1 ถ.เทศบาล 2 &lt;br /&gt; </v>
          </cell>
          <cell r="S420" t="str">
            <v>13000</v>
          </cell>
          <cell r="V420" t="str">
            <v>21</v>
          </cell>
          <cell r="W420" t="str">
            <v>2.1 ทุติยภูมิระดับต้น</v>
          </cell>
          <cell r="X420" t="str">
            <v>S</v>
          </cell>
          <cell r="Y420" t="str">
            <v xml:space="preserve">บริการ  </v>
          </cell>
          <cell r="AH420" t="str">
            <v>10768</v>
          </cell>
        </row>
        <row r="421">
          <cell r="A421" t="str">
            <v>001077700</v>
          </cell>
          <cell r="B421" t="str">
            <v>โรงพยาบาลวังน้อย</v>
          </cell>
          <cell r="C421" t="str">
            <v>21002</v>
          </cell>
          <cell r="D421" t="str">
            <v>กระทรวงสาธารณสุข สำนักงานปลัดกระทรวงสาธารณสุข</v>
          </cell>
          <cell r="E421" t="str">
            <v>07</v>
          </cell>
          <cell r="F421" t="str">
            <v>โรงพยาบาลชุมชน</v>
          </cell>
          <cell r="G421" t="str">
            <v>60</v>
          </cell>
          <cell r="H421" t="str">
            <v>14</v>
          </cell>
          <cell r="I421" t="str">
            <v>จ.พระนครศรีอยุธยา</v>
          </cell>
          <cell r="J421" t="str">
            <v>11</v>
          </cell>
          <cell r="K421" t="str">
            <v xml:space="preserve"> อ.วังน้อย</v>
          </cell>
          <cell r="L421" t="str">
            <v>01</v>
          </cell>
          <cell r="M421" t="str">
            <v xml:space="preserve"> 'ต.ลำตาเสา'</v>
          </cell>
          <cell r="N421" t="str">
            <v>05</v>
          </cell>
          <cell r="O421" t="str">
            <v xml:space="preserve"> หมู่ 5</v>
          </cell>
          <cell r="P421" t="str">
            <v>01</v>
          </cell>
          <cell r="Q421" t="str">
            <v>เปิดดำเนินการ</v>
          </cell>
          <cell r="R421" t="str">
            <v xml:space="preserve">100 ม.5 ถ.พหลโยธิน </v>
          </cell>
          <cell r="S421" t="str">
            <v>13170</v>
          </cell>
          <cell r="T421" t="str">
            <v>035271033</v>
          </cell>
          <cell r="V421" t="str">
            <v>21</v>
          </cell>
          <cell r="W421" t="str">
            <v>2.1 ทุติยภูมิระดับต้น</v>
          </cell>
          <cell r="X421" t="str">
            <v>S</v>
          </cell>
          <cell r="Y421" t="str">
            <v xml:space="preserve">บริการ  </v>
          </cell>
          <cell r="AH421" t="str">
            <v>10777</v>
          </cell>
        </row>
        <row r="422">
          <cell r="A422" t="str">
            <v>001084000</v>
          </cell>
          <cell r="B422" t="str">
            <v>โรงพยาบาลแหลมสิงห์</v>
          </cell>
          <cell r="C422" t="str">
            <v>21002</v>
          </cell>
          <cell r="D422" t="str">
            <v>กระทรวงสาธารณสุข สำนักงานปลัดกระทรวงสาธารณสุข</v>
          </cell>
          <cell r="E422" t="str">
            <v>07</v>
          </cell>
          <cell r="F422" t="str">
            <v>โรงพยาบาลชุมชน</v>
          </cell>
          <cell r="G422" t="str">
            <v>10</v>
          </cell>
          <cell r="H422" t="str">
            <v>22</v>
          </cell>
          <cell r="I422" t="str">
            <v>จ.จันทบุรี</v>
          </cell>
          <cell r="J422" t="str">
            <v>06</v>
          </cell>
          <cell r="K422" t="str">
            <v xml:space="preserve"> อ.แหลมสิงห์</v>
          </cell>
          <cell r="L422" t="str">
            <v>01</v>
          </cell>
          <cell r="M422" t="str">
            <v xml:space="preserve"> 'ต.ปากน้ำแหลมสิงห์'</v>
          </cell>
          <cell r="N422" t="str">
            <v>01</v>
          </cell>
          <cell r="O422" t="str">
            <v xml:space="preserve"> หมู่ 1</v>
          </cell>
          <cell r="P422" t="str">
            <v>01</v>
          </cell>
          <cell r="Q422" t="str">
            <v>เปิดดำเนินการ</v>
          </cell>
          <cell r="R422" t="str">
            <v xml:space="preserve">79/24 </v>
          </cell>
          <cell r="V422" t="str">
            <v>22</v>
          </cell>
          <cell r="W422" t="str">
            <v>2.2 ทุติยภูมิระดับกลาง</v>
          </cell>
          <cell r="AH422" t="str">
            <v>10840</v>
          </cell>
        </row>
        <row r="423">
          <cell r="A423" t="str">
            <v>001084100</v>
          </cell>
          <cell r="B423" t="str">
            <v>โรงพยาบาลสอยดาว</v>
          </cell>
          <cell r="C423" t="str">
            <v>21002</v>
          </cell>
          <cell r="D423" t="str">
            <v>กระทรวงสาธารณสุข สำนักงานปลัดกระทรวงสาธารณสุข</v>
          </cell>
          <cell r="E423" t="str">
            <v>07</v>
          </cell>
          <cell r="F423" t="str">
            <v>โรงพยาบาลชุมชน</v>
          </cell>
          <cell r="G423" t="str">
            <v>60</v>
          </cell>
          <cell r="H423" t="str">
            <v>22</v>
          </cell>
          <cell r="I423" t="str">
            <v>จ.จันทบุรี</v>
          </cell>
          <cell r="J423" t="str">
            <v>07</v>
          </cell>
          <cell r="K423" t="str">
            <v xml:space="preserve"> อ.สอยดาว</v>
          </cell>
          <cell r="L423" t="str">
            <v>01</v>
          </cell>
          <cell r="M423" t="str">
            <v xml:space="preserve"> 'ต.ปะตง'</v>
          </cell>
          <cell r="N423" t="str">
            <v>01</v>
          </cell>
          <cell r="O423" t="str">
            <v xml:space="preserve"> หมู่ 1</v>
          </cell>
          <cell r="P423" t="str">
            <v>01</v>
          </cell>
          <cell r="Q423" t="str">
            <v>เปิดดำเนินการ</v>
          </cell>
          <cell r="R423" t="str">
            <v>399</v>
          </cell>
          <cell r="V423" t="str">
            <v>22</v>
          </cell>
          <cell r="W423" t="str">
            <v>2.2 ทุติยภูมิระดับกลาง</v>
          </cell>
          <cell r="AH423" t="str">
            <v>10841</v>
          </cell>
        </row>
        <row r="424">
          <cell r="A424" t="str">
            <v>001084200</v>
          </cell>
          <cell r="B424" t="str">
            <v>โรงพยาบาลแก่งหางแมว</v>
          </cell>
          <cell r="C424" t="str">
            <v>21002</v>
          </cell>
          <cell r="D424" t="str">
            <v>กระทรวงสาธารณสุข สำนักงานปลัดกระทรวงสาธารณสุข</v>
          </cell>
          <cell r="E424" t="str">
            <v>07</v>
          </cell>
          <cell r="F424" t="str">
            <v>โรงพยาบาลชุมชน</v>
          </cell>
          <cell r="G424" t="str">
            <v>10</v>
          </cell>
          <cell r="H424" t="str">
            <v>22</v>
          </cell>
          <cell r="I424" t="str">
            <v>จ.จันทบุรี</v>
          </cell>
          <cell r="J424" t="str">
            <v>08</v>
          </cell>
          <cell r="K424" t="str">
            <v xml:space="preserve"> อ.แก่งหางแมว</v>
          </cell>
          <cell r="L424" t="str">
            <v>01</v>
          </cell>
          <cell r="M424" t="str">
            <v xml:space="preserve"> 'ต.แก่งหางแมว'</v>
          </cell>
          <cell r="N424" t="str">
            <v>03</v>
          </cell>
          <cell r="O424" t="str">
            <v xml:space="preserve"> หมู่ 3</v>
          </cell>
          <cell r="P424" t="str">
            <v>01</v>
          </cell>
          <cell r="Q424" t="str">
            <v>เปิดดำเนินการ</v>
          </cell>
          <cell r="R424" t="str">
            <v>3 ม.3 ถ.หนองกวาง-ขุนซ่อง</v>
          </cell>
          <cell r="V424" t="str">
            <v>22</v>
          </cell>
          <cell r="W424" t="str">
            <v>2.2 ทุติยภูมิระดับกลาง</v>
          </cell>
          <cell r="AH424" t="str">
            <v>10842</v>
          </cell>
        </row>
        <row r="425">
          <cell r="A425" t="str">
            <v>001084300</v>
          </cell>
          <cell r="B425" t="str">
            <v>โรงพยาบาลนายายอาม</v>
          </cell>
          <cell r="C425" t="str">
            <v>21002</v>
          </cell>
          <cell r="D425" t="str">
            <v>กระทรวงสาธารณสุข สำนักงานปลัดกระทรวงสาธารณสุข</v>
          </cell>
          <cell r="E425" t="str">
            <v>07</v>
          </cell>
          <cell r="F425" t="str">
            <v>โรงพยาบาลชุมชน</v>
          </cell>
          <cell r="G425" t="str">
            <v>10</v>
          </cell>
          <cell r="H425" t="str">
            <v>22</v>
          </cell>
          <cell r="I425" t="str">
            <v>จ.จันทบุรี</v>
          </cell>
          <cell r="J425" t="str">
            <v>09</v>
          </cell>
          <cell r="K425" t="str">
            <v xml:space="preserve"> อ.นายายอาม</v>
          </cell>
          <cell r="L425" t="str">
            <v>01</v>
          </cell>
          <cell r="M425" t="str">
            <v xml:space="preserve"> 'ต.นายายอาม'</v>
          </cell>
          <cell r="N425" t="str">
            <v>12</v>
          </cell>
          <cell r="O425" t="str">
            <v xml:space="preserve"> หมู่ 12</v>
          </cell>
          <cell r="P425" t="str">
            <v>01</v>
          </cell>
          <cell r="Q425" t="str">
            <v>เปิดดำเนินการ</v>
          </cell>
          <cell r="R425" t="str">
            <v xml:space="preserve">115 </v>
          </cell>
          <cell r="V425" t="str">
            <v>22</v>
          </cell>
          <cell r="W425" t="str">
            <v>2.2 ทุติยภูมิระดับกลาง</v>
          </cell>
          <cell r="AH425" t="str">
            <v>10843</v>
          </cell>
        </row>
        <row r="426">
          <cell r="A426" t="str">
            <v>001081800</v>
          </cell>
          <cell r="B426" t="str">
            <v>โรงพยาบาลหนองใหญ่</v>
          </cell>
          <cell r="C426" t="str">
            <v>21002</v>
          </cell>
          <cell r="D426" t="str">
            <v>กระทรวงสาธารณสุข สำนักงานปลัดกระทรวงสาธารณสุข</v>
          </cell>
          <cell r="E426" t="str">
            <v>07</v>
          </cell>
          <cell r="F426" t="str">
            <v>โรงพยาบาลชุมชน</v>
          </cell>
          <cell r="G426" t="str">
            <v>30</v>
          </cell>
          <cell r="H426" t="str">
            <v>20</v>
          </cell>
          <cell r="I426" t="str">
            <v>จ.ชลบุรี</v>
          </cell>
          <cell r="J426" t="str">
            <v>03</v>
          </cell>
          <cell r="K426" t="str">
            <v xml:space="preserve"> อ.หนองใหญ่</v>
          </cell>
          <cell r="L426" t="str">
            <v>01</v>
          </cell>
          <cell r="M426" t="str">
            <v xml:space="preserve"> 'ต.หนองใหญ่'</v>
          </cell>
          <cell r="N426" t="str">
            <v>01</v>
          </cell>
          <cell r="O426" t="str">
            <v xml:space="preserve"> หมู่ 1</v>
          </cell>
          <cell r="P426" t="str">
            <v>01</v>
          </cell>
          <cell r="Q426" t="str">
            <v>เปิดดำเนินการ</v>
          </cell>
          <cell r="V426" t="str">
            <v>21</v>
          </cell>
          <cell r="W426" t="str">
            <v>2.1 ทุติยภูมิระดับต้น</v>
          </cell>
          <cell r="AH426" t="str">
            <v>10818</v>
          </cell>
        </row>
        <row r="427">
          <cell r="A427" t="str">
            <v>001082600</v>
          </cell>
          <cell r="B427" t="str">
            <v>โรงพยาบาลบ่อทอง</v>
          </cell>
          <cell r="C427" t="str">
            <v>21002</v>
          </cell>
          <cell r="D427" t="str">
            <v>กระทรวงสาธารณสุข สำนักงานปลัดกระทรวงสาธารณสุข</v>
          </cell>
          <cell r="E427" t="str">
            <v>07</v>
          </cell>
          <cell r="F427" t="str">
            <v>โรงพยาบาลชุมชน</v>
          </cell>
          <cell r="G427" t="str">
            <v>60</v>
          </cell>
          <cell r="H427" t="str">
            <v>20</v>
          </cell>
          <cell r="I427" t="str">
            <v>จ.ชลบุรี</v>
          </cell>
          <cell r="J427" t="str">
            <v>10</v>
          </cell>
          <cell r="K427" t="str">
            <v xml:space="preserve"> อ.บ่อทอง</v>
          </cell>
          <cell r="L427" t="str">
            <v>01</v>
          </cell>
          <cell r="M427" t="str">
            <v xml:space="preserve"> 'ต.บ่อทอง'</v>
          </cell>
          <cell r="N427" t="str">
            <v>01</v>
          </cell>
          <cell r="O427" t="str">
            <v xml:space="preserve"> หมู่ 1</v>
          </cell>
          <cell r="P427" t="str">
            <v>01</v>
          </cell>
          <cell r="Q427" t="str">
            <v>เปิดดำเนินการ</v>
          </cell>
          <cell r="R427" t="str">
            <v xml:space="preserve">  เลขที่  300</v>
          </cell>
          <cell r="V427" t="str">
            <v>21</v>
          </cell>
          <cell r="W427" t="str">
            <v>2.1 ทุติยภูมิระดับต้น</v>
          </cell>
          <cell r="AH427" t="str">
            <v>10826</v>
          </cell>
        </row>
        <row r="428">
          <cell r="A428" t="str">
            <v>001082800</v>
          </cell>
          <cell r="B428" t="str">
            <v>โรงพยาบาลบ้านฉาง</v>
          </cell>
          <cell r="C428" t="str">
            <v>21002</v>
          </cell>
          <cell r="D428" t="str">
            <v>กระทรวงสาธารณสุข สำนักงานปลัดกระทรวงสาธารณสุข</v>
          </cell>
          <cell r="E428" t="str">
            <v>07</v>
          </cell>
          <cell r="F428" t="str">
            <v>โรงพยาบาลชุมชน</v>
          </cell>
          <cell r="G428" t="str">
            <v>70</v>
          </cell>
          <cell r="H428" t="str">
            <v>21</v>
          </cell>
          <cell r="I428" t="str">
            <v>จ.ระยอง</v>
          </cell>
          <cell r="J428" t="str">
            <v>02</v>
          </cell>
          <cell r="K428" t="str">
            <v xml:space="preserve"> อ.บ้านฉาง</v>
          </cell>
          <cell r="L428" t="str">
            <v>02</v>
          </cell>
          <cell r="M428" t="str">
            <v xml:space="preserve"> 'ต.พลา'</v>
          </cell>
          <cell r="N428" t="str">
            <v>01</v>
          </cell>
          <cell r="O428" t="str">
            <v xml:space="preserve"> หมู่ 1</v>
          </cell>
          <cell r="P428" t="str">
            <v>01</v>
          </cell>
          <cell r="Q428" t="str">
            <v>เปิดดำเนินการ</v>
          </cell>
          <cell r="R428" t="str">
            <v xml:space="preserve">77 ม.1 ถ.อังกินันทน์ </v>
          </cell>
          <cell r="S428" t="str">
            <v>21130</v>
          </cell>
          <cell r="T428" t="str">
            <v>038-603995</v>
          </cell>
          <cell r="U428" t="str">
            <v>038-603838</v>
          </cell>
          <cell r="V428" t="str">
            <v>22</v>
          </cell>
          <cell r="W428" t="str">
            <v>2.2 ทุติยภูมิระดับกลาง</v>
          </cell>
          <cell r="X428" t="str">
            <v>S</v>
          </cell>
          <cell r="Y428" t="str">
            <v xml:space="preserve">บริการ  </v>
          </cell>
          <cell r="AH428" t="str">
            <v>10828</v>
          </cell>
        </row>
        <row r="429">
          <cell r="A429" t="str">
            <v>001083000</v>
          </cell>
          <cell r="B429" t="str">
            <v>โรงพยาบาลวังจันทร์</v>
          </cell>
          <cell r="C429" t="str">
            <v>21002</v>
          </cell>
          <cell r="D429" t="str">
            <v>กระทรวงสาธารณสุข สำนักงานปลัดกระทรวงสาธารณสุข</v>
          </cell>
          <cell r="E429" t="str">
            <v>07</v>
          </cell>
          <cell r="F429" t="str">
            <v>โรงพยาบาลชุมชน</v>
          </cell>
          <cell r="G429" t="str">
            <v>45</v>
          </cell>
          <cell r="H429" t="str">
            <v>21</v>
          </cell>
          <cell r="I429" t="str">
            <v>จ.ระยอง</v>
          </cell>
          <cell r="J429" t="str">
            <v>04</v>
          </cell>
          <cell r="K429" t="str">
            <v xml:space="preserve"> อ.วังจันทร์</v>
          </cell>
          <cell r="L429" t="str">
            <v>02</v>
          </cell>
          <cell r="M429" t="str">
            <v xml:space="preserve"> 'ต.ชุมแสง'</v>
          </cell>
          <cell r="N429" t="str">
            <v>03</v>
          </cell>
          <cell r="O429" t="str">
            <v xml:space="preserve"> หมู่ 3</v>
          </cell>
          <cell r="P429" t="str">
            <v>01</v>
          </cell>
          <cell r="Q429" t="str">
            <v>เปิดดำเนินการ</v>
          </cell>
          <cell r="R429" t="str">
            <v xml:space="preserve">349 ต.ชุมแสง </v>
          </cell>
          <cell r="S429" t="str">
            <v>21210</v>
          </cell>
          <cell r="T429" t="str">
            <v>038-666198</v>
          </cell>
          <cell r="U429" t="str">
            <v>038-666247</v>
          </cell>
          <cell r="V429" t="str">
            <v>22</v>
          </cell>
          <cell r="W429" t="str">
            <v>2.2 ทุติยภูมิระดับกลาง</v>
          </cell>
          <cell r="X429" t="str">
            <v>S</v>
          </cell>
          <cell r="Y429" t="str">
            <v xml:space="preserve">บริการ  </v>
          </cell>
          <cell r="AH429" t="str">
            <v>10830</v>
          </cell>
        </row>
        <row r="430">
          <cell r="A430" t="str">
            <v>001087600</v>
          </cell>
          <cell r="B430" t="str">
            <v>โรงพยาบาลโชคชัย</v>
          </cell>
          <cell r="C430" t="str">
            <v>21002</v>
          </cell>
          <cell r="D430" t="str">
            <v>กระทรวงสาธารณสุข สำนักงานปลัดกระทรวงสาธารณสุข</v>
          </cell>
          <cell r="E430" t="str">
            <v>07</v>
          </cell>
          <cell r="F430" t="str">
            <v>โรงพยาบาลชุมชน</v>
          </cell>
          <cell r="G430" t="str">
            <v>30</v>
          </cell>
          <cell r="H430" t="str">
            <v>30</v>
          </cell>
          <cell r="I430" t="str">
            <v>จ.นครราชสีมา</v>
          </cell>
          <cell r="J430" t="str">
            <v>07</v>
          </cell>
          <cell r="K430" t="str">
            <v xml:space="preserve"> อ.โชคชัย</v>
          </cell>
          <cell r="L430" t="str">
            <v>08</v>
          </cell>
          <cell r="M430" t="str">
            <v xml:space="preserve"> 'ต.โชคชัย'</v>
          </cell>
          <cell r="N430" t="str">
            <v>13</v>
          </cell>
          <cell r="O430" t="str">
            <v xml:space="preserve"> หมู่ 13</v>
          </cell>
          <cell r="P430" t="str">
            <v>01</v>
          </cell>
          <cell r="Q430" t="str">
            <v>เปิดดำเนินการ</v>
          </cell>
          <cell r="R430" t="str">
            <v xml:space="preserve">220 </v>
          </cell>
          <cell r="V430" t="str">
            <v>22</v>
          </cell>
          <cell r="W430" t="str">
            <v>2.2 ทุติยภูมิระดับกลาง</v>
          </cell>
          <cell r="AH430" t="str">
            <v>10876</v>
          </cell>
        </row>
        <row r="431">
          <cell r="A431" t="str">
            <v>001087700</v>
          </cell>
          <cell r="B431" t="str">
            <v>โรงพยาบาลด่านขุนทด</v>
          </cell>
          <cell r="C431" t="str">
            <v>21002</v>
          </cell>
          <cell r="D431" t="str">
            <v>กระทรวงสาธารณสุข สำนักงานปลัดกระทรวงสาธารณสุข</v>
          </cell>
          <cell r="E431" t="str">
            <v>07</v>
          </cell>
          <cell r="F431" t="str">
            <v>โรงพยาบาลชุมชน</v>
          </cell>
          <cell r="G431" t="str">
            <v>90</v>
          </cell>
          <cell r="H431" t="str">
            <v>30</v>
          </cell>
          <cell r="I431" t="str">
            <v>จ.นครราชสีมา</v>
          </cell>
          <cell r="J431" t="str">
            <v>08</v>
          </cell>
          <cell r="K431" t="str">
            <v xml:space="preserve"> อ.ด่านขุนทด</v>
          </cell>
          <cell r="L431" t="str">
            <v>02</v>
          </cell>
          <cell r="M431" t="str">
            <v xml:space="preserve"> 'ต.ด่านขุนทด'</v>
          </cell>
          <cell r="N431" t="str">
            <v>02</v>
          </cell>
          <cell r="O431" t="str">
            <v xml:space="preserve"> หมู่ 2</v>
          </cell>
          <cell r="P431" t="str">
            <v>01</v>
          </cell>
          <cell r="Q431" t="str">
            <v>เปิดดำเนินการ</v>
          </cell>
          <cell r="R431" t="str">
            <v xml:space="preserve">142/49 </v>
          </cell>
          <cell r="V431" t="str">
            <v>22</v>
          </cell>
          <cell r="W431" t="str">
            <v>2.2 ทุติยภูมิระดับกลาง</v>
          </cell>
          <cell r="AH431" t="str">
            <v>10877</v>
          </cell>
        </row>
        <row r="432">
          <cell r="A432" t="str">
            <v>001088100</v>
          </cell>
          <cell r="B432" t="str">
            <v>โรงพยาบาลบัวใหญ่</v>
          </cell>
          <cell r="C432" t="str">
            <v>21002</v>
          </cell>
          <cell r="D432" t="str">
            <v>กระทรวงสาธารณสุข สำนักงานปลัดกระทรวงสาธารณสุข</v>
          </cell>
          <cell r="E432" t="str">
            <v>07</v>
          </cell>
          <cell r="F432" t="str">
            <v>โรงพยาบาลชุมชน</v>
          </cell>
          <cell r="G432" t="str">
            <v>90</v>
          </cell>
          <cell r="H432" t="str">
            <v>30</v>
          </cell>
          <cell r="I432" t="str">
            <v>จ.นครราชสีมา</v>
          </cell>
          <cell r="J432" t="str">
            <v>12</v>
          </cell>
          <cell r="K432" t="str">
            <v xml:space="preserve"> อ.บัวใหญ่</v>
          </cell>
          <cell r="L432" t="str">
            <v>01</v>
          </cell>
          <cell r="M432" t="str">
            <v xml:space="preserve"> 'ต.บัวใหญ่'</v>
          </cell>
          <cell r="N432" t="str">
            <v>00</v>
          </cell>
          <cell r="O432" t="str">
            <v xml:space="preserve"> หมู่ 0</v>
          </cell>
          <cell r="P432" t="str">
            <v>01</v>
          </cell>
          <cell r="Q432" t="str">
            <v>เปิดดำเนินการ</v>
          </cell>
          <cell r="R432" t="str">
            <v xml:space="preserve">6 ถ.เทศบาล12 </v>
          </cell>
          <cell r="V432" t="str">
            <v>22</v>
          </cell>
          <cell r="W432" t="str">
            <v>2.2 ทุติยภูมิระดับกลาง</v>
          </cell>
          <cell r="AH432" t="str">
            <v>10881</v>
          </cell>
        </row>
        <row r="433">
          <cell r="A433" t="str">
            <v>001087000</v>
          </cell>
          <cell r="B433" t="str">
            <v>โรงพยาบาลอรัญประเทศ</v>
          </cell>
          <cell r="C433" t="str">
            <v>21002</v>
          </cell>
          <cell r="D433" t="str">
            <v>กระทรวงสาธารณสุข สำนักงานปลัดกระทรวงสาธารณสุข</v>
          </cell>
          <cell r="E433" t="str">
            <v>07</v>
          </cell>
          <cell r="F433" t="str">
            <v>โรงพยาบาลชุมชน</v>
          </cell>
          <cell r="G433" t="str">
            <v>120</v>
          </cell>
          <cell r="H433" t="str">
            <v>27</v>
          </cell>
          <cell r="I433" t="str">
            <v>จ.สระแก้ว</v>
          </cell>
          <cell r="J433" t="str">
            <v>06</v>
          </cell>
          <cell r="K433" t="str">
            <v xml:space="preserve"> อ.อรัญประเทศ</v>
          </cell>
          <cell r="L433" t="str">
            <v>01</v>
          </cell>
          <cell r="M433" t="str">
            <v xml:space="preserve"> 'ต.อรัญประเทศ'</v>
          </cell>
          <cell r="N433" t="str">
            <v>01</v>
          </cell>
          <cell r="O433" t="str">
            <v xml:space="preserve"> หมู่ 1</v>
          </cell>
          <cell r="P433" t="str">
            <v>01</v>
          </cell>
          <cell r="Q433" t="str">
            <v>เปิดดำเนินการ</v>
          </cell>
          <cell r="R433" t="str">
            <v xml:space="preserve">4 ถ.มหาดไทย </v>
          </cell>
          <cell r="V433" t="str">
            <v>23</v>
          </cell>
          <cell r="W433" t="str">
            <v>2.3 ทุติยภูมิระดับสูง</v>
          </cell>
          <cell r="AH433" t="str">
            <v>10870</v>
          </cell>
        </row>
        <row r="434">
          <cell r="A434" t="str">
            <v>001090800</v>
          </cell>
          <cell r="B434" t="str">
            <v>โรงพยาบาลหนองหงส์</v>
          </cell>
          <cell r="C434" t="str">
            <v>21002</v>
          </cell>
          <cell r="D434" t="str">
            <v>กระทรวงสาธารณสุข สำนักงานปลัดกระทรวงสาธารณสุข</v>
          </cell>
          <cell r="E434" t="str">
            <v>07</v>
          </cell>
          <cell r="F434" t="str">
            <v>โรงพยาบาลชุมชน</v>
          </cell>
          <cell r="G434" t="str">
            <v>30</v>
          </cell>
          <cell r="H434" t="str">
            <v>31</v>
          </cell>
          <cell r="I434" t="str">
            <v>จ.บุรีรัมย์</v>
          </cell>
          <cell r="J434" t="str">
            <v>14</v>
          </cell>
          <cell r="K434" t="str">
            <v xml:space="preserve"> อ.หนองหงส์</v>
          </cell>
          <cell r="L434" t="str">
            <v>01</v>
          </cell>
          <cell r="M434" t="str">
            <v xml:space="preserve"> 'ต.สระแก้ว'</v>
          </cell>
          <cell r="N434" t="str">
            <v>02</v>
          </cell>
          <cell r="O434" t="str">
            <v xml:space="preserve"> หมู่ 2</v>
          </cell>
          <cell r="P434" t="str">
            <v>01</v>
          </cell>
          <cell r="Q434" t="str">
            <v>เปิดดำเนินการ</v>
          </cell>
          <cell r="V434" t="str">
            <v>22</v>
          </cell>
          <cell r="W434" t="str">
            <v>2.2 ทุติยภูมิระดับกลาง</v>
          </cell>
          <cell r="AH434" t="str">
            <v>10908</v>
          </cell>
        </row>
        <row r="435">
          <cell r="A435" t="str">
            <v>001083500</v>
          </cell>
          <cell r="B435" t="str">
            <v>โรงพยาบาลท่าใหม่</v>
          </cell>
          <cell r="C435" t="str">
            <v>21002</v>
          </cell>
          <cell r="D435" t="str">
            <v>กระทรวงสาธารณสุข สำนักงานปลัดกระทรวงสาธารณสุข</v>
          </cell>
          <cell r="E435" t="str">
            <v>07</v>
          </cell>
          <cell r="F435" t="str">
            <v>โรงพยาบาลชุมชน</v>
          </cell>
          <cell r="G435" t="str">
            <v>30</v>
          </cell>
          <cell r="H435" t="str">
            <v>22</v>
          </cell>
          <cell r="I435" t="str">
            <v>จ.จันทบุรี</v>
          </cell>
          <cell r="J435" t="str">
            <v>03</v>
          </cell>
          <cell r="K435" t="str">
            <v xml:space="preserve"> อ.ท่าใหม่</v>
          </cell>
          <cell r="L435" t="str">
            <v>01</v>
          </cell>
          <cell r="M435" t="str">
            <v xml:space="preserve"> 'ต.ท่าใหม่'</v>
          </cell>
          <cell r="N435" t="str">
            <v>00</v>
          </cell>
          <cell r="O435" t="str">
            <v xml:space="preserve"> หมู่ 0</v>
          </cell>
          <cell r="P435" t="str">
            <v>01</v>
          </cell>
          <cell r="Q435" t="str">
            <v>เปิดดำเนินการ</v>
          </cell>
          <cell r="R435" t="str">
            <v xml:space="preserve">28 ถ.สรรพกิจ </v>
          </cell>
          <cell r="S435" t="str">
            <v>22120</v>
          </cell>
          <cell r="T435" t="str">
            <v>039-431001</v>
          </cell>
          <cell r="U435" t="str">
            <v>039-431002</v>
          </cell>
          <cell r="V435" t="str">
            <v>22</v>
          </cell>
          <cell r="W435" t="str">
            <v>2.2 ทุติยภูมิระดับกลาง</v>
          </cell>
          <cell r="X435" t="str">
            <v>S</v>
          </cell>
          <cell r="Y435" t="str">
            <v xml:space="preserve">บริการ  </v>
          </cell>
          <cell r="AH435" t="str">
            <v>10835</v>
          </cell>
        </row>
        <row r="436">
          <cell r="A436" t="str">
            <v>001089000</v>
          </cell>
          <cell r="B436" t="str">
            <v>โรงพยาบาลปากช่องนานา</v>
          </cell>
          <cell r="C436" t="str">
            <v>21002</v>
          </cell>
          <cell r="D436" t="str">
            <v>กระทรวงสาธารณสุข สำนักงานปลัดกระทรวงสาธารณสุข</v>
          </cell>
          <cell r="E436" t="str">
            <v>07</v>
          </cell>
          <cell r="F436" t="str">
            <v>โรงพยาบาลชุมชน</v>
          </cell>
          <cell r="G436" t="str">
            <v>120</v>
          </cell>
          <cell r="H436" t="str">
            <v>30</v>
          </cell>
          <cell r="I436" t="str">
            <v>จ.นครราชสีมา</v>
          </cell>
          <cell r="J436" t="str">
            <v>21</v>
          </cell>
          <cell r="K436" t="str">
            <v xml:space="preserve"> อ.ปากช่อง</v>
          </cell>
          <cell r="L436" t="str">
            <v>01</v>
          </cell>
          <cell r="M436" t="str">
            <v xml:space="preserve"> 'ต.ปากช่อง'</v>
          </cell>
          <cell r="N436" t="str">
            <v>00</v>
          </cell>
          <cell r="O436" t="str">
            <v xml:space="preserve"> หมู่ 0</v>
          </cell>
          <cell r="P436" t="str">
            <v>01</v>
          </cell>
          <cell r="Q436" t="str">
            <v>เปิดดำเนินการ</v>
          </cell>
          <cell r="R436" t="str">
            <v xml:space="preserve">400 ถ.มิตรภาพ </v>
          </cell>
          <cell r="V436" t="str">
            <v>23</v>
          </cell>
          <cell r="W436" t="str">
            <v>2.3 ทุติยภูมิระดับสูง</v>
          </cell>
          <cell r="AH436" t="str">
            <v>10890</v>
          </cell>
        </row>
        <row r="437">
          <cell r="A437" t="str">
            <v>001083600</v>
          </cell>
          <cell r="B437" t="str">
            <v>โรงพยาบาลเขาสุกิม</v>
          </cell>
          <cell r="C437" t="str">
            <v>21002</v>
          </cell>
          <cell r="D437" t="str">
            <v>กระทรวงสาธารณสุข สำนักงานปลัดกระทรวงสาธารณสุข</v>
          </cell>
          <cell r="E437" t="str">
            <v>07</v>
          </cell>
          <cell r="F437" t="str">
            <v>โรงพยาบาลชุมชน</v>
          </cell>
          <cell r="G437" t="str">
            <v>30</v>
          </cell>
          <cell r="H437" t="str">
            <v>22</v>
          </cell>
          <cell r="I437" t="str">
            <v>จ.จันทบุรี</v>
          </cell>
          <cell r="J437" t="str">
            <v>03</v>
          </cell>
          <cell r="K437" t="str">
            <v xml:space="preserve"> อ.ท่าใหม่</v>
          </cell>
          <cell r="L437" t="str">
            <v>07</v>
          </cell>
          <cell r="M437" t="str">
            <v xml:space="preserve"> 'ต.เขาบายศรี'</v>
          </cell>
          <cell r="N437" t="str">
            <v>12</v>
          </cell>
          <cell r="O437" t="str">
            <v xml:space="preserve"> หมู่ 12</v>
          </cell>
          <cell r="P437" t="str">
            <v>01</v>
          </cell>
          <cell r="Q437" t="str">
            <v>เปิดดำเนินการ</v>
          </cell>
          <cell r="R437" t="str">
            <v>50/1</v>
          </cell>
          <cell r="S437" t="str">
            <v>22120</v>
          </cell>
          <cell r="T437" t="str">
            <v>039-495225</v>
          </cell>
          <cell r="V437" t="str">
            <v>22</v>
          </cell>
          <cell r="W437" t="str">
            <v>2.2 ทุติยภูมิระดับกลาง</v>
          </cell>
          <cell r="X437" t="str">
            <v>S</v>
          </cell>
          <cell r="Y437" t="str">
            <v xml:space="preserve">บริการ  </v>
          </cell>
          <cell r="AH437" t="str">
            <v>10836</v>
          </cell>
        </row>
        <row r="438">
          <cell r="A438" t="str">
            <v>001085000</v>
          </cell>
          <cell r="B438" t="str">
            <v>โรงพยาบาลบางคล้า</v>
          </cell>
          <cell r="C438" t="str">
            <v>21002</v>
          </cell>
          <cell r="D438" t="str">
            <v>กระทรวงสาธารณสุข สำนักงานปลัดกระทรวงสาธารณสุข</v>
          </cell>
          <cell r="E438" t="str">
            <v>07</v>
          </cell>
          <cell r="F438" t="str">
            <v>โรงพยาบาลชุมชน</v>
          </cell>
          <cell r="G438" t="str">
            <v>30</v>
          </cell>
          <cell r="H438" t="str">
            <v>24</v>
          </cell>
          <cell r="I438" t="str">
            <v>จ.ฉะเชิงเทรา</v>
          </cell>
          <cell r="J438" t="str">
            <v>02</v>
          </cell>
          <cell r="K438" t="str">
            <v xml:space="preserve"> อ.บางคล้า</v>
          </cell>
          <cell r="L438" t="str">
            <v>09</v>
          </cell>
          <cell r="M438" t="str">
            <v xml:space="preserve"> 'ต.ปากน้ำ'</v>
          </cell>
          <cell r="N438" t="str">
            <v>01</v>
          </cell>
          <cell r="O438" t="str">
            <v xml:space="preserve"> หมู่ 1</v>
          </cell>
          <cell r="P438" t="str">
            <v>01</v>
          </cell>
          <cell r="Q438" t="str">
            <v>เปิดดำเนินการ</v>
          </cell>
          <cell r="R438" t="str">
            <v xml:space="preserve">62 </v>
          </cell>
          <cell r="S438" t="str">
            <v>24110</v>
          </cell>
          <cell r="T438" t="str">
            <v>038-541009</v>
          </cell>
          <cell r="U438" t="str">
            <v>038-541009</v>
          </cell>
          <cell r="V438" t="str">
            <v>21</v>
          </cell>
          <cell r="W438" t="str">
            <v>2.1 ทุติยภูมิระดับต้น</v>
          </cell>
          <cell r="X438" t="str">
            <v>S</v>
          </cell>
          <cell r="Y438" t="str">
            <v xml:space="preserve">บริการ  </v>
          </cell>
          <cell r="AH438" t="str">
            <v>10850</v>
          </cell>
        </row>
        <row r="439">
          <cell r="A439" t="str">
            <v>001085200</v>
          </cell>
          <cell r="B439" t="str">
            <v>โรงพยาบาลบางปะกง</v>
          </cell>
          <cell r="C439" t="str">
            <v>21002</v>
          </cell>
          <cell r="D439" t="str">
            <v>กระทรวงสาธารณสุข สำนักงานปลัดกระทรวงสาธารณสุข</v>
          </cell>
          <cell r="E439" t="str">
            <v>07</v>
          </cell>
          <cell r="F439" t="str">
            <v>โรงพยาบาลชุมชน</v>
          </cell>
          <cell r="G439" t="str">
            <v>70</v>
          </cell>
          <cell r="H439" t="str">
            <v>24</v>
          </cell>
          <cell r="I439" t="str">
            <v>จ.ฉะเชิงเทรา</v>
          </cell>
          <cell r="J439" t="str">
            <v>04</v>
          </cell>
          <cell r="K439" t="str">
            <v xml:space="preserve"> อ.บางปะกง</v>
          </cell>
          <cell r="L439" t="str">
            <v>01</v>
          </cell>
          <cell r="M439" t="str">
            <v xml:space="preserve"> 'ต.บางปะกง'</v>
          </cell>
          <cell r="N439" t="str">
            <v>13</v>
          </cell>
          <cell r="O439" t="str">
            <v xml:space="preserve"> หมู่ 13</v>
          </cell>
          <cell r="P439" t="str">
            <v>01</v>
          </cell>
          <cell r="Q439" t="str">
            <v>เปิดดำเนินการ</v>
          </cell>
          <cell r="R439" t="str">
            <v xml:space="preserve">142 ม.13 ถ.บางนา-ตราด </v>
          </cell>
          <cell r="S439" t="str">
            <v>24130</v>
          </cell>
          <cell r="T439" t="str">
            <v>038-531286</v>
          </cell>
          <cell r="U439" t="str">
            <v>038-531287</v>
          </cell>
          <cell r="V439" t="str">
            <v>22</v>
          </cell>
          <cell r="W439" t="str">
            <v>2.2 ทุติยภูมิระดับกลาง</v>
          </cell>
          <cell r="X439" t="str">
            <v>S</v>
          </cell>
          <cell r="Y439" t="str">
            <v xml:space="preserve">บริการ  </v>
          </cell>
          <cell r="AH439" t="str">
            <v>10852</v>
          </cell>
        </row>
        <row r="440">
          <cell r="A440" t="str">
            <v>001085300</v>
          </cell>
          <cell r="B440" t="str">
            <v>โรงพยาบาลบ้านโพธิ์</v>
          </cell>
          <cell r="C440" t="str">
            <v>21002</v>
          </cell>
          <cell r="D440" t="str">
            <v>กระทรวงสาธารณสุข สำนักงานปลัดกระทรวงสาธารณสุข</v>
          </cell>
          <cell r="E440" t="str">
            <v>07</v>
          </cell>
          <cell r="F440" t="str">
            <v>โรงพยาบาลชุมชน</v>
          </cell>
          <cell r="G440" t="str">
            <v>40</v>
          </cell>
          <cell r="H440" t="str">
            <v>24</v>
          </cell>
          <cell r="I440" t="str">
            <v>จ.ฉะเชิงเทรา</v>
          </cell>
          <cell r="J440" t="str">
            <v>05</v>
          </cell>
          <cell r="K440" t="str">
            <v xml:space="preserve"> อ.บ้านโพธิ์</v>
          </cell>
          <cell r="L440" t="str">
            <v>01</v>
          </cell>
          <cell r="M440" t="str">
            <v xml:space="preserve"> 'ต.บ้านโพธิ์'</v>
          </cell>
          <cell r="N440" t="str">
            <v>01</v>
          </cell>
          <cell r="O440" t="str">
            <v xml:space="preserve"> หมู่ 1</v>
          </cell>
          <cell r="P440" t="str">
            <v>01</v>
          </cell>
          <cell r="Q440" t="str">
            <v>เปิดดำเนินการ</v>
          </cell>
          <cell r="R440" t="str">
            <v xml:space="preserve">107/1 ม.1 ถ. บ้านโพธิ์-ดอนสีนนท์ </v>
          </cell>
          <cell r="S440" t="str">
            <v>24140</v>
          </cell>
          <cell r="T440" t="str">
            <v>038-587222</v>
          </cell>
          <cell r="U440" t="str">
            <v>038-587222</v>
          </cell>
          <cell r="V440" t="str">
            <v>21</v>
          </cell>
          <cell r="W440" t="str">
            <v>2.1 ทุติยภูมิระดับต้น</v>
          </cell>
          <cell r="X440" t="str">
            <v>S</v>
          </cell>
          <cell r="Y440" t="str">
            <v xml:space="preserve">บริการ  </v>
          </cell>
          <cell r="AH440" t="str">
            <v>10853</v>
          </cell>
        </row>
        <row r="441">
          <cell r="A441" t="str">
            <v>001085500</v>
          </cell>
          <cell r="B441" t="str">
            <v>โรงพยาบาลสนามชัยเขต</v>
          </cell>
          <cell r="C441" t="str">
            <v>21002</v>
          </cell>
          <cell r="D441" t="str">
            <v>กระทรวงสาธารณสุข สำนักงานปลัดกระทรวงสาธารณสุข</v>
          </cell>
          <cell r="E441" t="str">
            <v>07</v>
          </cell>
          <cell r="F441" t="str">
            <v>โรงพยาบาลชุมชน</v>
          </cell>
          <cell r="G441" t="str">
            <v>99</v>
          </cell>
          <cell r="H441" t="str">
            <v>24</v>
          </cell>
          <cell r="I441" t="str">
            <v>จ.ฉะเชิงเทรา</v>
          </cell>
          <cell r="J441" t="str">
            <v>08</v>
          </cell>
          <cell r="K441" t="str">
            <v xml:space="preserve"> อ.สนามชัยเขต</v>
          </cell>
          <cell r="L441" t="str">
            <v>01</v>
          </cell>
          <cell r="M441" t="str">
            <v xml:space="preserve"> 'ต.คู้ยายหมี'</v>
          </cell>
          <cell r="N441" t="str">
            <v>04</v>
          </cell>
          <cell r="O441" t="str">
            <v xml:space="preserve"> หมู่ 4</v>
          </cell>
          <cell r="P441" t="str">
            <v>01</v>
          </cell>
          <cell r="Q441" t="str">
            <v>เปิดดำเนินการ</v>
          </cell>
          <cell r="R441" t="str">
            <v xml:space="preserve">590/1 </v>
          </cell>
          <cell r="S441" t="str">
            <v>24160</v>
          </cell>
          <cell r="T441" t="str">
            <v>038-597128</v>
          </cell>
          <cell r="U441" t="str">
            <v>038-597128</v>
          </cell>
          <cell r="V441" t="str">
            <v>22</v>
          </cell>
          <cell r="W441" t="str">
            <v>2.2 ทุติยภูมิระดับกลาง</v>
          </cell>
          <cell r="X441" t="str">
            <v>S</v>
          </cell>
          <cell r="Y441" t="str">
            <v xml:space="preserve">บริการ  </v>
          </cell>
          <cell r="AH441" t="str">
            <v>10855</v>
          </cell>
        </row>
        <row r="442">
          <cell r="A442" t="str">
            <v>001085400</v>
          </cell>
          <cell r="B442" t="str">
            <v>โรงพยาบาลพนมสารคาม</v>
          </cell>
          <cell r="C442" t="str">
            <v>21002</v>
          </cell>
          <cell r="D442" t="str">
            <v>กระทรวงสาธารณสุข สำนักงานปลัดกระทรวงสาธารณสุข</v>
          </cell>
          <cell r="E442" t="str">
            <v>07</v>
          </cell>
          <cell r="F442" t="str">
            <v>โรงพยาบาลชุมชน</v>
          </cell>
          <cell r="G442" t="str">
            <v>90</v>
          </cell>
          <cell r="H442" t="str">
            <v>24</v>
          </cell>
          <cell r="I442" t="str">
            <v>จ.ฉะเชิงเทรา</v>
          </cell>
          <cell r="J442" t="str">
            <v>06</v>
          </cell>
          <cell r="K442" t="str">
            <v xml:space="preserve"> อ.พนมสารคาม</v>
          </cell>
          <cell r="L442" t="str">
            <v>06</v>
          </cell>
          <cell r="M442" t="str">
            <v xml:space="preserve"> 'ต.ท่าถ่าน'</v>
          </cell>
          <cell r="N442" t="str">
            <v>04</v>
          </cell>
          <cell r="O442" t="str">
            <v xml:space="preserve"> หมู่ 4</v>
          </cell>
          <cell r="P442" t="str">
            <v>01</v>
          </cell>
          <cell r="Q442" t="str">
            <v>เปิดดำเนินการ</v>
          </cell>
          <cell r="R442" t="str">
            <v xml:space="preserve">490 ม.4 ถ.ฉะเชิงเทรา-กบินทร์บุรี </v>
          </cell>
          <cell r="S442" t="str">
            <v>24120</v>
          </cell>
          <cell r="T442" t="str">
            <v>038-551444</v>
          </cell>
          <cell r="U442" t="str">
            <v>038-551888</v>
          </cell>
          <cell r="V442" t="str">
            <v>22</v>
          </cell>
          <cell r="W442" t="str">
            <v>2.2 ทุติยภูมิระดับกลาง</v>
          </cell>
          <cell r="X442" t="str">
            <v>S</v>
          </cell>
          <cell r="Y442" t="str">
            <v xml:space="preserve">บริการ  </v>
          </cell>
          <cell r="AH442" t="str">
            <v>10854</v>
          </cell>
        </row>
        <row r="443">
          <cell r="A443" t="str">
            <v>001085700</v>
          </cell>
          <cell r="B443" t="str">
            <v>โรงพยาบาลกบินทร์บุรี</v>
          </cell>
          <cell r="C443" t="str">
            <v>21002</v>
          </cell>
          <cell r="D443" t="str">
            <v>กระทรวงสาธารณสุข สำนักงานปลัดกระทรวงสาธารณสุข</v>
          </cell>
          <cell r="E443" t="str">
            <v>07</v>
          </cell>
          <cell r="F443" t="str">
            <v>โรงพยาบาลชุมชน</v>
          </cell>
          <cell r="G443" t="str">
            <v>120</v>
          </cell>
          <cell r="H443" t="str">
            <v>25</v>
          </cell>
          <cell r="I443" t="str">
            <v>จ.ปราจีนบุรี</v>
          </cell>
          <cell r="J443" t="str">
            <v>02</v>
          </cell>
          <cell r="K443" t="str">
            <v xml:space="preserve"> อ.กบินทร์บุรี</v>
          </cell>
          <cell r="L443" t="str">
            <v>01</v>
          </cell>
          <cell r="M443" t="str">
            <v xml:space="preserve"> 'ต.กบินทร์'</v>
          </cell>
          <cell r="N443" t="str">
            <v>05</v>
          </cell>
          <cell r="O443" t="str">
            <v xml:space="preserve"> หมู่ 5</v>
          </cell>
          <cell r="P443" t="str">
            <v>01</v>
          </cell>
          <cell r="Q443" t="str">
            <v>เปิดดำเนินการ</v>
          </cell>
          <cell r="R443" t="str">
            <v xml:space="preserve">74 </v>
          </cell>
          <cell r="V443" t="str">
            <v>21</v>
          </cell>
          <cell r="W443" t="str">
            <v>2.1 ทุติยภูมิระดับต้น</v>
          </cell>
          <cell r="AH443" t="str">
            <v>10857</v>
          </cell>
        </row>
        <row r="444">
          <cell r="A444" t="str">
            <v>001085600</v>
          </cell>
          <cell r="B444" t="str">
            <v>โรงพยาบาลแปลงยาว</v>
          </cell>
          <cell r="C444" t="str">
            <v>21002</v>
          </cell>
          <cell r="D444" t="str">
            <v>กระทรวงสาธารณสุข สำนักงานปลัดกระทรวงสาธารณสุข</v>
          </cell>
          <cell r="E444" t="str">
            <v>07</v>
          </cell>
          <cell r="F444" t="str">
            <v>โรงพยาบาลชุมชน</v>
          </cell>
          <cell r="G444" t="str">
            <v>47</v>
          </cell>
          <cell r="H444" t="str">
            <v>24</v>
          </cell>
          <cell r="I444" t="str">
            <v>จ.ฉะเชิงเทรา</v>
          </cell>
          <cell r="J444" t="str">
            <v>09</v>
          </cell>
          <cell r="K444" t="str">
            <v xml:space="preserve"> อ.แปลงยาว</v>
          </cell>
          <cell r="L444" t="str">
            <v>02</v>
          </cell>
          <cell r="M444" t="str">
            <v xml:space="preserve"> 'ต.วังเย็น'</v>
          </cell>
          <cell r="N444" t="str">
            <v>04</v>
          </cell>
          <cell r="O444" t="str">
            <v xml:space="preserve"> หมู่ 4</v>
          </cell>
          <cell r="P444" t="str">
            <v>01</v>
          </cell>
          <cell r="Q444" t="str">
            <v>เปิดดำเนินการ</v>
          </cell>
          <cell r="R444" t="str">
            <v xml:space="preserve">60 </v>
          </cell>
          <cell r="S444" t="str">
            <v>24190</v>
          </cell>
          <cell r="T444" t="str">
            <v>038-589002</v>
          </cell>
          <cell r="U444" t="str">
            <v>038-589002</v>
          </cell>
          <cell r="V444" t="str">
            <v>21</v>
          </cell>
          <cell r="W444" t="str">
            <v>2.1 ทุติยภูมิระดับต้น</v>
          </cell>
          <cell r="X444" t="str">
            <v>S</v>
          </cell>
          <cell r="Y444" t="str">
            <v xml:space="preserve">บริการ  </v>
          </cell>
          <cell r="AH444" t="str">
            <v>10856</v>
          </cell>
        </row>
        <row r="445">
          <cell r="A445" t="str">
            <v>001090500</v>
          </cell>
          <cell r="B445" t="str">
            <v>โรงพยาบาลสตึก</v>
          </cell>
          <cell r="C445" t="str">
            <v>21002</v>
          </cell>
          <cell r="D445" t="str">
            <v>กระทรวงสาธารณสุข สำนักงานปลัดกระทรวงสาธารณสุข</v>
          </cell>
          <cell r="E445" t="str">
            <v>07</v>
          </cell>
          <cell r="F445" t="str">
            <v>โรงพยาบาลชุมชน</v>
          </cell>
          <cell r="G445" t="str">
            <v>80</v>
          </cell>
          <cell r="H445" t="str">
            <v>31</v>
          </cell>
          <cell r="I445" t="str">
            <v>จ.บุรีรัมย์</v>
          </cell>
          <cell r="J445" t="str">
            <v>11</v>
          </cell>
          <cell r="K445" t="str">
            <v xml:space="preserve"> อ.สตึก</v>
          </cell>
          <cell r="L445" t="str">
            <v>02</v>
          </cell>
          <cell r="M445" t="str">
            <v xml:space="preserve"> 'ต.นิคม'</v>
          </cell>
          <cell r="N445" t="str">
            <v>07</v>
          </cell>
          <cell r="O445" t="str">
            <v xml:space="preserve"> หมู่ 7</v>
          </cell>
          <cell r="P445" t="str">
            <v>01</v>
          </cell>
          <cell r="Q445" t="str">
            <v>เปิดดำเนินการ</v>
          </cell>
          <cell r="R445" t="str">
            <v xml:space="preserve">124/1  ถ.นิคม-สมบูรณ์ </v>
          </cell>
          <cell r="V445" t="str">
            <v>22</v>
          </cell>
          <cell r="W445" t="str">
            <v>2.2 ทุติยภูมิระดับกลาง</v>
          </cell>
          <cell r="AH445" t="str">
            <v>10905</v>
          </cell>
        </row>
        <row r="446">
          <cell r="A446" t="str">
            <v>001085800</v>
          </cell>
          <cell r="B446" t="str">
            <v>โรงพยาบาลนาดี</v>
          </cell>
          <cell r="C446" t="str">
            <v>21002</v>
          </cell>
          <cell r="D446" t="str">
            <v>กระทรวงสาธารณสุข สำนักงานปลัดกระทรวงสาธารณสุข</v>
          </cell>
          <cell r="E446" t="str">
            <v>07</v>
          </cell>
          <cell r="F446" t="str">
            <v>โรงพยาบาลชุมชน</v>
          </cell>
          <cell r="G446" t="str">
            <v>60</v>
          </cell>
          <cell r="H446" t="str">
            <v>25</v>
          </cell>
          <cell r="I446" t="str">
            <v>จ.ปราจีนบุรี</v>
          </cell>
          <cell r="J446" t="str">
            <v>03</v>
          </cell>
          <cell r="K446" t="str">
            <v xml:space="preserve"> อ.นาดี</v>
          </cell>
          <cell r="L446" t="str">
            <v>02</v>
          </cell>
          <cell r="M446" t="str">
            <v xml:space="preserve"> 'ต.สำพันตา'</v>
          </cell>
          <cell r="N446" t="str">
            <v>01</v>
          </cell>
          <cell r="O446" t="str">
            <v xml:space="preserve"> หมู่ 1</v>
          </cell>
          <cell r="P446" t="str">
            <v>01</v>
          </cell>
          <cell r="Q446" t="str">
            <v>เปิดดำเนินการ</v>
          </cell>
          <cell r="R446" t="str">
            <v>393</v>
          </cell>
          <cell r="V446" t="str">
            <v>21</v>
          </cell>
          <cell r="W446" t="str">
            <v>2.1 ทุติยภูมิระดับต้น</v>
          </cell>
          <cell r="AH446" t="str">
            <v>10858</v>
          </cell>
        </row>
        <row r="447">
          <cell r="A447" t="str">
            <v>001085100</v>
          </cell>
          <cell r="B447" t="str">
            <v>โรงพยาบาลบางน้ำเปรี้ยว</v>
          </cell>
          <cell r="C447" t="str">
            <v>21002</v>
          </cell>
          <cell r="D447" t="str">
            <v>กระทรวงสาธารณสุข สำนักงานปลัดกระทรวงสาธารณสุข</v>
          </cell>
          <cell r="E447" t="str">
            <v>07</v>
          </cell>
          <cell r="F447" t="str">
            <v>โรงพยาบาลชุมชน</v>
          </cell>
          <cell r="G447" t="str">
            <v>64</v>
          </cell>
          <cell r="H447" t="str">
            <v>24</v>
          </cell>
          <cell r="I447" t="str">
            <v>จ.ฉะเชิงเทรา</v>
          </cell>
          <cell r="J447" t="str">
            <v>03</v>
          </cell>
          <cell r="K447" t="str">
            <v xml:space="preserve"> อ.บางน้ำเปรี้ยว</v>
          </cell>
          <cell r="L447" t="str">
            <v>04</v>
          </cell>
          <cell r="M447" t="str">
            <v xml:space="preserve"> 'ต.หมอนทอง'</v>
          </cell>
          <cell r="N447" t="str">
            <v>02</v>
          </cell>
          <cell r="O447" t="str">
            <v xml:space="preserve"> หมู่ 2</v>
          </cell>
          <cell r="P447" t="str">
            <v>01</v>
          </cell>
          <cell r="Q447" t="str">
            <v>เปิดดำเนินการ</v>
          </cell>
          <cell r="R447" t="str">
            <v xml:space="preserve">100 </v>
          </cell>
          <cell r="S447" t="str">
            <v>24150</v>
          </cell>
          <cell r="T447" t="str">
            <v>038-581285</v>
          </cell>
          <cell r="U447" t="str">
            <v>038-581103</v>
          </cell>
          <cell r="V447" t="str">
            <v>22</v>
          </cell>
          <cell r="W447" t="str">
            <v>2.2 ทุติยภูมิระดับกลาง</v>
          </cell>
          <cell r="X447" t="str">
            <v>S</v>
          </cell>
          <cell r="Y447" t="str">
            <v xml:space="preserve">บริการ  </v>
          </cell>
          <cell r="AH447" t="str">
            <v>10851</v>
          </cell>
        </row>
        <row r="448">
          <cell r="A448" t="str">
            <v>001083300</v>
          </cell>
          <cell r="B448" t="str">
            <v>โรงพยาบาลท่าตะเกียบ</v>
          </cell>
          <cell r="C448" t="str">
            <v>21002</v>
          </cell>
          <cell r="D448" t="str">
            <v>กระทรวงสาธารณสุข สำนักงานปลัดกระทรวงสาธารณสุข</v>
          </cell>
          <cell r="E448" t="str">
            <v>07</v>
          </cell>
          <cell r="F448" t="str">
            <v>โรงพยาบาลชุมชน</v>
          </cell>
          <cell r="G448" t="str">
            <v>30</v>
          </cell>
          <cell r="H448" t="str">
            <v>24</v>
          </cell>
          <cell r="I448" t="str">
            <v>จ.ฉะเชิงเทรา</v>
          </cell>
          <cell r="J448" t="str">
            <v>10</v>
          </cell>
          <cell r="K448" t="str">
            <v xml:space="preserve"> อ.ท่าตะเกียบ</v>
          </cell>
          <cell r="L448" t="str">
            <v>01</v>
          </cell>
          <cell r="M448" t="str">
            <v xml:space="preserve"> 'ต.ท่าตะเกียบ'</v>
          </cell>
          <cell r="N448" t="str">
            <v>13</v>
          </cell>
          <cell r="O448" t="str">
            <v xml:space="preserve"> หมู่ 13</v>
          </cell>
          <cell r="P448" t="str">
            <v>01</v>
          </cell>
          <cell r="Q448" t="str">
            <v>เปิดดำเนินการ</v>
          </cell>
          <cell r="R448" t="str">
            <v xml:space="preserve">229 ถ.สนามชัย-วังเย็น </v>
          </cell>
          <cell r="S448" t="str">
            <v>24160</v>
          </cell>
          <cell r="T448" t="str">
            <v>038-556065</v>
          </cell>
          <cell r="U448" t="str">
            <v>038-556068</v>
          </cell>
          <cell r="V448" t="str">
            <v>21</v>
          </cell>
          <cell r="W448" t="str">
            <v>2.1 ทุติยภูมิระดับต้น</v>
          </cell>
          <cell r="X448" t="str">
            <v>S</v>
          </cell>
          <cell r="Y448" t="str">
            <v xml:space="preserve">บริการ  </v>
          </cell>
          <cell r="AH448" t="str">
            <v>10833</v>
          </cell>
        </row>
        <row r="449">
          <cell r="A449" t="str">
            <v>001086700</v>
          </cell>
          <cell r="B449" t="str">
            <v>โรงพยาบาลตาพระยา</v>
          </cell>
          <cell r="C449" t="str">
            <v>21002</v>
          </cell>
          <cell r="D449" t="str">
            <v>กระทรวงสาธารณสุข สำนักงานปลัดกระทรวงสาธารณสุข</v>
          </cell>
          <cell r="E449" t="str">
            <v>07</v>
          </cell>
          <cell r="F449" t="str">
            <v>โรงพยาบาลชุมชน</v>
          </cell>
          <cell r="G449" t="str">
            <v>30</v>
          </cell>
          <cell r="H449" t="str">
            <v>27</v>
          </cell>
          <cell r="I449" t="str">
            <v>จ.สระแก้ว</v>
          </cell>
          <cell r="J449" t="str">
            <v>03</v>
          </cell>
          <cell r="K449" t="str">
            <v xml:space="preserve"> อ.ตาพระยา</v>
          </cell>
          <cell r="L449" t="str">
            <v>01</v>
          </cell>
          <cell r="M449" t="str">
            <v xml:space="preserve"> 'ต.ตาพระยา'</v>
          </cell>
          <cell r="N449" t="str">
            <v>01</v>
          </cell>
          <cell r="O449" t="str">
            <v xml:space="preserve"> หมู่ 1</v>
          </cell>
          <cell r="P449" t="str">
            <v>01</v>
          </cell>
          <cell r="Q449" t="str">
            <v>เปิดดำเนินการ</v>
          </cell>
          <cell r="R449" t="str">
            <v>681</v>
          </cell>
          <cell r="V449" t="str">
            <v>21</v>
          </cell>
          <cell r="W449" t="str">
            <v>2.1 ทุติยภูมิระดับต้น</v>
          </cell>
          <cell r="AH449" t="str">
            <v>10867</v>
          </cell>
        </row>
        <row r="450">
          <cell r="A450" t="str">
            <v>001086800</v>
          </cell>
          <cell r="B450" t="str">
            <v>โรงพยาบาลวังน้ำเย็น</v>
          </cell>
          <cell r="C450" t="str">
            <v>21002</v>
          </cell>
          <cell r="D450" t="str">
            <v>กระทรวงสาธารณสุข สำนักงานปลัดกระทรวงสาธารณสุข</v>
          </cell>
          <cell r="E450" t="str">
            <v>07</v>
          </cell>
          <cell r="F450" t="str">
            <v>โรงพยาบาลชุมชน</v>
          </cell>
          <cell r="G450" t="str">
            <v>60</v>
          </cell>
          <cell r="H450" t="str">
            <v>27</v>
          </cell>
          <cell r="I450" t="str">
            <v>จ.สระแก้ว</v>
          </cell>
          <cell r="J450" t="str">
            <v>04</v>
          </cell>
          <cell r="K450" t="str">
            <v xml:space="preserve"> อ.วังน้ำเย็น</v>
          </cell>
          <cell r="L450" t="str">
            <v>01</v>
          </cell>
          <cell r="M450" t="str">
            <v xml:space="preserve"> 'ต.วังน้ำเย็น'</v>
          </cell>
          <cell r="N450" t="str">
            <v>06</v>
          </cell>
          <cell r="O450" t="str">
            <v xml:space="preserve"> หมู่ 6</v>
          </cell>
          <cell r="P450" t="str">
            <v>01</v>
          </cell>
          <cell r="Q450" t="str">
            <v>เปิดดำเนินการ</v>
          </cell>
          <cell r="R450" t="str">
            <v xml:space="preserve">304 </v>
          </cell>
          <cell r="V450" t="str">
            <v>21</v>
          </cell>
          <cell r="W450" t="str">
            <v>2.1 ทุติยภูมิระดับต้น</v>
          </cell>
          <cell r="AH450" t="str">
            <v>10868</v>
          </cell>
        </row>
        <row r="451">
          <cell r="A451" t="str">
            <v>001086900</v>
          </cell>
          <cell r="B451" t="str">
            <v>โรงพยาบาลวัฒนานคร</v>
          </cell>
          <cell r="C451" t="str">
            <v>21002</v>
          </cell>
          <cell r="D451" t="str">
            <v>กระทรวงสาธารณสุข สำนักงานปลัดกระทรวงสาธารณสุข</v>
          </cell>
          <cell r="E451" t="str">
            <v>07</v>
          </cell>
          <cell r="F451" t="str">
            <v>โรงพยาบาลชุมชน</v>
          </cell>
          <cell r="G451" t="str">
            <v>60</v>
          </cell>
          <cell r="H451" t="str">
            <v>27</v>
          </cell>
          <cell r="I451" t="str">
            <v>จ.สระแก้ว</v>
          </cell>
          <cell r="J451" t="str">
            <v>05</v>
          </cell>
          <cell r="K451" t="str">
            <v xml:space="preserve"> อ.วัฒนานคร</v>
          </cell>
          <cell r="L451" t="str">
            <v>01</v>
          </cell>
          <cell r="M451" t="str">
            <v xml:space="preserve"> 'ต.วัฒนานคร'</v>
          </cell>
          <cell r="N451" t="str">
            <v>11</v>
          </cell>
          <cell r="O451" t="str">
            <v xml:space="preserve"> หมู่ 11</v>
          </cell>
          <cell r="P451" t="str">
            <v>01</v>
          </cell>
          <cell r="Q451" t="str">
            <v>เปิดดำเนินการ</v>
          </cell>
          <cell r="R451" t="str">
            <v xml:space="preserve">231 </v>
          </cell>
          <cell r="V451" t="str">
            <v>21</v>
          </cell>
          <cell r="W451" t="str">
            <v>2.1 ทุติยภูมิระดับต้น</v>
          </cell>
          <cell r="AH451" t="str">
            <v>10869</v>
          </cell>
        </row>
        <row r="452">
          <cell r="A452" t="str">
            <v>001083700</v>
          </cell>
          <cell r="B452" t="str">
            <v>โรงพยาบาลสองพี่น้อง</v>
          </cell>
          <cell r="C452" t="str">
            <v>21002</v>
          </cell>
          <cell r="D452" t="str">
            <v>กระทรวงสาธารณสุข สำนักงานปลัดกระทรวงสาธารณสุข</v>
          </cell>
          <cell r="E452" t="str">
            <v>07</v>
          </cell>
          <cell r="F452" t="str">
            <v>โรงพยาบาลชุมชน</v>
          </cell>
          <cell r="G452" t="str">
            <v>30</v>
          </cell>
          <cell r="H452" t="str">
            <v>22</v>
          </cell>
          <cell r="I452" t="str">
            <v>จ.จันทบุรี</v>
          </cell>
          <cell r="J452" t="str">
            <v>03</v>
          </cell>
          <cell r="K452" t="str">
            <v xml:space="preserve"> อ.ท่าใหม่</v>
          </cell>
          <cell r="L452" t="str">
            <v>08</v>
          </cell>
          <cell r="M452" t="str">
            <v xml:space="preserve"> 'ต.สองพี่น้อง'</v>
          </cell>
          <cell r="N452" t="str">
            <v>05</v>
          </cell>
          <cell r="O452" t="str">
            <v xml:space="preserve"> หมู่ 5</v>
          </cell>
          <cell r="P452" t="str">
            <v>01</v>
          </cell>
          <cell r="Q452" t="str">
            <v>เปิดดำเนินการ</v>
          </cell>
          <cell r="R452" t="str">
            <v xml:space="preserve">66 </v>
          </cell>
          <cell r="S452" t="str">
            <v>22120</v>
          </cell>
          <cell r="T452" t="str">
            <v>039-431783</v>
          </cell>
          <cell r="V452" t="str">
            <v>22</v>
          </cell>
          <cell r="W452" t="str">
            <v>2.2 ทุติยภูมิระดับกลาง</v>
          </cell>
          <cell r="X452" t="str">
            <v>S</v>
          </cell>
          <cell r="Y452" t="str">
            <v xml:space="preserve">บริการ  </v>
          </cell>
          <cell r="AH452" t="str">
            <v>10837</v>
          </cell>
        </row>
        <row r="453">
          <cell r="A453" t="str">
            <v>001083400</v>
          </cell>
          <cell r="B453" t="str">
            <v>โรงพยาบาลขลุง</v>
          </cell>
          <cell r="C453" t="str">
            <v>21002</v>
          </cell>
          <cell r="D453" t="str">
            <v>กระทรวงสาธารณสุข สำนักงานปลัดกระทรวงสาธารณสุข</v>
          </cell>
          <cell r="E453" t="str">
            <v>07</v>
          </cell>
          <cell r="F453" t="str">
            <v>โรงพยาบาลชุมชน</v>
          </cell>
          <cell r="G453" t="str">
            <v>30</v>
          </cell>
          <cell r="H453" t="str">
            <v>22</v>
          </cell>
          <cell r="I453" t="str">
            <v>จ.จันทบุรี</v>
          </cell>
          <cell r="J453" t="str">
            <v>02</v>
          </cell>
          <cell r="K453" t="str">
            <v xml:space="preserve"> อ.ขลุง</v>
          </cell>
          <cell r="L453" t="str">
            <v>01</v>
          </cell>
          <cell r="M453" t="str">
            <v xml:space="preserve"> 'ต.ขลุง'</v>
          </cell>
          <cell r="N453" t="str">
            <v>00</v>
          </cell>
          <cell r="O453" t="str">
            <v xml:space="preserve"> หมู่ 0</v>
          </cell>
          <cell r="P453" t="str">
            <v>01</v>
          </cell>
          <cell r="Q453" t="str">
            <v>เปิดดำเนินการ</v>
          </cell>
          <cell r="R453" t="str">
            <v>9 ถ.สุขุมวิท</v>
          </cell>
          <cell r="S453" t="str">
            <v>22000</v>
          </cell>
          <cell r="T453" t="str">
            <v>039-441644</v>
          </cell>
          <cell r="V453" t="str">
            <v>22</v>
          </cell>
          <cell r="W453" t="str">
            <v>2.2 ทุติยภูมิระดับกลาง</v>
          </cell>
          <cell r="X453" t="str">
            <v>S</v>
          </cell>
          <cell r="Y453" t="str">
            <v xml:space="preserve">บริการ  </v>
          </cell>
          <cell r="AH453" t="str">
            <v>10834</v>
          </cell>
        </row>
        <row r="454">
          <cell r="A454" t="str">
            <v>001087300</v>
          </cell>
          <cell r="B454" t="str">
            <v>โรงพยาบาลคง</v>
          </cell>
          <cell r="C454" t="str">
            <v>21002</v>
          </cell>
          <cell r="D454" t="str">
            <v>กระทรวงสาธารณสุข สำนักงานปลัดกระทรวงสาธารณสุข</v>
          </cell>
          <cell r="E454" t="str">
            <v>07</v>
          </cell>
          <cell r="F454" t="str">
            <v>โรงพยาบาลชุมชน</v>
          </cell>
          <cell r="G454" t="str">
            <v>30</v>
          </cell>
          <cell r="H454" t="str">
            <v>30</v>
          </cell>
          <cell r="I454" t="str">
            <v>จ.นครราชสีมา</v>
          </cell>
          <cell r="J454" t="str">
            <v>04</v>
          </cell>
          <cell r="K454" t="str">
            <v xml:space="preserve"> อ.คง</v>
          </cell>
          <cell r="L454" t="str">
            <v>01</v>
          </cell>
          <cell r="M454" t="str">
            <v xml:space="preserve"> 'ต.เมืองคง'</v>
          </cell>
          <cell r="N454" t="str">
            <v>11</v>
          </cell>
          <cell r="O454" t="str">
            <v xml:space="preserve"> หมู่ 11</v>
          </cell>
          <cell r="P454" t="str">
            <v>01</v>
          </cell>
          <cell r="Q454" t="str">
            <v>เปิดดำเนินการ</v>
          </cell>
          <cell r="R454" t="str">
            <v xml:space="preserve">2 </v>
          </cell>
          <cell r="V454" t="str">
            <v>21</v>
          </cell>
          <cell r="W454" t="str">
            <v>2.1 ทุติยภูมิระดับต้น</v>
          </cell>
          <cell r="AH454" t="str">
            <v>10873</v>
          </cell>
        </row>
        <row r="455">
          <cell r="A455" t="str">
            <v>001087400</v>
          </cell>
          <cell r="B455" t="str">
            <v>โรงพยาบาลบ้านเหลื่อม</v>
          </cell>
          <cell r="C455" t="str">
            <v>21002</v>
          </cell>
          <cell r="D455" t="str">
            <v>กระทรวงสาธารณสุข สำนักงานปลัดกระทรวงสาธารณสุข</v>
          </cell>
          <cell r="E455" t="str">
            <v>07</v>
          </cell>
          <cell r="F455" t="str">
            <v>โรงพยาบาลชุมชน</v>
          </cell>
          <cell r="G455" t="str">
            <v>30</v>
          </cell>
          <cell r="H455" t="str">
            <v>30</v>
          </cell>
          <cell r="I455" t="str">
            <v>จ.นครราชสีมา</v>
          </cell>
          <cell r="J455" t="str">
            <v>05</v>
          </cell>
          <cell r="K455" t="str">
            <v xml:space="preserve"> อ.บ้านเหลื่อม</v>
          </cell>
          <cell r="L455" t="str">
            <v>01</v>
          </cell>
          <cell r="M455" t="str">
            <v xml:space="preserve"> 'ต.บ้านเหลื่อม'</v>
          </cell>
          <cell r="N455" t="str">
            <v>16</v>
          </cell>
          <cell r="O455" t="str">
            <v xml:space="preserve"> หมู่ 16</v>
          </cell>
          <cell r="P455" t="str">
            <v>01</v>
          </cell>
          <cell r="Q455" t="str">
            <v>เปิดดำเนินการ</v>
          </cell>
          <cell r="R455" t="str">
            <v xml:space="preserve">392 </v>
          </cell>
          <cell r="V455" t="str">
            <v>21</v>
          </cell>
          <cell r="W455" t="str">
            <v>2.1 ทุติยภูมิระดับต้น</v>
          </cell>
          <cell r="AH455" t="str">
            <v>10874</v>
          </cell>
        </row>
        <row r="456">
          <cell r="A456" t="str">
            <v>001087800</v>
          </cell>
          <cell r="B456" t="str">
            <v>โรงพยาบาลโนนไทย</v>
          </cell>
          <cell r="C456" t="str">
            <v>21002</v>
          </cell>
          <cell r="D456" t="str">
            <v>กระทรวงสาธารณสุข สำนักงานปลัดกระทรวงสาธารณสุข</v>
          </cell>
          <cell r="E456" t="str">
            <v>07</v>
          </cell>
          <cell r="F456" t="str">
            <v>โรงพยาบาลชุมชน</v>
          </cell>
          <cell r="G456" t="str">
            <v>30</v>
          </cell>
          <cell r="H456" t="str">
            <v>30</v>
          </cell>
          <cell r="I456" t="str">
            <v>จ.นครราชสีมา</v>
          </cell>
          <cell r="J456" t="str">
            <v>09</v>
          </cell>
          <cell r="K456" t="str">
            <v xml:space="preserve"> อ.โนนไทย</v>
          </cell>
          <cell r="L456" t="str">
            <v>01</v>
          </cell>
          <cell r="M456" t="str">
            <v xml:space="preserve"> 'ต.โนนไทย'</v>
          </cell>
          <cell r="N456" t="str">
            <v>01</v>
          </cell>
          <cell r="O456" t="str">
            <v xml:space="preserve"> หมู่ 1</v>
          </cell>
          <cell r="P456" t="str">
            <v>01</v>
          </cell>
          <cell r="Q456" t="str">
            <v>เปิดดำเนินการ</v>
          </cell>
          <cell r="R456" t="str">
            <v xml:space="preserve">707 ถ.สุรนารายณ์  </v>
          </cell>
          <cell r="V456" t="str">
            <v>21</v>
          </cell>
          <cell r="W456" t="str">
            <v>2.1 ทุติยภูมิระดับต้น</v>
          </cell>
          <cell r="AH456" t="str">
            <v>10878</v>
          </cell>
        </row>
        <row r="457">
          <cell r="A457" t="str">
            <v>001087900</v>
          </cell>
          <cell r="B457" t="str">
            <v>โรงพยาบาลโนนสูง</v>
          </cell>
          <cell r="C457" t="str">
            <v>21002</v>
          </cell>
          <cell r="D457" t="str">
            <v>กระทรวงสาธารณสุข สำนักงานปลัดกระทรวงสาธารณสุข</v>
          </cell>
          <cell r="E457" t="str">
            <v>07</v>
          </cell>
          <cell r="F457" t="str">
            <v>โรงพยาบาลชุมชน</v>
          </cell>
          <cell r="G457" t="str">
            <v>60</v>
          </cell>
          <cell r="H457" t="str">
            <v>30</v>
          </cell>
          <cell r="I457" t="str">
            <v>จ.นครราชสีมา</v>
          </cell>
          <cell r="J457" t="str">
            <v>10</v>
          </cell>
          <cell r="K457" t="str">
            <v xml:space="preserve"> อ.โนนสูง</v>
          </cell>
          <cell r="L457" t="str">
            <v>01</v>
          </cell>
          <cell r="M457" t="str">
            <v xml:space="preserve"> 'ต.โนนสูง'</v>
          </cell>
          <cell r="N457" t="str">
            <v>06</v>
          </cell>
          <cell r="O457" t="str">
            <v xml:space="preserve"> หมู่ 6</v>
          </cell>
          <cell r="P457" t="str">
            <v>01</v>
          </cell>
          <cell r="Q457" t="str">
            <v>เปิดดำเนินการ</v>
          </cell>
          <cell r="R457" t="str">
            <v xml:space="preserve">182 ถ.โนนสูง-มิตรภาพ </v>
          </cell>
          <cell r="V457" t="str">
            <v>21</v>
          </cell>
          <cell r="W457" t="str">
            <v>2.1 ทุติยภูมิระดับต้น</v>
          </cell>
          <cell r="AH457" t="str">
            <v>10879</v>
          </cell>
        </row>
        <row r="458">
          <cell r="A458" t="str">
            <v>001088000</v>
          </cell>
          <cell r="B458" t="str">
            <v>โรงพยาบาลขามสะแกแสง</v>
          </cell>
          <cell r="C458" t="str">
            <v>21002</v>
          </cell>
          <cell r="D458" t="str">
            <v>กระทรวงสาธารณสุข สำนักงานปลัดกระทรวงสาธารณสุข</v>
          </cell>
          <cell r="E458" t="str">
            <v>07</v>
          </cell>
          <cell r="F458" t="str">
            <v>โรงพยาบาลชุมชน</v>
          </cell>
          <cell r="G458" t="str">
            <v>30</v>
          </cell>
          <cell r="H458" t="str">
            <v>30</v>
          </cell>
          <cell r="I458" t="str">
            <v>จ.นครราชสีมา</v>
          </cell>
          <cell r="J458" t="str">
            <v>11</v>
          </cell>
          <cell r="K458" t="str">
            <v xml:space="preserve"> อ.ขามสะแกแสง</v>
          </cell>
          <cell r="L458" t="str">
            <v>01</v>
          </cell>
          <cell r="M458" t="str">
            <v xml:space="preserve"> 'ต.ขามสะแกแสง'</v>
          </cell>
          <cell r="N458" t="str">
            <v>13</v>
          </cell>
          <cell r="O458" t="str">
            <v xml:space="preserve"> หมู่ 13</v>
          </cell>
          <cell r="P458" t="str">
            <v>01</v>
          </cell>
          <cell r="Q458" t="str">
            <v>เปิดดำเนินการ</v>
          </cell>
          <cell r="R458" t="str">
            <v xml:space="preserve">459 </v>
          </cell>
          <cell r="V458" t="str">
            <v>21</v>
          </cell>
          <cell r="W458" t="str">
            <v>2.1 ทุติยภูมิระดับต้น</v>
          </cell>
          <cell r="AH458" t="str">
            <v>10880</v>
          </cell>
        </row>
        <row r="459">
          <cell r="A459" t="str">
            <v>001088200</v>
          </cell>
          <cell r="B459" t="str">
            <v>โรงพยาบาลประทาย</v>
          </cell>
          <cell r="C459" t="str">
            <v>21002</v>
          </cell>
          <cell r="D459" t="str">
            <v>กระทรวงสาธารณสุข สำนักงานปลัดกระทรวงสาธารณสุข</v>
          </cell>
          <cell r="E459" t="str">
            <v>07</v>
          </cell>
          <cell r="F459" t="str">
            <v>โรงพยาบาลชุมชน</v>
          </cell>
          <cell r="G459" t="str">
            <v>60</v>
          </cell>
          <cell r="H459" t="str">
            <v>30</v>
          </cell>
          <cell r="I459" t="str">
            <v>จ.นครราชสีมา</v>
          </cell>
          <cell r="J459" t="str">
            <v>13</v>
          </cell>
          <cell r="K459" t="str">
            <v xml:space="preserve"> อ.ประทาย</v>
          </cell>
          <cell r="L459" t="str">
            <v>01</v>
          </cell>
          <cell r="M459" t="str">
            <v xml:space="preserve"> 'ต.ประทาย'</v>
          </cell>
          <cell r="N459" t="str">
            <v>13</v>
          </cell>
          <cell r="O459" t="str">
            <v xml:space="preserve"> หมู่ 13</v>
          </cell>
          <cell r="P459" t="str">
            <v>01</v>
          </cell>
          <cell r="Q459" t="str">
            <v>เปิดดำเนินการ</v>
          </cell>
          <cell r="R459" t="str">
            <v xml:space="preserve">5 </v>
          </cell>
          <cell r="V459" t="str">
            <v>22</v>
          </cell>
          <cell r="W459" t="str">
            <v>2.2 ทุติยภูมิระดับกลาง</v>
          </cell>
          <cell r="AH459" t="str">
            <v>10882</v>
          </cell>
        </row>
        <row r="460">
          <cell r="A460" t="str">
            <v>001088300</v>
          </cell>
          <cell r="B460" t="str">
            <v>โรงพยาบาลปักธงชัย</v>
          </cell>
          <cell r="C460" t="str">
            <v>21002</v>
          </cell>
          <cell r="D460" t="str">
            <v>กระทรวงสาธารณสุข สำนักงานปลัดกระทรวงสาธารณสุข</v>
          </cell>
          <cell r="E460" t="str">
            <v>07</v>
          </cell>
          <cell r="F460" t="str">
            <v>โรงพยาบาลชุมชน</v>
          </cell>
          <cell r="G460" t="str">
            <v>30</v>
          </cell>
          <cell r="H460" t="str">
            <v>30</v>
          </cell>
          <cell r="I460" t="str">
            <v>จ.นครราชสีมา</v>
          </cell>
          <cell r="J460" t="str">
            <v>14</v>
          </cell>
          <cell r="K460" t="str">
            <v xml:space="preserve"> อ.ปักธงชัย</v>
          </cell>
          <cell r="L460" t="str">
            <v>17</v>
          </cell>
          <cell r="M460" t="str">
            <v xml:space="preserve"> 'ต.ธงชัยเหนือ'</v>
          </cell>
          <cell r="N460" t="str">
            <v>01</v>
          </cell>
          <cell r="O460" t="str">
            <v xml:space="preserve"> หมู่ 1</v>
          </cell>
          <cell r="P460" t="str">
            <v>01</v>
          </cell>
          <cell r="Q460" t="str">
            <v>เปิดดำเนินการ</v>
          </cell>
          <cell r="R460" t="str">
            <v xml:space="preserve">327 </v>
          </cell>
          <cell r="V460" t="str">
            <v>22</v>
          </cell>
          <cell r="W460" t="str">
            <v>2.2 ทุติยภูมิระดับกลาง</v>
          </cell>
          <cell r="AH460" t="str">
            <v>10883</v>
          </cell>
        </row>
        <row r="461">
          <cell r="A461" t="str">
            <v>001088600</v>
          </cell>
          <cell r="B461" t="str">
            <v>โรงพยาบาลชุมพวง</v>
          </cell>
          <cell r="C461" t="str">
            <v>21002</v>
          </cell>
          <cell r="D461" t="str">
            <v>กระทรวงสาธารณสุข สำนักงานปลัดกระทรวงสาธารณสุข</v>
          </cell>
          <cell r="E461" t="str">
            <v>07</v>
          </cell>
          <cell r="F461" t="str">
            <v>โรงพยาบาลชุมชน</v>
          </cell>
          <cell r="G461" t="str">
            <v>60</v>
          </cell>
          <cell r="H461" t="str">
            <v>30</v>
          </cell>
          <cell r="I461" t="str">
            <v>จ.นครราชสีมา</v>
          </cell>
          <cell r="J461" t="str">
            <v>17</v>
          </cell>
          <cell r="K461" t="str">
            <v xml:space="preserve"> อ.ชุมพวง</v>
          </cell>
          <cell r="L461" t="str">
            <v>01</v>
          </cell>
          <cell r="M461" t="str">
            <v xml:space="preserve"> 'ต.ชุมพวง'</v>
          </cell>
          <cell r="N461" t="str">
            <v>01</v>
          </cell>
          <cell r="O461" t="str">
            <v xml:space="preserve"> หมู่ 1</v>
          </cell>
          <cell r="P461" t="str">
            <v>01</v>
          </cell>
          <cell r="Q461" t="str">
            <v>เปิดดำเนินการ</v>
          </cell>
          <cell r="R461" t="str">
            <v xml:space="preserve">2 </v>
          </cell>
          <cell r="V461" t="str">
            <v>22</v>
          </cell>
          <cell r="W461" t="str">
            <v>2.2 ทุติยภูมิระดับกลาง</v>
          </cell>
          <cell r="AH461" t="str">
            <v>10886</v>
          </cell>
        </row>
        <row r="462">
          <cell r="A462" t="str">
            <v>001088700</v>
          </cell>
          <cell r="B462" t="str">
            <v>โรงพยาบาลสูงเนิน</v>
          </cell>
          <cell r="C462" t="str">
            <v>21002</v>
          </cell>
          <cell r="D462" t="str">
            <v>กระทรวงสาธารณสุข สำนักงานปลัดกระทรวงสาธารณสุข</v>
          </cell>
          <cell r="E462" t="str">
            <v>07</v>
          </cell>
          <cell r="F462" t="str">
            <v>โรงพยาบาลชุมชน</v>
          </cell>
          <cell r="G462" t="str">
            <v>60</v>
          </cell>
          <cell r="H462" t="str">
            <v>30</v>
          </cell>
          <cell r="I462" t="str">
            <v>จ.นครราชสีมา</v>
          </cell>
          <cell r="J462" t="str">
            <v>18</v>
          </cell>
          <cell r="K462" t="str">
            <v xml:space="preserve"> อ.สูงเนิน</v>
          </cell>
          <cell r="L462" t="str">
            <v>01</v>
          </cell>
          <cell r="M462" t="str">
            <v xml:space="preserve"> 'ต.สูงเนิน'</v>
          </cell>
          <cell r="N462" t="str">
            <v>01</v>
          </cell>
          <cell r="O462" t="str">
            <v xml:space="preserve"> หมู่ 1</v>
          </cell>
          <cell r="P462" t="str">
            <v>01</v>
          </cell>
          <cell r="Q462" t="str">
            <v>เปิดดำเนินการ</v>
          </cell>
          <cell r="R462" t="str">
            <v xml:space="preserve">274/5 ถ.มิตรสัมพันธ์ </v>
          </cell>
          <cell r="V462" t="str">
            <v>22</v>
          </cell>
          <cell r="W462" t="str">
            <v>2.2 ทุติยภูมิระดับกลาง</v>
          </cell>
          <cell r="AH462" t="str">
            <v>10887</v>
          </cell>
        </row>
        <row r="463">
          <cell r="A463" t="str">
            <v>001088900</v>
          </cell>
          <cell r="B463" t="str">
            <v>โรงพยาบาลสีคิ้ว</v>
          </cell>
          <cell r="C463" t="str">
            <v>21002</v>
          </cell>
          <cell r="D463" t="str">
            <v>กระทรวงสาธารณสุข สำนักงานปลัดกระทรวงสาธารณสุข</v>
          </cell>
          <cell r="E463" t="str">
            <v>07</v>
          </cell>
          <cell r="F463" t="str">
            <v>โรงพยาบาลชุมชน</v>
          </cell>
          <cell r="G463" t="str">
            <v>90</v>
          </cell>
          <cell r="H463" t="str">
            <v>30</v>
          </cell>
          <cell r="I463" t="str">
            <v>จ.นครราชสีมา</v>
          </cell>
          <cell r="J463" t="str">
            <v>20</v>
          </cell>
          <cell r="K463" t="str">
            <v xml:space="preserve"> อ.สีคิ้ว</v>
          </cell>
          <cell r="L463" t="str">
            <v>09</v>
          </cell>
          <cell r="M463" t="str">
            <v xml:space="preserve"> 'ต.มิตรภาพ'</v>
          </cell>
          <cell r="N463" t="str">
            <v>02</v>
          </cell>
          <cell r="O463" t="str">
            <v xml:space="preserve"> หมู่ 2</v>
          </cell>
          <cell r="P463" t="str">
            <v>01</v>
          </cell>
          <cell r="Q463" t="str">
            <v>เปิดดำเนินการ</v>
          </cell>
          <cell r="R463" t="str">
            <v xml:space="preserve">212 </v>
          </cell>
          <cell r="V463" t="str">
            <v>22</v>
          </cell>
          <cell r="W463" t="str">
            <v>2.2 ทุติยภูมิระดับกลาง</v>
          </cell>
          <cell r="AH463" t="str">
            <v>10889</v>
          </cell>
        </row>
        <row r="464">
          <cell r="A464" t="str">
            <v>001088800</v>
          </cell>
          <cell r="B464" t="str">
            <v>โรงพยาบาลขามทะเลสอ</v>
          </cell>
          <cell r="C464" t="str">
            <v>21002</v>
          </cell>
          <cell r="D464" t="str">
            <v>กระทรวงสาธารณสุข สำนักงานปลัดกระทรวงสาธารณสุข</v>
          </cell>
          <cell r="E464" t="str">
            <v>07</v>
          </cell>
          <cell r="F464" t="str">
            <v>โรงพยาบาลชุมชน</v>
          </cell>
          <cell r="G464" t="str">
            <v>30</v>
          </cell>
          <cell r="H464" t="str">
            <v>30</v>
          </cell>
          <cell r="I464" t="str">
            <v>จ.นครราชสีมา</v>
          </cell>
          <cell r="J464" t="str">
            <v>19</v>
          </cell>
          <cell r="K464" t="str">
            <v xml:space="preserve"> อ.ขามทะเลสอ</v>
          </cell>
          <cell r="L464" t="str">
            <v>01</v>
          </cell>
          <cell r="M464" t="str">
            <v xml:space="preserve"> 'ต.ขามทะเลสอ'</v>
          </cell>
          <cell r="N464" t="str">
            <v>07</v>
          </cell>
          <cell r="O464" t="str">
            <v xml:space="preserve"> หมู่ 7</v>
          </cell>
          <cell r="P464" t="str">
            <v>01</v>
          </cell>
          <cell r="Q464" t="str">
            <v>เปิดดำเนินการ</v>
          </cell>
          <cell r="R464" t="str">
            <v xml:space="preserve">197 </v>
          </cell>
          <cell r="V464" t="str">
            <v>21</v>
          </cell>
          <cell r="W464" t="str">
            <v>2.1 ทุติยภูมิระดับต้น</v>
          </cell>
          <cell r="AH464" t="str">
            <v>10888</v>
          </cell>
        </row>
        <row r="465">
          <cell r="A465" t="str">
            <v>001090600</v>
          </cell>
          <cell r="B465" t="str">
            <v>โรงพยาบาลปะคำ</v>
          </cell>
          <cell r="C465" t="str">
            <v>21002</v>
          </cell>
          <cell r="D465" t="str">
            <v>กระทรวงสาธารณสุข สำนักงานปลัดกระทรวงสาธารณสุข</v>
          </cell>
          <cell r="E465" t="str">
            <v>07</v>
          </cell>
          <cell r="F465" t="str">
            <v>โรงพยาบาลชุมชน</v>
          </cell>
          <cell r="G465" t="str">
            <v>30</v>
          </cell>
          <cell r="H465" t="str">
            <v>31</v>
          </cell>
          <cell r="I465" t="str">
            <v>จ.บุรีรัมย์</v>
          </cell>
          <cell r="J465" t="str">
            <v>12</v>
          </cell>
          <cell r="K465" t="str">
            <v xml:space="preserve"> อ.ปะคำ</v>
          </cell>
          <cell r="L465" t="str">
            <v>01</v>
          </cell>
          <cell r="M465" t="str">
            <v xml:space="preserve"> 'ต.ปะคำ'</v>
          </cell>
          <cell r="N465" t="str">
            <v>03</v>
          </cell>
          <cell r="O465" t="str">
            <v xml:space="preserve"> หมู่ 3</v>
          </cell>
          <cell r="P465" t="str">
            <v>01</v>
          </cell>
          <cell r="Q465" t="str">
            <v>เปิดดำเนินการ</v>
          </cell>
          <cell r="R465" t="str">
            <v xml:space="preserve">96  ถ.ปะคำ-นางรอง </v>
          </cell>
          <cell r="V465" t="str">
            <v>22</v>
          </cell>
          <cell r="W465" t="str">
            <v>2.2 ทุติยภูมิระดับกลาง</v>
          </cell>
          <cell r="AH465" t="str">
            <v>10906</v>
          </cell>
        </row>
        <row r="466">
          <cell r="A466" t="str">
            <v>001091700</v>
          </cell>
          <cell r="B466" t="str">
            <v>โรงพยาบาลจอมพระ</v>
          </cell>
          <cell r="C466" t="str">
            <v>21002</v>
          </cell>
          <cell r="D466" t="str">
            <v>กระทรวงสาธารณสุข สำนักงานปลัดกระทรวงสาธารณสุข</v>
          </cell>
          <cell r="E466" t="str">
            <v>07</v>
          </cell>
          <cell r="F466" t="str">
            <v>โรงพยาบาลชุมชน</v>
          </cell>
          <cell r="G466" t="str">
            <v>30</v>
          </cell>
          <cell r="H466" t="str">
            <v>32</v>
          </cell>
          <cell r="I466" t="str">
            <v>จ.สุรินทร์</v>
          </cell>
          <cell r="J466" t="str">
            <v>04</v>
          </cell>
          <cell r="K466" t="str">
            <v xml:space="preserve"> อ.จอมพระ</v>
          </cell>
          <cell r="L466" t="str">
            <v>01</v>
          </cell>
          <cell r="M466" t="str">
            <v xml:space="preserve"> 'ต.จอมพระ'</v>
          </cell>
          <cell r="N466" t="str">
            <v>06</v>
          </cell>
          <cell r="O466" t="str">
            <v xml:space="preserve"> หมู่ 6</v>
          </cell>
          <cell r="P466" t="str">
            <v>01</v>
          </cell>
          <cell r="Q466" t="str">
            <v>เปิดดำเนินการ</v>
          </cell>
          <cell r="R466" t="str">
            <v xml:space="preserve">19 </v>
          </cell>
          <cell r="V466" t="str">
            <v>21</v>
          </cell>
          <cell r="W466" t="str">
            <v>2.1 ทุติยภูมิระดับต้น</v>
          </cell>
          <cell r="AH466" t="str">
            <v>10917</v>
          </cell>
        </row>
        <row r="467">
          <cell r="A467" t="str">
            <v>001092000</v>
          </cell>
          <cell r="B467" t="str">
            <v>โรงพยาบาลรัตนบุรี</v>
          </cell>
          <cell r="C467" t="str">
            <v>21002</v>
          </cell>
          <cell r="D467" t="str">
            <v>กระทรวงสาธารณสุข สำนักงานปลัดกระทรวงสาธารณสุข</v>
          </cell>
          <cell r="E467" t="str">
            <v>07</v>
          </cell>
          <cell r="F467" t="str">
            <v>โรงพยาบาลชุมชน</v>
          </cell>
          <cell r="G467" t="str">
            <v>60</v>
          </cell>
          <cell r="H467" t="str">
            <v>32</v>
          </cell>
          <cell r="I467" t="str">
            <v>จ.สุรินทร์</v>
          </cell>
          <cell r="J467" t="str">
            <v>07</v>
          </cell>
          <cell r="K467" t="str">
            <v xml:space="preserve"> อ.รัตนบุรี</v>
          </cell>
          <cell r="L467" t="str">
            <v>01</v>
          </cell>
          <cell r="M467" t="str">
            <v xml:space="preserve"> 'ต.รัตนบุรี'</v>
          </cell>
          <cell r="N467" t="str">
            <v>08</v>
          </cell>
          <cell r="O467" t="str">
            <v xml:space="preserve"> หมู่ 8</v>
          </cell>
          <cell r="P467" t="str">
            <v>01</v>
          </cell>
          <cell r="Q467" t="str">
            <v>เปิดดำเนินการ</v>
          </cell>
          <cell r="R467" t="str">
            <v xml:space="preserve">150  ถ.ศรีรัตน์ </v>
          </cell>
          <cell r="V467" t="str">
            <v>22</v>
          </cell>
          <cell r="W467" t="str">
            <v>2.2 ทุติยภูมิระดับกลาง</v>
          </cell>
          <cell r="AH467" t="str">
            <v>10920</v>
          </cell>
        </row>
        <row r="468">
          <cell r="A468" t="str">
            <v>001092200</v>
          </cell>
          <cell r="B468" t="str">
            <v>โรงพยาบาลศีขรภูมิ</v>
          </cell>
          <cell r="C468" t="str">
            <v>21002</v>
          </cell>
          <cell r="D468" t="str">
            <v>กระทรวงสาธารณสุข สำนักงานปลัดกระทรวงสาธารณสุข</v>
          </cell>
          <cell r="E468" t="str">
            <v>07</v>
          </cell>
          <cell r="F468" t="str">
            <v>โรงพยาบาลชุมชน</v>
          </cell>
          <cell r="G468" t="str">
            <v>60</v>
          </cell>
          <cell r="H468" t="str">
            <v>32</v>
          </cell>
          <cell r="I468" t="str">
            <v>จ.สุรินทร์</v>
          </cell>
          <cell r="J468" t="str">
            <v>09</v>
          </cell>
          <cell r="K468" t="str">
            <v xml:space="preserve"> อ.ศีขรภูมิ</v>
          </cell>
          <cell r="L468" t="str">
            <v>01</v>
          </cell>
          <cell r="M468" t="str">
            <v xml:space="preserve"> 'ต.ระแงง'</v>
          </cell>
          <cell r="N468" t="str">
            <v>01</v>
          </cell>
          <cell r="O468" t="str">
            <v xml:space="preserve"> หมู่ 1</v>
          </cell>
          <cell r="P468" t="str">
            <v>01</v>
          </cell>
          <cell r="Q468" t="str">
            <v>เปิดดำเนินการ</v>
          </cell>
          <cell r="R468" t="str">
            <v xml:space="preserve"> ถ.สุรินทร์-ศรีสะเกษ </v>
          </cell>
          <cell r="V468" t="str">
            <v>22</v>
          </cell>
          <cell r="W468" t="str">
            <v>2.2 ทุติยภูมิระดับกลาง</v>
          </cell>
          <cell r="AH468" t="str">
            <v>10922</v>
          </cell>
        </row>
        <row r="469">
          <cell r="A469" t="str">
            <v>001092300</v>
          </cell>
          <cell r="B469" t="str">
            <v>โรงพยาบาลสังขะ</v>
          </cell>
          <cell r="C469" t="str">
            <v>21002</v>
          </cell>
          <cell r="D469" t="str">
            <v>กระทรวงสาธารณสุข สำนักงานปลัดกระทรวงสาธารณสุข</v>
          </cell>
          <cell r="E469" t="str">
            <v>07</v>
          </cell>
          <cell r="F469" t="str">
            <v>โรงพยาบาลชุมชน</v>
          </cell>
          <cell r="G469" t="str">
            <v>90</v>
          </cell>
          <cell r="H469" t="str">
            <v>32</v>
          </cell>
          <cell r="I469" t="str">
            <v>จ.สุรินทร์</v>
          </cell>
          <cell r="J469" t="str">
            <v>10</v>
          </cell>
          <cell r="K469" t="str">
            <v xml:space="preserve"> อ.สังขะ</v>
          </cell>
          <cell r="L469" t="str">
            <v>01</v>
          </cell>
          <cell r="M469" t="str">
            <v xml:space="preserve"> 'ต.สังขะ'</v>
          </cell>
          <cell r="N469" t="str">
            <v>01</v>
          </cell>
          <cell r="O469" t="str">
            <v xml:space="preserve"> หมู่ 1</v>
          </cell>
          <cell r="P469" t="str">
            <v>01</v>
          </cell>
          <cell r="Q469" t="str">
            <v>เปิดดำเนินการ</v>
          </cell>
          <cell r="R469" t="str">
            <v xml:space="preserve">700  ถ.สาธร </v>
          </cell>
          <cell r="V469" t="str">
            <v>22</v>
          </cell>
          <cell r="W469" t="str">
            <v>2.2 ทุติยภูมิระดับกลาง</v>
          </cell>
          <cell r="AH469" t="str">
            <v>10923</v>
          </cell>
        </row>
        <row r="470">
          <cell r="A470" t="str">
            <v>001095600</v>
          </cell>
          <cell r="B470" t="str">
            <v>โรงพยาบาลพิบูลมังสาหาร</v>
          </cell>
          <cell r="C470" t="str">
            <v>21002</v>
          </cell>
          <cell r="D470" t="str">
            <v>กระทรวงสาธารณสุข สำนักงานปลัดกระทรวงสาธารณสุข</v>
          </cell>
          <cell r="E470" t="str">
            <v>07</v>
          </cell>
          <cell r="F470" t="str">
            <v>โรงพยาบาลชุมชน</v>
          </cell>
          <cell r="G470" t="str">
            <v>60</v>
          </cell>
          <cell r="H470" t="str">
            <v>34</v>
          </cell>
          <cell r="I470" t="str">
            <v>จ.อุบลราชธานี</v>
          </cell>
          <cell r="J470" t="str">
            <v>19</v>
          </cell>
          <cell r="K470" t="str">
            <v xml:space="preserve"> อ.พิบูลมังสาหาร</v>
          </cell>
          <cell r="L470" t="str">
            <v>01</v>
          </cell>
          <cell r="M470" t="str">
            <v xml:space="preserve"> 'ต.พิบูล'</v>
          </cell>
          <cell r="N470" t="str">
            <v>00</v>
          </cell>
          <cell r="O470" t="str">
            <v xml:space="preserve"> หมู่ 0</v>
          </cell>
          <cell r="P470" t="str">
            <v>01</v>
          </cell>
          <cell r="Q470" t="str">
            <v>เปิดดำเนินการ</v>
          </cell>
          <cell r="R470" t="str">
            <v xml:space="preserve">20/6 ถ.เทศบาล 2 </v>
          </cell>
          <cell r="V470" t="str">
            <v>21</v>
          </cell>
          <cell r="W470" t="str">
            <v>2.1 ทุติยภูมิระดับต้น</v>
          </cell>
          <cell r="AH470" t="str">
            <v>10956</v>
          </cell>
        </row>
        <row r="471">
          <cell r="A471" t="str">
            <v>001095100</v>
          </cell>
          <cell r="B471" t="str">
            <v>โรงพยาบาลตระการพืชผล</v>
          </cell>
          <cell r="C471" t="str">
            <v>21002</v>
          </cell>
          <cell r="D471" t="str">
            <v>กระทรวงสาธารณสุข สำนักงานปลัดกระทรวงสาธารณสุข</v>
          </cell>
          <cell r="E471" t="str">
            <v>07</v>
          </cell>
          <cell r="F471" t="str">
            <v>โรงพยาบาลชุมชน</v>
          </cell>
          <cell r="G471" t="str">
            <v>60</v>
          </cell>
          <cell r="H471" t="str">
            <v>34</v>
          </cell>
          <cell r="I471" t="str">
            <v>จ.อุบลราชธานี</v>
          </cell>
          <cell r="J471" t="str">
            <v>11</v>
          </cell>
          <cell r="K471" t="str">
            <v xml:space="preserve"> อ.ตระการพืชผล</v>
          </cell>
          <cell r="L471" t="str">
            <v>01</v>
          </cell>
          <cell r="M471" t="str">
            <v xml:space="preserve"> 'ต.ขุหลุ'</v>
          </cell>
          <cell r="N471" t="str">
            <v>08</v>
          </cell>
          <cell r="O471" t="str">
            <v xml:space="preserve"> หมู่ 8</v>
          </cell>
          <cell r="P471" t="str">
            <v>01</v>
          </cell>
          <cell r="Q471" t="str">
            <v>เปิดดำเนินการ</v>
          </cell>
          <cell r="V471" t="str">
            <v>21</v>
          </cell>
          <cell r="W471" t="str">
            <v>2.1 ทุติยภูมิระดับต้น</v>
          </cell>
          <cell r="AH471" t="str">
            <v>10951</v>
          </cell>
        </row>
        <row r="472">
          <cell r="A472" t="str">
            <v>001095200</v>
          </cell>
          <cell r="B472" t="str">
            <v>โรงพยาบาลกุดข้าวปุ้น</v>
          </cell>
          <cell r="C472" t="str">
            <v>21002</v>
          </cell>
          <cell r="D472" t="str">
            <v>กระทรวงสาธารณสุข สำนักงานปลัดกระทรวงสาธารณสุข</v>
          </cell>
          <cell r="E472" t="str">
            <v>07</v>
          </cell>
          <cell r="F472" t="str">
            <v>โรงพยาบาลชุมชน</v>
          </cell>
          <cell r="G472" t="str">
            <v>30</v>
          </cell>
          <cell r="H472" t="str">
            <v>34</v>
          </cell>
          <cell r="I472" t="str">
            <v>จ.อุบลราชธานี</v>
          </cell>
          <cell r="J472" t="str">
            <v>12</v>
          </cell>
          <cell r="K472" t="str">
            <v xml:space="preserve"> อ.กุดข้าวปุ้น</v>
          </cell>
          <cell r="L472" t="str">
            <v>01</v>
          </cell>
          <cell r="M472" t="str">
            <v xml:space="preserve"> 'ต.ข้าวปุ้น'</v>
          </cell>
          <cell r="N472" t="str">
            <v>14</v>
          </cell>
          <cell r="O472" t="str">
            <v xml:space="preserve"> หมู่ 14</v>
          </cell>
          <cell r="P472" t="str">
            <v>01</v>
          </cell>
          <cell r="Q472" t="str">
            <v>เปิดดำเนินการ</v>
          </cell>
          <cell r="V472" t="str">
            <v>21</v>
          </cell>
          <cell r="W472" t="str">
            <v>2.1 ทุติยภูมิระดับต้น</v>
          </cell>
          <cell r="AH472" t="str">
            <v>10952</v>
          </cell>
        </row>
        <row r="473">
          <cell r="A473" t="str">
            <v>001093200</v>
          </cell>
          <cell r="B473" t="str">
            <v>โรงพยาบาลปรางค์กู่</v>
          </cell>
          <cell r="C473" t="str">
            <v>21002</v>
          </cell>
          <cell r="D473" t="str">
            <v>กระทรวงสาธารณสุข สำนักงานปลัดกระทรวงสาธารณสุข</v>
          </cell>
          <cell r="E473" t="str">
            <v>07</v>
          </cell>
          <cell r="F473" t="str">
            <v>โรงพยาบาลชุมชน</v>
          </cell>
          <cell r="G473" t="str">
            <v>30</v>
          </cell>
          <cell r="H473" t="str">
            <v>33</v>
          </cell>
          <cell r="I473" t="str">
            <v>จ.ศรีสะเกษ</v>
          </cell>
          <cell r="J473" t="str">
            <v>07</v>
          </cell>
          <cell r="K473" t="str">
            <v xml:space="preserve"> อ.ปรางค์กู่</v>
          </cell>
          <cell r="L473" t="str">
            <v>01</v>
          </cell>
          <cell r="M473" t="str">
            <v xml:space="preserve"> 'ต.พิมาย'</v>
          </cell>
          <cell r="N473" t="str">
            <v>01</v>
          </cell>
          <cell r="O473" t="str">
            <v xml:space="preserve"> หมู่ 1</v>
          </cell>
          <cell r="P473" t="str">
            <v>01</v>
          </cell>
          <cell r="Q473" t="str">
            <v>เปิดดำเนินการ</v>
          </cell>
          <cell r="R473" t="str">
            <v xml:space="preserve">87/2 </v>
          </cell>
          <cell r="S473" t="str">
            <v>33170</v>
          </cell>
          <cell r="T473" t="str">
            <v>045697167</v>
          </cell>
          <cell r="U473" t="str">
            <v>045697050</v>
          </cell>
          <cell r="V473" t="str">
            <v>21</v>
          </cell>
          <cell r="W473" t="str">
            <v>2.1 ทุติยภูมิระดับต้น</v>
          </cell>
          <cell r="X473" t="str">
            <v>S</v>
          </cell>
          <cell r="Y473" t="str">
            <v xml:space="preserve">บริการ  </v>
          </cell>
          <cell r="AH473" t="str">
            <v>10932</v>
          </cell>
        </row>
        <row r="474">
          <cell r="A474" t="str">
            <v>001090000</v>
          </cell>
          <cell r="B474" t="str">
            <v>โรงพยาบาลประโคนชัย</v>
          </cell>
          <cell r="C474" t="str">
            <v>21002</v>
          </cell>
          <cell r="D474" t="str">
            <v>กระทรวงสาธารณสุข สำนักงานปลัดกระทรวงสาธารณสุข</v>
          </cell>
          <cell r="E474" t="str">
            <v>07</v>
          </cell>
          <cell r="F474" t="str">
            <v>โรงพยาบาลชุมชน</v>
          </cell>
          <cell r="G474" t="str">
            <v>90</v>
          </cell>
          <cell r="H474" t="str">
            <v>31</v>
          </cell>
          <cell r="I474" t="str">
            <v>จ.บุรีรัมย์</v>
          </cell>
          <cell r="J474" t="str">
            <v>07</v>
          </cell>
          <cell r="K474" t="str">
            <v xml:space="preserve"> อ.ประโคนชัย</v>
          </cell>
          <cell r="L474" t="str">
            <v>01</v>
          </cell>
          <cell r="M474" t="str">
            <v xml:space="preserve"> 'ต.ประโคนชัย'</v>
          </cell>
          <cell r="N474" t="str">
            <v>03</v>
          </cell>
          <cell r="O474" t="str">
            <v xml:space="preserve"> หมู่ 3</v>
          </cell>
          <cell r="P474" t="str">
            <v>01</v>
          </cell>
          <cell r="Q474" t="str">
            <v>เปิดดำเนินการ</v>
          </cell>
          <cell r="R474" t="str">
            <v xml:space="preserve">90  ถ.โชคชัย-เดชอุดม </v>
          </cell>
          <cell r="V474" t="str">
            <v>22</v>
          </cell>
          <cell r="W474" t="str">
            <v>2.2 ทุติยภูมิระดับกลาง</v>
          </cell>
          <cell r="AH474" t="str">
            <v>10900</v>
          </cell>
        </row>
        <row r="475">
          <cell r="A475" t="str">
            <v>001090900</v>
          </cell>
          <cell r="B475" t="str">
            <v>โรงพยาบาลพลับพลาชัย</v>
          </cell>
          <cell r="C475" t="str">
            <v>21002</v>
          </cell>
          <cell r="D475" t="str">
            <v>กระทรวงสาธารณสุข สำนักงานปลัดกระทรวงสาธารณสุข</v>
          </cell>
          <cell r="E475" t="str">
            <v>07</v>
          </cell>
          <cell r="F475" t="str">
            <v>โรงพยาบาลชุมชน</v>
          </cell>
          <cell r="G475" t="str">
            <v>30</v>
          </cell>
          <cell r="H475" t="str">
            <v>31</v>
          </cell>
          <cell r="I475" t="str">
            <v>จ.บุรีรัมย์</v>
          </cell>
          <cell r="J475" t="str">
            <v>15</v>
          </cell>
          <cell r="K475" t="str">
            <v xml:space="preserve"> อ.พลับพลาชัย</v>
          </cell>
          <cell r="L475" t="str">
            <v>04</v>
          </cell>
          <cell r="M475" t="str">
            <v xml:space="preserve"> 'ต.สะเดา'</v>
          </cell>
          <cell r="N475" t="str">
            <v>01</v>
          </cell>
          <cell r="O475" t="str">
            <v xml:space="preserve"> หมู่ 1</v>
          </cell>
          <cell r="P475" t="str">
            <v>01</v>
          </cell>
          <cell r="Q475" t="str">
            <v>เปิดดำเนินการ</v>
          </cell>
          <cell r="R475" t="str">
            <v xml:space="preserve">99 </v>
          </cell>
          <cell r="V475" t="str">
            <v>22</v>
          </cell>
          <cell r="W475" t="str">
            <v>2.2 ทุติยภูมิระดับกลาง</v>
          </cell>
          <cell r="AH475" t="str">
            <v>10909</v>
          </cell>
        </row>
        <row r="476">
          <cell r="A476" t="str">
            <v>001091300</v>
          </cell>
          <cell r="B476" t="str">
            <v>โรงพยาบาลบ้านใหม่ไชยพจน์</v>
          </cell>
          <cell r="C476" t="str">
            <v>21002</v>
          </cell>
          <cell r="D476" t="str">
            <v>กระทรวงสาธารณสุข สำนักงานปลัดกระทรวงสาธารณสุข</v>
          </cell>
          <cell r="E476" t="str">
            <v>07</v>
          </cell>
          <cell r="F476" t="str">
            <v>โรงพยาบาลชุมชน</v>
          </cell>
          <cell r="G476" t="str">
            <v>30</v>
          </cell>
          <cell r="H476" t="str">
            <v>31</v>
          </cell>
          <cell r="I476" t="str">
            <v>จ.บุรีรัมย์</v>
          </cell>
          <cell r="J476" t="str">
            <v>19</v>
          </cell>
          <cell r="K476" t="str">
            <v xml:space="preserve"> อ.บ้านใหม่ไชยพจน์</v>
          </cell>
          <cell r="L476" t="str">
            <v>01</v>
          </cell>
          <cell r="M476" t="str">
            <v xml:space="preserve"> 'ต.หนองแวง'</v>
          </cell>
          <cell r="N476" t="str">
            <v>01</v>
          </cell>
          <cell r="O476" t="str">
            <v xml:space="preserve"> หมู่ 1</v>
          </cell>
          <cell r="P476" t="str">
            <v>01</v>
          </cell>
          <cell r="Q476" t="str">
            <v>เปิดดำเนินการ</v>
          </cell>
          <cell r="R476" t="str">
            <v xml:space="preserve">161 </v>
          </cell>
          <cell r="V476" t="str">
            <v>22</v>
          </cell>
          <cell r="W476" t="str">
            <v>2.2 ทุติยภูมิระดับกลาง</v>
          </cell>
          <cell r="AH476" t="str">
            <v>10913</v>
          </cell>
        </row>
        <row r="477">
          <cell r="A477" t="str">
            <v>001091100</v>
          </cell>
          <cell r="B477" t="str">
            <v>โรงพยาบาลโนนสุวรรณ</v>
          </cell>
          <cell r="C477" t="str">
            <v>21002</v>
          </cell>
          <cell r="D477" t="str">
            <v>กระทรวงสาธารณสุข สำนักงานปลัดกระทรวงสาธารณสุข</v>
          </cell>
          <cell r="E477" t="str">
            <v>07</v>
          </cell>
          <cell r="F477" t="str">
            <v>โรงพยาบาลชุมชน</v>
          </cell>
          <cell r="G477" t="str">
            <v>30</v>
          </cell>
          <cell r="H477" t="str">
            <v>31</v>
          </cell>
          <cell r="I477" t="str">
            <v>จ.บุรีรัมย์</v>
          </cell>
          <cell r="J477" t="str">
            <v>17</v>
          </cell>
          <cell r="K477" t="str">
            <v xml:space="preserve"> อ.โนนสุวรรณ</v>
          </cell>
          <cell r="L477" t="str">
            <v>01</v>
          </cell>
          <cell r="M477" t="str">
            <v xml:space="preserve"> 'ต.โนนสุวรรณ'</v>
          </cell>
          <cell r="N477" t="str">
            <v>10</v>
          </cell>
          <cell r="O477" t="str">
            <v xml:space="preserve"> หมู่ 10</v>
          </cell>
          <cell r="P477" t="str">
            <v>01</v>
          </cell>
          <cell r="Q477" t="str">
            <v>เปิดดำเนินการ</v>
          </cell>
          <cell r="V477" t="str">
            <v>22</v>
          </cell>
          <cell r="W477" t="str">
            <v>2.2 ทุติยภูมิระดับกลาง</v>
          </cell>
          <cell r="AH477" t="str">
            <v>10911</v>
          </cell>
        </row>
        <row r="478">
          <cell r="A478" t="str">
            <v>001091200</v>
          </cell>
          <cell r="B478" t="str">
            <v>โรงพยาบาลชำนิ</v>
          </cell>
          <cell r="C478" t="str">
            <v>21002</v>
          </cell>
          <cell r="D478" t="str">
            <v>กระทรวงสาธารณสุข สำนักงานปลัดกระทรวงสาธารณสุข</v>
          </cell>
          <cell r="E478" t="str">
            <v>07</v>
          </cell>
          <cell r="F478" t="str">
            <v>โรงพยาบาลชุมชน</v>
          </cell>
          <cell r="G478" t="str">
            <v>30</v>
          </cell>
          <cell r="H478" t="str">
            <v>31</v>
          </cell>
          <cell r="I478" t="str">
            <v>จ.บุรีรัมย์</v>
          </cell>
          <cell r="J478" t="str">
            <v>18</v>
          </cell>
          <cell r="K478" t="str">
            <v xml:space="preserve"> อ.ชำนิ</v>
          </cell>
          <cell r="L478" t="str">
            <v>01</v>
          </cell>
          <cell r="M478" t="str">
            <v xml:space="preserve"> 'ต.ชำนิ'</v>
          </cell>
          <cell r="N478" t="str">
            <v>08</v>
          </cell>
          <cell r="O478" t="str">
            <v xml:space="preserve"> หมู่ 8</v>
          </cell>
          <cell r="P478" t="str">
            <v>01</v>
          </cell>
          <cell r="Q478" t="str">
            <v>เปิดดำเนินการ</v>
          </cell>
          <cell r="R478" t="str">
            <v xml:space="preserve">105 </v>
          </cell>
          <cell r="V478" t="str">
            <v>22</v>
          </cell>
          <cell r="W478" t="str">
            <v>2.2 ทุติยภูมิระดับกลาง</v>
          </cell>
          <cell r="AH478" t="str">
            <v>10912</v>
          </cell>
        </row>
        <row r="479">
          <cell r="A479" t="str">
            <v>001091400</v>
          </cell>
          <cell r="B479" t="str">
            <v>โรงพยาบาลโนนดินแดง</v>
          </cell>
          <cell r="C479" t="str">
            <v>21002</v>
          </cell>
          <cell r="D479" t="str">
            <v>กระทรวงสาธารณสุข สำนักงานปลัดกระทรวงสาธารณสุข</v>
          </cell>
          <cell r="E479" t="str">
            <v>07</v>
          </cell>
          <cell r="F479" t="str">
            <v>โรงพยาบาลชุมชน</v>
          </cell>
          <cell r="G479" t="str">
            <v>30</v>
          </cell>
          <cell r="H479" t="str">
            <v>31</v>
          </cell>
          <cell r="I479" t="str">
            <v>จ.บุรีรัมย์</v>
          </cell>
          <cell r="J479" t="str">
            <v>20</v>
          </cell>
          <cell r="K479" t="str">
            <v xml:space="preserve"> อ.โนนดินแดง</v>
          </cell>
          <cell r="L479" t="str">
            <v>01</v>
          </cell>
          <cell r="M479" t="str">
            <v xml:space="preserve"> 'ต.โนนดินแดง'</v>
          </cell>
          <cell r="N479" t="str">
            <v>07</v>
          </cell>
          <cell r="O479" t="str">
            <v xml:space="preserve"> หมู่ 7</v>
          </cell>
          <cell r="P479" t="str">
            <v>01</v>
          </cell>
          <cell r="Q479" t="str">
            <v>เปิดดำเนินการ</v>
          </cell>
          <cell r="V479" t="str">
            <v>22</v>
          </cell>
          <cell r="W479" t="str">
            <v>2.2 ทุติยภูมิระดับกลาง</v>
          </cell>
          <cell r="AH479" t="str">
            <v>10914</v>
          </cell>
        </row>
        <row r="480">
          <cell r="A480" t="str">
            <v>001089800</v>
          </cell>
          <cell r="B480" t="str">
            <v>โรงพยาบาลหนองกี่</v>
          </cell>
          <cell r="C480" t="str">
            <v>21002</v>
          </cell>
          <cell r="D480" t="str">
            <v>กระทรวงสาธารณสุข สำนักงานปลัดกระทรวงสาธารณสุข</v>
          </cell>
          <cell r="E480" t="str">
            <v>07</v>
          </cell>
          <cell r="F480" t="str">
            <v>โรงพยาบาลชุมชน</v>
          </cell>
          <cell r="G480" t="str">
            <v>70</v>
          </cell>
          <cell r="H480" t="str">
            <v>31</v>
          </cell>
          <cell r="I480" t="str">
            <v>จ.บุรีรัมย์</v>
          </cell>
          <cell r="J480" t="str">
            <v>05</v>
          </cell>
          <cell r="K480" t="str">
            <v xml:space="preserve"> อ.หนองกี่</v>
          </cell>
          <cell r="L480" t="str">
            <v>06</v>
          </cell>
          <cell r="M480" t="str">
            <v xml:space="preserve"> 'ต.ทุ่งกระตาดพัฒนา'</v>
          </cell>
          <cell r="N480" t="str">
            <v>01</v>
          </cell>
          <cell r="O480" t="str">
            <v xml:space="preserve"> หมู่ 1</v>
          </cell>
          <cell r="P480" t="str">
            <v>01</v>
          </cell>
          <cell r="Q480" t="str">
            <v>เปิดดำเนินการ</v>
          </cell>
          <cell r="R480" t="str">
            <v xml:space="preserve">255  ถ.โชคชัย-เดชอุดม </v>
          </cell>
          <cell r="V480" t="str">
            <v>22</v>
          </cell>
          <cell r="W480" t="str">
            <v>2.2 ทุติยภูมิระดับกลาง</v>
          </cell>
          <cell r="AH480" t="str">
            <v>10898</v>
          </cell>
        </row>
        <row r="481">
          <cell r="A481" t="str">
            <v>001091800</v>
          </cell>
          <cell r="B481" t="str">
            <v>โรงพยาบาลปราสาท</v>
          </cell>
          <cell r="C481" t="str">
            <v>21002</v>
          </cell>
          <cell r="D481" t="str">
            <v>กระทรวงสาธารณสุข สำนักงานปลัดกระทรวงสาธารณสุข</v>
          </cell>
          <cell r="E481" t="str">
            <v>07</v>
          </cell>
          <cell r="F481" t="str">
            <v>โรงพยาบาลชุมชน</v>
          </cell>
          <cell r="G481" t="str">
            <v>60</v>
          </cell>
          <cell r="H481" t="str">
            <v>32</v>
          </cell>
          <cell r="I481" t="str">
            <v>จ.สุรินทร์</v>
          </cell>
          <cell r="J481" t="str">
            <v>05</v>
          </cell>
          <cell r="K481" t="str">
            <v xml:space="preserve"> อ.ปราสาท</v>
          </cell>
          <cell r="L481" t="str">
            <v>01</v>
          </cell>
          <cell r="M481" t="str">
            <v xml:space="preserve"> 'ต.กังแอน'</v>
          </cell>
          <cell r="N481" t="str">
            <v>02</v>
          </cell>
          <cell r="O481" t="str">
            <v xml:space="preserve"> หมู่ 2</v>
          </cell>
          <cell r="P481" t="str">
            <v>01</v>
          </cell>
          <cell r="Q481" t="str">
            <v>เปิดดำเนินการ</v>
          </cell>
          <cell r="R481" t="str">
            <v xml:space="preserve">602 ถ.โชคชัย-เดชอุดม </v>
          </cell>
          <cell r="V481" t="str">
            <v>22</v>
          </cell>
          <cell r="W481" t="str">
            <v>2.2 ทุติยภูมิระดับกลาง</v>
          </cell>
          <cell r="AH481" t="str">
            <v>10918</v>
          </cell>
        </row>
        <row r="482">
          <cell r="A482" t="str">
            <v>001091900</v>
          </cell>
          <cell r="B482" t="str">
            <v>โรงพยาบาลกาบเชิง</v>
          </cell>
          <cell r="C482" t="str">
            <v>21002</v>
          </cell>
          <cell r="D482" t="str">
            <v>กระทรวงสาธารณสุข สำนักงานปลัดกระทรวงสาธารณสุข</v>
          </cell>
          <cell r="E482" t="str">
            <v>07</v>
          </cell>
          <cell r="F482" t="str">
            <v>โรงพยาบาลชุมชน</v>
          </cell>
          <cell r="G482" t="str">
            <v>60</v>
          </cell>
          <cell r="H482" t="str">
            <v>32</v>
          </cell>
          <cell r="I482" t="str">
            <v>จ.สุรินทร์</v>
          </cell>
          <cell r="J482" t="str">
            <v>06</v>
          </cell>
          <cell r="K482" t="str">
            <v xml:space="preserve"> อ.กาบเชิง</v>
          </cell>
          <cell r="L482" t="str">
            <v>01</v>
          </cell>
          <cell r="M482" t="str">
            <v xml:space="preserve"> 'ต.กาบเชิง'</v>
          </cell>
          <cell r="N482" t="str">
            <v>01</v>
          </cell>
          <cell r="O482" t="str">
            <v xml:space="preserve"> หมู่ 1</v>
          </cell>
          <cell r="P482" t="str">
            <v>01</v>
          </cell>
          <cell r="Q482" t="str">
            <v>เปิดดำเนินการ</v>
          </cell>
          <cell r="V482" t="str">
            <v>21</v>
          </cell>
          <cell r="W482" t="str">
            <v>2.1 ทุติยภูมิระดับต้น</v>
          </cell>
          <cell r="AH482" t="str">
            <v>10919</v>
          </cell>
        </row>
        <row r="483">
          <cell r="A483" t="str">
            <v>001094400</v>
          </cell>
          <cell r="B483" t="str">
            <v>โรงพยาบาลศรีเมืองใหม่</v>
          </cell>
          <cell r="C483" t="str">
            <v>21002</v>
          </cell>
          <cell r="D483" t="str">
            <v>กระทรวงสาธารณสุข สำนักงานปลัดกระทรวงสาธารณสุข</v>
          </cell>
          <cell r="E483" t="str">
            <v>07</v>
          </cell>
          <cell r="F483" t="str">
            <v>โรงพยาบาลชุมชน</v>
          </cell>
          <cell r="G483" t="str">
            <v>60</v>
          </cell>
          <cell r="H483" t="str">
            <v>34</v>
          </cell>
          <cell r="I483" t="str">
            <v>จ.อุบลราชธานี</v>
          </cell>
          <cell r="J483" t="str">
            <v>02</v>
          </cell>
          <cell r="K483" t="str">
            <v xml:space="preserve"> อ.ศรีเมืองใหม่</v>
          </cell>
          <cell r="L483" t="str">
            <v>01</v>
          </cell>
          <cell r="M483" t="str">
            <v xml:space="preserve"> 'ต.นาคำ'</v>
          </cell>
          <cell r="N483" t="str">
            <v>15</v>
          </cell>
          <cell r="O483" t="str">
            <v xml:space="preserve"> หมู่ 15</v>
          </cell>
          <cell r="P483" t="str">
            <v>01</v>
          </cell>
          <cell r="Q483" t="str">
            <v>เปิดดำเนินการ</v>
          </cell>
          <cell r="V483" t="str">
            <v>21</v>
          </cell>
          <cell r="W483" t="str">
            <v>2.1 ทุติยภูมิระดับต้น</v>
          </cell>
          <cell r="AH483" t="str">
            <v>10944</v>
          </cell>
        </row>
        <row r="484">
          <cell r="A484" t="str">
            <v>001093400</v>
          </cell>
          <cell r="B484" t="str">
            <v>โรงพยาบาลราษีไศล</v>
          </cell>
          <cell r="C484" t="str">
            <v>21002</v>
          </cell>
          <cell r="D484" t="str">
            <v>กระทรวงสาธารณสุข สำนักงานปลัดกระทรวงสาธารณสุข</v>
          </cell>
          <cell r="E484" t="str">
            <v>07</v>
          </cell>
          <cell r="F484" t="str">
            <v>โรงพยาบาลชุมชน</v>
          </cell>
          <cell r="G484" t="str">
            <v>104</v>
          </cell>
          <cell r="H484" t="str">
            <v>33</v>
          </cell>
          <cell r="I484" t="str">
            <v>จ.ศรีสะเกษ</v>
          </cell>
          <cell r="J484" t="str">
            <v>09</v>
          </cell>
          <cell r="K484" t="str">
            <v xml:space="preserve"> อ.ราษีไศล</v>
          </cell>
          <cell r="L484" t="str">
            <v>01</v>
          </cell>
          <cell r="M484" t="str">
            <v xml:space="preserve"> 'ต.เมืองคง'</v>
          </cell>
          <cell r="N484" t="str">
            <v>02</v>
          </cell>
          <cell r="O484" t="str">
            <v xml:space="preserve"> หมู่ 2</v>
          </cell>
          <cell r="P484" t="str">
            <v>01</v>
          </cell>
          <cell r="Q484" t="str">
            <v>เปิดดำเนินการ</v>
          </cell>
          <cell r="R484" t="str">
            <v xml:space="preserve">164 </v>
          </cell>
          <cell r="S484" t="str">
            <v>33160</v>
          </cell>
          <cell r="T484" t="str">
            <v>045681107</v>
          </cell>
          <cell r="U484" t="str">
            <v>045681236</v>
          </cell>
          <cell r="V484" t="str">
            <v>22</v>
          </cell>
          <cell r="W484" t="str">
            <v>2.2 ทุติยภูมิระดับกลาง</v>
          </cell>
          <cell r="X484" t="str">
            <v>S</v>
          </cell>
          <cell r="Y484" t="str">
            <v xml:space="preserve">บริการ  </v>
          </cell>
          <cell r="AH484" t="str">
            <v>10934</v>
          </cell>
        </row>
        <row r="485">
          <cell r="A485" t="str">
            <v>001094200</v>
          </cell>
          <cell r="B485" t="str">
            <v>โรงพยาบาลภูสิงห์</v>
          </cell>
          <cell r="C485" t="str">
            <v>21002</v>
          </cell>
          <cell r="D485" t="str">
            <v>กระทรวงสาธารณสุข สำนักงานปลัดกระทรวงสาธารณสุข</v>
          </cell>
          <cell r="E485" t="str">
            <v>07</v>
          </cell>
          <cell r="F485" t="str">
            <v>โรงพยาบาลชุมชน</v>
          </cell>
          <cell r="G485" t="str">
            <v>30</v>
          </cell>
          <cell r="H485" t="str">
            <v>33</v>
          </cell>
          <cell r="I485" t="str">
            <v>จ.ศรีสะเกษ</v>
          </cell>
          <cell r="J485" t="str">
            <v>17</v>
          </cell>
          <cell r="K485" t="str">
            <v xml:space="preserve"> อ.ภูสิงห์</v>
          </cell>
          <cell r="L485" t="str">
            <v>03</v>
          </cell>
          <cell r="M485" t="str">
            <v xml:space="preserve"> 'ต.ห้วยตึ๊กชู'</v>
          </cell>
          <cell r="N485" t="str">
            <v>11</v>
          </cell>
          <cell r="O485" t="str">
            <v xml:space="preserve"> หมู่ 11</v>
          </cell>
          <cell r="P485" t="str">
            <v>01</v>
          </cell>
          <cell r="Q485" t="str">
            <v>เปิดดำเนินการ</v>
          </cell>
          <cell r="R485" t="str">
            <v xml:space="preserve">83/1 </v>
          </cell>
          <cell r="S485" t="str">
            <v>33140</v>
          </cell>
          <cell r="T485" t="str">
            <v>045608158-9</v>
          </cell>
          <cell r="U485" t="str">
            <v>045608159</v>
          </cell>
          <cell r="V485" t="str">
            <v>21</v>
          </cell>
          <cell r="W485" t="str">
            <v>2.1 ทุติยภูมิระดับต้น</v>
          </cell>
          <cell r="X485" t="str">
            <v>S</v>
          </cell>
          <cell r="Y485" t="str">
            <v xml:space="preserve">บริการ  </v>
          </cell>
          <cell r="AH485" t="str">
            <v>10942</v>
          </cell>
        </row>
        <row r="486">
          <cell r="A486" t="str">
            <v>001093500</v>
          </cell>
          <cell r="B486" t="str">
            <v>โรงพยาบาลอุทุมพรพิสัย</v>
          </cell>
          <cell r="C486" t="str">
            <v>21002</v>
          </cell>
          <cell r="D486" t="str">
            <v>กระทรวงสาธารณสุข สำนักงานปลัดกระทรวงสาธารณสุข</v>
          </cell>
          <cell r="E486" t="str">
            <v>07</v>
          </cell>
          <cell r="F486" t="str">
            <v>โรงพยาบาลชุมชน</v>
          </cell>
          <cell r="G486" t="str">
            <v>90</v>
          </cell>
          <cell r="H486" t="str">
            <v>33</v>
          </cell>
          <cell r="I486" t="str">
            <v>จ.ศรีสะเกษ</v>
          </cell>
          <cell r="J486" t="str">
            <v>10</v>
          </cell>
          <cell r="K486" t="str">
            <v xml:space="preserve"> อ.อุทุมพรพิสัย</v>
          </cell>
          <cell r="L486" t="str">
            <v>01</v>
          </cell>
          <cell r="M486" t="str">
            <v xml:space="preserve"> 'ต.กำแพง'</v>
          </cell>
          <cell r="N486" t="str">
            <v>07</v>
          </cell>
          <cell r="O486" t="str">
            <v xml:space="preserve"> หมู่ 7</v>
          </cell>
          <cell r="P486" t="str">
            <v>01</v>
          </cell>
          <cell r="Q486" t="str">
            <v>เปิดดำเนินการ</v>
          </cell>
          <cell r="R486" t="str">
            <v>83</v>
          </cell>
          <cell r="S486" t="str">
            <v>33120</v>
          </cell>
          <cell r="T486" t="str">
            <v>045691516</v>
          </cell>
          <cell r="U486" t="str">
            <v>045691518</v>
          </cell>
          <cell r="V486" t="str">
            <v>22</v>
          </cell>
          <cell r="W486" t="str">
            <v>2.2 ทุติยภูมิระดับกลาง</v>
          </cell>
          <cell r="X486" t="str">
            <v>S</v>
          </cell>
          <cell r="Y486" t="str">
            <v xml:space="preserve">บริการ  </v>
          </cell>
          <cell r="AH486" t="str">
            <v>10935</v>
          </cell>
        </row>
        <row r="487">
          <cell r="A487" t="str">
            <v>001093600</v>
          </cell>
          <cell r="B487" t="str">
            <v>โรงพยาบาลบึงบูรพ์</v>
          </cell>
          <cell r="C487" t="str">
            <v>21002</v>
          </cell>
          <cell r="D487" t="str">
            <v>กระทรวงสาธารณสุข สำนักงานปลัดกระทรวงสาธารณสุข</v>
          </cell>
          <cell r="E487" t="str">
            <v>07</v>
          </cell>
          <cell r="F487" t="str">
            <v>โรงพยาบาลชุมชน</v>
          </cell>
          <cell r="G487" t="str">
            <v>30</v>
          </cell>
          <cell r="H487" t="str">
            <v>33</v>
          </cell>
          <cell r="I487" t="str">
            <v>จ.ศรีสะเกษ</v>
          </cell>
          <cell r="J487" t="str">
            <v>11</v>
          </cell>
          <cell r="K487" t="str">
            <v xml:space="preserve"> อ.บึงบูรพ์</v>
          </cell>
          <cell r="L487" t="str">
            <v>02</v>
          </cell>
          <cell r="M487" t="str">
            <v xml:space="preserve"> 'ต.บึงบูรพ์'</v>
          </cell>
          <cell r="N487" t="str">
            <v>02</v>
          </cell>
          <cell r="O487" t="str">
            <v xml:space="preserve"> หมู่ 2</v>
          </cell>
          <cell r="P487" t="str">
            <v>01</v>
          </cell>
          <cell r="Q487" t="str">
            <v>เปิดดำเนินการ</v>
          </cell>
          <cell r="S487" t="str">
            <v>33220</v>
          </cell>
          <cell r="T487" t="str">
            <v>045689317</v>
          </cell>
          <cell r="U487" t="str">
            <v>045689670</v>
          </cell>
          <cell r="V487" t="str">
            <v>21</v>
          </cell>
          <cell r="W487" t="str">
            <v>2.1 ทุติยภูมิระดับต้น</v>
          </cell>
          <cell r="X487" t="str">
            <v>S</v>
          </cell>
          <cell r="Y487" t="str">
            <v xml:space="preserve">บริการ  </v>
          </cell>
          <cell r="AH487" t="str">
            <v>10936</v>
          </cell>
        </row>
        <row r="488">
          <cell r="A488" t="str">
            <v>001092700</v>
          </cell>
          <cell r="B488" t="str">
            <v>โรงพยาบาลยางชุมน้อย</v>
          </cell>
          <cell r="C488" t="str">
            <v>21002</v>
          </cell>
          <cell r="D488" t="str">
            <v>กระทรวงสาธารณสุข สำนักงานปลัดกระทรวงสาธารณสุข</v>
          </cell>
          <cell r="E488" t="str">
            <v>07</v>
          </cell>
          <cell r="F488" t="str">
            <v>โรงพยาบาลชุมชน</v>
          </cell>
          <cell r="G488" t="str">
            <v>82</v>
          </cell>
          <cell r="H488" t="str">
            <v>33</v>
          </cell>
          <cell r="I488" t="str">
            <v>จ.ศรีสะเกษ</v>
          </cell>
          <cell r="J488" t="str">
            <v>02</v>
          </cell>
          <cell r="K488" t="str">
            <v xml:space="preserve"> อ.ยางชุมน้อย</v>
          </cell>
          <cell r="L488" t="str">
            <v>01</v>
          </cell>
          <cell r="M488" t="str">
            <v xml:space="preserve"> 'ต.ยางชุมน้อย'</v>
          </cell>
          <cell r="N488" t="str">
            <v>07</v>
          </cell>
          <cell r="O488" t="str">
            <v xml:space="preserve"> หมู่ 7</v>
          </cell>
          <cell r="P488" t="str">
            <v>01</v>
          </cell>
          <cell r="Q488" t="str">
            <v>เปิดดำเนินการ</v>
          </cell>
          <cell r="S488" t="str">
            <v>33190</v>
          </cell>
          <cell r="T488" t="str">
            <v>045651019</v>
          </cell>
          <cell r="U488" t="str">
            <v>045651621</v>
          </cell>
          <cell r="V488" t="str">
            <v>21</v>
          </cell>
          <cell r="W488" t="str">
            <v>2.1 ทุติยภูมิระดับต้น</v>
          </cell>
          <cell r="X488" t="str">
            <v>S</v>
          </cell>
          <cell r="Y488" t="str">
            <v xml:space="preserve">บริการ  </v>
          </cell>
          <cell r="AH488" t="str">
            <v>10927</v>
          </cell>
        </row>
        <row r="489">
          <cell r="A489" t="str">
            <v>001092800</v>
          </cell>
          <cell r="B489" t="str">
            <v>โรงพยาบาลกันทรารมย์</v>
          </cell>
          <cell r="C489" t="str">
            <v>21002</v>
          </cell>
          <cell r="D489" t="str">
            <v>กระทรวงสาธารณสุข สำนักงานปลัดกระทรวงสาธารณสุข</v>
          </cell>
          <cell r="E489" t="str">
            <v>07</v>
          </cell>
          <cell r="F489" t="str">
            <v>โรงพยาบาลชุมชน</v>
          </cell>
          <cell r="G489" t="str">
            <v>90</v>
          </cell>
          <cell r="H489" t="str">
            <v>33</v>
          </cell>
          <cell r="I489" t="str">
            <v>จ.ศรีสะเกษ</v>
          </cell>
          <cell r="J489" t="str">
            <v>03</v>
          </cell>
          <cell r="K489" t="str">
            <v xml:space="preserve"> อ.กันทรารมย์</v>
          </cell>
          <cell r="L489" t="str">
            <v>01</v>
          </cell>
          <cell r="M489" t="str">
            <v xml:space="preserve"> 'ต.ดูน'</v>
          </cell>
          <cell r="N489" t="str">
            <v>05</v>
          </cell>
          <cell r="O489" t="str">
            <v xml:space="preserve"> หมู่ 5</v>
          </cell>
          <cell r="P489" t="str">
            <v>01</v>
          </cell>
          <cell r="Q489" t="str">
            <v>เปิดดำเนินการ</v>
          </cell>
          <cell r="R489" t="str">
            <v xml:space="preserve">183 </v>
          </cell>
          <cell r="S489" t="str">
            <v>33130</v>
          </cell>
          <cell r="T489" t="str">
            <v>045651019</v>
          </cell>
          <cell r="U489" t="str">
            <v>045651621</v>
          </cell>
          <cell r="V489" t="str">
            <v>22</v>
          </cell>
          <cell r="W489" t="str">
            <v>2.2 ทุติยภูมิระดับกลาง</v>
          </cell>
          <cell r="X489" t="str">
            <v>S</v>
          </cell>
          <cell r="Y489" t="str">
            <v xml:space="preserve">บริการ  </v>
          </cell>
          <cell r="AH489" t="str">
            <v>10928</v>
          </cell>
        </row>
        <row r="490">
          <cell r="A490" t="str">
            <v>001093900</v>
          </cell>
          <cell r="B490" t="str">
            <v>โรงพยาบาลศรีรัตนะ</v>
          </cell>
          <cell r="C490" t="str">
            <v>21002</v>
          </cell>
          <cell r="D490" t="str">
            <v>กระทรวงสาธารณสุข สำนักงานปลัดกระทรวงสาธารณสุข</v>
          </cell>
          <cell r="E490" t="str">
            <v>07</v>
          </cell>
          <cell r="F490" t="str">
            <v>โรงพยาบาลชุมชน</v>
          </cell>
          <cell r="G490" t="str">
            <v>30</v>
          </cell>
          <cell r="H490" t="str">
            <v>33</v>
          </cell>
          <cell r="I490" t="str">
            <v>จ.ศรีสะเกษ</v>
          </cell>
          <cell r="J490" t="str">
            <v>14</v>
          </cell>
          <cell r="K490" t="str">
            <v xml:space="preserve"> อ.ศรีรัตนะ</v>
          </cell>
          <cell r="L490" t="str">
            <v>01</v>
          </cell>
          <cell r="M490" t="str">
            <v xml:space="preserve"> 'ต.ศรีแก้ว'</v>
          </cell>
          <cell r="N490" t="str">
            <v>04</v>
          </cell>
          <cell r="O490" t="str">
            <v xml:space="preserve"> หมู่ 4</v>
          </cell>
          <cell r="P490" t="str">
            <v>01</v>
          </cell>
          <cell r="Q490" t="str">
            <v>เปิดดำเนินการ</v>
          </cell>
          <cell r="R490" t="str">
            <v xml:space="preserve">62 </v>
          </cell>
          <cell r="S490" t="str">
            <v>33240</v>
          </cell>
          <cell r="T490" t="str">
            <v>045677014</v>
          </cell>
          <cell r="U490" t="str">
            <v>045677140</v>
          </cell>
          <cell r="V490" t="str">
            <v>21</v>
          </cell>
          <cell r="W490" t="str">
            <v>2.1 ทุติยภูมิระดับต้น</v>
          </cell>
          <cell r="X490" t="str">
            <v>S</v>
          </cell>
          <cell r="Y490" t="str">
            <v xml:space="preserve">บริการ  </v>
          </cell>
          <cell r="AH490" t="str">
            <v>10939</v>
          </cell>
        </row>
        <row r="491">
          <cell r="A491" t="str">
            <v>001094000</v>
          </cell>
          <cell r="B491" t="str">
            <v>โรงพยาบาลวังหิน</v>
          </cell>
          <cell r="C491" t="str">
            <v>21002</v>
          </cell>
          <cell r="D491" t="str">
            <v>กระทรวงสาธารณสุข สำนักงานปลัดกระทรวงสาธารณสุข</v>
          </cell>
          <cell r="E491" t="str">
            <v>07</v>
          </cell>
          <cell r="F491" t="str">
            <v>โรงพยาบาลชุมชน</v>
          </cell>
          <cell r="G491" t="str">
            <v>30</v>
          </cell>
          <cell r="H491" t="str">
            <v>33</v>
          </cell>
          <cell r="I491" t="str">
            <v>จ.ศรีสะเกษ</v>
          </cell>
          <cell r="J491" t="str">
            <v>16</v>
          </cell>
          <cell r="K491" t="str">
            <v xml:space="preserve"> อ.วังหิน</v>
          </cell>
          <cell r="L491" t="str">
            <v>01</v>
          </cell>
          <cell r="M491" t="str">
            <v xml:space="preserve"> 'ต.บุสูง'</v>
          </cell>
          <cell r="N491" t="str">
            <v>04</v>
          </cell>
          <cell r="O491" t="str">
            <v xml:space="preserve"> หมู่ 4</v>
          </cell>
          <cell r="P491" t="str">
            <v>01</v>
          </cell>
          <cell r="Q491" t="str">
            <v>เปิดดำเนินการ</v>
          </cell>
          <cell r="S491" t="str">
            <v>33270</v>
          </cell>
          <cell r="T491" t="str">
            <v>045606088-9</v>
          </cell>
          <cell r="U491" t="str">
            <v>045606170</v>
          </cell>
          <cell r="V491" t="str">
            <v>21</v>
          </cell>
          <cell r="W491" t="str">
            <v>2.1 ทุติยภูมิระดับต้น</v>
          </cell>
          <cell r="X491" t="str">
            <v>S</v>
          </cell>
          <cell r="Y491" t="str">
            <v xml:space="preserve">บริการ  </v>
          </cell>
          <cell r="AH491" t="str">
            <v>10940</v>
          </cell>
        </row>
        <row r="492">
          <cell r="A492" t="str">
            <v>001094100</v>
          </cell>
          <cell r="B492" t="str">
            <v>โรงพยาบาลน้ำเกลี้ยง</v>
          </cell>
          <cell r="C492" t="str">
            <v>21002</v>
          </cell>
          <cell r="D492" t="str">
            <v>กระทรวงสาธารณสุข สำนักงานปลัดกระทรวงสาธารณสุข</v>
          </cell>
          <cell r="E492" t="str">
            <v>07</v>
          </cell>
          <cell r="F492" t="str">
            <v>โรงพยาบาลชุมชน</v>
          </cell>
          <cell r="G492" t="str">
            <v>30</v>
          </cell>
          <cell r="H492" t="str">
            <v>33</v>
          </cell>
          <cell r="I492" t="str">
            <v>จ.ศรีสะเกษ</v>
          </cell>
          <cell r="J492" t="str">
            <v>15</v>
          </cell>
          <cell r="K492" t="str">
            <v xml:space="preserve"> อ.น้ำเกลี้ยง</v>
          </cell>
          <cell r="L492" t="str">
            <v>01</v>
          </cell>
          <cell r="M492" t="str">
            <v xml:space="preserve"> 'ต.น้ำเกลี้ยง'</v>
          </cell>
          <cell r="N492" t="str">
            <v>05</v>
          </cell>
          <cell r="O492" t="str">
            <v xml:space="preserve"> หมู่ 5</v>
          </cell>
          <cell r="P492" t="str">
            <v>01</v>
          </cell>
          <cell r="Q492" t="str">
            <v>เปิดดำเนินการ</v>
          </cell>
          <cell r="S492" t="str">
            <v>33130</v>
          </cell>
          <cell r="T492" t="str">
            <v>045609055-6</v>
          </cell>
          <cell r="U492" t="str">
            <v>045609057</v>
          </cell>
          <cell r="V492" t="str">
            <v>21</v>
          </cell>
          <cell r="W492" t="str">
            <v>2.1 ทุติยภูมิระดับต้น</v>
          </cell>
          <cell r="X492" t="str">
            <v>S</v>
          </cell>
          <cell r="Y492" t="str">
            <v xml:space="preserve">บริการ  </v>
          </cell>
          <cell r="AH492" t="str">
            <v>10941</v>
          </cell>
        </row>
        <row r="493">
          <cell r="A493" t="str">
            <v>001094300</v>
          </cell>
          <cell r="B493" t="str">
            <v>โรงพยาบาลเมืองจันทร์</v>
          </cell>
          <cell r="C493" t="str">
            <v>21002</v>
          </cell>
          <cell r="D493" t="str">
            <v>กระทรวงสาธารณสุข สำนักงานปลัดกระทรวงสาธารณสุข</v>
          </cell>
          <cell r="E493" t="str">
            <v>07</v>
          </cell>
          <cell r="F493" t="str">
            <v>โรงพยาบาลชุมชน</v>
          </cell>
          <cell r="G493" t="str">
            <v>10</v>
          </cell>
          <cell r="H493" t="str">
            <v>33</v>
          </cell>
          <cell r="I493" t="str">
            <v>จ.ศรีสะเกษ</v>
          </cell>
          <cell r="J493" t="str">
            <v>18</v>
          </cell>
          <cell r="K493" t="str">
            <v xml:space="preserve"> อ.เมืองจันทร์</v>
          </cell>
          <cell r="L493" t="str">
            <v>03</v>
          </cell>
          <cell r="M493" t="str">
            <v xml:space="preserve"> 'ต.หนองใหญ่'</v>
          </cell>
          <cell r="N493" t="str">
            <v>04</v>
          </cell>
          <cell r="O493" t="str">
            <v xml:space="preserve"> หมู่ 4</v>
          </cell>
          <cell r="P493" t="str">
            <v>01</v>
          </cell>
          <cell r="Q493" t="str">
            <v>เปิดดำเนินการ</v>
          </cell>
          <cell r="S493" t="str">
            <v>33120</v>
          </cell>
          <cell r="T493" t="str">
            <v>045603053</v>
          </cell>
          <cell r="V493" t="str">
            <v>21</v>
          </cell>
          <cell r="W493" t="str">
            <v>2.1 ทุติยภูมิระดับต้น</v>
          </cell>
          <cell r="X493" t="str">
            <v>S</v>
          </cell>
          <cell r="Y493" t="str">
            <v xml:space="preserve">บริการ  </v>
          </cell>
          <cell r="AH493" t="str">
            <v>10943</v>
          </cell>
        </row>
        <row r="494">
          <cell r="A494" t="str">
            <v>001093300</v>
          </cell>
          <cell r="B494" t="str">
            <v>โรงพยาบาลขุนหาญ</v>
          </cell>
          <cell r="C494" t="str">
            <v>21002</v>
          </cell>
          <cell r="D494" t="str">
            <v>กระทรวงสาธารณสุข สำนักงานปลัดกระทรวงสาธารณสุข</v>
          </cell>
          <cell r="E494" t="str">
            <v>07</v>
          </cell>
          <cell r="F494" t="str">
            <v>โรงพยาบาลชุมชน</v>
          </cell>
          <cell r="G494" t="str">
            <v>93</v>
          </cell>
          <cell r="H494" t="str">
            <v>33</v>
          </cell>
          <cell r="I494" t="str">
            <v>จ.ศรีสะเกษ</v>
          </cell>
          <cell r="J494" t="str">
            <v>08</v>
          </cell>
          <cell r="K494" t="str">
            <v xml:space="preserve"> อ.ขุนหาญ</v>
          </cell>
          <cell r="L494" t="str">
            <v>01</v>
          </cell>
          <cell r="M494" t="str">
            <v xml:space="preserve"> 'ต.สิ'</v>
          </cell>
          <cell r="N494" t="str">
            <v>06</v>
          </cell>
          <cell r="O494" t="str">
            <v xml:space="preserve"> หมู่ 6</v>
          </cell>
          <cell r="P494" t="str">
            <v>01</v>
          </cell>
          <cell r="Q494" t="str">
            <v>เปิดดำเนินการ</v>
          </cell>
          <cell r="R494" t="str">
            <v xml:space="preserve">6 </v>
          </cell>
          <cell r="S494" t="str">
            <v>33150</v>
          </cell>
          <cell r="T494" t="str">
            <v>045637468</v>
          </cell>
          <cell r="U494" t="str">
            <v>045679016</v>
          </cell>
          <cell r="V494" t="str">
            <v>22</v>
          </cell>
          <cell r="W494" t="str">
            <v>2.2 ทุติยภูมิระดับกลาง</v>
          </cell>
          <cell r="X494" t="str">
            <v>S</v>
          </cell>
          <cell r="Y494" t="str">
            <v xml:space="preserve">บริการ  </v>
          </cell>
          <cell r="AH494" t="str">
            <v>10933</v>
          </cell>
        </row>
        <row r="495">
          <cell r="A495" t="str">
            <v>001094600</v>
          </cell>
          <cell r="B495" t="str">
            <v>โรงพยาบาลเขื่องใน</v>
          </cell>
          <cell r="C495" t="str">
            <v>21002</v>
          </cell>
          <cell r="D495" t="str">
            <v>กระทรวงสาธารณสุข สำนักงานปลัดกระทรวงสาธารณสุข</v>
          </cell>
          <cell r="E495" t="str">
            <v>07</v>
          </cell>
          <cell r="F495" t="str">
            <v>โรงพยาบาลชุมชน</v>
          </cell>
          <cell r="G495" t="str">
            <v>60</v>
          </cell>
          <cell r="H495" t="str">
            <v>34</v>
          </cell>
          <cell r="I495" t="str">
            <v>จ.อุบลราชธานี</v>
          </cell>
          <cell r="J495" t="str">
            <v>04</v>
          </cell>
          <cell r="K495" t="str">
            <v xml:space="preserve"> อ.เขื่องใน</v>
          </cell>
          <cell r="L495" t="str">
            <v>01</v>
          </cell>
          <cell r="M495" t="str">
            <v xml:space="preserve"> 'ต.เขื่องใน'</v>
          </cell>
          <cell r="N495" t="str">
            <v>06</v>
          </cell>
          <cell r="O495" t="str">
            <v xml:space="preserve"> หมู่ 6</v>
          </cell>
          <cell r="P495" t="str">
            <v>01</v>
          </cell>
          <cell r="Q495" t="str">
            <v>เปิดดำเนินการ</v>
          </cell>
          <cell r="R495" t="str">
            <v xml:space="preserve">83 </v>
          </cell>
          <cell r="V495" t="str">
            <v>21</v>
          </cell>
          <cell r="W495" t="str">
            <v>2.1 ทุติยภูมิระดับต้น</v>
          </cell>
          <cell r="AH495" t="str">
            <v>10946</v>
          </cell>
        </row>
        <row r="496">
          <cell r="A496" t="str">
            <v>001094900</v>
          </cell>
          <cell r="B496" t="str">
            <v>โรงพยาบาลน้ำยืน</v>
          </cell>
          <cell r="C496" t="str">
            <v>21002</v>
          </cell>
          <cell r="D496" t="str">
            <v>กระทรวงสาธารณสุข สำนักงานปลัดกระทรวงสาธารณสุข</v>
          </cell>
          <cell r="E496" t="str">
            <v>07</v>
          </cell>
          <cell r="F496" t="str">
            <v>โรงพยาบาลชุมชน</v>
          </cell>
          <cell r="G496" t="str">
            <v>30</v>
          </cell>
          <cell r="H496" t="str">
            <v>34</v>
          </cell>
          <cell r="I496" t="str">
            <v>จ.อุบลราชธานี</v>
          </cell>
          <cell r="J496" t="str">
            <v>09</v>
          </cell>
          <cell r="K496" t="str">
            <v xml:space="preserve"> อ.น้ำยืน</v>
          </cell>
          <cell r="L496" t="str">
            <v>07</v>
          </cell>
          <cell r="M496" t="str">
            <v xml:space="preserve"> 'ต.สีวิเชียร'</v>
          </cell>
          <cell r="N496" t="str">
            <v>12</v>
          </cell>
          <cell r="O496" t="str">
            <v xml:space="preserve"> หมู่ 12</v>
          </cell>
          <cell r="P496" t="str">
            <v>01</v>
          </cell>
          <cell r="Q496" t="str">
            <v>เปิดดำเนินการ</v>
          </cell>
          <cell r="V496" t="str">
            <v>21</v>
          </cell>
          <cell r="W496" t="str">
            <v>2.1 ทุติยภูมิระดับต้น</v>
          </cell>
          <cell r="AH496" t="str">
            <v>10949</v>
          </cell>
        </row>
        <row r="497">
          <cell r="A497" t="str">
            <v>001094500</v>
          </cell>
          <cell r="B497" t="str">
            <v>โรงพยาบาลโขงเจียม</v>
          </cell>
          <cell r="C497" t="str">
            <v>21002</v>
          </cell>
          <cell r="D497" t="str">
            <v>กระทรวงสาธารณสุข สำนักงานปลัดกระทรวงสาธารณสุข</v>
          </cell>
          <cell r="E497" t="str">
            <v>07</v>
          </cell>
          <cell r="F497" t="str">
            <v>โรงพยาบาลชุมชน</v>
          </cell>
          <cell r="G497" t="str">
            <v>30</v>
          </cell>
          <cell r="H497" t="str">
            <v>34</v>
          </cell>
          <cell r="I497" t="str">
            <v>จ.อุบลราชธานี</v>
          </cell>
          <cell r="J497" t="str">
            <v>03</v>
          </cell>
          <cell r="K497" t="str">
            <v xml:space="preserve"> อ.โขงเจียม</v>
          </cell>
          <cell r="L497" t="str">
            <v>01</v>
          </cell>
          <cell r="M497" t="str">
            <v xml:space="preserve"> 'ต.โขงเจียม'</v>
          </cell>
          <cell r="N497" t="str">
            <v>02</v>
          </cell>
          <cell r="O497" t="str">
            <v xml:space="preserve"> หมู่ 2</v>
          </cell>
          <cell r="P497" t="str">
            <v>01</v>
          </cell>
          <cell r="Q497" t="str">
            <v>เปิดดำเนินการ</v>
          </cell>
          <cell r="V497" t="str">
            <v>21</v>
          </cell>
          <cell r="W497" t="str">
            <v>2.1 ทุติยภูมิระดับต้น</v>
          </cell>
          <cell r="AH497" t="str">
            <v>10945</v>
          </cell>
        </row>
        <row r="498">
          <cell r="A498" t="str">
            <v>001095000</v>
          </cell>
          <cell r="B498" t="str">
            <v>โรงพยาบาลบุณฑริก</v>
          </cell>
          <cell r="C498" t="str">
            <v>21002</v>
          </cell>
          <cell r="D498" t="str">
            <v>กระทรวงสาธารณสุข สำนักงานปลัดกระทรวงสาธารณสุข</v>
          </cell>
          <cell r="E498" t="str">
            <v>07</v>
          </cell>
          <cell r="F498" t="str">
            <v>โรงพยาบาลชุมชน</v>
          </cell>
          <cell r="G498" t="str">
            <v>30</v>
          </cell>
          <cell r="H498" t="str">
            <v>34</v>
          </cell>
          <cell r="I498" t="str">
            <v>จ.อุบลราชธานี</v>
          </cell>
          <cell r="J498" t="str">
            <v>10</v>
          </cell>
          <cell r="K498" t="str">
            <v xml:space="preserve"> อ.บุณฑริก</v>
          </cell>
          <cell r="L498" t="str">
            <v>01</v>
          </cell>
          <cell r="M498" t="str">
            <v xml:space="preserve"> 'ต.โพนงาม'</v>
          </cell>
          <cell r="N498" t="str">
            <v>01</v>
          </cell>
          <cell r="O498" t="str">
            <v xml:space="preserve"> หมู่ 1</v>
          </cell>
          <cell r="P498" t="str">
            <v>01</v>
          </cell>
          <cell r="Q498" t="str">
            <v>เปิดดำเนินการ</v>
          </cell>
          <cell r="V498" t="str">
            <v>21</v>
          </cell>
          <cell r="W498" t="str">
            <v>2.1 ทุติยภูมิระดับต้น</v>
          </cell>
          <cell r="AH498" t="str">
            <v>10950</v>
          </cell>
        </row>
        <row r="499">
          <cell r="A499" t="str">
            <v>001095300</v>
          </cell>
          <cell r="B499" t="str">
            <v>โรงพยาบาลม่วงสามสิบ</v>
          </cell>
          <cell r="C499" t="str">
            <v>21002</v>
          </cell>
          <cell r="D499" t="str">
            <v>กระทรวงสาธารณสุข สำนักงานปลัดกระทรวงสาธารณสุข</v>
          </cell>
          <cell r="E499" t="str">
            <v>07</v>
          </cell>
          <cell r="F499" t="str">
            <v>โรงพยาบาลชุมชน</v>
          </cell>
          <cell r="G499" t="str">
            <v>30</v>
          </cell>
          <cell r="H499" t="str">
            <v>34</v>
          </cell>
          <cell r="I499" t="str">
            <v>จ.อุบลราชธานี</v>
          </cell>
          <cell r="J499" t="str">
            <v>14</v>
          </cell>
          <cell r="K499" t="str">
            <v xml:space="preserve"> อ.ม่วงสามสิบ</v>
          </cell>
          <cell r="L499" t="str">
            <v>01</v>
          </cell>
          <cell r="M499" t="str">
            <v xml:space="preserve"> 'ต.ม่วงสามสิบ'</v>
          </cell>
          <cell r="N499" t="str">
            <v>10</v>
          </cell>
          <cell r="O499" t="str">
            <v xml:space="preserve"> หมู่ 10</v>
          </cell>
          <cell r="P499" t="str">
            <v>01</v>
          </cell>
          <cell r="Q499" t="str">
            <v>เปิดดำเนินการ</v>
          </cell>
          <cell r="V499" t="str">
            <v>21</v>
          </cell>
          <cell r="W499" t="str">
            <v>2.1 ทุติยภูมิระดับต้น</v>
          </cell>
          <cell r="AH499" t="str">
            <v>10953</v>
          </cell>
        </row>
        <row r="500">
          <cell r="A500" t="str">
            <v>001090100</v>
          </cell>
          <cell r="B500" t="str">
            <v>โรงพยาบาลบ้านกรวด</v>
          </cell>
          <cell r="C500" t="str">
            <v>21002</v>
          </cell>
          <cell r="D500" t="str">
            <v>กระทรวงสาธารณสุข สำนักงานปลัดกระทรวงสาธารณสุข</v>
          </cell>
          <cell r="E500" t="str">
            <v>07</v>
          </cell>
          <cell r="F500" t="str">
            <v>โรงพยาบาลชุมชน</v>
          </cell>
          <cell r="G500" t="str">
            <v>60</v>
          </cell>
          <cell r="H500" t="str">
            <v>31</v>
          </cell>
          <cell r="I500" t="str">
            <v>จ.บุรีรัมย์</v>
          </cell>
          <cell r="J500" t="str">
            <v>08</v>
          </cell>
          <cell r="K500" t="str">
            <v xml:space="preserve"> อ.บ้านกรวด</v>
          </cell>
          <cell r="L500" t="str">
            <v>01</v>
          </cell>
          <cell r="M500" t="str">
            <v xml:space="preserve"> 'ต.บ้านกรวด'</v>
          </cell>
          <cell r="N500" t="str">
            <v>03</v>
          </cell>
          <cell r="O500" t="str">
            <v xml:space="preserve"> หมู่ 3</v>
          </cell>
          <cell r="P500" t="str">
            <v>01</v>
          </cell>
          <cell r="Q500" t="str">
            <v>เปิดดำเนินการ</v>
          </cell>
          <cell r="R500" t="str">
            <v xml:space="preserve">120  ถ.ไมยรัตน์ </v>
          </cell>
          <cell r="V500" t="str">
            <v>22</v>
          </cell>
          <cell r="W500" t="str">
            <v>2.2 ทุติยภูมิระดับกลาง</v>
          </cell>
          <cell r="AH500" t="str">
            <v>10901</v>
          </cell>
        </row>
        <row r="501">
          <cell r="A501" t="str">
            <v>001092100</v>
          </cell>
          <cell r="B501" t="str">
            <v>โรงพยาบาลสนม</v>
          </cell>
          <cell r="C501" t="str">
            <v>21002</v>
          </cell>
          <cell r="D501" t="str">
            <v>กระทรวงสาธารณสุข สำนักงานปลัดกระทรวงสาธารณสุข</v>
          </cell>
          <cell r="E501" t="str">
            <v>07</v>
          </cell>
          <cell r="F501" t="str">
            <v>โรงพยาบาลชุมชน</v>
          </cell>
          <cell r="G501" t="str">
            <v>30</v>
          </cell>
          <cell r="H501" t="str">
            <v>32</v>
          </cell>
          <cell r="I501" t="str">
            <v>จ.สุรินทร์</v>
          </cell>
          <cell r="J501" t="str">
            <v>08</v>
          </cell>
          <cell r="K501" t="str">
            <v xml:space="preserve"> อ.สนม</v>
          </cell>
          <cell r="L501" t="str">
            <v>01</v>
          </cell>
          <cell r="M501" t="str">
            <v xml:space="preserve"> 'ต.สนม'</v>
          </cell>
          <cell r="N501" t="str">
            <v>03</v>
          </cell>
          <cell r="O501" t="str">
            <v xml:space="preserve"> หมู่ 3</v>
          </cell>
          <cell r="P501" t="str">
            <v>01</v>
          </cell>
          <cell r="Q501" t="str">
            <v>เปิดดำเนินการ</v>
          </cell>
          <cell r="R501" t="str">
            <v xml:space="preserve">110  ถ.ศรีสนม </v>
          </cell>
          <cell r="V501" t="str">
            <v>21</v>
          </cell>
          <cell r="W501" t="str">
            <v>2.1 ทุติยภูมิระดับต้น</v>
          </cell>
          <cell r="AH501" t="str">
            <v>10921</v>
          </cell>
        </row>
        <row r="502">
          <cell r="A502" t="str">
            <v>001091600</v>
          </cell>
          <cell r="B502" t="str">
            <v>โรงพยาบาลท่าตูม</v>
          </cell>
          <cell r="C502" t="str">
            <v>21002</v>
          </cell>
          <cell r="D502" t="str">
            <v>กระทรวงสาธารณสุข สำนักงานปลัดกระทรวงสาธารณสุข</v>
          </cell>
          <cell r="E502" t="str">
            <v>07</v>
          </cell>
          <cell r="F502" t="str">
            <v>โรงพยาบาลชุมชน</v>
          </cell>
          <cell r="G502" t="str">
            <v>30</v>
          </cell>
          <cell r="H502" t="str">
            <v>32</v>
          </cell>
          <cell r="I502" t="str">
            <v>จ.สุรินทร์</v>
          </cell>
          <cell r="J502" t="str">
            <v>03</v>
          </cell>
          <cell r="K502" t="str">
            <v xml:space="preserve"> อ.ท่าตูม</v>
          </cell>
          <cell r="L502" t="str">
            <v>01</v>
          </cell>
          <cell r="M502" t="str">
            <v xml:space="preserve"> 'ต.ท่าตูม'</v>
          </cell>
          <cell r="N502" t="str">
            <v>07</v>
          </cell>
          <cell r="O502" t="str">
            <v xml:space="preserve"> หมู่ 7</v>
          </cell>
          <cell r="P502" t="str">
            <v>01</v>
          </cell>
          <cell r="Q502" t="str">
            <v>เปิดดำเนินการ</v>
          </cell>
          <cell r="R502" t="str">
            <v xml:space="preserve">406 </v>
          </cell>
          <cell r="S502" t="str">
            <v>32120</v>
          </cell>
          <cell r="T502" t="str">
            <v>044-591126</v>
          </cell>
          <cell r="U502" t="str">
            <v>044-591126</v>
          </cell>
          <cell r="V502" t="str">
            <v>22</v>
          </cell>
          <cell r="W502" t="str">
            <v>2.2 ทุติยภูมิระดับกลาง</v>
          </cell>
          <cell r="X502" t="str">
            <v>S</v>
          </cell>
          <cell r="Y502" t="str">
            <v xml:space="preserve">บริการ  </v>
          </cell>
          <cell r="AH502" t="str">
            <v>10916</v>
          </cell>
        </row>
        <row r="503">
          <cell r="A503" t="str">
            <v>001097800</v>
          </cell>
          <cell r="B503" t="str">
            <v>โรงพยาบาลภูเขียว</v>
          </cell>
          <cell r="C503" t="str">
            <v>21002</v>
          </cell>
          <cell r="D503" t="str">
            <v>กระทรวงสาธารณสุข สำนักงานปลัดกระทรวงสาธารณสุข</v>
          </cell>
          <cell r="E503" t="str">
            <v>07</v>
          </cell>
          <cell r="F503" t="str">
            <v>โรงพยาบาลชุมชน</v>
          </cell>
          <cell r="G503" t="str">
            <v>90</v>
          </cell>
          <cell r="H503" t="str">
            <v>36</v>
          </cell>
          <cell r="I503" t="str">
            <v>จ.ชัยภูมิ</v>
          </cell>
          <cell r="J503" t="str">
            <v>10</v>
          </cell>
          <cell r="K503" t="str">
            <v xml:space="preserve"> อ.ภูเขียว</v>
          </cell>
          <cell r="L503" t="str">
            <v>01</v>
          </cell>
          <cell r="M503" t="str">
            <v xml:space="preserve"> 'ต.ผักปัง'</v>
          </cell>
          <cell r="N503" t="str">
            <v>04</v>
          </cell>
          <cell r="O503" t="str">
            <v xml:space="preserve"> หมู่ 4</v>
          </cell>
          <cell r="P503" t="str">
            <v>01</v>
          </cell>
          <cell r="Q503" t="str">
            <v>เปิดดำเนินการ</v>
          </cell>
          <cell r="R503" t="str">
            <v xml:space="preserve">149 </v>
          </cell>
          <cell r="V503" t="str">
            <v>22</v>
          </cell>
          <cell r="W503" t="str">
            <v>2.2 ทุติยภูมิระดับกลาง</v>
          </cell>
          <cell r="AH503" t="str">
            <v>10978</v>
          </cell>
        </row>
        <row r="504">
          <cell r="A504" t="str">
            <v>001098000</v>
          </cell>
          <cell r="B504" t="str">
            <v>โรงพยาบาลแก้งคร้อ</v>
          </cell>
          <cell r="C504" t="str">
            <v>21002</v>
          </cell>
          <cell r="D504" t="str">
            <v>กระทรวงสาธารณสุข สำนักงานปลัดกระทรวงสาธารณสุข</v>
          </cell>
          <cell r="E504" t="str">
            <v>07</v>
          </cell>
          <cell r="F504" t="str">
            <v>โรงพยาบาลชุมชน</v>
          </cell>
          <cell r="G504" t="str">
            <v>60</v>
          </cell>
          <cell r="H504" t="str">
            <v>36</v>
          </cell>
          <cell r="I504" t="str">
            <v>จ.ชัยภูมิ</v>
          </cell>
          <cell r="J504" t="str">
            <v>12</v>
          </cell>
          <cell r="K504" t="str">
            <v xml:space="preserve"> อ.แก้งคร้อ</v>
          </cell>
          <cell r="L504" t="str">
            <v>01</v>
          </cell>
          <cell r="M504" t="str">
            <v xml:space="preserve"> 'ต.ช่องสามหมอ'</v>
          </cell>
          <cell r="N504" t="str">
            <v>01</v>
          </cell>
          <cell r="O504" t="str">
            <v xml:space="preserve"> หมู่ 1</v>
          </cell>
          <cell r="P504" t="str">
            <v>01</v>
          </cell>
          <cell r="Q504" t="str">
            <v>เปิดดำเนินการ</v>
          </cell>
          <cell r="R504" t="str">
            <v xml:space="preserve">1057 </v>
          </cell>
          <cell r="V504" t="str">
            <v>21</v>
          </cell>
          <cell r="W504" t="str">
            <v>2.1 ทุติยภูมิระดับต้น</v>
          </cell>
          <cell r="AH504" t="str">
            <v>10980</v>
          </cell>
        </row>
        <row r="505">
          <cell r="A505" t="str">
            <v>001098100</v>
          </cell>
          <cell r="B505" t="str">
            <v>โรงพยาบาลคอนสาร</v>
          </cell>
          <cell r="C505" t="str">
            <v>21002</v>
          </cell>
          <cell r="D505" t="str">
            <v>กระทรวงสาธารณสุข สำนักงานปลัดกระทรวงสาธารณสุข</v>
          </cell>
          <cell r="E505" t="str">
            <v>07</v>
          </cell>
          <cell r="F505" t="str">
            <v>โรงพยาบาลชุมชน</v>
          </cell>
          <cell r="G505" t="str">
            <v>30</v>
          </cell>
          <cell r="H505" t="str">
            <v>36</v>
          </cell>
          <cell r="I505" t="str">
            <v>จ.ชัยภูมิ</v>
          </cell>
          <cell r="J505" t="str">
            <v>13</v>
          </cell>
          <cell r="K505" t="str">
            <v xml:space="preserve"> อ.คอนสาร</v>
          </cell>
          <cell r="L505" t="str">
            <v>07</v>
          </cell>
          <cell r="M505" t="str">
            <v xml:space="preserve"> 'ต.ทุ่งนาเลา'</v>
          </cell>
          <cell r="N505" t="str">
            <v>05</v>
          </cell>
          <cell r="O505" t="str">
            <v xml:space="preserve"> หมู่ 5</v>
          </cell>
          <cell r="P505" t="str">
            <v>01</v>
          </cell>
          <cell r="Q505" t="str">
            <v>เปิดดำเนินการ</v>
          </cell>
          <cell r="R505" t="str">
            <v>137</v>
          </cell>
          <cell r="V505" t="str">
            <v>21</v>
          </cell>
          <cell r="W505" t="str">
            <v>2.1 ทุติยภูมิระดับต้น</v>
          </cell>
          <cell r="AH505" t="str">
            <v>10981</v>
          </cell>
        </row>
        <row r="506">
          <cell r="A506" t="str">
            <v>001099100</v>
          </cell>
          <cell r="B506" t="str">
            <v>โรงพยาบาลนากลาง</v>
          </cell>
          <cell r="C506" t="str">
            <v>21002</v>
          </cell>
          <cell r="D506" t="str">
            <v>กระทรวงสาธารณสุข สำนักงานปลัดกระทรวงสาธารณสุข</v>
          </cell>
          <cell r="E506" t="str">
            <v>07</v>
          </cell>
          <cell r="F506" t="str">
            <v>โรงพยาบาลชุมชน</v>
          </cell>
          <cell r="G506" t="str">
            <v>60</v>
          </cell>
          <cell r="H506" t="str">
            <v>39</v>
          </cell>
          <cell r="I506" t="str">
            <v>จ.หนองบัวลำภู</v>
          </cell>
          <cell r="J506" t="str">
            <v>02</v>
          </cell>
          <cell r="K506" t="str">
            <v xml:space="preserve"> อ.นากลาง</v>
          </cell>
          <cell r="L506" t="str">
            <v>01</v>
          </cell>
          <cell r="M506" t="str">
            <v xml:space="preserve"> 'ต.นากลาง'</v>
          </cell>
          <cell r="N506" t="str">
            <v>06</v>
          </cell>
          <cell r="O506" t="str">
            <v xml:space="preserve"> หมู่ 6</v>
          </cell>
          <cell r="P506" t="str">
            <v>01</v>
          </cell>
          <cell r="Q506" t="str">
            <v>เปิดดำเนินการ</v>
          </cell>
          <cell r="R506" t="str">
            <v xml:space="preserve">84  ถ.อุดร-เลย </v>
          </cell>
          <cell r="V506" t="str">
            <v>21</v>
          </cell>
          <cell r="W506" t="str">
            <v>2.1 ทุติยภูมิระดับต้น</v>
          </cell>
          <cell r="AH506" t="str">
            <v>10991</v>
          </cell>
        </row>
        <row r="507">
          <cell r="A507" t="str">
            <v>001100200</v>
          </cell>
          <cell r="B507" t="str">
            <v>โรงพยาบาลบ้านไผ่</v>
          </cell>
          <cell r="C507" t="str">
            <v>21002</v>
          </cell>
          <cell r="D507" t="str">
            <v>กระทรวงสาธารณสุข สำนักงานปลัดกระทรวงสาธารณสุข</v>
          </cell>
          <cell r="E507" t="str">
            <v>07</v>
          </cell>
          <cell r="F507" t="str">
            <v>โรงพยาบาลชุมชน</v>
          </cell>
          <cell r="G507" t="str">
            <v>90</v>
          </cell>
          <cell r="H507" t="str">
            <v>40</v>
          </cell>
          <cell r="I507" t="str">
            <v>จ.ขอนแก่น</v>
          </cell>
          <cell r="J507" t="str">
            <v>10</v>
          </cell>
          <cell r="K507" t="str">
            <v xml:space="preserve"> อ.บ้านไผ่</v>
          </cell>
          <cell r="L507" t="str">
            <v>02</v>
          </cell>
          <cell r="M507" t="str">
            <v xml:space="preserve"> 'ต.ในเมือง'</v>
          </cell>
          <cell r="N507" t="str">
            <v>03</v>
          </cell>
          <cell r="O507" t="str">
            <v xml:space="preserve"> หมู่ 3</v>
          </cell>
          <cell r="P507" t="str">
            <v>01</v>
          </cell>
          <cell r="Q507" t="str">
            <v>เปิดดำเนินการ</v>
          </cell>
          <cell r="R507" t="str">
            <v xml:space="preserve">718 ถ.แจ้งสนิท </v>
          </cell>
          <cell r="S507" t="str">
            <v>40110</v>
          </cell>
          <cell r="T507" t="str">
            <v>043272357</v>
          </cell>
          <cell r="V507" t="str">
            <v>22</v>
          </cell>
          <cell r="W507" t="str">
            <v>2.2 ทุติยภูมิระดับกลาง</v>
          </cell>
          <cell r="X507" t="str">
            <v>S</v>
          </cell>
          <cell r="Y507" t="str">
            <v xml:space="preserve">บริการ  </v>
          </cell>
          <cell r="AH507" t="str">
            <v>11002</v>
          </cell>
        </row>
        <row r="508">
          <cell r="A508" t="str">
            <v>001101800</v>
          </cell>
          <cell r="B508" t="str">
            <v>โรงพยาบาลหนองหาน</v>
          </cell>
          <cell r="C508" t="str">
            <v>21002</v>
          </cell>
          <cell r="D508" t="str">
            <v>กระทรวงสาธารณสุข สำนักงานปลัดกระทรวงสาธารณสุข</v>
          </cell>
          <cell r="E508" t="str">
            <v>07</v>
          </cell>
          <cell r="F508" t="str">
            <v>โรงพยาบาลชุมชน</v>
          </cell>
          <cell r="G508" t="str">
            <v>90</v>
          </cell>
          <cell r="H508" t="str">
            <v>41</v>
          </cell>
          <cell r="I508" t="str">
            <v>จ.อุดรธานี</v>
          </cell>
          <cell r="J508" t="str">
            <v>06</v>
          </cell>
          <cell r="K508" t="str">
            <v xml:space="preserve"> อ.หนองหาน</v>
          </cell>
          <cell r="L508" t="str">
            <v>01</v>
          </cell>
          <cell r="M508" t="str">
            <v xml:space="preserve"> 'ต.หนองหาน'</v>
          </cell>
          <cell r="N508" t="str">
            <v>06</v>
          </cell>
          <cell r="O508" t="str">
            <v xml:space="preserve"> หมู่ 6</v>
          </cell>
          <cell r="P508" t="str">
            <v>01</v>
          </cell>
          <cell r="Q508" t="str">
            <v>เปิดดำเนินการ</v>
          </cell>
          <cell r="S508" t="str">
            <v>41130</v>
          </cell>
          <cell r="V508" t="str">
            <v>22</v>
          </cell>
          <cell r="W508" t="str">
            <v>2.2 ทุติยภูมิระดับกลาง</v>
          </cell>
          <cell r="AH508" t="str">
            <v>11018</v>
          </cell>
        </row>
        <row r="509">
          <cell r="A509" t="str">
            <v>001100000</v>
          </cell>
          <cell r="B509" t="str">
            <v>โรงพยาบาลน้ำพอง</v>
          </cell>
          <cell r="C509" t="str">
            <v>21002</v>
          </cell>
          <cell r="D509" t="str">
            <v>กระทรวงสาธารณสุข สำนักงานปลัดกระทรวงสาธารณสุข</v>
          </cell>
          <cell r="E509" t="str">
            <v>07</v>
          </cell>
          <cell r="F509" t="str">
            <v>โรงพยาบาลชุมชน</v>
          </cell>
          <cell r="G509" t="str">
            <v>60</v>
          </cell>
          <cell r="H509" t="str">
            <v>40</v>
          </cell>
          <cell r="I509" t="str">
            <v>จ.ขอนแก่น</v>
          </cell>
          <cell r="J509" t="str">
            <v>07</v>
          </cell>
          <cell r="K509" t="str">
            <v xml:space="preserve"> อ.น้ำพอง</v>
          </cell>
          <cell r="L509" t="str">
            <v>01</v>
          </cell>
          <cell r="M509" t="str">
            <v xml:space="preserve"> 'ต.น้ำพอง'</v>
          </cell>
          <cell r="N509" t="str">
            <v>02</v>
          </cell>
          <cell r="O509" t="str">
            <v xml:space="preserve"> หมู่ 2</v>
          </cell>
          <cell r="P509" t="str">
            <v>01</v>
          </cell>
          <cell r="Q509" t="str">
            <v>เปิดดำเนินการ</v>
          </cell>
          <cell r="R509" t="str">
            <v xml:space="preserve">122/2 ถ.มิตรภาพ </v>
          </cell>
          <cell r="S509" t="str">
            <v>40140</v>
          </cell>
          <cell r="T509" t="str">
            <v>043441112</v>
          </cell>
          <cell r="V509" t="str">
            <v>21</v>
          </cell>
          <cell r="W509" t="str">
            <v>2.1 ทุติยภูมิระดับต้น</v>
          </cell>
          <cell r="X509" t="str">
            <v>S</v>
          </cell>
          <cell r="Y509" t="str">
            <v xml:space="preserve">บริการ  </v>
          </cell>
          <cell r="AH509" t="str">
            <v>11000</v>
          </cell>
        </row>
        <row r="510">
          <cell r="A510" t="str">
            <v>001101100</v>
          </cell>
          <cell r="B510" t="str">
            <v>โรงพยาบาลเขาสวนกวาง</v>
          </cell>
          <cell r="C510" t="str">
            <v>21002</v>
          </cell>
          <cell r="D510" t="str">
            <v>กระทรวงสาธารณสุข สำนักงานปลัดกระทรวงสาธารณสุข</v>
          </cell>
          <cell r="E510" t="str">
            <v>07</v>
          </cell>
          <cell r="F510" t="str">
            <v>โรงพยาบาลชุมชน</v>
          </cell>
          <cell r="G510" t="str">
            <v>30</v>
          </cell>
          <cell r="H510" t="str">
            <v>40</v>
          </cell>
          <cell r="I510" t="str">
            <v>จ.ขอนแก่น</v>
          </cell>
          <cell r="J510" t="str">
            <v>19</v>
          </cell>
          <cell r="K510" t="str">
            <v xml:space="preserve"> อ.เขาสวนกวาง</v>
          </cell>
          <cell r="L510" t="str">
            <v>05</v>
          </cell>
          <cell r="M510" t="str">
            <v xml:space="preserve"> 'ต.คำม่วง'</v>
          </cell>
          <cell r="N510" t="str">
            <v>10</v>
          </cell>
          <cell r="O510" t="str">
            <v xml:space="preserve"> หมู่ 10</v>
          </cell>
          <cell r="P510" t="str">
            <v>01</v>
          </cell>
          <cell r="Q510" t="str">
            <v>เปิดดำเนินการ</v>
          </cell>
          <cell r="R510" t="str">
            <v>198 ถ.มิตรภาพ</v>
          </cell>
          <cell r="S510" t="str">
            <v>40280</v>
          </cell>
          <cell r="T510" t="str">
            <v>043449095</v>
          </cell>
          <cell r="V510" t="str">
            <v>21</v>
          </cell>
          <cell r="W510" t="str">
            <v>2.1 ทุติยภูมิระดับต้น</v>
          </cell>
          <cell r="X510" t="str">
            <v>S</v>
          </cell>
          <cell r="Y510" t="str">
            <v xml:space="preserve">บริการ  </v>
          </cell>
          <cell r="AH510" t="str">
            <v>11011</v>
          </cell>
        </row>
        <row r="511">
          <cell r="A511" t="str">
            <v>001092900</v>
          </cell>
          <cell r="B511" t="str">
            <v>โรงพยาบาลกันทรลักษ์</v>
          </cell>
          <cell r="C511" t="str">
            <v>21002</v>
          </cell>
          <cell r="D511" t="str">
            <v>กระทรวงสาธารณสุข สำนักงานปลัดกระทรวงสาธารณสุข</v>
          </cell>
          <cell r="E511" t="str">
            <v>07</v>
          </cell>
          <cell r="F511" t="str">
            <v>โรงพยาบาลชุมชน</v>
          </cell>
          <cell r="G511" t="str">
            <v>120</v>
          </cell>
          <cell r="H511" t="str">
            <v>33</v>
          </cell>
          <cell r="I511" t="str">
            <v>จ.ศรีสะเกษ</v>
          </cell>
          <cell r="J511" t="str">
            <v>04</v>
          </cell>
          <cell r="K511" t="str">
            <v xml:space="preserve"> อ.กันทรลักษ์</v>
          </cell>
          <cell r="L511" t="str">
            <v>06</v>
          </cell>
          <cell r="M511" t="str">
            <v xml:space="preserve"> 'ต.น้ำอ้อม'</v>
          </cell>
          <cell r="N511" t="str">
            <v>05</v>
          </cell>
          <cell r="O511" t="str">
            <v xml:space="preserve"> หมู่ 5</v>
          </cell>
          <cell r="P511" t="str">
            <v>01</v>
          </cell>
          <cell r="Q511" t="str">
            <v>เปิดดำเนินการ</v>
          </cell>
          <cell r="S511" t="str">
            <v>33110</v>
          </cell>
          <cell r="T511" t="str">
            <v>045635758-61</v>
          </cell>
          <cell r="U511" t="str">
            <v>045661164</v>
          </cell>
          <cell r="V511" t="str">
            <v>23</v>
          </cell>
          <cell r="W511" t="str">
            <v>2.3 ทุติยภูมิระดับสูง</v>
          </cell>
          <cell r="X511" t="str">
            <v>S</v>
          </cell>
          <cell r="Y511" t="str">
            <v xml:space="preserve">บริการ  </v>
          </cell>
          <cell r="Z511" t="str">
            <v>04</v>
          </cell>
          <cell r="AA511" t="str">
            <v>แก้ไข/เปลี่ยนแปลงที่ตั้ง</v>
          </cell>
          <cell r="AB511" t="str">
            <v>แก้ไขจำนวนเตียง 142 เป็น 120</v>
          </cell>
          <cell r="AH511" t="str">
            <v>10929</v>
          </cell>
        </row>
        <row r="512">
          <cell r="A512" t="str">
            <v>001100900</v>
          </cell>
          <cell r="B512" t="str">
            <v>โรงพยาบาลมัญจาคีรี</v>
          </cell>
          <cell r="C512" t="str">
            <v>21002</v>
          </cell>
          <cell r="D512" t="str">
            <v>กระทรวงสาธารณสุข สำนักงานปลัดกระทรวงสาธารณสุข</v>
          </cell>
          <cell r="E512" t="str">
            <v>07</v>
          </cell>
          <cell r="F512" t="str">
            <v>โรงพยาบาลชุมชน</v>
          </cell>
          <cell r="G512" t="str">
            <v>60</v>
          </cell>
          <cell r="H512" t="str">
            <v>40</v>
          </cell>
          <cell r="I512" t="str">
            <v>จ.ขอนแก่น</v>
          </cell>
          <cell r="J512" t="str">
            <v>17</v>
          </cell>
          <cell r="K512" t="str">
            <v xml:space="preserve"> อ.มัญจาคีรี</v>
          </cell>
          <cell r="L512" t="str">
            <v>01</v>
          </cell>
          <cell r="M512" t="str">
            <v xml:space="preserve"> 'ต.กุดเค้า'</v>
          </cell>
          <cell r="N512" t="str">
            <v>14</v>
          </cell>
          <cell r="O512" t="str">
            <v xml:space="preserve"> หมู่ 14</v>
          </cell>
          <cell r="P512" t="str">
            <v>01</v>
          </cell>
          <cell r="Q512" t="str">
            <v>เปิดดำเนินการ</v>
          </cell>
          <cell r="R512" t="str">
            <v xml:space="preserve">316 </v>
          </cell>
          <cell r="S512" t="str">
            <v>40160</v>
          </cell>
          <cell r="T512" t="str">
            <v>043289100</v>
          </cell>
          <cell r="V512" t="str">
            <v>21</v>
          </cell>
          <cell r="W512" t="str">
            <v>2.1 ทุติยภูมิระดับต้น</v>
          </cell>
          <cell r="X512" t="str">
            <v>S</v>
          </cell>
          <cell r="Y512" t="str">
            <v xml:space="preserve">บริการ  </v>
          </cell>
          <cell r="AH512" t="str">
            <v>11009</v>
          </cell>
        </row>
        <row r="513">
          <cell r="A513" t="str">
            <v>001096300</v>
          </cell>
          <cell r="B513" t="str">
            <v>โรงพยาบาลทรายมูล</v>
          </cell>
          <cell r="C513" t="str">
            <v>21002</v>
          </cell>
          <cell r="D513" t="str">
            <v>กระทรวงสาธารณสุข สำนักงานปลัดกระทรวงสาธารณสุข</v>
          </cell>
          <cell r="E513" t="str">
            <v>07</v>
          </cell>
          <cell r="F513" t="str">
            <v>โรงพยาบาลชุมชน</v>
          </cell>
          <cell r="G513" t="str">
            <v>30</v>
          </cell>
          <cell r="H513" t="str">
            <v>35</v>
          </cell>
          <cell r="I513" t="str">
            <v>จ.ยโสธร</v>
          </cell>
          <cell r="J513" t="str">
            <v>02</v>
          </cell>
          <cell r="K513" t="str">
            <v xml:space="preserve"> อ.ทรายมูล</v>
          </cell>
          <cell r="L513" t="str">
            <v>01</v>
          </cell>
          <cell r="M513" t="str">
            <v xml:space="preserve"> 'ต.ทรายมูล'</v>
          </cell>
          <cell r="N513" t="str">
            <v>00</v>
          </cell>
          <cell r="O513" t="str">
            <v xml:space="preserve"> หมู่ 0</v>
          </cell>
          <cell r="P513" t="str">
            <v>01</v>
          </cell>
          <cell r="Q513" t="str">
            <v>เปิดดำเนินการ</v>
          </cell>
          <cell r="R513" t="str">
            <v xml:space="preserve">100 </v>
          </cell>
          <cell r="S513" t="str">
            <v>35170</v>
          </cell>
          <cell r="V513" t="str">
            <v>21</v>
          </cell>
          <cell r="W513" t="str">
            <v>2.1 ทุติยภูมิระดับต้น</v>
          </cell>
          <cell r="AH513" t="str">
            <v>10963</v>
          </cell>
        </row>
        <row r="514">
          <cell r="A514" t="str">
            <v>001095900</v>
          </cell>
          <cell r="B514" t="str">
            <v>โรงพยาบาลสำโรง</v>
          </cell>
          <cell r="C514" t="str">
            <v>21002</v>
          </cell>
          <cell r="D514" t="str">
            <v>กระทรวงสาธารณสุข สำนักงานปลัดกระทรวงสาธารณสุข</v>
          </cell>
          <cell r="E514" t="str">
            <v>07</v>
          </cell>
          <cell r="F514" t="str">
            <v>โรงพยาบาลชุมชน</v>
          </cell>
          <cell r="G514" t="str">
            <v>30</v>
          </cell>
          <cell r="H514" t="str">
            <v>34</v>
          </cell>
          <cell r="I514" t="str">
            <v>จ.อุบลราชธานี</v>
          </cell>
          <cell r="J514" t="str">
            <v>22</v>
          </cell>
          <cell r="K514" t="str">
            <v xml:space="preserve"> อ.สำโรง</v>
          </cell>
          <cell r="L514" t="str">
            <v>01</v>
          </cell>
          <cell r="M514" t="str">
            <v xml:space="preserve"> 'ต.สำโรง'</v>
          </cell>
          <cell r="N514" t="str">
            <v>08</v>
          </cell>
          <cell r="O514" t="str">
            <v xml:space="preserve"> หมู่ 8</v>
          </cell>
          <cell r="P514" t="str">
            <v>01</v>
          </cell>
          <cell r="Q514" t="str">
            <v>เปิดดำเนินการ</v>
          </cell>
          <cell r="V514" t="str">
            <v>21</v>
          </cell>
          <cell r="W514" t="str">
            <v>2.1 ทุติยภูมิระดับต้น</v>
          </cell>
          <cell r="AH514" t="str">
            <v>10959</v>
          </cell>
        </row>
        <row r="515">
          <cell r="A515" t="str">
            <v>001093000</v>
          </cell>
          <cell r="B515" t="str">
            <v>โรงพยาบาลขุขันธ์</v>
          </cell>
          <cell r="C515" t="str">
            <v>21002</v>
          </cell>
          <cell r="D515" t="str">
            <v>กระทรวงสาธารณสุข สำนักงานปลัดกระทรวงสาธารณสุข</v>
          </cell>
          <cell r="E515" t="str">
            <v>07</v>
          </cell>
          <cell r="F515" t="str">
            <v>โรงพยาบาลชุมชน</v>
          </cell>
          <cell r="G515" t="str">
            <v>90</v>
          </cell>
          <cell r="H515" t="str">
            <v>33</v>
          </cell>
          <cell r="I515" t="str">
            <v>จ.ศรีสะเกษ</v>
          </cell>
          <cell r="J515" t="str">
            <v>05</v>
          </cell>
          <cell r="K515" t="str">
            <v xml:space="preserve"> อ.ขุขันธ์</v>
          </cell>
          <cell r="L515" t="str">
            <v>09</v>
          </cell>
          <cell r="M515" t="str">
            <v xml:space="preserve"> 'ต.ห้วยเหนือ'</v>
          </cell>
          <cell r="N515" t="str">
            <v>06</v>
          </cell>
          <cell r="O515" t="str">
            <v xml:space="preserve"> หมู่ 6</v>
          </cell>
          <cell r="P515" t="str">
            <v>01</v>
          </cell>
          <cell r="Q515" t="str">
            <v>เปิดดำเนินการ</v>
          </cell>
          <cell r="S515" t="str">
            <v>33140</v>
          </cell>
          <cell r="T515" t="str">
            <v>04563481-3</v>
          </cell>
          <cell r="U515" t="str">
            <v>045671015'</v>
          </cell>
          <cell r="V515" t="str">
            <v>045630484</v>
          </cell>
          <cell r="W515" t="str">
            <v>045671015'</v>
          </cell>
          <cell r="X515" t="str">
            <v>21</v>
          </cell>
          <cell r="Y515" t="str">
            <v>2.1 ทุติยภูมิระดับต้น</v>
          </cell>
          <cell r="Z515" t="str">
            <v>S</v>
          </cell>
          <cell r="AA515" t="str">
            <v xml:space="preserve">บริการ  </v>
          </cell>
          <cell r="AH515" t="str">
            <v>10930</v>
          </cell>
        </row>
        <row r="516">
          <cell r="A516" t="str">
            <v>001104600</v>
          </cell>
          <cell r="B516" t="str">
            <v>โรงพยาบาลเซกา</v>
          </cell>
          <cell r="C516" t="str">
            <v>21002</v>
          </cell>
          <cell r="D516" t="str">
            <v>กระทรวงสาธารณสุข สำนักงานปลัดกระทรวงสาธารณสุข</v>
          </cell>
          <cell r="E516" t="str">
            <v>07</v>
          </cell>
          <cell r="F516" t="str">
            <v>โรงพยาบาลชุมชน</v>
          </cell>
          <cell r="G516" t="str">
            <v>30</v>
          </cell>
          <cell r="H516" t="str">
            <v>38</v>
          </cell>
          <cell r="I516" t="str">
            <v>จ.บึงกาฬ</v>
          </cell>
          <cell r="J516" t="str">
            <v>04</v>
          </cell>
          <cell r="K516" t="str">
            <v xml:space="preserve"> อ.เซกา</v>
          </cell>
          <cell r="L516" t="str">
            <v>01</v>
          </cell>
          <cell r="M516" t="str">
            <v xml:space="preserve"> 'ต.เซกา'</v>
          </cell>
          <cell r="N516" t="str">
            <v>01</v>
          </cell>
          <cell r="O516" t="str">
            <v xml:space="preserve"> หมู่ 1</v>
          </cell>
          <cell r="P516" t="str">
            <v>01</v>
          </cell>
          <cell r="Q516" t="str">
            <v>เปิดดำเนินการ</v>
          </cell>
          <cell r="R516" t="str">
            <v xml:space="preserve">62  </v>
          </cell>
          <cell r="S516" t="str">
            <v>43150</v>
          </cell>
          <cell r="T516" t="str">
            <v>042489099</v>
          </cell>
          <cell r="U516" t="str">
            <v>042489099</v>
          </cell>
          <cell r="V516" t="str">
            <v>22</v>
          </cell>
          <cell r="W516" t="str">
            <v>2.2 ทุติยภูมิระดับกลาง</v>
          </cell>
          <cell r="X516" t="str">
            <v>S</v>
          </cell>
          <cell r="Y516" t="str">
            <v xml:space="preserve">บริการ  </v>
          </cell>
          <cell r="Z516" t="str">
            <v>01</v>
          </cell>
          <cell r="AA516" t="str">
            <v>ตั้งใหม่</v>
          </cell>
          <cell r="AH516" t="str">
            <v>11046</v>
          </cell>
        </row>
        <row r="517">
          <cell r="A517" t="str">
            <v>001100100</v>
          </cell>
          <cell r="B517" t="str">
            <v>โรงพยาบาลอุบลรัตน์</v>
          </cell>
          <cell r="C517" t="str">
            <v>21002</v>
          </cell>
          <cell r="D517" t="str">
            <v>กระทรวงสาธารณสุข สำนักงานปลัดกระทรวงสาธารณสุข</v>
          </cell>
          <cell r="E517" t="str">
            <v>07</v>
          </cell>
          <cell r="F517" t="str">
            <v>โรงพยาบาลชุมชน</v>
          </cell>
          <cell r="G517" t="str">
            <v>30</v>
          </cell>
          <cell r="H517" t="str">
            <v>40</v>
          </cell>
          <cell r="I517" t="str">
            <v>จ.ขอนแก่น</v>
          </cell>
          <cell r="J517" t="str">
            <v>08</v>
          </cell>
          <cell r="K517" t="str">
            <v xml:space="preserve"> อ.อุบลรัตน์</v>
          </cell>
          <cell r="L517" t="str">
            <v>03</v>
          </cell>
          <cell r="M517" t="str">
            <v xml:space="preserve"> 'ต.เขื่อนอุบลรัตน์'</v>
          </cell>
          <cell r="N517" t="str">
            <v>02</v>
          </cell>
          <cell r="O517" t="str">
            <v xml:space="preserve"> หมู่ 2</v>
          </cell>
          <cell r="P517" t="str">
            <v>01</v>
          </cell>
          <cell r="Q517" t="str">
            <v>เปิดดำเนินการ</v>
          </cell>
          <cell r="R517" t="str">
            <v xml:space="preserve">175 ถ.สุขาภิบาล 1 </v>
          </cell>
          <cell r="S517" t="str">
            <v>40250</v>
          </cell>
          <cell r="T517" t="str">
            <v>043446112</v>
          </cell>
          <cell r="V517" t="str">
            <v>21</v>
          </cell>
          <cell r="W517" t="str">
            <v>2.1 ทุติยภูมิระดับต้น</v>
          </cell>
          <cell r="X517" t="str">
            <v>S</v>
          </cell>
          <cell r="Y517" t="str">
            <v xml:space="preserve">บริการ  </v>
          </cell>
          <cell r="AH517" t="str">
            <v>11001</v>
          </cell>
        </row>
        <row r="518">
          <cell r="A518" t="str">
            <v>001101000</v>
          </cell>
          <cell r="B518" t="str">
            <v>โรงพยาบาลชนบท</v>
          </cell>
          <cell r="C518" t="str">
            <v>21002</v>
          </cell>
          <cell r="D518" t="str">
            <v>กระทรวงสาธารณสุข สำนักงานปลัดกระทรวงสาธารณสุข</v>
          </cell>
          <cell r="E518" t="str">
            <v>07</v>
          </cell>
          <cell r="F518" t="str">
            <v>โรงพยาบาลชุมชน</v>
          </cell>
          <cell r="G518" t="str">
            <v>30</v>
          </cell>
          <cell r="H518" t="str">
            <v>40</v>
          </cell>
          <cell r="I518" t="str">
            <v>จ.ขอนแก่น</v>
          </cell>
          <cell r="J518" t="str">
            <v>18</v>
          </cell>
          <cell r="K518" t="str">
            <v xml:space="preserve"> อ.ชนบท</v>
          </cell>
          <cell r="L518" t="str">
            <v>01</v>
          </cell>
          <cell r="M518" t="str">
            <v xml:space="preserve"> 'ต.ชนบท'</v>
          </cell>
          <cell r="N518" t="str">
            <v>11</v>
          </cell>
          <cell r="O518" t="str">
            <v xml:space="preserve"> หมู่ 11</v>
          </cell>
          <cell r="P518" t="str">
            <v>01</v>
          </cell>
          <cell r="Q518" t="str">
            <v>เปิดดำเนินการ</v>
          </cell>
          <cell r="R518" t="str">
            <v xml:space="preserve">231 </v>
          </cell>
          <cell r="S518" t="str">
            <v>40180</v>
          </cell>
          <cell r="T518" t="str">
            <v>043286084</v>
          </cell>
          <cell r="V518" t="str">
            <v>21</v>
          </cell>
          <cell r="W518" t="str">
            <v>2.1 ทุติยภูมิระดับต้น</v>
          </cell>
          <cell r="X518" t="str">
            <v>S</v>
          </cell>
          <cell r="Y518" t="str">
            <v xml:space="preserve">บริการ  </v>
          </cell>
          <cell r="AH518" t="str">
            <v>11010</v>
          </cell>
        </row>
        <row r="519">
          <cell r="A519" t="str">
            <v>001100800</v>
          </cell>
          <cell r="B519" t="str">
            <v>โรงพยาบาลภูเวียง</v>
          </cell>
          <cell r="C519" t="str">
            <v>21002</v>
          </cell>
          <cell r="D519" t="str">
            <v>กระทรวงสาธารณสุข สำนักงานปลัดกระทรวงสาธารณสุข</v>
          </cell>
          <cell r="E519" t="str">
            <v>07</v>
          </cell>
          <cell r="F519" t="str">
            <v>โรงพยาบาลชุมชน</v>
          </cell>
          <cell r="G519" t="str">
            <v>60</v>
          </cell>
          <cell r="H519" t="str">
            <v>40</v>
          </cell>
          <cell r="I519" t="str">
            <v>จ.ขอนแก่น</v>
          </cell>
          <cell r="J519" t="str">
            <v>16</v>
          </cell>
          <cell r="K519" t="str">
            <v xml:space="preserve"> อ.ภูเวียง</v>
          </cell>
          <cell r="L519" t="str">
            <v>17</v>
          </cell>
          <cell r="M519" t="str">
            <v xml:space="preserve"> 'ต.ภูเวียง'</v>
          </cell>
          <cell r="N519" t="str">
            <v>03</v>
          </cell>
          <cell r="O519" t="str">
            <v xml:space="preserve"> หมู่ 3</v>
          </cell>
          <cell r="P519" t="str">
            <v>01</v>
          </cell>
          <cell r="Q519" t="str">
            <v>เปิดดำเนินการ</v>
          </cell>
          <cell r="R519" t="str">
            <v xml:space="preserve">136 </v>
          </cell>
          <cell r="S519" t="str">
            <v>40150</v>
          </cell>
          <cell r="T519" t="str">
            <v>043291194</v>
          </cell>
          <cell r="V519" t="str">
            <v>21</v>
          </cell>
          <cell r="W519" t="str">
            <v>2.1 ทุติยภูมิระดับต้น</v>
          </cell>
          <cell r="X519" t="str">
            <v>S</v>
          </cell>
          <cell r="Y519" t="str">
            <v xml:space="preserve">บริการ  </v>
          </cell>
          <cell r="AH519" t="str">
            <v>11008</v>
          </cell>
        </row>
        <row r="520">
          <cell r="A520" t="str">
            <v>001096400</v>
          </cell>
          <cell r="B520" t="str">
            <v>โรงพยาบาลกุดชุม</v>
          </cell>
          <cell r="C520" t="str">
            <v>21002</v>
          </cell>
          <cell r="D520" t="str">
            <v>กระทรวงสาธารณสุข สำนักงานปลัดกระทรวงสาธารณสุข</v>
          </cell>
          <cell r="E520" t="str">
            <v>07</v>
          </cell>
          <cell r="F520" t="str">
            <v>โรงพยาบาลชุมชน</v>
          </cell>
          <cell r="G520" t="str">
            <v>30</v>
          </cell>
          <cell r="H520" t="str">
            <v>35</v>
          </cell>
          <cell r="I520" t="str">
            <v>จ.ยโสธร</v>
          </cell>
          <cell r="J520" t="str">
            <v>03</v>
          </cell>
          <cell r="K520" t="str">
            <v xml:space="preserve"> อ.กุดชุม</v>
          </cell>
          <cell r="L520" t="str">
            <v>01</v>
          </cell>
          <cell r="M520" t="str">
            <v xml:space="preserve"> 'ต.กุดชุม'</v>
          </cell>
          <cell r="N520" t="str">
            <v>14</v>
          </cell>
          <cell r="O520" t="str">
            <v xml:space="preserve"> หมู่ 14</v>
          </cell>
          <cell r="P520" t="str">
            <v>01</v>
          </cell>
          <cell r="Q520" t="str">
            <v>เปิดดำเนินการ</v>
          </cell>
          <cell r="R520" t="str">
            <v xml:space="preserve">100 </v>
          </cell>
          <cell r="S520" t="str">
            <v>35170</v>
          </cell>
          <cell r="V520" t="str">
            <v>21</v>
          </cell>
          <cell r="W520" t="str">
            <v>2.1 ทุติยภูมิระดับต้น</v>
          </cell>
          <cell r="AH520" t="str">
            <v>10964</v>
          </cell>
        </row>
        <row r="521">
          <cell r="A521" t="str">
            <v>001096500</v>
          </cell>
          <cell r="B521" t="str">
            <v>โรงพยาบาลคำเขื่อนแก้ว</v>
          </cell>
          <cell r="C521" t="str">
            <v>21002</v>
          </cell>
          <cell r="D521" t="str">
            <v>กระทรวงสาธารณสุข สำนักงานปลัดกระทรวงสาธารณสุข</v>
          </cell>
          <cell r="E521" t="str">
            <v>07</v>
          </cell>
          <cell r="F521" t="str">
            <v>โรงพยาบาลชุมชน</v>
          </cell>
          <cell r="G521" t="str">
            <v>60</v>
          </cell>
          <cell r="H521" t="str">
            <v>35</v>
          </cell>
          <cell r="I521" t="str">
            <v>จ.ยโสธร</v>
          </cell>
          <cell r="J521" t="str">
            <v>04</v>
          </cell>
          <cell r="K521" t="str">
            <v xml:space="preserve"> อ.คำเขื่อนแก้ว</v>
          </cell>
          <cell r="L521" t="str">
            <v>01</v>
          </cell>
          <cell r="M521" t="str">
            <v xml:space="preserve"> 'ต.ลุมพุก'</v>
          </cell>
          <cell r="N521" t="str">
            <v>02</v>
          </cell>
          <cell r="O521" t="str">
            <v xml:space="preserve"> หมู่ 2</v>
          </cell>
          <cell r="P521" t="str">
            <v>01</v>
          </cell>
          <cell r="Q521" t="str">
            <v>เปิดดำเนินการ</v>
          </cell>
          <cell r="S521" t="str">
            <v>35110</v>
          </cell>
          <cell r="V521" t="str">
            <v>21</v>
          </cell>
          <cell r="W521" t="str">
            <v>2.1 ทุติยภูมิระดับต้น</v>
          </cell>
          <cell r="AH521" t="str">
            <v>10965</v>
          </cell>
        </row>
        <row r="522">
          <cell r="A522" t="str">
            <v>001096900</v>
          </cell>
          <cell r="B522" t="str">
            <v>โรงพยาบาลไทยเจริญ</v>
          </cell>
          <cell r="C522" t="str">
            <v>21002</v>
          </cell>
          <cell r="D522" t="str">
            <v>กระทรวงสาธารณสุข สำนักงานปลัดกระทรวงสาธารณสุข</v>
          </cell>
          <cell r="E522" t="str">
            <v>07</v>
          </cell>
          <cell r="F522" t="str">
            <v>โรงพยาบาลชุมชน</v>
          </cell>
          <cell r="G522" t="str">
            <v>10</v>
          </cell>
          <cell r="H522" t="str">
            <v>35</v>
          </cell>
          <cell r="I522" t="str">
            <v>จ.ยโสธร</v>
          </cell>
          <cell r="J522" t="str">
            <v>09</v>
          </cell>
          <cell r="K522" t="str">
            <v xml:space="preserve"> อ.ไทยเจริญ</v>
          </cell>
          <cell r="L522" t="str">
            <v>01</v>
          </cell>
          <cell r="M522" t="str">
            <v xml:space="preserve"> 'ต.ไทยเจริญ'</v>
          </cell>
          <cell r="N522" t="str">
            <v>01</v>
          </cell>
          <cell r="O522" t="str">
            <v xml:space="preserve"> หมู่ 1</v>
          </cell>
          <cell r="P522" t="str">
            <v>01</v>
          </cell>
          <cell r="Q522" t="str">
            <v>เปิดดำเนินการ</v>
          </cell>
          <cell r="S522" t="str">
            <v>35110</v>
          </cell>
          <cell r="V522" t="str">
            <v>21</v>
          </cell>
          <cell r="W522" t="str">
            <v>2.1 ทุติยภูมิระดับต้น</v>
          </cell>
          <cell r="AH522" t="str">
            <v>10969</v>
          </cell>
        </row>
        <row r="523">
          <cell r="A523" t="str">
            <v>001093100</v>
          </cell>
          <cell r="B523" t="str">
            <v>โรงพยาบาลไพรบึง</v>
          </cell>
          <cell r="C523" t="str">
            <v>21002</v>
          </cell>
          <cell r="D523" t="str">
            <v>กระทรวงสาธารณสุข สำนักงานปลัดกระทรวงสาธารณสุข</v>
          </cell>
          <cell r="E523" t="str">
            <v>07</v>
          </cell>
          <cell r="F523" t="str">
            <v>โรงพยาบาลชุมชน</v>
          </cell>
          <cell r="G523" t="str">
            <v>30</v>
          </cell>
          <cell r="H523" t="str">
            <v>33</v>
          </cell>
          <cell r="I523" t="str">
            <v>จ.ศรีสะเกษ</v>
          </cell>
          <cell r="J523" t="str">
            <v>06</v>
          </cell>
          <cell r="K523" t="str">
            <v xml:space="preserve"> อ.ไพรบึง</v>
          </cell>
          <cell r="L523" t="str">
            <v>01</v>
          </cell>
          <cell r="M523" t="str">
            <v xml:space="preserve"> 'ต.ไพรบึง'</v>
          </cell>
          <cell r="N523" t="str">
            <v>20</v>
          </cell>
          <cell r="O523" t="str">
            <v xml:space="preserve"> หมู่ 20</v>
          </cell>
          <cell r="P523" t="str">
            <v>01</v>
          </cell>
          <cell r="Q523" t="str">
            <v>เปิดดำเนินการ</v>
          </cell>
          <cell r="R523" t="str">
            <v xml:space="preserve">56 </v>
          </cell>
          <cell r="S523" t="str">
            <v>33180</v>
          </cell>
          <cell r="T523" t="str">
            <v>045675067</v>
          </cell>
          <cell r="U523" t="str">
            <v>0456750131</v>
          </cell>
          <cell r="V523" t="str">
            <v>21</v>
          </cell>
          <cell r="W523" t="str">
            <v>2.1 ทุติยภูมิระดับต้น</v>
          </cell>
          <cell r="X523" t="str">
            <v>S</v>
          </cell>
          <cell r="Y523" t="str">
            <v xml:space="preserve">บริการ  </v>
          </cell>
          <cell r="AH523" t="str">
            <v>10931</v>
          </cell>
        </row>
        <row r="524">
          <cell r="A524" t="str">
            <v>001093700</v>
          </cell>
          <cell r="B524" t="str">
            <v>โรงพยาบาลห้วยทับทัน</v>
          </cell>
          <cell r="C524" t="str">
            <v>21002</v>
          </cell>
          <cell r="D524" t="str">
            <v>กระทรวงสาธารณสุข สำนักงานปลัดกระทรวงสาธารณสุข</v>
          </cell>
          <cell r="E524" t="str">
            <v>07</v>
          </cell>
          <cell r="F524" t="str">
            <v>โรงพยาบาลชุมชน</v>
          </cell>
          <cell r="G524" t="str">
            <v>30</v>
          </cell>
          <cell r="H524" t="str">
            <v>33</v>
          </cell>
          <cell r="I524" t="str">
            <v>จ.ศรีสะเกษ</v>
          </cell>
          <cell r="J524" t="str">
            <v>12</v>
          </cell>
          <cell r="K524" t="str">
            <v xml:space="preserve"> อ.ห้วยทับทัน</v>
          </cell>
          <cell r="L524" t="str">
            <v>01</v>
          </cell>
          <cell r="M524" t="str">
            <v xml:space="preserve"> 'ต.ห้วยทับทัน'</v>
          </cell>
          <cell r="N524" t="str">
            <v>11</v>
          </cell>
          <cell r="O524" t="str">
            <v xml:space="preserve"> หมู่ 11</v>
          </cell>
          <cell r="P524" t="str">
            <v>01</v>
          </cell>
          <cell r="Q524" t="str">
            <v>เปิดดำเนินการ</v>
          </cell>
          <cell r="R524" t="str">
            <v xml:space="preserve">66 </v>
          </cell>
          <cell r="S524" t="str">
            <v>33210</v>
          </cell>
          <cell r="T524" t="str">
            <v>045699045</v>
          </cell>
          <cell r="U524" t="str">
            <v>045699128</v>
          </cell>
          <cell r="V524" t="str">
            <v>21</v>
          </cell>
          <cell r="W524" t="str">
            <v>2.1 ทุติยภูมิระดับต้น</v>
          </cell>
          <cell r="X524" t="str">
            <v>S</v>
          </cell>
          <cell r="Y524" t="str">
            <v xml:space="preserve">บริการ  </v>
          </cell>
          <cell r="AH524" t="str">
            <v>10937</v>
          </cell>
        </row>
        <row r="525">
          <cell r="A525" t="str">
            <v>001093800</v>
          </cell>
          <cell r="B525" t="str">
            <v>โรงพยาบาลโนนคูณ</v>
          </cell>
          <cell r="C525" t="str">
            <v>21002</v>
          </cell>
          <cell r="D525" t="str">
            <v>กระทรวงสาธารณสุข สำนักงานปลัดกระทรวงสาธารณสุข</v>
          </cell>
          <cell r="E525" t="str">
            <v>07</v>
          </cell>
          <cell r="F525" t="str">
            <v>โรงพยาบาลชุมชน</v>
          </cell>
          <cell r="G525" t="str">
            <v>30</v>
          </cell>
          <cell r="H525" t="str">
            <v>33</v>
          </cell>
          <cell r="I525" t="str">
            <v>จ.ศรีสะเกษ</v>
          </cell>
          <cell r="J525" t="str">
            <v>13</v>
          </cell>
          <cell r="K525" t="str">
            <v xml:space="preserve"> อ.โนนคูณ</v>
          </cell>
          <cell r="L525" t="str">
            <v>01</v>
          </cell>
          <cell r="M525" t="str">
            <v xml:space="preserve"> 'ต.โนนค้อ'</v>
          </cell>
          <cell r="N525" t="str">
            <v>04</v>
          </cell>
          <cell r="O525" t="str">
            <v xml:space="preserve"> หมู่ 4</v>
          </cell>
          <cell r="P525" t="str">
            <v>01</v>
          </cell>
          <cell r="Q525" t="str">
            <v>เปิดดำเนินการ</v>
          </cell>
          <cell r="R525" t="str">
            <v xml:space="preserve">182 </v>
          </cell>
          <cell r="S525" t="str">
            <v>33250</v>
          </cell>
          <cell r="T525" t="str">
            <v>045659044</v>
          </cell>
          <cell r="U525" t="str">
            <v>045659088</v>
          </cell>
          <cell r="V525" t="str">
            <v>21</v>
          </cell>
          <cell r="W525" t="str">
            <v>2.1 ทุติยภูมิระดับต้น</v>
          </cell>
          <cell r="X525" t="str">
            <v>S</v>
          </cell>
          <cell r="Y525" t="str">
            <v xml:space="preserve">บริการ  </v>
          </cell>
          <cell r="AH525" t="str">
            <v>10938</v>
          </cell>
        </row>
        <row r="526">
          <cell r="A526" t="str">
            <v>001098500</v>
          </cell>
          <cell r="B526" t="str">
            <v>โรงพยาบาลชานุมาน</v>
          </cell>
          <cell r="C526" t="str">
            <v>21002</v>
          </cell>
          <cell r="D526" t="str">
            <v>กระทรวงสาธารณสุข สำนักงานปลัดกระทรวงสาธารณสุข</v>
          </cell>
          <cell r="E526" t="str">
            <v>07</v>
          </cell>
          <cell r="F526" t="str">
            <v>โรงพยาบาลชุมชน</v>
          </cell>
          <cell r="G526" t="str">
            <v>30</v>
          </cell>
          <cell r="H526" t="str">
            <v>37</v>
          </cell>
          <cell r="I526" t="str">
            <v>จ.อำนาจเจริญ</v>
          </cell>
          <cell r="J526" t="str">
            <v>02</v>
          </cell>
          <cell r="K526" t="str">
            <v xml:space="preserve"> อ.ชานุมาน</v>
          </cell>
          <cell r="L526" t="str">
            <v>01</v>
          </cell>
          <cell r="M526" t="str">
            <v xml:space="preserve"> 'ต.ชานุมาน'</v>
          </cell>
          <cell r="N526" t="str">
            <v>08</v>
          </cell>
          <cell r="O526" t="str">
            <v xml:space="preserve"> หมู่ 8</v>
          </cell>
          <cell r="P526" t="str">
            <v>01</v>
          </cell>
          <cell r="Q526" t="str">
            <v>เปิดดำเนินการ</v>
          </cell>
          <cell r="R526" t="str">
            <v xml:space="preserve">176 </v>
          </cell>
          <cell r="S526" t="str">
            <v>37240</v>
          </cell>
          <cell r="V526" t="str">
            <v>22</v>
          </cell>
          <cell r="W526" t="str">
            <v>2.2 ทุติยภูมิระดับกลาง</v>
          </cell>
          <cell r="AH526" t="str">
            <v>10985</v>
          </cell>
        </row>
        <row r="527">
          <cell r="A527" t="str">
            <v>001098600</v>
          </cell>
          <cell r="B527" t="str">
            <v>โรงพยาบาลปทุมราชวงศา</v>
          </cell>
          <cell r="C527" t="str">
            <v>21002</v>
          </cell>
          <cell r="D527" t="str">
            <v>กระทรวงสาธารณสุข สำนักงานปลัดกระทรวงสาธารณสุข</v>
          </cell>
          <cell r="E527" t="str">
            <v>07</v>
          </cell>
          <cell r="F527" t="str">
            <v>โรงพยาบาลชุมชน</v>
          </cell>
          <cell r="G527" t="str">
            <v>10</v>
          </cell>
          <cell r="H527" t="str">
            <v>37</v>
          </cell>
          <cell r="I527" t="str">
            <v>จ.อำนาจเจริญ</v>
          </cell>
          <cell r="J527" t="str">
            <v>03</v>
          </cell>
          <cell r="K527" t="str">
            <v xml:space="preserve"> อ.ปทุมราชวงศา</v>
          </cell>
          <cell r="L527" t="str">
            <v>03</v>
          </cell>
          <cell r="M527" t="str">
            <v xml:space="preserve"> 'ต.นาหว้า'</v>
          </cell>
          <cell r="N527" t="str">
            <v>08</v>
          </cell>
          <cell r="O527" t="str">
            <v xml:space="preserve"> หมู่ 8</v>
          </cell>
          <cell r="P527" t="str">
            <v>01</v>
          </cell>
          <cell r="Q527" t="str">
            <v>เปิดดำเนินการ</v>
          </cell>
          <cell r="S527" t="str">
            <v>37110</v>
          </cell>
          <cell r="V527" t="str">
            <v>21</v>
          </cell>
          <cell r="W527" t="str">
            <v>2.1 ทุติยภูมิระดับต้น</v>
          </cell>
          <cell r="AH527" t="str">
            <v>10986</v>
          </cell>
        </row>
        <row r="528">
          <cell r="A528" t="str">
            <v>001095700</v>
          </cell>
          <cell r="B528" t="str">
            <v>โรงพยาบาลตาลสุม</v>
          </cell>
          <cell r="C528" t="str">
            <v>21002</v>
          </cell>
          <cell r="D528" t="str">
            <v>กระทรวงสาธารณสุข สำนักงานปลัดกระทรวงสาธารณสุข</v>
          </cell>
          <cell r="E528" t="str">
            <v>07</v>
          </cell>
          <cell r="F528" t="str">
            <v>โรงพยาบาลชุมชน</v>
          </cell>
          <cell r="G528" t="str">
            <v>30</v>
          </cell>
          <cell r="H528" t="str">
            <v>34</v>
          </cell>
          <cell r="I528" t="str">
            <v>จ.อุบลราชธานี</v>
          </cell>
          <cell r="J528" t="str">
            <v>20</v>
          </cell>
          <cell r="K528" t="str">
            <v xml:space="preserve"> อ.ตาลสุม</v>
          </cell>
          <cell r="L528" t="str">
            <v>01</v>
          </cell>
          <cell r="M528" t="str">
            <v xml:space="preserve"> 'ต.ตาลสุม'</v>
          </cell>
          <cell r="N528" t="str">
            <v>02</v>
          </cell>
          <cell r="O528" t="str">
            <v xml:space="preserve"> หมู่ 2</v>
          </cell>
          <cell r="P528" t="str">
            <v>01</v>
          </cell>
          <cell r="Q528" t="str">
            <v>เปิดดำเนินการ</v>
          </cell>
          <cell r="V528" t="str">
            <v>21</v>
          </cell>
          <cell r="W528" t="str">
            <v>2.1 ทุติยภูมิระดับต้น</v>
          </cell>
          <cell r="AH528" t="str">
            <v>10957</v>
          </cell>
        </row>
        <row r="529">
          <cell r="A529" t="str">
            <v>001095800</v>
          </cell>
          <cell r="B529" t="str">
            <v>โรงพยาบาลโพธิ์ไทร</v>
          </cell>
          <cell r="C529" t="str">
            <v>21002</v>
          </cell>
          <cell r="D529" t="str">
            <v>กระทรวงสาธารณสุข สำนักงานปลัดกระทรวงสาธารณสุข</v>
          </cell>
          <cell r="E529" t="str">
            <v>07</v>
          </cell>
          <cell r="F529" t="str">
            <v>โรงพยาบาลชุมชน</v>
          </cell>
          <cell r="G529" t="str">
            <v>30</v>
          </cell>
          <cell r="H529" t="str">
            <v>34</v>
          </cell>
          <cell r="I529" t="str">
            <v>จ.อุบลราชธานี</v>
          </cell>
          <cell r="J529" t="str">
            <v>21</v>
          </cell>
          <cell r="K529" t="str">
            <v xml:space="preserve"> อ.โพธิ์ไทร</v>
          </cell>
          <cell r="L529" t="str">
            <v>01</v>
          </cell>
          <cell r="M529" t="str">
            <v xml:space="preserve"> 'ต.โพธิ์ไทร'</v>
          </cell>
          <cell r="N529" t="str">
            <v>11</v>
          </cell>
          <cell r="O529" t="str">
            <v xml:space="preserve"> หมู่ 11</v>
          </cell>
          <cell r="P529" t="str">
            <v>01</v>
          </cell>
          <cell r="Q529" t="str">
            <v>เปิดดำเนินการ</v>
          </cell>
          <cell r="V529" t="str">
            <v>21</v>
          </cell>
          <cell r="W529" t="str">
            <v>2.1 ทุติยภูมิระดับต้น</v>
          </cell>
          <cell r="AH529" t="str">
            <v>10958</v>
          </cell>
        </row>
        <row r="530">
          <cell r="A530" t="str">
            <v>001096000</v>
          </cell>
          <cell r="B530" t="str">
            <v>โรงพยาบาลดอนมดแดง</v>
          </cell>
          <cell r="C530" t="str">
            <v>21002</v>
          </cell>
          <cell r="D530" t="str">
            <v>กระทรวงสาธารณสุข สำนักงานปลัดกระทรวงสาธารณสุข</v>
          </cell>
          <cell r="E530" t="str">
            <v>07</v>
          </cell>
          <cell r="F530" t="str">
            <v>โรงพยาบาลชุมชน</v>
          </cell>
          <cell r="G530" t="str">
            <v>30</v>
          </cell>
          <cell r="H530" t="str">
            <v>34</v>
          </cell>
          <cell r="I530" t="str">
            <v>จ.อุบลราชธานี</v>
          </cell>
          <cell r="J530" t="str">
            <v>24</v>
          </cell>
          <cell r="K530" t="str">
            <v xml:space="preserve"> อ.ดอนมดแดง</v>
          </cell>
          <cell r="L530" t="str">
            <v>02</v>
          </cell>
          <cell r="M530" t="str">
            <v xml:space="preserve"> 'ต.เหล่าแดง'</v>
          </cell>
          <cell r="N530" t="str">
            <v>12</v>
          </cell>
          <cell r="O530" t="str">
            <v xml:space="preserve"> หมู่ 12</v>
          </cell>
          <cell r="P530" t="str">
            <v>01</v>
          </cell>
          <cell r="Q530" t="str">
            <v>เปิดดำเนินการ</v>
          </cell>
          <cell r="V530" t="str">
            <v>21</v>
          </cell>
          <cell r="W530" t="str">
            <v>2.1 ทุติยภูมิระดับต้น</v>
          </cell>
          <cell r="AH530" t="str">
            <v>10960</v>
          </cell>
        </row>
        <row r="531">
          <cell r="A531" t="str">
            <v>001096100</v>
          </cell>
          <cell r="B531" t="str">
            <v>โรงพยาบาลสิรินธร</v>
          </cell>
          <cell r="C531" t="str">
            <v>21002</v>
          </cell>
          <cell r="D531" t="str">
            <v>กระทรวงสาธารณสุข สำนักงานปลัดกระทรวงสาธารณสุข</v>
          </cell>
          <cell r="E531" t="str">
            <v>07</v>
          </cell>
          <cell r="F531" t="str">
            <v>โรงพยาบาลชุมชน</v>
          </cell>
          <cell r="G531" t="str">
            <v>30</v>
          </cell>
          <cell r="H531" t="str">
            <v>34</v>
          </cell>
          <cell r="I531" t="str">
            <v>จ.อุบลราชธานี</v>
          </cell>
          <cell r="J531" t="str">
            <v>25</v>
          </cell>
          <cell r="K531" t="str">
            <v xml:space="preserve"> อ.สิรินธร</v>
          </cell>
          <cell r="L531" t="str">
            <v>04</v>
          </cell>
          <cell r="M531" t="str">
            <v xml:space="preserve"> 'ต.นิคมลำโดมน้อย'</v>
          </cell>
          <cell r="N531" t="str">
            <v>10</v>
          </cell>
          <cell r="O531" t="str">
            <v xml:space="preserve"> หมู่ 10</v>
          </cell>
          <cell r="P531" t="str">
            <v>01</v>
          </cell>
          <cell r="Q531" t="str">
            <v>เปิดดำเนินการ</v>
          </cell>
          <cell r="V531" t="str">
            <v>21</v>
          </cell>
          <cell r="W531" t="str">
            <v>2.1 ทุติยภูมิระดับต้น</v>
          </cell>
          <cell r="AH531" t="str">
            <v>10961</v>
          </cell>
        </row>
        <row r="532">
          <cell r="A532" t="str">
            <v>001096200</v>
          </cell>
          <cell r="B532" t="str">
            <v>โรงพยาบาลทุ่งศรีอุดม</v>
          </cell>
          <cell r="C532" t="str">
            <v>21002</v>
          </cell>
          <cell r="D532" t="str">
            <v>กระทรวงสาธารณสุข สำนักงานปลัดกระทรวงสาธารณสุข</v>
          </cell>
          <cell r="E532" t="str">
            <v>07</v>
          </cell>
          <cell r="F532" t="str">
            <v>โรงพยาบาลชุมชน</v>
          </cell>
          <cell r="G532" t="str">
            <v>10</v>
          </cell>
          <cell r="H532" t="str">
            <v>34</v>
          </cell>
          <cell r="I532" t="str">
            <v>จ.อุบลราชธานี</v>
          </cell>
          <cell r="J532" t="str">
            <v>26</v>
          </cell>
          <cell r="K532" t="str">
            <v xml:space="preserve"> อ.ทุ่งศรีอุดม</v>
          </cell>
          <cell r="L532" t="str">
            <v>03</v>
          </cell>
          <cell r="M532" t="str">
            <v xml:space="preserve"> 'ต.นาเกษม'</v>
          </cell>
          <cell r="N532" t="str">
            <v>03</v>
          </cell>
          <cell r="O532" t="str">
            <v xml:space="preserve"> หมู่ 3</v>
          </cell>
          <cell r="P532" t="str">
            <v>01</v>
          </cell>
          <cell r="Q532" t="str">
            <v>เปิดดำเนินการ</v>
          </cell>
          <cell r="V532" t="str">
            <v>21</v>
          </cell>
          <cell r="W532" t="str">
            <v>2.1 ทุติยภูมิระดับต้น</v>
          </cell>
          <cell r="AH532" t="str">
            <v>10962</v>
          </cell>
        </row>
        <row r="533">
          <cell r="A533" t="str">
            <v>001097500</v>
          </cell>
          <cell r="B533" t="str">
            <v>โรงพยาบาลบำเหน็จณรงค์</v>
          </cell>
          <cell r="C533" t="str">
            <v>21002</v>
          </cell>
          <cell r="D533" t="str">
            <v>กระทรวงสาธารณสุข สำนักงานปลัดกระทรวงสาธารณสุข</v>
          </cell>
          <cell r="E533" t="str">
            <v>07</v>
          </cell>
          <cell r="F533" t="str">
            <v>โรงพยาบาลชุมชน</v>
          </cell>
          <cell r="G533" t="str">
            <v>60</v>
          </cell>
          <cell r="H533" t="str">
            <v>36</v>
          </cell>
          <cell r="I533" t="str">
            <v>จ.ชัยภูมิ</v>
          </cell>
          <cell r="J533" t="str">
            <v>07</v>
          </cell>
          <cell r="K533" t="str">
            <v xml:space="preserve"> อ.บำเหน็จณรงค์</v>
          </cell>
          <cell r="L533" t="str">
            <v>02</v>
          </cell>
          <cell r="M533" t="str">
            <v xml:space="preserve"> 'ต.บ้านเพชร'</v>
          </cell>
          <cell r="N533" t="str">
            <v>01</v>
          </cell>
          <cell r="O533" t="str">
            <v xml:space="preserve"> หมู่ 1</v>
          </cell>
          <cell r="P533" t="str">
            <v>01</v>
          </cell>
          <cell r="Q533" t="str">
            <v>เปิดดำเนินการ</v>
          </cell>
          <cell r="R533" t="str">
            <v xml:space="preserve">217 </v>
          </cell>
          <cell r="V533" t="str">
            <v>22</v>
          </cell>
          <cell r="W533" t="str">
            <v>2.2 ทุติยภูมิระดับกลาง</v>
          </cell>
          <cell r="AH533" t="str">
            <v>10975</v>
          </cell>
        </row>
        <row r="534">
          <cell r="A534" t="str">
            <v>001097200</v>
          </cell>
          <cell r="B534" t="str">
            <v>โรงพยาบาลเกษตรสมบูรณ์</v>
          </cell>
          <cell r="C534" t="str">
            <v>21002</v>
          </cell>
          <cell r="D534" t="str">
            <v>กระทรวงสาธารณสุข สำนักงานปลัดกระทรวงสาธารณสุข</v>
          </cell>
          <cell r="E534" t="str">
            <v>07</v>
          </cell>
          <cell r="F534" t="str">
            <v>โรงพยาบาลชุมชน</v>
          </cell>
          <cell r="G534" t="str">
            <v>30</v>
          </cell>
          <cell r="H534" t="str">
            <v>36</v>
          </cell>
          <cell r="I534" t="str">
            <v>จ.ชัยภูมิ</v>
          </cell>
          <cell r="J534" t="str">
            <v>04</v>
          </cell>
          <cell r="K534" t="str">
            <v xml:space="preserve"> อ.เกษตรสมบูรณ์</v>
          </cell>
          <cell r="L534" t="str">
            <v>01</v>
          </cell>
          <cell r="M534" t="str">
            <v xml:space="preserve"> 'ต.บ้านยาง'</v>
          </cell>
          <cell r="N534" t="str">
            <v>01</v>
          </cell>
          <cell r="O534" t="str">
            <v xml:space="preserve"> หมู่ 1</v>
          </cell>
          <cell r="P534" t="str">
            <v>01</v>
          </cell>
          <cell r="Q534" t="str">
            <v>เปิดดำเนินการ</v>
          </cell>
          <cell r="R534" t="str">
            <v xml:space="preserve">55 </v>
          </cell>
          <cell r="V534" t="str">
            <v>21</v>
          </cell>
          <cell r="W534" t="str">
            <v>2.1 ทุติยภูมิระดับต้น</v>
          </cell>
          <cell r="AH534" t="str">
            <v>10972</v>
          </cell>
        </row>
        <row r="535">
          <cell r="A535" t="str">
            <v>001097400</v>
          </cell>
          <cell r="B535" t="str">
            <v>โรงพยาบาลจัตุรัส</v>
          </cell>
          <cell r="C535" t="str">
            <v>21002</v>
          </cell>
          <cell r="D535" t="str">
            <v>กระทรวงสาธารณสุข สำนักงานปลัดกระทรวงสาธารณสุข</v>
          </cell>
          <cell r="E535" t="str">
            <v>07</v>
          </cell>
          <cell r="F535" t="str">
            <v>โรงพยาบาลชุมชน</v>
          </cell>
          <cell r="G535" t="str">
            <v>30</v>
          </cell>
          <cell r="H535" t="str">
            <v>36</v>
          </cell>
          <cell r="I535" t="str">
            <v>จ.ชัยภูมิ</v>
          </cell>
          <cell r="J535" t="str">
            <v>06</v>
          </cell>
          <cell r="K535" t="str">
            <v xml:space="preserve"> อ.จัตุรัส</v>
          </cell>
          <cell r="L535" t="str">
            <v>10</v>
          </cell>
          <cell r="M535" t="str">
            <v xml:space="preserve"> 'ต.หนองบัวใหญ่'</v>
          </cell>
          <cell r="N535" t="str">
            <v>01</v>
          </cell>
          <cell r="O535" t="str">
            <v xml:space="preserve"> หมู่ 1</v>
          </cell>
          <cell r="P535" t="str">
            <v>01</v>
          </cell>
          <cell r="Q535" t="str">
            <v>เปิดดำเนินการ</v>
          </cell>
          <cell r="R535" t="str">
            <v xml:space="preserve">9 </v>
          </cell>
          <cell r="V535" t="str">
            <v>21</v>
          </cell>
          <cell r="W535" t="str">
            <v>2.1 ทุติยภูมิระดับต้น</v>
          </cell>
          <cell r="AH535" t="str">
            <v>10974</v>
          </cell>
        </row>
        <row r="536">
          <cell r="A536" t="str">
            <v>001097600</v>
          </cell>
          <cell r="B536" t="str">
            <v>โรงพยาบาลหนองบัวระเหว</v>
          </cell>
          <cell r="C536" t="str">
            <v>21002</v>
          </cell>
          <cell r="D536" t="str">
            <v>กระทรวงสาธารณสุข สำนักงานปลัดกระทรวงสาธารณสุข</v>
          </cell>
          <cell r="E536" t="str">
            <v>07</v>
          </cell>
          <cell r="F536" t="str">
            <v>โรงพยาบาลชุมชน</v>
          </cell>
          <cell r="G536" t="str">
            <v>30</v>
          </cell>
          <cell r="H536" t="str">
            <v>36</v>
          </cell>
          <cell r="I536" t="str">
            <v>จ.ชัยภูมิ</v>
          </cell>
          <cell r="J536" t="str">
            <v>08</v>
          </cell>
          <cell r="K536" t="str">
            <v xml:space="preserve"> อ.หนองบัวระเหว</v>
          </cell>
          <cell r="L536" t="str">
            <v>01</v>
          </cell>
          <cell r="M536" t="str">
            <v xml:space="preserve"> 'ต.หนองบัวระเหว'</v>
          </cell>
          <cell r="N536" t="str">
            <v>01</v>
          </cell>
          <cell r="O536" t="str">
            <v xml:space="preserve"> หมู่ 1</v>
          </cell>
          <cell r="P536" t="str">
            <v>01</v>
          </cell>
          <cell r="Q536" t="str">
            <v>เปิดดำเนินการ</v>
          </cell>
          <cell r="R536" t="str">
            <v xml:space="preserve">301 </v>
          </cell>
          <cell r="V536" t="str">
            <v>21</v>
          </cell>
          <cell r="W536" t="str">
            <v>2.1 ทุติยภูมิระดับต้น</v>
          </cell>
          <cell r="AH536" t="str">
            <v>10976</v>
          </cell>
        </row>
        <row r="537">
          <cell r="A537" t="str">
            <v>001097700</v>
          </cell>
          <cell r="B537" t="str">
            <v>โรงพยาบาลเทพสถิต</v>
          </cell>
          <cell r="C537" t="str">
            <v>21002</v>
          </cell>
          <cell r="D537" t="str">
            <v>กระทรวงสาธารณสุข สำนักงานปลัดกระทรวงสาธารณสุข</v>
          </cell>
          <cell r="E537" t="str">
            <v>07</v>
          </cell>
          <cell r="F537" t="str">
            <v>โรงพยาบาลชุมชน</v>
          </cell>
          <cell r="G537" t="str">
            <v>30</v>
          </cell>
          <cell r="H537" t="str">
            <v>36</v>
          </cell>
          <cell r="I537" t="str">
            <v>จ.ชัยภูมิ</v>
          </cell>
          <cell r="J537" t="str">
            <v>09</v>
          </cell>
          <cell r="K537" t="str">
            <v xml:space="preserve"> อ.เทพสถิต</v>
          </cell>
          <cell r="L537" t="str">
            <v>01</v>
          </cell>
          <cell r="M537" t="str">
            <v xml:space="preserve"> 'ต.วะตะแบก'</v>
          </cell>
          <cell r="N537" t="str">
            <v>01</v>
          </cell>
          <cell r="O537" t="str">
            <v xml:space="preserve"> หมู่ 1</v>
          </cell>
          <cell r="P537" t="str">
            <v>01</v>
          </cell>
          <cell r="Q537" t="str">
            <v>เปิดดำเนินการ</v>
          </cell>
          <cell r="R537" t="str">
            <v xml:space="preserve">864 ถ.สุรนารายณ์ </v>
          </cell>
          <cell r="V537" t="str">
            <v>21</v>
          </cell>
          <cell r="W537" t="str">
            <v>2.1 ทุติยภูมิระดับต้น</v>
          </cell>
          <cell r="AH537" t="str">
            <v>10977</v>
          </cell>
        </row>
        <row r="538">
          <cell r="A538" t="str">
            <v>001097900</v>
          </cell>
          <cell r="B538" t="str">
            <v>โรงพยาบาลบ้านแท่น</v>
          </cell>
          <cell r="C538" t="str">
            <v>21002</v>
          </cell>
          <cell r="D538" t="str">
            <v>กระทรวงสาธารณสุข สำนักงานปลัดกระทรวงสาธารณสุข</v>
          </cell>
          <cell r="E538" t="str">
            <v>07</v>
          </cell>
          <cell r="F538" t="str">
            <v>โรงพยาบาลชุมชน</v>
          </cell>
          <cell r="G538" t="str">
            <v>30</v>
          </cell>
          <cell r="H538" t="str">
            <v>36</v>
          </cell>
          <cell r="I538" t="str">
            <v>จ.ชัยภูมิ</v>
          </cell>
          <cell r="J538" t="str">
            <v>11</v>
          </cell>
          <cell r="K538" t="str">
            <v xml:space="preserve"> อ.บ้านแท่น</v>
          </cell>
          <cell r="L538" t="str">
            <v>01</v>
          </cell>
          <cell r="M538" t="str">
            <v xml:space="preserve"> 'ต.บ้านแท่น'</v>
          </cell>
          <cell r="N538" t="str">
            <v>03</v>
          </cell>
          <cell r="O538" t="str">
            <v xml:space="preserve"> หมู่ 3</v>
          </cell>
          <cell r="P538" t="str">
            <v>01</v>
          </cell>
          <cell r="Q538" t="str">
            <v>เปิดดำเนินการ</v>
          </cell>
          <cell r="R538" t="str">
            <v xml:space="preserve">249 </v>
          </cell>
          <cell r="V538" t="str">
            <v>21</v>
          </cell>
          <cell r="W538" t="str">
            <v>2.1 ทุติยภูมิระดับต้น</v>
          </cell>
          <cell r="AH538" t="str">
            <v>10979</v>
          </cell>
        </row>
        <row r="539">
          <cell r="A539" t="str">
            <v>001098200</v>
          </cell>
          <cell r="B539" t="str">
            <v>โรงพยาบาลภักดีชุมพล</v>
          </cell>
          <cell r="C539" t="str">
            <v>21002</v>
          </cell>
          <cell r="D539" t="str">
            <v>กระทรวงสาธารณสุข สำนักงานปลัดกระทรวงสาธารณสุข</v>
          </cell>
          <cell r="E539" t="str">
            <v>07</v>
          </cell>
          <cell r="F539" t="str">
            <v>โรงพยาบาลชุมชน</v>
          </cell>
          <cell r="G539" t="str">
            <v>30</v>
          </cell>
          <cell r="H539" t="str">
            <v>36</v>
          </cell>
          <cell r="I539" t="str">
            <v>จ.ชัยภูมิ</v>
          </cell>
          <cell r="J539" t="str">
            <v>14</v>
          </cell>
          <cell r="K539" t="str">
            <v xml:space="preserve"> อ.ภักดีชุมพล</v>
          </cell>
          <cell r="L539" t="str">
            <v>02</v>
          </cell>
          <cell r="M539" t="str">
            <v xml:space="preserve"> 'ต.เจาทอง'</v>
          </cell>
          <cell r="N539" t="str">
            <v>03</v>
          </cell>
          <cell r="O539" t="str">
            <v xml:space="preserve"> หมู่ 3</v>
          </cell>
          <cell r="P539" t="str">
            <v>01</v>
          </cell>
          <cell r="Q539" t="str">
            <v>เปิดดำเนินการ</v>
          </cell>
          <cell r="R539" t="str">
            <v xml:space="preserve">160 </v>
          </cell>
          <cell r="V539" t="str">
            <v>21</v>
          </cell>
          <cell r="W539" t="str">
            <v>2.1 ทุติยภูมิระดับต้น</v>
          </cell>
          <cell r="AH539" t="str">
            <v>10982</v>
          </cell>
        </row>
        <row r="540">
          <cell r="A540" t="str">
            <v>001107000</v>
          </cell>
          <cell r="B540" t="str">
            <v>โรงพยาบาลสุวรรณภูมิ</v>
          </cell>
          <cell r="C540" t="str">
            <v>21002</v>
          </cell>
          <cell r="D540" t="str">
            <v>กระทรวงสาธารณสุข สำนักงานปลัดกระทรวงสาธารณสุข</v>
          </cell>
          <cell r="E540" t="str">
            <v>07</v>
          </cell>
          <cell r="F540" t="str">
            <v>โรงพยาบาลชุมชน</v>
          </cell>
          <cell r="G540" t="str">
            <v>60</v>
          </cell>
          <cell r="H540" t="str">
            <v>45</v>
          </cell>
          <cell r="I540" t="str">
            <v>จ.ร้อยเอ็ด</v>
          </cell>
          <cell r="J540" t="str">
            <v>11</v>
          </cell>
          <cell r="K540" t="str">
            <v xml:space="preserve"> อ.สุวรรณภูมิ</v>
          </cell>
          <cell r="L540" t="str">
            <v>01</v>
          </cell>
          <cell r="M540" t="str">
            <v xml:space="preserve"> 'ต.สระคู'</v>
          </cell>
          <cell r="N540" t="str">
            <v>01</v>
          </cell>
          <cell r="O540" t="str">
            <v xml:space="preserve"> หมู่ 1</v>
          </cell>
          <cell r="P540" t="str">
            <v>01</v>
          </cell>
          <cell r="Q540" t="str">
            <v>เปิดดำเนินการ</v>
          </cell>
          <cell r="R540" t="str">
            <v xml:space="preserve">ม.1 ถ.ปัทมานนท์ </v>
          </cell>
          <cell r="S540" t="str">
            <v>45130</v>
          </cell>
          <cell r="V540" t="str">
            <v>22</v>
          </cell>
          <cell r="W540" t="str">
            <v>2.2 ทุติยภูมิระดับกลาง</v>
          </cell>
          <cell r="AH540" t="str">
            <v>11070</v>
          </cell>
        </row>
        <row r="541">
          <cell r="A541" t="str">
            <v>001104700</v>
          </cell>
          <cell r="B541" t="str">
            <v>โรงพยาบาลปากคาด</v>
          </cell>
          <cell r="C541" t="str">
            <v>21002</v>
          </cell>
          <cell r="D541" t="str">
            <v>กระทรวงสาธารณสุข สำนักงานปลัดกระทรวงสาธารณสุข</v>
          </cell>
          <cell r="E541" t="str">
            <v>07</v>
          </cell>
          <cell r="F541" t="str">
            <v>โรงพยาบาลชุมชน</v>
          </cell>
          <cell r="G541" t="str">
            <v>30</v>
          </cell>
          <cell r="H541" t="str">
            <v>38</v>
          </cell>
          <cell r="I541" t="str">
            <v>จ.บึงกาฬ</v>
          </cell>
          <cell r="J541" t="str">
            <v>05</v>
          </cell>
          <cell r="K541" t="str">
            <v xml:space="preserve"> อ.ปากคาด</v>
          </cell>
          <cell r="L541" t="str">
            <v>04</v>
          </cell>
          <cell r="M541" t="str">
            <v xml:space="preserve"> 'ต.โนนศิลา'</v>
          </cell>
          <cell r="N541" t="str">
            <v>04</v>
          </cell>
          <cell r="O541" t="str">
            <v xml:space="preserve"> หมู่ 4</v>
          </cell>
          <cell r="P541" t="str">
            <v>01</v>
          </cell>
          <cell r="Q541" t="str">
            <v>เปิดดำเนินการ</v>
          </cell>
          <cell r="R541" t="str">
            <v xml:space="preserve">106  </v>
          </cell>
          <cell r="T541" t="str">
            <v>042481099</v>
          </cell>
          <cell r="U541" t="str">
            <v>042481101</v>
          </cell>
          <cell r="V541" t="str">
            <v>21</v>
          </cell>
          <cell r="W541" t="str">
            <v>2.1 ทุติยภูมิระดับต้น</v>
          </cell>
          <cell r="X541" t="str">
            <v>S</v>
          </cell>
          <cell r="Y541" t="str">
            <v xml:space="preserve">บริการ  </v>
          </cell>
          <cell r="Z541" t="str">
            <v>01</v>
          </cell>
          <cell r="AA541" t="str">
            <v>ตั้งใหม่</v>
          </cell>
          <cell r="AH541" t="str">
            <v>11047</v>
          </cell>
        </row>
        <row r="542">
          <cell r="A542" t="str">
            <v>001104800</v>
          </cell>
          <cell r="B542" t="str">
            <v>โรงพยาบาลบึงโขงหลง</v>
          </cell>
          <cell r="C542" t="str">
            <v>21002</v>
          </cell>
          <cell r="D542" t="str">
            <v>กระทรวงสาธารณสุข สำนักงานปลัดกระทรวงสาธารณสุข</v>
          </cell>
          <cell r="E542" t="str">
            <v>07</v>
          </cell>
          <cell r="F542" t="str">
            <v>โรงพยาบาลชุมชน</v>
          </cell>
          <cell r="G542" t="str">
            <v>30</v>
          </cell>
          <cell r="H542" t="str">
            <v>38</v>
          </cell>
          <cell r="I542" t="str">
            <v>จ.บึงกาฬ</v>
          </cell>
          <cell r="J542" t="str">
            <v>06</v>
          </cell>
          <cell r="K542" t="str">
            <v xml:space="preserve"> อ.บึงโขงหลง</v>
          </cell>
          <cell r="L542" t="str">
            <v>01</v>
          </cell>
          <cell r="M542" t="str">
            <v xml:space="preserve"> 'ต.บึงโขงหลง'</v>
          </cell>
          <cell r="N542" t="str">
            <v>11</v>
          </cell>
          <cell r="O542" t="str">
            <v xml:space="preserve"> หมู่ 11</v>
          </cell>
          <cell r="P542" t="str">
            <v>01</v>
          </cell>
          <cell r="Q542" t="str">
            <v>เปิดดำเนินการ</v>
          </cell>
          <cell r="R542" t="str">
            <v xml:space="preserve">428  </v>
          </cell>
          <cell r="T542" t="str">
            <v>042416181</v>
          </cell>
          <cell r="U542" t="str">
            <v>042416180</v>
          </cell>
          <cell r="V542" t="str">
            <v>21</v>
          </cell>
          <cell r="W542" t="str">
            <v>2.1 ทุติยภูมิระดับต้น</v>
          </cell>
          <cell r="X542" t="str">
            <v>S</v>
          </cell>
          <cell r="Y542" t="str">
            <v xml:space="preserve">บริการ  </v>
          </cell>
          <cell r="Z542" t="str">
            <v>01</v>
          </cell>
          <cell r="AA542" t="str">
            <v>ตั้งใหม่</v>
          </cell>
          <cell r="AH542" t="str">
            <v>11048</v>
          </cell>
        </row>
        <row r="543">
          <cell r="A543" t="str">
            <v>001104900</v>
          </cell>
          <cell r="B543" t="str">
            <v>โรงพยาบาลศรีวิไล</v>
          </cell>
          <cell r="C543" t="str">
            <v>21002</v>
          </cell>
          <cell r="D543" t="str">
            <v>กระทรวงสาธารณสุข สำนักงานปลัดกระทรวงสาธารณสุข</v>
          </cell>
          <cell r="E543" t="str">
            <v>07</v>
          </cell>
          <cell r="F543" t="str">
            <v>โรงพยาบาลชุมชน</v>
          </cell>
          <cell r="G543" t="str">
            <v>30</v>
          </cell>
          <cell r="H543" t="str">
            <v>38</v>
          </cell>
          <cell r="I543" t="str">
            <v>จ.บึงกาฬ</v>
          </cell>
          <cell r="J543" t="str">
            <v>07</v>
          </cell>
          <cell r="K543" t="str">
            <v xml:space="preserve"> อ.ศรีวิไล</v>
          </cell>
          <cell r="L543" t="str">
            <v>01</v>
          </cell>
          <cell r="M543" t="str">
            <v xml:space="preserve"> 'ต.ศรีวิไล'</v>
          </cell>
          <cell r="N543" t="str">
            <v>11</v>
          </cell>
          <cell r="O543" t="str">
            <v xml:space="preserve"> หมู่ 11</v>
          </cell>
          <cell r="P543" t="str">
            <v>01</v>
          </cell>
          <cell r="Q543" t="str">
            <v>เปิดดำเนินการ</v>
          </cell>
          <cell r="R543" t="str">
            <v xml:space="preserve">300  </v>
          </cell>
          <cell r="T543" t="str">
            <v>042497099</v>
          </cell>
          <cell r="U543" t="str">
            <v>042497099</v>
          </cell>
          <cell r="V543" t="str">
            <v>21</v>
          </cell>
          <cell r="W543" t="str">
            <v>2.1 ทุติยภูมิระดับต้น</v>
          </cell>
          <cell r="X543" t="str">
            <v>S</v>
          </cell>
          <cell r="Y543" t="str">
            <v xml:space="preserve">บริการ  </v>
          </cell>
          <cell r="Z543" t="str">
            <v>01</v>
          </cell>
          <cell r="AA543" t="str">
            <v>ตั้งใหม่</v>
          </cell>
          <cell r="AH543" t="str">
            <v>11049</v>
          </cell>
        </row>
        <row r="544">
          <cell r="A544" t="str">
            <v>001103400</v>
          </cell>
          <cell r="B544" t="str">
            <v>โรงพยาบาลภูเรือ</v>
          </cell>
          <cell r="C544" t="str">
            <v>21002</v>
          </cell>
          <cell r="D544" t="str">
            <v>กระทรวงสาธารณสุข สำนักงานปลัดกระทรวงสาธารณสุข</v>
          </cell>
          <cell r="E544" t="str">
            <v>07</v>
          </cell>
          <cell r="F544" t="str">
            <v>โรงพยาบาลชุมชน</v>
          </cell>
          <cell r="G544" t="str">
            <v>30</v>
          </cell>
          <cell r="H544" t="str">
            <v>42</v>
          </cell>
          <cell r="I544" t="str">
            <v>จ.เลย</v>
          </cell>
          <cell r="J544" t="str">
            <v>07</v>
          </cell>
          <cell r="K544" t="str">
            <v xml:space="preserve"> อ.ภูเรือ</v>
          </cell>
          <cell r="L544" t="str">
            <v>01</v>
          </cell>
          <cell r="M544" t="str">
            <v xml:space="preserve"> 'ต.หนองบัว'</v>
          </cell>
          <cell r="N544" t="str">
            <v>06</v>
          </cell>
          <cell r="O544" t="str">
            <v xml:space="preserve"> หมู่ 6</v>
          </cell>
          <cell r="P544" t="str">
            <v>01</v>
          </cell>
          <cell r="Q544" t="str">
            <v>เปิดดำเนินการ</v>
          </cell>
          <cell r="R544" t="str">
            <v>ถ.เลย-หล่มสัก</v>
          </cell>
          <cell r="S544" t="str">
            <v>42160</v>
          </cell>
          <cell r="T544" t="str">
            <v>042899094</v>
          </cell>
          <cell r="U544" t="str">
            <v>042899072</v>
          </cell>
          <cell r="V544" t="str">
            <v>21</v>
          </cell>
          <cell r="W544" t="str">
            <v>2.1 ทุติยภูมิระดับต้น</v>
          </cell>
          <cell r="X544" t="str">
            <v>S</v>
          </cell>
          <cell r="Y544" t="str">
            <v xml:space="preserve">บริการ  </v>
          </cell>
          <cell r="AH544" t="str">
            <v>11034</v>
          </cell>
        </row>
        <row r="545">
          <cell r="A545" t="str">
            <v>001100400</v>
          </cell>
          <cell r="B545" t="str">
            <v>โรงพยาบาลพล</v>
          </cell>
          <cell r="C545" t="str">
            <v>21002</v>
          </cell>
          <cell r="D545" t="str">
            <v>กระทรวงสาธารณสุข สำนักงานปลัดกระทรวงสาธารณสุข</v>
          </cell>
          <cell r="E545" t="str">
            <v>07</v>
          </cell>
          <cell r="F545" t="str">
            <v>โรงพยาบาลชุมชน</v>
          </cell>
          <cell r="G545" t="str">
            <v>60</v>
          </cell>
          <cell r="H545" t="str">
            <v>40</v>
          </cell>
          <cell r="I545" t="str">
            <v>จ.ขอนแก่น</v>
          </cell>
          <cell r="J545" t="str">
            <v>12</v>
          </cell>
          <cell r="K545" t="str">
            <v xml:space="preserve"> อ.พล</v>
          </cell>
          <cell r="L545" t="str">
            <v>01</v>
          </cell>
          <cell r="M545" t="str">
            <v xml:space="preserve"> 'ต.เมืองพล'</v>
          </cell>
          <cell r="N545" t="str">
            <v>01</v>
          </cell>
          <cell r="O545" t="str">
            <v xml:space="preserve"> หมู่ 1</v>
          </cell>
          <cell r="P545" t="str">
            <v>01</v>
          </cell>
          <cell r="Q545" t="str">
            <v>เปิดดำเนินการ</v>
          </cell>
          <cell r="R545" t="str">
            <v xml:space="preserve">215 ถ.มิตรภาพ </v>
          </cell>
          <cell r="S545" t="str">
            <v>40120</v>
          </cell>
          <cell r="T545" t="str">
            <v>043414710</v>
          </cell>
          <cell r="V545" t="str">
            <v>22</v>
          </cell>
          <cell r="W545" t="str">
            <v>2.2 ทุติยภูมิระดับกลาง</v>
          </cell>
          <cell r="X545" t="str">
            <v>S</v>
          </cell>
          <cell r="Y545" t="str">
            <v xml:space="preserve">บริการ  </v>
          </cell>
          <cell r="AH545" t="str">
            <v>11004</v>
          </cell>
        </row>
        <row r="546">
          <cell r="A546" t="str">
            <v>001103300</v>
          </cell>
          <cell r="B546" t="str">
            <v>โรงพยาบาลนาแห้ว</v>
          </cell>
          <cell r="C546" t="str">
            <v>21002</v>
          </cell>
          <cell r="D546" t="str">
            <v>กระทรวงสาธารณสุข สำนักงานปลัดกระทรวงสาธารณสุข</v>
          </cell>
          <cell r="E546" t="str">
            <v>07</v>
          </cell>
          <cell r="F546" t="str">
            <v>โรงพยาบาลชุมชน</v>
          </cell>
          <cell r="G546" t="str">
            <v>30</v>
          </cell>
          <cell r="H546" t="str">
            <v>42</v>
          </cell>
          <cell r="I546" t="str">
            <v>จ.เลย</v>
          </cell>
          <cell r="J546" t="str">
            <v>06</v>
          </cell>
          <cell r="K546" t="str">
            <v xml:space="preserve"> อ.นาแห้ว</v>
          </cell>
          <cell r="L546" t="str">
            <v>01</v>
          </cell>
          <cell r="M546" t="str">
            <v xml:space="preserve"> 'ต.นาแห้ว'</v>
          </cell>
          <cell r="N546" t="str">
            <v>05</v>
          </cell>
          <cell r="O546" t="str">
            <v xml:space="preserve"> หมู่ 5</v>
          </cell>
          <cell r="P546" t="str">
            <v>01</v>
          </cell>
          <cell r="Q546" t="str">
            <v>เปิดดำเนินการ</v>
          </cell>
          <cell r="R546" t="str">
            <v xml:space="preserve">80 ถ.ด่านซ้าย - นาแห้ว </v>
          </cell>
          <cell r="S546" t="str">
            <v>42170</v>
          </cell>
          <cell r="T546" t="str">
            <v>042897037</v>
          </cell>
          <cell r="U546" t="str">
            <v>042897054</v>
          </cell>
          <cell r="V546" t="str">
            <v>21</v>
          </cell>
          <cell r="W546" t="str">
            <v>2.1 ทุติยภูมิระดับต้น</v>
          </cell>
          <cell r="X546" t="str">
            <v>S</v>
          </cell>
          <cell r="Y546" t="str">
            <v xml:space="preserve">บริการ  </v>
          </cell>
          <cell r="AH546" t="str">
            <v>11033</v>
          </cell>
        </row>
        <row r="547">
          <cell r="A547" t="str">
            <v>001103700</v>
          </cell>
          <cell r="B547" t="str">
            <v>โรงพยาบาลภูกระดึง</v>
          </cell>
          <cell r="C547" t="str">
            <v>21002</v>
          </cell>
          <cell r="D547" t="str">
            <v>กระทรวงสาธารณสุข สำนักงานปลัดกระทรวงสาธารณสุข</v>
          </cell>
          <cell r="E547" t="str">
            <v>07</v>
          </cell>
          <cell r="F547" t="str">
            <v>โรงพยาบาลชุมชน</v>
          </cell>
          <cell r="G547" t="str">
            <v>60</v>
          </cell>
          <cell r="H547" t="str">
            <v>42</v>
          </cell>
          <cell r="I547" t="str">
            <v>จ.เลย</v>
          </cell>
          <cell r="J547" t="str">
            <v>10</v>
          </cell>
          <cell r="K547" t="str">
            <v xml:space="preserve"> อ.ภูกระดึง</v>
          </cell>
          <cell r="L547" t="str">
            <v>07</v>
          </cell>
          <cell r="M547" t="str">
            <v xml:space="preserve"> 'ต.ภูกระดึง'</v>
          </cell>
          <cell r="N547" t="str">
            <v>08</v>
          </cell>
          <cell r="O547" t="str">
            <v xml:space="preserve"> หมู่ 8</v>
          </cell>
          <cell r="P547" t="str">
            <v>01</v>
          </cell>
          <cell r="Q547" t="str">
            <v>เปิดดำเนินการ</v>
          </cell>
          <cell r="R547" t="str">
            <v xml:space="preserve">149 </v>
          </cell>
          <cell r="S547" t="str">
            <v>42180</v>
          </cell>
          <cell r="T547" t="str">
            <v>042871017</v>
          </cell>
          <cell r="U547" t="str">
            <v>042871016</v>
          </cell>
          <cell r="V547" t="str">
            <v>21</v>
          </cell>
          <cell r="W547" t="str">
            <v>2.1 ทุติยภูมิระดับต้น</v>
          </cell>
          <cell r="X547" t="str">
            <v>S</v>
          </cell>
          <cell r="Y547" t="str">
            <v xml:space="preserve">บริการ  </v>
          </cell>
          <cell r="AH547" t="str">
            <v>11037</v>
          </cell>
        </row>
        <row r="548">
          <cell r="A548" t="str">
            <v>001104400</v>
          </cell>
          <cell r="B548" t="str">
            <v>โรงพยาบาลศรีเชียงใหม่</v>
          </cell>
          <cell r="C548" t="str">
            <v>21002</v>
          </cell>
          <cell r="D548" t="str">
            <v>กระทรวงสาธารณสุข สำนักงานปลัดกระทรวงสาธารณสุข</v>
          </cell>
          <cell r="E548" t="str">
            <v>07</v>
          </cell>
          <cell r="F548" t="str">
            <v>โรงพยาบาลชุมชน</v>
          </cell>
          <cell r="G548" t="str">
            <v>30</v>
          </cell>
          <cell r="H548" t="str">
            <v>43</v>
          </cell>
          <cell r="I548" t="str">
            <v>จ.หนองคาย</v>
          </cell>
          <cell r="J548" t="str">
            <v>07</v>
          </cell>
          <cell r="K548" t="str">
            <v xml:space="preserve"> อ.ศรีเชียงใหม่</v>
          </cell>
          <cell r="L548" t="str">
            <v>01</v>
          </cell>
          <cell r="M548" t="str">
            <v xml:space="preserve"> 'ต.พานพร้าว'</v>
          </cell>
          <cell r="N548" t="str">
            <v>01</v>
          </cell>
          <cell r="O548" t="str">
            <v xml:space="preserve"> หมู่ 1</v>
          </cell>
          <cell r="P548" t="str">
            <v>01</v>
          </cell>
          <cell r="Q548" t="str">
            <v>เปิดดำเนินการ</v>
          </cell>
          <cell r="R548" t="str">
            <v xml:space="preserve">476 </v>
          </cell>
          <cell r="S548" t="str">
            <v>43130</v>
          </cell>
          <cell r="T548" t="str">
            <v>04251125</v>
          </cell>
          <cell r="U548" t="str">
            <v>042452247</v>
          </cell>
          <cell r="V548" t="str">
            <v>21</v>
          </cell>
          <cell r="W548" t="str">
            <v>2.1 ทุติยภูมิระดับต้น</v>
          </cell>
          <cell r="X548" t="str">
            <v>S</v>
          </cell>
          <cell r="Y548" t="str">
            <v xml:space="preserve">บริการ  </v>
          </cell>
          <cell r="AH548" t="str">
            <v>11044</v>
          </cell>
        </row>
        <row r="549">
          <cell r="A549" t="str">
            <v>001104500</v>
          </cell>
          <cell r="B549" t="str">
            <v>โรงพยาบาลสังคม</v>
          </cell>
          <cell r="C549" t="str">
            <v>21002</v>
          </cell>
          <cell r="D549" t="str">
            <v>กระทรวงสาธารณสุข สำนักงานปลัดกระทรวงสาธารณสุข</v>
          </cell>
          <cell r="E549" t="str">
            <v>07</v>
          </cell>
          <cell r="F549" t="str">
            <v>โรงพยาบาลชุมชน</v>
          </cell>
          <cell r="G549" t="str">
            <v>30</v>
          </cell>
          <cell r="H549" t="str">
            <v>43</v>
          </cell>
          <cell r="I549" t="str">
            <v>จ.หนองคาย</v>
          </cell>
          <cell r="J549" t="str">
            <v>08</v>
          </cell>
          <cell r="K549" t="str">
            <v xml:space="preserve"> อ.สังคม</v>
          </cell>
          <cell r="L549" t="str">
            <v>02</v>
          </cell>
          <cell r="M549" t="str">
            <v xml:space="preserve"> 'ต.ผาตั้ง'</v>
          </cell>
          <cell r="N549" t="str">
            <v>03</v>
          </cell>
          <cell r="O549" t="str">
            <v xml:space="preserve"> หมู่ 3</v>
          </cell>
          <cell r="P549" t="str">
            <v>01</v>
          </cell>
          <cell r="Q549" t="str">
            <v>เปิดดำเนินการ</v>
          </cell>
          <cell r="R549" t="str">
            <v xml:space="preserve">72 </v>
          </cell>
          <cell r="S549" t="str">
            <v>43160</v>
          </cell>
          <cell r="T549" t="str">
            <v>042441029</v>
          </cell>
          <cell r="U549" t="str">
            <v>042441413</v>
          </cell>
          <cell r="V549" t="str">
            <v>21</v>
          </cell>
          <cell r="W549" t="str">
            <v>2.1 ทุติยภูมิระดับต้น</v>
          </cell>
          <cell r="X549" t="str">
            <v>S</v>
          </cell>
          <cell r="Y549" t="str">
            <v xml:space="preserve">บริการ  </v>
          </cell>
          <cell r="AH549" t="str">
            <v>11045</v>
          </cell>
        </row>
        <row r="550">
          <cell r="A550" t="str">
            <v>001101300</v>
          </cell>
          <cell r="B550" t="str">
            <v>โรงพยาบาลกุดจับ</v>
          </cell>
          <cell r="C550" t="str">
            <v>21002</v>
          </cell>
          <cell r="D550" t="str">
            <v>กระทรวงสาธารณสุข สำนักงานปลัดกระทรวงสาธารณสุข</v>
          </cell>
          <cell r="E550" t="str">
            <v>07</v>
          </cell>
          <cell r="F550" t="str">
            <v>โรงพยาบาลชุมชน</v>
          </cell>
          <cell r="G550" t="str">
            <v>30</v>
          </cell>
          <cell r="H550" t="str">
            <v>41</v>
          </cell>
          <cell r="I550" t="str">
            <v>จ.อุดรธานี</v>
          </cell>
          <cell r="J550" t="str">
            <v>02</v>
          </cell>
          <cell r="K550" t="str">
            <v xml:space="preserve"> อ.กุดจับ</v>
          </cell>
          <cell r="L550" t="str">
            <v>06</v>
          </cell>
          <cell r="M550" t="str">
            <v xml:space="preserve"> 'ต.เมืองเพีย'</v>
          </cell>
          <cell r="N550" t="str">
            <v>03</v>
          </cell>
          <cell r="O550" t="str">
            <v xml:space="preserve"> หมู่ 3</v>
          </cell>
          <cell r="P550" t="str">
            <v>01</v>
          </cell>
          <cell r="Q550" t="str">
            <v>เปิดดำเนินการ</v>
          </cell>
          <cell r="R550" t="str">
            <v xml:space="preserve">72 ม.3 ถ.กุดจับ-หนองวัวซอ </v>
          </cell>
          <cell r="S550" t="str">
            <v>41250</v>
          </cell>
          <cell r="V550" t="str">
            <v>21</v>
          </cell>
          <cell r="W550" t="str">
            <v>2.1 ทุติยภูมิระดับต้น</v>
          </cell>
          <cell r="AH550" t="str">
            <v>11013</v>
          </cell>
        </row>
        <row r="551">
          <cell r="A551" t="str">
            <v>001100300</v>
          </cell>
          <cell r="B551" t="str">
            <v>โรงพยาบาลเปือยน้อย</v>
          </cell>
          <cell r="C551" t="str">
            <v>21002</v>
          </cell>
          <cell r="D551" t="str">
            <v>กระทรวงสาธารณสุข สำนักงานปลัดกระทรวงสาธารณสุข</v>
          </cell>
          <cell r="E551" t="str">
            <v>07</v>
          </cell>
          <cell r="F551" t="str">
            <v>โรงพยาบาลชุมชน</v>
          </cell>
          <cell r="G551" t="str">
            <v>30</v>
          </cell>
          <cell r="H551" t="str">
            <v>40</v>
          </cell>
          <cell r="I551" t="str">
            <v>จ.ขอนแก่น</v>
          </cell>
          <cell r="J551" t="str">
            <v>11</v>
          </cell>
          <cell r="K551" t="str">
            <v xml:space="preserve"> อ.เปือยน้อย</v>
          </cell>
          <cell r="L551" t="str">
            <v>01</v>
          </cell>
          <cell r="M551" t="str">
            <v xml:space="preserve"> 'ต.เปือยน้อย'</v>
          </cell>
          <cell r="N551" t="str">
            <v>07</v>
          </cell>
          <cell r="O551" t="str">
            <v xml:space="preserve"> หมู่ 7</v>
          </cell>
          <cell r="P551" t="str">
            <v>01</v>
          </cell>
          <cell r="Q551" t="str">
            <v>เปิดดำเนินการ</v>
          </cell>
          <cell r="R551" t="str">
            <v xml:space="preserve">177 </v>
          </cell>
          <cell r="S551" t="str">
            <v>40340</v>
          </cell>
          <cell r="T551" t="str">
            <v>043494003</v>
          </cell>
          <cell r="V551" t="str">
            <v>21</v>
          </cell>
          <cell r="W551" t="str">
            <v>2.1 ทุติยภูมิระดับต้น</v>
          </cell>
          <cell r="X551" t="str">
            <v>S</v>
          </cell>
          <cell r="Y551" t="str">
            <v xml:space="preserve">บริการ  </v>
          </cell>
          <cell r="AH551" t="str">
            <v>11003</v>
          </cell>
        </row>
        <row r="552">
          <cell r="A552" t="str">
            <v>001104300</v>
          </cell>
          <cell r="B552" t="str">
            <v>โรงพยาบาลโซ่พิสัย</v>
          </cell>
          <cell r="C552" t="str">
            <v>21002</v>
          </cell>
          <cell r="D552" t="str">
            <v>กระทรวงสาธารณสุข สำนักงานปลัดกระทรวงสาธารณสุข</v>
          </cell>
          <cell r="E552" t="str">
            <v>07</v>
          </cell>
          <cell r="F552" t="str">
            <v>โรงพยาบาลชุมชน</v>
          </cell>
          <cell r="G552" t="str">
            <v>30</v>
          </cell>
          <cell r="H552" t="str">
            <v>38</v>
          </cell>
          <cell r="I552" t="str">
            <v>จ.บึงกาฬ</v>
          </cell>
          <cell r="J552" t="str">
            <v>03</v>
          </cell>
          <cell r="K552" t="str">
            <v xml:space="preserve"> อ.โซ่พิสัย</v>
          </cell>
          <cell r="L552" t="str">
            <v>01</v>
          </cell>
          <cell r="M552" t="str">
            <v xml:space="preserve"> 'ต.โซ่'</v>
          </cell>
          <cell r="N552" t="str">
            <v>02</v>
          </cell>
          <cell r="O552" t="str">
            <v xml:space="preserve"> หมู่ 2</v>
          </cell>
          <cell r="P552" t="str">
            <v>01</v>
          </cell>
          <cell r="Q552" t="str">
            <v>เปิดดำเนินการ</v>
          </cell>
          <cell r="R552" t="str">
            <v xml:space="preserve">143 </v>
          </cell>
          <cell r="T552" t="str">
            <v>042485099</v>
          </cell>
          <cell r="U552" t="str">
            <v>042485202</v>
          </cell>
          <cell r="V552" t="str">
            <v>21</v>
          </cell>
          <cell r="W552" t="str">
            <v>2.1 ทุติยภูมิระดับต้น</v>
          </cell>
          <cell r="X552" t="str">
            <v>S</v>
          </cell>
          <cell r="Y552" t="str">
            <v xml:space="preserve">บริการ  </v>
          </cell>
          <cell r="Z552" t="str">
            <v>01</v>
          </cell>
          <cell r="AA552" t="str">
            <v>ตั้งใหม่</v>
          </cell>
          <cell r="AH552" t="str">
            <v>11043</v>
          </cell>
        </row>
        <row r="553">
          <cell r="A553" t="str">
            <v>001100600</v>
          </cell>
          <cell r="B553" t="str">
            <v>โรงพยาบาลแวงน้อย</v>
          </cell>
          <cell r="C553" t="str">
            <v>21002</v>
          </cell>
          <cell r="D553" t="str">
            <v>กระทรวงสาธารณสุข สำนักงานปลัดกระทรวงสาธารณสุข</v>
          </cell>
          <cell r="E553" t="str">
            <v>07</v>
          </cell>
          <cell r="F553" t="str">
            <v>โรงพยาบาลชุมชน</v>
          </cell>
          <cell r="G553" t="str">
            <v>30</v>
          </cell>
          <cell r="H553" t="str">
            <v>40</v>
          </cell>
          <cell r="I553" t="str">
            <v>จ.ขอนแก่น</v>
          </cell>
          <cell r="J553" t="str">
            <v>14</v>
          </cell>
          <cell r="K553" t="str">
            <v xml:space="preserve"> อ.แวงน้อย</v>
          </cell>
          <cell r="L553" t="str">
            <v>04</v>
          </cell>
          <cell r="M553" t="str">
            <v xml:space="preserve"> 'ต.ละหานนา'</v>
          </cell>
          <cell r="N553" t="str">
            <v>07</v>
          </cell>
          <cell r="O553" t="str">
            <v xml:space="preserve"> หมู่ 7</v>
          </cell>
          <cell r="P553" t="str">
            <v>01</v>
          </cell>
          <cell r="Q553" t="str">
            <v>เปิดดำเนินการ</v>
          </cell>
          <cell r="R553" t="str">
            <v>148</v>
          </cell>
          <cell r="S553" t="str">
            <v>40230</v>
          </cell>
          <cell r="T553" t="str">
            <v>043499046</v>
          </cell>
          <cell r="V553" t="str">
            <v>21</v>
          </cell>
          <cell r="W553" t="str">
            <v>2.1 ทุติยภูมิระดับต้น</v>
          </cell>
          <cell r="X553" t="str">
            <v>S</v>
          </cell>
          <cell r="Y553" t="str">
            <v xml:space="preserve">บริการ  </v>
          </cell>
          <cell r="AH553" t="str">
            <v>11006</v>
          </cell>
        </row>
        <row r="554">
          <cell r="A554" t="str">
            <v>001106000</v>
          </cell>
          <cell r="B554" t="str">
            <v>โรงพยาบาลยางสีสุราช</v>
          </cell>
          <cell r="C554" t="str">
            <v>21002</v>
          </cell>
          <cell r="D554" t="str">
            <v>กระทรวงสาธารณสุข สำนักงานปลัดกระทรวงสาธารณสุข</v>
          </cell>
          <cell r="E554" t="str">
            <v>07</v>
          </cell>
          <cell r="F554" t="str">
            <v>โรงพยาบาลชุมชน</v>
          </cell>
          <cell r="G554" t="str">
            <v>30</v>
          </cell>
          <cell r="H554" t="str">
            <v>44</v>
          </cell>
          <cell r="I554" t="str">
            <v>จ.มหาสารคาม</v>
          </cell>
          <cell r="J554" t="str">
            <v>11</v>
          </cell>
          <cell r="K554" t="str">
            <v xml:space="preserve"> อ.ยางสีสุราช</v>
          </cell>
          <cell r="L554" t="str">
            <v>01</v>
          </cell>
          <cell r="M554" t="str">
            <v xml:space="preserve"> 'ต.ยางสีสุราช'</v>
          </cell>
          <cell r="N554" t="str">
            <v>02</v>
          </cell>
          <cell r="O554" t="str">
            <v xml:space="preserve"> หมู่ 2</v>
          </cell>
          <cell r="P554" t="str">
            <v>01</v>
          </cell>
          <cell r="Q554" t="str">
            <v>เปิดดำเนินการ</v>
          </cell>
          <cell r="R554" t="str">
            <v xml:space="preserve">162 </v>
          </cell>
          <cell r="V554" t="str">
            <v>21</v>
          </cell>
          <cell r="W554" t="str">
            <v>2.1 ทุติยภูมิระดับต้น</v>
          </cell>
          <cell r="AH554" t="str">
            <v>11060</v>
          </cell>
        </row>
        <row r="555">
          <cell r="A555" t="str">
            <v>001105000</v>
          </cell>
          <cell r="B555" t="str">
            <v>โรงพยาบาลบุ่งคล้า</v>
          </cell>
          <cell r="C555" t="str">
            <v>21002</v>
          </cell>
          <cell r="D555" t="str">
            <v>กระทรวงสาธารณสุข สำนักงานปลัดกระทรวงสาธารณสุข</v>
          </cell>
          <cell r="E555" t="str">
            <v>07</v>
          </cell>
          <cell r="F555" t="str">
            <v>โรงพยาบาลชุมชน</v>
          </cell>
          <cell r="G555" t="str">
            <v>10</v>
          </cell>
          <cell r="H555" t="str">
            <v>38</v>
          </cell>
          <cell r="I555" t="str">
            <v>จ.บึงกาฬ</v>
          </cell>
          <cell r="J555" t="str">
            <v>08</v>
          </cell>
          <cell r="K555" t="str">
            <v xml:space="preserve"> อ.บุ่งคล้า</v>
          </cell>
          <cell r="L555" t="str">
            <v>01</v>
          </cell>
          <cell r="M555" t="str">
            <v xml:space="preserve"> 'ต.บุ่งคล้า'</v>
          </cell>
          <cell r="N555" t="str">
            <v>02</v>
          </cell>
          <cell r="O555" t="str">
            <v xml:space="preserve"> หมู่ 2</v>
          </cell>
          <cell r="P555" t="str">
            <v>01</v>
          </cell>
          <cell r="Q555" t="str">
            <v>เปิดดำเนินการ</v>
          </cell>
          <cell r="T555" t="str">
            <v>042499106</v>
          </cell>
          <cell r="U555" t="str">
            <v>042499105</v>
          </cell>
          <cell r="V555" t="str">
            <v>21</v>
          </cell>
          <cell r="W555" t="str">
            <v>2.1 ทุติยภูมิระดับต้น</v>
          </cell>
          <cell r="X555" t="str">
            <v>S</v>
          </cell>
          <cell r="Y555" t="str">
            <v xml:space="preserve">บริการ  </v>
          </cell>
          <cell r="Z555" t="str">
            <v>01</v>
          </cell>
          <cell r="AA555" t="str">
            <v>ตั้งใหม่</v>
          </cell>
          <cell r="AH555" t="str">
            <v>11050</v>
          </cell>
        </row>
        <row r="556">
          <cell r="A556" t="str">
            <v>001103500</v>
          </cell>
          <cell r="B556" t="str">
            <v>โรงพยาบาลท่าลี่</v>
          </cell>
          <cell r="C556" t="str">
            <v>21002</v>
          </cell>
          <cell r="D556" t="str">
            <v>กระทรวงสาธารณสุข สำนักงานปลัดกระทรวงสาธารณสุข</v>
          </cell>
          <cell r="E556" t="str">
            <v>07</v>
          </cell>
          <cell r="F556" t="str">
            <v>โรงพยาบาลชุมชน</v>
          </cell>
          <cell r="G556" t="str">
            <v>30</v>
          </cell>
          <cell r="H556" t="str">
            <v>42</v>
          </cell>
          <cell r="I556" t="str">
            <v>จ.เลย</v>
          </cell>
          <cell r="J556" t="str">
            <v>08</v>
          </cell>
          <cell r="K556" t="str">
            <v xml:space="preserve"> อ.ท่าลี่</v>
          </cell>
          <cell r="L556" t="str">
            <v>01</v>
          </cell>
          <cell r="M556" t="str">
            <v xml:space="preserve"> 'ต.ท่าลี่'</v>
          </cell>
          <cell r="N556" t="str">
            <v>01</v>
          </cell>
          <cell r="O556" t="str">
            <v xml:space="preserve"> หมู่ 1</v>
          </cell>
          <cell r="P556" t="str">
            <v>01</v>
          </cell>
          <cell r="Q556" t="str">
            <v>เปิดดำเนินการ</v>
          </cell>
          <cell r="R556" t="str">
            <v xml:space="preserve">52 </v>
          </cell>
          <cell r="S556" t="str">
            <v>42140</v>
          </cell>
          <cell r="T556" t="str">
            <v>042889012</v>
          </cell>
          <cell r="U556" t="str">
            <v>042889012</v>
          </cell>
          <cell r="V556" t="str">
            <v>21</v>
          </cell>
          <cell r="W556" t="str">
            <v>2.1 ทุติยภูมิระดับต้น</v>
          </cell>
          <cell r="X556" t="str">
            <v>S</v>
          </cell>
          <cell r="Y556" t="str">
            <v xml:space="preserve">บริการ  </v>
          </cell>
          <cell r="AH556" t="str">
            <v>11035</v>
          </cell>
        </row>
        <row r="557">
          <cell r="A557" t="str">
            <v>001103600</v>
          </cell>
          <cell r="B557" t="str">
            <v>โรงพยาบาลวังสะพุง</v>
          </cell>
          <cell r="C557" t="str">
            <v>21002</v>
          </cell>
          <cell r="D557" t="str">
            <v>กระทรวงสาธารณสุข สำนักงานปลัดกระทรวงสาธารณสุข</v>
          </cell>
          <cell r="E557" t="str">
            <v>07</v>
          </cell>
          <cell r="F557" t="str">
            <v>โรงพยาบาลชุมชน</v>
          </cell>
          <cell r="G557" t="str">
            <v>60</v>
          </cell>
          <cell r="H557" t="str">
            <v>42</v>
          </cell>
          <cell r="I557" t="str">
            <v>จ.เลย</v>
          </cell>
          <cell r="J557" t="str">
            <v>09</v>
          </cell>
          <cell r="K557" t="str">
            <v xml:space="preserve"> อ.วังสะพุง</v>
          </cell>
          <cell r="L557" t="str">
            <v>01</v>
          </cell>
          <cell r="M557" t="str">
            <v xml:space="preserve"> 'ต.วังสะพุง'</v>
          </cell>
          <cell r="N557" t="str">
            <v>03</v>
          </cell>
          <cell r="O557" t="str">
            <v xml:space="preserve"> หมู่ 3</v>
          </cell>
          <cell r="P557" t="str">
            <v>01</v>
          </cell>
          <cell r="Q557" t="str">
            <v>เปิดดำเนินการ</v>
          </cell>
          <cell r="S557" t="str">
            <v>42130</v>
          </cell>
          <cell r="T557" t="str">
            <v>042841101</v>
          </cell>
          <cell r="U557" t="str">
            <v>042841101</v>
          </cell>
          <cell r="V557" t="str">
            <v>21</v>
          </cell>
          <cell r="W557" t="str">
            <v>2.1 ทุติยภูมิระดับต้น</v>
          </cell>
          <cell r="X557" t="str">
            <v>S</v>
          </cell>
          <cell r="Y557" t="str">
            <v xml:space="preserve">บริการ  </v>
          </cell>
          <cell r="AH557" t="str">
            <v>11036</v>
          </cell>
        </row>
        <row r="558">
          <cell r="A558" t="str">
            <v>001103800</v>
          </cell>
          <cell r="B558" t="str">
            <v>โรงพยาบาลภูหลวง</v>
          </cell>
          <cell r="C558" t="str">
            <v>21002</v>
          </cell>
          <cell r="D558" t="str">
            <v>กระทรวงสาธารณสุข สำนักงานปลัดกระทรวงสาธารณสุข</v>
          </cell>
          <cell r="E558" t="str">
            <v>07</v>
          </cell>
          <cell r="F558" t="str">
            <v>โรงพยาบาลชุมชน</v>
          </cell>
          <cell r="G558" t="str">
            <v>30</v>
          </cell>
          <cell r="H558" t="str">
            <v>42</v>
          </cell>
          <cell r="I558" t="str">
            <v>จ.เลย</v>
          </cell>
          <cell r="J558" t="str">
            <v>11</v>
          </cell>
          <cell r="K558" t="str">
            <v xml:space="preserve"> อ.ภูหลวง</v>
          </cell>
          <cell r="L558" t="str">
            <v>02</v>
          </cell>
          <cell r="M558" t="str">
            <v xml:space="preserve"> 'ต.หนองคัน'</v>
          </cell>
          <cell r="N558" t="str">
            <v>03</v>
          </cell>
          <cell r="O558" t="str">
            <v xml:space="preserve"> หมู่ 3</v>
          </cell>
          <cell r="P558" t="str">
            <v>01</v>
          </cell>
          <cell r="Q558" t="str">
            <v>เปิดดำเนินการ</v>
          </cell>
          <cell r="S558" t="str">
            <v>42230</v>
          </cell>
          <cell r="T558" t="str">
            <v>042879101</v>
          </cell>
          <cell r="U558" t="str">
            <v>042879064</v>
          </cell>
          <cell r="V558" t="str">
            <v>21</v>
          </cell>
          <cell r="W558" t="str">
            <v>2.1 ทุติยภูมิระดับต้น</v>
          </cell>
          <cell r="X558" t="str">
            <v>S</v>
          </cell>
          <cell r="Y558" t="str">
            <v xml:space="preserve">บริการ  </v>
          </cell>
          <cell r="AH558" t="str">
            <v>11038</v>
          </cell>
        </row>
        <row r="559">
          <cell r="A559" t="str">
            <v>001103200</v>
          </cell>
          <cell r="B559" t="str">
            <v>โรงพยาบาลปากชม</v>
          </cell>
          <cell r="C559" t="str">
            <v>21002</v>
          </cell>
          <cell r="D559" t="str">
            <v>กระทรวงสาธารณสุข สำนักงานปลัดกระทรวงสาธารณสุข</v>
          </cell>
          <cell r="E559" t="str">
            <v>07</v>
          </cell>
          <cell r="F559" t="str">
            <v>โรงพยาบาลชุมชน</v>
          </cell>
          <cell r="G559" t="str">
            <v>30</v>
          </cell>
          <cell r="H559" t="str">
            <v>42</v>
          </cell>
          <cell r="I559" t="str">
            <v>จ.เลย</v>
          </cell>
          <cell r="J559" t="str">
            <v>04</v>
          </cell>
          <cell r="K559" t="str">
            <v xml:space="preserve"> อ.ปากชม</v>
          </cell>
          <cell r="L559" t="str">
            <v>01</v>
          </cell>
          <cell r="M559" t="str">
            <v xml:space="preserve"> 'ต.ปากชม'</v>
          </cell>
          <cell r="N559" t="str">
            <v>01</v>
          </cell>
          <cell r="O559" t="str">
            <v xml:space="preserve"> หมู่ 1</v>
          </cell>
          <cell r="P559" t="str">
            <v>01</v>
          </cell>
          <cell r="Q559" t="str">
            <v>เปิดดำเนินการ</v>
          </cell>
          <cell r="S559" t="str">
            <v>42150</v>
          </cell>
          <cell r="T559" t="str">
            <v>042881060</v>
          </cell>
          <cell r="U559" t="str">
            <v>042881080</v>
          </cell>
          <cell r="V559" t="str">
            <v>21</v>
          </cell>
          <cell r="W559" t="str">
            <v>2.1 ทุติยภูมิระดับต้น</v>
          </cell>
          <cell r="X559" t="str">
            <v>S</v>
          </cell>
          <cell r="Y559" t="str">
            <v xml:space="preserve">บริการ  </v>
          </cell>
          <cell r="AH559" t="str">
            <v>11032</v>
          </cell>
        </row>
        <row r="560">
          <cell r="A560" t="str">
            <v>001103900</v>
          </cell>
          <cell r="B560" t="str">
            <v>โรงพยาบาลผาขาว</v>
          </cell>
          <cell r="C560" t="str">
            <v>21002</v>
          </cell>
          <cell r="D560" t="str">
            <v>กระทรวงสาธารณสุข สำนักงานปลัดกระทรวงสาธารณสุข</v>
          </cell>
          <cell r="E560" t="str">
            <v>07</v>
          </cell>
          <cell r="F560" t="str">
            <v>โรงพยาบาลชุมชน</v>
          </cell>
          <cell r="G560" t="str">
            <v>30</v>
          </cell>
          <cell r="H560" t="str">
            <v>42</v>
          </cell>
          <cell r="I560" t="str">
            <v>จ.เลย</v>
          </cell>
          <cell r="J560" t="str">
            <v>12</v>
          </cell>
          <cell r="K560" t="str">
            <v xml:space="preserve"> อ.ผาขาว</v>
          </cell>
          <cell r="L560" t="str">
            <v>03</v>
          </cell>
          <cell r="M560" t="str">
            <v xml:space="preserve"> 'ต.โนนปอแดง'</v>
          </cell>
          <cell r="N560" t="str">
            <v>08</v>
          </cell>
          <cell r="O560" t="str">
            <v xml:space="preserve"> หมู่ 8</v>
          </cell>
          <cell r="P560" t="str">
            <v>01</v>
          </cell>
          <cell r="Q560" t="str">
            <v>เปิดดำเนินการ</v>
          </cell>
          <cell r="R560" t="str">
            <v xml:space="preserve">155 </v>
          </cell>
          <cell r="S560" t="str">
            <v>42240</v>
          </cell>
          <cell r="T560" t="str">
            <v>042818101</v>
          </cell>
          <cell r="U560" t="str">
            <v>042818101</v>
          </cell>
          <cell r="V560" t="str">
            <v>21</v>
          </cell>
          <cell r="W560" t="str">
            <v>2.1 ทุติยภูมิระดับต้น</v>
          </cell>
          <cell r="AH560" t="str">
            <v>11039</v>
          </cell>
        </row>
        <row r="561">
          <cell r="A561" t="str">
            <v>001103000</v>
          </cell>
          <cell r="B561" t="str">
            <v>โรงพยาบาลนาด้วง</v>
          </cell>
          <cell r="C561" t="str">
            <v>21002</v>
          </cell>
          <cell r="D561" t="str">
            <v>กระทรวงสาธารณสุข สำนักงานปลัดกระทรวงสาธารณสุข</v>
          </cell>
          <cell r="E561" t="str">
            <v>07</v>
          </cell>
          <cell r="F561" t="str">
            <v>โรงพยาบาลชุมชน</v>
          </cell>
          <cell r="G561" t="str">
            <v>30</v>
          </cell>
          <cell r="H561" t="str">
            <v>42</v>
          </cell>
          <cell r="I561" t="str">
            <v>จ.เลย</v>
          </cell>
          <cell r="J561" t="str">
            <v>02</v>
          </cell>
          <cell r="K561" t="str">
            <v xml:space="preserve"> อ.นาด้วง</v>
          </cell>
          <cell r="L561" t="str">
            <v>01</v>
          </cell>
          <cell r="M561" t="str">
            <v xml:space="preserve"> 'ต.นาด้วง'</v>
          </cell>
          <cell r="N561" t="str">
            <v>06</v>
          </cell>
          <cell r="O561" t="str">
            <v xml:space="preserve"> หมู่ 6</v>
          </cell>
          <cell r="P561" t="str">
            <v>01</v>
          </cell>
          <cell r="Q561" t="str">
            <v>เปิดดำเนินการ</v>
          </cell>
          <cell r="R561" t="str">
            <v xml:space="preserve">155 </v>
          </cell>
          <cell r="S561" t="str">
            <v>42210</v>
          </cell>
          <cell r="T561" t="str">
            <v>042887094</v>
          </cell>
          <cell r="U561" t="str">
            <v>042887152</v>
          </cell>
          <cell r="V561" t="str">
            <v>21</v>
          </cell>
          <cell r="W561" t="str">
            <v>2.1 ทุติยภูมิระดับต้น</v>
          </cell>
          <cell r="X561" t="str">
            <v>S</v>
          </cell>
          <cell r="Y561" t="str">
            <v xml:space="preserve">บริการ  </v>
          </cell>
          <cell r="AH561" t="str">
            <v>11030</v>
          </cell>
        </row>
        <row r="562">
          <cell r="A562" t="str">
            <v>001101400</v>
          </cell>
          <cell r="B562" t="str">
            <v>โรงพยาบาลหนองวัวซอ</v>
          </cell>
          <cell r="C562" t="str">
            <v>21002</v>
          </cell>
          <cell r="D562" t="str">
            <v>กระทรวงสาธารณสุข สำนักงานปลัดกระทรวงสาธารณสุข</v>
          </cell>
          <cell r="E562" t="str">
            <v>07</v>
          </cell>
          <cell r="F562" t="str">
            <v>โรงพยาบาลชุมชน</v>
          </cell>
          <cell r="G562" t="str">
            <v>30</v>
          </cell>
          <cell r="H562" t="str">
            <v>41</v>
          </cell>
          <cell r="I562" t="str">
            <v>จ.อุดรธานี</v>
          </cell>
          <cell r="J562" t="str">
            <v>03</v>
          </cell>
          <cell r="K562" t="str">
            <v xml:space="preserve"> อ.หนองวัวซอ</v>
          </cell>
          <cell r="L562" t="str">
            <v>01</v>
          </cell>
          <cell r="M562" t="str">
            <v xml:space="preserve"> 'ต.หมากหญ้า'</v>
          </cell>
          <cell r="N562" t="str">
            <v>05</v>
          </cell>
          <cell r="O562" t="str">
            <v xml:space="preserve"> หมู่ 5</v>
          </cell>
          <cell r="P562" t="str">
            <v>01</v>
          </cell>
          <cell r="Q562" t="str">
            <v>เปิดดำเนินการ</v>
          </cell>
          <cell r="R562" t="str">
            <v xml:space="preserve">200 </v>
          </cell>
          <cell r="S562" t="str">
            <v>41220</v>
          </cell>
          <cell r="V562" t="str">
            <v>21</v>
          </cell>
          <cell r="W562" t="str">
            <v>2.1 ทุติยภูมิระดับต้น</v>
          </cell>
          <cell r="AH562" t="str">
            <v>11014</v>
          </cell>
        </row>
        <row r="563">
          <cell r="A563" t="str">
            <v>001102600</v>
          </cell>
          <cell r="B563" t="str">
            <v>โรงพยาบาลสร้างคอม</v>
          </cell>
          <cell r="C563" t="str">
            <v>21002</v>
          </cell>
          <cell r="D563" t="str">
            <v>กระทรวงสาธารณสุข สำนักงานปลัดกระทรวงสาธารณสุข</v>
          </cell>
          <cell r="E563" t="str">
            <v>07</v>
          </cell>
          <cell r="F563" t="str">
            <v>โรงพยาบาลชุมชน</v>
          </cell>
          <cell r="G563" t="str">
            <v>30</v>
          </cell>
          <cell r="H563" t="str">
            <v>41</v>
          </cell>
          <cell r="I563" t="str">
            <v>จ.อุดรธานี</v>
          </cell>
          <cell r="J563" t="str">
            <v>20</v>
          </cell>
          <cell r="K563" t="str">
            <v xml:space="preserve"> อ.สร้างคอม</v>
          </cell>
          <cell r="L563" t="str">
            <v>01</v>
          </cell>
          <cell r="M563" t="str">
            <v xml:space="preserve"> 'ต.สร้างคอม'</v>
          </cell>
          <cell r="N563" t="str">
            <v>04</v>
          </cell>
          <cell r="O563" t="str">
            <v xml:space="preserve"> หมู่ 4</v>
          </cell>
          <cell r="P563" t="str">
            <v>01</v>
          </cell>
          <cell r="Q563" t="str">
            <v>เปิดดำเนินการ</v>
          </cell>
          <cell r="V563" t="str">
            <v>21</v>
          </cell>
          <cell r="W563" t="str">
            <v>2.1 ทุติยภูมิระดับต้น</v>
          </cell>
          <cell r="AH563" t="str">
            <v>11026</v>
          </cell>
        </row>
        <row r="564">
          <cell r="A564" t="str">
            <v>001101500</v>
          </cell>
          <cell r="B564" t="str">
            <v>โรงพยาบาลกุมภวาปี</v>
          </cell>
          <cell r="C564" t="str">
            <v>21002</v>
          </cell>
          <cell r="D564" t="str">
            <v>กระทรวงสาธารณสุข สำนักงานปลัดกระทรวงสาธารณสุข</v>
          </cell>
          <cell r="E564" t="str">
            <v>07</v>
          </cell>
          <cell r="F564" t="str">
            <v>โรงพยาบาลชุมชน</v>
          </cell>
          <cell r="G564" t="str">
            <v>90</v>
          </cell>
          <cell r="H564" t="str">
            <v>41</v>
          </cell>
          <cell r="I564" t="str">
            <v>จ.อุดรธานี</v>
          </cell>
          <cell r="J564" t="str">
            <v>04</v>
          </cell>
          <cell r="K564" t="str">
            <v xml:space="preserve"> อ.กุมภวาปี</v>
          </cell>
          <cell r="L564" t="str">
            <v>15</v>
          </cell>
          <cell r="M564" t="str">
            <v xml:space="preserve"> 'ต.กุมภวาปี'</v>
          </cell>
          <cell r="N564" t="str">
            <v>05</v>
          </cell>
          <cell r="O564" t="str">
            <v xml:space="preserve"> หมู่ 5</v>
          </cell>
          <cell r="P564" t="str">
            <v>01</v>
          </cell>
          <cell r="Q564" t="str">
            <v>เปิดดำเนินการ</v>
          </cell>
          <cell r="R564" t="str">
            <v xml:space="preserve">7 ถ.จิตรประสงค์ </v>
          </cell>
          <cell r="S564" t="str">
            <v>41110</v>
          </cell>
          <cell r="V564" t="str">
            <v>21</v>
          </cell>
          <cell r="W564" t="str">
            <v>2.1 ทุติยภูมิระดับต้น</v>
          </cell>
          <cell r="AH564" t="str">
            <v>11015</v>
          </cell>
        </row>
        <row r="565">
          <cell r="A565" t="str">
            <v>001102000</v>
          </cell>
          <cell r="B565" t="str">
            <v>โรงพยาบาลไชยวาน</v>
          </cell>
          <cell r="C565" t="str">
            <v>21002</v>
          </cell>
          <cell r="D565" t="str">
            <v>กระทรวงสาธารณสุข สำนักงานปลัดกระทรวงสาธารณสุข</v>
          </cell>
          <cell r="E565" t="str">
            <v>07</v>
          </cell>
          <cell r="F565" t="str">
            <v>โรงพยาบาลชุมชน</v>
          </cell>
          <cell r="G565" t="str">
            <v>30</v>
          </cell>
          <cell r="H565" t="str">
            <v>41</v>
          </cell>
          <cell r="I565" t="str">
            <v>จ.อุดรธานี</v>
          </cell>
          <cell r="J565" t="str">
            <v>08</v>
          </cell>
          <cell r="K565" t="str">
            <v xml:space="preserve"> อ.ไชยวาน</v>
          </cell>
          <cell r="L565" t="str">
            <v>01</v>
          </cell>
          <cell r="M565" t="str">
            <v xml:space="preserve"> 'ต.ไชยวาน'</v>
          </cell>
          <cell r="N565" t="str">
            <v>05</v>
          </cell>
          <cell r="O565" t="str">
            <v xml:space="preserve"> หมู่ 5</v>
          </cell>
          <cell r="P565" t="str">
            <v>01</v>
          </cell>
          <cell r="Q565" t="str">
            <v>เปิดดำเนินการ</v>
          </cell>
          <cell r="R565" t="str">
            <v xml:space="preserve">200 </v>
          </cell>
          <cell r="S565" t="str">
            <v>41220</v>
          </cell>
          <cell r="V565" t="str">
            <v>21</v>
          </cell>
          <cell r="W565" t="str">
            <v>2.1 ทุติยภูมิระดับต้น</v>
          </cell>
          <cell r="AH565" t="str">
            <v>11020</v>
          </cell>
        </row>
        <row r="566">
          <cell r="A566" t="str">
            <v>001102700</v>
          </cell>
          <cell r="B566" t="str">
            <v>โรงพยาบาลหนองแสง</v>
          </cell>
          <cell r="C566" t="str">
            <v>21002</v>
          </cell>
          <cell r="D566" t="str">
            <v>กระทรวงสาธารณสุข สำนักงานปลัดกระทรวงสาธารณสุข</v>
          </cell>
          <cell r="E566" t="str">
            <v>07</v>
          </cell>
          <cell r="F566" t="str">
            <v>โรงพยาบาลชุมชน</v>
          </cell>
          <cell r="G566" t="str">
            <v>30</v>
          </cell>
          <cell r="H566" t="str">
            <v>41</v>
          </cell>
          <cell r="I566" t="str">
            <v>จ.อุดรธานี</v>
          </cell>
          <cell r="J566" t="str">
            <v>21</v>
          </cell>
          <cell r="K566" t="str">
            <v xml:space="preserve"> อ.หนองแสง</v>
          </cell>
          <cell r="L566" t="str">
            <v>04</v>
          </cell>
          <cell r="M566" t="str">
            <v xml:space="preserve"> 'ต.ทับกุง'</v>
          </cell>
          <cell r="N566" t="str">
            <v>07</v>
          </cell>
          <cell r="O566" t="str">
            <v xml:space="preserve"> หมู่ 7</v>
          </cell>
          <cell r="P566" t="str">
            <v>01</v>
          </cell>
          <cell r="Q566" t="str">
            <v>เปิดดำเนินการ</v>
          </cell>
          <cell r="S566" t="str">
            <v>41340</v>
          </cell>
          <cell r="V566" t="str">
            <v>21</v>
          </cell>
          <cell r="W566" t="str">
            <v>2.1 ทุติยภูมิระดับต้น</v>
          </cell>
          <cell r="AH566" t="str">
            <v>11027</v>
          </cell>
        </row>
        <row r="567">
          <cell r="A567" t="str">
            <v>001102500</v>
          </cell>
          <cell r="B567" t="str">
            <v>โรงพยาบาลเพ็ญ</v>
          </cell>
          <cell r="C567" t="str">
            <v>21002</v>
          </cell>
          <cell r="D567" t="str">
            <v>กระทรวงสาธารณสุข สำนักงานปลัดกระทรวงสาธารณสุข</v>
          </cell>
          <cell r="E567" t="str">
            <v>07</v>
          </cell>
          <cell r="F567" t="str">
            <v>โรงพยาบาลชุมชน</v>
          </cell>
          <cell r="G567" t="str">
            <v>60</v>
          </cell>
          <cell r="H567" t="str">
            <v>41</v>
          </cell>
          <cell r="I567" t="str">
            <v>จ.อุดรธานี</v>
          </cell>
          <cell r="J567" t="str">
            <v>19</v>
          </cell>
          <cell r="K567" t="str">
            <v xml:space="preserve"> อ.เพ็ญ</v>
          </cell>
          <cell r="L567" t="str">
            <v>01</v>
          </cell>
          <cell r="M567" t="str">
            <v xml:space="preserve"> 'ต.เพ็ญ'</v>
          </cell>
          <cell r="N567" t="str">
            <v>01</v>
          </cell>
          <cell r="O567" t="str">
            <v xml:space="preserve"> หมู่ 1</v>
          </cell>
          <cell r="P567" t="str">
            <v>01</v>
          </cell>
          <cell r="Q567" t="str">
            <v>เปิดดำเนินการ</v>
          </cell>
          <cell r="R567" t="str">
            <v xml:space="preserve">46 ม.1 ถ.วุฒาธิคุณ </v>
          </cell>
          <cell r="S567" t="str">
            <v>41150</v>
          </cell>
          <cell r="V567" t="str">
            <v>22</v>
          </cell>
          <cell r="W567" t="str">
            <v>2.2 ทุติยภูมิระดับกลาง</v>
          </cell>
          <cell r="AH567" t="str">
            <v>11025</v>
          </cell>
        </row>
        <row r="568">
          <cell r="A568" t="str">
            <v>001099500</v>
          </cell>
          <cell r="B568" t="str">
            <v>โรงพยาบาลบ้านฝาง</v>
          </cell>
          <cell r="C568" t="str">
            <v>21002</v>
          </cell>
          <cell r="D568" t="str">
            <v>กระทรวงสาธารณสุข สำนักงานปลัดกระทรวงสาธารณสุข</v>
          </cell>
          <cell r="E568" t="str">
            <v>07</v>
          </cell>
          <cell r="F568" t="str">
            <v>โรงพยาบาลชุมชน</v>
          </cell>
          <cell r="G568" t="str">
            <v>30</v>
          </cell>
          <cell r="H568" t="str">
            <v>40</v>
          </cell>
          <cell r="I568" t="str">
            <v>จ.ขอนแก่น</v>
          </cell>
          <cell r="J568" t="str">
            <v>02</v>
          </cell>
          <cell r="K568" t="str">
            <v xml:space="preserve"> อ.บ้านฝาง</v>
          </cell>
          <cell r="L568" t="str">
            <v>06</v>
          </cell>
          <cell r="M568" t="str">
            <v xml:space="preserve"> 'ต.บ้านฝาง'</v>
          </cell>
          <cell r="N568" t="str">
            <v>09</v>
          </cell>
          <cell r="O568" t="str">
            <v xml:space="preserve"> หมู่ 9</v>
          </cell>
          <cell r="P568" t="str">
            <v>01</v>
          </cell>
          <cell r="Q568" t="str">
            <v>เปิดดำเนินการ</v>
          </cell>
          <cell r="R568" t="str">
            <v xml:space="preserve">330  </v>
          </cell>
          <cell r="S568" t="str">
            <v>40270</v>
          </cell>
          <cell r="T568" t="str">
            <v>043269206</v>
          </cell>
          <cell r="V568" t="str">
            <v>21</v>
          </cell>
          <cell r="W568" t="str">
            <v>2.1 ทุติยภูมิระดับต้น</v>
          </cell>
          <cell r="X568" t="str">
            <v>S</v>
          </cell>
          <cell r="Y568" t="str">
            <v xml:space="preserve">บริการ  </v>
          </cell>
          <cell r="AH568" t="str">
            <v>10995</v>
          </cell>
        </row>
        <row r="569">
          <cell r="A569" t="str">
            <v>001099900</v>
          </cell>
          <cell r="B569" t="str">
            <v>โรงพยาบาลสีชมพู</v>
          </cell>
          <cell r="C569" t="str">
            <v>21002</v>
          </cell>
          <cell r="D569" t="str">
            <v>กระทรวงสาธารณสุข สำนักงานปลัดกระทรวงสาธารณสุข</v>
          </cell>
          <cell r="E569" t="str">
            <v>07</v>
          </cell>
          <cell r="F569" t="str">
            <v>โรงพยาบาลชุมชน</v>
          </cell>
          <cell r="G569" t="str">
            <v>30</v>
          </cell>
          <cell r="H569" t="str">
            <v>40</v>
          </cell>
          <cell r="I569" t="str">
            <v>จ.ขอนแก่น</v>
          </cell>
          <cell r="J569" t="str">
            <v>06</v>
          </cell>
          <cell r="K569" t="str">
            <v xml:space="preserve"> อ.สีชมพู</v>
          </cell>
          <cell r="L569" t="str">
            <v>04</v>
          </cell>
          <cell r="M569" t="str">
            <v xml:space="preserve"> 'ต.วังเพิ่ม'</v>
          </cell>
          <cell r="N569" t="str">
            <v>10</v>
          </cell>
          <cell r="O569" t="str">
            <v xml:space="preserve"> หมู่ 10</v>
          </cell>
          <cell r="P569" t="str">
            <v>01</v>
          </cell>
          <cell r="Q569" t="str">
            <v>เปิดดำเนินการ</v>
          </cell>
          <cell r="R569" t="str">
            <v xml:space="preserve">140 </v>
          </cell>
          <cell r="S569" t="str">
            <v>40220</v>
          </cell>
          <cell r="T569" t="str">
            <v>043399176</v>
          </cell>
          <cell r="V569" t="str">
            <v>21</v>
          </cell>
          <cell r="W569" t="str">
            <v>2.1 ทุติยภูมิระดับต้น</v>
          </cell>
          <cell r="X569" t="str">
            <v>S</v>
          </cell>
          <cell r="Y569" t="str">
            <v xml:space="preserve">บริการ  </v>
          </cell>
          <cell r="AH569" t="str">
            <v>10999</v>
          </cell>
        </row>
        <row r="570">
          <cell r="A570" t="str">
            <v>001100500</v>
          </cell>
          <cell r="B570" t="str">
            <v>โรงพยาบาลแวงใหญ่</v>
          </cell>
          <cell r="C570" t="str">
            <v>21002</v>
          </cell>
          <cell r="D570" t="str">
            <v>กระทรวงสาธารณสุข สำนักงานปลัดกระทรวงสาธารณสุข</v>
          </cell>
          <cell r="E570" t="str">
            <v>07</v>
          </cell>
          <cell r="F570" t="str">
            <v>โรงพยาบาลชุมชน</v>
          </cell>
          <cell r="G570" t="str">
            <v>30</v>
          </cell>
          <cell r="H570" t="str">
            <v>40</v>
          </cell>
          <cell r="I570" t="str">
            <v>จ.ขอนแก่น</v>
          </cell>
          <cell r="J570" t="str">
            <v>13</v>
          </cell>
          <cell r="K570" t="str">
            <v xml:space="preserve"> อ.แวงใหญ่</v>
          </cell>
          <cell r="L570" t="str">
            <v>01</v>
          </cell>
          <cell r="M570" t="str">
            <v xml:space="preserve"> 'ต.คอนฉิม'</v>
          </cell>
          <cell r="N570" t="str">
            <v>09</v>
          </cell>
          <cell r="O570" t="str">
            <v xml:space="preserve"> หมู่ 9</v>
          </cell>
          <cell r="P570" t="str">
            <v>01</v>
          </cell>
          <cell r="Q570" t="str">
            <v>เปิดดำเนินการ</v>
          </cell>
          <cell r="R570" t="str">
            <v xml:space="preserve">68 </v>
          </cell>
          <cell r="S570" t="str">
            <v>40330</v>
          </cell>
          <cell r="T570" t="str">
            <v>043496349</v>
          </cell>
          <cell r="V570" t="str">
            <v>21</v>
          </cell>
          <cell r="W570" t="str">
            <v>2.1 ทุติยภูมิระดับต้น</v>
          </cell>
          <cell r="X570" t="str">
            <v>S</v>
          </cell>
          <cell r="Y570" t="str">
            <v xml:space="preserve">บริการ  </v>
          </cell>
          <cell r="AH570" t="str">
            <v>11005</v>
          </cell>
        </row>
        <row r="571">
          <cell r="A571" t="str">
            <v>001099600</v>
          </cell>
          <cell r="B571" t="str">
            <v>โรงพยาบาลพระยืน</v>
          </cell>
          <cell r="C571" t="str">
            <v>21002</v>
          </cell>
          <cell r="D571" t="str">
            <v>กระทรวงสาธารณสุข สำนักงานปลัดกระทรวงสาธารณสุข</v>
          </cell>
          <cell r="E571" t="str">
            <v>07</v>
          </cell>
          <cell r="F571" t="str">
            <v>โรงพยาบาลชุมชน</v>
          </cell>
          <cell r="G571" t="str">
            <v>30</v>
          </cell>
          <cell r="H571" t="str">
            <v>40</v>
          </cell>
          <cell r="I571" t="str">
            <v>จ.ขอนแก่น</v>
          </cell>
          <cell r="J571" t="str">
            <v>03</v>
          </cell>
          <cell r="K571" t="str">
            <v xml:space="preserve"> อ.พระยืน</v>
          </cell>
          <cell r="L571" t="str">
            <v>01</v>
          </cell>
          <cell r="M571" t="str">
            <v xml:space="preserve"> 'ต.พระยืน'</v>
          </cell>
          <cell r="N571" t="str">
            <v>01</v>
          </cell>
          <cell r="O571" t="str">
            <v xml:space="preserve"> หมู่ 1</v>
          </cell>
          <cell r="P571" t="str">
            <v>01</v>
          </cell>
          <cell r="Q571" t="str">
            <v>เปิดดำเนินการ</v>
          </cell>
          <cell r="R571" t="str">
            <v xml:space="preserve">269 </v>
          </cell>
          <cell r="S571" t="str">
            <v>40320</v>
          </cell>
          <cell r="T571" t="str">
            <v>043266045</v>
          </cell>
          <cell r="V571" t="str">
            <v>21</v>
          </cell>
          <cell r="W571" t="str">
            <v>2.1 ทุติยภูมิระดับต้น</v>
          </cell>
          <cell r="X571" t="str">
            <v>S</v>
          </cell>
          <cell r="Y571" t="str">
            <v xml:space="preserve">บริการ  </v>
          </cell>
          <cell r="AH571" t="str">
            <v>10996</v>
          </cell>
        </row>
        <row r="572">
          <cell r="A572" t="str">
            <v>001098900</v>
          </cell>
          <cell r="B572" t="str">
            <v>โรงพยาบาลหัวตะพาน</v>
          </cell>
          <cell r="C572" t="str">
            <v>21002</v>
          </cell>
          <cell r="D572" t="str">
            <v>กระทรวงสาธารณสุข สำนักงานปลัดกระทรวงสาธารณสุข</v>
          </cell>
          <cell r="E572" t="str">
            <v>07</v>
          </cell>
          <cell r="F572" t="str">
            <v>โรงพยาบาลชุมชน</v>
          </cell>
          <cell r="G572" t="str">
            <v>30</v>
          </cell>
          <cell r="H572" t="str">
            <v>37</v>
          </cell>
          <cell r="I572" t="str">
            <v>จ.อำนาจเจริญ</v>
          </cell>
          <cell r="J572" t="str">
            <v>06</v>
          </cell>
          <cell r="K572" t="str">
            <v xml:space="preserve"> อ.หัวตะพาน</v>
          </cell>
          <cell r="L572" t="str">
            <v>08</v>
          </cell>
          <cell r="M572" t="str">
            <v xml:space="preserve"> 'ต.รัตนวารี'</v>
          </cell>
          <cell r="N572" t="str">
            <v>07</v>
          </cell>
          <cell r="O572" t="str">
            <v xml:space="preserve"> หมู่ 7</v>
          </cell>
          <cell r="P572" t="str">
            <v>01</v>
          </cell>
          <cell r="Q572" t="str">
            <v>เปิดดำเนินการ</v>
          </cell>
          <cell r="R572" t="str">
            <v xml:space="preserve">176 ม.7 </v>
          </cell>
          <cell r="S572" t="str">
            <v>37240</v>
          </cell>
          <cell r="V572" t="str">
            <v>22</v>
          </cell>
          <cell r="W572" t="str">
            <v>2.2 ทุติยภูมิระดับกลาง</v>
          </cell>
          <cell r="AH572" t="str">
            <v>10989</v>
          </cell>
        </row>
        <row r="573">
          <cell r="A573" t="str">
            <v>001099000</v>
          </cell>
          <cell r="B573" t="str">
            <v>โรงพยาบาลลืออำนาจ</v>
          </cell>
          <cell r="C573" t="str">
            <v>21002</v>
          </cell>
          <cell r="D573" t="str">
            <v>กระทรวงสาธารณสุข สำนักงานปลัดกระทรวงสาธารณสุข</v>
          </cell>
          <cell r="E573" t="str">
            <v>07</v>
          </cell>
          <cell r="F573" t="str">
            <v>โรงพยาบาลชุมชน</v>
          </cell>
          <cell r="G573" t="str">
            <v>10</v>
          </cell>
          <cell r="H573" t="str">
            <v>37</v>
          </cell>
          <cell r="I573" t="str">
            <v>จ.อำนาจเจริญ</v>
          </cell>
          <cell r="J573" t="str">
            <v>07</v>
          </cell>
          <cell r="K573" t="str">
            <v xml:space="preserve"> อ.ลืออำนาจ</v>
          </cell>
          <cell r="L573" t="str">
            <v>01</v>
          </cell>
          <cell r="M573" t="str">
            <v xml:space="preserve"> 'ต.อำนาจ'</v>
          </cell>
          <cell r="N573" t="str">
            <v>01</v>
          </cell>
          <cell r="O573" t="str">
            <v xml:space="preserve"> หมู่ 1</v>
          </cell>
          <cell r="P573" t="str">
            <v>01</v>
          </cell>
          <cell r="Q573" t="str">
            <v>เปิดดำเนินการ</v>
          </cell>
          <cell r="R573" t="str">
            <v xml:space="preserve">ถ.ชยางกูร </v>
          </cell>
          <cell r="S573" t="str">
            <v>37000</v>
          </cell>
          <cell r="V573" t="str">
            <v>22</v>
          </cell>
          <cell r="W573" t="str">
            <v>2.2 ทุติยภูมิระดับกลาง</v>
          </cell>
          <cell r="AH573" t="str">
            <v>10990</v>
          </cell>
        </row>
        <row r="574">
          <cell r="A574" t="str">
            <v>001106600</v>
          </cell>
          <cell r="B574" t="str">
            <v>โรงพยาบาลโพนทอง</v>
          </cell>
          <cell r="C574" t="str">
            <v>21002</v>
          </cell>
          <cell r="D574" t="str">
            <v>กระทรวงสาธารณสุข สำนักงานปลัดกระทรวงสาธารณสุข</v>
          </cell>
          <cell r="E574" t="str">
            <v>07</v>
          </cell>
          <cell r="F574" t="str">
            <v>โรงพยาบาลชุมชน</v>
          </cell>
          <cell r="G574" t="str">
            <v>60</v>
          </cell>
          <cell r="H574" t="str">
            <v>45</v>
          </cell>
          <cell r="I574" t="str">
            <v>จ.ร้อยเอ็ด</v>
          </cell>
          <cell r="J574" t="str">
            <v>07</v>
          </cell>
          <cell r="K574" t="str">
            <v xml:space="preserve"> อ.โพนทอง</v>
          </cell>
          <cell r="L574" t="str">
            <v>12</v>
          </cell>
          <cell r="M574" t="str">
            <v xml:space="preserve"> 'ต.สระนกแก้ว'</v>
          </cell>
          <cell r="N574" t="str">
            <v>10</v>
          </cell>
          <cell r="O574" t="str">
            <v xml:space="preserve"> หมู่ 10</v>
          </cell>
          <cell r="P574" t="str">
            <v>01</v>
          </cell>
          <cell r="Q574" t="str">
            <v>เปิดดำเนินการ</v>
          </cell>
          <cell r="R574" t="str">
            <v xml:space="preserve">196 ม.10 ถ.โพนทอง-ขอนแก่น </v>
          </cell>
          <cell r="S574" t="str">
            <v>45110</v>
          </cell>
          <cell r="V574" t="str">
            <v>22</v>
          </cell>
          <cell r="W574" t="str">
            <v>2.2 ทุติยภูมิระดับกลาง</v>
          </cell>
          <cell r="AH574" t="str">
            <v>11066</v>
          </cell>
        </row>
        <row r="575">
          <cell r="A575" t="str">
            <v>001106100</v>
          </cell>
          <cell r="B575" t="str">
            <v>โรงพยาบาลเกษตรวิสัย</v>
          </cell>
          <cell r="C575" t="str">
            <v>21002</v>
          </cell>
          <cell r="D575" t="str">
            <v>กระทรวงสาธารณสุข สำนักงานปลัดกระทรวงสาธารณสุข</v>
          </cell>
          <cell r="E575" t="str">
            <v>07</v>
          </cell>
          <cell r="F575" t="str">
            <v>โรงพยาบาลชุมชน</v>
          </cell>
          <cell r="G575" t="str">
            <v>30</v>
          </cell>
          <cell r="H575" t="str">
            <v>45</v>
          </cell>
          <cell r="I575" t="str">
            <v>จ.ร้อยเอ็ด</v>
          </cell>
          <cell r="J575" t="str">
            <v>02</v>
          </cell>
          <cell r="K575" t="str">
            <v xml:space="preserve"> อ.เกษตรวิสัย</v>
          </cell>
          <cell r="L575" t="str">
            <v>01</v>
          </cell>
          <cell r="M575" t="str">
            <v xml:space="preserve"> 'ต.เกษตรวิสัย'</v>
          </cell>
          <cell r="N575" t="str">
            <v>10</v>
          </cell>
          <cell r="O575" t="str">
            <v xml:space="preserve"> หมู่ 10</v>
          </cell>
          <cell r="P575" t="str">
            <v>01</v>
          </cell>
          <cell r="Q575" t="str">
            <v>เปิดดำเนินการ</v>
          </cell>
          <cell r="R575" t="str">
            <v xml:space="preserve">2 ม.10 ถ.หน้ารพ. </v>
          </cell>
          <cell r="S575" t="str">
            <v>45150</v>
          </cell>
          <cell r="V575" t="str">
            <v>21</v>
          </cell>
          <cell r="W575" t="str">
            <v>2.1 ทุติยภูมิระดับต้น</v>
          </cell>
          <cell r="AH575" t="str">
            <v>11061</v>
          </cell>
        </row>
        <row r="576">
          <cell r="A576" t="str">
            <v>001106900</v>
          </cell>
          <cell r="B576" t="str">
            <v>โรงพยาบาลเสลภูมิ</v>
          </cell>
          <cell r="C576" t="str">
            <v>21002</v>
          </cell>
          <cell r="D576" t="str">
            <v>กระทรวงสาธารณสุข สำนักงานปลัดกระทรวงสาธารณสุข</v>
          </cell>
          <cell r="E576" t="str">
            <v>07</v>
          </cell>
          <cell r="F576" t="str">
            <v>โรงพยาบาลชุมชน</v>
          </cell>
          <cell r="G576" t="str">
            <v>60</v>
          </cell>
          <cell r="H576" t="str">
            <v>45</v>
          </cell>
          <cell r="I576" t="str">
            <v>จ.ร้อยเอ็ด</v>
          </cell>
          <cell r="J576" t="str">
            <v>10</v>
          </cell>
          <cell r="K576" t="str">
            <v xml:space="preserve"> อ.เสลภูมิ</v>
          </cell>
          <cell r="L576" t="str">
            <v>17</v>
          </cell>
          <cell r="M576" t="str">
            <v xml:space="preserve"> 'ต.ขวัญเมือง'</v>
          </cell>
          <cell r="N576" t="str">
            <v>07</v>
          </cell>
          <cell r="O576" t="str">
            <v xml:space="preserve"> หมู่ 7</v>
          </cell>
          <cell r="P576" t="str">
            <v>01</v>
          </cell>
          <cell r="Q576" t="str">
            <v>เปิดดำเนินการ</v>
          </cell>
          <cell r="R576" t="str">
            <v xml:space="preserve">279 ม.7 </v>
          </cell>
          <cell r="S576" t="str">
            <v>45120</v>
          </cell>
          <cell r="V576" t="str">
            <v>22</v>
          </cell>
          <cell r="W576" t="str">
            <v>2.2 ทุติยภูมิระดับกลาง</v>
          </cell>
          <cell r="AH576" t="str">
            <v>11069</v>
          </cell>
        </row>
        <row r="577">
          <cell r="A577" t="str">
            <v>001109300</v>
          </cell>
          <cell r="B577" t="str">
            <v>โรงพยาบาลวาริชภูมิ</v>
          </cell>
          <cell r="C577" t="str">
            <v>21002</v>
          </cell>
          <cell r="D577" t="str">
            <v>กระทรวงสาธารณสุข สำนักงานปลัดกระทรวงสาธารณสุข</v>
          </cell>
          <cell r="E577" t="str">
            <v>07</v>
          </cell>
          <cell r="F577" t="str">
            <v>โรงพยาบาลชุมชน</v>
          </cell>
          <cell r="G577" t="str">
            <v>37</v>
          </cell>
          <cell r="H577" t="str">
            <v>47</v>
          </cell>
          <cell r="I577" t="str">
            <v>จ.สกลนคร</v>
          </cell>
          <cell r="J577" t="str">
            <v>06</v>
          </cell>
          <cell r="K577" t="str">
            <v xml:space="preserve"> อ.วาริชภูมิ</v>
          </cell>
          <cell r="L577" t="str">
            <v>01</v>
          </cell>
          <cell r="M577" t="str">
            <v xml:space="preserve"> 'ต.วาริชภูมิ'</v>
          </cell>
          <cell r="N577" t="str">
            <v>13</v>
          </cell>
          <cell r="O577" t="str">
            <v xml:space="preserve"> หมู่ 13</v>
          </cell>
          <cell r="P577" t="str">
            <v>01</v>
          </cell>
          <cell r="Q577" t="str">
            <v>เปิดดำเนินการ</v>
          </cell>
          <cell r="R577" t="str">
            <v xml:space="preserve">83  </v>
          </cell>
          <cell r="S577" t="str">
            <v>47150</v>
          </cell>
          <cell r="T577" t="str">
            <v>042973751</v>
          </cell>
          <cell r="U577" t="str">
            <v>042973751</v>
          </cell>
          <cell r="V577" t="str">
            <v>21</v>
          </cell>
          <cell r="W577" t="str">
            <v>2.1 ทุติยภูมิระดับต้น</v>
          </cell>
          <cell r="X577" t="str">
            <v>S</v>
          </cell>
          <cell r="Y577" t="str">
            <v xml:space="preserve">บริการ  </v>
          </cell>
          <cell r="AH577" t="str">
            <v>11093</v>
          </cell>
        </row>
        <row r="578">
          <cell r="A578" t="str">
            <v>001109800</v>
          </cell>
          <cell r="B578" t="str">
            <v>โรงพยาบาลอากาศอำนวย</v>
          </cell>
          <cell r="C578" t="str">
            <v>21002</v>
          </cell>
          <cell r="D578" t="str">
            <v>กระทรวงสาธารณสุข สำนักงานปลัดกระทรวงสาธารณสุข</v>
          </cell>
          <cell r="E578" t="str">
            <v>07</v>
          </cell>
          <cell r="F578" t="str">
            <v>โรงพยาบาลชุมชน</v>
          </cell>
          <cell r="G578" t="str">
            <v>90</v>
          </cell>
          <cell r="H578" t="str">
            <v>47</v>
          </cell>
          <cell r="I578" t="str">
            <v>จ.สกลนคร</v>
          </cell>
          <cell r="J578" t="str">
            <v>11</v>
          </cell>
          <cell r="K578" t="str">
            <v xml:space="preserve"> อ.อากาศอำนวย</v>
          </cell>
          <cell r="L578" t="str">
            <v>01</v>
          </cell>
          <cell r="M578" t="str">
            <v xml:space="preserve"> 'ต.อากาศ'</v>
          </cell>
          <cell r="N578" t="str">
            <v>03</v>
          </cell>
          <cell r="O578" t="str">
            <v xml:space="preserve"> หมู่ 3</v>
          </cell>
          <cell r="P578" t="str">
            <v>01</v>
          </cell>
          <cell r="Q578" t="str">
            <v>เปิดดำเนินการ</v>
          </cell>
          <cell r="R578" t="str">
            <v xml:space="preserve">386  </v>
          </cell>
          <cell r="S578" t="str">
            <v>47170</v>
          </cell>
          <cell r="T578" t="str">
            <v>04279900</v>
          </cell>
          <cell r="U578" t="str">
            <v>042794213</v>
          </cell>
          <cell r="V578" t="str">
            <v>21</v>
          </cell>
          <cell r="W578" t="str">
            <v>2.1 ทุติยภูมิระดับต้น</v>
          </cell>
          <cell r="X578" t="str">
            <v>S</v>
          </cell>
          <cell r="Y578" t="str">
            <v xml:space="preserve">บริการ  </v>
          </cell>
          <cell r="AH578" t="str">
            <v>11098</v>
          </cell>
        </row>
        <row r="579">
          <cell r="A579" t="str">
            <v>001109700</v>
          </cell>
          <cell r="B579" t="str">
            <v>โรงพยาบาลบ้านม่วง</v>
          </cell>
          <cell r="C579" t="str">
            <v>21002</v>
          </cell>
          <cell r="D579" t="str">
            <v>กระทรวงสาธารณสุข สำนักงานปลัดกระทรวงสาธารณสุข</v>
          </cell>
          <cell r="E579" t="str">
            <v>07</v>
          </cell>
          <cell r="F579" t="str">
            <v>โรงพยาบาลชุมชน</v>
          </cell>
          <cell r="G579" t="str">
            <v>77</v>
          </cell>
          <cell r="H579" t="str">
            <v>47</v>
          </cell>
          <cell r="I579" t="str">
            <v>จ.สกลนคร</v>
          </cell>
          <cell r="J579" t="str">
            <v>10</v>
          </cell>
          <cell r="K579" t="str">
            <v xml:space="preserve"> อ.บ้านม่วง</v>
          </cell>
          <cell r="L579" t="str">
            <v>01</v>
          </cell>
          <cell r="M579" t="str">
            <v xml:space="preserve"> 'ต.ม่วง'</v>
          </cell>
          <cell r="N579" t="str">
            <v>02</v>
          </cell>
          <cell r="O579" t="str">
            <v xml:space="preserve"> หมู่ 2</v>
          </cell>
          <cell r="P579" t="str">
            <v>01</v>
          </cell>
          <cell r="Q579" t="str">
            <v>เปิดดำเนินการ</v>
          </cell>
          <cell r="R579" t="str">
            <v xml:space="preserve">299  </v>
          </cell>
          <cell r="S579" t="str">
            <v>47140</v>
          </cell>
          <cell r="T579" t="str">
            <v>042794118</v>
          </cell>
          <cell r="U579" t="str">
            <v>042794213</v>
          </cell>
          <cell r="V579" t="str">
            <v>21</v>
          </cell>
          <cell r="W579" t="str">
            <v>2.1 ทุติยภูมิระดับต้น</v>
          </cell>
          <cell r="X579" t="str">
            <v>S</v>
          </cell>
          <cell r="Y579" t="str">
            <v xml:space="preserve">บริการ  </v>
          </cell>
          <cell r="AH579" t="str">
            <v>11097</v>
          </cell>
        </row>
        <row r="580">
          <cell r="A580" t="str">
            <v>001109500</v>
          </cell>
          <cell r="B580" t="str">
            <v>โรงพยาบาลวานรนิวาส</v>
          </cell>
          <cell r="C580" t="str">
            <v>21002</v>
          </cell>
          <cell r="D580" t="str">
            <v>กระทรวงสาธารณสุข สำนักงานปลัดกระทรวงสาธารณสุข</v>
          </cell>
          <cell r="E580" t="str">
            <v>07</v>
          </cell>
          <cell r="F580" t="str">
            <v>โรงพยาบาลชุมชน</v>
          </cell>
          <cell r="G580" t="str">
            <v>70</v>
          </cell>
          <cell r="H580" t="str">
            <v>47</v>
          </cell>
          <cell r="I580" t="str">
            <v>จ.สกลนคร</v>
          </cell>
          <cell r="J580" t="str">
            <v>08</v>
          </cell>
          <cell r="K580" t="str">
            <v xml:space="preserve"> อ.วานรนิวาส</v>
          </cell>
          <cell r="L580" t="str">
            <v>12</v>
          </cell>
          <cell r="M580" t="str">
            <v xml:space="preserve"> 'ต.คอนสวรรค์'</v>
          </cell>
          <cell r="N580" t="str">
            <v>09</v>
          </cell>
          <cell r="O580" t="str">
            <v xml:space="preserve"> หมู่ 9</v>
          </cell>
          <cell r="P580" t="str">
            <v>01</v>
          </cell>
          <cell r="Q580" t="str">
            <v>เปิดดำเนินการ</v>
          </cell>
          <cell r="R580" t="str">
            <v xml:space="preserve">1   </v>
          </cell>
          <cell r="S580" t="str">
            <v>47120</v>
          </cell>
          <cell r="T580" t="str">
            <v>042791122</v>
          </cell>
          <cell r="V580" t="str">
            <v>22</v>
          </cell>
          <cell r="W580" t="str">
            <v>2.2 ทุติยภูมิระดับกลาง</v>
          </cell>
          <cell r="X580" t="str">
            <v>S</v>
          </cell>
          <cell r="Y580" t="str">
            <v xml:space="preserve">บริการ  </v>
          </cell>
          <cell r="AH580" t="str">
            <v>11095</v>
          </cell>
        </row>
        <row r="581">
          <cell r="A581" t="str">
            <v>001109900</v>
          </cell>
          <cell r="B581" t="str">
            <v>โรงพยาบาลส่องดาว</v>
          </cell>
          <cell r="C581" t="str">
            <v>21002</v>
          </cell>
          <cell r="D581" t="str">
            <v>กระทรวงสาธารณสุข สำนักงานปลัดกระทรวงสาธารณสุข</v>
          </cell>
          <cell r="E581" t="str">
            <v>07</v>
          </cell>
          <cell r="F581" t="str">
            <v>โรงพยาบาลชุมชน</v>
          </cell>
          <cell r="G581" t="str">
            <v>35</v>
          </cell>
          <cell r="H581" t="str">
            <v>47</v>
          </cell>
          <cell r="I581" t="str">
            <v>จ.สกลนคร</v>
          </cell>
          <cell r="J581" t="str">
            <v>13</v>
          </cell>
          <cell r="K581" t="str">
            <v xml:space="preserve"> อ.ส่องดาว</v>
          </cell>
          <cell r="L581" t="str">
            <v>01</v>
          </cell>
          <cell r="M581" t="str">
            <v xml:space="preserve"> 'ต.ส่องดาว'</v>
          </cell>
          <cell r="N581" t="str">
            <v>09</v>
          </cell>
          <cell r="O581" t="str">
            <v xml:space="preserve"> หมู่ 9</v>
          </cell>
          <cell r="P581" t="str">
            <v>01</v>
          </cell>
          <cell r="Q581" t="str">
            <v>เปิดดำเนินการ</v>
          </cell>
          <cell r="R581" t="str">
            <v xml:space="preserve">87  </v>
          </cell>
          <cell r="V581" t="str">
            <v>21</v>
          </cell>
          <cell r="W581" t="str">
            <v>2.1 ทุติยภูมิระดับต้น</v>
          </cell>
          <cell r="AH581" t="str">
            <v>11099</v>
          </cell>
        </row>
        <row r="582">
          <cell r="A582" t="str">
            <v>001110100</v>
          </cell>
          <cell r="B582" t="str">
            <v>โรงพยาบาลโคกศรีสุพรรณ</v>
          </cell>
          <cell r="C582" t="str">
            <v>21002</v>
          </cell>
          <cell r="D582" t="str">
            <v>กระทรวงสาธารณสุข สำนักงานปลัดกระทรวงสาธารณสุข</v>
          </cell>
          <cell r="E582" t="str">
            <v>07</v>
          </cell>
          <cell r="F582" t="str">
            <v>โรงพยาบาลชุมชน</v>
          </cell>
          <cell r="G582" t="str">
            <v>37</v>
          </cell>
          <cell r="H582" t="str">
            <v>47</v>
          </cell>
          <cell r="I582" t="str">
            <v>จ.สกลนคร</v>
          </cell>
          <cell r="J582" t="str">
            <v>15</v>
          </cell>
          <cell r="K582" t="str">
            <v xml:space="preserve"> อ.โคกศรีสุพรรณ</v>
          </cell>
          <cell r="L582" t="str">
            <v>01</v>
          </cell>
          <cell r="M582" t="str">
            <v xml:space="preserve"> 'ต.ตองโขบ'</v>
          </cell>
          <cell r="N582" t="str">
            <v>08</v>
          </cell>
          <cell r="O582" t="str">
            <v xml:space="preserve"> หมู่ 8</v>
          </cell>
          <cell r="P582" t="str">
            <v>01</v>
          </cell>
          <cell r="Q582" t="str">
            <v>เปิดดำเนินการ</v>
          </cell>
          <cell r="R582" t="str">
            <v>76 ถ.สกล-นาแก</v>
          </cell>
          <cell r="S582" t="str">
            <v xml:space="preserve"> 47280</v>
          </cell>
          <cell r="T582" t="str">
            <v>042766054</v>
          </cell>
          <cell r="U582" t="str">
            <v>042766125</v>
          </cell>
          <cell r="V582" t="str">
            <v>21</v>
          </cell>
          <cell r="W582" t="str">
            <v>2.1 ทุติยภูมิระดับต้น</v>
          </cell>
          <cell r="AH582" t="str">
            <v>11101</v>
          </cell>
        </row>
        <row r="583">
          <cell r="A583" t="str">
            <v>001110200</v>
          </cell>
          <cell r="B583" t="str">
            <v>โรงพยาบาลเจริญศิลป์</v>
          </cell>
          <cell r="C583" t="str">
            <v>21002</v>
          </cell>
          <cell r="D583" t="str">
            <v>กระทรวงสาธารณสุข สำนักงานปลัดกระทรวงสาธารณสุข</v>
          </cell>
          <cell r="E583" t="str">
            <v>07</v>
          </cell>
          <cell r="F583" t="str">
            <v>โรงพยาบาลชุมชน</v>
          </cell>
          <cell r="G583" t="str">
            <v>42</v>
          </cell>
          <cell r="H583" t="str">
            <v>47</v>
          </cell>
          <cell r="I583" t="str">
            <v>จ.สกลนคร</v>
          </cell>
          <cell r="J583" t="str">
            <v>16</v>
          </cell>
          <cell r="K583" t="str">
            <v xml:space="preserve"> อ.เจริญศิลป์</v>
          </cell>
          <cell r="L583" t="str">
            <v>02</v>
          </cell>
          <cell r="M583" t="str">
            <v xml:space="preserve"> 'ต.เจริญศิลป์'</v>
          </cell>
          <cell r="N583" t="str">
            <v>02</v>
          </cell>
          <cell r="O583" t="str">
            <v xml:space="preserve"> หมู่ 2</v>
          </cell>
          <cell r="P583" t="str">
            <v>01</v>
          </cell>
          <cell r="Q583" t="str">
            <v>เปิดดำเนินการ</v>
          </cell>
          <cell r="R583" t="str">
            <v xml:space="preserve">374  </v>
          </cell>
          <cell r="S583" t="str">
            <v>47290</v>
          </cell>
          <cell r="T583" t="str">
            <v>042709149</v>
          </cell>
          <cell r="U583" t="str">
            <v>042709150</v>
          </cell>
          <cell r="V583" t="str">
            <v>21</v>
          </cell>
          <cell r="W583" t="str">
            <v>2.1 ทุติยภูมิระดับต้น</v>
          </cell>
          <cell r="X583" t="str">
            <v>S</v>
          </cell>
          <cell r="Y583" t="str">
            <v xml:space="preserve">บริการ  </v>
          </cell>
          <cell r="AH583" t="str">
            <v>11102</v>
          </cell>
        </row>
        <row r="584">
          <cell r="A584" t="str">
            <v>001110300</v>
          </cell>
          <cell r="B584" t="str">
            <v>โรงพยาบาลโพนนาแก้ว</v>
          </cell>
          <cell r="C584" t="str">
            <v>21002</v>
          </cell>
          <cell r="D584" t="str">
            <v>กระทรวงสาธารณสุข สำนักงานปลัดกระทรวงสาธารณสุข</v>
          </cell>
          <cell r="E584" t="str">
            <v>07</v>
          </cell>
          <cell r="F584" t="str">
            <v>โรงพยาบาลชุมชน</v>
          </cell>
          <cell r="G584" t="str">
            <v>32</v>
          </cell>
          <cell r="H584" t="str">
            <v>47</v>
          </cell>
          <cell r="I584" t="str">
            <v>จ.สกลนคร</v>
          </cell>
          <cell r="J584" t="str">
            <v>17</v>
          </cell>
          <cell r="K584" t="str">
            <v xml:space="preserve"> อ.โพนนาแก้ว</v>
          </cell>
          <cell r="L584" t="str">
            <v>02</v>
          </cell>
          <cell r="M584" t="str">
            <v xml:space="preserve"> 'ต.นาแก้ว'</v>
          </cell>
          <cell r="N584" t="str">
            <v>10</v>
          </cell>
          <cell r="O584" t="str">
            <v xml:space="preserve"> หมู่ 10</v>
          </cell>
          <cell r="P584" t="str">
            <v>01</v>
          </cell>
          <cell r="Q584" t="str">
            <v>เปิดดำเนินการ</v>
          </cell>
          <cell r="R584" t="str">
            <v xml:space="preserve">196  </v>
          </cell>
          <cell r="S584" t="str">
            <v>47230</v>
          </cell>
          <cell r="T584" t="str">
            <v>042707005</v>
          </cell>
          <cell r="U584" t="str">
            <v>042709150</v>
          </cell>
          <cell r="V584" t="str">
            <v>21</v>
          </cell>
          <cell r="W584" t="str">
            <v>2.1 ทุติยภูมิระดับต้น</v>
          </cell>
          <cell r="X584" t="str">
            <v>S</v>
          </cell>
          <cell r="Y584" t="str">
            <v xml:space="preserve">บริการ  </v>
          </cell>
          <cell r="AH584" t="str">
            <v>11103</v>
          </cell>
        </row>
        <row r="585">
          <cell r="A585" t="str">
            <v>001108800</v>
          </cell>
          <cell r="B585" t="str">
            <v>โรงพยาบาลห้วยผึ้ง</v>
          </cell>
          <cell r="C585" t="str">
            <v>21002</v>
          </cell>
          <cell r="D585" t="str">
            <v>กระทรวงสาธารณสุข สำนักงานปลัดกระทรวงสาธารณสุข</v>
          </cell>
          <cell r="E585" t="str">
            <v>07</v>
          </cell>
          <cell r="F585" t="str">
            <v>โรงพยาบาลชุมชน</v>
          </cell>
          <cell r="G585" t="str">
            <v>30</v>
          </cell>
          <cell r="H585" t="str">
            <v>46</v>
          </cell>
          <cell r="I585" t="str">
            <v>จ.กาฬสินธุ์</v>
          </cell>
          <cell r="J585" t="str">
            <v>14</v>
          </cell>
          <cell r="K585" t="str">
            <v xml:space="preserve"> อ.ห้วยผึ้ง</v>
          </cell>
          <cell r="L585" t="str">
            <v>03</v>
          </cell>
          <cell r="M585" t="str">
            <v xml:space="preserve"> 'ต.นิคมห้วยผึ้ง'</v>
          </cell>
          <cell r="N585" t="str">
            <v>08</v>
          </cell>
          <cell r="O585" t="str">
            <v xml:space="preserve"> หมู่ 8</v>
          </cell>
          <cell r="P585" t="str">
            <v>01</v>
          </cell>
          <cell r="Q585" t="str">
            <v>เปิดดำเนินการ</v>
          </cell>
          <cell r="R585" t="str">
            <v>177</v>
          </cell>
          <cell r="V585" t="str">
            <v>21</v>
          </cell>
          <cell r="W585" t="str">
            <v>2.1 ทุติยภูมิระดับต้น</v>
          </cell>
          <cell r="AH585" t="str">
            <v>11088</v>
          </cell>
        </row>
        <row r="586">
          <cell r="A586" t="str">
            <v>001111900</v>
          </cell>
          <cell r="B586" t="str">
            <v>โรงพยาบาลจอมทอง</v>
          </cell>
          <cell r="C586" t="str">
            <v>21002</v>
          </cell>
          <cell r="D586" t="str">
            <v>กระทรวงสาธารณสุข สำนักงานปลัดกระทรวงสาธารณสุข</v>
          </cell>
          <cell r="E586" t="str">
            <v>07</v>
          </cell>
          <cell r="F586" t="str">
            <v>โรงพยาบาลชุมชน</v>
          </cell>
          <cell r="G586" t="str">
            <v>90</v>
          </cell>
          <cell r="H586" t="str">
            <v>50</v>
          </cell>
          <cell r="I586" t="str">
            <v>จ.เชียงใหม่</v>
          </cell>
          <cell r="J586" t="str">
            <v>02</v>
          </cell>
          <cell r="K586" t="str">
            <v xml:space="preserve"> อ.จอมทอง</v>
          </cell>
          <cell r="L586" t="str">
            <v>07</v>
          </cell>
          <cell r="M586" t="str">
            <v xml:space="preserve"> 'ต.ดอยแก้ว'</v>
          </cell>
          <cell r="N586" t="str">
            <v>02</v>
          </cell>
          <cell r="O586" t="str">
            <v xml:space="preserve"> หมู่ 2</v>
          </cell>
          <cell r="P586" t="str">
            <v>01</v>
          </cell>
          <cell r="Q586" t="str">
            <v>เปิดดำเนินการ</v>
          </cell>
          <cell r="R586" t="str">
            <v xml:space="preserve">259 ม.2 ถ.เชียงใหม่-ฮอด </v>
          </cell>
          <cell r="S586" t="str">
            <v>50160</v>
          </cell>
          <cell r="V586" t="str">
            <v>23</v>
          </cell>
          <cell r="W586" t="str">
            <v>2.3 ทุติยภูมิระดับสูง</v>
          </cell>
          <cell r="AH586" t="str">
            <v>11119</v>
          </cell>
        </row>
        <row r="587">
          <cell r="A587" t="str">
            <v>001110500</v>
          </cell>
          <cell r="B587" t="str">
            <v>โรงพยาบาลท่าอุเทน</v>
          </cell>
          <cell r="C587" t="str">
            <v>21002</v>
          </cell>
          <cell r="D587" t="str">
            <v>กระทรวงสาธารณสุข สำนักงานปลัดกระทรวงสาธารณสุข</v>
          </cell>
          <cell r="E587" t="str">
            <v>07</v>
          </cell>
          <cell r="F587" t="str">
            <v>โรงพยาบาลชุมชน</v>
          </cell>
          <cell r="G587" t="str">
            <v>30</v>
          </cell>
          <cell r="H587" t="str">
            <v>48</v>
          </cell>
          <cell r="I587" t="str">
            <v>จ.นครพนม</v>
          </cell>
          <cell r="J587" t="str">
            <v>03</v>
          </cell>
          <cell r="K587" t="str">
            <v xml:space="preserve"> อ.ท่าอุเทน</v>
          </cell>
          <cell r="L587" t="str">
            <v>02</v>
          </cell>
          <cell r="M587" t="str">
            <v xml:space="preserve"> 'ต.โนนตาล'</v>
          </cell>
          <cell r="N587" t="str">
            <v>06</v>
          </cell>
          <cell r="O587" t="str">
            <v xml:space="preserve"> หมู่ 6</v>
          </cell>
          <cell r="P587" t="str">
            <v>01</v>
          </cell>
          <cell r="Q587" t="str">
            <v>เปิดดำเนินการ</v>
          </cell>
          <cell r="R587" t="str">
            <v xml:space="preserve">23/23 ม.6 ถ.ท่าอุเทน-นครพนม </v>
          </cell>
          <cell r="S587" t="str">
            <v>48120</v>
          </cell>
          <cell r="V587" t="str">
            <v>21</v>
          </cell>
          <cell r="W587" t="str">
            <v>2.1 ทุติยภูมิระดับต้น</v>
          </cell>
          <cell r="AH587" t="str">
            <v>11105</v>
          </cell>
        </row>
        <row r="588">
          <cell r="A588" t="str">
            <v>001109200</v>
          </cell>
          <cell r="B588" t="str">
            <v>โรงพยาบาลพังโคน</v>
          </cell>
          <cell r="C588" t="str">
            <v>21002</v>
          </cell>
          <cell r="D588" t="str">
            <v>กระทรวงสาธารณสุข สำนักงานปลัดกระทรวงสาธารณสุข</v>
          </cell>
          <cell r="E588" t="str">
            <v>07</v>
          </cell>
          <cell r="F588" t="str">
            <v>โรงพยาบาลชุมชน</v>
          </cell>
          <cell r="G588" t="str">
            <v>79</v>
          </cell>
          <cell r="H588" t="str">
            <v>47</v>
          </cell>
          <cell r="I588" t="str">
            <v>จ.สกลนคร</v>
          </cell>
          <cell r="J588" t="str">
            <v>05</v>
          </cell>
          <cell r="K588" t="str">
            <v xml:space="preserve"> อ.พังโคน</v>
          </cell>
          <cell r="L588" t="str">
            <v>01</v>
          </cell>
          <cell r="M588" t="str">
            <v xml:space="preserve"> 'ต.พังโคน'</v>
          </cell>
          <cell r="N588" t="str">
            <v>09</v>
          </cell>
          <cell r="O588" t="str">
            <v xml:space="preserve"> หมู่ 9</v>
          </cell>
          <cell r="P588" t="str">
            <v>01</v>
          </cell>
          <cell r="Q588" t="str">
            <v>เปิดดำเนินการ</v>
          </cell>
          <cell r="R588" t="str">
            <v xml:space="preserve">188  </v>
          </cell>
          <cell r="S588" t="str">
            <v>47160</v>
          </cell>
          <cell r="T588" t="str">
            <v>042771222</v>
          </cell>
          <cell r="U588" t="str">
            <v>042771290</v>
          </cell>
          <cell r="V588" t="str">
            <v>21</v>
          </cell>
          <cell r="W588" t="str">
            <v>2.1 ทุติยภูมิระดับต้น</v>
          </cell>
          <cell r="X588" t="str">
            <v>S</v>
          </cell>
          <cell r="Y588" t="str">
            <v xml:space="preserve">บริการ  </v>
          </cell>
          <cell r="AH588" t="str">
            <v>11092</v>
          </cell>
        </row>
        <row r="589">
          <cell r="A589" t="str">
            <v>001111200</v>
          </cell>
          <cell r="B589" t="str">
            <v>โรงพยาบาลโพนสวรรค์</v>
          </cell>
          <cell r="C589" t="str">
            <v>21002</v>
          </cell>
          <cell r="D589" t="str">
            <v>กระทรวงสาธารณสุข สำนักงานปลัดกระทรวงสาธารณสุข</v>
          </cell>
          <cell r="E589" t="str">
            <v>07</v>
          </cell>
          <cell r="F589" t="str">
            <v>โรงพยาบาลชุมชน</v>
          </cell>
          <cell r="G589" t="str">
            <v>30</v>
          </cell>
          <cell r="H589" t="str">
            <v>48</v>
          </cell>
          <cell r="I589" t="str">
            <v>จ.นครพนม</v>
          </cell>
          <cell r="J589" t="str">
            <v>10</v>
          </cell>
          <cell r="K589" t="str">
            <v xml:space="preserve"> อ.โพนสวรรค์</v>
          </cell>
          <cell r="L589" t="str">
            <v>01</v>
          </cell>
          <cell r="M589" t="str">
            <v xml:space="preserve"> 'ต.โพนสวรรค์'</v>
          </cell>
          <cell r="N589" t="str">
            <v>05</v>
          </cell>
          <cell r="O589" t="str">
            <v xml:space="preserve"> หมู่ 5</v>
          </cell>
          <cell r="P589" t="str">
            <v>01</v>
          </cell>
          <cell r="Q589" t="str">
            <v>เปิดดำเนินการ</v>
          </cell>
          <cell r="R589" t="str">
            <v xml:space="preserve">276 ม.5 ถ.ท่าอุเทน-กุสุมาลย์ </v>
          </cell>
          <cell r="S589" t="str">
            <v>48190</v>
          </cell>
          <cell r="V589" t="str">
            <v>21</v>
          </cell>
          <cell r="W589" t="str">
            <v>2.1 ทุติยภูมิระดับต้น</v>
          </cell>
          <cell r="AH589" t="str">
            <v>11112</v>
          </cell>
        </row>
        <row r="590">
          <cell r="A590" t="str">
            <v>001110000</v>
          </cell>
          <cell r="B590" t="str">
            <v>โรงพยาบาลเต่างอย</v>
          </cell>
          <cell r="C590" t="str">
            <v>21002</v>
          </cell>
          <cell r="D590" t="str">
            <v>กระทรวงสาธารณสุข สำนักงานปลัดกระทรวงสาธารณสุข</v>
          </cell>
          <cell r="E590" t="str">
            <v>07</v>
          </cell>
          <cell r="F590" t="str">
            <v>โรงพยาบาลชุมชน</v>
          </cell>
          <cell r="G590" t="str">
            <v>30</v>
          </cell>
          <cell r="H590" t="str">
            <v>47</v>
          </cell>
          <cell r="I590" t="str">
            <v>จ.สกลนคร</v>
          </cell>
          <cell r="J590" t="str">
            <v>14</v>
          </cell>
          <cell r="K590" t="str">
            <v xml:space="preserve"> อ.เต่างอย</v>
          </cell>
          <cell r="L590" t="str">
            <v>01</v>
          </cell>
          <cell r="M590" t="str">
            <v xml:space="preserve"> 'ต.เต่างอย'</v>
          </cell>
          <cell r="N590" t="str">
            <v>06</v>
          </cell>
          <cell r="O590" t="str">
            <v xml:space="preserve"> หมู่ 6</v>
          </cell>
          <cell r="P590" t="str">
            <v>01</v>
          </cell>
          <cell r="Q590" t="str">
            <v>เปิดดำเนินการ</v>
          </cell>
          <cell r="R590" t="str">
            <v>80</v>
          </cell>
          <cell r="S590" t="str">
            <v>47260</v>
          </cell>
          <cell r="T590" t="str">
            <v>042761021</v>
          </cell>
          <cell r="V590" t="str">
            <v>21</v>
          </cell>
          <cell r="W590" t="str">
            <v>2.1 ทุติยภูมิระดับต้น</v>
          </cell>
          <cell r="X590" t="str">
            <v>S</v>
          </cell>
          <cell r="Y590" t="str">
            <v xml:space="preserve">บริการ  </v>
          </cell>
          <cell r="AH590" t="str">
            <v>11100</v>
          </cell>
        </row>
        <row r="591">
          <cell r="A591" t="str">
            <v>001109100</v>
          </cell>
          <cell r="B591" t="str">
            <v>โรงพยาบาลพระอาจารย์ฝั้นอาจาโร</v>
          </cell>
          <cell r="C591" t="str">
            <v>21002</v>
          </cell>
          <cell r="D591" t="str">
            <v>กระทรวงสาธารณสุข สำนักงานปลัดกระทรวงสาธารณสุข</v>
          </cell>
          <cell r="E591" t="str">
            <v>07</v>
          </cell>
          <cell r="F591" t="str">
            <v>โรงพยาบาลชุมชน</v>
          </cell>
          <cell r="G591" t="str">
            <v>90</v>
          </cell>
          <cell r="H591" t="str">
            <v>47</v>
          </cell>
          <cell r="I591" t="str">
            <v>จ.สกลนคร</v>
          </cell>
          <cell r="J591" t="str">
            <v>04</v>
          </cell>
          <cell r="K591" t="str">
            <v xml:space="preserve"> อ.พรรณานิคม</v>
          </cell>
          <cell r="L591" t="str">
            <v>01</v>
          </cell>
          <cell r="M591" t="str">
            <v xml:space="preserve"> 'ต.พรรณา'</v>
          </cell>
          <cell r="N591" t="str">
            <v>10</v>
          </cell>
          <cell r="O591" t="str">
            <v xml:space="preserve"> หมู่ 10</v>
          </cell>
          <cell r="P591" t="str">
            <v>01</v>
          </cell>
          <cell r="Q591" t="str">
            <v>เปิดดำเนินการ</v>
          </cell>
          <cell r="S591" t="str">
            <v>47130</v>
          </cell>
          <cell r="T591" t="str">
            <v>042779105</v>
          </cell>
          <cell r="U591" t="str">
            <v>042779106</v>
          </cell>
          <cell r="V591" t="str">
            <v>21</v>
          </cell>
          <cell r="W591" t="str">
            <v>2.1 ทุติยภูมิระดับต้น</v>
          </cell>
          <cell r="X591" t="str">
            <v>S</v>
          </cell>
          <cell r="Y591" t="str">
            <v xml:space="preserve">บริการ  </v>
          </cell>
          <cell r="AH591" t="str">
            <v>11091</v>
          </cell>
        </row>
        <row r="592">
          <cell r="A592" t="str">
            <v>001109000</v>
          </cell>
          <cell r="B592" t="str">
            <v>โรงพยาบาลกุดบาก</v>
          </cell>
          <cell r="C592" t="str">
            <v>21002</v>
          </cell>
          <cell r="D592" t="str">
            <v>กระทรวงสาธารณสุข สำนักงานปลัดกระทรวงสาธารณสุข</v>
          </cell>
          <cell r="E592" t="str">
            <v>07</v>
          </cell>
          <cell r="F592" t="str">
            <v>โรงพยาบาลชุมชน</v>
          </cell>
          <cell r="G592" t="str">
            <v>38</v>
          </cell>
          <cell r="H592" t="str">
            <v>47</v>
          </cell>
          <cell r="I592" t="str">
            <v>จ.สกลนคร</v>
          </cell>
          <cell r="J592" t="str">
            <v>03</v>
          </cell>
          <cell r="K592" t="str">
            <v xml:space="preserve"> อ.กุดบาก</v>
          </cell>
          <cell r="L592" t="str">
            <v>01</v>
          </cell>
          <cell r="M592" t="str">
            <v xml:space="preserve"> 'ต.กุดบาก'</v>
          </cell>
          <cell r="N592" t="str">
            <v>01</v>
          </cell>
          <cell r="O592" t="str">
            <v xml:space="preserve"> หมู่ 1</v>
          </cell>
          <cell r="P592" t="str">
            <v>01</v>
          </cell>
          <cell r="Q592" t="str">
            <v>เปิดดำเนินการ</v>
          </cell>
          <cell r="R592" t="str">
            <v xml:space="preserve">249  ถ.เจริญราฎร์  </v>
          </cell>
          <cell r="S592" t="str">
            <v>47180</v>
          </cell>
          <cell r="T592" t="str">
            <v>042784021</v>
          </cell>
          <cell r="U592" t="str">
            <v>042784041</v>
          </cell>
          <cell r="V592" t="str">
            <v>21</v>
          </cell>
          <cell r="W592" t="str">
            <v>2.1 ทุติยภูมิระดับต้น</v>
          </cell>
          <cell r="X592" t="str">
            <v>S</v>
          </cell>
          <cell r="Y592" t="str">
            <v xml:space="preserve">บริการ  </v>
          </cell>
          <cell r="AH592" t="str">
            <v>11090</v>
          </cell>
        </row>
        <row r="593">
          <cell r="A593" t="str">
            <v>001108600</v>
          </cell>
          <cell r="B593" t="str">
            <v>โรงพยาบาลหนองกุงศรี</v>
          </cell>
          <cell r="C593" t="str">
            <v>21002</v>
          </cell>
          <cell r="D593" t="str">
            <v>กระทรวงสาธารณสุข สำนักงานปลัดกระทรวงสาธารณสุข</v>
          </cell>
          <cell r="E593" t="str">
            <v>07</v>
          </cell>
          <cell r="F593" t="str">
            <v>โรงพยาบาลชุมชน</v>
          </cell>
          <cell r="G593" t="str">
            <v>30</v>
          </cell>
          <cell r="H593" t="str">
            <v>46</v>
          </cell>
          <cell r="I593" t="str">
            <v>จ.กาฬสินธุ์</v>
          </cell>
          <cell r="J593" t="str">
            <v>12</v>
          </cell>
          <cell r="K593" t="str">
            <v xml:space="preserve"> อ.หนองกุงศรี</v>
          </cell>
          <cell r="L593" t="str">
            <v>01</v>
          </cell>
          <cell r="M593" t="str">
            <v xml:space="preserve"> 'ต.หนองกุงศรี'</v>
          </cell>
          <cell r="N593" t="str">
            <v>02</v>
          </cell>
          <cell r="O593" t="str">
            <v xml:space="preserve"> หมู่ 2</v>
          </cell>
          <cell r="P593" t="str">
            <v>01</v>
          </cell>
          <cell r="Q593" t="str">
            <v>เปิดดำเนินการ</v>
          </cell>
          <cell r="R593" t="str">
            <v xml:space="preserve">148 </v>
          </cell>
          <cell r="V593" t="str">
            <v>21</v>
          </cell>
          <cell r="W593" t="str">
            <v>2.1 ทุติยภูมิระดับต้น</v>
          </cell>
          <cell r="AH593" t="str">
            <v>11086</v>
          </cell>
        </row>
        <row r="594">
          <cell r="A594" t="str">
            <v>001108500</v>
          </cell>
          <cell r="B594" t="str">
            <v>โรงพยาบาลท่าคันโท</v>
          </cell>
          <cell r="C594" t="str">
            <v>21002</v>
          </cell>
          <cell r="D594" t="str">
            <v>กระทรวงสาธารณสุข สำนักงานปลัดกระทรวงสาธารณสุข</v>
          </cell>
          <cell r="E594" t="str">
            <v>07</v>
          </cell>
          <cell r="F594" t="str">
            <v>โรงพยาบาลชุมชน</v>
          </cell>
          <cell r="G594" t="str">
            <v>30</v>
          </cell>
          <cell r="H594" t="str">
            <v>46</v>
          </cell>
          <cell r="I594" t="str">
            <v>จ.กาฬสินธุ์</v>
          </cell>
          <cell r="J594" t="str">
            <v>11</v>
          </cell>
          <cell r="K594" t="str">
            <v xml:space="preserve"> อ.ท่าคันโท</v>
          </cell>
          <cell r="L594" t="str">
            <v>05</v>
          </cell>
          <cell r="M594" t="str">
            <v xml:space="preserve"> 'ต.นาตาล'</v>
          </cell>
          <cell r="N594" t="str">
            <v>01</v>
          </cell>
          <cell r="O594" t="str">
            <v xml:space="preserve"> หมู่ 1</v>
          </cell>
          <cell r="P594" t="str">
            <v>01</v>
          </cell>
          <cell r="Q594" t="str">
            <v>เปิดดำเนินการ</v>
          </cell>
          <cell r="R594" t="str">
            <v xml:space="preserve">183 </v>
          </cell>
          <cell r="V594" t="str">
            <v>21</v>
          </cell>
          <cell r="W594" t="str">
            <v>2.1 ทุติยภูมิระดับต้น</v>
          </cell>
          <cell r="AH594" t="str">
            <v>11085</v>
          </cell>
        </row>
        <row r="595">
          <cell r="A595" t="str">
            <v>001108400</v>
          </cell>
          <cell r="B595" t="str">
            <v>โรงพยาบาลคำม่วง</v>
          </cell>
          <cell r="C595" t="str">
            <v>21002</v>
          </cell>
          <cell r="D595" t="str">
            <v>กระทรวงสาธารณสุข สำนักงานปลัดกระทรวงสาธารณสุข</v>
          </cell>
          <cell r="E595" t="str">
            <v>07</v>
          </cell>
          <cell r="F595" t="str">
            <v>โรงพยาบาลชุมชน</v>
          </cell>
          <cell r="G595" t="str">
            <v>30</v>
          </cell>
          <cell r="H595" t="str">
            <v>46</v>
          </cell>
          <cell r="I595" t="str">
            <v>จ.กาฬสินธุ์</v>
          </cell>
          <cell r="J595" t="str">
            <v>10</v>
          </cell>
          <cell r="K595" t="str">
            <v xml:space="preserve"> อ.คำม่วง</v>
          </cell>
          <cell r="L595" t="str">
            <v>01</v>
          </cell>
          <cell r="M595" t="str">
            <v xml:space="preserve"> 'ต.ทุ่งคลอง'</v>
          </cell>
          <cell r="N595" t="str">
            <v>10</v>
          </cell>
          <cell r="O595" t="str">
            <v xml:space="preserve"> หมู่ 10</v>
          </cell>
          <cell r="P595" t="str">
            <v>01</v>
          </cell>
          <cell r="Q595" t="str">
            <v>เปิดดำเนินการ</v>
          </cell>
          <cell r="R595" t="str">
            <v xml:space="preserve">92 </v>
          </cell>
          <cell r="V595" t="str">
            <v>21</v>
          </cell>
          <cell r="W595" t="str">
            <v>2.1 ทุติยภูมิระดับต้น</v>
          </cell>
          <cell r="AH595" t="str">
            <v>11084</v>
          </cell>
        </row>
        <row r="596">
          <cell r="A596" t="str">
            <v>001108300</v>
          </cell>
          <cell r="B596" t="str">
            <v>โรงพยาบาลสหัสขันธ์</v>
          </cell>
          <cell r="C596" t="str">
            <v>21002</v>
          </cell>
          <cell r="D596" t="str">
            <v>กระทรวงสาธารณสุข สำนักงานปลัดกระทรวงสาธารณสุข</v>
          </cell>
          <cell r="E596" t="str">
            <v>07</v>
          </cell>
          <cell r="F596" t="str">
            <v>โรงพยาบาลชุมชน</v>
          </cell>
          <cell r="G596" t="str">
            <v>30</v>
          </cell>
          <cell r="H596" t="str">
            <v>46</v>
          </cell>
          <cell r="I596" t="str">
            <v>จ.กาฬสินธุ์</v>
          </cell>
          <cell r="J596" t="str">
            <v>09</v>
          </cell>
          <cell r="K596" t="str">
            <v xml:space="preserve"> อ.สหัสขันธ์</v>
          </cell>
          <cell r="L596" t="str">
            <v>07</v>
          </cell>
          <cell r="M596" t="str">
            <v xml:space="preserve"> 'ต.โนนบุรี'</v>
          </cell>
          <cell r="N596" t="str">
            <v>10</v>
          </cell>
          <cell r="O596" t="str">
            <v xml:space="preserve"> หมู่ 10</v>
          </cell>
          <cell r="P596" t="str">
            <v>01</v>
          </cell>
          <cell r="Q596" t="str">
            <v>เปิดดำเนินการ</v>
          </cell>
          <cell r="R596" t="str">
            <v>48</v>
          </cell>
          <cell r="V596" t="str">
            <v>21</v>
          </cell>
          <cell r="W596" t="str">
            <v>2.1 ทุติยภูมิระดับต้น</v>
          </cell>
          <cell r="AH596" t="str">
            <v>11083</v>
          </cell>
        </row>
        <row r="597">
          <cell r="A597" t="str">
            <v>001107700</v>
          </cell>
          <cell r="B597" t="str">
            <v>โรงพยาบาลนามน</v>
          </cell>
          <cell r="C597" t="str">
            <v>21002</v>
          </cell>
          <cell r="D597" t="str">
            <v>กระทรวงสาธารณสุข สำนักงานปลัดกระทรวงสาธารณสุข</v>
          </cell>
          <cell r="E597" t="str">
            <v>07</v>
          </cell>
          <cell r="F597" t="str">
            <v>โรงพยาบาลชุมชน</v>
          </cell>
          <cell r="G597" t="str">
            <v>30</v>
          </cell>
          <cell r="H597" t="str">
            <v>46</v>
          </cell>
          <cell r="I597" t="str">
            <v>จ.กาฬสินธุ์</v>
          </cell>
          <cell r="J597" t="str">
            <v>02</v>
          </cell>
          <cell r="K597" t="str">
            <v xml:space="preserve"> อ.นามน</v>
          </cell>
          <cell r="L597" t="str">
            <v>01</v>
          </cell>
          <cell r="M597" t="str">
            <v xml:space="preserve"> 'ต.นามน'</v>
          </cell>
          <cell r="N597" t="str">
            <v>07</v>
          </cell>
          <cell r="O597" t="str">
            <v xml:space="preserve"> หมู่ 7</v>
          </cell>
          <cell r="P597" t="str">
            <v>01</v>
          </cell>
          <cell r="Q597" t="str">
            <v>เปิดดำเนินการ</v>
          </cell>
          <cell r="R597" t="str">
            <v xml:space="preserve">183 </v>
          </cell>
          <cell r="V597" t="str">
            <v>21</v>
          </cell>
          <cell r="W597" t="str">
            <v>2.1 ทุติยภูมิระดับต้น</v>
          </cell>
          <cell r="AH597" t="str">
            <v>11077</v>
          </cell>
        </row>
        <row r="598">
          <cell r="A598" t="str">
            <v>001105300</v>
          </cell>
          <cell r="B598" t="str">
            <v>โรงพยาบาลกันทรวิชัย</v>
          </cell>
          <cell r="C598" t="str">
            <v>21002</v>
          </cell>
          <cell r="D598" t="str">
            <v>กระทรวงสาธารณสุข สำนักงานปลัดกระทรวงสาธารณสุข</v>
          </cell>
          <cell r="E598" t="str">
            <v>07</v>
          </cell>
          <cell r="F598" t="str">
            <v>โรงพยาบาลชุมชน</v>
          </cell>
          <cell r="G598" t="str">
            <v>30</v>
          </cell>
          <cell r="H598" t="str">
            <v>44</v>
          </cell>
          <cell r="I598" t="str">
            <v>จ.มหาสารคาม</v>
          </cell>
          <cell r="J598" t="str">
            <v>04</v>
          </cell>
          <cell r="K598" t="str">
            <v xml:space="preserve"> อ.กันทรวิชัย</v>
          </cell>
          <cell r="L598" t="str">
            <v>01</v>
          </cell>
          <cell r="M598" t="str">
            <v xml:space="preserve"> 'ต.โคกพระ'</v>
          </cell>
          <cell r="N598" t="str">
            <v>02</v>
          </cell>
          <cell r="O598" t="str">
            <v xml:space="preserve"> หมู่ 2</v>
          </cell>
          <cell r="P598" t="str">
            <v>01</v>
          </cell>
          <cell r="Q598" t="str">
            <v>เปิดดำเนินการ</v>
          </cell>
          <cell r="R598" t="str">
            <v xml:space="preserve"> ถ.ถีนานนท์ </v>
          </cell>
          <cell r="V598" t="str">
            <v>21</v>
          </cell>
          <cell r="W598" t="str">
            <v>2.1 ทุติยภูมิระดับต้น</v>
          </cell>
          <cell r="AH598" t="str">
            <v>11053</v>
          </cell>
        </row>
        <row r="599">
          <cell r="A599" t="str">
            <v>001106500</v>
          </cell>
          <cell r="B599" t="str">
            <v>โรงพยาบาลพนมไพร</v>
          </cell>
          <cell r="C599" t="str">
            <v>21002</v>
          </cell>
          <cell r="D599" t="str">
            <v>กระทรวงสาธารณสุข สำนักงานปลัดกระทรวงสาธารณสุข</v>
          </cell>
          <cell r="E599" t="str">
            <v>07</v>
          </cell>
          <cell r="F599" t="str">
            <v>โรงพยาบาลชุมชน</v>
          </cell>
          <cell r="G599" t="str">
            <v>30</v>
          </cell>
          <cell r="H599" t="str">
            <v>45</v>
          </cell>
          <cell r="I599" t="str">
            <v>จ.ร้อยเอ็ด</v>
          </cell>
          <cell r="J599" t="str">
            <v>06</v>
          </cell>
          <cell r="K599" t="str">
            <v xml:space="preserve"> อ.พนมไพร</v>
          </cell>
          <cell r="L599" t="str">
            <v>01</v>
          </cell>
          <cell r="M599" t="str">
            <v xml:space="preserve"> 'ต.พนมไพร'</v>
          </cell>
          <cell r="N599" t="str">
            <v>03</v>
          </cell>
          <cell r="O599" t="str">
            <v xml:space="preserve"> หมู่ 3</v>
          </cell>
          <cell r="P599" t="str">
            <v>01</v>
          </cell>
          <cell r="Q599" t="str">
            <v>เปิดดำเนินการ</v>
          </cell>
          <cell r="R599" t="str">
            <v xml:space="preserve">170 </v>
          </cell>
          <cell r="S599" t="str">
            <v>45140</v>
          </cell>
          <cell r="V599" t="str">
            <v>21</v>
          </cell>
          <cell r="W599" t="str">
            <v>2.1 ทุติยภูมิระดับต้น</v>
          </cell>
          <cell r="AH599" t="str">
            <v>11065</v>
          </cell>
        </row>
        <row r="600">
          <cell r="A600" t="str">
            <v>001106700</v>
          </cell>
          <cell r="B600" t="str">
            <v>โรงพยาบาลโพธิ์ชัย</v>
          </cell>
          <cell r="C600" t="str">
            <v>21002</v>
          </cell>
          <cell r="D600" t="str">
            <v>กระทรวงสาธารณสุข สำนักงานปลัดกระทรวงสาธารณสุข</v>
          </cell>
          <cell r="E600" t="str">
            <v>07</v>
          </cell>
          <cell r="F600" t="str">
            <v>โรงพยาบาลชุมชน</v>
          </cell>
          <cell r="G600" t="str">
            <v>30</v>
          </cell>
          <cell r="H600" t="str">
            <v>45</v>
          </cell>
          <cell r="I600" t="str">
            <v>จ.ร้อยเอ็ด</v>
          </cell>
          <cell r="J600" t="str">
            <v>08</v>
          </cell>
          <cell r="K600" t="str">
            <v xml:space="preserve"> อ.โพธิ์ชัย</v>
          </cell>
          <cell r="L600" t="str">
            <v>01</v>
          </cell>
          <cell r="M600" t="str">
            <v xml:space="preserve"> 'ต.ขามเบี้ย'</v>
          </cell>
          <cell r="N600" t="str">
            <v>02</v>
          </cell>
          <cell r="O600" t="str">
            <v xml:space="preserve"> หมู่ 2</v>
          </cell>
          <cell r="P600" t="str">
            <v>01</v>
          </cell>
          <cell r="Q600" t="str">
            <v>เปิดดำเนินการ</v>
          </cell>
          <cell r="R600" t="str">
            <v xml:space="preserve">185 ม.2 ถ.จรจำรูญ </v>
          </cell>
          <cell r="S600" t="str">
            <v>45230</v>
          </cell>
          <cell r="V600" t="str">
            <v>21</v>
          </cell>
          <cell r="W600" t="str">
            <v>2.1 ทุติยภูมิระดับต้น</v>
          </cell>
          <cell r="AH600" t="str">
            <v>11067</v>
          </cell>
        </row>
        <row r="601">
          <cell r="A601" t="str">
            <v>001106800</v>
          </cell>
          <cell r="B601" t="str">
            <v>โรงพยาบาลหนองพอก</v>
          </cell>
          <cell r="C601" t="str">
            <v>21002</v>
          </cell>
          <cell r="D601" t="str">
            <v>กระทรวงสาธารณสุข สำนักงานปลัดกระทรวงสาธารณสุข</v>
          </cell>
          <cell r="E601" t="str">
            <v>07</v>
          </cell>
          <cell r="F601" t="str">
            <v>โรงพยาบาลชุมชน</v>
          </cell>
          <cell r="G601" t="str">
            <v>30</v>
          </cell>
          <cell r="H601" t="str">
            <v>45</v>
          </cell>
          <cell r="I601" t="str">
            <v>จ.ร้อยเอ็ด</v>
          </cell>
          <cell r="J601" t="str">
            <v>09</v>
          </cell>
          <cell r="K601" t="str">
            <v xml:space="preserve"> อ.หนองพอก</v>
          </cell>
          <cell r="L601" t="str">
            <v>01</v>
          </cell>
          <cell r="M601" t="str">
            <v xml:space="preserve"> 'ต.หนองพอก'</v>
          </cell>
          <cell r="N601" t="str">
            <v>01</v>
          </cell>
          <cell r="O601" t="str">
            <v xml:space="preserve"> หมู่ 1</v>
          </cell>
          <cell r="P601" t="str">
            <v>01</v>
          </cell>
          <cell r="Q601" t="str">
            <v>เปิดดำเนินการ</v>
          </cell>
          <cell r="R601" t="str">
            <v xml:space="preserve">140 ม.1 ถ.ทรงบาดาล </v>
          </cell>
          <cell r="S601" t="str">
            <v>45210</v>
          </cell>
          <cell r="V601" t="str">
            <v>21</v>
          </cell>
          <cell r="W601" t="str">
            <v>2.1 ทุติยภูมิระดับต้น</v>
          </cell>
          <cell r="AH601" t="str">
            <v>11068</v>
          </cell>
        </row>
        <row r="602">
          <cell r="A602" t="str">
            <v>001107200</v>
          </cell>
          <cell r="B602" t="str">
            <v>โรงพยาบาลโพนทราย</v>
          </cell>
          <cell r="C602" t="str">
            <v>21002</v>
          </cell>
          <cell r="D602" t="str">
            <v>กระทรวงสาธารณสุข สำนักงานปลัดกระทรวงสาธารณสุข</v>
          </cell>
          <cell r="E602" t="str">
            <v>07</v>
          </cell>
          <cell r="F602" t="str">
            <v>โรงพยาบาลชุมชน</v>
          </cell>
          <cell r="G602" t="str">
            <v>30</v>
          </cell>
          <cell r="H602" t="str">
            <v>45</v>
          </cell>
          <cell r="I602" t="str">
            <v>จ.ร้อยเอ็ด</v>
          </cell>
          <cell r="J602" t="str">
            <v>13</v>
          </cell>
          <cell r="K602" t="str">
            <v xml:space="preserve"> อ.โพนทราย</v>
          </cell>
          <cell r="L602" t="str">
            <v>01</v>
          </cell>
          <cell r="M602" t="str">
            <v xml:space="preserve"> 'ต.โพนทราย'</v>
          </cell>
          <cell r="N602" t="str">
            <v>09</v>
          </cell>
          <cell r="O602" t="str">
            <v xml:space="preserve"> หมู่ 9</v>
          </cell>
          <cell r="P602" t="str">
            <v>01</v>
          </cell>
          <cell r="Q602" t="str">
            <v>เปิดดำเนินการ</v>
          </cell>
          <cell r="R602" t="str">
            <v xml:space="preserve">104 ม.9 ถ.ประชาสุขสันต์ </v>
          </cell>
          <cell r="S602" t="str">
            <v>45240</v>
          </cell>
          <cell r="V602" t="str">
            <v>21</v>
          </cell>
          <cell r="W602" t="str">
            <v>2.1 ทุติยภูมิระดับต้น</v>
          </cell>
          <cell r="AH602" t="str">
            <v>11072</v>
          </cell>
        </row>
        <row r="603">
          <cell r="A603" t="str">
            <v>001107300</v>
          </cell>
          <cell r="B603" t="str">
            <v>โรงพยาบาลอาจสามารถ</v>
          </cell>
          <cell r="C603" t="str">
            <v>21002</v>
          </cell>
          <cell r="D603" t="str">
            <v>กระทรวงสาธารณสุข สำนักงานปลัดกระทรวงสาธารณสุข</v>
          </cell>
          <cell r="E603" t="str">
            <v>07</v>
          </cell>
          <cell r="F603" t="str">
            <v>โรงพยาบาลชุมชน</v>
          </cell>
          <cell r="G603" t="str">
            <v>30</v>
          </cell>
          <cell r="H603" t="str">
            <v>45</v>
          </cell>
          <cell r="I603" t="str">
            <v>จ.ร้อยเอ็ด</v>
          </cell>
          <cell r="J603" t="str">
            <v>14</v>
          </cell>
          <cell r="K603" t="str">
            <v xml:space="preserve"> อ.อาจสามารถ</v>
          </cell>
          <cell r="L603" t="str">
            <v>01</v>
          </cell>
          <cell r="M603" t="str">
            <v xml:space="preserve"> 'ต.อาจสามารถ'</v>
          </cell>
          <cell r="N603" t="str">
            <v>07</v>
          </cell>
          <cell r="O603" t="str">
            <v xml:space="preserve"> หมู่ 7</v>
          </cell>
          <cell r="P603" t="str">
            <v>01</v>
          </cell>
          <cell r="Q603" t="str">
            <v>เปิดดำเนินการ</v>
          </cell>
          <cell r="R603" t="str">
            <v xml:space="preserve">7 ถ.รณชัยชาญยุทธ </v>
          </cell>
          <cell r="S603" t="str">
            <v>45160</v>
          </cell>
          <cell r="V603" t="str">
            <v>21</v>
          </cell>
          <cell r="W603" t="str">
            <v>2.1 ทุติยภูมิระดับต้น</v>
          </cell>
          <cell r="AH603" t="str">
            <v>11073</v>
          </cell>
        </row>
        <row r="604">
          <cell r="A604" t="str">
            <v>001107500</v>
          </cell>
          <cell r="B604" t="str">
            <v>โรงพยาบาลศรีสมเด็จ</v>
          </cell>
          <cell r="C604" t="str">
            <v>21002</v>
          </cell>
          <cell r="D604" t="str">
            <v>กระทรวงสาธารณสุข สำนักงานปลัดกระทรวงสาธารณสุข</v>
          </cell>
          <cell r="E604" t="str">
            <v>07</v>
          </cell>
          <cell r="F604" t="str">
            <v>โรงพยาบาลชุมชน</v>
          </cell>
          <cell r="G604" t="str">
            <v>30</v>
          </cell>
          <cell r="H604" t="str">
            <v>45</v>
          </cell>
          <cell r="I604" t="str">
            <v>จ.ร้อยเอ็ด</v>
          </cell>
          <cell r="J604" t="str">
            <v>16</v>
          </cell>
          <cell r="K604" t="str">
            <v xml:space="preserve"> อ.ศรีสมเด็จ</v>
          </cell>
          <cell r="L604" t="str">
            <v>02</v>
          </cell>
          <cell r="M604" t="str">
            <v xml:space="preserve"> 'ต.ศรีสมเด็จ'</v>
          </cell>
          <cell r="N604" t="str">
            <v>03</v>
          </cell>
          <cell r="O604" t="str">
            <v xml:space="preserve"> หมู่ 3</v>
          </cell>
          <cell r="P604" t="str">
            <v>01</v>
          </cell>
          <cell r="Q604" t="str">
            <v>เปิดดำเนินการ</v>
          </cell>
          <cell r="S604" t="str">
            <v>45000</v>
          </cell>
          <cell r="V604" t="str">
            <v>21</v>
          </cell>
          <cell r="W604" t="str">
            <v>2.1 ทุติยภูมิระดับต้น</v>
          </cell>
          <cell r="AH604" t="str">
            <v>11075</v>
          </cell>
        </row>
        <row r="605">
          <cell r="A605" t="str">
            <v>001106200</v>
          </cell>
          <cell r="B605" t="str">
            <v>โรงพยาบาลปทุมรัตต์</v>
          </cell>
          <cell r="C605" t="str">
            <v>21002</v>
          </cell>
          <cell r="D605" t="str">
            <v>กระทรวงสาธารณสุข สำนักงานปลัดกระทรวงสาธารณสุข</v>
          </cell>
          <cell r="E605" t="str">
            <v>07</v>
          </cell>
          <cell r="F605" t="str">
            <v>โรงพยาบาลชุมชน</v>
          </cell>
          <cell r="G605" t="str">
            <v>30</v>
          </cell>
          <cell r="H605" t="str">
            <v>45</v>
          </cell>
          <cell r="I605" t="str">
            <v>จ.ร้อยเอ็ด</v>
          </cell>
          <cell r="J605" t="str">
            <v>03</v>
          </cell>
          <cell r="K605" t="str">
            <v xml:space="preserve"> อ.ปทุมรัตต์</v>
          </cell>
          <cell r="L605" t="str">
            <v>01</v>
          </cell>
          <cell r="M605" t="str">
            <v xml:space="preserve"> 'ต.บัวแดง'</v>
          </cell>
          <cell r="N605" t="str">
            <v>09</v>
          </cell>
          <cell r="O605" t="str">
            <v xml:space="preserve"> หมู่ 9</v>
          </cell>
          <cell r="P605" t="str">
            <v>01</v>
          </cell>
          <cell r="Q605" t="str">
            <v>เปิดดำเนินการ</v>
          </cell>
          <cell r="R605" t="str">
            <v xml:space="preserve">44 </v>
          </cell>
          <cell r="S605" t="str">
            <v>45190</v>
          </cell>
          <cell r="V605" t="str">
            <v>21</v>
          </cell>
          <cell r="W605" t="str">
            <v>2.1 ทุติยภูมิระดับต้น</v>
          </cell>
          <cell r="AH605" t="str">
            <v>11062</v>
          </cell>
        </row>
        <row r="606">
          <cell r="A606" t="str">
            <v>001106400</v>
          </cell>
          <cell r="B606" t="str">
            <v>โรงพยาบาลธวัชบุรี</v>
          </cell>
          <cell r="C606" t="str">
            <v>21002</v>
          </cell>
          <cell r="D606" t="str">
            <v>กระทรวงสาธารณสุข สำนักงานปลัดกระทรวงสาธารณสุข</v>
          </cell>
          <cell r="E606" t="str">
            <v>07</v>
          </cell>
          <cell r="F606" t="str">
            <v>โรงพยาบาลชุมชน</v>
          </cell>
          <cell r="G606" t="str">
            <v>30</v>
          </cell>
          <cell r="H606" t="str">
            <v>45</v>
          </cell>
          <cell r="I606" t="str">
            <v>จ.ร้อยเอ็ด</v>
          </cell>
          <cell r="J606" t="str">
            <v>05</v>
          </cell>
          <cell r="K606" t="str">
            <v xml:space="preserve"> อ.ธวัชบุรี</v>
          </cell>
          <cell r="L606" t="str">
            <v>04</v>
          </cell>
          <cell r="M606" t="str">
            <v xml:space="preserve"> 'ต.ธวัชบุรี'</v>
          </cell>
          <cell r="N606" t="str">
            <v>03</v>
          </cell>
          <cell r="O606" t="str">
            <v xml:space="preserve"> หมู่ 3</v>
          </cell>
          <cell r="P606" t="str">
            <v>01</v>
          </cell>
          <cell r="Q606" t="str">
            <v>เปิดดำเนินการ</v>
          </cell>
          <cell r="R606" t="str">
            <v xml:space="preserve">172 ม.3 ถ.ร้อยเอ็ด-โพนทอง </v>
          </cell>
          <cell r="S606" t="str">
            <v>45170</v>
          </cell>
          <cell r="V606" t="str">
            <v>21</v>
          </cell>
          <cell r="W606" t="str">
            <v>2.1 ทุติยภูมิระดับต้น</v>
          </cell>
          <cell r="AH606" t="str">
            <v>11064</v>
          </cell>
        </row>
        <row r="607">
          <cell r="A607" t="str">
            <v>001107100</v>
          </cell>
          <cell r="B607" t="str">
            <v>โรงพยาบาลเมืองสรวง</v>
          </cell>
          <cell r="C607" t="str">
            <v>21002</v>
          </cell>
          <cell r="D607" t="str">
            <v>กระทรวงสาธารณสุข สำนักงานปลัดกระทรวงสาธารณสุข</v>
          </cell>
          <cell r="E607" t="str">
            <v>07</v>
          </cell>
          <cell r="F607" t="str">
            <v>โรงพยาบาลชุมชน</v>
          </cell>
          <cell r="G607" t="str">
            <v>30</v>
          </cell>
          <cell r="H607" t="str">
            <v>45</v>
          </cell>
          <cell r="I607" t="str">
            <v>จ.ร้อยเอ็ด</v>
          </cell>
          <cell r="J607" t="str">
            <v>12</v>
          </cell>
          <cell r="K607" t="str">
            <v xml:space="preserve"> อ.เมืองสรวง</v>
          </cell>
          <cell r="L607" t="str">
            <v>01</v>
          </cell>
          <cell r="M607" t="str">
            <v xml:space="preserve"> 'ต.หนองผือ'</v>
          </cell>
          <cell r="N607" t="str">
            <v>04</v>
          </cell>
          <cell r="O607" t="str">
            <v xml:space="preserve"> หมู่ 4</v>
          </cell>
          <cell r="P607" t="str">
            <v>01</v>
          </cell>
          <cell r="Q607" t="str">
            <v>เปิดดำเนินการ</v>
          </cell>
          <cell r="R607" t="str">
            <v xml:space="preserve">231 ม.4 ถ.ร้อยเอ็ด-สุวรรณภูมิ </v>
          </cell>
          <cell r="S607" t="str">
            <v>45220</v>
          </cell>
          <cell r="V607" t="str">
            <v>21</v>
          </cell>
          <cell r="W607" t="str">
            <v>2.1 ทุติยภูมิระดับต้น</v>
          </cell>
          <cell r="AH607" t="str">
            <v>11071</v>
          </cell>
        </row>
        <row r="608">
          <cell r="A608" t="str">
            <v>001107600</v>
          </cell>
          <cell r="B608" t="str">
            <v>โรงพยาบาลจังหาร</v>
          </cell>
          <cell r="C608" t="str">
            <v>21002</v>
          </cell>
          <cell r="D608" t="str">
            <v>กระทรวงสาธารณสุข สำนักงานปลัดกระทรวงสาธารณสุข</v>
          </cell>
          <cell r="E608" t="str">
            <v>07</v>
          </cell>
          <cell r="F608" t="str">
            <v>โรงพยาบาลชุมชน</v>
          </cell>
          <cell r="G608" t="str">
            <v>30</v>
          </cell>
          <cell r="H608" t="str">
            <v>45</v>
          </cell>
          <cell r="I608" t="str">
            <v>จ.ร้อยเอ็ด</v>
          </cell>
          <cell r="J608" t="str">
            <v>17</v>
          </cell>
          <cell r="K608" t="str">
            <v xml:space="preserve"> อ.จังหาร</v>
          </cell>
          <cell r="L608" t="str">
            <v>04</v>
          </cell>
          <cell r="M608" t="str">
            <v xml:space="preserve"> 'ต.จังหาร'</v>
          </cell>
          <cell r="N608" t="str">
            <v>03</v>
          </cell>
          <cell r="O608" t="str">
            <v xml:space="preserve"> หมู่ 3</v>
          </cell>
          <cell r="P608" t="str">
            <v>01</v>
          </cell>
          <cell r="Q608" t="str">
            <v>เปิดดำเนินการ</v>
          </cell>
          <cell r="R608" t="str">
            <v xml:space="preserve">159 </v>
          </cell>
          <cell r="S608" t="str">
            <v>45000</v>
          </cell>
          <cell r="V608" t="str">
            <v>21</v>
          </cell>
          <cell r="W608" t="str">
            <v>2.1 ทุติยภูมิระดับต้น</v>
          </cell>
          <cell r="AH608" t="str">
            <v>11076</v>
          </cell>
        </row>
        <row r="609">
          <cell r="A609" t="str">
            <v>001109600</v>
          </cell>
          <cell r="B609" t="str">
            <v>โรงพยาบาลคำตากล้า</v>
          </cell>
          <cell r="C609" t="str">
            <v>21002</v>
          </cell>
          <cell r="D609" t="str">
            <v>กระทรวงสาธารณสุข สำนักงานปลัดกระทรวงสาธารณสุข</v>
          </cell>
          <cell r="E609" t="str">
            <v>07</v>
          </cell>
          <cell r="F609" t="str">
            <v>โรงพยาบาลชุมชน</v>
          </cell>
          <cell r="G609" t="str">
            <v>30</v>
          </cell>
          <cell r="H609" t="str">
            <v>47</v>
          </cell>
          <cell r="I609" t="str">
            <v>จ.สกลนคร</v>
          </cell>
          <cell r="J609" t="str">
            <v>09</v>
          </cell>
          <cell r="K609" t="str">
            <v xml:space="preserve"> อ.คำตากล้า</v>
          </cell>
          <cell r="L609" t="str">
            <v>01</v>
          </cell>
          <cell r="M609" t="str">
            <v xml:space="preserve"> 'ต.คำตากล้า'</v>
          </cell>
          <cell r="N609" t="str">
            <v>11</v>
          </cell>
          <cell r="O609" t="str">
            <v xml:space="preserve"> หมู่ 11</v>
          </cell>
          <cell r="P609" t="str">
            <v>01</v>
          </cell>
          <cell r="Q609" t="str">
            <v>เปิดดำเนินการ</v>
          </cell>
          <cell r="R609" t="str">
            <v xml:space="preserve">80  </v>
          </cell>
          <cell r="S609" t="str">
            <v>47250</v>
          </cell>
          <cell r="T609" t="str">
            <v>042796046</v>
          </cell>
          <cell r="U609" t="str">
            <v>042796110</v>
          </cell>
          <cell r="V609" t="str">
            <v>21</v>
          </cell>
          <cell r="W609" t="str">
            <v>2.1 ทุติยภูมิระดับต้น</v>
          </cell>
          <cell r="X609" t="str">
            <v>S</v>
          </cell>
          <cell r="Y609" t="str">
            <v xml:space="preserve">บริการ  </v>
          </cell>
          <cell r="AH609" t="str">
            <v>11096</v>
          </cell>
        </row>
        <row r="610">
          <cell r="A610" t="str">
            <v>001114200</v>
          </cell>
          <cell r="B610" t="str">
            <v>โรงพยาบาลลี้</v>
          </cell>
          <cell r="C610" t="str">
            <v>21002</v>
          </cell>
          <cell r="D610" t="str">
            <v>กระทรวงสาธารณสุข สำนักงานปลัดกระทรวงสาธารณสุข</v>
          </cell>
          <cell r="E610" t="str">
            <v>07</v>
          </cell>
          <cell r="F610" t="str">
            <v>โรงพยาบาลชุมชน</v>
          </cell>
          <cell r="G610" t="str">
            <v>60</v>
          </cell>
          <cell r="H610" t="str">
            <v>51</v>
          </cell>
          <cell r="I610" t="str">
            <v>จ.ลำพูน</v>
          </cell>
          <cell r="J610" t="str">
            <v>04</v>
          </cell>
          <cell r="K610" t="str">
            <v xml:space="preserve"> อ.ลี้</v>
          </cell>
          <cell r="L610" t="str">
            <v>01</v>
          </cell>
          <cell r="M610" t="str">
            <v xml:space="preserve"> 'ต.ลี้'</v>
          </cell>
          <cell r="N610" t="str">
            <v>04</v>
          </cell>
          <cell r="O610" t="str">
            <v xml:space="preserve"> หมู่ 4</v>
          </cell>
          <cell r="P610" t="str">
            <v>01</v>
          </cell>
          <cell r="Q610" t="str">
            <v>เปิดดำเนินการ</v>
          </cell>
          <cell r="R610" t="str">
            <v xml:space="preserve">49 ม.4 ถ.พหลโยธิน </v>
          </cell>
          <cell r="S610" t="str">
            <v>51110</v>
          </cell>
          <cell r="V610" t="str">
            <v>22</v>
          </cell>
          <cell r="W610" t="str">
            <v>2.2 ทุติยภูมิระดับกลาง</v>
          </cell>
          <cell r="AH610" t="str">
            <v>11142</v>
          </cell>
        </row>
        <row r="611">
          <cell r="A611" t="str">
            <v>001114700</v>
          </cell>
          <cell r="B611" t="str">
            <v>โรงพยาบาลเกาะคา</v>
          </cell>
          <cell r="C611" t="str">
            <v>21002</v>
          </cell>
          <cell r="D611" t="str">
            <v>กระทรวงสาธารณสุข สำนักงานปลัดกระทรวงสาธารณสุข</v>
          </cell>
          <cell r="E611" t="str">
            <v>07</v>
          </cell>
          <cell r="F611" t="str">
            <v>โรงพยาบาลชุมชน</v>
          </cell>
          <cell r="G611" t="str">
            <v>30</v>
          </cell>
          <cell r="H611" t="str">
            <v>52</v>
          </cell>
          <cell r="I611" t="str">
            <v>จ.ลำปาง</v>
          </cell>
          <cell r="J611" t="str">
            <v>03</v>
          </cell>
          <cell r="K611" t="str">
            <v xml:space="preserve"> อ.เกาะคา</v>
          </cell>
          <cell r="L611" t="str">
            <v>05</v>
          </cell>
          <cell r="M611" t="str">
            <v xml:space="preserve"> 'ต.ศาลา'</v>
          </cell>
          <cell r="N611" t="str">
            <v>03</v>
          </cell>
          <cell r="O611" t="str">
            <v xml:space="preserve"> หมู่ 3</v>
          </cell>
          <cell r="P611" t="str">
            <v>01</v>
          </cell>
          <cell r="Q611" t="str">
            <v>เปิดดำเนินการ</v>
          </cell>
          <cell r="V611" t="str">
            <v>22</v>
          </cell>
          <cell r="W611" t="str">
            <v>2.2 ทุติยภูมิระดับกลาง</v>
          </cell>
          <cell r="AH611" t="str">
            <v>11147</v>
          </cell>
        </row>
        <row r="612">
          <cell r="A612" t="str">
            <v>001115200</v>
          </cell>
          <cell r="B612" t="str">
            <v>โรงพยาบาลเถิน</v>
          </cell>
          <cell r="C612" t="str">
            <v>21002</v>
          </cell>
          <cell r="D612" t="str">
            <v>กระทรวงสาธารณสุข สำนักงานปลัดกระทรวงสาธารณสุข</v>
          </cell>
          <cell r="E612" t="str">
            <v>07</v>
          </cell>
          <cell r="F612" t="str">
            <v>โรงพยาบาลชุมชน</v>
          </cell>
          <cell r="G612" t="str">
            <v>30</v>
          </cell>
          <cell r="H612" t="str">
            <v>52</v>
          </cell>
          <cell r="I612" t="str">
            <v>จ.ลำปาง</v>
          </cell>
          <cell r="J612" t="str">
            <v>08</v>
          </cell>
          <cell r="K612" t="str">
            <v xml:space="preserve"> อ.เถิน</v>
          </cell>
          <cell r="L612" t="str">
            <v>01</v>
          </cell>
          <cell r="M612" t="str">
            <v xml:space="preserve"> 'ต.ล้อมแรด'</v>
          </cell>
          <cell r="N612" t="str">
            <v>07</v>
          </cell>
          <cell r="O612" t="str">
            <v xml:space="preserve"> หมู่ 7</v>
          </cell>
          <cell r="P612" t="str">
            <v>01</v>
          </cell>
          <cell r="Q612" t="str">
            <v>เปิดดำเนินการ</v>
          </cell>
          <cell r="V612" t="str">
            <v>22</v>
          </cell>
          <cell r="W612" t="str">
            <v>2.2 ทุติยภูมิระดับกลาง</v>
          </cell>
          <cell r="AH612" t="str">
            <v>11152</v>
          </cell>
        </row>
        <row r="613">
          <cell r="A613" t="str">
            <v>001111700</v>
          </cell>
          <cell r="B613" t="str">
            <v>โรงพยาบาลหว้านใหญ่</v>
          </cell>
          <cell r="C613" t="str">
            <v>21002</v>
          </cell>
          <cell r="D613" t="str">
            <v>กระทรวงสาธารณสุข สำนักงานปลัดกระทรวงสาธารณสุข</v>
          </cell>
          <cell r="E613" t="str">
            <v>07</v>
          </cell>
          <cell r="F613" t="str">
            <v>โรงพยาบาลชุมชน</v>
          </cell>
          <cell r="G613" t="str">
            <v>30</v>
          </cell>
          <cell r="H613" t="str">
            <v>49</v>
          </cell>
          <cell r="I613" t="str">
            <v>จ.มุกดาหาร</v>
          </cell>
          <cell r="J613" t="str">
            <v>06</v>
          </cell>
          <cell r="K613" t="str">
            <v xml:space="preserve"> อ.หว้านใหญ่</v>
          </cell>
          <cell r="L613" t="str">
            <v>01</v>
          </cell>
          <cell r="M613" t="str">
            <v xml:space="preserve"> 'ต.หว้านใหญ่'</v>
          </cell>
          <cell r="N613" t="str">
            <v>09</v>
          </cell>
          <cell r="O613" t="str">
            <v xml:space="preserve"> หมู่ 9</v>
          </cell>
          <cell r="P613" t="str">
            <v>01</v>
          </cell>
          <cell r="Q613" t="str">
            <v>เปิดดำเนินการ</v>
          </cell>
          <cell r="R613" t="str">
            <v xml:space="preserve">45 ม.9 ถ.เฉลิมพระเกียรติ ร.9  </v>
          </cell>
          <cell r="S613" t="str">
            <v>49150</v>
          </cell>
          <cell r="T613" t="str">
            <v>042699239</v>
          </cell>
          <cell r="U613" t="str">
            <v>042399239</v>
          </cell>
          <cell r="V613" t="str">
            <v>21</v>
          </cell>
          <cell r="W613" t="str">
            <v>2.1 ทุติยภูมิระดับต้น</v>
          </cell>
          <cell r="AH613" t="str">
            <v>11117</v>
          </cell>
        </row>
        <row r="614">
          <cell r="A614" t="str">
            <v>001113000</v>
          </cell>
          <cell r="B614" t="str">
            <v>โรงพยาบาลสันทราย</v>
          </cell>
          <cell r="C614" t="str">
            <v>21002</v>
          </cell>
          <cell r="D614" t="str">
            <v>กระทรวงสาธารณสุข สำนักงานปลัดกระทรวงสาธารณสุข</v>
          </cell>
          <cell r="E614" t="str">
            <v>07</v>
          </cell>
          <cell r="F614" t="str">
            <v>โรงพยาบาลชุมชน</v>
          </cell>
          <cell r="G614" t="str">
            <v>60</v>
          </cell>
          <cell r="H614" t="str">
            <v>50</v>
          </cell>
          <cell r="I614" t="str">
            <v>จ.เชียงใหม่</v>
          </cell>
          <cell r="J614" t="str">
            <v>14</v>
          </cell>
          <cell r="K614" t="str">
            <v xml:space="preserve"> อ.สันทราย</v>
          </cell>
          <cell r="L614" t="str">
            <v>08</v>
          </cell>
          <cell r="M614" t="str">
            <v xml:space="preserve"> 'ต.หนองหาร'</v>
          </cell>
          <cell r="N614" t="str">
            <v>11</v>
          </cell>
          <cell r="O614" t="str">
            <v xml:space="preserve"> หมู่ 11</v>
          </cell>
          <cell r="P614" t="str">
            <v>01</v>
          </cell>
          <cell r="Q614" t="str">
            <v>เปิดดำเนินการ</v>
          </cell>
          <cell r="R614" t="str">
            <v>201</v>
          </cell>
          <cell r="S614" t="str">
            <v>50210</v>
          </cell>
          <cell r="V614" t="str">
            <v>21</v>
          </cell>
          <cell r="W614" t="str">
            <v>2.1 ทุติยภูมิระดับต้น</v>
          </cell>
          <cell r="AH614" t="str">
            <v>11130</v>
          </cell>
        </row>
        <row r="615">
          <cell r="A615" t="str">
            <v>001113100</v>
          </cell>
          <cell r="B615" t="str">
            <v>โรงพยาบาลหางดง</v>
          </cell>
          <cell r="C615" t="str">
            <v>21002</v>
          </cell>
          <cell r="D615" t="str">
            <v>กระทรวงสาธารณสุข สำนักงานปลัดกระทรวงสาธารณสุข</v>
          </cell>
          <cell r="E615" t="str">
            <v>07</v>
          </cell>
          <cell r="F615" t="str">
            <v>โรงพยาบาลชุมชน</v>
          </cell>
          <cell r="G615" t="str">
            <v>23</v>
          </cell>
          <cell r="H615" t="str">
            <v>50</v>
          </cell>
          <cell r="I615" t="str">
            <v>จ.เชียงใหม่</v>
          </cell>
          <cell r="J615" t="str">
            <v>15</v>
          </cell>
          <cell r="K615" t="str">
            <v xml:space="preserve"> อ.หางดง</v>
          </cell>
          <cell r="L615" t="str">
            <v>01</v>
          </cell>
          <cell r="M615" t="str">
            <v xml:space="preserve"> 'ต.หางดง'</v>
          </cell>
          <cell r="N615" t="str">
            <v>03</v>
          </cell>
          <cell r="O615" t="str">
            <v xml:space="preserve"> หมู่ 3</v>
          </cell>
          <cell r="P615" t="str">
            <v>01</v>
          </cell>
          <cell r="Q615" t="str">
            <v>เปิดดำเนินการ</v>
          </cell>
          <cell r="R615" t="str">
            <v xml:space="preserve">260 ม.3 ถ.เชียงใหม่-ฮอด </v>
          </cell>
          <cell r="S615" t="str">
            <v>50130</v>
          </cell>
          <cell r="V615" t="str">
            <v>21</v>
          </cell>
          <cell r="W615" t="str">
            <v>2.1 ทุติยภูมิระดับต้น</v>
          </cell>
          <cell r="AH615" t="str">
            <v>11131</v>
          </cell>
        </row>
        <row r="616">
          <cell r="A616" t="str">
            <v>001114000</v>
          </cell>
          <cell r="B616" t="str">
            <v>โรงพยาบาลแม่ทา</v>
          </cell>
          <cell r="C616" t="str">
            <v>21002</v>
          </cell>
          <cell r="D616" t="str">
            <v>กระทรวงสาธารณสุข สำนักงานปลัดกระทรวงสาธารณสุข</v>
          </cell>
          <cell r="E616" t="str">
            <v>07</v>
          </cell>
          <cell r="F616" t="str">
            <v>โรงพยาบาลชุมชน</v>
          </cell>
          <cell r="G616" t="str">
            <v>30</v>
          </cell>
          <cell r="H616" t="str">
            <v>51</v>
          </cell>
          <cell r="I616" t="str">
            <v>จ.ลำพูน</v>
          </cell>
          <cell r="J616" t="str">
            <v>02</v>
          </cell>
          <cell r="K616" t="str">
            <v xml:space="preserve"> อ.แม่ทา</v>
          </cell>
          <cell r="L616" t="str">
            <v>02</v>
          </cell>
          <cell r="M616" t="str">
            <v xml:space="preserve"> 'ต.ทาสบเส้า'</v>
          </cell>
          <cell r="N616" t="str">
            <v>08</v>
          </cell>
          <cell r="O616" t="str">
            <v xml:space="preserve"> หมู่ 8</v>
          </cell>
          <cell r="P616" t="str">
            <v>01</v>
          </cell>
          <cell r="Q616" t="str">
            <v>เปิดดำเนินการ</v>
          </cell>
          <cell r="R616" t="str">
            <v xml:space="preserve">238 ม.8 ถ.แม่ทา-ท่าจักร </v>
          </cell>
          <cell r="S616" t="str">
            <v>51140</v>
          </cell>
          <cell r="V616" t="str">
            <v>21</v>
          </cell>
          <cell r="W616" t="str">
            <v>2.1 ทุติยภูมิระดับต้น</v>
          </cell>
          <cell r="AH616" t="str">
            <v>11140</v>
          </cell>
        </row>
        <row r="617">
          <cell r="A617" t="str">
            <v>001115400</v>
          </cell>
          <cell r="B617" t="str">
            <v>โรงพยาบาลแม่ทะ</v>
          </cell>
          <cell r="C617" t="str">
            <v>21002</v>
          </cell>
          <cell r="D617" t="str">
            <v>กระทรวงสาธารณสุข สำนักงานปลัดกระทรวงสาธารณสุข</v>
          </cell>
          <cell r="E617" t="str">
            <v>07</v>
          </cell>
          <cell r="F617" t="str">
            <v>โรงพยาบาลชุมชน</v>
          </cell>
          <cell r="G617" t="str">
            <v>30</v>
          </cell>
          <cell r="H617" t="str">
            <v>52</v>
          </cell>
          <cell r="I617" t="str">
            <v>จ.ลำปาง</v>
          </cell>
          <cell r="J617" t="str">
            <v>10</v>
          </cell>
          <cell r="K617" t="str">
            <v xml:space="preserve"> อ.แม่ทะ</v>
          </cell>
          <cell r="L617" t="str">
            <v>02</v>
          </cell>
          <cell r="M617" t="str">
            <v xml:space="preserve"> 'ต.นาครัว'</v>
          </cell>
          <cell r="N617" t="str">
            <v>02</v>
          </cell>
          <cell r="O617" t="str">
            <v xml:space="preserve"> หมู่ 2</v>
          </cell>
          <cell r="P617" t="str">
            <v>01</v>
          </cell>
          <cell r="Q617" t="str">
            <v>เปิดดำเนินการ</v>
          </cell>
          <cell r="V617" t="str">
            <v>21</v>
          </cell>
          <cell r="W617" t="str">
            <v>2.1 ทุติยภูมิระดับต้น</v>
          </cell>
          <cell r="AH617" t="str">
            <v>11154</v>
          </cell>
        </row>
        <row r="618">
          <cell r="A618" t="str">
            <v>001114800</v>
          </cell>
          <cell r="B618" t="str">
            <v>โรงพยาบาลเสริมงาม</v>
          </cell>
          <cell r="C618" t="str">
            <v>21002</v>
          </cell>
          <cell r="D618" t="str">
            <v>กระทรวงสาธารณสุข สำนักงานปลัดกระทรวงสาธารณสุข</v>
          </cell>
          <cell r="E618" t="str">
            <v>07</v>
          </cell>
          <cell r="F618" t="str">
            <v>โรงพยาบาลชุมชน</v>
          </cell>
          <cell r="G618" t="str">
            <v>30</v>
          </cell>
          <cell r="H618" t="str">
            <v>52</v>
          </cell>
          <cell r="I618" t="str">
            <v>จ.ลำปาง</v>
          </cell>
          <cell r="J618" t="str">
            <v>04</v>
          </cell>
          <cell r="K618" t="str">
            <v xml:space="preserve"> อ.เสริมงาม</v>
          </cell>
          <cell r="L618" t="str">
            <v>01</v>
          </cell>
          <cell r="M618" t="str">
            <v xml:space="preserve"> 'ต.ทุ่งงาม'</v>
          </cell>
          <cell r="N618" t="str">
            <v>01</v>
          </cell>
          <cell r="O618" t="str">
            <v xml:space="preserve"> หมู่ 1</v>
          </cell>
          <cell r="P618" t="str">
            <v>01</v>
          </cell>
          <cell r="Q618" t="str">
            <v>เปิดดำเนินการ</v>
          </cell>
          <cell r="V618" t="str">
            <v>21</v>
          </cell>
          <cell r="W618" t="str">
            <v>2.1 ทุติยภูมิระดับต้น</v>
          </cell>
          <cell r="AH618" t="str">
            <v>11148</v>
          </cell>
        </row>
        <row r="619">
          <cell r="A619" t="str">
            <v>001115600</v>
          </cell>
          <cell r="B619" t="str">
            <v>โรงพยาบาลห้างฉัตร</v>
          </cell>
          <cell r="C619" t="str">
            <v>21002</v>
          </cell>
          <cell r="D619" t="str">
            <v>กระทรวงสาธารณสุข สำนักงานปลัดกระทรวงสาธารณสุข</v>
          </cell>
          <cell r="E619" t="str">
            <v>07</v>
          </cell>
          <cell r="F619" t="str">
            <v>โรงพยาบาลชุมชน</v>
          </cell>
          <cell r="G619" t="str">
            <v>30</v>
          </cell>
          <cell r="H619" t="str">
            <v>52</v>
          </cell>
          <cell r="I619" t="str">
            <v>จ.ลำปาง</v>
          </cell>
          <cell r="J619" t="str">
            <v>12</v>
          </cell>
          <cell r="K619" t="str">
            <v xml:space="preserve"> อ.ห้างฉัตร</v>
          </cell>
          <cell r="L619" t="str">
            <v>01</v>
          </cell>
          <cell r="M619" t="str">
            <v xml:space="preserve"> 'ต.ห้างฉัตร'</v>
          </cell>
          <cell r="N619" t="str">
            <v>05</v>
          </cell>
          <cell r="O619" t="str">
            <v xml:space="preserve"> หมู่ 5</v>
          </cell>
          <cell r="P619" t="str">
            <v>01</v>
          </cell>
          <cell r="Q619" t="str">
            <v>เปิดดำเนินการ</v>
          </cell>
          <cell r="V619" t="str">
            <v>21</v>
          </cell>
          <cell r="W619" t="str">
            <v>2.1 ทุติยภูมิระดับต้น</v>
          </cell>
          <cell r="AH619" t="str">
            <v>11156</v>
          </cell>
        </row>
        <row r="620">
          <cell r="A620" t="str">
            <v>001116600</v>
          </cell>
          <cell r="B620" t="str">
            <v>โรงพยาบาลร้องกวาง</v>
          </cell>
          <cell r="C620" t="str">
            <v>21002</v>
          </cell>
          <cell r="D620" t="str">
            <v>กระทรวงสาธารณสุข สำนักงานปลัดกระทรวงสาธารณสุข</v>
          </cell>
          <cell r="E620" t="str">
            <v>07</v>
          </cell>
          <cell r="F620" t="str">
            <v>โรงพยาบาลชุมชน</v>
          </cell>
          <cell r="G620" t="str">
            <v>30</v>
          </cell>
          <cell r="H620" t="str">
            <v>54</v>
          </cell>
          <cell r="I620" t="str">
            <v>จ.แพร่</v>
          </cell>
          <cell r="J620" t="str">
            <v>02</v>
          </cell>
          <cell r="K620" t="str">
            <v xml:space="preserve"> อ.ร้องกวาง</v>
          </cell>
          <cell r="L620" t="str">
            <v>04</v>
          </cell>
          <cell r="M620" t="str">
            <v xml:space="preserve"> 'ต.ร้องเข็ม'</v>
          </cell>
          <cell r="N620" t="str">
            <v>06</v>
          </cell>
          <cell r="O620" t="str">
            <v xml:space="preserve"> หมู่ 6</v>
          </cell>
          <cell r="P620" t="str">
            <v>01</v>
          </cell>
          <cell r="Q620" t="str">
            <v>เปิดดำเนินการ</v>
          </cell>
          <cell r="R620" t="str">
            <v xml:space="preserve">เลขที  323   </v>
          </cell>
          <cell r="V620" t="str">
            <v>22</v>
          </cell>
          <cell r="W620" t="str">
            <v>2.2 ทุติยภูมิระดับกลาง</v>
          </cell>
          <cell r="AH620" t="str">
            <v>11166</v>
          </cell>
        </row>
        <row r="621">
          <cell r="A621" t="str">
            <v>001110800</v>
          </cell>
          <cell r="B621" t="str">
            <v>โรงพยาบาลเรณูนคร</v>
          </cell>
          <cell r="C621" t="str">
            <v>21002</v>
          </cell>
          <cell r="D621" t="str">
            <v>กระทรวงสาธารณสุข สำนักงานปลัดกระทรวงสาธารณสุข</v>
          </cell>
          <cell r="E621" t="str">
            <v>07</v>
          </cell>
          <cell r="F621" t="str">
            <v>โรงพยาบาลชุมชน</v>
          </cell>
          <cell r="G621" t="str">
            <v>30</v>
          </cell>
          <cell r="H621" t="str">
            <v>48</v>
          </cell>
          <cell r="I621" t="str">
            <v>จ.นครพนม</v>
          </cell>
          <cell r="J621" t="str">
            <v>06</v>
          </cell>
          <cell r="K621" t="str">
            <v xml:space="preserve"> อ.เรณูนคร</v>
          </cell>
          <cell r="L621" t="str">
            <v>02</v>
          </cell>
          <cell r="M621" t="str">
            <v xml:space="preserve"> 'ต.โพนทอง'</v>
          </cell>
          <cell r="N621" t="str">
            <v>09</v>
          </cell>
          <cell r="O621" t="str">
            <v xml:space="preserve"> หมู่ 9</v>
          </cell>
          <cell r="P621" t="str">
            <v>01</v>
          </cell>
          <cell r="Q621" t="str">
            <v>เปิดดำเนินการ</v>
          </cell>
          <cell r="R621" t="str">
            <v xml:space="preserve">91/2 ม.9 </v>
          </cell>
          <cell r="S621" t="str">
            <v>47170</v>
          </cell>
          <cell r="V621" t="str">
            <v>21</v>
          </cell>
          <cell r="W621" t="str">
            <v>2.1 ทุติยภูมิระดับต้น</v>
          </cell>
          <cell r="AH621" t="str">
            <v>11108</v>
          </cell>
        </row>
        <row r="622">
          <cell r="A622" t="str">
            <v>001110900</v>
          </cell>
          <cell r="B622" t="str">
            <v>โรงพยาบาลนาแก</v>
          </cell>
          <cell r="C622" t="str">
            <v>21002</v>
          </cell>
          <cell r="D622" t="str">
            <v>กระทรวงสาธารณสุข สำนักงานปลัดกระทรวงสาธารณสุข</v>
          </cell>
          <cell r="E622" t="str">
            <v>07</v>
          </cell>
          <cell r="F622" t="str">
            <v>โรงพยาบาลชุมชน</v>
          </cell>
          <cell r="G622" t="str">
            <v>60</v>
          </cell>
          <cell r="H622" t="str">
            <v>48</v>
          </cell>
          <cell r="I622" t="str">
            <v>จ.นครพนม</v>
          </cell>
          <cell r="J622" t="str">
            <v>07</v>
          </cell>
          <cell r="K622" t="str">
            <v xml:space="preserve"> อ.นาแก</v>
          </cell>
          <cell r="L622" t="str">
            <v>01</v>
          </cell>
          <cell r="M622" t="str">
            <v xml:space="preserve"> 'ต.นาแก'</v>
          </cell>
          <cell r="N622" t="str">
            <v>07</v>
          </cell>
          <cell r="O622" t="str">
            <v xml:space="preserve"> หมู่ 7</v>
          </cell>
          <cell r="P622" t="str">
            <v>01</v>
          </cell>
          <cell r="Q622" t="str">
            <v>เปิดดำเนินการ</v>
          </cell>
          <cell r="R622" t="str">
            <v xml:space="preserve">75 ม.7 ถ.สกล-นาแก </v>
          </cell>
          <cell r="S622" t="str">
            <v>48130</v>
          </cell>
          <cell r="V622" t="str">
            <v>21</v>
          </cell>
          <cell r="W622" t="str">
            <v>2.1 ทุติยภูมิระดับต้น</v>
          </cell>
          <cell r="AH622" t="str">
            <v>11109</v>
          </cell>
        </row>
        <row r="623">
          <cell r="A623" t="str">
            <v>001111000</v>
          </cell>
          <cell r="B623" t="str">
            <v>โรงพยาบาลศรีสงคราม</v>
          </cell>
          <cell r="C623" t="str">
            <v>21002</v>
          </cell>
          <cell r="D623" t="str">
            <v>กระทรวงสาธารณสุข สำนักงานปลัดกระทรวงสาธารณสุข</v>
          </cell>
          <cell r="E623" t="str">
            <v>07</v>
          </cell>
          <cell r="F623" t="str">
            <v>โรงพยาบาลชุมชน</v>
          </cell>
          <cell r="G623" t="str">
            <v>30</v>
          </cell>
          <cell r="H623" t="str">
            <v>48</v>
          </cell>
          <cell r="I623" t="str">
            <v>จ.นครพนม</v>
          </cell>
          <cell r="J623" t="str">
            <v>08</v>
          </cell>
          <cell r="K623" t="str">
            <v xml:space="preserve"> อ.ศรีสงคราม</v>
          </cell>
          <cell r="L623" t="str">
            <v>01</v>
          </cell>
          <cell r="M623" t="str">
            <v xml:space="preserve"> 'ต.ศรีสงคราม'</v>
          </cell>
          <cell r="N623" t="str">
            <v>01</v>
          </cell>
          <cell r="O623" t="str">
            <v xml:space="preserve"> หมู่ 1</v>
          </cell>
          <cell r="P623" t="str">
            <v>01</v>
          </cell>
          <cell r="Q623" t="str">
            <v>เปิดดำเนินการ</v>
          </cell>
          <cell r="R623" t="str">
            <v xml:space="preserve">ถ.ศรีสงคราม-ท่าดอกแก้ว </v>
          </cell>
          <cell r="S623" t="str">
            <v>48150</v>
          </cell>
          <cell r="V623" t="str">
            <v>21</v>
          </cell>
          <cell r="W623" t="str">
            <v>2.1 ทุติยภูมิระดับต้น</v>
          </cell>
          <cell r="AH623" t="str">
            <v>11110</v>
          </cell>
        </row>
        <row r="624">
          <cell r="A624" t="str">
            <v>001111100</v>
          </cell>
          <cell r="B624" t="str">
            <v>โรงพยาบาลนาหว้า</v>
          </cell>
          <cell r="C624" t="str">
            <v>21002</v>
          </cell>
          <cell r="D624" t="str">
            <v>กระทรวงสาธารณสุข สำนักงานปลัดกระทรวงสาธารณสุข</v>
          </cell>
          <cell r="E624" t="str">
            <v>07</v>
          </cell>
          <cell r="F624" t="str">
            <v>โรงพยาบาลชุมชน</v>
          </cell>
          <cell r="G624" t="str">
            <v>30</v>
          </cell>
          <cell r="H624" t="str">
            <v>48</v>
          </cell>
          <cell r="I624" t="str">
            <v>จ.นครพนม</v>
          </cell>
          <cell r="J624" t="str">
            <v>09</v>
          </cell>
          <cell r="K624" t="str">
            <v xml:space="preserve"> อ.นาหว้า</v>
          </cell>
          <cell r="L624" t="str">
            <v>01</v>
          </cell>
          <cell r="M624" t="str">
            <v xml:space="preserve"> 'ต.นาหว้า'</v>
          </cell>
          <cell r="N624" t="str">
            <v>05</v>
          </cell>
          <cell r="O624" t="str">
            <v xml:space="preserve"> หมู่ 5</v>
          </cell>
          <cell r="P624" t="str">
            <v>01</v>
          </cell>
          <cell r="Q624" t="str">
            <v>เปิดดำเนินการ</v>
          </cell>
          <cell r="R624" t="str">
            <v xml:space="preserve">121 ม.5 ถ.สุดใจ </v>
          </cell>
          <cell r="S624" t="str">
            <v>48180</v>
          </cell>
          <cell r="V624" t="str">
            <v>21</v>
          </cell>
          <cell r="W624" t="str">
            <v>2.1 ทุติยภูมิระดับต้น</v>
          </cell>
          <cell r="AH624" t="str">
            <v>11111</v>
          </cell>
        </row>
        <row r="625">
          <cell r="A625" t="str">
            <v>001111500</v>
          </cell>
          <cell r="B625" t="str">
            <v>โรงพยาบาลดงหลวง</v>
          </cell>
          <cell r="C625" t="str">
            <v>21002</v>
          </cell>
          <cell r="D625" t="str">
            <v>กระทรวงสาธารณสุข สำนักงานปลัดกระทรวงสาธารณสุข</v>
          </cell>
          <cell r="E625" t="str">
            <v>07</v>
          </cell>
          <cell r="F625" t="str">
            <v>โรงพยาบาลชุมชน</v>
          </cell>
          <cell r="G625" t="str">
            <v>30</v>
          </cell>
          <cell r="H625" t="str">
            <v>49</v>
          </cell>
          <cell r="I625" t="str">
            <v>จ.มุกดาหาร</v>
          </cell>
          <cell r="J625" t="str">
            <v>04</v>
          </cell>
          <cell r="K625" t="str">
            <v xml:space="preserve"> อ.ดงหลวง</v>
          </cell>
          <cell r="L625" t="str">
            <v>01</v>
          </cell>
          <cell r="M625" t="str">
            <v xml:space="preserve"> 'ต.ดงหลวง'</v>
          </cell>
          <cell r="N625" t="str">
            <v>03</v>
          </cell>
          <cell r="O625" t="str">
            <v xml:space="preserve"> หมู่ 3</v>
          </cell>
          <cell r="P625" t="str">
            <v>01</v>
          </cell>
          <cell r="Q625" t="str">
            <v>เปิดดำเนินการ</v>
          </cell>
          <cell r="R625" t="str">
            <v>93</v>
          </cell>
          <cell r="S625" t="str">
            <v>19140</v>
          </cell>
          <cell r="T625" t="str">
            <v>042697023</v>
          </cell>
          <cell r="U625" t="str">
            <v>04269723</v>
          </cell>
          <cell r="V625" t="str">
            <v>21</v>
          </cell>
          <cell r="W625" t="str">
            <v>2.1 ทุติยภูมิระดับต้น</v>
          </cell>
          <cell r="AH625" t="str">
            <v>11115</v>
          </cell>
        </row>
        <row r="626">
          <cell r="A626" t="str">
            <v>001111400</v>
          </cell>
          <cell r="B626" t="str">
            <v>โรงพยาบาลดอนตาล</v>
          </cell>
          <cell r="C626" t="str">
            <v>21002</v>
          </cell>
          <cell r="D626" t="str">
            <v>กระทรวงสาธารณสุข สำนักงานปลัดกระทรวงสาธารณสุข</v>
          </cell>
          <cell r="E626" t="str">
            <v>07</v>
          </cell>
          <cell r="F626" t="str">
            <v>โรงพยาบาลชุมชน</v>
          </cell>
          <cell r="G626" t="str">
            <v>30</v>
          </cell>
          <cell r="H626" t="str">
            <v>49</v>
          </cell>
          <cell r="I626" t="str">
            <v>จ.มุกดาหาร</v>
          </cell>
          <cell r="J626" t="str">
            <v>03</v>
          </cell>
          <cell r="K626" t="str">
            <v xml:space="preserve"> อ.ดอนตาล</v>
          </cell>
          <cell r="L626" t="str">
            <v>01</v>
          </cell>
          <cell r="M626" t="str">
            <v xml:space="preserve"> 'ต.ดอนตาล'</v>
          </cell>
          <cell r="N626" t="str">
            <v>07</v>
          </cell>
          <cell r="O626" t="str">
            <v xml:space="preserve"> หมู่ 7</v>
          </cell>
          <cell r="P626" t="str">
            <v>01</v>
          </cell>
          <cell r="Q626" t="str">
            <v>เปิดดำเนินการ</v>
          </cell>
          <cell r="R626" t="str">
            <v xml:space="preserve">250 ถ.ดอนตาล-ชานุมาน </v>
          </cell>
          <cell r="S626" t="str">
            <v>49120</v>
          </cell>
          <cell r="T626" t="str">
            <v>042689085</v>
          </cell>
          <cell r="U626" t="str">
            <v>042689123</v>
          </cell>
          <cell r="V626" t="str">
            <v>21</v>
          </cell>
          <cell r="W626" t="str">
            <v>2.1 ทุติยภูมิระดับต้น</v>
          </cell>
          <cell r="AH626" t="str">
            <v>11114</v>
          </cell>
        </row>
        <row r="627">
          <cell r="A627" t="str">
            <v>001109400</v>
          </cell>
          <cell r="B627" t="str">
            <v>โรงพยาบาลนิคมน้ำอูน</v>
          </cell>
          <cell r="C627" t="str">
            <v>21002</v>
          </cell>
          <cell r="D627" t="str">
            <v>กระทรวงสาธารณสุข สำนักงานปลัดกระทรวงสาธารณสุข</v>
          </cell>
          <cell r="E627" t="str">
            <v>07</v>
          </cell>
          <cell r="F627" t="str">
            <v>โรงพยาบาลชุมชน</v>
          </cell>
          <cell r="G627" t="str">
            <v>10</v>
          </cell>
          <cell r="H627" t="str">
            <v>47</v>
          </cell>
          <cell r="I627" t="str">
            <v>จ.สกลนคร</v>
          </cell>
          <cell r="J627" t="str">
            <v>07</v>
          </cell>
          <cell r="K627" t="str">
            <v xml:space="preserve"> อ.นิคมน้ำอูน</v>
          </cell>
          <cell r="L627" t="str">
            <v>02</v>
          </cell>
          <cell r="M627" t="str">
            <v xml:space="preserve"> 'ต.หนองปลิง'</v>
          </cell>
          <cell r="N627" t="str">
            <v>05</v>
          </cell>
          <cell r="O627" t="str">
            <v xml:space="preserve"> หมู่ 5</v>
          </cell>
          <cell r="P627" t="str">
            <v>01</v>
          </cell>
          <cell r="Q627" t="str">
            <v>เปิดดำเนินการ</v>
          </cell>
          <cell r="R627" t="str">
            <v xml:space="preserve">64  </v>
          </cell>
          <cell r="S627" t="str">
            <v>47270</v>
          </cell>
          <cell r="T627" t="str">
            <v>042789015</v>
          </cell>
          <cell r="U627" t="str">
            <v>042789016</v>
          </cell>
          <cell r="V627" t="str">
            <v>21</v>
          </cell>
          <cell r="W627" t="str">
            <v>2.1 ทุติยภูมิระดับต้น</v>
          </cell>
          <cell r="X627" t="str">
            <v>S</v>
          </cell>
          <cell r="Y627" t="str">
            <v xml:space="preserve">บริการ  </v>
          </cell>
          <cell r="AH627" t="str">
            <v>11094</v>
          </cell>
        </row>
        <row r="628">
          <cell r="A628" t="str">
            <v>001112500</v>
          </cell>
          <cell r="B628" t="str">
            <v>โรงพยาบาลฝาง</v>
          </cell>
          <cell r="C628" t="str">
            <v>21002</v>
          </cell>
          <cell r="D628" t="str">
            <v>กระทรวงสาธารณสุข สำนักงานปลัดกระทรวงสาธารณสุข</v>
          </cell>
          <cell r="E628" t="str">
            <v>07</v>
          </cell>
          <cell r="F628" t="str">
            <v>โรงพยาบาลชุมชน</v>
          </cell>
          <cell r="G628" t="str">
            <v>120</v>
          </cell>
          <cell r="H628" t="str">
            <v>50</v>
          </cell>
          <cell r="I628" t="str">
            <v>จ.เชียงใหม่</v>
          </cell>
          <cell r="J628" t="str">
            <v>09</v>
          </cell>
          <cell r="K628" t="str">
            <v xml:space="preserve"> อ.ฝาง</v>
          </cell>
          <cell r="L628" t="str">
            <v>01</v>
          </cell>
          <cell r="M628" t="str">
            <v xml:space="preserve"> 'ต.เวียง'</v>
          </cell>
          <cell r="N628" t="str">
            <v>04</v>
          </cell>
          <cell r="O628" t="str">
            <v xml:space="preserve"> หมู่ 4</v>
          </cell>
          <cell r="P628" t="str">
            <v>01</v>
          </cell>
          <cell r="Q628" t="str">
            <v>เปิดดำเนินการ</v>
          </cell>
          <cell r="R628" t="str">
            <v xml:space="preserve">30 ม.4 ถ.โชตนา </v>
          </cell>
          <cell r="S628" t="str">
            <v>50110</v>
          </cell>
          <cell r="V628" t="str">
            <v>21</v>
          </cell>
          <cell r="W628" t="str">
            <v>2.1 ทุติยภูมิระดับต้น</v>
          </cell>
          <cell r="AH628" t="str">
            <v>11125</v>
          </cell>
        </row>
        <row r="629">
          <cell r="A629" t="str">
            <v>001112400</v>
          </cell>
          <cell r="B629" t="str">
            <v>โรงพยาบาลสะเมิง</v>
          </cell>
          <cell r="C629" t="str">
            <v>21002</v>
          </cell>
          <cell r="D629" t="str">
            <v>กระทรวงสาธารณสุข สำนักงานปลัดกระทรวงสาธารณสุข</v>
          </cell>
          <cell r="E629" t="str">
            <v>07</v>
          </cell>
          <cell r="F629" t="str">
            <v>โรงพยาบาลชุมชน</v>
          </cell>
          <cell r="G629" t="str">
            <v>30</v>
          </cell>
          <cell r="H629" t="str">
            <v>50</v>
          </cell>
          <cell r="I629" t="str">
            <v>จ.เชียงใหม่</v>
          </cell>
          <cell r="J629" t="str">
            <v>08</v>
          </cell>
          <cell r="K629" t="str">
            <v xml:space="preserve"> อ.สะเมิง</v>
          </cell>
          <cell r="L629" t="str">
            <v>01</v>
          </cell>
          <cell r="M629" t="str">
            <v xml:space="preserve"> 'ต.สะเมิงใต้'</v>
          </cell>
          <cell r="N629" t="str">
            <v>10</v>
          </cell>
          <cell r="O629" t="str">
            <v xml:space="preserve"> หมู่ 10</v>
          </cell>
          <cell r="P629" t="str">
            <v>01</v>
          </cell>
          <cell r="Q629" t="str">
            <v>เปิดดำเนินการ</v>
          </cell>
          <cell r="R629" t="str">
            <v>191 ม.10 ถ.สะเมิง-เชียงใหม่</v>
          </cell>
          <cell r="S629" t="str">
            <v>50150</v>
          </cell>
          <cell r="V629" t="str">
            <v>21</v>
          </cell>
          <cell r="W629" t="str">
            <v>2.1 ทุติยภูมิระดับต้น</v>
          </cell>
          <cell r="AH629" t="str">
            <v>11124</v>
          </cell>
        </row>
        <row r="630">
          <cell r="A630" t="str">
            <v>001113400</v>
          </cell>
          <cell r="B630" t="str">
            <v>โรงพยาบาลอมก๋อย</v>
          </cell>
          <cell r="C630" t="str">
            <v>21002</v>
          </cell>
          <cell r="D630" t="str">
            <v>กระทรวงสาธารณสุข สำนักงานปลัดกระทรวงสาธารณสุข</v>
          </cell>
          <cell r="E630" t="str">
            <v>07</v>
          </cell>
          <cell r="F630" t="str">
            <v>โรงพยาบาลชุมชน</v>
          </cell>
          <cell r="G630" t="str">
            <v>30</v>
          </cell>
          <cell r="H630" t="str">
            <v>50</v>
          </cell>
          <cell r="I630" t="str">
            <v>จ.เชียงใหม่</v>
          </cell>
          <cell r="J630" t="str">
            <v>18</v>
          </cell>
          <cell r="K630" t="str">
            <v xml:space="preserve"> อ.อมก๋อย</v>
          </cell>
          <cell r="L630" t="str">
            <v>01</v>
          </cell>
          <cell r="M630" t="str">
            <v xml:space="preserve"> 'ต.อมก๋อย'</v>
          </cell>
          <cell r="N630" t="str">
            <v>01</v>
          </cell>
          <cell r="O630" t="str">
            <v xml:space="preserve"> หมู่ 1</v>
          </cell>
          <cell r="P630" t="str">
            <v>01</v>
          </cell>
          <cell r="Q630" t="str">
            <v>เปิดดำเนินการ</v>
          </cell>
          <cell r="R630" t="str">
            <v xml:space="preserve">262 ม.1 ถ.เจริญทัศนา </v>
          </cell>
          <cell r="S630" t="str">
            <v>50310</v>
          </cell>
          <cell r="V630" t="str">
            <v>21</v>
          </cell>
          <cell r="W630" t="str">
            <v>2.1 ทุติยภูมิระดับต้น</v>
          </cell>
          <cell r="AH630" t="str">
            <v>11134</v>
          </cell>
        </row>
        <row r="631">
          <cell r="A631" t="str">
            <v>001113500</v>
          </cell>
          <cell r="B631" t="str">
            <v>โรงพยาบาลสารภี</v>
          </cell>
          <cell r="C631" t="str">
            <v>21002</v>
          </cell>
          <cell r="D631" t="str">
            <v>กระทรวงสาธารณสุข สำนักงานปลัดกระทรวงสาธารณสุข</v>
          </cell>
          <cell r="E631" t="str">
            <v>07</v>
          </cell>
          <cell r="F631" t="str">
            <v>โรงพยาบาลชุมชน</v>
          </cell>
          <cell r="G631" t="str">
            <v>30</v>
          </cell>
          <cell r="H631" t="str">
            <v>50</v>
          </cell>
          <cell r="I631" t="str">
            <v>จ.เชียงใหม่</v>
          </cell>
          <cell r="J631" t="str">
            <v>19</v>
          </cell>
          <cell r="K631" t="str">
            <v xml:space="preserve"> อ.สารภี</v>
          </cell>
          <cell r="L631" t="str">
            <v>02</v>
          </cell>
          <cell r="M631" t="str">
            <v xml:space="preserve"> 'ต.สารภี'</v>
          </cell>
          <cell r="N631" t="str">
            <v>03</v>
          </cell>
          <cell r="O631" t="str">
            <v xml:space="preserve"> หมู่ 3</v>
          </cell>
          <cell r="P631" t="str">
            <v>01</v>
          </cell>
          <cell r="Q631" t="str">
            <v>เปิดดำเนินการ</v>
          </cell>
          <cell r="R631" t="str">
            <v xml:space="preserve">147 </v>
          </cell>
          <cell r="S631" t="str">
            <v>50140</v>
          </cell>
          <cell r="V631" t="str">
            <v>21</v>
          </cell>
          <cell r="W631" t="str">
            <v>2.1 ทุติยภูมิระดับต้น</v>
          </cell>
          <cell r="AH631" t="str">
            <v>11135</v>
          </cell>
        </row>
        <row r="632">
          <cell r="A632" t="str">
            <v>001113600</v>
          </cell>
          <cell r="B632" t="str">
            <v>โรงพยาบาลเวียงแหง</v>
          </cell>
          <cell r="C632" t="str">
            <v>21002</v>
          </cell>
          <cell r="D632" t="str">
            <v>กระทรวงสาธารณสุข สำนักงานปลัดกระทรวงสาธารณสุข</v>
          </cell>
          <cell r="E632" t="str">
            <v>07</v>
          </cell>
          <cell r="F632" t="str">
            <v>โรงพยาบาลชุมชน</v>
          </cell>
          <cell r="G632" t="str">
            <v>30</v>
          </cell>
          <cell r="H632" t="str">
            <v>50</v>
          </cell>
          <cell r="I632" t="str">
            <v>จ.เชียงใหม่</v>
          </cell>
          <cell r="J632" t="str">
            <v>20</v>
          </cell>
          <cell r="K632" t="str">
            <v xml:space="preserve"> อ.เวียงแหง</v>
          </cell>
          <cell r="L632" t="str">
            <v>01</v>
          </cell>
          <cell r="M632" t="str">
            <v xml:space="preserve"> 'ต.เมืองแหง'</v>
          </cell>
          <cell r="N632" t="str">
            <v>03</v>
          </cell>
          <cell r="O632" t="str">
            <v xml:space="preserve"> หมู่ 3</v>
          </cell>
          <cell r="P632" t="str">
            <v>01</v>
          </cell>
          <cell r="Q632" t="str">
            <v>เปิดดำเนินการ</v>
          </cell>
          <cell r="S632" t="str">
            <v>50350</v>
          </cell>
          <cell r="V632" t="str">
            <v>21</v>
          </cell>
          <cell r="W632" t="str">
            <v>2.1 ทุติยภูมิระดับต้น</v>
          </cell>
          <cell r="AH632" t="str">
            <v>11136</v>
          </cell>
        </row>
        <row r="633">
          <cell r="A633" t="str">
            <v>001112100</v>
          </cell>
          <cell r="B633" t="str">
            <v>โรงพยาบาลเชียงดาว</v>
          </cell>
          <cell r="C633" t="str">
            <v>21002</v>
          </cell>
          <cell r="D633" t="str">
            <v>กระทรวงสาธารณสุข สำนักงานปลัดกระทรวงสาธารณสุข</v>
          </cell>
          <cell r="E633" t="str">
            <v>07</v>
          </cell>
          <cell r="F633" t="str">
            <v>โรงพยาบาลชุมชน</v>
          </cell>
          <cell r="G633" t="str">
            <v>60</v>
          </cell>
          <cell r="H633" t="str">
            <v>50</v>
          </cell>
          <cell r="I633" t="str">
            <v>จ.เชียงใหม่</v>
          </cell>
          <cell r="J633" t="str">
            <v>04</v>
          </cell>
          <cell r="K633" t="str">
            <v xml:space="preserve"> อ.เชียงดาว</v>
          </cell>
          <cell r="L633" t="str">
            <v>01</v>
          </cell>
          <cell r="M633" t="str">
            <v xml:space="preserve"> 'ต.เชียงดาว'</v>
          </cell>
          <cell r="N633" t="str">
            <v>02</v>
          </cell>
          <cell r="O633" t="str">
            <v xml:space="preserve"> หมู่ 2</v>
          </cell>
          <cell r="P633" t="str">
            <v>01</v>
          </cell>
          <cell r="Q633" t="str">
            <v>เปิดดำเนินการ</v>
          </cell>
          <cell r="R633" t="str">
            <v xml:space="preserve">285 ม.2 ถ.โชตนา </v>
          </cell>
          <cell r="S633" t="str">
            <v>50170</v>
          </cell>
          <cell r="V633" t="str">
            <v>21</v>
          </cell>
          <cell r="W633" t="str">
            <v>2.1 ทุติยภูมิระดับต้น</v>
          </cell>
          <cell r="AH633" t="str">
            <v>11121</v>
          </cell>
        </row>
        <row r="634">
          <cell r="A634" t="str">
            <v>001112200</v>
          </cell>
          <cell r="B634" t="str">
            <v>โรงพยาบาลดอยสะเก็ด</v>
          </cell>
          <cell r="C634" t="str">
            <v>21002</v>
          </cell>
          <cell r="D634" t="str">
            <v>กระทรวงสาธารณสุข สำนักงานปลัดกระทรวงสาธารณสุข</v>
          </cell>
          <cell r="E634" t="str">
            <v>07</v>
          </cell>
          <cell r="F634" t="str">
            <v>โรงพยาบาลชุมชน</v>
          </cell>
          <cell r="G634" t="str">
            <v>60</v>
          </cell>
          <cell r="H634" t="str">
            <v>50</v>
          </cell>
          <cell r="I634" t="str">
            <v>จ.เชียงใหม่</v>
          </cell>
          <cell r="J634" t="str">
            <v>05</v>
          </cell>
          <cell r="K634" t="str">
            <v xml:space="preserve"> อ.ดอยสะเก็ด</v>
          </cell>
          <cell r="L634" t="str">
            <v>01</v>
          </cell>
          <cell r="M634" t="str">
            <v xml:space="preserve"> 'ต.เชิงดอย'</v>
          </cell>
          <cell r="N634" t="str">
            <v>08</v>
          </cell>
          <cell r="O634" t="str">
            <v xml:space="preserve"> หมู่ 8</v>
          </cell>
          <cell r="P634" t="str">
            <v>01</v>
          </cell>
          <cell r="Q634" t="str">
            <v>เปิดดำเนินการ</v>
          </cell>
          <cell r="R634" t="str">
            <v xml:space="preserve">2 ม.8 ถ.เชียงใหม่-ดอยสะเก็ด </v>
          </cell>
          <cell r="S634" t="str">
            <v>50220</v>
          </cell>
          <cell r="V634" t="str">
            <v>21</v>
          </cell>
          <cell r="W634" t="str">
            <v>2.1 ทุติยภูมิระดับต้น</v>
          </cell>
          <cell r="AH634" t="str">
            <v>11122</v>
          </cell>
        </row>
        <row r="635">
          <cell r="A635" t="str">
            <v>001112300</v>
          </cell>
          <cell r="B635" t="str">
            <v>โรงพยาบาลแม่แตง</v>
          </cell>
          <cell r="C635" t="str">
            <v>21002</v>
          </cell>
          <cell r="D635" t="str">
            <v>กระทรวงสาธารณสุข สำนักงานปลัดกระทรวงสาธารณสุข</v>
          </cell>
          <cell r="E635" t="str">
            <v>07</v>
          </cell>
          <cell r="F635" t="str">
            <v>โรงพยาบาลชุมชน</v>
          </cell>
          <cell r="G635" t="str">
            <v>60</v>
          </cell>
          <cell r="H635" t="str">
            <v>50</v>
          </cell>
          <cell r="I635" t="str">
            <v>จ.เชียงใหม่</v>
          </cell>
          <cell r="J635" t="str">
            <v>06</v>
          </cell>
          <cell r="K635" t="str">
            <v xml:space="preserve"> อ.แม่แตง</v>
          </cell>
          <cell r="L635" t="str">
            <v>01</v>
          </cell>
          <cell r="M635" t="str">
            <v xml:space="preserve"> 'ต.สันมหาพน'</v>
          </cell>
          <cell r="N635" t="str">
            <v>07</v>
          </cell>
          <cell r="O635" t="str">
            <v xml:space="preserve"> หมู่ 7</v>
          </cell>
          <cell r="P635" t="str">
            <v>01</v>
          </cell>
          <cell r="Q635" t="str">
            <v>เปิดดำเนินการ</v>
          </cell>
          <cell r="R635" t="str">
            <v xml:space="preserve">300 </v>
          </cell>
          <cell r="S635" t="str">
            <v>50150</v>
          </cell>
          <cell r="V635" t="str">
            <v>21</v>
          </cell>
          <cell r="W635" t="str">
            <v>2.1 ทุติยภูมิระดับต้น</v>
          </cell>
          <cell r="AH635" t="str">
            <v>11123</v>
          </cell>
        </row>
        <row r="636">
          <cell r="A636" t="str">
            <v>001112600</v>
          </cell>
          <cell r="B636" t="str">
            <v>โรงพยาบาลแม่อาย</v>
          </cell>
          <cell r="C636" t="str">
            <v>21002</v>
          </cell>
          <cell r="D636" t="str">
            <v>กระทรวงสาธารณสุข สำนักงานปลัดกระทรวงสาธารณสุข</v>
          </cell>
          <cell r="E636" t="str">
            <v>07</v>
          </cell>
          <cell r="F636" t="str">
            <v>โรงพยาบาลชุมชน</v>
          </cell>
          <cell r="G636" t="str">
            <v>60</v>
          </cell>
          <cell r="H636" t="str">
            <v>50</v>
          </cell>
          <cell r="I636" t="str">
            <v>จ.เชียงใหม่</v>
          </cell>
          <cell r="J636" t="str">
            <v>10</v>
          </cell>
          <cell r="K636" t="str">
            <v xml:space="preserve"> อ.แม่อาย</v>
          </cell>
          <cell r="L636" t="str">
            <v>01</v>
          </cell>
          <cell r="M636" t="str">
            <v xml:space="preserve"> 'ต.แม่อาย'</v>
          </cell>
          <cell r="N636" t="str">
            <v>08</v>
          </cell>
          <cell r="O636" t="str">
            <v xml:space="preserve"> หมู่ 8</v>
          </cell>
          <cell r="P636" t="str">
            <v>01</v>
          </cell>
          <cell r="Q636" t="str">
            <v>เปิดดำเนินการ</v>
          </cell>
          <cell r="R636" t="str">
            <v xml:space="preserve">191 ม.8 ถ.ฝาง-ท่าตอน </v>
          </cell>
          <cell r="S636" t="str">
            <v>50280</v>
          </cell>
          <cell r="V636" t="str">
            <v>21</v>
          </cell>
          <cell r="W636" t="str">
            <v>2.1 ทุติยภูมิระดับต้น</v>
          </cell>
          <cell r="AH636" t="str">
            <v>11126</v>
          </cell>
        </row>
        <row r="637">
          <cell r="A637" t="str">
            <v>001113200</v>
          </cell>
          <cell r="B637" t="str">
            <v>โรงพยาบาลฮอด</v>
          </cell>
          <cell r="C637" t="str">
            <v>21002</v>
          </cell>
          <cell r="D637" t="str">
            <v>กระทรวงสาธารณสุข สำนักงานปลัดกระทรวงสาธารณสุข</v>
          </cell>
          <cell r="E637" t="str">
            <v>07</v>
          </cell>
          <cell r="F637" t="str">
            <v>โรงพยาบาลชุมชน</v>
          </cell>
          <cell r="G637" t="str">
            <v>60</v>
          </cell>
          <cell r="H637" t="str">
            <v>50</v>
          </cell>
          <cell r="I637" t="str">
            <v>จ.เชียงใหม่</v>
          </cell>
          <cell r="J637" t="str">
            <v>16</v>
          </cell>
          <cell r="K637" t="str">
            <v xml:space="preserve"> อ.ฮอด</v>
          </cell>
          <cell r="L637" t="str">
            <v>01</v>
          </cell>
          <cell r="M637" t="str">
            <v xml:space="preserve"> 'ต.หางดง'</v>
          </cell>
          <cell r="N637" t="str">
            <v>10</v>
          </cell>
          <cell r="O637" t="str">
            <v xml:space="preserve"> หมู่ 10</v>
          </cell>
          <cell r="P637" t="str">
            <v>01</v>
          </cell>
          <cell r="Q637" t="str">
            <v>เปิดดำเนินการ</v>
          </cell>
          <cell r="R637" t="str">
            <v xml:space="preserve">294 </v>
          </cell>
          <cell r="S637" t="str">
            <v>50240</v>
          </cell>
          <cell r="V637" t="str">
            <v>21</v>
          </cell>
          <cell r="W637" t="str">
            <v>2.1 ทุติยภูมิระดับต้น</v>
          </cell>
          <cell r="AH637" t="str">
            <v>11132</v>
          </cell>
        </row>
        <row r="638">
          <cell r="A638" t="str">
            <v>001115300</v>
          </cell>
          <cell r="B638" t="str">
            <v>โรงพยาบาลแม่พริก</v>
          </cell>
          <cell r="C638" t="str">
            <v>21002</v>
          </cell>
          <cell r="D638" t="str">
            <v>กระทรวงสาธารณสุข สำนักงานปลัดกระทรวงสาธารณสุข</v>
          </cell>
          <cell r="E638" t="str">
            <v>07</v>
          </cell>
          <cell r="F638" t="str">
            <v>โรงพยาบาลชุมชน</v>
          </cell>
          <cell r="G638" t="str">
            <v>30</v>
          </cell>
          <cell r="H638" t="str">
            <v>52</v>
          </cell>
          <cell r="I638" t="str">
            <v>จ.ลำปาง</v>
          </cell>
          <cell r="J638" t="str">
            <v>09</v>
          </cell>
          <cell r="K638" t="str">
            <v xml:space="preserve"> อ.แม่พริก</v>
          </cell>
          <cell r="L638" t="str">
            <v>04</v>
          </cell>
          <cell r="M638" t="str">
            <v xml:space="preserve"> 'ต.พระบาทวังตวง'</v>
          </cell>
          <cell r="N638" t="str">
            <v>05</v>
          </cell>
          <cell r="O638" t="str">
            <v xml:space="preserve"> หมู่ 5</v>
          </cell>
          <cell r="P638" t="str">
            <v>01</v>
          </cell>
          <cell r="Q638" t="str">
            <v>เปิดดำเนินการ</v>
          </cell>
          <cell r="V638" t="str">
            <v>21</v>
          </cell>
          <cell r="W638" t="str">
            <v>2.1 ทุติยภูมิระดับต้น</v>
          </cell>
          <cell r="AH638" t="str">
            <v>11153</v>
          </cell>
        </row>
        <row r="639">
          <cell r="A639" t="str">
            <v>001115000</v>
          </cell>
          <cell r="B639" t="str">
            <v>โรงพยาบาลแจ้ห่ม</v>
          </cell>
          <cell r="C639" t="str">
            <v>21002</v>
          </cell>
          <cell r="D639" t="str">
            <v>กระทรวงสาธารณสุข สำนักงานปลัดกระทรวงสาธารณสุข</v>
          </cell>
          <cell r="E639" t="str">
            <v>07</v>
          </cell>
          <cell r="F639" t="str">
            <v>โรงพยาบาลชุมชน</v>
          </cell>
          <cell r="G639" t="str">
            <v>60</v>
          </cell>
          <cell r="H639" t="str">
            <v>52</v>
          </cell>
          <cell r="I639" t="str">
            <v>จ.ลำปาง</v>
          </cell>
          <cell r="J639" t="str">
            <v>06</v>
          </cell>
          <cell r="K639" t="str">
            <v xml:space="preserve"> อ.แจ้ห่ม</v>
          </cell>
          <cell r="L639" t="str">
            <v>07</v>
          </cell>
          <cell r="M639" t="str">
            <v xml:space="preserve"> 'ต.วิเชตนคร'</v>
          </cell>
          <cell r="N639" t="str">
            <v>03</v>
          </cell>
          <cell r="O639" t="str">
            <v xml:space="preserve"> หมู่ 3</v>
          </cell>
          <cell r="P639" t="str">
            <v>01</v>
          </cell>
          <cell r="Q639" t="str">
            <v>เปิดดำเนินการ</v>
          </cell>
          <cell r="V639" t="str">
            <v>21</v>
          </cell>
          <cell r="W639" t="str">
            <v>2.1 ทุติยภูมิระดับต้น</v>
          </cell>
          <cell r="AH639" t="str">
            <v>11150</v>
          </cell>
        </row>
        <row r="640">
          <cell r="A640" t="str">
            <v>001115500</v>
          </cell>
          <cell r="B640" t="str">
            <v>โรงพยาบาลสบปราบ</v>
          </cell>
          <cell r="C640" t="str">
            <v>21002</v>
          </cell>
          <cell r="D640" t="str">
            <v>กระทรวงสาธารณสุข สำนักงานปลัดกระทรวงสาธารณสุข</v>
          </cell>
          <cell r="E640" t="str">
            <v>07</v>
          </cell>
          <cell r="F640" t="str">
            <v>โรงพยาบาลชุมชน</v>
          </cell>
          <cell r="G640" t="str">
            <v>30</v>
          </cell>
          <cell r="H640" t="str">
            <v>52</v>
          </cell>
          <cell r="I640" t="str">
            <v>จ.ลำปาง</v>
          </cell>
          <cell r="J640" t="str">
            <v>11</v>
          </cell>
          <cell r="K640" t="str">
            <v xml:space="preserve"> อ.สบปราบ</v>
          </cell>
          <cell r="L640" t="str">
            <v>01</v>
          </cell>
          <cell r="M640" t="str">
            <v xml:space="preserve"> 'ต.สบปราบ'</v>
          </cell>
          <cell r="N640" t="str">
            <v>02</v>
          </cell>
          <cell r="O640" t="str">
            <v xml:space="preserve"> หมู่ 2</v>
          </cell>
          <cell r="P640" t="str">
            <v>01</v>
          </cell>
          <cell r="Q640" t="str">
            <v>เปิดดำเนินการ</v>
          </cell>
          <cell r="V640" t="str">
            <v>21</v>
          </cell>
          <cell r="W640" t="str">
            <v>2.1 ทุติยภูมิระดับต้น</v>
          </cell>
          <cell r="AH640" t="str">
            <v>11155</v>
          </cell>
        </row>
        <row r="641">
          <cell r="A641" t="str">
            <v>001116700</v>
          </cell>
          <cell r="B641" t="str">
            <v>โรงพยาบาลลอง</v>
          </cell>
          <cell r="C641" t="str">
            <v>21002</v>
          </cell>
          <cell r="D641" t="str">
            <v>กระทรวงสาธารณสุข สำนักงานปลัดกระทรวงสาธารณสุข</v>
          </cell>
          <cell r="E641" t="str">
            <v>07</v>
          </cell>
          <cell r="F641" t="str">
            <v>โรงพยาบาลชุมชน</v>
          </cell>
          <cell r="G641" t="str">
            <v>60</v>
          </cell>
          <cell r="H641" t="str">
            <v>54</v>
          </cell>
          <cell r="I641" t="str">
            <v>จ.แพร่</v>
          </cell>
          <cell r="J641" t="str">
            <v>03</v>
          </cell>
          <cell r="K641" t="str">
            <v xml:space="preserve"> อ.ลอง</v>
          </cell>
          <cell r="L641" t="str">
            <v>02</v>
          </cell>
          <cell r="M641" t="str">
            <v xml:space="preserve"> 'ต.บ้านปิน'</v>
          </cell>
          <cell r="N641" t="str">
            <v>06</v>
          </cell>
          <cell r="O641" t="str">
            <v xml:space="preserve"> หมู่ 6</v>
          </cell>
          <cell r="P641" t="str">
            <v>01</v>
          </cell>
          <cell r="Q641" t="str">
            <v>เปิดดำเนินการ</v>
          </cell>
          <cell r="R641" t="str">
            <v xml:space="preserve">เลขที  156   </v>
          </cell>
          <cell r="V641" t="str">
            <v>22</v>
          </cell>
          <cell r="W641" t="str">
            <v>2.2 ทุติยภูมิระดับกลาง</v>
          </cell>
          <cell r="AH641" t="str">
            <v>11167</v>
          </cell>
        </row>
        <row r="642">
          <cell r="A642" t="str">
            <v>001115800</v>
          </cell>
          <cell r="B642" t="str">
            <v>โรงพยาบาลตรอน</v>
          </cell>
          <cell r="C642" t="str">
            <v>21002</v>
          </cell>
          <cell r="D642" t="str">
            <v>กระทรวงสาธารณสุข สำนักงานปลัดกระทรวงสาธารณสุข</v>
          </cell>
          <cell r="E642" t="str">
            <v>07</v>
          </cell>
          <cell r="F642" t="str">
            <v>โรงพยาบาลชุมชน</v>
          </cell>
          <cell r="G642" t="str">
            <v>30</v>
          </cell>
          <cell r="H642" t="str">
            <v>53</v>
          </cell>
          <cell r="I642" t="str">
            <v>จ.อุตรดิตถ์</v>
          </cell>
          <cell r="J642" t="str">
            <v>02</v>
          </cell>
          <cell r="K642" t="str">
            <v xml:space="preserve"> อ.ตรอน</v>
          </cell>
          <cell r="L642" t="str">
            <v>02</v>
          </cell>
          <cell r="M642" t="str">
            <v xml:space="preserve"> 'ต.บ้านแก่ง'</v>
          </cell>
          <cell r="N642" t="str">
            <v>02</v>
          </cell>
          <cell r="O642" t="str">
            <v xml:space="preserve"> หมู่ 2</v>
          </cell>
          <cell r="P642" t="str">
            <v>01</v>
          </cell>
          <cell r="Q642" t="str">
            <v>เปิดดำเนินการ</v>
          </cell>
          <cell r="R642" t="str">
            <v>252</v>
          </cell>
          <cell r="S642" t="str">
            <v>53140</v>
          </cell>
          <cell r="T642" t="str">
            <v>055491337</v>
          </cell>
          <cell r="U642" t="str">
            <v>055481061</v>
          </cell>
          <cell r="V642" t="str">
            <v>22</v>
          </cell>
          <cell r="W642" t="str">
            <v>2.2 ทุติยภูมิระดับกลาง</v>
          </cell>
          <cell r="AH642" t="str">
            <v>11158</v>
          </cell>
        </row>
        <row r="643">
          <cell r="A643" t="str">
            <v>001115900</v>
          </cell>
          <cell r="B643" t="str">
            <v>โรงพยาบาลท่าปลา</v>
          </cell>
          <cell r="C643" t="str">
            <v>21002</v>
          </cell>
          <cell r="D643" t="str">
            <v>กระทรวงสาธารณสุข สำนักงานปลัดกระทรวงสาธารณสุข</v>
          </cell>
          <cell r="E643" t="str">
            <v>07</v>
          </cell>
          <cell r="F643" t="str">
            <v>โรงพยาบาลชุมชน</v>
          </cell>
          <cell r="G643" t="str">
            <v>30</v>
          </cell>
          <cell r="H643" t="str">
            <v>53</v>
          </cell>
          <cell r="I643" t="str">
            <v>จ.อุตรดิตถ์</v>
          </cell>
          <cell r="J643" t="str">
            <v>03</v>
          </cell>
          <cell r="K643" t="str">
            <v xml:space="preserve"> อ.ท่าปลา</v>
          </cell>
          <cell r="L643" t="str">
            <v>01</v>
          </cell>
          <cell r="M643" t="str">
            <v xml:space="preserve"> 'ต.ท่าปลา'</v>
          </cell>
          <cell r="N643" t="str">
            <v>01</v>
          </cell>
          <cell r="O643" t="str">
            <v xml:space="preserve"> หมู่ 1</v>
          </cell>
          <cell r="P643" t="str">
            <v>01</v>
          </cell>
          <cell r="Q643" t="str">
            <v>เปิดดำเนินการ</v>
          </cell>
          <cell r="R643" t="str">
            <v>139</v>
          </cell>
          <cell r="S643" t="str">
            <v>53150</v>
          </cell>
          <cell r="T643" t="str">
            <v>055499013</v>
          </cell>
          <cell r="U643" t="str">
            <v>055499519</v>
          </cell>
          <cell r="V643" t="str">
            <v>22</v>
          </cell>
          <cell r="W643" t="str">
            <v>2.2 ทุติยภูมิระดับกลาง</v>
          </cell>
          <cell r="AH643" t="str">
            <v>11159</v>
          </cell>
        </row>
        <row r="644">
          <cell r="A644" t="str">
            <v>001116100</v>
          </cell>
          <cell r="B644" t="str">
            <v>โรงพยาบาลฟากท่า</v>
          </cell>
          <cell r="C644" t="str">
            <v>21002</v>
          </cell>
          <cell r="D644" t="str">
            <v>กระทรวงสาธารณสุข สำนักงานปลัดกระทรวงสาธารณสุข</v>
          </cell>
          <cell r="E644" t="str">
            <v>07</v>
          </cell>
          <cell r="F644" t="str">
            <v>โรงพยาบาลชุมชน</v>
          </cell>
          <cell r="G644" t="str">
            <v>30</v>
          </cell>
          <cell r="H644" t="str">
            <v>53</v>
          </cell>
          <cell r="I644" t="str">
            <v>จ.อุตรดิตถ์</v>
          </cell>
          <cell r="J644" t="str">
            <v>05</v>
          </cell>
          <cell r="K644" t="str">
            <v xml:space="preserve"> อ.ฟากท่า</v>
          </cell>
          <cell r="L644" t="str">
            <v>01</v>
          </cell>
          <cell r="M644" t="str">
            <v xml:space="preserve"> 'ต.ฟากท่า'</v>
          </cell>
          <cell r="N644" t="str">
            <v>01</v>
          </cell>
          <cell r="O644" t="str">
            <v xml:space="preserve"> หมู่ 1</v>
          </cell>
          <cell r="P644" t="str">
            <v>01</v>
          </cell>
          <cell r="Q644" t="str">
            <v>เปิดดำเนินการ</v>
          </cell>
          <cell r="R644" t="str">
            <v>21</v>
          </cell>
          <cell r="S644" t="str">
            <v>53160</v>
          </cell>
          <cell r="T644" t="str">
            <v>055489339</v>
          </cell>
          <cell r="U644" t="str">
            <v>055489339</v>
          </cell>
          <cell r="V644" t="str">
            <v>22</v>
          </cell>
          <cell r="W644" t="str">
            <v>2.2 ทุติยภูมิระดับกลาง</v>
          </cell>
          <cell r="AH644" t="str">
            <v>11161</v>
          </cell>
        </row>
        <row r="645">
          <cell r="A645" t="str">
            <v>001116300</v>
          </cell>
          <cell r="B645" t="str">
            <v>โรงพยาบาลพิชัย</v>
          </cell>
          <cell r="C645" t="str">
            <v>21002</v>
          </cell>
          <cell r="D645" t="str">
            <v>กระทรวงสาธารณสุข สำนักงานปลัดกระทรวงสาธารณสุข</v>
          </cell>
          <cell r="E645" t="str">
            <v>07</v>
          </cell>
          <cell r="F645" t="str">
            <v>โรงพยาบาลชุมชน</v>
          </cell>
          <cell r="G645" t="str">
            <v>60</v>
          </cell>
          <cell r="H645" t="str">
            <v>53</v>
          </cell>
          <cell r="I645" t="str">
            <v>จ.อุตรดิตถ์</v>
          </cell>
          <cell r="J645" t="str">
            <v>07</v>
          </cell>
          <cell r="K645" t="str">
            <v xml:space="preserve"> อ.พิชัย</v>
          </cell>
          <cell r="L645" t="str">
            <v>01</v>
          </cell>
          <cell r="M645" t="str">
            <v xml:space="preserve"> 'ต.ในเมือง'</v>
          </cell>
          <cell r="N645" t="str">
            <v>01</v>
          </cell>
          <cell r="O645" t="str">
            <v xml:space="preserve"> หมู่ 1</v>
          </cell>
          <cell r="P645" t="str">
            <v>01</v>
          </cell>
          <cell r="Q645" t="str">
            <v>เปิดดำเนินการ</v>
          </cell>
          <cell r="R645" t="str">
            <v>-</v>
          </cell>
          <cell r="S645" t="str">
            <v>53120</v>
          </cell>
          <cell r="T645" t="str">
            <v>055421064</v>
          </cell>
          <cell r="U645" t="str">
            <v>055421064</v>
          </cell>
          <cell r="V645" t="str">
            <v>22</v>
          </cell>
          <cell r="W645" t="str">
            <v>2.2 ทุติยภูมิระดับกลาง</v>
          </cell>
          <cell r="AH645" t="str">
            <v>11163</v>
          </cell>
        </row>
        <row r="646">
          <cell r="A646" t="str">
            <v>001116500</v>
          </cell>
          <cell r="B646" t="str">
            <v>โรงพยาบาลทองแสนขัน</v>
          </cell>
          <cell r="C646" t="str">
            <v>21002</v>
          </cell>
          <cell r="D646" t="str">
            <v>กระทรวงสาธารณสุข สำนักงานปลัดกระทรวงสาธารณสุข</v>
          </cell>
          <cell r="E646" t="str">
            <v>07</v>
          </cell>
          <cell r="F646" t="str">
            <v>โรงพยาบาลชุมชน</v>
          </cell>
          <cell r="G646" t="str">
            <v>30</v>
          </cell>
          <cell r="H646" t="str">
            <v>53</v>
          </cell>
          <cell r="I646" t="str">
            <v>จ.อุตรดิตถ์</v>
          </cell>
          <cell r="J646" t="str">
            <v>09</v>
          </cell>
          <cell r="K646" t="str">
            <v xml:space="preserve"> อ.ทองแสนขัน</v>
          </cell>
          <cell r="L646" t="str">
            <v>02</v>
          </cell>
          <cell r="M646" t="str">
            <v xml:space="preserve"> 'ต.บ่อทอง'</v>
          </cell>
          <cell r="N646" t="str">
            <v>09</v>
          </cell>
          <cell r="O646" t="str">
            <v xml:space="preserve"> หมู่ 9</v>
          </cell>
          <cell r="P646" t="str">
            <v>01</v>
          </cell>
          <cell r="Q646" t="str">
            <v>เปิดดำเนินการ</v>
          </cell>
          <cell r="R646" t="str">
            <v xml:space="preserve">ม.9  </v>
          </cell>
          <cell r="S646" t="str">
            <v>53230</v>
          </cell>
          <cell r="T646" t="str">
            <v>055418035</v>
          </cell>
          <cell r="U646" t="str">
            <v>055418041</v>
          </cell>
          <cell r="V646" t="str">
            <v>22</v>
          </cell>
          <cell r="W646" t="str">
            <v>2.2 ทุติยภูมิระดับกลาง</v>
          </cell>
          <cell r="AH646" t="str">
            <v>11165</v>
          </cell>
        </row>
        <row r="647">
          <cell r="A647" t="str">
            <v>001115700</v>
          </cell>
          <cell r="B647" t="str">
            <v>โรงพยาบาลเมืองปาน</v>
          </cell>
          <cell r="C647" t="str">
            <v>21002</v>
          </cell>
          <cell r="D647" t="str">
            <v>กระทรวงสาธารณสุข สำนักงานปลัดกระทรวงสาธารณสุข</v>
          </cell>
          <cell r="E647" t="str">
            <v>07</v>
          </cell>
          <cell r="F647" t="str">
            <v>โรงพยาบาลชุมชน</v>
          </cell>
          <cell r="G647" t="str">
            <v>10</v>
          </cell>
          <cell r="H647" t="str">
            <v>52</v>
          </cell>
          <cell r="I647" t="str">
            <v>จ.ลำปาง</v>
          </cell>
          <cell r="J647" t="str">
            <v>13</v>
          </cell>
          <cell r="K647" t="str">
            <v xml:space="preserve"> อ.เมืองปาน</v>
          </cell>
          <cell r="L647" t="str">
            <v>01</v>
          </cell>
          <cell r="M647" t="str">
            <v xml:space="preserve"> 'ต.เมืองปาน'</v>
          </cell>
          <cell r="N647" t="str">
            <v>04</v>
          </cell>
          <cell r="O647" t="str">
            <v xml:space="preserve"> หมู่ 4</v>
          </cell>
          <cell r="P647" t="str">
            <v>01</v>
          </cell>
          <cell r="Q647" t="str">
            <v>เปิดดำเนินการ</v>
          </cell>
          <cell r="V647" t="str">
            <v>21</v>
          </cell>
          <cell r="W647" t="str">
            <v>2.1 ทุติยภูมิระดับต้น</v>
          </cell>
          <cell r="AH647" t="str">
            <v>11157</v>
          </cell>
        </row>
        <row r="648">
          <cell r="A648" t="str">
            <v>001121800</v>
          </cell>
          <cell r="B648" t="str">
            <v>โรงพยาบาลลาดยาว</v>
          </cell>
          <cell r="C648" t="str">
            <v>21002</v>
          </cell>
          <cell r="D648" t="str">
            <v>กระทรวงสาธารณสุข สำนักงานปลัดกระทรวงสาธารณสุข</v>
          </cell>
          <cell r="E648" t="str">
            <v>07</v>
          </cell>
          <cell r="F648" t="str">
            <v>โรงพยาบาลชุมชน</v>
          </cell>
          <cell r="G648" t="str">
            <v>60</v>
          </cell>
          <cell r="H648" t="str">
            <v>60</v>
          </cell>
          <cell r="I648" t="str">
            <v>จ.นครสวรรค์</v>
          </cell>
          <cell r="J648" t="str">
            <v>11</v>
          </cell>
          <cell r="K648" t="str">
            <v xml:space="preserve"> อ.ลาดยาว</v>
          </cell>
          <cell r="L648" t="str">
            <v>01</v>
          </cell>
          <cell r="M648" t="str">
            <v xml:space="preserve"> 'ต.ลาดยาว'</v>
          </cell>
          <cell r="N648" t="str">
            <v>08</v>
          </cell>
          <cell r="O648" t="str">
            <v xml:space="preserve"> หมู่ 8</v>
          </cell>
          <cell r="P648" t="str">
            <v>01</v>
          </cell>
          <cell r="Q648" t="str">
            <v>เปิดดำเนินการ</v>
          </cell>
          <cell r="V648" t="str">
            <v>22</v>
          </cell>
          <cell r="W648" t="str">
            <v>2.2 ทุติยภูมิระดับกลาง</v>
          </cell>
          <cell r="AH648" t="str">
            <v>11218</v>
          </cell>
        </row>
        <row r="649">
          <cell r="A649" t="str">
            <v>001121000</v>
          </cell>
          <cell r="B649" t="str">
            <v>โรงพยาบาลชุมแสง</v>
          </cell>
          <cell r="C649" t="str">
            <v>21002</v>
          </cell>
          <cell r="D649" t="str">
            <v>กระทรวงสาธารณสุข สำนักงานปลัดกระทรวงสาธารณสุข</v>
          </cell>
          <cell r="E649" t="str">
            <v>07</v>
          </cell>
          <cell r="F649" t="str">
            <v>โรงพยาบาลชุมชน</v>
          </cell>
          <cell r="G649" t="str">
            <v>30</v>
          </cell>
          <cell r="H649" t="str">
            <v>60</v>
          </cell>
          <cell r="I649" t="str">
            <v>จ.นครสวรรค์</v>
          </cell>
          <cell r="J649" t="str">
            <v>03</v>
          </cell>
          <cell r="K649" t="str">
            <v xml:space="preserve"> อ.ชุมแสง</v>
          </cell>
          <cell r="L649" t="str">
            <v>04</v>
          </cell>
          <cell r="M649" t="str">
            <v xml:space="preserve"> 'ต.เกยไชย'</v>
          </cell>
          <cell r="N649" t="str">
            <v>04</v>
          </cell>
          <cell r="O649" t="str">
            <v xml:space="preserve"> หมู่ 4</v>
          </cell>
          <cell r="P649" t="str">
            <v>01</v>
          </cell>
          <cell r="Q649" t="str">
            <v>เปิดดำเนินการ</v>
          </cell>
          <cell r="R649" t="str">
            <v xml:space="preserve">150 </v>
          </cell>
          <cell r="S649" t="str">
            <v>60120</v>
          </cell>
          <cell r="V649" t="str">
            <v>22</v>
          </cell>
          <cell r="W649" t="str">
            <v>2.2 ทุติยภูมิระดับกลาง</v>
          </cell>
          <cell r="AH649" t="str">
            <v>11210</v>
          </cell>
        </row>
        <row r="650">
          <cell r="A650" t="str">
            <v>001119400</v>
          </cell>
          <cell r="B650" t="str">
            <v>โรงพยาบาลแม่สาย</v>
          </cell>
          <cell r="C650" t="str">
            <v>21002</v>
          </cell>
          <cell r="D650" t="str">
            <v>กระทรวงสาธารณสุข สำนักงานปลัดกระทรวงสาธารณสุข</v>
          </cell>
          <cell r="E650" t="str">
            <v>07</v>
          </cell>
          <cell r="F650" t="str">
            <v>โรงพยาบาลชุมชน</v>
          </cell>
          <cell r="G650" t="str">
            <v>90</v>
          </cell>
          <cell r="H650" t="str">
            <v>57</v>
          </cell>
          <cell r="I650" t="str">
            <v>จ.เชียงราย</v>
          </cell>
          <cell r="J650" t="str">
            <v>09</v>
          </cell>
          <cell r="K650" t="str">
            <v xml:space="preserve"> อ.แม่สาย</v>
          </cell>
          <cell r="L650" t="str">
            <v>06</v>
          </cell>
          <cell r="M650" t="str">
            <v xml:space="preserve"> 'ต.เวียงพางคำ'</v>
          </cell>
          <cell r="N650" t="str">
            <v>10</v>
          </cell>
          <cell r="O650" t="str">
            <v xml:space="preserve"> หมู่ 10</v>
          </cell>
          <cell r="P650" t="str">
            <v>01</v>
          </cell>
          <cell r="Q650" t="str">
            <v>เปิดดำเนินการ</v>
          </cell>
          <cell r="R650" t="str">
            <v>101</v>
          </cell>
          <cell r="S650" t="str">
            <v>57130</v>
          </cell>
          <cell r="T650" t="str">
            <v>053-731300</v>
          </cell>
          <cell r="U650" t="str">
            <v>053731301</v>
          </cell>
          <cell r="V650" t="str">
            <v>21</v>
          </cell>
          <cell r="W650" t="str">
            <v>2.1 ทุติยภูมิระดับต้น</v>
          </cell>
          <cell r="X650" t="str">
            <v>S</v>
          </cell>
          <cell r="Y650" t="str">
            <v xml:space="preserve">บริการ  </v>
          </cell>
          <cell r="AH650" t="str">
            <v>11194</v>
          </cell>
        </row>
        <row r="651">
          <cell r="A651" t="str">
            <v>001120400</v>
          </cell>
          <cell r="B651" t="str">
            <v>โรงพยาบาลปาย</v>
          </cell>
          <cell r="C651" t="str">
            <v>21002</v>
          </cell>
          <cell r="D651" t="str">
            <v>กระทรวงสาธารณสุข สำนักงานปลัดกระทรวงสาธารณสุข</v>
          </cell>
          <cell r="E651" t="str">
            <v>07</v>
          </cell>
          <cell r="F651" t="str">
            <v>โรงพยาบาลชุมชน</v>
          </cell>
          <cell r="G651" t="str">
            <v>60</v>
          </cell>
          <cell r="H651" t="str">
            <v>58</v>
          </cell>
          <cell r="I651" t="str">
            <v>จ.แม่ฮ่องสอน</v>
          </cell>
          <cell r="J651" t="str">
            <v>03</v>
          </cell>
          <cell r="K651" t="str">
            <v xml:space="preserve"> อ.ปาย</v>
          </cell>
          <cell r="L651" t="str">
            <v>01</v>
          </cell>
          <cell r="M651" t="str">
            <v xml:space="preserve"> 'ต.เวียงใต้'</v>
          </cell>
          <cell r="N651" t="str">
            <v>01</v>
          </cell>
          <cell r="O651" t="str">
            <v xml:space="preserve"> หมู่ 1</v>
          </cell>
          <cell r="P651" t="str">
            <v>01</v>
          </cell>
          <cell r="Q651" t="str">
            <v>เปิดดำเนินการ</v>
          </cell>
          <cell r="S651" t="str">
            <v>58130</v>
          </cell>
          <cell r="V651" t="str">
            <v>21</v>
          </cell>
          <cell r="W651" t="str">
            <v>2.1 ทุติยภูมิระดับต้น</v>
          </cell>
          <cell r="AH651" t="str">
            <v>11204</v>
          </cell>
        </row>
        <row r="652">
          <cell r="A652" t="str">
            <v>001119200</v>
          </cell>
          <cell r="B652" t="str">
            <v>โรงพยาบาลแม่จัน</v>
          </cell>
          <cell r="C652" t="str">
            <v>21002</v>
          </cell>
          <cell r="D652" t="str">
            <v>กระทรวงสาธารณสุข สำนักงานปลัดกระทรวงสาธารณสุข</v>
          </cell>
          <cell r="E652" t="str">
            <v>07</v>
          </cell>
          <cell r="F652" t="str">
            <v>โรงพยาบาลชุมชน</v>
          </cell>
          <cell r="G652" t="str">
            <v>101</v>
          </cell>
          <cell r="H652" t="str">
            <v>57</v>
          </cell>
          <cell r="I652" t="str">
            <v>จ.เชียงราย</v>
          </cell>
          <cell r="J652" t="str">
            <v>07</v>
          </cell>
          <cell r="K652" t="str">
            <v xml:space="preserve"> อ.แม่จัน</v>
          </cell>
          <cell r="L652" t="str">
            <v>01</v>
          </cell>
          <cell r="M652" t="str">
            <v xml:space="preserve"> 'ต.แม่จัน'</v>
          </cell>
          <cell r="N652" t="str">
            <v>05</v>
          </cell>
          <cell r="O652" t="str">
            <v xml:space="preserve"> หมู่ 5</v>
          </cell>
          <cell r="P652" t="str">
            <v>01</v>
          </cell>
          <cell r="Q652" t="str">
            <v>เปิดดำเนินการ</v>
          </cell>
          <cell r="R652" t="str">
            <v xml:space="preserve">274 ม.5 ถ.พหลโยธิน </v>
          </cell>
          <cell r="S652" t="str">
            <v>57110</v>
          </cell>
          <cell r="T652" t="str">
            <v>053-771056</v>
          </cell>
          <cell r="U652" t="str">
            <v>053-660961</v>
          </cell>
          <cell r="V652" t="str">
            <v>21</v>
          </cell>
          <cell r="W652" t="str">
            <v>2.1 ทุติยภูมิระดับต้น</v>
          </cell>
          <cell r="X652" t="str">
            <v>S</v>
          </cell>
          <cell r="Y652" t="str">
            <v xml:space="preserve">บริการ  </v>
          </cell>
          <cell r="AH652" t="str">
            <v>11192</v>
          </cell>
        </row>
        <row r="653">
          <cell r="A653" t="str">
            <v>001120500</v>
          </cell>
          <cell r="B653" t="str">
            <v>โรงพยาบาลแม่สะเรียง</v>
          </cell>
          <cell r="C653" t="str">
            <v>21002</v>
          </cell>
          <cell r="D653" t="str">
            <v>กระทรวงสาธารณสุข สำนักงานปลัดกระทรวงสาธารณสุข</v>
          </cell>
          <cell r="E653" t="str">
            <v>07</v>
          </cell>
          <cell r="F653" t="str">
            <v>โรงพยาบาลชุมชน</v>
          </cell>
          <cell r="G653" t="str">
            <v>90</v>
          </cell>
          <cell r="H653" t="str">
            <v>58</v>
          </cell>
          <cell r="I653" t="str">
            <v>จ.แม่ฮ่องสอน</v>
          </cell>
          <cell r="J653" t="str">
            <v>04</v>
          </cell>
          <cell r="K653" t="str">
            <v xml:space="preserve"> อ.แม่สะเรียง</v>
          </cell>
          <cell r="L653" t="str">
            <v>02</v>
          </cell>
          <cell r="M653" t="str">
            <v xml:space="preserve"> 'ต.แม่สะเรียง'</v>
          </cell>
          <cell r="N653" t="str">
            <v>01</v>
          </cell>
          <cell r="O653" t="str">
            <v xml:space="preserve"> หมู่ 1</v>
          </cell>
          <cell r="P653" t="str">
            <v>01</v>
          </cell>
          <cell r="Q653" t="str">
            <v>เปิดดำเนินการ</v>
          </cell>
          <cell r="R653" t="str">
            <v xml:space="preserve">74 </v>
          </cell>
          <cell r="S653" t="str">
            <v>58110</v>
          </cell>
          <cell r="V653" t="str">
            <v>21</v>
          </cell>
          <cell r="W653" t="str">
            <v>2.1 ทุติยภูมิระดับต้น</v>
          </cell>
          <cell r="AH653" t="str">
            <v>11205</v>
          </cell>
        </row>
        <row r="654">
          <cell r="A654" t="str">
            <v>001118800</v>
          </cell>
          <cell r="B654" t="str">
            <v>โรงพยาบาลแม่ใจ</v>
          </cell>
          <cell r="C654" t="str">
            <v>21002</v>
          </cell>
          <cell r="D654" t="str">
            <v>กระทรวงสาธารณสุข สำนักงานปลัดกระทรวงสาธารณสุข</v>
          </cell>
          <cell r="E654" t="str">
            <v>07</v>
          </cell>
          <cell r="F654" t="str">
            <v>โรงพยาบาลชุมชน</v>
          </cell>
          <cell r="G654" t="str">
            <v>30</v>
          </cell>
          <cell r="H654" t="str">
            <v>56</v>
          </cell>
          <cell r="I654" t="str">
            <v>จ.พะเยา</v>
          </cell>
          <cell r="J654" t="str">
            <v>07</v>
          </cell>
          <cell r="K654" t="str">
            <v xml:space="preserve"> อ.แม่ใจ</v>
          </cell>
          <cell r="L654" t="str">
            <v>02</v>
          </cell>
          <cell r="M654" t="str">
            <v xml:space="preserve"> 'ต.ศรีถ้อย'</v>
          </cell>
          <cell r="N654" t="str">
            <v>09</v>
          </cell>
          <cell r="O654" t="str">
            <v xml:space="preserve"> หมู่ 9</v>
          </cell>
          <cell r="P654" t="str">
            <v>01</v>
          </cell>
          <cell r="Q654" t="str">
            <v>เปิดดำเนินการ</v>
          </cell>
          <cell r="R654" t="str">
            <v xml:space="preserve">ถ.พหลโยยิน  </v>
          </cell>
          <cell r="S654" t="str">
            <v>56130</v>
          </cell>
          <cell r="T654" t="str">
            <v>054-409600</v>
          </cell>
          <cell r="U654" t="str">
            <v>054-409604</v>
          </cell>
          <cell r="V654" t="str">
            <v>21</v>
          </cell>
          <cell r="W654" t="str">
            <v>2.1 ทุติยภูมิระดับต้น</v>
          </cell>
          <cell r="X654" t="str">
            <v>S</v>
          </cell>
          <cell r="Y654" t="str">
            <v xml:space="preserve">บริการ  </v>
          </cell>
          <cell r="AH654" t="str">
            <v>11188</v>
          </cell>
        </row>
        <row r="655">
          <cell r="A655" t="str">
            <v>001120700</v>
          </cell>
          <cell r="B655" t="str">
            <v>โรงพยาบาลสบเมย</v>
          </cell>
          <cell r="C655" t="str">
            <v>21002</v>
          </cell>
          <cell r="D655" t="str">
            <v>กระทรวงสาธารณสุข สำนักงานปลัดกระทรวงสาธารณสุข</v>
          </cell>
          <cell r="E655" t="str">
            <v>07</v>
          </cell>
          <cell r="F655" t="str">
            <v>โรงพยาบาลชุมชน</v>
          </cell>
          <cell r="G655" t="str">
            <v>10</v>
          </cell>
          <cell r="H655" t="str">
            <v>58</v>
          </cell>
          <cell r="I655" t="str">
            <v>จ.แม่ฮ่องสอน</v>
          </cell>
          <cell r="J655" t="str">
            <v>06</v>
          </cell>
          <cell r="K655" t="str">
            <v xml:space="preserve"> อ.สบเมย</v>
          </cell>
          <cell r="L655" t="str">
            <v>04</v>
          </cell>
          <cell r="M655" t="str">
            <v xml:space="preserve"> 'ต.แม่สวด'</v>
          </cell>
          <cell r="N655" t="str">
            <v>01</v>
          </cell>
          <cell r="O655" t="str">
            <v xml:space="preserve"> หมู่ 1</v>
          </cell>
          <cell r="P655" t="str">
            <v>01</v>
          </cell>
          <cell r="Q655" t="str">
            <v>เปิดดำเนินการ</v>
          </cell>
          <cell r="R655" t="str">
            <v xml:space="preserve">135 ม.1 </v>
          </cell>
          <cell r="S655" t="str">
            <v>58110</v>
          </cell>
          <cell r="V655" t="str">
            <v>21</v>
          </cell>
          <cell r="W655" t="str">
            <v>2.1 ทุติยภูมิระดับต้น</v>
          </cell>
          <cell r="AH655" t="str">
            <v>11207</v>
          </cell>
        </row>
        <row r="656">
          <cell r="A656" t="str">
            <v>001119600</v>
          </cell>
          <cell r="B656" t="str">
            <v>โรงพยาบาลเวียงป่าเป้า</v>
          </cell>
          <cell r="C656" t="str">
            <v>21002</v>
          </cell>
          <cell r="D656" t="str">
            <v>กระทรวงสาธารณสุข สำนักงานปลัดกระทรวงสาธารณสุข</v>
          </cell>
          <cell r="E656" t="str">
            <v>07</v>
          </cell>
          <cell r="F656" t="str">
            <v>โรงพยาบาลชุมชน</v>
          </cell>
          <cell r="G656" t="str">
            <v>60</v>
          </cell>
          <cell r="H656" t="str">
            <v>57</v>
          </cell>
          <cell r="I656" t="str">
            <v>จ.เชียงราย</v>
          </cell>
          <cell r="J656" t="str">
            <v>11</v>
          </cell>
          <cell r="K656" t="str">
            <v xml:space="preserve"> อ.เวียงป่าเป้า</v>
          </cell>
          <cell r="L656" t="str">
            <v>02</v>
          </cell>
          <cell r="M656" t="str">
            <v xml:space="preserve"> 'ต.เวียง'</v>
          </cell>
          <cell r="N656" t="str">
            <v>11</v>
          </cell>
          <cell r="O656" t="str">
            <v xml:space="preserve"> หมู่ 11</v>
          </cell>
          <cell r="P656" t="str">
            <v>01</v>
          </cell>
          <cell r="Q656" t="str">
            <v>เปิดดำเนินการ</v>
          </cell>
          <cell r="R656" t="str">
            <v>131 บ้านใหม่พัฒนา</v>
          </cell>
          <cell r="S656" t="str">
            <v>57170</v>
          </cell>
          <cell r="T656" t="str">
            <v>053-781342</v>
          </cell>
          <cell r="U656" t="str">
            <v>053-781343</v>
          </cell>
          <cell r="V656" t="str">
            <v>21</v>
          </cell>
          <cell r="W656" t="str">
            <v>2.1 ทุติยภูมิระดับต้น</v>
          </cell>
          <cell r="X656" t="str">
            <v>S</v>
          </cell>
          <cell r="Y656" t="str">
            <v xml:space="preserve">บริการ  </v>
          </cell>
          <cell r="AH656" t="str">
            <v>11196</v>
          </cell>
        </row>
        <row r="657">
          <cell r="A657" t="str">
            <v>001119700</v>
          </cell>
          <cell r="B657" t="str">
            <v>โรงพยาบาลพญาเม็งราย</v>
          </cell>
          <cell r="C657" t="str">
            <v>21002</v>
          </cell>
          <cell r="D657" t="str">
            <v>กระทรวงสาธารณสุข สำนักงานปลัดกระทรวงสาธารณสุข</v>
          </cell>
          <cell r="E657" t="str">
            <v>07</v>
          </cell>
          <cell r="F657" t="str">
            <v>โรงพยาบาลชุมชน</v>
          </cell>
          <cell r="G657" t="str">
            <v>30</v>
          </cell>
          <cell r="H657" t="str">
            <v>57</v>
          </cell>
          <cell r="I657" t="str">
            <v>จ.เชียงราย</v>
          </cell>
          <cell r="J657" t="str">
            <v>12</v>
          </cell>
          <cell r="K657" t="str">
            <v xml:space="preserve"> อ.พญาเม็งราย</v>
          </cell>
          <cell r="L657" t="str">
            <v>01</v>
          </cell>
          <cell r="M657" t="str">
            <v xml:space="preserve"> 'ต.แม่เปา'</v>
          </cell>
          <cell r="N657" t="str">
            <v>10</v>
          </cell>
          <cell r="O657" t="str">
            <v xml:space="preserve"> หมู่ 10</v>
          </cell>
          <cell r="P657" t="str">
            <v>01</v>
          </cell>
          <cell r="Q657" t="str">
            <v>เปิดดำเนินการ</v>
          </cell>
          <cell r="R657" t="str">
            <v>156 บ้านสันเชียงใหม่</v>
          </cell>
          <cell r="S657" t="str">
            <v>57290</v>
          </cell>
          <cell r="T657" t="str">
            <v>053-799033</v>
          </cell>
          <cell r="U657" t="str">
            <v>053-799124</v>
          </cell>
          <cell r="V657" t="str">
            <v>21</v>
          </cell>
          <cell r="W657" t="str">
            <v>2.1 ทุติยภูมิระดับต้น</v>
          </cell>
          <cell r="X657" t="str">
            <v>S</v>
          </cell>
          <cell r="Y657" t="str">
            <v xml:space="preserve">บริการ  </v>
          </cell>
          <cell r="AH657" t="str">
            <v>11197</v>
          </cell>
        </row>
        <row r="658">
          <cell r="A658" t="str">
            <v>001119500</v>
          </cell>
          <cell r="B658" t="str">
            <v>โรงพยาบาลแม่สรวย</v>
          </cell>
          <cell r="C658" t="str">
            <v>21002</v>
          </cell>
          <cell r="D658" t="str">
            <v>กระทรวงสาธารณสุข สำนักงานปลัดกระทรวงสาธารณสุข</v>
          </cell>
          <cell r="E658" t="str">
            <v>07</v>
          </cell>
          <cell r="F658" t="str">
            <v>โรงพยาบาลชุมชน</v>
          </cell>
          <cell r="G658" t="str">
            <v>60</v>
          </cell>
          <cell r="H658" t="str">
            <v>57</v>
          </cell>
          <cell r="I658" t="str">
            <v>จ.เชียงราย</v>
          </cell>
          <cell r="J658" t="str">
            <v>10</v>
          </cell>
          <cell r="K658" t="str">
            <v xml:space="preserve"> อ.แม่สรวย</v>
          </cell>
          <cell r="L658" t="str">
            <v>03</v>
          </cell>
          <cell r="M658" t="str">
            <v xml:space="preserve"> 'ต.แม่พริก'</v>
          </cell>
          <cell r="N658" t="str">
            <v>13</v>
          </cell>
          <cell r="O658" t="str">
            <v xml:space="preserve"> หมู่ 13</v>
          </cell>
          <cell r="P658" t="str">
            <v>01</v>
          </cell>
          <cell r="Q658" t="str">
            <v>เปิดดำเนินการ</v>
          </cell>
          <cell r="R658" t="str">
            <v>108บ้านป่าซางพัฒนา</v>
          </cell>
          <cell r="S658" t="str">
            <v>57180</v>
          </cell>
          <cell r="T658" t="str">
            <v>053-786017</v>
          </cell>
          <cell r="U658" t="str">
            <v>053-786017</v>
          </cell>
          <cell r="V658" t="str">
            <v>21</v>
          </cell>
          <cell r="W658" t="str">
            <v>2.1 ทุติยภูมิระดับต้น</v>
          </cell>
          <cell r="X658" t="str">
            <v>S</v>
          </cell>
          <cell r="Y658" t="str">
            <v xml:space="preserve">บริการ  </v>
          </cell>
          <cell r="AH658" t="str">
            <v>11195</v>
          </cell>
        </row>
        <row r="659">
          <cell r="A659" t="str">
            <v>001120000</v>
          </cell>
          <cell r="B659" t="str">
            <v>โรงพยาบาลแม่ฟ้าหลวง</v>
          </cell>
          <cell r="C659" t="str">
            <v>21002</v>
          </cell>
          <cell r="D659" t="str">
            <v>กระทรวงสาธารณสุข สำนักงานปลัดกระทรวงสาธารณสุข</v>
          </cell>
          <cell r="E659" t="str">
            <v>07</v>
          </cell>
          <cell r="F659" t="str">
            <v>โรงพยาบาลชุมชน</v>
          </cell>
          <cell r="G659" t="str">
            <v>30</v>
          </cell>
          <cell r="H659" t="str">
            <v>57</v>
          </cell>
          <cell r="I659" t="str">
            <v>จ.เชียงราย</v>
          </cell>
          <cell r="J659" t="str">
            <v>15</v>
          </cell>
          <cell r="K659" t="str">
            <v xml:space="preserve"> อ.แม่ฟ้าหลวง</v>
          </cell>
          <cell r="L659" t="str">
            <v>02</v>
          </cell>
          <cell r="M659" t="str">
            <v xml:space="preserve"> 'ต.แม่สลองใน'</v>
          </cell>
          <cell r="N659" t="str">
            <v>01</v>
          </cell>
          <cell r="O659" t="str">
            <v xml:space="preserve"> หมู่ 1</v>
          </cell>
          <cell r="P659" t="str">
            <v>01</v>
          </cell>
          <cell r="Q659" t="str">
            <v>เปิดดำเนินการ</v>
          </cell>
          <cell r="R659" t="str">
            <v>200 บ้านห้วยหยวกหินแตก</v>
          </cell>
          <cell r="S659" t="str">
            <v>57240</v>
          </cell>
          <cell r="T659" t="str">
            <v>053-730357</v>
          </cell>
          <cell r="U659" t="str">
            <v>053-730191</v>
          </cell>
          <cell r="V659" t="str">
            <v>21</v>
          </cell>
          <cell r="W659" t="str">
            <v>2.1 ทุติยภูมิระดับต้น</v>
          </cell>
          <cell r="X659" t="str">
            <v>S</v>
          </cell>
          <cell r="Y659" t="str">
            <v xml:space="preserve">บริการ  </v>
          </cell>
          <cell r="AH659" t="str">
            <v>11200</v>
          </cell>
        </row>
        <row r="660">
          <cell r="A660" t="str">
            <v>001119900</v>
          </cell>
          <cell r="B660" t="str">
            <v>โรงพยาบาลขุนตาล</v>
          </cell>
          <cell r="C660" t="str">
            <v>21002</v>
          </cell>
          <cell r="D660" t="str">
            <v>กระทรวงสาธารณสุข สำนักงานปลัดกระทรวงสาธารณสุข</v>
          </cell>
          <cell r="E660" t="str">
            <v>07</v>
          </cell>
          <cell r="F660" t="str">
            <v>โรงพยาบาลชุมชน</v>
          </cell>
          <cell r="G660" t="str">
            <v>30</v>
          </cell>
          <cell r="H660" t="str">
            <v>57</v>
          </cell>
          <cell r="I660" t="str">
            <v>จ.เชียงราย</v>
          </cell>
          <cell r="J660" t="str">
            <v>14</v>
          </cell>
          <cell r="K660" t="str">
            <v xml:space="preserve"> อ.ขุนตาล</v>
          </cell>
          <cell r="L660" t="str">
            <v>01</v>
          </cell>
          <cell r="M660" t="str">
            <v xml:space="preserve"> 'ต.ต้า'</v>
          </cell>
          <cell r="N660" t="str">
            <v>12</v>
          </cell>
          <cell r="O660" t="str">
            <v xml:space="preserve"> หมู่ 12</v>
          </cell>
          <cell r="P660" t="str">
            <v>01</v>
          </cell>
          <cell r="Q660" t="str">
            <v>เปิดดำเนินการ</v>
          </cell>
          <cell r="R660" t="str">
            <v>208 บ้านยางฮอมใหม่</v>
          </cell>
          <cell r="S660" t="str">
            <v>57340</v>
          </cell>
          <cell r="T660" t="str">
            <v>053-606221</v>
          </cell>
          <cell r="U660" t="str">
            <v>053-606220</v>
          </cell>
          <cell r="V660" t="str">
            <v>21</v>
          </cell>
          <cell r="W660" t="str">
            <v>2.1 ทุติยภูมิระดับต้น</v>
          </cell>
          <cell r="X660" t="str">
            <v>S</v>
          </cell>
          <cell r="Y660" t="str">
            <v xml:space="preserve">บริการ  </v>
          </cell>
          <cell r="AH660" t="str">
            <v>11199</v>
          </cell>
        </row>
        <row r="661">
          <cell r="A661" t="str">
            <v>001120200</v>
          </cell>
          <cell r="B661" t="str">
            <v>โรงพยาบาลเวียงเชียงรุ้ง</v>
          </cell>
          <cell r="C661" t="str">
            <v>21002</v>
          </cell>
          <cell r="D661" t="str">
            <v>กระทรวงสาธารณสุข สำนักงานปลัดกระทรวงสาธารณสุข</v>
          </cell>
          <cell r="E661" t="str">
            <v>07</v>
          </cell>
          <cell r="F661" t="str">
            <v>โรงพยาบาลชุมชน</v>
          </cell>
          <cell r="G661" t="str">
            <v>30</v>
          </cell>
          <cell r="H661" t="str">
            <v>57</v>
          </cell>
          <cell r="I661" t="str">
            <v>จ.เชียงราย</v>
          </cell>
          <cell r="J661" t="str">
            <v>17</v>
          </cell>
          <cell r="K661" t="str">
            <v xml:space="preserve"> อ.เวียงเชียงรุ้ง</v>
          </cell>
          <cell r="L661" t="str">
            <v>01</v>
          </cell>
          <cell r="M661" t="str">
            <v xml:space="preserve"> 'ต.ทุ่งก่อ'</v>
          </cell>
          <cell r="N661" t="str">
            <v>01</v>
          </cell>
          <cell r="O661" t="str">
            <v xml:space="preserve"> หมู่ 1</v>
          </cell>
          <cell r="P661" t="str">
            <v>01</v>
          </cell>
          <cell r="Q661" t="str">
            <v>เปิดดำเนินการ</v>
          </cell>
          <cell r="R661" t="str">
            <v>54 บ้านโป่ง</v>
          </cell>
          <cell r="S661" t="str">
            <v>57210</v>
          </cell>
          <cell r="T661" t="str">
            <v>053-953137</v>
          </cell>
          <cell r="U661" t="str">
            <v>053-608154</v>
          </cell>
          <cell r="V661" t="str">
            <v>21</v>
          </cell>
          <cell r="W661" t="str">
            <v>2.1 ทุติยภูมิระดับต้น</v>
          </cell>
          <cell r="X661" t="str">
            <v>S</v>
          </cell>
          <cell r="Y661" t="str">
            <v xml:space="preserve">บริการ  </v>
          </cell>
          <cell r="AH661" t="str">
            <v>11202</v>
          </cell>
        </row>
        <row r="662">
          <cell r="A662" t="str">
            <v>001119300</v>
          </cell>
          <cell r="B662" t="str">
            <v>โรงพยาบาลเชียงแสน</v>
          </cell>
          <cell r="C662" t="str">
            <v>21002</v>
          </cell>
          <cell r="D662" t="str">
            <v>กระทรวงสาธารณสุข สำนักงานปลัดกระทรวงสาธารณสุข</v>
          </cell>
          <cell r="E662" t="str">
            <v>07</v>
          </cell>
          <cell r="F662" t="str">
            <v>โรงพยาบาลชุมชน</v>
          </cell>
          <cell r="G662" t="str">
            <v>60</v>
          </cell>
          <cell r="H662" t="str">
            <v>57</v>
          </cell>
          <cell r="I662" t="str">
            <v>จ.เชียงราย</v>
          </cell>
          <cell r="J662" t="str">
            <v>08</v>
          </cell>
          <cell r="K662" t="str">
            <v xml:space="preserve"> อ.เชียงแสน</v>
          </cell>
          <cell r="L662" t="str">
            <v>01</v>
          </cell>
          <cell r="M662" t="str">
            <v xml:space="preserve"> 'ต.เวียง'</v>
          </cell>
          <cell r="N662" t="str">
            <v>06</v>
          </cell>
          <cell r="O662" t="str">
            <v xml:space="preserve"> หมู่ 6</v>
          </cell>
          <cell r="P662" t="str">
            <v>01</v>
          </cell>
          <cell r="Q662" t="str">
            <v>เปิดดำเนินการ</v>
          </cell>
          <cell r="R662" t="str">
            <v xml:space="preserve">104 ม.6 </v>
          </cell>
          <cell r="S662" t="str">
            <v>57150</v>
          </cell>
          <cell r="T662" t="str">
            <v>053-777017</v>
          </cell>
          <cell r="U662" t="str">
            <v>053-777035</v>
          </cell>
          <cell r="V662" t="str">
            <v>21</v>
          </cell>
          <cell r="W662" t="str">
            <v>2.1 ทุติยภูมิระดับต้น</v>
          </cell>
          <cell r="X662" t="str">
            <v>S</v>
          </cell>
          <cell r="Y662" t="str">
            <v xml:space="preserve">บริการ  </v>
          </cell>
          <cell r="AH662" t="str">
            <v>11193</v>
          </cell>
        </row>
        <row r="663">
          <cell r="A663" t="str">
            <v>001119100</v>
          </cell>
          <cell r="B663" t="str">
            <v>โรงพยาบาลป่าแดด</v>
          </cell>
          <cell r="C663" t="str">
            <v>21002</v>
          </cell>
          <cell r="D663" t="str">
            <v>กระทรวงสาธารณสุข สำนักงานปลัดกระทรวงสาธารณสุข</v>
          </cell>
          <cell r="E663" t="str">
            <v>07</v>
          </cell>
          <cell r="F663" t="str">
            <v>โรงพยาบาลชุมชน</v>
          </cell>
          <cell r="G663" t="str">
            <v>30</v>
          </cell>
          <cell r="H663" t="str">
            <v>57</v>
          </cell>
          <cell r="I663" t="str">
            <v>จ.เชียงราย</v>
          </cell>
          <cell r="J663" t="str">
            <v>06</v>
          </cell>
          <cell r="K663" t="str">
            <v xml:space="preserve"> อ.ป่าแดด</v>
          </cell>
          <cell r="L663" t="str">
            <v>01</v>
          </cell>
          <cell r="M663" t="str">
            <v xml:space="preserve"> 'ต.ป่าแดด'</v>
          </cell>
          <cell r="N663" t="str">
            <v>04</v>
          </cell>
          <cell r="O663" t="str">
            <v xml:space="preserve"> หมู่ 4</v>
          </cell>
          <cell r="P663" t="str">
            <v>01</v>
          </cell>
          <cell r="Q663" t="str">
            <v>เปิดดำเนินการ</v>
          </cell>
          <cell r="R663" t="str">
            <v xml:space="preserve">196 ม.4 </v>
          </cell>
          <cell r="S663" t="str">
            <v>57190</v>
          </cell>
          <cell r="T663" t="str">
            <v>053-654467</v>
          </cell>
          <cell r="U663" t="str">
            <v>053-654468</v>
          </cell>
          <cell r="V663" t="str">
            <v>21</v>
          </cell>
          <cell r="W663" t="str">
            <v>2.1 ทุติยภูมิระดับต้น</v>
          </cell>
          <cell r="X663" t="str">
            <v>S</v>
          </cell>
          <cell r="Y663" t="str">
            <v xml:space="preserve">บริการ  </v>
          </cell>
          <cell r="AH663" t="str">
            <v>11191</v>
          </cell>
        </row>
        <row r="664">
          <cell r="A664" t="str">
            <v>001119000</v>
          </cell>
          <cell r="B664" t="str">
            <v>โรงพยาบาลพาน</v>
          </cell>
          <cell r="C664" t="str">
            <v>21002</v>
          </cell>
          <cell r="D664" t="str">
            <v>กระทรวงสาธารณสุข สำนักงานปลัดกระทรวงสาธารณสุข</v>
          </cell>
          <cell r="E664" t="str">
            <v>07</v>
          </cell>
          <cell r="F664" t="str">
            <v>โรงพยาบาลชุมชน</v>
          </cell>
          <cell r="G664" t="str">
            <v>90</v>
          </cell>
          <cell r="H664" t="str">
            <v>57</v>
          </cell>
          <cell r="I664" t="str">
            <v>จ.เชียงราย</v>
          </cell>
          <cell r="J664" t="str">
            <v>05</v>
          </cell>
          <cell r="K664" t="str">
            <v xml:space="preserve"> อ.พาน</v>
          </cell>
          <cell r="L664" t="str">
            <v>09</v>
          </cell>
          <cell r="M664" t="str">
            <v xml:space="preserve"> 'ต.ม่วงคำ'</v>
          </cell>
          <cell r="N664" t="str">
            <v>01</v>
          </cell>
          <cell r="O664" t="str">
            <v xml:space="preserve"> หมู่ 1</v>
          </cell>
          <cell r="P664" t="str">
            <v>01</v>
          </cell>
          <cell r="Q664" t="str">
            <v>เปิดดำเนินการ</v>
          </cell>
          <cell r="R664" t="str">
            <v>516 ม.1 บ้านม่วงคำ</v>
          </cell>
          <cell r="S664" t="str">
            <v>57120</v>
          </cell>
          <cell r="T664" t="str">
            <v>053-721345</v>
          </cell>
          <cell r="U664" t="str">
            <v>053-721346</v>
          </cell>
          <cell r="V664" t="str">
            <v>21</v>
          </cell>
          <cell r="W664" t="str">
            <v>2.1 ทุติยภูมิระดับต้น</v>
          </cell>
          <cell r="X664" t="str">
            <v>S</v>
          </cell>
          <cell r="Y664" t="str">
            <v xml:space="preserve">บริการ  </v>
          </cell>
          <cell r="AH664" t="str">
            <v>11190</v>
          </cell>
        </row>
        <row r="665">
          <cell r="A665" t="str">
            <v>001120100</v>
          </cell>
          <cell r="B665" t="str">
            <v>โรงพยาบาลแม่ลาว</v>
          </cell>
          <cell r="C665" t="str">
            <v>21002</v>
          </cell>
          <cell r="D665" t="str">
            <v>กระทรวงสาธารณสุข สำนักงานปลัดกระทรวงสาธารณสุข</v>
          </cell>
          <cell r="E665" t="str">
            <v>07</v>
          </cell>
          <cell r="F665" t="str">
            <v>โรงพยาบาลชุมชน</v>
          </cell>
          <cell r="G665" t="str">
            <v>30</v>
          </cell>
          <cell r="H665" t="str">
            <v>57</v>
          </cell>
          <cell r="I665" t="str">
            <v>จ.เชียงราย</v>
          </cell>
          <cell r="J665" t="str">
            <v>16</v>
          </cell>
          <cell r="K665" t="str">
            <v xml:space="preserve"> อ.แม่ลาว</v>
          </cell>
          <cell r="L665" t="str">
            <v>02</v>
          </cell>
          <cell r="M665" t="str">
            <v xml:space="preserve"> 'ต.จอมหมอกแก้ว'</v>
          </cell>
          <cell r="N665" t="str">
            <v>03</v>
          </cell>
          <cell r="O665" t="str">
            <v xml:space="preserve"> หมู่ 3</v>
          </cell>
          <cell r="P665" t="str">
            <v>01</v>
          </cell>
          <cell r="Q665" t="str">
            <v>เปิดดำเนินการ</v>
          </cell>
          <cell r="R665" t="str">
            <v>309 บ้านห้วยส้านดอกจั่น</v>
          </cell>
          <cell r="S665" t="str">
            <v>57250</v>
          </cell>
          <cell r="T665" t="str">
            <v>053-603100</v>
          </cell>
          <cell r="U665" t="str">
            <v>053-603101</v>
          </cell>
          <cell r="V665" t="str">
            <v>21</v>
          </cell>
          <cell r="W665" t="str">
            <v>2.1 ทุติยภูมิระดับต้น</v>
          </cell>
          <cell r="X665" t="str">
            <v>S</v>
          </cell>
          <cell r="Y665" t="str">
            <v xml:space="preserve">บริการ  </v>
          </cell>
          <cell r="AH665" t="str">
            <v>11201</v>
          </cell>
        </row>
        <row r="666">
          <cell r="A666" t="str">
            <v>001117300</v>
          </cell>
          <cell r="B666" t="str">
            <v>โรงพยาบาลแม่จริม</v>
          </cell>
          <cell r="C666" t="str">
            <v>21002</v>
          </cell>
          <cell r="D666" t="str">
            <v>กระทรวงสาธารณสุข สำนักงานปลัดกระทรวงสาธารณสุข</v>
          </cell>
          <cell r="E666" t="str">
            <v>07</v>
          </cell>
          <cell r="F666" t="str">
            <v>โรงพยาบาลชุมชน</v>
          </cell>
          <cell r="G666" t="str">
            <v>30</v>
          </cell>
          <cell r="H666" t="str">
            <v>55</v>
          </cell>
          <cell r="I666" t="str">
            <v>จ.น่าน</v>
          </cell>
          <cell r="J666" t="str">
            <v>02</v>
          </cell>
          <cell r="K666" t="str">
            <v xml:space="preserve"> อ.แม่จริม</v>
          </cell>
          <cell r="L666" t="str">
            <v>02</v>
          </cell>
          <cell r="M666" t="str">
            <v xml:space="preserve"> 'ต.หนองแดง'</v>
          </cell>
          <cell r="N666" t="str">
            <v>04</v>
          </cell>
          <cell r="O666" t="str">
            <v xml:space="preserve"> หมู่ 4</v>
          </cell>
          <cell r="P666" t="str">
            <v>01</v>
          </cell>
          <cell r="Q666" t="str">
            <v>เปิดดำเนินการ</v>
          </cell>
          <cell r="R666" t="str">
            <v xml:space="preserve"> เลขที่ 218 </v>
          </cell>
          <cell r="S666" t="str">
            <v>55170</v>
          </cell>
          <cell r="T666" t="str">
            <v>054769036</v>
          </cell>
          <cell r="V666" t="str">
            <v>22</v>
          </cell>
          <cell r="W666" t="str">
            <v>2.2 ทุติยภูมิระดับกลาง</v>
          </cell>
          <cell r="AH666" t="str">
            <v>11173</v>
          </cell>
        </row>
        <row r="667">
          <cell r="A667" t="str">
            <v>001117400</v>
          </cell>
          <cell r="B667" t="str">
            <v>โรงพยาบาลบ้านหลวง</v>
          </cell>
          <cell r="C667" t="str">
            <v>21002</v>
          </cell>
          <cell r="D667" t="str">
            <v>กระทรวงสาธารณสุข สำนักงานปลัดกระทรวงสาธารณสุข</v>
          </cell>
          <cell r="E667" t="str">
            <v>07</v>
          </cell>
          <cell r="F667" t="str">
            <v>โรงพยาบาลชุมชน</v>
          </cell>
          <cell r="G667" t="str">
            <v>30</v>
          </cell>
          <cell r="H667" t="str">
            <v>55</v>
          </cell>
          <cell r="I667" t="str">
            <v>จ.น่าน</v>
          </cell>
          <cell r="J667" t="str">
            <v>03</v>
          </cell>
          <cell r="K667" t="str">
            <v xml:space="preserve"> อ.บ้านหลวง</v>
          </cell>
          <cell r="L667" t="str">
            <v>01</v>
          </cell>
          <cell r="M667" t="str">
            <v xml:space="preserve"> 'ต.บ้านฟ้า'</v>
          </cell>
          <cell r="N667" t="str">
            <v>05</v>
          </cell>
          <cell r="O667" t="str">
            <v xml:space="preserve"> หมู่ 5</v>
          </cell>
          <cell r="P667" t="str">
            <v>01</v>
          </cell>
          <cell r="Q667" t="str">
            <v>เปิดดำเนินการ</v>
          </cell>
          <cell r="R667" t="str">
            <v xml:space="preserve"> เลขที่ 102 </v>
          </cell>
          <cell r="S667" t="str">
            <v>55190</v>
          </cell>
          <cell r="T667" t="str">
            <v>054761060</v>
          </cell>
          <cell r="V667" t="str">
            <v>22</v>
          </cell>
          <cell r="W667" t="str">
            <v>2.2 ทุติยภูมิระดับกลาง</v>
          </cell>
          <cell r="AH667" t="str">
            <v>11174</v>
          </cell>
        </row>
        <row r="668">
          <cell r="A668" t="str">
            <v>001117500</v>
          </cell>
          <cell r="B668" t="str">
            <v>โรงพยาบาลนาน้อย</v>
          </cell>
          <cell r="C668" t="str">
            <v>21002</v>
          </cell>
          <cell r="D668" t="str">
            <v>กระทรวงสาธารณสุข สำนักงานปลัดกระทรวงสาธารณสุข</v>
          </cell>
          <cell r="E668" t="str">
            <v>07</v>
          </cell>
          <cell r="F668" t="str">
            <v>โรงพยาบาลชุมชน</v>
          </cell>
          <cell r="G668" t="str">
            <v>30</v>
          </cell>
          <cell r="H668" t="str">
            <v>55</v>
          </cell>
          <cell r="I668" t="str">
            <v>จ.น่าน</v>
          </cell>
          <cell r="J668" t="str">
            <v>04</v>
          </cell>
          <cell r="K668" t="str">
            <v xml:space="preserve"> อ.นาน้อย</v>
          </cell>
          <cell r="L668" t="str">
            <v>03</v>
          </cell>
          <cell r="M668" t="str">
            <v xml:space="preserve"> 'ต.ศรีษะเกษ'</v>
          </cell>
          <cell r="N668" t="str">
            <v>06</v>
          </cell>
          <cell r="O668" t="str">
            <v xml:space="preserve"> หมู่ 6</v>
          </cell>
          <cell r="P668" t="str">
            <v>01</v>
          </cell>
          <cell r="Q668" t="str">
            <v>เปิดดำเนินการ</v>
          </cell>
          <cell r="R668" t="str">
            <v xml:space="preserve"> เลขที่ 110 </v>
          </cell>
          <cell r="S668" t="str">
            <v>55150</v>
          </cell>
          <cell r="T668" t="str">
            <v>054789089</v>
          </cell>
          <cell r="V668" t="str">
            <v>22</v>
          </cell>
          <cell r="W668" t="str">
            <v>2.2 ทุติยภูมิระดับกลาง</v>
          </cell>
          <cell r="AH668" t="str">
            <v>11175</v>
          </cell>
        </row>
        <row r="669">
          <cell r="A669" t="str">
            <v>001117700</v>
          </cell>
          <cell r="B669" t="str">
            <v>โรงพยาบาลเวียงสา</v>
          </cell>
          <cell r="C669" t="str">
            <v>21002</v>
          </cell>
          <cell r="D669" t="str">
            <v>กระทรวงสาธารณสุข สำนักงานปลัดกระทรวงสาธารณสุข</v>
          </cell>
          <cell r="E669" t="str">
            <v>07</v>
          </cell>
          <cell r="F669" t="str">
            <v>โรงพยาบาลชุมชน</v>
          </cell>
          <cell r="G669" t="str">
            <v>60</v>
          </cell>
          <cell r="H669" t="str">
            <v>55</v>
          </cell>
          <cell r="I669" t="str">
            <v>จ.น่าน</v>
          </cell>
          <cell r="J669" t="str">
            <v>07</v>
          </cell>
          <cell r="K669" t="str">
            <v xml:space="preserve"> อ.เวียงสา</v>
          </cell>
          <cell r="L669" t="str">
            <v>01</v>
          </cell>
          <cell r="M669" t="str">
            <v xml:space="preserve"> 'ต.กลางเวียง'</v>
          </cell>
          <cell r="N669" t="str">
            <v>11</v>
          </cell>
          <cell r="O669" t="str">
            <v xml:space="preserve"> หมู่ 11</v>
          </cell>
          <cell r="P669" t="str">
            <v>01</v>
          </cell>
          <cell r="Q669" t="str">
            <v>เปิดดำเนินการ</v>
          </cell>
          <cell r="R669" t="str">
            <v xml:space="preserve"> เลขที่ 131 </v>
          </cell>
          <cell r="S669" t="str">
            <v>55110</v>
          </cell>
          <cell r="T669" t="str">
            <v>054752012</v>
          </cell>
          <cell r="V669" t="str">
            <v>22</v>
          </cell>
          <cell r="W669" t="str">
            <v>2.2 ทุติยภูมิระดับกลาง</v>
          </cell>
          <cell r="AH669" t="str">
            <v>11177</v>
          </cell>
        </row>
        <row r="670">
          <cell r="A670" t="str">
            <v>001117800</v>
          </cell>
          <cell r="B670" t="str">
            <v>โรงพยาบาลทุ่งช้าง</v>
          </cell>
          <cell r="C670" t="str">
            <v>21002</v>
          </cell>
          <cell r="D670" t="str">
            <v>กระทรวงสาธารณสุข สำนักงานปลัดกระทรวงสาธารณสุข</v>
          </cell>
          <cell r="E670" t="str">
            <v>07</v>
          </cell>
          <cell r="F670" t="str">
            <v>โรงพยาบาลชุมชน</v>
          </cell>
          <cell r="G670" t="str">
            <v>30</v>
          </cell>
          <cell r="H670" t="str">
            <v>55</v>
          </cell>
          <cell r="I670" t="str">
            <v>จ.น่าน</v>
          </cell>
          <cell r="J670" t="str">
            <v>08</v>
          </cell>
          <cell r="K670" t="str">
            <v xml:space="preserve"> อ.ทุ่งช้าง</v>
          </cell>
          <cell r="L670" t="str">
            <v>04</v>
          </cell>
          <cell r="M670" t="str">
            <v xml:space="preserve"> 'ต.ทุ่งช้าง'</v>
          </cell>
          <cell r="N670" t="str">
            <v>02</v>
          </cell>
          <cell r="O670" t="str">
            <v xml:space="preserve"> หมู่ 2</v>
          </cell>
          <cell r="P670" t="str">
            <v>01</v>
          </cell>
          <cell r="Q670" t="str">
            <v>เปิดดำเนินการ</v>
          </cell>
          <cell r="R670" t="str">
            <v xml:space="preserve">เลขที่  1    </v>
          </cell>
          <cell r="S670" t="str">
            <v>55130</v>
          </cell>
          <cell r="T670" t="str">
            <v>054795100</v>
          </cell>
          <cell r="V670" t="str">
            <v>22</v>
          </cell>
          <cell r="W670" t="str">
            <v>2.2 ทุติยภูมิระดับกลาง</v>
          </cell>
          <cell r="AH670" t="str">
            <v>11178</v>
          </cell>
        </row>
        <row r="671">
          <cell r="A671" t="str">
            <v>001117900</v>
          </cell>
          <cell r="B671" t="str">
            <v>โรงพยาบาลเชียงกลาง</v>
          </cell>
          <cell r="C671" t="str">
            <v>21002</v>
          </cell>
          <cell r="D671" t="str">
            <v>กระทรวงสาธารณสุข สำนักงานปลัดกระทรวงสาธารณสุข</v>
          </cell>
          <cell r="E671" t="str">
            <v>07</v>
          </cell>
          <cell r="F671" t="str">
            <v>โรงพยาบาลชุมชน</v>
          </cell>
          <cell r="G671" t="str">
            <v>30</v>
          </cell>
          <cell r="H671" t="str">
            <v>55</v>
          </cell>
          <cell r="I671" t="str">
            <v>จ.น่าน</v>
          </cell>
          <cell r="J671" t="str">
            <v>09</v>
          </cell>
          <cell r="K671" t="str">
            <v xml:space="preserve"> อ.เชียงกลาง</v>
          </cell>
          <cell r="L671" t="str">
            <v>01</v>
          </cell>
          <cell r="M671" t="str">
            <v xml:space="preserve"> 'ต.เชียงกลาง'</v>
          </cell>
          <cell r="N671" t="str">
            <v>05</v>
          </cell>
          <cell r="O671" t="str">
            <v xml:space="preserve"> หมู่ 5</v>
          </cell>
          <cell r="P671" t="str">
            <v>01</v>
          </cell>
          <cell r="Q671" t="str">
            <v>เปิดดำเนินการ</v>
          </cell>
          <cell r="R671" t="str">
            <v>563</v>
          </cell>
          <cell r="S671" t="str">
            <v>55160</v>
          </cell>
          <cell r="T671" t="str">
            <v>054797111</v>
          </cell>
          <cell r="V671" t="str">
            <v>22</v>
          </cell>
          <cell r="W671" t="str">
            <v>2.2 ทุติยภูมิระดับกลาง</v>
          </cell>
          <cell r="AH671" t="str">
            <v>11179</v>
          </cell>
        </row>
        <row r="672">
          <cell r="A672" t="str">
            <v>001118100</v>
          </cell>
          <cell r="B672" t="str">
            <v>โรงพยาบาลสันติสุข</v>
          </cell>
          <cell r="C672" t="str">
            <v>21002</v>
          </cell>
          <cell r="D672" t="str">
            <v>กระทรวงสาธารณสุข สำนักงานปลัดกระทรวงสาธารณสุข</v>
          </cell>
          <cell r="E672" t="str">
            <v>07</v>
          </cell>
          <cell r="F672" t="str">
            <v>โรงพยาบาลชุมชน</v>
          </cell>
          <cell r="G672" t="str">
            <v>30</v>
          </cell>
          <cell r="H672" t="str">
            <v>55</v>
          </cell>
          <cell r="I672" t="str">
            <v>จ.น่าน</v>
          </cell>
          <cell r="J672" t="str">
            <v>11</v>
          </cell>
          <cell r="K672" t="str">
            <v xml:space="preserve"> อ.สันติสุข</v>
          </cell>
          <cell r="L672" t="str">
            <v>01</v>
          </cell>
          <cell r="M672" t="str">
            <v xml:space="preserve"> 'ต.ดู่พงษ์'</v>
          </cell>
          <cell r="N672" t="str">
            <v>04</v>
          </cell>
          <cell r="O672" t="str">
            <v xml:space="preserve"> หมู่ 4</v>
          </cell>
          <cell r="P672" t="str">
            <v>01</v>
          </cell>
          <cell r="Q672" t="str">
            <v>เปิดดำเนินการ</v>
          </cell>
          <cell r="R672" t="str">
            <v xml:space="preserve">เลขที่ 205 </v>
          </cell>
          <cell r="S672" t="str">
            <v>55210</v>
          </cell>
          <cell r="T672" t="str">
            <v>054767045</v>
          </cell>
          <cell r="V672" t="str">
            <v>22</v>
          </cell>
          <cell r="W672" t="str">
            <v>2.2 ทุติยภูมิระดับกลาง</v>
          </cell>
          <cell r="AH672" t="str">
            <v>11181</v>
          </cell>
        </row>
        <row r="673">
          <cell r="A673" t="str">
            <v>001118200</v>
          </cell>
          <cell r="B673" t="str">
            <v>โรงพยาบาลบ่อเกลือ</v>
          </cell>
          <cell r="C673" t="str">
            <v>21002</v>
          </cell>
          <cell r="D673" t="str">
            <v>กระทรวงสาธารณสุข สำนักงานปลัดกระทรวงสาธารณสุข</v>
          </cell>
          <cell r="E673" t="str">
            <v>07</v>
          </cell>
          <cell r="F673" t="str">
            <v>โรงพยาบาลชุมชน</v>
          </cell>
          <cell r="G673" t="str">
            <v>10</v>
          </cell>
          <cell r="H673" t="str">
            <v>55</v>
          </cell>
          <cell r="I673" t="str">
            <v>จ.น่าน</v>
          </cell>
          <cell r="J673" t="str">
            <v>12</v>
          </cell>
          <cell r="K673" t="str">
            <v xml:space="preserve"> อ.บ่อเกลือ</v>
          </cell>
          <cell r="L673" t="str">
            <v>02</v>
          </cell>
          <cell r="M673" t="str">
            <v xml:space="preserve"> 'ต.บ่อเกลือใต้'</v>
          </cell>
          <cell r="N673" t="str">
            <v>03</v>
          </cell>
          <cell r="O673" t="str">
            <v xml:space="preserve"> หมู่ 3</v>
          </cell>
          <cell r="P673" t="str">
            <v>01</v>
          </cell>
          <cell r="Q673" t="str">
            <v>เปิดดำเนินการ</v>
          </cell>
          <cell r="R673" t="str">
            <v xml:space="preserve"> เลขที่ 188 </v>
          </cell>
          <cell r="S673" t="str">
            <v>55220</v>
          </cell>
          <cell r="T673" t="str">
            <v>0547708066</v>
          </cell>
          <cell r="V673" t="str">
            <v>22</v>
          </cell>
          <cell r="W673" t="str">
            <v>2.2 ทุติยภูมิระดับกลาง</v>
          </cell>
          <cell r="AH673" t="str">
            <v>11182</v>
          </cell>
        </row>
        <row r="674">
          <cell r="A674" t="str">
            <v>001118700</v>
          </cell>
          <cell r="B674" t="str">
            <v>โรงพยาบาลปง</v>
          </cell>
          <cell r="C674" t="str">
            <v>21002</v>
          </cell>
          <cell r="D674" t="str">
            <v>กระทรวงสาธารณสุข สำนักงานปลัดกระทรวงสาธารณสุข</v>
          </cell>
          <cell r="E674" t="str">
            <v>07</v>
          </cell>
          <cell r="F674" t="str">
            <v>โรงพยาบาลชุมชน</v>
          </cell>
          <cell r="G674" t="str">
            <v>30</v>
          </cell>
          <cell r="H674" t="str">
            <v>56</v>
          </cell>
          <cell r="I674" t="str">
            <v>จ.พะเยา</v>
          </cell>
          <cell r="J674" t="str">
            <v>06</v>
          </cell>
          <cell r="K674" t="str">
            <v xml:space="preserve"> อ.ปง</v>
          </cell>
          <cell r="L674" t="str">
            <v>06</v>
          </cell>
          <cell r="M674" t="str">
            <v xml:space="preserve"> 'ต.นาปรัง'</v>
          </cell>
          <cell r="N674" t="str">
            <v>01</v>
          </cell>
          <cell r="O674" t="str">
            <v xml:space="preserve"> หมู่ 1</v>
          </cell>
          <cell r="P674" t="str">
            <v>01</v>
          </cell>
          <cell r="Q674" t="str">
            <v>เปิดดำเนินการ</v>
          </cell>
          <cell r="R674" t="str">
            <v xml:space="preserve">395 </v>
          </cell>
          <cell r="S674" t="str">
            <v>56140</v>
          </cell>
          <cell r="T674" t="str">
            <v>054-497-225</v>
          </cell>
          <cell r="U674" t="str">
            <v>054-429510</v>
          </cell>
          <cell r="V674" t="str">
            <v>21</v>
          </cell>
          <cell r="W674" t="str">
            <v>2.1 ทุติยภูมิระดับต้น</v>
          </cell>
          <cell r="X674" t="str">
            <v>S</v>
          </cell>
          <cell r="Y674" t="str">
            <v xml:space="preserve">บริการ  </v>
          </cell>
          <cell r="AH674" t="str">
            <v>11187</v>
          </cell>
        </row>
        <row r="675">
          <cell r="A675" t="str">
            <v>001116900</v>
          </cell>
          <cell r="B675" t="str">
            <v>โรงพยาบาลสูงเม่น</v>
          </cell>
          <cell r="C675" t="str">
            <v>21002</v>
          </cell>
          <cell r="D675" t="str">
            <v>กระทรวงสาธารณสุข สำนักงานปลัดกระทรวงสาธารณสุข</v>
          </cell>
          <cell r="E675" t="str">
            <v>07</v>
          </cell>
          <cell r="F675" t="str">
            <v>โรงพยาบาลชุมชน</v>
          </cell>
          <cell r="G675" t="str">
            <v>30</v>
          </cell>
          <cell r="H675" t="str">
            <v>54</v>
          </cell>
          <cell r="I675" t="str">
            <v>จ.แพร่</v>
          </cell>
          <cell r="J675" t="str">
            <v>04</v>
          </cell>
          <cell r="K675" t="str">
            <v xml:space="preserve"> อ.สูงเม่น</v>
          </cell>
          <cell r="L675" t="str">
            <v>04</v>
          </cell>
          <cell r="M675" t="str">
            <v xml:space="preserve"> 'ต.ดอนมูล'</v>
          </cell>
          <cell r="N675" t="str">
            <v>06</v>
          </cell>
          <cell r="O675" t="str">
            <v xml:space="preserve"> หมู่ 6</v>
          </cell>
          <cell r="P675" t="str">
            <v>01</v>
          </cell>
          <cell r="Q675" t="str">
            <v>เปิดดำเนินการ</v>
          </cell>
          <cell r="R675" t="str">
            <v xml:space="preserve"> เลขที  118   </v>
          </cell>
          <cell r="V675" t="str">
            <v>22</v>
          </cell>
          <cell r="W675" t="str">
            <v>2.2 ทุติยภูมิระดับกลาง</v>
          </cell>
          <cell r="AH675" t="str">
            <v>11169</v>
          </cell>
        </row>
        <row r="676">
          <cell r="A676" t="str">
            <v>001117000</v>
          </cell>
          <cell r="B676" t="str">
            <v>โรงพยาบาลสอง</v>
          </cell>
          <cell r="C676" t="str">
            <v>21002</v>
          </cell>
          <cell r="D676" t="str">
            <v>กระทรวงสาธารณสุข สำนักงานปลัดกระทรวงสาธารณสุข</v>
          </cell>
          <cell r="E676" t="str">
            <v>07</v>
          </cell>
          <cell r="F676" t="str">
            <v>โรงพยาบาลชุมชน</v>
          </cell>
          <cell r="G676" t="str">
            <v>30</v>
          </cell>
          <cell r="H676" t="str">
            <v>54</v>
          </cell>
          <cell r="I676" t="str">
            <v>จ.แพร่</v>
          </cell>
          <cell r="J676" t="str">
            <v>06</v>
          </cell>
          <cell r="K676" t="str">
            <v xml:space="preserve"> อ.สอง</v>
          </cell>
          <cell r="L676" t="str">
            <v>01</v>
          </cell>
          <cell r="M676" t="str">
            <v xml:space="preserve"> 'ต.บ้านหนุน'</v>
          </cell>
          <cell r="N676" t="str">
            <v>04</v>
          </cell>
          <cell r="O676" t="str">
            <v xml:space="preserve"> หมู่ 4</v>
          </cell>
          <cell r="P676" t="str">
            <v>01</v>
          </cell>
          <cell r="Q676" t="str">
            <v>เปิดดำเนินการ</v>
          </cell>
          <cell r="R676" t="str">
            <v xml:space="preserve"> เลขที  475   </v>
          </cell>
          <cell r="V676" t="str">
            <v>22</v>
          </cell>
          <cell r="W676" t="str">
            <v>2.2 ทุติยภูมิระดับกลาง</v>
          </cell>
          <cell r="AH676" t="str">
            <v>11170</v>
          </cell>
        </row>
        <row r="677">
          <cell r="A677" t="str">
            <v>001117100</v>
          </cell>
          <cell r="B677" t="str">
            <v>โรงพยาบาลวังชิ้น</v>
          </cell>
          <cell r="C677" t="str">
            <v>21002</v>
          </cell>
          <cell r="D677" t="str">
            <v>กระทรวงสาธารณสุข สำนักงานปลัดกระทรวงสาธารณสุข</v>
          </cell>
          <cell r="E677" t="str">
            <v>07</v>
          </cell>
          <cell r="F677" t="str">
            <v>โรงพยาบาลชุมชน</v>
          </cell>
          <cell r="G677" t="str">
            <v>30</v>
          </cell>
          <cell r="H677" t="str">
            <v>54</v>
          </cell>
          <cell r="I677" t="str">
            <v>จ.แพร่</v>
          </cell>
          <cell r="J677" t="str">
            <v>07</v>
          </cell>
          <cell r="K677" t="str">
            <v xml:space="preserve"> อ.วังชิ้น</v>
          </cell>
          <cell r="L677" t="str">
            <v>01</v>
          </cell>
          <cell r="M677" t="str">
            <v xml:space="preserve"> 'ต.วังชิ้น'</v>
          </cell>
          <cell r="N677" t="str">
            <v>08</v>
          </cell>
          <cell r="O677" t="str">
            <v xml:space="preserve"> หมู่ 8</v>
          </cell>
          <cell r="P677" t="str">
            <v>01</v>
          </cell>
          <cell r="Q677" t="str">
            <v>เปิดดำเนินการ</v>
          </cell>
          <cell r="R677" t="str">
            <v xml:space="preserve">เลขที  115   </v>
          </cell>
          <cell r="V677" t="str">
            <v>22</v>
          </cell>
          <cell r="W677" t="str">
            <v>2.2 ทุติยภูมิระดับกลาง</v>
          </cell>
          <cell r="AH677" t="str">
            <v>11171</v>
          </cell>
        </row>
        <row r="678">
          <cell r="A678" t="str">
            <v>001117200</v>
          </cell>
          <cell r="B678" t="str">
            <v>โรงพยาบาลหนองม่วงไข่</v>
          </cell>
          <cell r="C678" t="str">
            <v>21002</v>
          </cell>
          <cell r="D678" t="str">
            <v>กระทรวงสาธารณสุข สำนักงานปลัดกระทรวงสาธารณสุข</v>
          </cell>
          <cell r="E678" t="str">
            <v>07</v>
          </cell>
          <cell r="F678" t="str">
            <v>โรงพยาบาลชุมชน</v>
          </cell>
          <cell r="G678" t="str">
            <v>30</v>
          </cell>
          <cell r="H678" t="str">
            <v>54</v>
          </cell>
          <cell r="I678" t="str">
            <v>จ.แพร่</v>
          </cell>
          <cell r="J678" t="str">
            <v>08</v>
          </cell>
          <cell r="K678" t="str">
            <v xml:space="preserve"> อ.หนองม่วงไข่</v>
          </cell>
          <cell r="L678" t="str">
            <v>03</v>
          </cell>
          <cell r="M678" t="str">
            <v xml:space="preserve"> 'ต.น้ำรัด'</v>
          </cell>
          <cell r="N678" t="str">
            <v>04</v>
          </cell>
          <cell r="O678" t="str">
            <v xml:space="preserve"> หมู่ 4</v>
          </cell>
          <cell r="P678" t="str">
            <v>01</v>
          </cell>
          <cell r="Q678" t="str">
            <v>เปิดดำเนินการ</v>
          </cell>
          <cell r="R678" t="str">
            <v xml:space="preserve"> เลขที  329   </v>
          </cell>
          <cell r="V678" t="str">
            <v>22</v>
          </cell>
          <cell r="W678" t="str">
            <v>2.2 ทุติยภูมิระดับกลาง</v>
          </cell>
          <cell r="AH678" t="str">
            <v>11172</v>
          </cell>
        </row>
        <row r="679">
          <cell r="A679" t="str">
            <v>001121900</v>
          </cell>
          <cell r="B679" t="str">
            <v>โรงพยาบาลตากฟ้า</v>
          </cell>
          <cell r="C679" t="str">
            <v>21002</v>
          </cell>
          <cell r="D679" t="str">
            <v>กระทรวงสาธารณสุข สำนักงานปลัดกระทรวงสาธารณสุข</v>
          </cell>
          <cell r="E679" t="str">
            <v>07</v>
          </cell>
          <cell r="F679" t="str">
            <v>โรงพยาบาลชุมชน</v>
          </cell>
          <cell r="G679" t="str">
            <v>30</v>
          </cell>
          <cell r="H679" t="str">
            <v>60</v>
          </cell>
          <cell r="I679" t="str">
            <v>จ.นครสวรรค์</v>
          </cell>
          <cell r="J679" t="str">
            <v>12</v>
          </cell>
          <cell r="K679" t="str">
            <v xml:space="preserve"> อ.ตากฟ้า</v>
          </cell>
          <cell r="L679" t="str">
            <v>01</v>
          </cell>
          <cell r="M679" t="str">
            <v xml:space="preserve"> 'ต.ตากฟ้า'</v>
          </cell>
          <cell r="N679" t="str">
            <v>01</v>
          </cell>
          <cell r="O679" t="str">
            <v xml:space="preserve"> หมู่ 1</v>
          </cell>
          <cell r="P679" t="str">
            <v>01</v>
          </cell>
          <cell r="Q679" t="str">
            <v>เปิดดำเนินการ</v>
          </cell>
          <cell r="R679" t="str">
            <v xml:space="preserve">330 ม.1 ถ.พหลโยธิน </v>
          </cell>
          <cell r="S679" t="str">
            <v>60190</v>
          </cell>
          <cell r="V679" t="str">
            <v>21</v>
          </cell>
          <cell r="W679" t="str">
            <v>2.1 ทุติยภูมิระดับต้น</v>
          </cell>
          <cell r="AH679" t="str">
            <v>11219</v>
          </cell>
        </row>
        <row r="680">
          <cell r="A680" t="str">
            <v>001120800</v>
          </cell>
          <cell r="B680" t="str">
            <v>โรงพยาบาลปางมะผ้า</v>
          </cell>
          <cell r="C680" t="str">
            <v>21002</v>
          </cell>
          <cell r="D680" t="str">
            <v>กระทรวงสาธารณสุข สำนักงานปลัดกระทรวงสาธารณสุข</v>
          </cell>
          <cell r="E680" t="str">
            <v>07</v>
          </cell>
          <cell r="F680" t="str">
            <v>โรงพยาบาลชุมชน</v>
          </cell>
          <cell r="G680" t="str">
            <v>10</v>
          </cell>
          <cell r="H680" t="str">
            <v>58</v>
          </cell>
          <cell r="I680" t="str">
            <v>จ.แม่ฮ่องสอน</v>
          </cell>
          <cell r="J680" t="str">
            <v>07</v>
          </cell>
          <cell r="K680" t="str">
            <v xml:space="preserve"> อ.ปางมะผ้า</v>
          </cell>
          <cell r="L680" t="str">
            <v>01</v>
          </cell>
          <cell r="M680" t="str">
            <v xml:space="preserve"> 'ต.สบป่อง'</v>
          </cell>
          <cell r="N680" t="str">
            <v>01</v>
          </cell>
          <cell r="O680" t="str">
            <v xml:space="preserve"> หมู่ 1</v>
          </cell>
          <cell r="P680" t="str">
            <v>01</v>
          </cell>
          <cell r="Q680" t="str">
            <v>เปิดดำเนินการ</v>
          </cell>
          <cell r="R680" t="str">
            <v xml:space="preserve">240 ม.1 </v>
          </cell>
          <cell r="S680" t="str">
            <v>58150</v>
          </cell>
          <cell r="V680" t="str">
            <v>21</v>
          </cell>
          <cell r="W680" t="str">
            <v>2.1 ทุติยภูมิระดับต้น</v>
          </cell>
          <cell r="AH680" t="str">
            <v>11208</v>
          </cell>
        </row>
        <row r="681">
          <cell r="A681" t="str">
            <v>001123100</v>
          </cell>
          <cell r="B681" t="str">
            <v>โรงพยาบาลขาณุวรลักษบุรี</v>
          </cell>
          <cell r="C681" t="str">
            <v>21002</v>
          </cell>
          <cell r="D681" t="str">
            <v>กระทรวงสาธารณสุข สำนักงานปลัดกระทรวงสาธารณสุข</v>
          </cell>
          <cell r="E681" t="str">
            <v>07</v>
          </cell>
          <cell r="F681" t="str">
            <v>โรงพยาบาลชุมชน</v>
          </cell>
          <cell r="G681" t="str">
            <v>60</v>
          </cell>
          <cell r="H681" t="str">
            <v>62</v>
          </cell>
          <cell r="I681" t="str">
            <v>จ.กำแพงเพชร</v>
          </cell>
          <cell r="J681" t="str">
            <v>04</v>
          </cell>
          <cell r="K681" t="str">
            <v xml:space="preserve"> อ.ขาณุวรลักษบุรี</v>
          </cell>
          <cell r="L681" t="str">
            <v>05</v>
          </cell>
          <cell r="M681" t="str">
            <v xml:space="preserve"> 'ต.แสนตอ'</v>
          </cell>
          <cell r="N681" t="str">
            <v>02</v>
          </cell>
          <cell r="O681" t="str">
            <v xml:space="preserve"> หมู่ 2</v>
          </cell>
          <cell r="P681" t="str">
            <v>01</v>
          </cell>
          <cell r="Q681" t="str">
            <v>เปิดดำเนินการ</v>
          </cell>
          <cell r="S681" t="str">
            <v>62130</v>
          </cell>
          <cell r="V681" t="str">
            <v>21</v>
          </cell>
          <cell r="W681" t="str">
            <v>2.1 ทุติยภูมิระดับต้น</v>
          </cell>
          <cell r="AH681" t="str">
            <v>11231</v>
          </cell>
        </row>
        <row r="682">
          <cell r="A682" t="str">
            <v>001121600</v>
          </cell>
          <cell r="B682" t="str">
            <v>โรงพยาบาลไพศาลี</v>
          </cell>
          <cell r="C682" t="str">
            <v>21002</v>
          </cell>
          <cell r="D682" t="str">
            <v>กระทรวงสาธารณสุข สำนักงานปลัดกระทรวงสาธารณสุข</v>
          </cell>
          <cell r="E682" t="str">
            <v>07</v>
          </cell>
          <cell r="F682" t="str">
            <v>โรงพยาบาลชุมชน</v>
          </cell>
          <cell r="G682" t="str">
            <v>30</v>
          </cell>
          <cell r="H682" t="str">
            <v>60</v>
          </cell>
          <cell r="I682" t="str">
            <v>จ.นครสวรรค์</v>
          </cell>
          <cell r="J682" t="str">
            <v>09</v>
          </cell>
          <cell r="K682" t="str">
            <v xml:space="preserve"> อ.ไพศาลี</v>
          </cell>
          <cell r="L682" t="str">
            <v>08</v>
          </cell>
          <cell r="M682" t="str">
            <v xml:space="preserve"> 'ต.ไพศาลี'</v>
          </cell>
          <cell r="N682" t="str">
            <v>08</v>
          </cell>
          <cell r="O682" t="str">
            <v xml:space="preserve"> หมู่ 8</v>
          </cell>
          <cell r="P682" t="str">
            <v>01</v>
          </cell>
          <cell r="Q682" t="str">
            <v>เปิดดำเนินการ</v>
          </cell>
          <cell r="R682" t="str">
            <v xml:space="preserve">700 ม.8 ถ.ไพศาลี-วังพิกุล </v>
          </cell>
          <cell r="S682" t="str">
            <v>60220</v>
          </cell>
          <cell r="V682" t="str">
            <v>21</v>
          </cell>
          <cell r="W682" t="str">
            <v>2.1 ทุติยภูมิระดับต้น</v>
          </cell>
          <cell r="AH682" t="str">
            <v>11216</v>
          </cell>
        </row>
        <row r="683">
          <cell r="A683" t="str">
            <v>001124100</v>
          </cell>
          <cell r="B683" t="str">
            <v>โรงพยาบาลท่าสองยาง</v>
          </cell>
          <cell r="C683" t="str">
            <v>21002</v>
          </cell>
          <cell r="D683" t="str">
            <v>กระทรวงสาธารณสุข สำนักงานปลัดกระทรวงสาธารณสุข</v>
          </cell>
          <cell r="E683" t="str">
            <v>07</v>
          </cell>
          <cell r="F683" t="str">
            <v>โรงพยาบาลชุมชน</v>
          </cell>
          <cell r="G683" t="str">
            <v>60</v>
          </cell>
          <cell r="H683" t="str">
            <v>63</v>
          </cell>
          <cell r="I683" t="str">
            <v>จ.ตาก</v>
          </cell>
          <cell r="J683" t="str">
            <v>05</v>
          </cell>
          <cell r="K683" t="str">
            <v xml:space="preserve"> อ.ท่าสองยาง</v>
          </cell>
          <cell r="L683" t="str">
            <v>02</v>
          </cell>
          <cell r="M683" t="str">
            <v xml:space="preserve"> 'ต.แม่ต้าน'</v>
          </cell>
          <cell r="N683" t="str">
            <v>02</v>
          </cell>
          <cell r="O683" t="str">
            <v xml:space="preserve"> หมู่ 2</v>
          </cell>
          <cell r="P683" t="str">
            <v>01</v>
          </cell>
          <cell r="Q683" t="str">
            <v>เปิดดำเนินการ</v>
          </cell>
          <cell r="R683" t="str">
            <v xml:space="preserve">357 บ้านแม่ต้าน </v>
          </cell>
          <cell r="S683" t="str">
            <v>63150</v>
          </cell>
          <cell r="T683" t="str">
            <v>055589009</v>
          </cell>
          <cell r="U683" t="str">
            <v>055589009</v>
          </cell>
          <cell r="V683" t="str">
            <v>21</v>
          </cell>
          <cell r="W683" t="str">
            <v>2.1 ทุติยภูมิระดับต้น</v>
          </cell>
          <cell r="Z683" t="str">
            <v>06</v>
          </cell>
          <cell r="AA683" t="str">
            <v>แก้ไข/เปลี่ยนแปลงจำนวนเตียง</v>
          </cell>
          <cell r="AB683" t="str">
            <v>ปรับจำนวนเตียง 30 เป็น 60</v>
          </cell>
          <cell r="AH683" t="str">
            <v>11241</v>
          </cell>
        </row>
        <row r="684">
          <cell r="A684" t="str">
            <v>001126000</v>
          </cell>
          <cell r="B684" t="str">
            <v>โรงพยาบาลบางมูลนาก</v>
          </cell>
          <cell r="C684" t="str">
            <v>21002</v>
          </cell>
          <cell r="D684" t="str">
            <v>กระทรวงสาธารณสุข สำนักงานปลัดกระทรวงสาธารณสุข</v>
          </cell>
          <cell r="E684" t="str">
            <v>07</v>
          </cell>
          <cell r="F684" t="str">
            <v>โรงพยาบาลชุมชน</v>
          </cell>
          <cell r="G684" t="str">
            <v>90</v>
          </cell>
          <cell r="H684" t="str">
            <v>66</v>
          </cell>
          <cell r="I684" t="str">
            <v>จ.พิจิตร</v>
          </cell>
          <cell r="J684" t="str">
            <v>05</v>
          </cell>
          <cell r="K684" t="str">
            <v xml:space="preserve"> อ.บางมูลนาก</v>
          </cell>
          <cell r="L684" t="str">
            <v>01</v>
          </cell>
          <cell r="M684" t="str">
            <v xml:space="preserve"> 'ต.บางมูลนาก'</v>
          </cell>
          <cell r="N684" t="str">
            <v>09</v>
          </cell>
          <cell r="O684" t="str">
            <v xml:space="preserve"> หมู่ 9</v>
          </cell>
          <cell r="P684" t="str">
            <v>01</v>
          </cell>
          <cell r="Q684" t="str">
            <v>เปิดดำเนินการ</v>
          </cell>
          <cell r="S684" t="str">
            <v>66120</v>
          </cell>
          <cell r="T684" t="str">
            <v>056631131</v>
          </cell>
          <cell r="U684" t="str">
            <v>056631132</v>
          </cell>
          <cell r="V684" t="str">
            <v>21</v>
          </cell>
          <cell r="W684" t="str">
            <v>2.1 ทุติยภูมิระดับต้น</v>
          </cell>
          <cell r="AH684" t="str">
            <v>11260</v>
          </cell>
        </row>
        <row r="685">
          <cell r="A685" t="str">
            <v>001123200</v>
          </cell>
          <cell r="B685" t="str">
            <v>โรงพยาบาลคลองขลุง</v>
          </cell>
          <cell r="C685" t="str">
            <v>21002</v>
          </cell>
          <cell r="D685" t="str">
            <v>กระทรวงสาธารณสุข สำนักงานปลัดกระทรวงสาธารณสุข</v>
          </cell>
          <cell r="E685" t="str">
            <v>07</v>
          </cell>
          <cell r="F685" t="str">
            <v>โรงพยาบาลชุมชน</v>
          </cell>
          <cell r="G685" t="str">
            <v>60</v>
          </cell>
          <cell r="H685" t="str">
            <v>62</v>
          </cell>
          <cell r="I685" t="str">
            <v>จ.กำแพงเพชร</v>
          </cell>
          <cell r="J685" t="str">
            <v>05</v>
          </cell>
          <cell r="K685" t="str">
            <v xml:space="preserve"> อ.คลองขลุง</v>
          </cell>
          <cell r="L685" t="str">
            <v>01</v>
          </cell>
          <cell r="M685" t="str">
            <v xml:space="preserve"> 'ต.คลองขลุง'</v>
          </cell>
          <cell r="N685" t="str">
            <v>10</v>
          </cell>
          <cell r="O685" t="str">
            <v xml:space="preserve"> หมู่ 10</v>
          </cell>
          <cell r="P685" t="str">
            <v>01</v>
          </cell>
          <cell r="Q685" t="str">
            <v>เปิดดำเนินการ</v>
          </cell>
          <cell r="R685" t="str">
            <v xml:space="preserve">315 ม.10 ถ.พหลโยธิน </v>
          </cell>
          <cell r="S685" t="str">
            <v>62120</v>
          </cell>
          <cell r="V685" t="str">
            <v>21</v>
          </cell>
          <cell r="W685" t="str">
            <v>2.1 ทุติยภูมิระดับต้น</v>
          </cell>
          <cell r="AH685" t="str">
            <v>11232</v>
          </cell>
        </row>
        <row r="686">
          <cell r="A686" t="str">
            <v>001123900</v>
          </cell>
          <cell r="B686" t="str">
            <v>โรงพยาบาลสามเงา</v>
          </cell>
          <cell r="C686" t="str">
            <v>21002</v>
          </cell>
          <cell r="D686" t="str">
            <v>กระทรวงสาธารณสุข สำนักงานปลัดกระทรวงสาธารณสุข</v>
          </cell>
          <cell r="E686" t="str">
            <v>07</v>
          </cell>
          <cell r="F686" t="str">
            <v>โรงพยาบาลชุมชน</v>
          </cell>
          <cell r="G686" t="str">
            <v>30</v>
          </cell>
          <cell r="H686" t="str">
            <v>63</v>
          </cell>
          <cell r="I686" t="str">
            <v>จ.ตาก</v>
          </cell>
          <cell r="J686" t="str">
            <v>03</v>
          </cell>
          <cell r="K686" t="str">
            <v xml:space="preserve"> อ.สามเงา</v>
          </cell>
          <cell r="L686" t="str">
            <v>01</v>
          </cell>
          <cell r="M686" t="str">
            <v xml:space="preserve"> 'ต.สามเงา'</v>
          </cell>
          <cell r="N686" t="str">
            <v>04</v>
          </cell>
          <cell r="O686" t="str">
            <v xml:space="preserve"> หมู่ 4</v>
          </cell>
          <cell r="P686" t="str">
            <v>01</v>
          </cell>
          <cell r="Q686" t="str">
            <v>เปิดดำเนินการ</v>
          </cell>
          <cell r="R686" t="str">
            <v xml:space="preserve">371 บ้านจัดสรร </v>
          </cell>
          <cell r="S686" t="str">
            <v>63130</v>
          </cell>
          <cell r="T686" t="str">
            <v>055549257</v>
          </cell>
          <cell r="U686" t="str">
            <v>055599672</v>
          </cell>
          <cell r="V686" t="str">
            <v>21</v>
          </cell>
          <cell r="W686" t="str">
            <v>2.1 ทุติยภูมิระดับต้น</v>
          </cell>
          <cell r="AH686" t="str">
            <v>11239</v>
          </cell>
        </row>
        <row r="687">
          <cell r="A687" t="str">
            <v>001124000</v>
          </cell>
          <cell r="B687" t="str">
            <v>โรงพยาบาลแม่ระมาด</v>
          </cell>
          <cell r="C687" t="str">
            <v>21002</v>
          </cell>
          <cell r="D687" t="str">
            <v>กระทรวงสาธารณสุข สำนักงานปลัดกระทรวงสาธารณสุข</v>
          </cell>
          <cell r="E687" t="str">
            <v>07</v>
          </cell>
          <cell r="F687" t="str">
            <v>โรงพยาบาลชุมชน</v>
          </cell>
          <cell r="G687" t="str">
            <v>60</v>
          </cell>
          <cell r="H687" t="str">
            <v>63</v>
          </cell>
          <cell r="I687" t="str">
            <v>จ.ตาก</v>
          </cell>
          <cell r="J687" t="str">
            <v>04</v>
          </cell>
          <cell r="K687" t="str">
            <v xml:space="preserve"> อ.แม่ระมาด</v>
          </cell>
          <cell r="L687" t="str">
            <v>01</v>
          </cell>
          <cell r="M687" t="str">
            <v xml:space="preserve"> 'ต.แม่ระมาด'</v>
          </cell>
          <cell r="N687" t="str">
            <v>04</v>
          </cell>
          <cell r="O687" t="str">
            <v xml:space="preserve"> หมู่ 4</v>
          </cell>
          <cell r="P687" t="str">
            <v>01</v>
          </cell>
          <cell r="Q687" t="str">
            <v>เปิดดำเนินการ</v>
          </cell>
          <cell r="R687" t="str">
            <v xml:space="preserve">251 บ้านแม่ระมาด </v>
          </cell>
          <cell r="S687" t="str">
            <v>63140</v>
          </cell>
          <cell r="T687" t="str">
            <v>055581229</v>
          </cell>
          <cell r="U687" t="str">
            <v>055581085</v>
          </cell>
          <cell r="V687" t="str">
            <v>21</v>
          </cell>
          <cell r="W687" t="str">
            <v>2.1 ทุติยภูมิระดับต้น</v>
          </cell>
          <cell r="AH687" t="str">
            <v>11240</v>
          </cell>
        </row>
        <row r="688">
          <cell r="A688" t="str">
            <v>001123800</v>
          </cell>
          <cell r="B688" t="str">
            <v>โรงพยาบาลบ้านตาก</v>
          </cell>
          <cell r="C688" t="str">
            <v>21002</v>
          </cell>
          <cell r="D688" t="str">
            <v>กระทรวงสาธารณสุข สำนักงานปลัดกระทรวงสาธารณสุข</v>
          </cell>
          <cell r="E688" t="str">
            <v>07</v>
          </cell>
          <cell r="F688" t="str">
            <v>โรงพยาบาลชุมชน</v>
          </cell>
          <cell r="G688" t="str">
            <v>60</v>
          </cell>
          <cell r="H688" t="str">
            <v>63</v>
          </cell>
          <cell r="I688" t="str">
            <v>จ.ตาก</v>
          </cell>
          <cell r="J688" t="str">
            <v>02</v>
          </cell>
          <cell r="K688" t="str">
            <v xml:space="preserve"> อ.บ้านตาก</v>
          </cell>
          <cell r="L688" t="str">
            <v>01</v>
          </cell>
          <cell r="M688" t="str">
            <v xml:space="preserve"> 'ต.ตากออก'</v>
          </cell>
          <cell r="N688" t="str">
            <v>07</v>
          </cell>
          <cell r="O688" t="str">
            <v xml:space="preserve"> หมู่ 7</v>
          </cell>
          <cell r="P688" t="str">
            <v>01</v>
          </cell>
          <cell r="Q688" t="str">
            <v>เปิดดำเนินการ</v>
          </cell>
          <cell r="R688" t="str">
            <v xml:space="preserve">บ้านตะฝั่งสูง </v>
          </cell>
          <cell r="S688" t="str">
            <v>63120</v>
          </cell>
          <cell r="T688" t="str">
            <v>055591023</v>
          </cell>
          <cell r="U688" t="str">
            <v>055591023</v>
          </cell>
          <cell r="V688" t="str">
            <v>21</v>
          </cell>
          <cell r="W688" t="str">
            <v>2.1 ทุติยภูมิระดับต้น</v>
          </cell>
          <cell r="AH688" t="str">
            <v>11238</v>
          </cell>
        </row>
        <row r="689">
          <cell r="A689" t="str">
            <v>001124200</v>
          </cell>
          <cell r="B689" t="str">
            <v>โรงพยาบาลพบพระ</v>
          </cell>
          <cell r="C689" t="str">
            <v>21002</v>
          </cell>
          <cell r="D689" t="str">
            <v>กระทรวงสาธารณสุข สำนักงานปลัดกระทรวงสาธารณสุข</v>
          </cell>
          <cell r="E689" t="str">
            <v>07</v>
          </cell>
          <cell r="F689" t="str">
            <v>โรงพยาบาลชุมชน</v>
          </cell>
          <cell r="G689" t="str">
            <v>30</v>
          </cell>
          <cell r="H689" t="str">
            <v>63</v>
          </cell>
          <cell r="I689" t="str">
            <v>จ.ตาก</v>
          </cell>
          <cell r="J689" t="str">
            <v>07</v>
          </cell>
          <cell r="K689" t="str">
            <v xml:space="preserve"> อ.พบพระ</v>
          </cell>
          <cell r="L689" t="str">
            <v>01</v>
          </cell>
          <cell r="M689" t="str">
            <v xml:space="preserve"> 'ต.พบพระ'</v>
          </cell>
          <cell r="N689" t="str">
            <v>02</v>
          </cell>
          <cell r="O689" t="str">
            <v xml:space="preserve"> หมู่ 2</v>
          </cell>
          <cell r="P689" t="str">
            <v>01</v>
          </cell>
          <cell r="Q689" t="str">
            <v>เปิดดำเนินการ</v>
          </cell>
          <cell r="R689" t="str">
            <v xml:space="preserve">บ้านพบพระกลาง </v>
          </cell>
          <cell r="S689" t="str">
            <v>63160</v>
          </cell>
          <cell r="T689" t="str">
            <v>055569023</v>
          </cell>
          <cell r="U689" t="str">
            <v>055569117</v>
          </cell>
          <cell r="V689" t="str">
            <v>21</v>
          </cell>
          <cell r="W689" t="str">
            <v>2.1 ทุติยภูมิระดับต้น</v>
          </cell>
          <cell r="AH689" t="str">
            <v>11242</v>
          </cell>
        </row>
        <row r="690">
          <cell r="A690" t="str">
            <v>001125700</v>
          </cell>
          <cell r="B690" t="str">
            <v>โรงพยาบาลเนินมะปราง</v>
          </cell>
          <cell r="C690" t="str">
            <v>21002</v>
          </cell>
          <cell r="D690" t="str">
            <v>กระทรวงสาธารณสุข สำนักงานปลัดกระทรวงสาธารณสุข</v>
          </cell>
          <cell r="E690" t="str">
            <v>07</v>
          </cell>
          <cell r="F690" t="str">
            <v>โรงพยาบาลชุมชน</v>
          </cell>
          <cell r="G690" t="str">
            <v>30</v>
          </cell>
          <cell r="H690" t="str">
            <v>65</v>
          </cell>
          <cell r="I690" t="str">
            <v>จ.พิษณุโลก</v>
          </cell>
          <cell r="J690" t="str">
            <v>09</v>
          </cell>
          <cell r="K690" t="str">
            <v xml:space="preserve"> อ.เนินมะปราง</v>
          </cell>
          <cell r="L690" t="str">
            <v>06</v>
          </cell>
          <cell r="M690" t="str">
            <v xml:space="preserve"> 'ต.เนินมะปราง'</v>
          </cell>
          <cell r="N690" t="str">
            <v>02</v>
          </cell>
          <cell r="O690" t="str">
            <v xml:space="preserve"> หมู่ 2</v>
          </cell>
          <cell r="P690" t="str">
            <v>01</v>
          </cell>
          <cell r="Q690" t="str">
            <v>เปิดดำเนินการ</v>
          </cell>
          <cell r="R690" t="str">
            <v>364 ม.2 บ้านเนินมะปราง</v>
          </cell>
          <cell r="V690" t="str">
            <v>21</v>
          </cell>
          <cell r="W690" t="str">
            <v>2.1 ทุติยภูมิระดับต้น</v>
          </cell>
          <cell r="AH690" t="str">
            <v>11257</v>
          </cell>
        </row>
        <row r="691">
          <cell r="A691" t="str">
            <v>001126400</v>
          </cell>
          <cell r="B691" t="str">
            <v>โรงพยาบาลชนแดน</v>
          </cell>
          <cell r="C691" t="str">
            <v>21002</v>
          </cell>
          <cell r="D691" t="str">
            <v>กระทรวงสาธารณสุข สำนักงานปลัดกระทรวงสาธารณสุข</v>
          </cell>
          <cell r="E691" t="str">
            <v>07</v>
          </cell>
          <cell r="F691" t="str">
            <v>โรงพยาบาลชุมชน</v>
          </cell>
          <cell r="G691" t="str">
            <v>60</v>
          </cell>
          <cell r="H691" t="str">
            <v>67</v>
          </cell>
          <cell r="I691" t="str">
            <v>จ.เพชรบูรณ์</v>
          </cell>
          <cell r="J691" t="str">
            <v>02</v>
          </cell>
          <cell r="K691" t="str">
            <v xml:space="preserve"> อ.ชนแดน</v>
          </cell>
          <cell r="L691" t="str">
            <v>01</v>
          </cell>
          <cell r="M691" t="str">
            <v xml:space="preserve"> 'ต.ชนแดน'</v>
          </cell>
          <cell r="N691" t="str">
            <v>07</v>
          </cell>
          <cell r="O691" t="str">
            <v xml:space="preserve"> หมู่ 7</v>
          </cell>
          <cell r="P691" t="str">
            <v>01</v>
          </cell>
          <cell r="Q691" t="str">
            <v>เปิดดำเนินการ</v>
          </cell>
          <cell r="R691" t="str">
            <v xml:space="preserve">415 ม.7 ถ.ชมฐีระเวช </v>
          </cell>
          <cell r="S691" t="str">
            <v>67150</v>
          </cell>
          <cell r="V691" t="str">
            <v>21</v>
          </cell>
          <cell r="W691" t="str">
            <v>2.1 ทุติยภูมิระดับต้น</v>
          </cell>
          <cell r="AH691" t="str">
            <v>11264</v>
          </cell>
        </row>
        <row r="692">
          <cell r="A692" t="str">
            <v>001126700</v>
          </cell>
          <cell r="B692" t="str">
            <v>โรงพยาบาลศรีเทพ</v>
          </cell>
          <cell r="C692" t="str">
            <v>21002</v>
          </cell>
          <cell r="D692" t="str">
            <v>กระทรวงสาธารณสุข สำนักงานปลัดกระทรวงสาธารณสุข</v>
          </cell>
          <cell r="E692" t="str">
            <v>07</v>
          </cell>
          <cell r="F692" t="str">
            <v>โรงพยาบาลชุมชน</v>
          </cell>
          <cell r="G692" t="str">
            <v>30</v>
          </cell>
          <cell r="H692" t="str">
            <v>67</v>
          </cell>
          <cell r="I692" t="str">
            <v>จ.เพชรบูรณ์</v>
          </cell>
          <cell r="J692" t="str">
            <v>06</v>
          </cell>
          <cell r="K692" t="str">
            <v xml:space="preserve"> อ.ศรีเทพ</v>
          </cell>
          <cell r="L692" t="str">
            <v>02</v>
          </cell>
          <cell r="M692" t="str">
            <v xml:space="preserve"> 'ต.สระกรวด'</v>
          </cell>
          <cell r="N692" t="str">
            <v>12</v>
          </cell>
          <cell r="O692" t="str">
            <v xml:space="preserve"> หมู่ 12</v>
          </cell>
          <cell r="P692" t="str">
            <v>01</v>
          </cell>
          <cell r="Q692" t="str">
            <v>เปิดดำเนินการ</v>
          </cell>
          <cell r="R692" t="str">
            <v xml:space="preserve">70 ม.12 ถ.ศรีเทพ-หนองมะค่า </v>
          </cell>
          <cell r="S692" t="str">
            <v>67170</v>
          </cell>
          <cell r="V692" t="str">
            <v>21</v>
          </cell>
          <cell r="W692" t="str">
            <v>2.1 ทุติยภูมิระดับต้น</v>
          </cell>
          <cell r="AH692" t="str">
            <v>11267</v>
          </cell>
        </row>
        <row r="693">
          <cell r="A693" t="str">
            <v>001126900</v>
          </cell>
          <cell r="B693" t="str">
            <v>โรงพยาบาลบึงสามพัน</v>
          </cell>
          <cell r="C693" t="str">
            <v>21002</v>
          </cell>
          <cell r="D693" t="str">
            <v>กระทรวงสาธารณสุข สำนักงานปลัดกระทรวงสาธารณสุข</v>
          </cell>
          <cell r="E693" t="str">
            <v>07</v>
          </cell>
          <cell r="F693" t="str">
            <v>โรงพยาบาลชุมชน</v>
          </cell>
          <cell r="G693" t="str">
            <v>60</v>
          </cell>
          <cell r="H693" t="str">
            <v>67</v>
          </cell>
          <cell r="I693" t="str">
            <v>จ.เพชรบูรณ์</v>
          </cell>
          <cell r="J693" t="str">
            <v>08</v>
          </cell>
          <cell r="K693" t="str">
            <v xml:space="preserve"> อ.บึงสามพัน</v>
          </cell>
          <cell r="L693" t="str">
            <v>01</v>
          </cell>
          <cell r="M693" t="str">
            <v xml:space="preserve"> 'ต.ซับสมอทอด'</v>
          </cell>
          <cell r="N693" t="str">
            <v>09</v>
          </cell>
          <cell r="O693" t="str">
            <v xml:space="preserve"> หมู่ 9</v>
          </cell>
          <cell r="P693" t="str">
            <v>01</v>
          </cell>
          <cell r="Q693" t="str">
            <v>เปิดดำเนินการ</v>
          </cell>
          <cell r="R693" t="str">
            <v xml:space="preserve">333 </v>
          </cell>
          <cell r="S693" t="str">
            <v>67160</v>
          </cell>
          <cell r="V693" t="str">
            <v>21</v>
          </cell>
          <cell r="W693" t="str">
            <v>2.1 ทุติยภูมิระดับต้น</v>
          </cell>
          <cell r="AH693" t="str">
            <v>11269</v>
          </cell>
        </row>
        <row r="694">
          <cell r="A694" t="str">
            <v>001127100</v>
          </cell>
          <cell r="B694" t="str">
            <v>โรงพยาบาลวังโป่ง</v>
          </cell>
          <cell r="C694" t="str">
            <v>21002</v>
          </cell>
          <cell r="D694" t="str">
            <v>กระทรวงสาธารณสุข สำนักงานปลัดกระทรวงสาธารณสุข</v>
          </cell>
          <cell r="E694" t="str">
            <v>07</v>
          </cell>
          <cell r="F694" t="str">
            <v>โรงพยาบาลชุมชน</v>
          </cell>
          <cell r="G694" t="str">
            <v>30</v>
          </cell>
          <cell r="H694" t="str">
            <v>67</v>
          </cell>
          <cell r="I694" t="str">
            <v>จ.เพชรบูรณ์</v>
          </cell>
          <cell r="J694" t="str">
            <v>10</v>
          </cell>
          <cell r="K694" t="str">
            <v xml:space="preserve"> อ.วังโป่ง</v>
          </cell>
          <cell r="L694" t="str">
            <v>01</v>
          </cell>
          <cell r="M694" t="str">
            <v xml:space="preserve"> 'ต.วังโป่ง'</v>
          </cell>
          <cell r="N694" t="str">
            <v>01</v>
          </cell>
          <cell r="O694" t="str">
            <v xml:space="preserve"> หมู่ 1</v>
          </cell>
          <cell r="P694" t="str">
            <v>01</v>
          </cell>
          <cell r="Q694" t="str">
            <v>เปิดดำเนินการ</v>
          </cell>
          <cell r="R694" t="str">
            <v xml:space="preserve">630 </v>
          </cell>
          <cell r="S694" t="str">
            <v>67240</v>
          </cell>
          <cell r="V694" t="str">
            <v>21</v>
          </cell>
          <cell r="W694" t="str">
            <v>2.1 ทุติยภูมิระดับต้น</v>
          </cell>
          <cell r="AH694" t="str">
            <v>11271</v>
          </cell>
        </row>
        <row r="695">
          <cell r="A695" t="str">
            <v>001127000</v>
          </cell>
          <cell r="B695" t="str">
            <v>โรงพยาบาลน้ำหนาว</v>
          </cell>
          <cell r="C695" t="str">
            <v>21002</v>
          </cell>
          <cell r="D695" t="str">
            <v>กระทรวงสาธารณสุข สำนักงานปลัดกระทรวงสาธารณสุข</v>
          </cell>
          <cell r="E695" t="str">
            <v>07</v>
          </cell>
          <cell r="F695" t="str">
            <v>โรงพยาบาลชุมชน</v>
          </cell>
          <cell r="G695" t="str">
            <v>10</v>
          </cell>
          <cell r="H695" t="str">
            <v>67</v>
          </cell>
          <cell r="I695" t="str">
            <v>จ.เพชรบูรณ์</v>
          </cell>
          <cell r="J695" t="str">
            <v>09</v>
          </cell>
          <cell r="K695" t="str">
            <v xml:space="preserve"> อ.น้ำหนาว</v>
          </cell>
          <cell r="L695" t="str">
            <v>01</v>
          </cell>
          <cell r="M695" t="str">
            <v xml:space="preserve"> 'ต.น้ำหนาว'</v>
          </cell>
          <cell r="N695" t="str">
            <v>05</v>
          </cell>
          <cell r="O695" t="str">
            <v xml:space="preserve"> หมู่ 5</v>
          </cell>
          <cell r="P695" t="str">
            <v>01</v>
          </cell>
          <cell r="Q695" t="str">
            <v>เปิดดำเนินการ</v>
          </cell>
          <cell r="R695" t="str">
            <v xml:space="preserve">333 </v>
          </cell>
          <cell r="S695" t="str">
            <v>67160</v>
          </cell>
          <cell r="V695" t="str">
            <v>21</v>
          </cell>
          <cell r="W695" t="str">
            <v>2.1 ทุติยภูมิระดับต้น</v>
          </cell>
          <cell r="AH695" t="str">
            <v>11270</v>
          </cell>
        </row>
        <row r="696">
          <cell r="A696" t="str">
            <v>001124600</v>
          </cell>
          <cell r="B696" t="str">
            <v>โรงพยาบาลกงไกรลาศ</v>
          </cell>
          <cell r="C696" t="str">
            <v>21002</v>
          </cell>
          <cell r="D696" t="str">
            <v>กระทรวงสาธารณสุข สำนักงานปลัดกระทรวงสาธารณสุข</v>
          </cell>
          <cell r="E696" t="str">
            <v>07</v>
          </cell>
          <cell r="F696" t="str">
            <v>โรงพยาบาลชุมชน</v>
          </cell>
          <cell r="G696" t="str">
            <v>30</v>
          </cell>
          <cell r="H696" t="str">
            <v>64</v>
          </cell>
          <cell r="I696" t="str">
            <v>จ.สุโขทัย</v>
          </cell>
          <cell r="J696" t="str">
            <v>04</v>
          </cell>
          <cell r="K696" t="str">
            <v xml:space="preserve"> อ.กงไกรลาศ</v>
          </cell>
          <cell r="L696" t="str">
            <v>01</v>
          </cell>
          <cell r="M696" t="str">
            <v xml:space="preserve"> 'ต.กง'</v>
          </cell>
          <cell r="N696" t="str">
            <v>02</v>
          </cell>
          <cell r="O696" t="str">
            <v xml:space="preserve"> หมู่ 2</v>
          </cell>
          <cell r="P696" t="str">
            <v>01</v>
          </cell>
          <cell r="Q696" t="str">
            <v>เปิดดำเนินการ</v>
          </cell>
          <cell r="R696" t="str">
            <v>ถ.สิงหวัฒน์</v>
          </cell>
          <cell r="S696" t="str">
            <v>64170</v>
          </cell>
          <cell r="T696" t="str">
            <v>055625248</v>
          </cell>
          <cell r="U696" t="str">
            <v>055691152</v>
          </cell>
          <cell r="V696" t="str">
            <v>21</v>
          </cell>
          <cell r="W696" t="str">
            <v>2.1 ทุติยภูมิระดับต้น</v>
          </cell>
          <cell r="AH696" t="str">
            <v>11246</v>
          </cell>
        </row>
        <row r="697">
          <cell r="A697" t="str">
            <v>001124400</v>
          </cell>
          <cell r="B697" t="str">
            <v>โรงพยาบาลบ้านด่านลานหอย</v>
          </cell>
          <cell r="C697" t="str">
            <v>21002</v>
          </cell>
          <cell r="D697" t="str">
            <v>กระทรวงสาธารณสุข สำนักงานปลัดกระทรวงสาธารณสุข</v>
          </cell>
          <cell r="E697" t="str">
            <v>07</v>
          </cell>
          <cell r="F697" t="str">
            <v>โรงพยาบาลชุมชน</v>
          </cell>
          <cell r="G697" t="str">
            <v>30</v>
          </cell>
          <cell r="H697" t="str">
            <v>64</v>
          </cell>
          <cell r="I697" t="str">
            <v>จ.สุโขทัย</v>
          </cell>
          <cell r="J697" t="str">
            <v>02</v>
          </cell>
          <cell r="K697" t="str">
            <v xml:space="preserve"> อ.บ้านด่านลานหอย</v>
          </cell>
          <cell r="L697" t="str">
            <v>02</v>
          </cell>
          <cell r="M697" t="str">
            <v xml:space="preserve"> 'ต.บ้านด่าน'</v>
          </cell>
          <cell r="N697" t="str">
            <v>02</v>
          </cell>
          <cell r="O697" t="str">
            <v xml:space="preserve"> หมู่ 2</v>
          </cell>
          <cell r="P697" t="str">
            <v>01</v>
          </cell>
          <cell r="Q697" t="str">
            <v>เปิดดำเนินการ</v>
          </cell>
          <cell r="R697" t="str">
            <v xml:space="preserve">ม. 02 </v>
          </cell>
          <cell r="V697" t="str">
            <v>21</v>
          </cell>
          <cell r="W697" t="str">
            <v>2.1 ทุติยภูมิระดับต้น</v>
          </cell>
          <cell r="AH697" t="str">
            <v>11244</v>
          </cell>
        </row>
        <row r="698">
          <cell r="A698" t="str">
            <v>001123300</v>
          </cell>
          <cell r="B698" t="str">
            <v>โรงพยาบาลพรานกระต่าย</v>
          </cell>
          <cell r="C698" t="str">
            <v>21002</v>
          </cell>
          <cell r="D698" t="str">
            <v>กระทรวงสาธารณสุข สำนักงานปลัดกระทรวงสาธารณสุข</v>
          </cell>
          <cell r="E698" t="str">
            <v>07</v>
          </cell>
          <cell r="F698" t="str">
            <v>โรงพยาบาลชุมชน</v>
          </cell>
          <cell r="G698" t="str">
            <v>60</v>
          </cell>
          <cell r="H698" t="str">
            <v>62</v>
          </cell>
          <cell r="I698" t="str">
            <v>จ.กำแพงเพชร</v>
          </cell>
          <cell r="J698" t="str">
            <v>06</v>
          </cell>
          <cell r="K698" t="str">
            <v xml:space="preserve"> อ.พรานกระต่าย</v>
          </cell>
          <cell r="L698" t="str">
            <v>01</v>
          </cell>
          <cell r="M698" t="str">
            <v xml:space="preserve"> 'ต.พรานกระต่าย'</v>
          </cell>
          <cell r="N698" t="str">
            <v>11</v>
          </cell>
          <cell r="O698" t="str">
            <v xml:space="preserve"> หมู่ 11</v>
          </cell>
          <cell r="P698" t="str">
            <v>01</v>
          </cell>
          <cell r="Q698" t="str">
            <v>เปิดดำเนินการ</v>
          </cell>
          <cell r="R698" t="str">
            <v xml:space="preserve">114 </v>
          </cell>
          <cell r="S698" t="str">
            <v>62110</v>
          </cell>
          <cell r="V698" t="str">
            <v>21</v>
          </cell>
          <cell r="W698" t="str">
            <v>2.1 ทุติยภูมิระดับต้น</v>
          </cell>
          <cell r="AH698" t="str">
            <v>11233</v>
          </cell>
        </row>
        <row r="699">
          <cell r="A699" t="str">
            <v>001123400</v>
          </cell>
          <cell r="B699" t="str">
            <v>โรงพยาบาลลานกระบือ</v>
          </cell>
          <cell r="C699" t="str">
            <v>21002</v>
          </cell>
          <cell r="D699" t="str">
            <v>กระทรวงสาธารณสุข สำนักงานปลัดกระทรวงสาธารณสุข</v>
          </cell>
          <cell r="E699" t="str">
            <v>07</v>
          </cell>
          <cell r="F699" t="str">
            <v>โรงพยาบาลชุมชน</v>
          </cell>
          <cell r="G699" t="str">
            <v>30</v>
          </cell>
          <cell r="H699" t="str">
            <v>62</v>
          </cell>
          <cell r="I699" t="str">
            <v>จ.กำแพงเพชร</v>
          </cell>
          <cell r="J699" t="str">
            <v>07</v>
          </cell>
          <cell r="K699" t="str">
            <v xml:space="preserve"> อ.ลานกระบือ</v>
          </cell>
          <cell r="L699" t="str">
            <v>01</v>
          </cell>
          <cell r="M699" t="str">
            <v xml:space="preserve"> 'ต.ลานกระบือ'</v>
          </cell>
          <cell r="N699" t="str">
            <v>06</v>
          </cell>
          <cell r="O699" t="str">
            <v xml:space="preserve"> หมู่ 6</v>
          </cell>
          <cell r="P699" t="str">
            <v>01</v>
          </cell>
          <cell r="Q699" t="str">
            <v>เปิดดำเนินการ</v>
          </cell>
          <cell r="R699" t="str">
            <v>62</v>
          </cell>
          <cell r="S699" t="str">
            <v>62170</v>
          </cell>
          <cell r="V699" t="str">
            <v>21</v>
          </cell>
          <cell r="W699" t="str">
            <v>2.1 ทุติยภูมิระดับต้น</v>
          </cell>
          <cell r="AH699" t="str">
            <v>11234</v>
          </cell>
        </row>
        <row r="700">
          <cell r="A700" t="str">
            <v>001123500</v>
          </cell>
          <cell r="B700" t="str">
            <v>โรงพยาบาลทรายทองวัฒนา</v>
          </cell>
          <cell r="C700" t="str">
            <v>21002</v>
          </cell>
          <cell r="D700" t="str">
            <v>กระทรวงสาธารณสุข สำนักงานปลัดกระทรวงสาธารณสุข</v>
          </cell>
          <cell r="E700" t="str">
            <v>07</v>
          </cell>
          <cell r="F700" t="str">
            <v>โรงพยาบาลชุมชน</v>
          </cell>
          <cell r="G700" t="str">
            <v>10</v>
          </cell>
          <cell r="H700" t="str">
            <v>62</v>
          </cell>
          <cell r="I700" t="str">
            <v>จ.กำแพงเพชร</v>
          </cell>
          <cell r="J700" t="str">
            <v>08</v>
          </cell>
          <cell r="K700" t="str">
            <v xml:space="preserve"> อ.ทรายทองวัฒนา</v>
          </cell>
          <cell r="L700" t="str">
            <v>01</v>
          </cell>
          <cell r="M700" t="str">
            <v xml:space="preserve"> 'ต.ทุ่งทราย'</v>
          </cell>
          <cell r="N700" t="str">
            <v>01</v>
          </cell>
          <cell r="O700" t="str">
            <v xml:space="preserve"> หมู่ 1</v>
          </cell>
          <cell r="P700" t="str">
            <v>01</v>
          </cell>
          <cell r="Q700" t="str">
            <v>เปิดดำเนินการ</v>
          </cell>
          <cell r="S700" t="str">
            <v>62190</v>
          </cell>
          <cell r="V700" t="str">
            <v>21</v>
          </cell>
          <cell r="W700" t="str">
            <v>2.1 ทุติยภูมิระดับต้น</v>
          </cell>
          <cell r="AH700" t="str">
            <v>11235</v>
          </cell>
        </row>
        <row r="701">
          <cell r="A701" t="str">
            <v>001122800</v>
          </cell>
          <cell r="B701" t="str">
            <v>โรงพยาบาลทุ่งโพธิ์ทะเล</v>
          </cell>
          <cell r="C701" t="str">
            <v>21002</v>
          </cell>
          <cell r="D701" t="str">
            <v>กระทรวงสาธารณสุข สำนักงานปลัดกระทรวงสาธารณสุข</v>
          </cell>
          <cell r="E701" t="str">
            <v>07</v>
          </cell>
          <cell r="F701" t="str">
            <v>โรงพยาบาลชุมชน</v>
          </cell>
          <cell r="G701" t="str">
            <v>10</v>
          </cell>
          <cell r="H701" t="str">
            <v>62</v>
          </cell>
          <cell r="I701" t="str">
            <v>จ.กำแพงเพชร</v>
          </cell>
          <cell r="J701" t="str">
            <v>01</v>
          </cell>
          <cell r="K701" t="str">
            <v xml:space="preserve"> อ.เมืองกำแพงเพชร</v>
          </cell>
          <cell r="L701" t="str">
            <v>12</v>
          </cell>
          <cell r="M701" t="str">
            <v xml:space="preserve"> 'ต.นิคมทุ่งโพธิ์ทะเล'</v>
          </cell>
          <cell r="N701" t="str">
            <v>12</v>
          </cell>
          <cell r="O701" t="str">
            <v xml:space="preserve"> หมู่ 12</v>
          </cell>
          <cell r="P701" t="str">
            <v>01</v>
          </cell>
          <cell r="Q701" t="str">
            <v>เปิดดำเนินการ</v>
          </cell>
          <cell r="S701" t="str">
            <v>62000</v>
          </cell>
          <cell r="V701" t="str">
            <v>21</v>
          </cell>
          <cell r="W701" t="str">
            <v>2.1 ทุติยภูมิระดับต้น</v>
          </cell>
          <cell r="AH701" t="str">
            <v>11228</v>
          </cell>
        </row>
        <row r="702">
          <cell r="A702" t="str">
            <v>001122900</v>
          </cell>
          <cell r="B702" t="str">
            <v>โรงพยาบาลไทรงาม</v>
          </cell>
          <cell r="C702" t="str">
            <v>21002</v>
          </cell>
          <cell r="D702" t="str">
            <v>กระทรวงสาธารณสุข สำนักงานปลัดกระทรวงสาธารณสุข</v>
          </cell>
          <cell r="E702" t="str">
            <v>07</v>
          </cell>
          <cell r="F702" t="str">
            <v>โรงพยาบาลชุมชน</v>
          </cell>
          <cell r="G702" t="str">
            <v>30</v>
          </cell>
          <cell r="H702" t="str">
            <v>62</v>
          </cell>
          <cell r="I702" t="str">
            <v>จ.กำแพงเพชร</v>
          </cell>
          <cell r="J702" t="str">
            <v>02</v>
          </cell>
          <cell r="K702" t="str">
            <v xml:space="preserve"> อ.ไทรงาม</v>
          </cell>
          <cell r="L702" t="str">
            <v>01</v>
          </cell>
          <cell r="M702" t="str">
            <v xml:space="preserve"> 'ต.ไทรงาม'</v>
          </cell>
          <cell r="N702" t="str">
            <v>04</v>
          </cell>
          <cell r="O702" t="str">
            <v xml:space="preserve"> หมู่ 4</v>
          </cell>
          <cell r="P702" t="str">
            <v>01</v>
          </cell>
          <cell r="Q702" t="str">
            <v>เปิดดำเนินการ</v>
          </cell>
          <cell r="R702" t="str">
            <v xml:space="preserve">1 </v>
          </cell>
          <cell r="S702" t="str">
            <v>62150</v>
          </cell>
          <cell r="V702" t="str">
            <v>21</v>
          </cell>
          <cell r="W702" t="str">
            <v>2.1 ทุติยภูมิระดับต้น</v>
          </cell>
          <cell r="AH702" t="str">
            <v>11229</v>
          </cell>
        </row>
        <row r="703">
          <cell r="A703" t="str">
            <v>001123000</v>
          </cell>
          <cell r="B703" t="str">
            <v>โรงพยาบาลคลองลาน</v>
          </cell>
          <cell r="C703" t="str">
            <v>21002</v>
          </cell>
          <cell r="D703" t="str">
            <v>กระทรวงสาธารณสุข สำนักงานปลัดกระทรวงสาธารณสุข</v>
          </cell>
          <cell r="E703" t="str">
            <v>07</v>
          </cell>
          <cell r="F703" t="str">
            <v>โรงพยาบาลชุมชน</v>
          </cell>
          <cell r="G703" t="str">
            <v>60</v>
          </cell>
          <cell r="H703" t="str">
            <v>62</v>
          </cell>
          <cell r="I703" t="str">
            <v>จ.กำแพงเพชร</v>
          </cell>
          <cell r="J703" t="str">
            <v>03</v>
          </cell>
          <cell r="K703" t="str">
            <v xml:space="preserve"> อ.คลองลาน</v>
          </cell>
          <cell r="L703" t="str">
            <v>01</v>
          </cell>
          <cell r="M703" t="str">
            <v xml:space="preserve"> 'ต.คลองน้ำไหล'</v>
          </cell>
          <cell r="N703" t="str">
            <v>09</v>
          </cell>
          <cell r="O703" t="str">
            <v xml:space="preserve"> หมู่ 9</v>
          </cell>
          <cell r="P703" t="str">
            <v>01</v>
          </cell>
          <cell r="Q703" t="str">
            <v>เปิดดำเนินการ</v>
          </cell>
          <cell r="R703" t="str">
            <v xml:space="preserve">9 </v>
          </cell>
          <cell r="S703" t="str">
            <v>62180</v>
          </cell>
          <cell r="V703" t="str">
            <v>21</v>
          </cell>
          <cell r="W703" t="str">
            <v>2.1 ทุติยภูมิระดับต้น</v>
          </cell>
          <cell r="AH703" t="str">
            <v>11230</v>
          </cell>
        </row>
        <row r="704">
          <cell r="A704" t="str">
            <v>001123600</v>
          </cell>
          <cell r="B704" t="str">
            <v>โรงพยาบาลปางศิลาทอง</v>
          </cell>
          <cell r="C704" t="str">
            <v>21002</v>
          </cell>
          <cell r="D704" t="str">
            <v>กระทรวงสาธารณสุข สำนักงานปลัดกระทรวงสาธารณสุข</v>
          </cell>
          <cell r="E704" t="str">
            <v>07</v>
          </cell>
          <cell r="F704" t="str">
            <v>โรงพยาบาลชุมชน</v>
          </cell>
          <cell r="G704" t="str">
            <v>30</v>
          </cell>
          <cell r="H704" t="str">
            <v>62</v>
          </cell>
          <cell r="I704" t="str">
            <v>จ.กำแพงเพชร</v>
          </cell>
          <cell r="J704" t="str">
            <v>09</v>
          </cell>
          <cell r="K704" t="str">
            <v xml:space="preserve"> อ.ปางศิลาทอง</v>
          </cell>
          <cell r="L704" t="str">
            <v>02</v>
          </cell>
          <cell r="M704" t="str">
            <v xml:space="preserve"> 'ต.หินดาต'</v>
          </cell>
          <cell r="N704" t="str">
            <v>04</v>
          </cell>
          <cell r="O704" t="str">
            <v xml:space="preserve"> หมู่ 4</v>
          </cell>
          <cell r="P704" t="str">
            <v>01</v>
          </cell>
          <cell r="Q704" t="str">
            <v>เปิดดำเนินการ</v>
          </cell>
          <cell r="S704" t="str">
            <v>62120</v>
          </cell>
          <cell r="V704" t="str">
            <v>21</v>
          </cell>
          <cell r="W704" t="str">
            <v>2.1 ทุติยภูมิระดับต้น</v>
          </cell>
          <cell r="AH704" t="str">
            <v>11236</v>
          </cell>
        </row>
        <row r="705">
          <cell r="A705" t="str">
            <v>001125800</v>
          </cell>
          <cell r="B705" t="str">
            <v>โรงพยาบาลวังทรายพูน</v>
          </cell>
          <cell r="C705" t="str">
            <v>21002</v>
          </cell>
          <cell r="D705" t="str">
            <v>กระทรวงสาธารณสุข สำนักงานปลัดกระทรวงสาธารณสุข</v>
          </cell>
          <cell r="E705" t="str">
            <v>07</v>
          </cell>
          <cell r="F705" t="str">
            <v>โรงพยาบาลชุมชน</v>
          </cell>
          <cell r="G705" t="str">
            <v>30</v>
          </cell>
          <cell r="H705" t="str">
            <v>66</v>
          </cell>
          <cell r="I705" t="str">
            <v>จ.พิจิตร</v>
          </cell>
          <cell r="J705" t="str">
            <v>02</v>
          </cell>
          <cell r="K705" t="str">
            <v xml:space="preserve"> อ.วังทรายพูน</v>
          </cell>
          <cell r="L705" t="str">
            <v>01</v>
          </cell>
          <cell r="M705" t="str">
            <v xml:space="preserve"> 'ต.วังทรายพูน'</v>
          </cell>
          <cell r="N705" t="str">
            <v>01</v>
          </cell>
          <cell r="O705" t="str">
            <v xml:space="preserve"> หมู่ 1</v>
          </cell>
          <cell r="P705" t="str">
            <v>01</v>
          </cell>
          <cell r="Q705" t="str">
            <v>เปิดดำเนินการ</v>
          </cell>
          <cell r="R705" t="str">
            <v>340</v>
          </cell>
          <cell r="T705" t="str">
            <v>056695032</v>
          </cell>
          <cell r="V705" t="str">
            <v>21</v>
          </cell>
          <cell r="W705" t="str">
            <v>2.1 ทุติยภูมิระดับต้น</v>
          </cell>
          <cell r="AH705" t="str">
            <v>11258</v>
          </cell>
        </row>
        <row r="706">
          <cell r="A706" t="str">
            <v>001126200</v>
          </cell>
          <cell r="B706" t="str">
            <v>โรงพยาบาลสามง่าม</v>
          </cell>
          <cell r="C706" t="str">
            <v>21002</v>
          </cell>
          <cell r="D706" t="str">
            <v>กระทรวงสาธารณสุข สำนักงานปลัดกระทรวงสาธารณสุข</v>
          </cell>
          <cell r="E706" t="str">
            <v>07</v>
          </cell>
          <cell r="F706" t="str">
            <v>โรงพยาบาลชุมชน</v>
          </cell>
          <cell r="G706" t="str">
            <v>60</v>
          </cell>
          <cell r="H706" t="str">
            <v>66</v>
          </cell>
          <cell r="I706" t="str">
            <v>จ.พิจิตร</v>
          </cell>
          <cell r="J706" t="str">
            <v>07</v>
          </cell>
          <cell r="K706" t="str">
            <v xml:space="preserve"> อ.สามง่าม</v>
          </cell>
          <cell r="L706" t="str">
            <v>01</v>
          </cell>
          <cell r="M706" t="str">
            <v xml:space="preserve"> 'ต.สามง่าม'</v>
          </cell>
          <cell r="N706" t="str">
            <v>05</v>
          </cell>
          <cell r="O706" t="str">
            <v xml:space="preserve"> หมู่ 5</v>
          </cell>
          <cell r="P706" t="str">
            <v>01</v>
          </cell>
          <cell r="Q706" t="str">
            <v>เปิดดำเนินการ</v>
          </cell>
          <cell r="R706" t="str">
            <v xml:space="preserve">104 </v>
          </cell>
          <cell r="S706" t="str">
            <v>66140</v>
          </cell>
          <cell r="T706" t="str">
            <v>056691228</v>
          </cell>
          <cell r="V706" t="str">
            <v>21</v>
          </cell>
          <cell r="W706" t="str">
            <v>2.1 ทุติยภูมิระดับต้น</v>
          </cell>
          <cell r="AH706" t="str">
            <v>11262</v>
          </cell>
        </row>
        <row r="707">
          <cell r="A707" t="str">
            <v>001126100</v>
          </cell>
          <cell r="B707" t="str">
            <v>โรงพยาบาลโพทะเล</v>
          </cell>
          <cell r="C707" t="str">
            <v>21002</v>
          </cell>
          <cell r="D707" t="str">
            <v>กระทรวงสาธารณสุข สำนักงานปลัดกระทรวงสาธารณสุข</v>
          </cell>
          <cell r="E707" t="str">
            <v>07</v>
          </cell>
          <cell r="F707" t="str">
            <v>โรงพยาบาลชุมชน</v>
          </cell>
          <cell r="G707" t="str">
            <v>30</v>
          </cell>
          <cell r="H707" t="str">
            <v>66</v>
          </cell>
          <cell r="I707" t="str">
            <v>จ.พิจิตร</v>
          </cell>
          <cell r="J707" t="str">
            <v>06</v>
          </cell>
          <cell r="K707" t="str">
            <v xml:space="preserve"> อ.โพทะเล</v>
          </cell>
          <cell r="L707" t="str">
            <v>01</v>
          </cell>
          <cell r="M707" t="str">
            <v xml:space="preserve"> 'ต.โพทะเล'</v>
          </cell>
          <cell r="N707" t="str">
            <v>02</v>
          </cell>
          <cell r="O707" t="str">
            <v xml:space="preserve"> หมู่ 2</v>
          </cell>
          <cell r="P707" t="str">
            <v>01</v>
          </cell>
          <cell r="Q707" t="str">
            <v>เปิดดำเนินการ</v>
          </cell>
          <cell r="R707" t="str">
            <v xml:space="preserve">762  ถ.โพทะเล-บรรพต </v>
          </cell>
          <cell r="S707" t="str">
            <v>66130</v>
          </cell>
          <cell r="V707" t="str">
            <v>21</v>
          </cell>
          <cell r="W707" t="str">
            <v>2.1 ทุติยภูมิระดับต้น</v>
          </cell>
          <cell r="AH707" t="str">
            <v>11261</v>
          </cell>
        </row>
        <row r="708">
          <cell r="A708" t="str">
            <v>001126300</v>
          </cell>
          <cell r="B708" t="str">
            <v>โรงพยาบาลทับคล้อ</v>
          </cell>
          <cell r="C708" t="str">
            <v>21002</v>
          </cell>
          <cell r="D708" t="str">
            <v>กระทรวงสาธารณสุข สำนักงานปลัดกระทรวงสาธารณสุข</v>
          </cell>
          <cell r="E708" t="str">
            <v>07</v>
          </cell>
          <cell r="F708" t="str">
            <v>โรงพยาบาลชุมชน</v>
          </cell>
          <cell r="G708" t="str">
            <v>30</v>
          </cell>
          <cell r="H708" t="str">
            <v>66</v>
          </cell>
          <cell r="I708" t="str">
            <v>จ.พิจิตร</v>
          </cell>
          <cell r="J708" t="str">
            <v>08</v>
          </cell>
          <cell r="K708" t="str">
            <v xml:space="preserve"> อ.ทับคล้อ</v>
          </cell>
          <cell r="L708" t="str">
            <v>02</v>
          </cell>
          <cell r="M708" t="str">
            <v xml:space="preserve"> 'ต.เขาทราย'</v>
          </cell>
          <cell r="N708" t="str">
            <v>04</v>
          </cell>
          <cell r="O708" t="str">
            <v xml:space="preserve"> หมู่ 4</v>
          </cell>
          <cell r="P708" t="str">
            <v>01</v>
          </cell>
          <cell r="Q708" t="str">
            <v>เปิดดำเนินการ</v>
          </cell>
          <cell r="R708" t="str">
            <v xml:space="preserve">54 ม.4 ถ.ชมฐีระเวช </v>
          </cell>
          <cell r="S708" t="str">
            <v>66150</v>
          </cell>
          <cell r="V708" t="str">
            <v>21</v>
          </cell>
          <cell r="W708" t="str">
            <v>2.1 ทุติยภูมิระดับต้น</v>
          </cell>
          <cell r="AH708" t="str">
            <v>11263</v>
          </cell>
        </row>
        <row r="709">
          <cell r="A709" t="str">
            <v>001122600</v>
          </cell>
          <cell r="B709" t="str">
            <v>โรงพยาบาลลานสัก</v>
          </cell>
          <cell r="C709" t="str">
            <v>21002</v>
          </cell>
          <cell r="D709" t="str">
            <v>กระทรวงสาธารณสุข สำนักงานปลัดกระทรวงสาธารณสุข</v>
          </cell>
          <cell r="E709" t="str">
            <v>07</v>
          </cell>
          <cell r="F709" t="str">
            <v>โรงพยาบาลชุมชน</v>
          </cell>
          <cell r="G709" t="str">
            <v>60</v>
          </cell>
          <cell r="H709" t="str">
            <v>61</v>
          </cell>
          <cell r="I709" t="str">
            <v>จ.อุทัยธานี</v>
          </cell>
          <cell r="J709" t="str">
            <v>07</v>
          </cell>
          <cell r="K709" t="str">
            <v xml:space="preserve"> อ.ลานสัก</v>
          </cell>
          <cell r="L709" t="str">
            <v>01</v>
          </cell>
          <cell r="M709" t="str">
            <v xml:space="preserve"> 'ต.ลานสัก'</v>
          </cell>
          <cell r="N709" t="str">
            <v>02</v>
          </cell>
          <cell r="O709" t="str">
            <v xml:space="preserve"> หมู่ 2</v>
          </cell>
          <cell r="P709" t="str">
            <v>01</v>
          </cell>
          <cell r="Q709" t="str">
            <v>เปิดดำเนินการ</v>
          </cell>
          <cell r="R709" t="str">
            <v xml:space="preserve">466 </v>
          </cell>
          <cell r="S709" t="str">
            <v>61160</v>
          </cell>
          <cell r="T709" t="str">
            <v>056537130</v>
          </cell>
          <cell r="U709" t="str">
            <v>056537133</v>
          </cell>
          <cell r="V709" t="str">
            <v>21</v>
          </cell>
          <cell r="W709" t="str">
            <v>2.1 ทุติยภูมิระดับต้น</v>
          </cell>
          <cell r="X709" t="str">
            <v>S</v>
          </cell>
          <cell r="Y709" t="str">
            <v xml:space="preserve">บริการ  </v>
          </cell>
          <cell r="AH709" t="str">
            <v>11226</v>
          </cell>
        </row>
        <row r="710">
          <cell r="A710" t="str">
            <v>001122100</v>
          </cell>
          <cell r="B710" t="str">
            <v>โรงพยาบาลทัพทัน</v>
          </cell>
          <cell r="C710" t="str">
            <v>21002</v>
          </cell>
          <cell r="D710" t="str">
            <v>กระทรวงสาธารณสุข สำนักงานปลัดกระทรวงสาธารณสุข</v>
          </cell>
          <cell r="E710" t="str">
            <v>07</v>
          </cell>
          <cell r="F710" t="str">
            <v>โรงพยาบาลชุมชน</v>
          </cell>
          <cell r="G710" t="str">
            <v>90</v>
          </cell>
          <cell r="H710" t="str">
            <v>61</v>
          </cell>
          <cell r="I710" t="str">
            <v>จ.อุทัยธานี</v>
          </cell>
          <cell r="J710" t="str">
            <v>02</v>
          </cell>
          <cell r="K710" t="str">
            <v xml:space="preserve"> อ.ทัพทัน</v>
          </cell>
          <cell r="L710" t="str">
            <v>01</v>
          </cell>
          <cell r="M710" t="str">
            <v xml:space="preserve"> 'ต.ทัพทัน'</v>
          </cell>
          <cell r="N710" t="str">
            <v>01</v>
          </cell>
          <cell r="O710" t="str">
            <v xml:space="preserve"> หมู่ 1</v>
          </cell>
          <cell r="P710" t="str">
            <v>01</v>
          </cell>
          <cell r="Q710" t="str">
            <v>เปิดดำเนินการ</v>
          </cell>
          <cell r="R710" t="str">
            <v xml:space="preserve">375 </v>
          </cell>
          <cell r="S710" t="str">
            <v>61120</v>
          </cell>
          <cell r="T710" t="str">
            <v>056540026</v>
          </cell>
          <cell r="U710" t="str">
            <v>056540025</v>
          </cell>
          <cell r="V710" t="str">
            <v>21</v>
          </cell>
          <cell r="W710" t="str">
            <v>2.1 ทุติยภูมิระดับต้น</v>
          </cell>
          <cell r="X710" t="str">
            <v>S</v>
          </cell>
          <cell r="Y710" t="str">
            <v xml:space="preserve">บริการ  </v>
          </cell>
          <cell r="AH710" t="str">
            <v>11221</v>
          </cell>
        </row>
        <row r="711">
          <cell r="A711" t="str">
            <v>001122200</v>
          </cell>
          <cell r="B711" t="str">
            <v>โรงพยาบาลสว่างอารมณ์</v>
          </cell>
          <cell r="C711" t="str">
            <v>21002</v>
          </cell>
          <cell r="D711" t="str">
            <v>กระทรวงสาธารณสุข สำนักงานปลัดกระทรวงสาธารณสุข</v>
          </cell>
          <cell r="E711" t="str">
            <v>07</v>
          </cell>
          <cell r="F711" t="str">
            <v>โรงพยาบาลชุมชน</v>
          </cell>
          <cell r="G711" t="str">
            <v>30</v>
          </cell>
          <cell r="H711" t="str">
            <v>61</v>
          </cell>
          <cell r="I711" t="str">
            <v>จ.อุทัยธานี</v>
          </cell>
          <cell r="J711" t="str">
            <v>03</v>
          </cell>
          <cell r="K711" t="str">
            <v xml:space="preserve"> อ.สว่างอารมณ์</v>
          </cell>
          <cell r="L711" t="str">
            <v>01</v>
          </cell>
          <cell r="M711" t="str">
            <v xml:space="preserve"> 'ต.สว่างอารมณ์'</v>
          </cell>
          <cell r="N711" t="str">
            <v>01</v>
          </cell>
          <cell r="O711" t="str">
            <v xml:space="preserve"> หมู่ 1</v>
          </cell>
          <cell r="P711" t="str">
            <v>01</v>
          </cell>
          <cell r="Q711" t="str">
            <v>เปิดดำเนินการ</v>
          </cell>
          <cell r="R711" t="str">
            <v xml:space="preserve"> 80 </v>
          </cell>
          <cell r="S711" t="str">
            <v>61150</v>
          </cell>
          <cell r="T711" t="str">
            <v>056599000</v>
          </cell>
          <cell r="U711" t="str">
            <v>056599000</v>
          </cell>
          <cell r="V711" t="str">
            <v>21</v>
          </cell>
          <cell r="W711" t="str">
            <v>2.1 ทุติยภูมิระดับต้น</v>
          </cell>
          <cell r="X711" t="str">
            <v>S</v>
          </cell>
          <cell r="Y711" t="str">
            <v xml:space="preserve">บริการ  </v>
          </cell>
          <cell r="AH711" t="str">
            <v>11222</v>
          </cell>
        </row>
        <row r="712">
          <cell r="A712" t="str">
            <v>001122300</v>
          </cell>
          <cell r="B712" t="str">
            <v>โรงพยาบาลหนองฉาง</v>
          </cell>
          <cell r="C712" t="str">
            <v>21002</v>
          </cell>
          <cell r="D712" t="str">
            <v>กระทรวงสาธารณสุข สำนักงานปลัดกระทรวงสาธารณสุข</v>
          </cell>
          <cell r="E712" t="str">
            <v>07</v>
          </cell>
          <cell r="F712" t="str">
            <v>โรงพยาบาลชุมชน</v>
          </cell>
          <cell r="G712" t="str">
            <v>60</v>
          </cell>
          <cell r="H712" t="str">
            <v>61</v>
          </cell>
          <cell r="I712" t="str">
            <v>จ.อุทัยธานี</v>
          </cell>
          <cell r="J712" t="str">
            <v>04</v>
          </cell>
          <cell r="K712" t="str">
            <v xml:space="preserve"> อ.หนองฉาง</v>
          </cell>
          <cell r="L712" t="str">
            <v>01</v>
          </cell>
          <cell r="M712" t="str">
            <v xml:space="preserve"> 'ต.หนองฉาง'</v>
          </cell>
          <cell r="N712" t="str">
            <v>05</v>
          </cell>
          <cell r="O712" t="str">
            <v xml:space="preserve"> หมู่ 5</v>
          </cell>
          <cell r="P712" t="str">
            <v>01</v>
          </cell>
          <cell r="Q712" t="str">
            <v>เปิดดำเนินการ</v>
          </cell>
          <cell r="R712" t="str">
            <v xml:space="preserve"> 345 </v>
          </cell>
          <cell r="S712" t="str">
            <v>61110</v>
          </cell>
          <cell r="T712" t="str">
            <v>056531141</v>
          </cell>
          <cell r="U712" t="str">
            <v>046531544</v>
          </cell>
          <cell r="V712" t="str">
            <v>21</v>
          </cell>
          <cell r="W712" t="str">
            <v>2.1 ทุติยภูมิระดับต้น</v>
          </cell>
          <cell r="X712" t="str">
            <v>S</v>
          </cell>
          <cell r="Y712" t="str">
            <v xml:space="preserve">บริการ  </v>
          </cell>
          <cell r="AH712" t="str">
            <v>11223</v>
          </cell>
        </row>
        <row r="713">
          <cell r="A713" t="str">
            <v>001122400</v>
          </cell>
          <cell r="B713" t="str">
            <v>โรงพยาบาลหนองขาหย่าง</v>
          </cell>
          <cell r="C713" t="str">
            <v>21002</v>
          </cell>
          <cell r="D713" t="str">
            <v>กระทรวงสาธารณสุข สำนักงานปลัดกระทรวงสาธารณสุข</v>
          </cell>
          <cell r="E713" t="str">
            <v>07</v>
          </cell>
          <cell r="F713" t="str">
            <v>โรงพยาบาลชุมชน</v>
          </cell>
          <cell r="G713" t="str">
            <v>10</v>
          </cell>
          <cell r="H713" t="str">
            <v>61</v>
          </cell>
          <cell r="I713" t="str">
            <v>จ.อุทัยธานี</v>
          </cell>
          <cell r="J713" t="str">
            <v>05</v>
          </cell>
          <cell r="K713" t="str">
            <v xml:space="preserve"> อ.หนองขาหย่าง</v>
          </cell>
          <cell r="L713" t="str">
            <v>01</v>
          </cell>
          <cell r="M713" t="str">
            <v xml:space="preserve"> 'ต.หนองขาหย่าง'</v>
          </cell>
          <cell r="N713" t="str">
            <v>05</v>
          </cell>
          <cell r="O713" t="str">
            <v xml:space="preserve"> หมู่ 5</v>
          </cell>
          <cell r="P713" t="str">
            <v>01</v>
          </cell>
          <cell r="Q713" t="str">
            <v>เปิดดำเนินการ</v>
          </cell>
          <cell r="R713" t="str">
            <v>41/1</v>
          </cell>
          <cell r="S713" t="str">
            <v>61130</v>
          </cell>
          <cell r="T713" t="str">
            <v>056545210</v>
          </cell>
          <cell r="U713" t="str">
            <v>056545213</v>
          </cell>
          <cell r="V713" t="str">
            <v>21</v>
          </cell>
          <cell r="W713" t="str">
            <v>2.1 ทุติยภูมิระดับต้น</v>
          </cell>
          <cell r="X713" t="str">
            <v>S</v>
          </cell>
          <cell r="Y713" t="str">
            <v xml:space="preserve">บริการ  </v>
          </cell>
          <cell r="AH713" t="str">
            <v>11224</v>
          </cell>
        </row>
        <row r="714">
          <cell r="A714" t="str">
            <v>001122700</v>
          </cell>
          <cell r="B714" t="str">
            <v>โรงพยาบาลห้วยคต</v>
          </cell>
          <cell r="C714" t="str">
            <v>21002</v>
          </cell>
          <cell r="D714" t="str">
            <v>กระทรวงสาธารณสุข สำนักงานปลัดกระทรวงสาธารณสุข</v>
          </cell>
          <cell r="E714" t="str">
            <v>07</v>
          </cell>
          <cell r="F714" t="str">
            <v>โรงพยาบาลชุมชน</v>
          </cell>
          <cell r="G714" t="str">
            <v>30</v>
          </cell>
          <cell r="H714" t="str">
            <v>61</v>
          </cell>
          <cell r="I714" t="str">
            <v>จ.อุทัยธานี</v>
          </cell>
          <cell r="J714" t="str">
            <v>08</v>
          </cell>
          <cell r="K714" t="str">
            <v xml:space="preserve"> อ.ห้วยคต</v>
          </cell>
          <cell r="L714" t="str">
            <v>01</v>
          </cell>
          <cell r="M714" t="str">
            <v xml:space="preserve"> 'ต.สุขฤทัย'</v>
          </cell>
          <cell r="N714" t="str">
            <v>05</v>
          </cell>
          <cell r="O714" t="str">
            <v xml:space="preserve"> หมู่ 5</v>
          </cell>
          <cell r="P714" t="str">
            <v>01</v>
          </cell>
          <cell r="Q714" t="str">
            <v>เปิดดำเนินการ</v>
          </cell>
          <cell r="R714" t="str">
            <v xml:space="preserve">127 </v>
          </cell>
          <cell r="S714" t="str">
            <v>61170</v>
          </cell>
          <cell r="T714" t="str">
            <v>056518008</v>
          </cell>
          <cell r="U714" t="str">
            <v>056518009</v>
          </cell>
          <cell r="V714" t="str">
            <v>21</v>
          </cell>
          <cell r="W714" t="str">
            <v>2.1 ทุติยภูมิระดับต้น</v>
          </cell>
          <cell r="X714" t="str">
            <v>S</v>
          </cell>
          <cell r="Y714" t="str">
            <v xml:space="preserve">บริการ  </v>
          </cell>
          <cell r="AH714" t="str">
            <v>11227</v>
          </cell>
        </row>
        <row r="715">
          <cell r="A715" t="str">
            <v>001126600</v>
          </cell>
          <cell r="B715" t="str">
            <v>โรงพยาบาลวิเชียรบุรี</v>
          </cell>
          <cell r="C715" t="str">
            <v>21002</v>
          </cell>
          <cell r="D715" t="str">
            <v>กระทรวงสาธารณสุข สำนักงานปลัดกระทรวงสาธารณสุข</v>
          </cell>
          <cell r="E715" t="str">
            <v>07</v>
          </cell>
          <cell r="F715" t="str">
            <v>โรงพยาบาลชุมชน</v>
          </cell>
          <cell r="G715" t="str">
            <v>90</v>
          </cell>
          <cell r="H715" t="str">
            <v>67</v>
          </cell>
          <cell r="I715" t="str">
            <v>จ.เพชรบูรณ์</v>
          </cell>
          <cell r="J715" t="str">
            <v>05</v>
          </cell>
          <cell r="K715" t="str">
            <v xml:space="preserve"> อ.วิเชียรบุรี</v>
          </cell>
          <cell r="L715" t="str">
            <v>02</v>
          </cell>
          <cell r="M715" t="str">
            <v xml:space="preserve"> 'ต.สระประดู่'</v>
          </cell>
          <cell r="N715" t="str">
            <v>01</v>
          </cell>
          <cell r="O715" t="str">
            <v xml:space="preserve"> หมู่ 1</v>
          </cell>
          <cell r="P715" t="str">
            <v>01</v>
          </cell>
          <cell r="Q715" t="str">
            <v>เปิดดำเนินการ</v>
          </cell>
          <cell r="R715" t="str">
            <v xml:space="preserve">227ม.1 ถ.สระบุรี-หล่มสัก </v>
          </cell>
          <cell r="S715" t="str">
            <v>67130</v>
          </cell>
          <cell r="V715" t="str">
            <v>23</v>
          </cell>
          <cell r="W715" t="str">
            <v>2.3 ทุติยภูมิระดับสูง</v>
          </cell>
          <cell r="AH715" t="str">
            <v>11266</v>
          </cell>
        </row>
        <row r="716">
          <cell r="A716" t="str">
            <v>001131000</v>
          </cell>
          <cell r="B716" t="str">
            <v>โรงพยาบาลชะอำ</v>
          </cell>
          <cell r="C716" t="str">
            <v>21002</v>
          </cell>
          <cell r="D716" t="str">
            <v>กระทรวงสาธารณสุข สำนักงานปลัดกระทรวงสาธารณสุข</v>
          </cell>
          <cell r="E716" t="str">
            <v>07</v>
          </cell>
          <cell r="F716" t="str">
            <v>โรงพยาบาลชุมชน</v>
          </cell>
          <cell r="G716" t="str">
            <v>60</v>
          </cell>
          <cell r="H716" t="str">
            <v>76</v>
          </cell>
          <cell r="I716" t="str">
            <v>จ.เพชรบุรี</v>
          </cell>
          <cell r="J716" t="str">
            <v>04</v>
          </cell>
          <cell r="K716" t="str">
            <v xml:space="preserve"> อ.ชะอำ</v>
          </cell>
          <cell r="L716" t="str">
            <v>01</v>
          </cell>
          <cell r="M716" t="str">
            <v xml:space="preserve"> 'ต.ชะอำ'</v>
          </cell>
          <cell r="N716" t="str">
            <v>00</v>
          </cell>
          <cell r="O716" t="str">
            <v xml:space="preserve"> หมู่ 0</v>
          </cell>
          <cell r="P716" t="str">
            <v>01</v>
          </cell>
          <cell r="Q716" t="str">
            <v>เปิดดำเนินการ</v>
          </cell>
          <cell r="R716" t="str">
            <v xml:space="preserve">8 ถ.ชะอำ-คลองเทียน </v>
          </cell>
          <cell r="S716" t="str">
            <v>76120</v>
          </cell>
          <cell r="T716" t="str">
            <v>032471007</v>
          </cell>
          <cell r="U716" t="str">
            <v>032471666</v>
          </cell>
          <cell r="V716" t="str">
            <v>22</v>
          </cell>
          <cell r="W716" t="str">
            <v>2.2 ทุติยภูมิระดับกลาง</v>
          </cell>
          <cell r="X716" t="str">
            <v>S</v>
          </cell>
          <cell r="Y716" t="str">
            <v xml:space="preserve">บริการ  </v>
          </cell>
          <cell r="AH716" t="str">
            <v>11310</v>
          </cell>
        </row>
        <row r="717">
          <cell r="A717" t="str">
            <v>001131700</v>
          </cell>
          <cell r="B717" t="str">
            <v>โรงพยาบาลบางสะพาน</v>
          </cell>
          <cell r="C717" t="str">
            <v>21002</v>
          </cell>
          <cell r="D717" t="str">
            <v>กระทรวงสาธารณสุข สำนักงานปลัดกระทรวงสาธารณสุข</v>
          </cell>
          <cell r="E717" t="str">
            <v>07</v>
          </cell>
          <cell r="F717" t="str">
            <v>โรงพยาบาลชุมชน</v>
          </cell>
          <cell r="G717" t="str">
            <v>90</v>
          </cell>
          <cell r="H717" t="str">
            <v>77</v>
          </cell>
          <cell r="I717" t="str">
            <v>จ.ประจวบคีรีขันธ์</v>
          </cell>
          <cell r="J717" t="str">
            <v>04</v>
          </cell>
          <cell r="K717" t="str">
            <v xml:space="preserve"> อ.บางสะพาน</v>
          </cell>
          <cell r="L717" t="str">
            <v>01</v>
          </cell>
          <cell r="M717" t="str">
            <v xml:space="preserve"> 'ต.กำเนิดนพคุณ'</v>
          </cell>
          <cell r="N717" t="str">
            <v>05</v>
          </cell>
          <cell r="O717" t="str">
            <v xml:space="preserve"> หมู่ 5</v>
          </cell>
          <cell r="P717" t="str">
            <v>01</v>
          </cell>
          <cell r="Q717" t="str">
            <v>เปิดดำเนินการ</v>
          </cell>
          <cell r="R717" t="str">
            <v xml:space="preserve">93 </v>
          </cell>
          <cell r="V717" t="str">
            <v>22</v>
          </cell>
          <cell r="W717" t="str">
            <v>2.2 ทุติยภูมิระดับกลาง</v>
          </cell>
          <cell r="AH717" t="str">
            <v>11317</v>
          </cell>
        </row>
        <row r="718">
          <cell r="A718" t="str">
            <v>001130200</v>
          </cell>
          <cell r="B718" t="str">
            <v>โรงพยาบาลสามพราน</v>
          </cell>
          <cell r="C718" t="str">
            <v>21002</v>
          </cell>
          <cell r="D718" t="str">
            <v>กระทรวงสาธารณสุข สำนักงานปลัดกระทรวงสาธารณสุข</v>
          </cell>
          <cell r="E718" t="str">
            <v>07</v>
          </cell>
          <cell r="F718" t="str">
            <v>โรงพยาบาลชุมชน</v>
          </cell>
          <cell r="G718" t="str">
            <v>60</v>
          </cell>
          <cell r="H718" t="str">
            <v>73</v>
          </cell>
          <cell r="I718" t="str">
            <v>จ.นครปฐม</v>
          </cell>
          <cell r="J718" t="str">
            <v>06</v>
          </cell>
          <cell r="K718" t="str">
            <v xml:space="preserve"> อ.สามพราน</v>
          </cell>
          <cell r="L718" t="str">
            <v>09</v>
          </cell>
          <cell r="M718" t="str">
            <v xml:space="preserve"> 'ต.ท่าตลาด'</v>
          </cell>
          <cell r="N718" t="str">
            <v>01</v>
          </cell>
          <cell r="O718" t="str">
            <v xml:space="preserve"> หมู่ 1</v>
          </cell>
          <cell r="P718" t="str">
            <v>01</v>
          </cell>
          <cell r="Q718" t="str">
            <v>เปิดดำเนินการ</v>
          </cell>
          <cell r="R718" t="str">
            <v xml:space="preserve">35/10  ถ.เพชรเกษม </v>
          </cell>
          <cell r="V718" t="str">
            <v>22</v>
          </cell>
          <cell r="W718" t="str">
            <v>2.2 ทุติยภูมิระดับกลาง</v>
          </cell>
          <cell r="AH718" t="str">
            <v>11302</v>
          </cell>
        </row>
        <row r="719">
          <cell r="A719" t="str">
            <v>001130700</v>
          </cell>
          <cell r="B719" t="str">
            <v>โรงพยาบาลอัมพวา</v>
          </cell>
          <cell r="C719" t="str">
            <v>21002</v>
          </cell>
          <cell r="D719" t="str">
            <v>กระทรวงสาธารณสุข สำนักงานปลัดกระทรวงสาธารณสุข</v>
          </cell>
          <cell r="E719" t="str">
            <v>07</v>
          </cell>
          <cell r="F719" t="str">
            <v>โรงพยาบาลชุมชน</v>
          </cell>
          <cell r="G719" t="str">
            <v>30</v>
          </cell>
          <cell r="H719" t="str">
            <v>75</v>
          </cell>
          <cell r="I719" t="str">
            <v>จ.สมุทรสงคราม</v>
          </cell>
          <cell r="J719" t="str">
            <v>03</v>
          </cell>
          <cell r="K719" t="str">
            <v xml:space="preserve"> อ.อัมพวา</v>
          </cell>
          <cell r="L719" t="str">
            <v>07</v>
          </cell>
          <cell r="M719" t="str">
            <v xml:space="preserve"> 'ต.แควอ้อม'</v>
          </cell>
          <cell r="N719" t="str">
            <v>07</v>
          </cell>
          <cell r="O719" t="str">
            <v xml:space="preserve"> หมู่ 7</v>
          </cell>
          <cell r="P719" t="str">
            <v>01</v>
          </cell>
          <cell r="Q719" t="str">
            <v>เปิดดำเนินการ</v>
          </cell>
          <cell r="R719" t="str">
            <v>43/1</v>
          </cell>
          <cell r="V719" t="str">
            <v>22</v>
          </cell>
          <cell r="W719" t="str">
            <v>2.2 ทุติยภูมิระดับกลาง</v>
          </cell>
          <cell r="AH719" t="str">
            <v>11307</v>
          </cell>
        </row>
        <row r="720">
          <cell r="A720" t="str">
            <v>001126500</v>
          </cell>
          <cell r="B720" t="str">
            <v>โรงพยาบาลหล่มสัก</v>
          </cell>
          <cell r="C720" t="str">
            <v>21002</v>
          </cell>
          <cell r="D720" t="str">
            <v>กระทรวงสาธารณสุข สำนักงานปลัดกระทรวงสาธารณสุข</v>
          </cell>
          <cell r="E720" t="str">
            <v>07</v>
          </cell>
          <cell r="F720" t="str">
            <v>โรงพยาบาลชุมชน</v>
          </cell>
          <cell r="G720" t="str">
            <v>90</v>
          </cell>
          <cell r="H720" t="str">
            <v>67</v>
          </cell>
          <cell r="I720" t="str">
            <v>จ.เพชรบูรณ์</v>
          </cell>
          <cell r="J720" t="str">
            <v>03</v>
          </cell>
          <cell r="K720" t="str">
            <v xml:space="preserve"> อ.หล่มสัก</v>
          </cell>
          <cell r="L720" t="str">
            <v>01</v>
          </cell>
          <cell r="M720" t="str">
            <v xml:space="preserve"> 'ต.หล่มสัก'</v>
          </cell>
          <cell r="N720" t="str">
            <v>00</v>
          </cell>
          <cell r="O720" t="str">
            <v xml:space="preserve"> หมู่ 0</v>
          </cell>
          <cell r="P720" t="str">
            <v>01</v>
          </cell>
          <cell r="Q720" t="str">
            <v>เปิดดำเนินการ</v>
          </cell>
          <cell r="R720" t="str">
            <v xml:space="preserve">15 ถ.สามัคคีชัย </v>
          </cell>
          <cell r="S720" t="str">
            <v>67110</v>
          </cell>
          <cell r="V720" t="str">
            <v>22</v>
          </cell>
          <cell r="W720" t="str">
            <v>2.2 ทุติยภูมิระดับกลาง</v>
          </cell>
          <cell r="AH720" t="str">
            <v>11265</v>
          </cell>
        </row>
        <row r="721">
          <cell r="A721" t="str">
            <v>001127900</v>
          </cell>
          <cell r="B721" t="str">
            <v>โรงพยาบาลสมเด็จพระปิยะมหาราชรมณียเขต</v>
          </cell>
          <cell r="C721" t="str">
            <v>21002</v>
          </cell>
          <cell r="D721" t="str">
            <v>กระทรวงสาธารณสุข สำนักงานปลัดกระทรวงสาธารณสุข</v>
          </cell>
          <cell r="E721" t="str">
            <v>07</v>
          </cell>
          <cell r="F721" t="str">
            <v>โรงพยาบาลชุมชน</v>
          </cell>
          <cell r="G721" t="str">
            <v>30</v>
          </cell>
          <cell r="H721" t="str">
            <v>71</v>
          </cell>
          <cell r="I721" t="str">
            <v>จ.กาญจนบุรี</v>
          </cell>
          <cell r="J721" t="str">
            <v>02</v>
          </cell>
          <cell r="K721" t="str">
            <v xml:space="preserve"> อ.ไทรโยค</v>
          </cell>
          <cell r="L721" t="str">
            <v>04</v>
          </cell>
          <cell r="M721" t="str">
            <v xml:space="preserve"> 'ต.ไทรโยค'</v>
          </cell>
          <cell r="N721" t="str">
            <v>07</v>
          </cell>
          <cell r="O721" t="str">
            <v xml:space="preserve"> หมู่ 7</v>
          </cell>
          <cell r="P721" t="str">
            <v>01</v>
          </cell>
          <cell r="Q721" t="str">
            <v>เปิดดำเนินการ</v>
          </cell>
          <cell r="S721" t="str">
            <v>71150</v>
          </cell>
          <cell r="T721" t="str">
            <v>034686027</v>
          </cell>
          <cell r="U721" t="str">
            <v>034686027</v>
          </cell>
          <cell r="V721" t="str">
            <v>21</v>
          </cell>
          <cell r="W721" t="str">
            <v>2.1 ทุติยภูมิระดับต้น</v>
          </cell>
          <cell r="X721" t="str">
            <v>S</v>
          </cell>
          <cell r="Y721" t="str">
            <v xml:space="preserve">บริการ  </v>
          </cell>
          <cell r="AH721" t="str">
            <v>11279</v>
          </cell>
        </row>
        <row r="722">
          <cell r="A722" t="str">
            <v>001129300</v>
          </cell>
          <cell r="B722" t="str">
            <v>โรงพยาบาลดอนเจดีย์</v>
          </cell>
          <cell r="C722" t="str">
            <v>21002</v>
          </cell>
          <cell r="D722" t="str">
            <v>กระทรวงสาธารณสุข สำนักงานปลัดกระทรวงสาธารณสุข</v>
          </cell>
          <cell r="E722" t="str">
            <v>07</v>
          </cell>
          <cell r="F722" t="str">
            <v>โรงพยาบาลชุมชน</v>
          </cell>
          <cell r="G722" t="str">
            <v>60</v>
          </cell>
          <cell r="H722" t="str">
            <v>72</v>
          </cell>
          <cell r="I722" t="str">
            <v>จ.สุพรรณบุรี</v>
          </cell>
          <cell r="J722" t="str">
            <v>06</v>
          </cell>
          <cell r="K722" t="str">
            <v xml:space="preserve"> อ.ดอนเจดีย์</v>
          </cell>
          <cell r="L722" t="str">
            <v>01</v>
          </cell>
          <cell r="M722" t="str">
            <v xml:space="preserve"> 'ต.ดอนเจดีย์'</v>
          </cell>
          <cell r="N722" t="str">
            <v>05</v>
          </cell>
          <cell r="O722" t="str">
            <v xml:space="preserve"> หมู่ 5</v>
          </cell>
          <cell r="P722" t="str">
            <v>01</v>
          </cell>
          <cell r="Q722" t="str">
            <v>เปิดดำเนินการ</v>
          </cell>
          <cell r="R722" t="str">
            <v xml:space="preserve">747 </v>
          </cell>
          <cell r="V722" t="str">
            <v>22</v>
          </cell>
          <cell r="W722" t="str">
            <v>2.2 ทุติยภูมิระดับกลาง</v>
          </cell>
          <cell r="AH722" t="str">
            <v>11293</v>
          </cell>
        </row>
        <row r="723">
          <cell r="A723" t="str">
            <v>001130100</v>
          </cell>
          <cell r="B723" t="str">
            <v>โรงพยาบาลบางเลน</v>
          </cell>
          <cell r="C723" t="str">
            <v>21002</v>
          </cell>
          <cell r="D723" t="str">
            <v>กระทรวงสาธารณสุข สำนักงานปลัดกระทรวงสาธารณสุข</v>
          </cell>
          <cell r="E723" t="str">
            <v>07</v>
          </cell>
          <cell r="F723" t="str">
            <v>โรงพยาบาลชุมชน</v>
          </cell>
          <cell r="G723" t="str">
            <v>83</v>
          </cell>
          <cell r="H723" t="str">
            <v>73</v>
          </cell>
          <cell r="I723" t="str">
            <v>จ.นครปฐม</v>
          </cell>
          <cell r="J723" t="str">
            <v>05</v>
          </cell>
          <cell r="K723" t="str">
            <v xml:space="preserve"> อ.บางเลน</v>
          </cell>
          <cell r="L723" t="str">
            <v>01</v>
          </cell>
          <cell r="M723" t="str">
            <v xml:space="preserve"> 'ต.บางเลน'</v>
          </cell>
          <cell r="N723" t="str">
            <v>06</v>
          </cell>
          <cell r="O723" t="str">
            <v xml:space="preserve"> หมู่ 6</v>
          </cell>
          <cell r="P723" t="str">
            <v>01</v>
          </cell>
          <cell r="Q723" t="str">
            <v>เปิดดำเนินการ</v>
          </cell>
          <cell r="R723" t="str">
            <v xml:space="preserve">80 </v>
          </cell>
          <cell r="V723" t="str">
            <v>22</v>
          </cell>
          <cell r="W723" t="str">
            <v>2.2 ทุติยภูมิระดับกลาง</v>
          </cell>
          <cell r="Z723" t="str">
            <v>06</v>
          </cell>
          <cell r="AA723" t="str">
            <v>แก้ไข/เปลี่ยนแปลงจำนวนเตียง</v>
          </cell>
          <cell r="AB723" t="str">
            <v>แก้ไขจำนวนเตียง จาก 60 เตียง เป็น 83 เตียงตามหนังสือ รพ.บางเลนที่ นฐ 0032.301/3069 ลงวันที่ 12 ธค.56</v>
          </cell>
          <cell r="AH723" t="str">
            <v>11301</v>
          </cell>
        </row>
        <row r="724">
          <cell r="A724" t="str">
            <v>001124800</v>
          </cell>
          <cell r="B724" t="str">
            <v>โรงพยาบาลสวรรคโลก</v>
          </cell>
          <cell r="C724" t="str">
            <v>21002</v>
          </cell>
          <cell r="D724" t="str">
            <v>กระทรวงสาธารณสุข สำนักงานปลัดกระทรวงสาธารณสุข</v>
          </cell>
          <cell r="E724" t="str">
            <v>07</v>
          </cell>
          <cell r="F724" t="str">
            <v>โรงพยาบาลชุมชน</v>
          </cell>
          <cell r="G724" t="str">
            <v>120</v>
          </cell>
          <cell r="H724" t="str">
            <v>64</v>
          </cell>
          <cell r="I724" t="str">
            <v>จ.สุโขทัย</v>
          </cell>
          <cell r="J724" t="str">
            <v>07</v>
          </cell>
          <cell r="K724" t="str">
            <v xml:space="preserve"> อ.สวรรคโลก</v>
          </cell>
          <cell r="L724" t="str">
            <v>01</v>
          </cell>
          <cell r="M724" t="str">
            <v xml:space="preserve"> 'ต.เมืองสวรรคโลก'</v>
          </cell>
          <cell r="N724" t="str">
            <v>04</v>
          </cell>
          <cell r="O724" t="str">
            <v xml:space="preserve"> หมู่ 4</v>
          </cell>
          <cell r="P724" t="str">
            <v>01</v>
          </cell>
          <cell r="Q724" t="str">
            <v>เปิดดำเนินการ</v>
          </cell>
          <cell r="R724" t="str">
            <v>ถ.จรดวิถึถ่อง</v>
          </cell>
          <cell r="S724" t="str">
            <v>64110</v>
          </cell>
          <cell r="T724" t="str">
            <v>055641592</v>
          </cell>
          <cell r="U724" t="str">
            <v>055641027</v>
          </cell>
          <cell r="V724" t="str">
            <v>21</v>
          </cell>
          <cell r="W724" t="str">
            <v>2.1 ทุติยภูมิระดับต้น</v>
          </cell>
          <cell r="AH724" t="str">
            <v>11248</v>
          </cell>
        </row>
        <row r="725">
          <cell r="A725" t="str">
            <v>001128000</v>
          </cell>
          <cell r="B725" t="str">
            <v>โรงพยาบาลบ่อพลอย</v>
          </cell>
          <cell r="C725" t="str">
            <v>21002</v>
          </cell>
          <cell r="D725" t="str">
            <v>กระทรวงสาธารณสุข สำนักงานปลัดกระทรวงสาธารณสุข</v>
          </cell>
          <cell r="E725" t="str">
            <v>07</v>
          </cell>
          <cell r="F725" t="str">
            <v>โรงพยาบาลชุมชน</v>
          </cell>
          <cell r="G725" t="str">
            <v>70</v>
          </cell>
          <cell r="H725" t="str">
            <v>71</v>
          </cell>
          <cell r="I725" t="str">
            <v>จ.กาญจนบุรี</v>
          </cell>
          <cell r="J725" t="str">
            <v>03</v>
          </cell>
          <cell r="K725" t="str">
            <v xml:space="preserve"> อ.บ่อพลอย</v>
          </cell>
          <cell r="L725" t="str">
            <v>01</v>
          </cell>
          <cell r="M725" t="str">
            <v xml:space="preserve"> 'ต.บ่อพลอย'</v>
          </cell>
          <cell r="N725" t="str">
            <v>01</v>
          </cell>
          <cell r="O725" t="str">
            <v xml:space="preserve"> หมู่ 1</v>
          </cell>
          <cell r="P725" t="str">
            <v>01</v>
          </cell>
          <cell r="Q725" t="str">
            <v>เปิดดำเนินการ</v>
          </cell>
          <cell r="S725" t="str">
            <v>71160</v>
          </cell>
          <cell r="T725" t="str">
            <v>034581139</v>
          </cell>
          <cell r="U725" t="str">
            <v>034581160</v>
          </cell>
          <cell r="V725" t="str">
            <v>22</v>
          </cell>
          <cell r="W725" t="str">
            <v>2.2 ทุติยภูมิระดับกลาง</v>
          </cell>
          <cell r="X725" t="str">
            <v>S</v>
          </cell>
          <cell r="Y725" t="str">
            <v xml:space="preserve">บริการ  </v>
          </cell>
          <cell r="AH725" t="str">
            <v>11280</v>
          </cell>
        </row>
        <row r="726">
          <cell r="A726" t="str">
            <v>001128100</v>
          </cell>
          <cell r="B726" t="str">
            <v>โรงพยาบาลท่ากระดาน</v>
          </cell>
          <cell r="C726" t="str">
            <v>21002</v>
          </cell>
          <cell r="D726" t="str">
            <v>กระทรวงสาธารณสุข สำนักงานปลัดกระทรวงสาธารณสุข</v>
          </cell>
          <cell r="E726" t="str">
            <v>07</v>
          </cell>
          <cell r="F726" t="str">
            <v>โรงพยาบาลชุมชน</v>
          </cell>
          <cell r="G726" t="str">
            <v>30</v>
          </cell>
          <cell r="H726" t="str">
            <v>71</v>
          </cell>
          <cell r="I726" t="str">
            <v>จ.กาญจนบุรี</v>
          </cell>
          <cell r="J726" t="str">
            <v>04</v>
          </cell>
          <cell r="K726" t="str">
            <v xml:space="preserve"> อ.ศรีสวัสดิ์</v>
          </cell>
          <cell r="L726" t="str">
            <v>04</v>
          </cell>
          <cell r="M726" t="str">
            <v xml:space="preserve"> 'ต.ท่ากระดาน'</v>
          </cell>
          <cell r="N726" t="str">
            <v>02</v>
          </cell>
          <cell r="O726" t="str">
            <v xml:space="preserve"> หมู่ 2</v>
          </cell>
          <cell r="P726" t="str">
            <v>01</v>
          </cell>
          <cell r="Q726" t="str">
            <v>เปิดดำเนินการ</v>
          </cell>
          <cell r="R726" t="str">
            <v>187</v>
          </cell>
          <cell r="S726" t="str">
            <v>71520</v>
          </cell>
          <cell r="T726" t="str">
            <v>034696118</v>
          </cell>
          <cell r="U726" t="str">
            <v>034696117</v>
          </cell>
          <cell r="V726" t="str">
            <v>21</v>
          </cell>
          <cell r="W726" t="str">
            <v>2.1 ทุติยภูมิระดับต้น</v>
          </cell>
          <cell r="X726" t="str">
            <v>S</v>
          </cell>
          <cell r="Y726" t="str">
            <v xml:space="preserve">บริการ  </v>
          </cell>
          <cell r="AH726" t="str">
            <v>11281</v>
          </cell>
        </row>
        <row r="727">
          <cell r="A727" t="str">
            <v>001128500</v>
          </cell>
          <cell r="B727" t="str">
            <v>โรงพยาบาลเจ้าคุณไพบูลย์พนมทวน</v>
          </cell>
          <cell r="C727" t="str">
            <v>21002</v>
          </cell>
          <cell r="D727" t="str">
            <v>กระทรวงสาธารณสุข สำนักงานปลัดกระทรวงสาธารณสุข</v>
          </cell>
          <cell r="E727" t="str">
            <v>07</v>
          </cell>
          <cell r="F727" t="str">
            <v>โรงพยาบาลชุมชน</v>
          </cell>
          <cell r="G727" t="str">
            <v>60</v>
          </cell>
          <cell r="H727" t="str">
            <v>71</v>
          </cell>
          <cell r="I727" t="str">
            <v>จ.กาญจนบุรี</v>
          </cell>
          <cell r="J727" t="str">
            <v>09</v>
          </cell>
          <cell r="K727" t="str">
            <v xml:space="preserve"> อ.พนมทวน</v>
          </cell>
          <cell r="L727" t="str">
            <v>01</v>
          </cell>
          <cell r="M727" t="str">
            <v xml:space="preserve"> 'ต.พนมทวน'</v>
          </cell>
          <cell r="N727" t="str">
            <v>08</v>
          </cell>
          <cell r="O727" t="str">
            <v xml:space="preserve"> หมู่ 8</v>
          </cell>
          <cell r="P727" t="str">
            <v>01</v>
          </cell>
          <cell r="Q727" t="str">
            <v>เปิดดำเนินการ</v>
          </cell>
          <cell r="R727" t="str">
            <v>406</v>
          </cell>
          <cell r="S727" t="str">
            <v>71140</v>
          </cell>
          <cell r="T727" t="str">
            <v>034630409</v>
          </cell>
          <cell r="U727" t="str">
            <v>034630407</v>
          </cell>
          <cell r="V727" t="str">
            <v>21</v>
          </cell>
          <cell r="W727" t="str">
            <v>2.1 ทุติยภูมิระดับต้น</v>
          </cell>
          <cell r="X727" t="str">
            <v>S</v>
          </cell>
          <cell r="Y727" t="str">
            <v xml:space="preserve">บริการ  </v>
          </cell>
          <cell r="AH727" t="str">
            <v>11285</v>
          </cell>
        </row>
        <row r="728">
          <cell r="A728" t="str">
            <v>001128400</v>
          </cell>
          <cell r="B728" t="str">
            <v>โรงพยาบาลสังขละบุรี</v>
          </cell>
          <cell r="C728" t="str">
            <v>21002</v>
          </cell>
          <cell r="D728" t="str">
            <v>กระทรวงสาธารณสุข สำนักงานปลัดกระทรวงสาธารณสุข</v>
          </cell>
          <cell r="E728" t="str">
            <v>07</v>
          </cell>
          <cell r="F728" t="str">
            <v>โรงพยาบาลชุมชน</v>
          </cell>
          <cell r="G728" t="str">
            <v>51</v>
          </cell>
          <cell r="H728" t="str">
            <v>71</v>
          </cell>
          <cell r="I728" t="str">
            <v>จ.กาญจนบุรี</v>
          </cell>
          <cell r="J728" t="str">
            <v>08</v>
          </cell>
          <cell r="K728" t="str">
            <v xml:space="preserve"> อ.สังขละบุรี</v>
          </cell>
          <cell r="L728" t="str">
            <v>01</v>
          </cell>
          <cell r="M728" t="str">
            <v xml:space="preserve"> 'ต.หนองลู'</v>
          </cell>
          <cell r="N728" t="str">
            <v>03</v>
          </cell>
          <cell r="O728" t="str">
            <v xml:space="preserve"> หมู่ 3</v>
          </cell>
          <cell r="P728" t="str">
            <v>01</v>
          </cell>
          <cell r="Q728" t="str">
            <v>เปิดดำเนินการ</v>
          </cell>
          <cell r="S728" t="str">
            <v>71240</v>
          </cell>
          <cell r="T728" t="str">
            <v>034595058</v>
          </cell>
          <cell r="U728" t="str">
            <v>034595538</v>
          </cell>
          <cell r="V728" t="str">
            <v>21</v>
          </cell>
          <cell r="W728" t="str">
            <v>2.1 ทุติยภูมิระดับต้น</v>
          </cell>
          <cell r="X728" t="str">
            <v>S</v>
          </cell>
          <cell r="Y728" t="str">
            <v xml:space="preserve">บริการ  </v>
          </cell>
          <cell r="AH728" t="str">
            <v>11284</v>
          </cell>
        </row>
        <row r="729">
          <cell r="A729" t="str">
            <v>001128300</v>
          </cell>
          <cell r="B729" t="str">
            <v>โรงพยาบาลทองผาภูมิ</v>
          </cell>
          <cell r="C729" t="str">
            <v>21002</v>
          </cell>
          <cell r="D729" t="str">
            <v>กระทรวงสาธารณสุข สำนักงานปลัดกระทรวงสาธารณสุข</v>
          </cell>
          <cell r="E729" t="str">
            <v>07</v>
          </cell>
          <cell r="F729" t="str">
            <v>โรงพยาบาลชุมชน</v>
          </cell>
          <cell r="G729" t="str">
            <v>90</v>
          </cell>
          <cell r="H729" t="str">
            <v>71</v>
          </cell>
          <cell r="I729" t="str">
            <v>จ.กาญจนบุรี</v>
          </cell>
          <cell r="J729" t="str">
            <v>07</v>
          </cell>
          <cell r="K729" t="str">
            <v xml:space="preserve"> อ.ทองผาภูมิ</v>
          </cell>
          <cell r="L729" t="str">
            <v>01</v>
          </cell>
          <cell r="M729" t="str">
            <v xml:space="preserve"> 'ต.ท่าขนุน'</v>
          </cell>
          <cell r="N729" t="str">
            <v>01</v>
          </cell>
          <cell r="O729" t="str">
            <v xml:space="preserve"> หมู่ 1</v>
          </cell>
          <cell r="P729" t="str">
            <v>01</v>
          </cell>
          <cell r="Q729" t="str">
            <v>เปิดดำเนินการ</v>
          </cell>
          <cell r="R729" t="str">
            <v>279</v>
          </cell>
          <cell r="S729" t="str">
            <v>71180</v>
          </cell>
          <cell r="T729" t="str">
            <v>034599601</v>
          </cell>
          <cell r="U729" t="str">
            <v>034599097</v>
          </cell>
          <cell r="V729" t="str">
            <v>22</v>
          </cell>
          <cell r="W729" t="str">
            <v>2.2 ทุติยภูมิระดับกลาง</v>
          </cell>
          <cell r="X729" t="str">
            <v>S</v>
          </cell>
          <cell r="Y729" t="str">
            <v xml:space="preserve">บริการ  </v>
          </cell>
          <cell r="AH729" t="str">
            <v>11283</v>
          </cell>
        </row>
        <row r="730">
          <cell r="A730" t="str">
            <v>001129700</v>
          </cell>
          <cell r="B730" t="str">
            <v>โรงพยาบาลกำแพงแสน</v>
          </cell>
          <cell r="C730" t="str">
            <v>21002</v>
          </cell>
          <cell r="D730" t="str">
            <v>กระทรวงสาธารณสุข สำนักงานปลัดกระทรวงสาธารณสุข</v>
          </cell>
          <cell r="E730" t="str">
            <v>07</v>
          </cell>
          <cell r="F730" t="str">
            <v>โรงพยาบาลชุมชน</v>
          </cell>
          <cell r="G730" t="str">
            <v>60</v>
          </cell>
          <cell r="H730" t="str">
            <v>73</v>
          </cell>
          <cell r="I730" t="str">
            <v>จ.นครปฐม</v>
          </cell>
          <cell r="J730" t="str">
            <v>02</v>
          </cell>
          <cell r="K730" t="str">
            <v xml:space="preserve"> อ.กำแพงแสน</v>
          </cell>
          <cell r="L730" t="str">
            <v>01</v>
          </cell>
          <cell r="M730" t="str">
            <v xml:space="preserve"> 'ต.ทุ่งกระพังโหม'</v>
          </cell>
          <cell r="N730" t="str">
            <v>04</v>
          </cell>
          <cell r="O730" t="str">
            <v xml:space="preserve"> หมู่ 4</v>
          </cell>
          <cell r="P730" t="str">
            <v>01</v>
          </cell>
          <cell r="Q730" t="str">
            <v>เปิดดำเนินการ</v>
          </cell>
          <cell r="R730" t="str">
            <v xml:space="preserve">47 </v>
          </cell>
          <cell r="V730" t="str">
            <v>22</v>
          </cell>
          <cell r="W730" t="str">
            <v>2.2 ทุติยภูมิระดับกลาง</v>
          </cell>
          <cell r="AH730" t="str">
            <v>11297</v>
          </cell>
        </row>
        <row r="731">
          <cell r="A731" t="str">
            <v>001133400</v>
          </cell>
          <cell r="B731" t="str">
            <v>โรงพยาบาลร่อนพิบูลย์</v>
          </cell>
          <cell r="C731" t="str">
            <v>21002</v>
          </cell>
          <cell r="D731" t="str">
            <v>กระทรวงสาธารณสุข สำนักงานปลัดกระทรวงสาธารณสุข</v>
          </cell>
          <cell r="E731" t="str">
            <v>07</v>
          </cell>
          <cell r="F731" t="str">
            <v>โรงพยาบาลชุมชน</v>
          </cell>
          <cell r="G731" t="str">
            <v>30</v>
          </cell>
          <cell r="H731" t="str">
            <v>80</v>
          </cell>
          <cell r="I731" t="str">
            <v>จ.นครศรีธรรมราช</v>
          </cell>
          <cell r="J731" t="str">
            <v>13</v>
          </cell>
          <cell r="K731" t="str">
            <v xml:space="preserve"> อ.ร่อนพิบูลย์</v>
          </cell>
          <cell r="L731" t="str">
            <v>01</v>
          </cell>
          <cell r="M731" t="str">
            <v xml:space="preserve"> 'ต.ร่อนพิบูลย์'</v>
          </cell>
          <cell r="N731" t="str">
            <v>13</v>
          </cell>
          <cell r="O731" t="str">
            <v xml:space="preserve"> หมู่ 13</v>
          </cell>
          <cell r="P731" t="str">
            <v>01</v>
          </cell>
          <cell r="Q731" t="str">
            <v>เปิดดำเนินการ</v>
          </cell>
          <cell r="R731" t="str">
            <v xml:space="preserve">ม.13 </v>
          </cell>
          <cell r="V731" t="str">
            <v>22</v>
          </cell>
          <cell r="W731" t="str">
            <v>2.2 ทุติยภูมิระดับกลาง</v>
          </cell>
          <cell r="AH731" t="str">
            <v>11334</v>
          </cell>
        </row>
        <row r="732">
          <cell r="A732" t="str">
            <v>001133300</v>
          </cell>
          <cell r="B732" t="str">
            <v>โรงพยาบาลปากพนัง</v>
          </cell>
          <cell r="C732" t="str">
            <v>21002</v>
          </cell>
          <cell r="D732" t="str">
            <v>กระทรวงสาธารณสุข สำนักงานปลัดกระทรวงสาธารณสุข</v>
          </cell>
          <cell r="E732" t="str">
            <v>07</v>
          </cell>
          <cell r="F732" t="str">
            <v>โรงพยาบาลชุมชน</v>
          </cell>
          <cell r="G732" t="str">
            <v>30</v>
          </cell>
          <cell r="H732" t="str">
            <v>80</v>
          </cell>
          <cell r="I732" t="str">
            <v>จ.นครศรีธรรมราช</v>
          </cell>
          <cell r="J732" t="str">
            <v>12</v>
          </cell>
          <cell r="K732" t="str">
            <v xml:space="preserve"> อ.ปากพนัง</v>
          </cell>
          <cell r="L732" t="str">
            <v>14</v>
          </cell>
          <cell r="M732" t="str">
            <v xml:space="preserve"> 'ต.ปากพนังฝั่งตะวันออก'</v>
          </cell>
          <cell r="N732" t="str">
            <v>00</v>
          </cell>
          <cell r="O732" t="str">
            <v xml:space="preserve"> หมู่ 0</v>
          </cell>
          <cell r="P732" t="str">
            <v>01</v>
          </cell>
          <cell r="Q732" t="str">
            <v>เปิดดำเนินการ</v>
          </cell>
          <cell r="V732" t="str">
            <v>22</v>
          </cell>
          <cell r="W732" t="str">
            <v>2.2 ทุติยภูมิระดับกลาง</v>
          </cell>
          <cell r="AH732" t="str">
            <v>11333</v>
          </cell>
        </row>
        <row r="733">
          <cell r="A733" t="str">
            <v>001132200</v>
          </cell>
          <cell r="B733" t="str">
            <v>โรงพยาบาลพรหมคีรี</v>
          </cell>
          <cell r="C733" t="str">
            <v>21002</v>
          </cell>
          <cell r="D733" t="str">
            <v>กระทรวงสาธารณสุข สำนักงานปลัดกระทรวงสาธารณสุข</v>
          </cell>
          <cell r="E733" t="str">
            <v>07</v>
          </cell>
          <cell r="F733" t="str">
            <v>โรงพยาบาลชุมชน</v>
          </cell>
          <cell r="G733" t="str">
            <v>30</v>
          </cell>
          <cell r="H733" t="str">
            <v>80</v>
          </cell>
          <cell r="I733" t="str">
            <v>จ.นครศรีธรรมราช</v>
          </cell>
          <cell r="J733" t="str">
            <v>02</v>
          </cell>
          <cell r="K733" t="str">
            <v xml:space="preserve"> อ.พรหมคีรี</v>
          </cell>
          <cell r="L733" t="str">
            <v>01</v>
          </cell>
          <cell r="M733" t="str">
            <v xml:space="preserve"> 'ต.พรหมโลก'</v>
          </cell>
          <cell r="N733" t="str">
            <v>09</v>
          </cell>
          <cell r="O733" t="str">
            <v xml:space="preserve"> หมู่ 9</v>
          </cell>
          <cell r="P733" t="str">
            <v>01</v>
          </cell>
          <cell r="Q733" t="str">
            <v>เปิดดำเนินการ</v>
          </cell>
          <cell r="R733" t="str">
            <v xml:space="preserve">17 ม.1 </v>
          </cell>
          <cell r="V733" t="str">
            <v>21</v>
          </cell>
          <cell r="W733" t="str">
            <v>2.1 ทุติยภูมิระดับต้น</v>
          </cell>
          <cell r="AH733" t="str">
            <v>11322</v>
          </cell>
        </row>
        <row r="734">
          <cell r="A734" t="str">
            <v>001127200</v>
          </cell>
          <cell r="B734" t="str">
            <v>โรงพยาบาลเขาค้อ</v>
          </cell>
          <cell r="C734" t="str">
            <v>21002</v>
          </cell>
          <cell r="D734" t="str">
            <v>กระทรวงสาธารณสุข สำนักงานปลัดกระทรวงสาธารณสุข</v>
          </cell>
          <cell r="E734" t="str">
            <v>07</v>
          </cell>
          <cell r="F734" t="str">
            <v>โรงพยาบาลชุมชน</v>
          </cell>
          <cell r="G734" t="str">
            <v>30</v>
          </cell>
          <cell r="H734" t="str">
            <v>67</v>
          </cell>
          <cell r="I734" t="str">
            <v>จ.เพชรบูรณ์</v>
          </cell>
          <cell r="J734" t="str">
            <v>11</v>
          </cell>
          <cell r="K734" t="str">
            <v xml:space="preserve"> อ.เขาค้อ</v>
          </cell>
          <cell r="L734" t="str">
            <v>03</v>
          </cell>
          <cell r="M734" t="str">
            <v xml:space="preserve"> 'ต.เขาค้อ'</v>
          </cell>
          <cell r="N734" t="str">
            <v>01</v>
          </cell>
          <cell r="O734" t="str">
            <v xml:space="preserve"> หมู่ 1</v>
          </cell>
          <cell r="P734" t="str">
            <v>01</v>
          </cell>
          <cell r="Q734" t="str">
            <v>เปิดดำเนินการ</v>
          </cell>
          <cell r="R734" t="str">
            <v xml:space="preserve">75 ม.1 </v>
          </cell>
          <cell r="S734" t="str">
            <v>67270</v>
          </cell>
          <cell r="V734" t="str">
            <v>22</v>
          </cell>
          <cell r="W734" t="str">
            <v>2.2 ทุติยภูมิระดับกลาง</v>
          </cell>
          <cell r="AH734" t="str">
            <v>11272</v>
          </cell>
        </row>
        <row r="735">
          <cell r="A735" t="str">
            <v>001129500</v>
          </cell>
          <cell r="B735" t="str">
            <v>โรงพยาบาลอู่ทอง</v>
          </cell>
          <cell r="C735" t="str">
            <v>21002</v>
          </cell>
          <cell r="D735" t="str">
            <v>กระทรวงสาธารณสุข สำนักงานปลัดกระทรวงสาธารณสุข</v>
          </cell>
          <cell r="E735" t="str">
            <v>07</v>
          </cell>
          <cell r="F735" t="str">
            <v>โรงพยาบาลชุมชน</v>
          </cell>
          <cell r="G735" t="str">
            <v>134</v>
          </cell>
          <cell r="H735" t="str">
            <v>72</v>
          </cell>
          <cell r="I735" t="str">
            <v>จ.สุพรรณบุรี</v>
          </cell>
          <cell r="J735" t="str">
            <v>09</v>
          </cell>
          <cell r="K735" t="str">
            <v xml:space="preserve"> อ.อู่ทอง</v>
          </cell>
          <cell r="L735" t="str">
            <v>03</v>
          </cell>
          <cell r="M735" t="str">
            <v xml:space="preserve"> 'ต.จรเข้สามพัน'</v>
          </cell>
          <cell r="N735" t="str">
            <v>15</v>
          </cell>
          <cell r="O735" t="str">
            <v xml:space="preserve"> หมู่ 15</v>
          </cell>
          <cell r="P735" t="str">
            <v>01</v>
          </cell>
          <cell r="Q735" t="str">
            <v>เปิดดำเนินการ</v>
          </cell>
          <cell r="R735" t="str">
            <v>220</v>
          </cell>
          <cell r="V735" t="str">
            <v>22</v>
          </cell>
          <cell r="W735" t="str">
            <v>2.2 ทุติยภูมิระดับกลาง</v>
          </cell>
          <cell r="Z735" t="str">
            <v>01</v>
          </cell>
          <cell r="AA735" t="str">
            <v>ตั้งใหม่</v>
          </cell>
          <cell r="AH735" t="str">
            <v>11295</v>
          </cell>
        </row>
        <row r="736">
          <cell r="A736" t="str">
            <v>001128700</v>
          </cell>
          <cell r="B736" t="str">
            <v>โรงพยาบาลด่านมะขามเตี้ย</v>
          </cell>
          <cell r="C736" t="str">
            <v>21002</v>
          </cell>
          <cell r="D736" t="str">
            <v>กระทรวงสาธารณสุข สำนักงานปลัดกระทรวงสาธารณสุข</v>
          </cell>
          <cell r="E736" t="str">
            <v>07</v>
          </cell>
          <cell r="F736" t="str">
            <v>โรงพยาบาลชุมชน</v>
          </cell>
          <cell r="G736" t="str">
            <v>30</v>
          </cell>
          <cell r="H736" t="str">
            <v>71</v>
          </cell>
          <cell r="I736" t="str">
            <v>จ.กาญจนบุรี</v>
          </cell>
          <cell r="J736" t="str">
            <v>11</v>
          </cell>
          <cell r="K736" t="str">
            <v xml:space="preserve"> อ.ด่านมะขามเตี้ย</v>
          </cell>
          <cell r="L736" t="str">
            <v>01</v>
          </cell>
          <cell r="M736" t="str">
            <v xml:space="preserve"> 'ต.ด่านมะขามเตี้ย'</v>
          </cell>
          <cell r="N736" t="str">
            <v>01</v>
          </cell>
          <cell r="O736" t="str">
            <v xml:space="preserve"> หมู่ 1</v>
          </cell>
          <cell r="P736" t="str">
            <v>01</v>
          </cell>
          <cell r="Q736" t="str">
            <v>เปิดดำเนินการ</v>
          </cell>
          <cell r="S736" t="str">
            <v>71260</v>
          </cell>
          <cell r="T736" t="str">
            <v>034642347</v>
          </cell>
          <cell r="U736" t="str">
            <v>034642102</v>
          </cell>
          <cell r="V736" t="str">
            <v>21</v>
          </cell>
          <cell r="W736" t="str">
            <v>2.1 ทุติยภูมิระดับต้น</v>
          </cell>
          <cell r="X736" t="str">
            <v>S</v>
          </cell>
          <cell r="Y736" t="str">
            <v xml:space="preserve">บริการ  </v>
          </cell>
          <cell r="AH736" t="str">
            <v>11287</v>
          </cell>
        </row>
        <row r="737">
          <cell r="A737" t="str">
            <v>001128600</v>
          </cell>
          <cell r="B737" t="str">
            <v>โรงพยาบาลเลาขวัญ</v>
          </cell>
          <cell r="C737" t="str">
            <v>21002</v>
          </cell>
          <cell r="D737" t="str">
            <v>กระทรวงสาธารณสุข สำนักงานปลัดกระทรวงสาธารณสุข</v>
          </cell>
          <cell r="E737" t="str">
            <v>07</v>
          </cell>
          <cell r="F737" t="str">
            <v>โรงพยาบาลชุมชน</v>
          </cell>
          <cell r="G737" t="str">
            <v>30</v>
          </cell>
          <cell r="H737" t="str">
            <v>71</v>
          </cell>
          <cell r="I737" t="str">
            <v>จ.กาญจนบุรี</v>
          </cell>
          <cell r="J737" t="str">
            <v>10</v>
          </cell>
          <cell r="K737" t="str">
            <v xml:space="preserve"> อ.เลาขวัญ</v>
          </cell>
          <cell r="L737" t="str">
            <v>01</v>
          </cell>
          <cell r="M737" t="str">
            <v xml:space="preserve"> 'ต.เลาขวัญ'</v>
          </cell>
          <cell r="N737" t="str">
            <v>06</v>
          </cell>
          <cell r="O737" t="str">
            <v xml:space="preserve"> หมู่ 6</v>
          </cell>
          <cell r="P737" t="str">
            <v>01</v>
          </cell>
          <cell r="Q737" t="str">
            <v>เปิดดำเนินการ</v>
          </cell>
          <cell r="S737" t="str">
            <v>71210</v>
          </cell>
          <cell r="T737" t="str">
            <v>034576157</v>
          </cell>
          <cell r="U737" t="str">
            <v>034576050</v>
          </cell>
          <cell r="V737" t="str">
            <v>21</v>
          </cell>
          <cell r="W737" t="str">
            <v>2.1 ทุติยภูมิระดับต้น</v>
          </cell>
          <cell r="X737" t="str">
            <v>S</v>
          </cell>
          <cell r="Y737" t="str">
            <v xml:space="preserve">บริการ  </v>
          </cell>
          <cell r="AH737" t="str">
            <v>11286</v>
          </cell>
        </row>
        <row r="738">
          <cell r="A738" t="str">
            <v>001127800</v>
          </cell>
          <cell r="B738" t="str">
            <v>โรงพยาบาลไทรโยค</v>
          </cell>
          <cell r="C738" t="str">
            <v>21002</v>
          </cell>
          <cell r="D738" t="str">
            <v>กระทรวงสาธารณสุข สำนักงานปลัดกระทรวงสาธารณสุข</v>
          </cell>
          <cell r="E738" t="str">
            <v>07</v>
          </cell>
          <cell r="F738" t="str">
            <v>โรงพยาบาลชุมชน</v>
          </cell>
          <cell r="G738" t="str">
            <v>60</v>
          </cell>
          <cell r="H738" t="str">
            <v>71</v>
          </cell>
          <cell r="I738" t="str">
            <v>จ.กาญจนบุรี</v>
          </cell>
          <cell r="J738" t="str">
            <v>02</v>
          </cell>
          <cell r="K738" t="str">
            <v xml:space="preserve"> อ.ไทรโยค</v>
          </cell>
          <cell r="L738" t="str">
            <v>01</v>
          </cell>
          <cell r="M738" t="str">
            <v xml:space="preserve"> 'ต.ลุ่มสุ่ม'</v>
          </cell>
          <cell r="N738" t="str">
            <v>01</v>
          </cell>
          <cell r="O738" t="str">
            <v xml:space="preserve"> หมู่ 1</v>
          </cell>
          <cell r="P738" t="str">
            <v>01</v>
          </cell>
          <cell r="Q738" t="str">
            <v>เปิดดำเนินการ</v>
          </cell>
          <cell r="R738" t="str">
            <v>22</v>
          </cell>
          <cell r="S738" t="str">
            <v>71150</v>
          </cell>
          <cell r="T738" t="str">
            <v>034591300</v>
          </cell>
          <cell r="U738" t="str">
            <v>034591302</v>
          </cell>
          <cell r="V738" t="str">
            <v>21</v>
          </cell>
          <cell r="W738" t="str">
            <v>2.1 ทุติยภูมิระดับต้น</v>
          </cell>
          <cell r="X738" t="str">
            <v>S</v>
          </cell>
          <cell r="Y738" t="str">
            <v xml:space="preserve">บริการ  </v>
          </cell>
          <cell r="AH738" t="str">
            <v>11278</v>
          </cell>
        </row>
        <row r="739">
          <cell r="A739" t="str">
            <v>001129900</v>
          </cell>
          <cell r="B739" t="str">
            <v>โรงพยาบาลห้วยพลู</v>
          </cell>
          <cell r="C739" t="str">
            <v>21002</v>
          </cell>
          <cell r="D739" t="str">
            <v>กระทรวงสาธารณสุข สำนักงานปลัดกระทรวงสาธารณสุข</v>
          </cell>
          <cell r="E739" t="str">
            <v>07</v>
          </cell>
          <cell r="F739" t="str">
            <v>โรงพยาบาลชุมชน</v>
          </cell>
          <cell r="G739" t="str">
            <v>60</v>
          </cell>
          <cell r="H739" t="str">
            <v>73</v>
          </cell>
          <cell r="I739" t="str">
            <v>จ.นครปฐม</v>
          </cell>
          <cell r="J739" t="str">
            <v>03</v>
          </cell>
          <cell r="K739" t="str">
            <v xml:space="preserve"> อ.นครชัยศรี</v>
          </cell>
          <cell r="L739" t="str">
            <v>18</v>
          </cell>
          <cell r="M739" t="str">
            <v xml:space="preserve"> 'ต.ห้วยพลู'</v>
          </cell>
          <cell r="N739" t="str">
            <v>01</v>
          </cell>
          <cell r="O739" t="str">
            <v xml:space="preserve"> หมู่ 1</v>
          </cell>
          <cell r="P739" t="str">
            <v>01</v>
          </cell>
          <cell r="Q739" t="str">
            <v>เปิดดำเนินการ</v>
          </cell>
          <cell r="R739" t="str">
            <v xml:space="preserve">1/1 </v>
          </cell>
          <cell r="V739" t="str">
            <v>21</v>
          </cell>
          <cell r="W739" t="str">
            <v>2.1 ทุติยภูมิระดับต้น</v>
          </cell>
          <cell r="AH739" t="str">
            <v>11299</v>
          </cell>
        </row>
        <row r="740">
          <cell r="A740" t="str">
            <v>001130000</v>
          </cell>
          <cell r="B740" t="str">
            <v>โรงพยาบาลดอนตูม</v>
          </cell>
          <cell r="C740" t="str">
            <v>21002</v>
          </cell>
          <cell r="D740" t="str">
            <v>กระทรวงสาธารณสุข สำนักงานปลัดกระทรวงสาธารณสุข</v>
          </cell>
          <cell r="E740" t="str">
            <v>07</v>
          </cell>
          <cell r="F740" t="str">
            <v>โรงพยาบาลชุมชน</v>
          </cell>
          <cell r="G740" t="str">
            <v>30</v>
          </cell>
          <cell r="H740" t="str">
            <v>73</v>
          </cell>
          <cell r="I740" t="str">
            <v>จ.นครปฐม</v>
          </cell>
          <cell r="J740" t="str">
            <v>04</v>
          </cell>
          <cell r="K740" t="str">
            <v xml:space="preserve"> อ.ดอนตูม</v>
          </cell>
          <cell r="L740" t="str">
            <v>01</v>
          </cell>
          <cell r="M740" t="str">
            <v xml:space="preserve"> 'ต.สามง่าม'</v>
          </cell>
          <cell r="N740" t="str">
            <v>05</v>
          </cell>
          <cell r="O740" t="str">
            <v xml:space="preserve"> หมู่ 5</v>
          </cell>
          <cell r="P740" t="str">
            <v>01</v>
          </cell>
          <cell r="Q740" t="str">
            <v>เปิดดำเนินการ</v>
          </cell>
          <cell r="R740" t="str">
            <v xml:space="preserve">183 ม.5 ถ.คงทอง </v>
          </cell>
          <cell r="V740" t="str">
            <v>21</v>
          </cell>
          <cell r="W740" t="str">
            <v>2.1 ทุติยภูมิระดับต้น</v>
          </cell>
          <cell r="AH740" t="str">
            <v>11300</v>
          </cell>
        </row>
        <row r="741">
          <cell r="A741" t="str">
            <v>001127400</v>
          </cell>
          <cell r="B741" t="str">
            <v>โรงพยาบาลบางแพ</v>
          </cell>
          <cell r="C741" t="str">
            <v>21002</v>
          </cell>
          <cell r="D741" t="str">
            <v>กระทรวงสาธารณสุข สำนักงานปลัดกระทรวงสาธารณสุข</v>
          </cell>
          <cell r="E741" t="str">
            <v>07</v>
          </cell>
          <cell r="F741" t="str">
            <v>โรงพยาบาลชุมชน</v>
          </cell>
          <cell r="G741" t="str">
            <v>60</v>
          </cell>
          <cell r="H741" t="str">
            <v>70</v>
          </cell>
          <cell r="I741" t="str">
            <v>จ.ราชบุรี</v>
          </cell>
          <cell r="J741" t="str">
            <v>06</v>
          </cell>
          <cell r="K741" t="str">
            <v xml:space="preserve"> อ.บางแพ</v>
          </cell>
          <cell r="L741" t="str">
            <v>02</v>
          </cell>
          <cell r="M741" t="str">
            <v xml:space="preserve"> 'ต.วังเย็น'</v>
          </cell>
          <cell r="N741" t="str">
            <v>05</v>
          </cell>
          <cell r="O741" t="str">
            <v xml:space="preserve"> หมู่ 5</v>
          </cell>
          <cell r="P741" t="str">
            <v>01</v>
          </cell>
          <cell r="Q741" t="str">
            <v>เปิดดำเนินการ</v>
          </cell>
          <cell r="R741" t="str">
            <v xml:space="preserve">124 </v>
          </cell>
          <cell r="V741" t="str">
            <v>21</v>
          </cell>
          <cell r="W741" t="str">
            <v>2.1 ทุติยภูมิระดับต้น</v>
          </cell>
          <cell r="AH741" t="str">
            <v>11274</v>
          </cell>
        </row>
        <row r="742">
          <cell r="A742" t="str">
            <v>001127500</v>
          </cell>
          <cell r="B742" t="str">
            <v>โรงพยาบาลเจ็ดเสมียน</v>
          </cell>
          <cell r="C742" t="str">
            <v>21002</v>
          </cell>
          <cell r="D742" t="str">
            <v>กระทรวงสาธารณสุข สำนักงานปลัดกระทรวงสาธารณสุข</v>
          </cell>
          <cell r="E742" t="str">
            <v>07</v>
          </cell>
          <cell r="F742" t="str">
            <v>โรงพยาบาลชุมชน</v>
          </cell>
          <cell r="G742" t="str">
            <v>30</v>
          </cell>
          <cell r="H742" t="str">
            <v>70</v>
          </cell>
          <cell r="I742" t="str">
            <v>จ.ราชบุรี</v>
          </cell>
          <cell r="J742" t="str">
            <v>07</v>
          </cell>
          <cell r="K742" t="str">
            <v xml:space="preserve"> อ.โพธาราม</v>
          </cell>
          <cell r="L742" t="str">
            <v>09</v>
          </cell>
          <cell r="M742" t="str">
            <v xml:space="preserve"> 'ต.เจ็ดเสมียน'</v>
          </cell>
          <cell r="N742" t="str">
            <v>02</v>
          </cell>
          <cell r="O742" t="str">
            <v xml:space="preserve"> หมู่ 2</v>
          </cell>
          <cell r="P742" t="str">
            <v>01</v>
          </cell>
          <cell r="Q742" t="str">
            <v>เปิดดำเนินการ</v>
          </cell>
          <cell r="R742" t="str">
            <v xml:space="preserve">132/2 </v>
          </cell>
          <cell r="V742" t="str">
            <v>21</v>
          </cell>
          <cell r="W742" t="str">
            <v>2.1 ทุติยภูมิระดับต้น</v>
          </cell>
          <cell r="AH742" t="str">
            <v>11275</v>
          </cell>
        </row>
        <row r="743">
          <cell r="A743" t="str">
            <v>001127600</v>
          </cell>
          <cell r="B743" t="str">
            <v>โรงพยาบาลปากท่อ</v>
          </cell>
          <cell r="C743" t="str">
            <v>21002</v>
          </cell>
          <cell r="D743" t="str">
            <v>กระทรวงสาธารณสุข สำนักงานปลัดกระทรวงสาธารณสุข</v>
          </cell>
          <cell r="E743" t="str">
            <v>07</v>
          </cell>
          <cell r="F743" t="str">
            <v>โรงพยาบาลชุมชน</v>
          </cell>
          <cell r="G743" t="str">
            <v>30</v>
          </cell>
          <cell r="H743" t="str">
            <v>70</v>
          </cell>
          <cell r="I743" t="str">
            <v>จ.ราชบุรี</v>
          </cell>
          <cell r="J743" t="str">
            <v>08</v>
          </cell>
          <cell r="K743" t="str">
            <v xml:space="preserve"> อ.ปากท่อ</v>
          </cell>
          <cell r="L743" t="str">
            <v>05</v>
          </cell>
          <cell r="M743" t="str">
            <v xml:space="preserve"> 'ต.ปากท่อ'</v>
          </cell>
          <cell r="N743" t="str">
            <v>08</v>
          </cell>
          <cell r="O743" t="str">
            <v xml:space="preserve"> หมู่ 8</v>
          </cell>
          <cell r="P743" t="str">
            <v>01</v>
          </cell>
          <cell r="Q743" t="str">
            <v>เปิดดำเนินการ</v>
          </cell>
          <cell r="R743" t="str">
            <v xml:space="preserve">201/10 </v>
          </cell>
          <cell r="V743" t="str">
            <v>21</v>
          </cell>
          <cell r="W743" t="str">
            <v>2.1 ทุติยภูมิระดับต้น</v>
          </cell>
          <cell r="AH743" t="str">
            <v>11276</v>
          </cell>
        </row>
        <row r="744">
          <cell r="A744" t="str">
            <v>001129400</v>
          </cell>
          <cell r="B744" t="str">
            <v>โรงพยาบาลสามชุก</v>
          </cell>
          <cell r="C744" t="str">
            <v>21002</v>
          </cell>
          <cell r="D744" t="str">
            <v>กระทรวงสาธารณสุข สำนักงานปลัดกระทรวงสาธารณสุข</v>
          </cell>
          <cell r="E744" t="str">
            <v>07</v>
          </cell>
          <cell r="F744" t="str">
            <v>โรงพยาบาลชุมชน</v>
          </cell>
          <cell r="G744" t="str">
            <v>60</v>
          </cell>
          <cell r="H744" t="str">
            <v>72</v>
          </cell>
          <cell r="I744" t="str">
            <v>จ.สุพรรณบุรี</v>
          </cell>
          <cell r="J744" t="str">
            <v>08</v>
          </cell>
          <cell r="K744" t="str">
            <v xml:space="preserve"> อ.สามชุก</v>
          </cell>
          <cell r="L744" t="str">
            <v>04</v>
          </cell>
          <cell r="M744" t="str">
            <v xml:space="preserve"> 'ต.หนองผักนาก'</v>
          </cell>
          <cell r="N744" t="str">
            <v>07</v>
          </cell>
          <cell r="O744" t="str">
            <v xml:space="preserve"> หมู่ 7</v>
          </cell>
          <cell r="P744" t="str">
            <v>01</v>
          </cell>
          <cell r="Q744" t="str">
            <v>เปิดดำเนินการ</v>
          </cell>
          <cell r="R744" t="str">
            <v xml:space="preserve">4/1 </v>
          </cell>
          <cell r="V744" t="str">
            <v>22</v>
          </cell>
          <cell r="W744" t="str">
            <v>2.2 ทุติยภูมิระดับกลาง</v>
          </cell>
          <cell r="AH744" t="str">
            <v>11294</v>
          </cell>
        </row>
        <row r="745">
          <cell r="A745" t="str">
            <v>001124900</v>
          </cell>
          <cell r="B745" t="str">
            <v>โรงพยาบาลศรีนคร</v>
          </cell>
          <cell r="C745" t="str">
            <v>21002</v>
          </cell>
          <cell r="D745" t="str">
            <v>กระทรวงสาธารณสุข สำนักงานปลัดกระทรวงสาธารณสุข</v>
          </cell>
          <cell r="E745" t="str">
            <v>07</v>
          </cell>
          <cell r="F745" t="str">
            <v>โรงพยาบาลชุมชน</v>
          </cell>
          <cell r="G745" t="str">
            <v>30</v>
          </cell>
          <cell r="H745" t="str">
            <v>64</v>
          </cell>
          <cell r="I745" t="str">
            <v>จ.สุโขทัย</v>
          </cell>
          <cell r="J745" t="str">
            <v>08</v>
          </cell>
          <cell r="K745" t="str">
            <v xml:space="preserve"> อ.ศรีนคร</v>
          </cell>
          <cell r="L745" t="str">
            <v>01</v>
          </cell>
          <cell r="M745" t="str">
            <v xml:space="preserve"> 'ต.ศรีนคร'</v>
          </cell>
          <cell r="N745" t="str">
            <v>03</v>
          </cell>
          <cell r="O745" t="str">
            <v xml:space="preserve"> หมู่ 3</v>
          </cell>
          <cell r="P745" t="str">
            <v>01</v>
          </cell>
          <cell r="Q745" t="str">
            <v>เปิดดำเนินการ</v>
          </cell>
          <cell r="R745" t="str">
            <v>ถ.สวรรคโลก-ศรีนคร</v>
          </cell>
          <cell r="S745" t="str">
            <v>64180</v>
          </cell>
          <cell r="T745" t="str">
            <v>055652725</v>
          </cell>
          <cell r="U745" t="str">
            <v>05562726</v>
          </cell>
          <cell r="V745" t="str">
            <v>21</v>
          </cell>
          <cell r="W745" t="str">
            <v>2.1 ทุติยภูมิระดับต้น</v>
          </cell>
          <cell r="AH745" t="str">
            <v>11249</v>
          </cell>
        </row>
        <row r="746">
          <cell r="A746" t="str">
            <v>001124500</v>
          </cell>
          <cell r="B746" t="str">
            <v>โรงพยาบาลคีรีมาศ</v>
          </cell>
          <cell r="C746" t="str">
            <v>21002</v>
          </cell>
          <cell r="D746" t="str">
            <v>กระทรวงสาธารณสุข สำนักงานปลัดกระทรวงสาธารณสุข</v>
          </cell>
          <cell r="E746" t="str">
            <v>07</v>
          </cell>
          <cell r="F746" t="str">
            <v>โรงพยาบาลชุมชน</v>
          </cell>
          <cell r="G746" t="str">
            <v>30</v>
          </cell>
          <cell r="H746" t="str">
            <v>64</v>
          </cell>
          <cell r="I746" t="str">
            <v>จ.สุโขทัย</v>
          </cell>
          <cell r="J746" t="str">
            <v>03</v>
          </cell>
          <cell r="K746" t="str">
            <v xml:space="preserve"> อ.คีรีมาศ</v>
          </cell>
          <cell r="L746" t="str">
            <v>01</v>
          </cell>
          <cell r="M746" t="str">
            <v xml:space="preserve"> 'ต.โตนด'</v>
          </cell>
          <cell r="N746" t="str">
            <v>07</v>
          </cell>
          <cell r="O746" t="str">
            <v xml:space="preserve"> หมู่ 7</v>
          </cell>
          <cell r="P746" t="str">
            <v>01</v>
          </cell>
          <cell r="Q746" t="str">
            <v>เปิดดำเนินการ</v>
          </cell>
          <cell r="R746" t="str">
            <v>ถ.สุโขทัย-กำแพงเพชร</v>
          </cell>
          <cell r="S746" t="str">
            <v>64160</v>
          </cell>
          <cell r="T746" t="str">
            <v>055695145</v>
          </cell>
          <cell r="U746" t="str">
            <v>055693097</v>
          </cell>
          <cell r="V746" t="str">
            <v>21</v>
          </cell>
          <cell r="W746" t="str">
            <v>2.1 ทุติยภูมิระดับต้น</v>
          </cell>
          <cell r="AH746" t="str">
            <v>11245</v>
          </cell>
        </row>
        <row r="747">
          <cell r="A747" t="str">
            <v>001125000</v>
          </cell>
          <cell r="B747" t="str">
            <v>โรงพยาบาลทุ่งเสลี่ยม</v>
          </cell>
          <cell r="C747" t="str">
            <v>21002</v>
          </cell>
          <cell r="D747" t="str">
            <v>กระทรวงสาธารณสุข สำนักงานปลัดกระทรวงสาธารณสุข</v>
          </cell>
          <cell r="E747" t="str">
            <v>07</v>
          </cell>
          <cell r="F747" t="str">
            <v>โรงพยาบาลชุมชน</v>
          </cell>
          <cell r="G747" t="str">
            <v>30</v>
          </cell>
          <cell r="H747" t="str">
            <v>64</v>
          </cell>
          <cell r="I747" t="str">
            <v>จ.สุโขทัย</v>
          </cell>
          <cell r="J747" t="str">
            <v>09</v>
          </cell>
          <cell r="K747" t="str">
            <v xml:space="preserve"> อ.ทุ่งเสลี่ยม</v>
          </cell>
          <cell r="L747" t="str">
            <v>03</v>
          </cell>
          <cell r="M747" t="str">
            <v xml:space="preserve"> 'ต.ทุ่งเสลี่ยม'</v>
          </cell>
          <cell r="N747" t="str">
            <v>08</v>
          </cell>
          <cell r="O747" t="str">
            <v xml:space="preserve"> หมู่ 8</v>
          </cell>
          <cell r="P747" t="str">
            <v>01</v>
          </cell>
          <cell r="Q747" t="str">
            <v>เปิดดำเนินการ</v>
          </cell>
          <cell r="R747" t="str">
            <v>ถ.สุโขทัย-เถิน</v>
          </cell>
          <cell r="S747" t="str">
            <v>64150</v>
          </cell>
          <cell r="T747" t="str">
            <v>055659175</v>
          </cell>
          <cell r="U747" t="str">
            <v>055659411</v>
          </cell>
          <cell r="V747" t="str">
            <v>21</v>
          </cell>
          <cell r="W747" t="str">
            <v>2.1 ทุติยภูมิระดับต้น</v>
          </cell>
          <cell r="AH747" t="str">
            <v>11250</v>
          </cell>
        </row>
        <row r="748">
          <cell r="A748" t="str">
            <v>001130300</v>
          </cell>
          <cell r="B748" t="str">
            <v>โรงพยาบาลพุทธมณฑล</v>
          </cell>
          <cell r="C748" t="str">
            <v>21002</v>
          </cell>
          <cell r="D748" t="str">
            <v>กระทรวงสาธารณสุข สำนักงานปลัดกระทรวงสาธารณสุข</v>
          </cell>
          <cell r="E748" t="str">
            <v>07</v>
          </cell>
          <cell r="F748" t="str">
            <v>โรงพยาบาลชุมชน</v>
          </cell>
          <cell r="G748" t="str">
            <v>10</v>
          </cell>
          <cell r="H748" t="str">
            <v>73</v>
          </cell>
          <cell r="I748" t="str">
            <v>จ.นครปฐม</v>
          </cell>
          <cell r="J748" t="str">
            <v>07</v>
          </cell>
          <cell r="K748" t="str">
            <v xml:space="preserve"> อ.พุทธมณฑล</v>
          </cell>
          <cell r="L748" t="str">
            <v>01</v>
          </cell>
          <cell r="M748" t="str">
            <v xml:space="preserve"> 'ต.ศาลายา'</v>
          </cell>
          <cell r="N748" t="str">
            <v>01</v>
          </cell>
          <cell r="O748" t="str">
            <v xml:space="preserve"> หมู่ 1</v>
          </cell>
          <cell r="P748" t="str">
            <v>01</v>
          </cell>
          <cell r="Q748" t="str">
            <v>เปิดดำเนินการ</v>
          </cell>
          <cell r="V748" t="str">
            <v>21</v>
          </cell>
          <cell r="W748" t="str">
            <v>2.1 ทุติยภูมิระดับต้น</v>
          </cell>
          <cell r="AB748" t="str">
            <v xml:space="preserve">แก้ไชชื่อ รพ.พุทธมลฑล เป็น รพ.พุทธมณฑล </v>
          </cell>
          <cell r="AH748" t="str">
            <v>11303</v>
          </cell>
        </row>
        <row r="749">
          <cell r="A749" t="str">
            <v>001135700</v>
          </cell>
          <cell r="B749" t="str">
            <v>โรงพยาบาลกาญจนดิษฐ์</v>
          </cell>
          <cell r="C749" t="str">
            <v>21002</v>
          </cell>
          <cell r="D749" t="str">
            <v>กระทรวงสาธารณสุข สำนักงานปลัดกระทรวงสาธารณสุข</v>
          </cell>
          <cell r="E749" t="str">
            <v>07</v>
          </cell>
          <cell r="F749" t="str">
            <v>โรงพยาบาลชุมชน</v>
          </cell>
          <cell r="G749" t="str">
            <v>60</v>
          </cell>
          <cell r="H749" t="str">
            <v>84</v>
          </cell>
          <cell r="I749" t="str">
            <v>จ.สุราษฎร์ธานี</v>
          </cell>
          <cell r="J749" t="str">
            <v>02</v>
          </cell>
          <cell r="K749" t="str">
            <v xml:space="preserve"> อ.กาญจนดิษฐ์</v>
          </cell>
          <cell r="L749" t="str">
            <v>07</v>
          </cell>
          <cell r="M749" t="str">
            <v xml:space="preserve"> 'ต.พลายวาส'</v>
          </cell>
          <cell r="N749" t="str">
            <v>09</v>
          </cell>
          <cell r="O749" t="str">
            <v xml:space="preserve"> หมู่ 9</v>
          </cell>
          <cell r="P749" t="str">
            <v>01</v>
          </cell>
          <cell r="Q749" t="str">
            <v>เปิดดำเนินการ</v>
          </cell>
          <cell r="R749" t="str">
            <v xml:space="preserve">776 ม.9 ถ.สุราษฎร์-นครศรี </v>
          </cell>
          <cell r="S749" t="str">
            <v>84160</v>
          </cell>
          <cell r="T749" t="str">
            <v>077244518</v>
          </cell>
          <cell r="U749" t="str">
            <v>077255263t</v>
          </cell>
          <cell r="V749" t="str">
            <v>22</v>
          </cell>
          <cell r="W749" t="str">
            <v>2.2 ทุติยภูมิระดับกลาง</v>
          </cell>
          <cell r="X749" t="str">
            <v>S</v>
          </cell>
          <cell r="Y749" t="str">
            <v xml:space="preserve">บริการ  </v>
          </cell>
          <cell r="AH749" t="str">
            <v>11357</v>
          </cell>
        </row>
        <row r="750">
          <cell r="A750" t="str">
            <v>001135600</v>
          </cell>
          <cell r="B750" t="str">
            <v>โรงพยาบาลถลาง</v>
          </cell>
          <cell r="C750" t="str">
            <v>21002</v>
          </cell>
          <cell r="D750" t="str">
            <v>กระทรวงสาธารณสุข สำนักงานปลัดกระทรวงสาธารณสุข</v>
          </cell>
          <cell r="E750" t="str">
            <v>07</v>
          </cell>
          <cell r="F750" t="str">
            <v>โรงพยาบาลชุมชน</v>
          </cell>
          <cell r="G750" t="str">
            <v>66</v>
          </cell>
          <cell r="H750" t="str">
            <v>83</v>
          </cell>
          <cell r="I750" t="str">
            <v>จ.ภูเก็ต</v>
          </cell>
          <cell r="J750" t="str">
            <v>03</v>
          </cell>
          <cell r="K750" t="str">
            <v xml:space="preserve"> อ.ถลาง</v>
          </cell>
          <cell r="L750" t="str">
            <v>01</v>
          </cell>
          <cell r="M750" t="str">
            <v xml:space="preserve"> 'ต.เทพกระษัตรี'</v>
          </cell>
          <cell r="N750" t="str">
            <v>01</v>
          </cell>
          <cell r="O750" t="str">
            <v xml:space="preserve"> หมู่ 1</v>
          </cell>
          <cell r="P750" t="str">
            <v>01</v>
          </cell>
          <cell r="Q750" t="str">
            <v>เปิดดำเนินการ</v>
          </cell>
          <cell r="R750" t="str">
            <v xml:space="preserve">358  ถ.เทพกระษัตรี  </v>
          </cell>
          <cell r="S750" t="str">
            <v>83110</v>
          </cell>
          <cell r="T750" t="str">
            <v>076311033</v>
          </cell>
          <cell r="U750" t="str">
            <v>076275096</v>
          </cell>
          <cell r="V750" t="str">
            <v>22</v>
          </cell>
          <cell r="W750" t="str">
            <v>2.2 ทุติยภูมิระดับกลาง</v>
          </cell>
          <cell r="AH750" t="str">
            <v>11356</v>
          </cell>
        </row>
        <row r="751">
          <cell r="A751" t="str">
            <v>001135500</v>
          </cell>
          <cell r="B751" t="str">
            <v>โรงพยาบาลป่าตอง</v>
          </cell>
          <cell r="C751" t="str">
            <v>21002</v>
          </cell>
          <cell r="D751" t="str">
            <v>กระทรวงสาธารณสุข สำนักงานปลัดกระทรวงสาธารณสุข</v>
          </cell>
          <cell r="E751" t="str">
            <v>07</v>
          </cell>
          <cell r="F751" t="str">
            <v>โรงพยาบาลชุมชน</v>
          </cell>
          <cell r="G751" t="str">
            <v>60</v>
          </cell>
          <cell r="H751" t="str">
            <v>83</v>
          </cell>
          <cell r="I751" t="str">
            <v>จ.ภูเก็ต</v>
          </cell>
          <cell r="J751" t="str">
            <v>02</v>
          </cell>
          <cell r="K751" t="str">
            <v xml:space="preserve"> อ.กะทู้</v>
          </cell>
          <cell r="L751" t="str">
            <v>02</v>
          </cell>
          <cell r="M751" t="str">
            <v xml:space="preserve"> 'ต.ป่าตอง'</v>
          </cell>
          <cell r="N751" t="str">
            <v>03</v>
          </cell>
          <cell r="O751" t="str">
            <v xml:space="preserve"> หมู่ 3</v>
          </cell>
          <cell r="P751" t="str">
            <v>01</v>
          </cell>
          <cell r="Q751" t="str">
            <v>เปิดดำเนินการ</v>
          </cell>
          <cell r="R751" t="str">
            <v xml:space="preserve">57 ถ.ไสน้ำเย็น </v>
          </cell>
          <cell r="S751" t="str">
            <v>83150</v>
          </cell>
          <cell r="T751" t="str">
            <v>076342633</v>
          </cell>
          <cell r="U751" t="str">
            <v>076340617</v>
          </cell>
          <cell r="V751" t="str">
            <v>22</v>
          </cell>
          <cell r="W751" t="str">
            <v>2.2 ทุติยภูมิระดับกลาง</v>
          </cell>
          <cell r="AH751" t="str">
            <v>11355</v>
          </cell>
        </row>
        <row r="752">
          <cell r="A752" t="str">
            <v>001131900</v>
          </cell>
          <cell r="B752" t="str">
            <v>โรงพยาบาลปราณบุรี</v>
          </cell>
          <cell r="C752" t="str">
            <v>21002</v>
          </cell>
          <cell r="D752" t="str">
            <v>กระทรวงสาธารณสุข สำนักงานปลัดกระทรวงสาธารณสุข</v>
          </cell>
          <cell r="E752" t="str">
            <v>07</v>
          </cell>
          <cell r="F752" t="str">
            <v>โรงพยาบาลชุมชน</v>
          </cell>
          <cell r="G752" t="str">
            <v>30</v>
          </cell>
          <cell r="H752" t="str">
            <v>77</v>
          </cell>
          <cell r="I752" t="str">
            <v>จ.ประจวบคีรีขันธ์</v>
          </cell>
          <cell r="J752" t="str">
            <v>06</v>
          </cell>
          <cell r="K752" t="str">
            <v xml:space="preserve"> อ.ปราณบุรี</v>
          </cell>
          <cell r="L752" t="str">
            <v>08</v>
          </cell>
          <cell r="M752" t="str">
            <v xml:space="preserve"> 'ต.วังก์พง'</v>
          </cell>
          <cell r="N752" t="str">
            <v>05</v>
          </cell>
          <cell r="O752" t="str">
            <v xml:space="preserve"> หมู่ 5</v>
          </cell>
          <cell r="P752" t="str">
            <v>01</v>
          </cell>
          <cell r="Q752" t="str">
            <v>เปิดดำเนินการ</v>
          </cell>
          <cell r="R752" t="str">
            <v xml:space="preserve">19 </v>
          </cell>
          <cell r="V752" t="str">
            <v>21</v>
          </cell>
          <cell r="W752" t="str">
            <v>2.1 ทุติยภูมิระดับต้น</v>
          </cell>
          <cell r="AH752" t="str">
            <v>11319</v>
          </cell>
        </row>
        <row r="753">
          <cell r="A753" t="str">
            <v>001132600</v>
          </cell>
          <cell r="B753" t="str">
            <v>โรงพยาบาลพิปูน</v>
          </cell>
          <cell r="C753" t="str">
            <v>21002</v>
          </cell>
          <cell r="D753" t="str">
            <v>กระทรวงสาธารณสุข สำนักงานปลัดกระทรวงสาธารณสุข</v>
          </cell>
          <cell r="E753" t="str">
            <v>07</v>
          </cell>
          <cell r="F753" t="str">
            <v>โรงพยาบาลชุมชน</v>
          </cell>
          <cell r="G753" t="str">
            <v>30</v>
          </cell>
          <cell r="H753" t="str">
            <v>80</v>
          </cell>
          <cell r="I753" t="str">
            <v>จ.นครศรีธรรมราช</v>
          </cell>
          <cell r="J753" t="str">
            <v>05</v>
          </cell>
          <cell r="K753" t="str">
            <v xml:space="preserve"> อ.พิปูน</v>
          </cell>
          <cell r="L753" t="str">
            <v>04</v>
          </cell>
          <cell r="M753" t="str">
            <v xml:space="preserve"> 'ต.ยางค้อม'</v>
          </cell>
          <cell r="N753" t="str">
            <v>05</v>
          </cell>
          <cell r="O753" t="str">
            <v xml:space="preserve"> หมู่ 5</v>
          </cell>
          <cell r="P753" t="str">
            <v>01</v>
          </cell>
          <cell r="Q753" t="str">
            <v>เปิดดำเนินการ</v>
          </cell>
          <cell r="R753" t="str">
            <v xml:space="preserve">ม.5 </v>
          </cell>
          <cell r="V753" t="str">
            <v>21</v>
          </cell>
          <cell r="W753" t="str">
            <v>2.1 ทุติยภูมิระดับต้น</v>
          </cell>
          <cell r="AH753" t="str">
            <v>11326</v>
          </cell>
        </row>
        <row r="754">
          <cell r="A754" t="str">
            <v>001132700</v>
          </cell>
          <cell r="B754" t="str">
            <v>โรงพยาบาลเชียรใหญ่</v>
          </cell>
          <cell r="C754" t="str">
            <v>21002</v>
          </cell>
          <cell r="D754" t="str">
            <v>กระทรวงสาธารณสุข สำนักงานปลัดกระทรวงสาธารณสุข</v>
          </cell>
          <cell r="E754" t="str">
            <v>07</v>
          </cell>
          <cell r="F754" t="str">
            <v>โรงพยาบาลชุมชน</v>
          </cell>
          <cell r="G754" t="str">
            <v>30</v>
          </cell>
          <cell r="H754" t="str">
            <v>80</v>
          </cell>
          <cell r="I754" t="str">
            <v>จ.นครศรีธรรมราช</v>
          </cell>
          <cell r="J754" t="str">
            <v>06</v>
          </cell>
          <cell r="K754" t="str">
            <v xml:space="preserve"> อ.เชียรใหญ่</v>
          </cell>
          <cell r="L754" t="str">
            <v>07</v>
          </cell>
          <cell r="M754" t="str">
            <v xml:space="preserve"> 'ต.ท้องลำเจียก'</v>
          </cell>
          <cell r="N754" t="str">
            <v>01</v>
          </cell>
          <cell r="O754" t="str">
            <v xml:space="preserve"> หมู่ 1</v>
          </cell>
          <cell r="P754" t="str">
            <v>01</v>
          </cell>
          <cell r="Q754" t="str">
            <v>เปิดดำเนินการ</v>
          </cell>
          <cell r="R754" t="str">
            <v xml:space="preserve">ม.1 </v>
          </cell>
          <cell r="V754" t="str">
            <v>21</v>
          </cell>
          <cell r="W754" t="str">
            <v>2.1 ทุติยภูมิระดับต้น</v>
          </cell>
          <cell r="AH754" t="str">
            <v>11327</v>
          </cell>
        </row>
        <row r="755">
          <cell r="A755" t="str">
            <v>001133600</v>
          </cell>
          <cell r="B755" t="str">
            <v>โรงพยาบาลขนอม</v>
          </cell>
          <cell r="C755" t="str">
            <v>21002</v>
          </cell>
          <cell r="D755" t="str">
            <v>กระทรวงสาธารณสุข สำนักงานปลัดกระทรวงสาธารณสุข</v>
          </cell>
          <cell r="E755" t="str">
            <v>07</v>
          </cell>
          <cell r="F755" t="str">
            <v>โรงพยาบาลชุมชน</v>
          </cell>
          <cell r="G755" t="str">
            <v>30</v>
          </cell>
          <cell r="H755" t="str">
            <v>80</v>
          </cell>
          <cell r="I755" t="str">
            <v>จ.นครศรีธรรมราช</v>
          </cell>
          <cell r="J755" t="str">
            <v>15</v>
          </cell>
          <cell r="K755" t="str">
            <v xml:space="preserve"> อ.ขนอม</v>
          </cell>
          <cell r="L755" t="str">
            <v>01</v>
          </cell>
          <cell r="M755" t="str">
            <v xml:space="preserve"> 'ต.ขนอม'</v>
          </cell>
          <cell r="N755" t="str">
            <v>03</v>
          </cell>
          <cell r="O755" t="str">
            <v xml:space="preserve"> หมู่ 3</v>
          </cell>
          <cell r="P755" t="str">
            <v>01</v>
          </cell>
          <cell r="Q755" t="str">
            <v>เปิดดำเนินการ</v>
          </cell>
          <cell r="V755" t="str">
            <v>21</v>
          </cell>
          <cell r="W755" t="str">
            <v>2.1 ทุติยภูมิระดับต้น</v>
          </cell>
          <cell r="AH755" t="str">
            <v>11336</v>
          </cell>
        </row>
        <row r="756">
          <cell r="A756" t="str">
            <v>001132800</v>
          </cell>
          <cell r="B756" t="str">
            <v>โรงพยาบาลชะอวด</v>
          </cell>
          <cell r="C756" t="str">
            <v>21002</v>
          </cell>
          <cell r="D756" t="str">
            <v>กระทรวงสาธารณสุข สำนักงานปลัดกระทรวงสาธารณสุข</v>
          </cell>
          <cell r="E756" t="str">
            <v>07</v>
          </cell>
          <cell r="F756" t="str">
            <v>โรงพยาบาลชุมชน</v>
          </cell>
          <cell r="G756" t="str">
            <v>30</v>
          </cell>
          <cell r="H756" t="str">
            <v>80</v>
          </cell>
          <cell r="I756" t="str">
            <v>จ.นครศรีธรรมราช</v>
          </cell>
          <cell r="J756" t="str">
            <v>07</v>
          </cell>
          <cell r="K756" t="str">
            <v xml:space="preserve"> อ.ชะอวด</v>
          </cell>
          <cell r="L756" t="str">
            <v>01</v>
          </cell>
          <cell r="M756" t="str">
            <v xml:space="preserve"> 'ต.ชะอวด'</v>
          </cell>
          <cell r="N756" t="str">
            <v>08</v>
          </cell>
          <cell r="O756" t="str">
            <v xml:space="preserve"> หมู่ 8</v>
          </cell>
          <cell r="P756" t="str">
            <v>01</v>
          </cell>
          <cell r="Q756" t="str">
            <v>เปิดดำเนินการ</v>
          </cell>
          <cell r="R756" t="str">
            <v xml:space="preserve">23 </v>
          </cell>
          <cell r="V756" t="str">
            <v>21</v>
          </cell>
          <cell r="W756" t="str">
            <v>2.1 ทุติยภูมิระดับต้น</v>
          </cell>
          <cell r="AH756" t="str">
            <v>11328</v>
          </cell>
        </row>
        <row r="757">
          <cell r="A757" t="str">
            <v>001133200</v>
          </cell>
          <cell r="B757" t="str">
            <v>โรงพยาบาลทุ่งใหญ่</v>
          </cell>
          <cell r="C757" t="str">
            <v>21002</v>
          </cell>
          <cell r="D757" t="str">
            <v>กระทรวงสาธารณสุข สำนักงานปลัดกระทรวงสาธารณสุข</v>
          </cell>
          <cell r="E757" t="str">
            <v>07</v>
          </cell>
          <cell r="F757" t="str">
            <v>โรงพยาบาลชุมชน</v>
          </cell>
          <cell r="G757" t="str">
            <v>60</v>
          </cell>
          <cell r="H757" t="str">
            <v>80</v>
          </cell>
          <cell r="I757" t="str">
            <v>จ.นครศรีธรรมราช</v>
          </cell>
          <cell r="J757" t="str">
            <v>11</v>
          </cell>
          <cell r="K757" t="str">
            <v xml:space="preserve"> อ.ทุ่งใหญ่</v>
          </cell>
          <cell r="L757" t="str">
            <v>01</v>
          </cell>
          <cell r="M757" t="str">
            <v xml:space="preserve"> 'ต.ท่ายาง'</v>
          </cell>
          <cell r="N757" t="str">
            <v>02</v>
          </cell>
          <cell r="O757" t="str">
            <v xml:space="preserve"> หมู่ 2</v>
          </cell>
          <cell r="P757" t="str">
            <v>01</v>
          </cell>
          <cell r="Q757" t="str">
            <v>เปิดดำเนินการ</v>
          </cell>
          <cell r="R757" t="str">
            <v xml:space="preserve">599 </v>
          </cell>
          <cell r="V757" t="str">
            <v>21</v>
          </cell>
          <cell r="W757" t="str">
            <v>2.1 ทุติยภูมิระดับต้น</v>
          </cell>
          <cell r="AH757" t="str">
            <v>11332</v>
          </cell>
        </row>
        <row r="758">
          <cell r="A758" t="str">
            <v>001133700</v>
          </cell>
          <cell r="B758" t="str">
            <v>โรงพยาบาลหัวไทร</v>
          </cell>
          <cell r="C758" t="str">
            <v>21002</v>
          </cell>
          <cell r="D758" t="str">
            <v>กระทรวงสาธารณสุข สำนักงานปลัดกระทรวงสาธารณสุข</v>
          </cell>
          <cell r="E758" t="str">
            <v>07</v>
          </cell>
          <cell r="F758" t="str">
            <v>โรงพยาบาลชุมชน</v>
          </cell>
          <cell r="G758" t="str">
            <v>30</v>
          </cell>
          <cell r="H758" t="str">
            <v>80</v>
          </cell>
          <cell r="I758" t="str">
            <v>จ.นครศรีธรรมราช</v>
          </cell>
          <cell r="J758" t="str">
            <v>16</v>
          </cell>
          <cell r="K758" t="str">
            <v xml:space="preserve"> อ.หัวไทร</v>
          </cell>
          <cell r="L758" t="str">
            <v>01</v>
          </cell>
          <cell r="M758" t="str">
            <v xml:space="preserve"> 'ต.หัวไทร'</v>
          </cell>
          <cell r="N758" t="str">
            <v>04</v>
          </cell>
          <cell r="O758" t="str">
            <v xml:space="preserve"> หมู่ 4</v>
          </cell>
          <cell r="P758" t="str">
            <v>01</v>
          </cell>
          <cell r="Q758" t="str">
            <v>เปิดดำเนินการ</v>
          </cell>
          <cell r="R758" t="str">
            <v xml:space="preserve">16 </v>
          </cell>
          <cell r="V758" t="str">
            <v>21</v>
          </cell>
          <cell r="W758" t="str">
            <v>2.1 ทุติยภูมิระดับต้น</v>
          </cell>
          <cell r="AH758" t="str">
            <v>11337</v>
          </cell>
        </row>
        <row r="759">
          <cell r="A759" t="str">
            <v>001134900</v>
          </cell>
          <cell r="B759" t="str">
            <v>โรงพยาบาลตะกั่วทุ่ง</v>
          </cell>
          <cell r="C759" t="str">
            <v>21002</v>
          </cell>
          <cell r="D759" t="str">
            <v>กระทรวงสาธารณสุข สำนักงานปลัดกระทรวงสาธารณสุข</v>
          </cell>
          <cell r="E759" t="str">
            <v>07</v>
          </cell>
          <cell r="F759" t="str">
            <v>โรงพยาบาลชุมชน</v>
          </cell>
          <cell r="G759" t="str">
            <v>30</v>
          </cell>
          <cell r="H759" t="str">
            <v>82</v>
          </cell>
          <cell r="I759" t="str">
            <v>จ.พังงา</v>
          </cell>
          <cell r="J759" t="str">
            <v>04</v>
          </cell>
          <cell r="K759" t="str">
            <v xml:space="preserve"> อ.ตะกั่วทุ่ง</v>
          </cell>
          <cell r="L759" t="str">
            <v>06</v>
          </cell>
          <cell r="M759" t="str">
            <v xml:space="preserve"> 'ต.โคกกลอย'</v>
          </cell>
          <cell r="N759" t="str">
            <v>02</v>
          </cell>
          <cell r="O759" t="str">
            <v xml:space="preserve"> หมู่ 2</v>
          </cell>
          <cell r="P759" t="str">
            <v>01</v>
          </cell>
          <cell r="Q759" t="str">
            <v>เปิดดำเนินการ</v>
          </cell>
          <cell r="R759" t="str">
            <v xml:space="preserve">69/2 </v>
          </cell>
          <cell r="S759" t="str">
            <v>82130</v>
          </cell>
          <cell r="T759" t="str">
            <v>076581395</v>
          </cell>
          <cell r="U759" t="str">
            <v>076581395</v>
          </cell>
          <cell r="V759" t="str">
            <v>21</v>
          </cell>
          <cell r="W759" t="str">
            <v>2.1 ทุติยภูมิระดับต้น</v>
          </cell>
          <cell r="AH759" t="str">
            <v>11349</v>
          </cell>
        </row>
        <row r="760">
          <cell r="A760" t="str">
            <v>001133000</v>
          </cell>
          <cell r="B760" t="str">
            <v>โรงพยาบาลทุ่งสง</v>
          </cell>
          <cell r="C760" t="str">
            <v>21002</v>
          </cell>
          <cell r="D760" t="str">
            <v>กระทรวงสาธารณสุข สำนักงานปลัดกระทรวงสาธารณสุข</v>
          </cell>
          <cell r="E760" t="str">
            <v>07</v>
          </cell>
          <cell r="F760" t="str">
            <v>โรงพยาบาลชุมชน</v>
          </cell>
          <cell r="G760" t="str">
            <v>150</v>
          </cell>
          <cell r="H760" t="str">
            <v>80</v>
          </cell>
          <cell r="I760" t="str">
            <v>จ.นครศรีธรรมราช</v>
          </cell>
          <cell r="J760" t="str">
            <v>09</v>
          </cell>
          <cell r="K760" t="str">
            <v xml:space="preserve"> อ.ทุ่งสง</v>
          </cell>
          <cell r="L760" t="str">
            <v>01</v>
          </cell>
          <cell r="M760" t="str">
            <v xml:space="preserve"> 'ต.ปากแพรก'</v>
          </cell>
          <cell r="N760" t="str">
            <v>00</v>
          </cell>
          <cell r="O760" t="str">
            <v xml:space="preserve"> หมู่ 0</v>
          </cell>
          <cell r="P760" t="str">
            <v>01</v>
          </cell>
          <cell r="Q760" t="str">
            <v>เปิดดำเนินการ</v>
          </cell>
          <cell r="R760" t="str">
            <v xml:space="preserve">277 ถ.ชัยชุมพล </v>
          </cell>
          <cell r="V760" t="str">
            <v>23</v>
          </cell>
          <cell r="W760" t="str">
            <v>2.3 ทุติยภูมิระดับสูง</v>
          </cell>
          <cell r="AH760" t="str">
            <v>11330</v>
          </cell>
        </row>
        <row r="761">
          <cell r="A761" t="str">
            <v>001133100</v>
          </cell>
          <cell r="B761" t="str">
            <v>โรงพยาบาลนาบอน</v>
          </cell>
          <cell r="C761" t="str">
            <v>21002</v>
          </cell>
          <cell r="D761" t="str">
            <v>กระทรวงสาธารณสุข สำนักงานปลัดกระทรวงสาธารณสุข</v>
          </cell>
          <cell r="E761" t="str">
            <v>07</v>
          </cell>
          <cell r="F761" t="str">
            <v>โรงพยาบาลชุมชน</v>
          </cell>
          <cell r="G761" t="str">
            <v>30</v>
          </cell>
          <cell r="H761" t="str">
            <v>80</v>
          </cell>
          <cell r="I761" t="str">
            <v>จ.นครศรีธรรมราช</v>
          </cell>
          <cell r="J761" t="str">
            <v>10</v>
          </cell>
          <cell r="K761" t="str">
            <v xml:space="preserve"> อ.นาบอน</v>
          </cell>
          <cell r="L761" t="str">
            <v>01</v>
          </cell>
          <cell r="M761" t="str">
            <v xml:space="preserve"> 'ต.นาบอน'</v>
          </cell>
          <cell r="N761" t="str">
            <v>02</v>
          </cell>
          <cell r="O761" t="str">
            <v xml:space="preserve"> หมู่ 2</v>
          </cell>
          <cell r="P761" t="str">
            <v>01</v>
          </cell>
          <cell r="Q761" t="str">
            <v>เปิดดำเนินการ</v>
          </cell>
          <cell r="R761" t="str">
            <v xml:space="preserve">244 </v>
          </cell>
          <cell r="V761" t="str">
            <v>21</v>
          </cell>
          <cell r="W761" t="str">
            <v>2.1 ทุติยภูมิระดับต้น</v>
          </cell>
          <cell r="AH761" t="str">
            <v>11331</v>
          </cell>
        </row>
        <row r="762">
          <cell r="A762" t="str">
            <v>001133800</v>
          </cell>
          <cell r="B762" t="str">
            <v>โรงพยาบาลบางขัน</v>
          </cell>
          <cell r="C762" t="str">
            <v>21002</v>
          </cell>
          <cell r="D762" t="str">
            <v>กระทรวงสาธารณสุข สำนักงานปลัดกระทรวงสาธารณสุข</v>
          </cell>
          <cell r="E762" t="str">
            <v>07</v>
          </cell>
          <cell r="F762" t="str">
            <v>โรงพยาบาลชุมชน</v>
          </cell>
          <cell r="G762" t="str">
            <v>30</v>
          </cell>
          <cell r="H762" t="str">
            <v>80</v>
          </cell>
          <cell r="I762" t="str">
            <v>จ.นครศรีธรรมราช</v>
          </cell>
          <cell r="J762" t="str">
            <v>17</v>
          </cell>
          <cell r="K762" t="str">
            <v xml:space="preserve"> อ.บางขัน</v>
          </cell>
          <cell r="L762" t="str">
            <v>02</v>
          </cell>
          <cell r="M762" t="str">
            <v xml:space="preserve"> 'ต.บ้านลำนาว'</v>
          </cell>
          <cell r="N762" t="str">
            <v>01</v>
          </cell>
          <cell r="O762" t="str">
            <v xml:space="preserve"> หมู่ 1</v>
          </cell>
          <cell r="P762" t="str">
            <v>01</v>
          </cell>
          <cell r="Q762" t="str">
            <v>เปิดดำเนินการ</v>
          </cell>
          <cell r="R762" t="str">
            <v>3 ม.1 ต.บ้านลำนาว</v>
          </cell>
          <cell r="V762" t="str">
            <v>21</v>
          </cell>
          <cell r="W762" t="str">
            <v>2.1 ทุติยภูมิระดับต้น</v>
          </cell>
          <cell r="AH762" t="str">
            <v>11338</v>
          </cell>
        </row>
        <row r="763">
          <cell r="A763" t="str">
            <v>001136400</v>
          </cell>
          <cell r="B763" t="str">
            <v>โรงพยาบาลพนม</v>
          </cell>
          <cell r="C763" t="str">
            <v>21002</v>
          </cell>
          <cell r="D763" t="str">
            <v>กระทรวงสาธารณสุข สำนักงานปลัดกระทรวงสาธารณสุข</v>
          </cell>
          <cell r="E763" t="str">
            <v>07</v>
          </cell>
          <cell r="F763" t="str">
            <v>โรงพยาบาลชุมชน</v>
          </cell>
          <cell r="G763" t="str">
            <v>30</v>
          </cell>
          <cell r="H763" t="str">
            <v>84</v>
          </cell>
          <cell r="I763" t="str">
            <v>จ.สุราษฎร์ธานี</v>
          </cell>
          <cell r="J763" t="str">
            <v>10</v>
          </cell>
          <cell r="K763" t="str">
            <v xml:space="preserve"> อ.พนม</v>
          </cell>
          <cell r="L763" t="str">
            <v>05</v>
          </cell>
          <cell r="M763" t="str">
            <v xml:space="preserve"> 'ต.พังกาญจน์'</v>
          </cell>
          <cell r="N763" t="str">
            <v>03</v>
          </cell>
          <cell r="O763" t="str">
            <v xml:space="preserve"> หมู่ 3</v>
          </cell>
          <cell r="P763" t="str">
            <v>01</v>
          </cell>
          <cell r="Q763" t="str">
            <v>เปิดดำเนินการ</v>
          </cell>
          <cell r="R763" t="str">
            <v xml:space="preserve">60 </v>
          </cell>
          <cell r="S763" t="str">
            <v>84250</v>
          </cell>
          <cell r="T763" t="str">
            <v>077399125</v>
          </cell>
          <cell r="U763" t="str">
            <v>077399084</v>
          </cell>
          <cell r="V763" t="str">
            <v>21</v>
          </cell>
          <cell r="W763" t="str">
            <v>2.1 ทุติยภูมิระดับต้น</v>
          </cell>
          <cell r="X763" t="str">
            <v>S</v>
          </cell>
          <cell r="Y763" t="str">
            <v xml:space="preserve">บริการ  </v>
          </cell>
          <cell r="AH763" t="str">
            <v>11364</v>
          </cell>
        </row>
        <row r="764">
          <cell r="A764" t="str">
            <v>001134300</v>
          </cell>
          <cell r="B764" t="str">
            <v>โรงพยาบาลอ่าวลึก</v>
          </cell>
          <cell r="C764" t="str">
            <v>21002</v>
          </cell>
          <cell r="D764" t="str">
            <v>กระทรวงสาธารณสุข สำนักงานปลัดกระทรวงสาธารณสุข</v>
          </cell>
          <cell r="E764" t="str">
            <v>07</v>
          </cell>
          <cell r="F764" t="str">
            <v>โรงพยาบาลชุมชน</v>
          </cell>
          <cell r="G764" t="str">
            <v>60</v>
          </cell>
          <cell r="H764" t="str">
            <v>81</v>
          </cell>
          <cell r="I764" t="str">
            <v>จ.กระบี่</v>
          </cell>
          <cell r="J764" t="str">
            <v>05</v>
          </cell>
          <cell r="K764" t="str">
            <v xml:space="preserve"> อ.อ่าวลึก</v>
          </cell>
          <cell r="L764" t="str">
            <v>01</v>
          </cell>
          <cell r="M764" t="str">
            <v xml:space="preserve"> 'ต.อ่าวลึกใต้'</v>
          </cell>
          <cell r="N764" t="str">
            <v>07</v>
          </cell>
          <cell r="O764" t="str">
            <v xml:space="preserve"> หมู่ 7</v>
          </cell>
          <cell r="P764" t="str">
            <v>01</v>
          </cell>
          <cell r="Q764" t="str">
            <v>เปิดดำเนินการ</v>
          </cell>
          <cell r="R764" t="str">
            <v>3/1</v>
          </cell>
          <cell r="S764" t="str">
            <v>81110</v>
          </cell>
          <cell r="T764" t="str">
            <v>075619105</v>
          </cell>
          <cell r="V764" t="str">
            <v>21</v>
          </cell>
          <cell r="W764" t="str">
            <v>2.1 ทุติยภูมิระดับต้น</v>
          </cell>
          <cell r="AH764" t="str">
            <v>11343</v>
          </cell>
        </row>
        <row r="765">
          <cell r="A765" t="str">
            <v>001130900</v>
          </cell>
          <cell r="B765" t="str">
            <v>โรงพยาบาลหนองหญ้าปล้อง</v>
          </cell>
          <cell r="C765" t="str">
            <v>21002</v>
          </cell>
          <cell r="D765" t="str">
            <v>กระทรวงสาธารณสุข สำนักงานปลัดกระทรวงสาธารณสุข</v>
          </cell>
          <cell r="E765" t="str">
            <v>07</v>
          </cell>
          <cell r="F765" t="str">
            <v>โรงพยาบาลชุมชน</v>
          </cell>
          <cell r="G765" t="str">
            <v>30</v>
          </cell>
          <cell r="H765" t="str">
            <v>76</v>
          </cell>
          <cell r="I765" t="str">
            <v>จ.เพชรบุรี</v>
          </cell>
          <cell r="J765" t="str">
            <v>03</v>
          </cell>
          <cell r="K765" t="str">
            <v xml:space="preserve"> อ.หนองหญ้าปล้อง</v>
          </cell>
          <cell r="L765" t="str">
            <v>01</v>
          </cell>
          <cell r="M765" t="str">
            <v xml:space="preserve"> 'ต.หนองหญ้าปล้อง'</v>
          </cell>
          <cell r="N765" t="str">
            <v>11</v>
          </cell>
          <cell r="O765" t="str">
            <v xml:space="preserve"> หมู่ 11</v>
          </cell>
          <cell r="P765" t="str">
            <v>01</v>
          </cell>
          <cell r="Q765" t="str">
            <v>เปิดดำเนินการ</v>
          </cell>
          <cell r="R765" t="str">
            <v>192</v>
          </cell>
          <cell r="S765" t="str">
            <v>76160</v>
          </cell>
          <cell r="T765" t="str">
            <v>032494353</v>
          </cell>
          <cell r="U765" t="str">
            <v>032494353</v>
          </cell>
          <cell r="V765" t="str">
            <v>21</v>
          </cell>
          <cell r="W765" t="str">
            <v>2.1 ทุติยภูมิระดับต้น</v>
          </cell>
          <cell r="X765" t="str">
            <v>S</v>
          </cell>
          <cell r="Y765" t="str">
            <v xml:space="preserve">บริการ  </v>
          </cell>
          <cell r="Z765" t="str">
            <v>01</v>
          </cell>
          <cell r="AA765" t="str">
            <v>ตั้งใหม่</v>
          </cell>
          <cell r="AH765" t="str">
            <v>11309</v>
          </cell>
        </row>
        <row r="766">
          <cell r="A766" t="str">
            <v>001131600</v>
          </cell>
          <cell r="B766" t="str">
            <v>โรงพยาบาลทับสะแก</v>
          </cell>
          <cell r="C766" t="str">
            <v>21002</v>
          </cell>
          <cell r="D766" t="str">
            <v>กระทรวงสาธารณสุข สำนักงานปลัดกระทรวงสาธารณสุข</v>
          </cell>
          <cell r="E766" t="str">
            <v>07</v>
          </cell>
          <cell r="F766" t="str">
            <v>โรงพยาบาลชุมชน</v>
          </cell>
          <cell r="G766" t="str">
            <v>60</v>
          </cell>
          <cell r="H766" t="str">
            <v>77</v>
          </cell>
          <cell r="I766" t="str">
            <v>จ.ประจวบคีรีขันธ์</v>
          </cell>
          <cell r="J766" t="str">
            <v>03</v>
          </cell>
          <cell r="K766" t="str">
            <v xml:space="preserve"> อ.ทับสะแก</v>
          </cell>
          <cell r="L766" t="str">
            <v>03</v>
          </cell>
          <cell r="M766" t="str">
            <v xml:space="preserve"> 'ต.นาหูกวาง'</v>
          </cell>
          <cell r="N766" t="str">
            <v>06</v>
          </cell>
          <cell r="O766" t="str">
            <v xml:space="preserve"> หมู่ 6</v>
          </cell>
          <cell r="P766" t="str">
            <v>01</v>
          </cell>
          <cell r="Q766" t="str">
            <v>เปิดดำเนินการ</v>
          </cell>
          <cell r="R766" t="str">
            <v xml:space="preserve">111  ถ.เพชรเกษม </v>
          </cell>
          <cell r="V766" t="str">
            <v>21</v>
          </cell>
          <cell r="W766" t="str">
            <v>2.1 ทุติยภูมิระดับต้น</v>
          </cell>
          <cell r="AH766" t="str">
            <v>11316</v>
          </cell>
        </row>
        <row r="767">
          <cell r="A767" t="str">
            <v>001131800</v>
          </cell>
          <cell r="B767" t="str">
            <v>โรงพยาบาลบางสะพานน้อย</v>
          </cell>
          <cell r="C767" t="str">
            <v>21002</v>
          </cell>
          <cell r="D767" t="str">
            <v>กระทรวงสาธารณสุข สำนักงานปลัดกระทรวงสาธารณสุข</v>
          </cell>
          <cell r="E767" t="str">
            <v>07</v>
          </cell>
          <cell r="F767" t="str">
            <v>โรงพยาบาลชุมชน</v>
          </cell>
          <cell r="G767" t="str">
            <v>30</v>
          </cell>
          <cell r="H767" t="str">
            <v>77</v>
          </cell>
          <cell r="I767" t="str">
            <v>จ.ประจวบคีรีขันธ์</v>
          </cell>
          <cell r="J767" t="str">
            <v>05</v>
          </cell>
          <cell r="K767" t="str">
            <v xml:space="preserve"> อ.บางสะพานน้อย</v>
          </cell>
          <cell r="L767" t="str">
            <v>01</v>
          </cell>
          <cell r="M767" t="str">
            <v xml:space="preserve"> 'ต.ปากแพรก'</v>
          </cell>
          <cell r="N767" t="str">
            <v>04</v>
          </cell>
          <cell r="O767" t="str">
            <v xml:space="preserve"> หมู่ 4</v>
          </cell>
          <cell r="P767" t="str">
            <v>01</v>
          </cell>
          <cell r="Q767" t="str">
            <v>เปิดดำเนินการ</v>
          </cell>
          <cell r="R767" t="str">
            <v xml:space="preserve">60/2 </v>
          </cell>
          <cell r="V767" t="str">
            <v>21</v>
          </cell>
          <cell r="W767" t="str">
            <v>2.1 ทุติยภูมิระดับต้น</v>
          </cell>
          <cell r="AH767" t="str">
            <v>11318</v>
          </cell>
        </row>
        <row r="768">
          <cell r="A768" t="str">
            <v>001131200</v>
          </cell>
          <cell r="B768" t="str">
            <v>โรงพยาบาลบ้านลาด</v>
          </cell>
          <cell r="C768" t="str">
            <v>21002</v>
          </cell>
          <cell r="D768" t="str">
            <v>กระทรวงสาธารณสุข สำนักงานปลัดกระทรวงสาธารณสุข</v>
          </cell>
          <cell r="E768" t="str">
            <v>07</v>
          </cell>
          <cell r="F768" t="str">
            <v>โรงพยาบาลชุมชน</v>
          </cell>
          <cell r="G768" t="str">
            <v>30</v>
          </cell>
          <cell r="H768" t="str">
            <v>76</v>
          </cell>
          <cell r="I768" t="str">
            <v>จ.เพชรบุรี</v>
          </cell>
          <cell r="J768" t="str">
            <v>06</v>
          </cell>
          <cell r="K768" t="str">
            <v xml:space="preserve"> อ.บ้านลาด</v>
          </cell>
          <cell r="L768" t="str">
            <v>16</v>
          </cell>
          <cell r="M768" t="str">
            <v xml:space="preserve"> 'ต.ท่าช้าง'</v>
          </cell>
          <cell r="N768" t="str">
            <v>08</v>
          </cell>
          <cell r="O768" t="str">
            <v xml:space="preserve"> หมู่ 8</v>
          </cell>
          <cell r="P768" t="str">
            <v>01</v>
          </cell>
          <cell r="Q768" t="str">
            <v>เปิดดำเนินการ</v>
          </cell>
          <cell r="R768" t="str">
            <v xml:space="preserve">131 </v>
          </cell>
          <cell r="S768" t="str">
            <v>76150</v>
          </cell>
          <cell r="T768" t="str">
            <v>032491051</v>
          </cell>
          <cell r="U768" t="str">
            <v>032491242</v>
          </cell>
          <cell r="V768" t="str">
            <v>21</v>
          </cell>
          <cell r="W768" t="str">
            <v>2.1 ทุติยภูมิระดับต้น</v>
          </cell>
          <cell r="X768" t="str">
            <v>S</v>
          </cell>
          <cell r="Y768" t="str">
            <v xml:space="preserve">บริการ  </v>
          </cell>
          <cell r="AH768" t="str">
            <v>11312</v>
          </cell>
        </row>
        <row r="769">
          <cell r="A769" t="str">
            <v>001131300</v>
          </cell>
          <cell r="B769" t="str">
            <v>โรงพยาบาลบ้านแหลม</v>
          </cell>
          <cell r="C769" t="str">
            <v>21002</v>
          </cell>
          <cell r="D769" t="str">
            <v>กระทรวงสาธารณสุข สำนักงานปลัดกระทรวงสาธารณสุข</v>
          </cell>
          <cell r="E769" t="str">
            <v>07</v>
          </cell>
          <cell r="F769" t="str">
            <v>โรงพยาบาลชุมชน</v>
          </cell>
          <cell r="G769" t="str">
            <v>30</v>
          </cell>
          <cell r="H769" t="str">
            <v>76</v>
          </cell>
          <cell r="I769" t="str">
            <v>จ.เพชรบุรี</v>
          </cell>
          <cell r="J769" t="str">
            <v>07</v>
          </cell>
          <cell r="K769" t="str">
            <v xml:space="preserve"> อ.บ้านแหลม</v>
          </cell>
          <cell r="L769" t="str">
            <v>01</v>
          </cell>
          <cell r="M769" t="str">
            <v xml:space="preserve"> 'ต.บ้านแหลม'</v>
          </cell>
          <cell r="N769" t="str">
            <v>03</v>
          </cell>
          <cell r="O769" t="str">
            <v xml:space="preserve"> หมู่ 3</v>
          </cell>
          <cell r="P769" t="str">
            <v>01</v>
          </cell>
          <cell r="Q769" t="str">
            <v>เปิดดำเนินการ</v>
          </cell>
          <cell r="R769" t="str">
            <v xml:space="preserve">238 </v>
          </cell>
          <cell r="S769" t="str">
            <v>76110</v>
          </cell>
          <cell r="T769" t="str">
            <v>032481144</v>
          </cell>
          <cell r="U769" t="str">
            <v>032481144</v>
          </cell>
          <cell r="V769" t="str">
            <v>21</v>
          </cell>
          <cell r="W769" t="str">
            <v>2.1 ทุติยภูมิระดับต้น</v>
          </cell>
          <cell r="X769" t="str">
            <v>S</v>
          </cell>
          <cell r="Y769" t="str">
            <v xml:space="preserve">บริการ  </v>
          </cell>
          <cell r="AH769" t="str">
            <v>11313</v>
          </cell>
        </row>
        <row r="770">
          <cell r="A770" t="str">
            <v>001131100</v>
          </cell>
          <cell r="B770" t="str">
            <v>โรงพยาบาลท่ายาง</v>
          </cell>
          <cell r="C770" t="str">
            <v>21002</v>
          </cell>
          <cell r="D770" t="str">
            <v>กระทรวงสาธารณสุข สำนักงานปลัดกระทรวงสาธารณสุข</v>
          </cell>
          <cell r="E770" t="str">
            <v>07</v>
          </cell>
          <cell r="F770" t="str">
            <v>โรงพยาบาลชุมชน</v>
          </cell>
          <cell r="G770" t="str">
            <v>60</v>
          </cell>
          <cell r="H770" t="str">
            <v>76</v>
          </cell>
          <cell r="I770" t="str">
            <v>จ.เพชรบุรี</v>
          </cell>
          <cell r="J770" t="str">
            <v>05</v>
          </cell>
          <cell r="K770" t="str">
            <v xml:space="preserve"> อ.ท่ายาง</v>
          </cell>
          <cell r="L770" t="str">
            <v>01</v>
          </cell>
          <cell r="M770" t="str">
            <v xml:space="preserve"> 'ต.ท่ายาง'</v>
          </cell>
          <cell r="N770" t="str">
            <v>01</v>
          </cell>
          <cell r="O770" t="str">
            <v xml:space="preserve"> หมู่ 1</v>
          </cell>
          <cell r="P770" t="str">
            <v>01</v>
          </cell>
          <cell r="Q770" t="str">
            <v>เปิดดำเนินการ</v>
          </cell>
          <cell r="R770" t="str">
            <v xml:space="preserve">259/6 </v>
          </cell>
          <cell r="S770" t="str">
            <v>76130</v>
          </cell>
          <cell r="T770" t="str">
            <v>032461100</v>
          </cell>
          <cell r="U770" t="str">
            <v>032461100</v>
          </cell>
          <cell r="V770" t="str">
            <v>21</v>
          </cell>
          <cell r="W770" t="str">
            <v>2.1 ทุติยภูมิระดับต้น</v>
          </cell>
          <cell r="X770" t="str">
            <v>S</v>
          </cell>
          <cell r="Y770" t="str">
            <v xml:space="preserve">บริการ  </v>
          </cell>
          <cell r="AH770" t="str">
            <v>11311</v>
          </cell>
        </row>
        <row r="771">
          <cell r="A771" t="str">
            <v>001131400</v>
          </cell>
          <cell r="B771" t="str">
            <v>โรงพยาบาลแก่งกระจาน</v>
          </cell>
          <cell r="C771" t="str">
            <v>21002</v>
          </cell>
          <cell r="D771" t="str">
            <v>กระทรวงสาธารณสุข สำนักงานปลัดกระทรวงสาธารณสุข</v>
          </cell>
          <cell r="E771" t="str">
            <v>07</v>
          </cell>
          <cell r="F771" t="str">
            <v>โรงพยาบาลชุมชน</v>
          </cell>
          <cell r="G771" t="str">
            <v>30</v>
          </cell>
          <cell r="H771" t="str">
            <v>76</v>
          </cell>
          <cell r="I771" t="str">
            <v>จ.เพชรบุรี</v>
          </cell>
          <cell r="J771" t="str">
            <v>08</v>
          </cell>
          <cell r="K771" t="str">
            <v xml:space="preserve"> อ.แก่งกระจาน</v>
          </cell>
          <cell r="L771" t="str">
            <v>03</v>
          </cell>
          <cell r="M771" t="str">
            <v xml:space="preserve"> 'ต.วังจันทร์'</v>
          </cell>
          <cell r="N771" t="str">
            <v>05</v>
          </cell>
          <cell r="O771" t="str">
            <v xml:space="preserve"> หมู่ 5</v>
          </cell>
          <cell r="P771" t="str">
            <v>01</v>
          </cell>
          <cell r="Q771" t="str">
            <v>เปิดดำเนินการ</v>
          </cell>
          <cell r="R771" t="str">
            <v xml:space="preserve">6  ถ.เขื่อนเพชร </v>
          </cell>
          <cell r="S771" t="str">
            <v>76170</v>
          </cell>
          <cell r="T771" t="str">
            <v>03245925</v>
          </cell>
          <cell r="U771" t="str">
            <v>032459091</v>
          </cell>
          <cell r="V771" t="str">
            <v>21</v>
          </cell>
          <cell r="W771" t="str">
            <v>2.1 ทุติยภูมิระดับต้น</v>
          </cell>
          <cell r="X771" t="str">
            <v>S</v>
          </cell>
          <cell r="Y771" t="str">
            <v xml:space="preserve">บริการ  </v>
          </cell>
          <cell r="Z771" t="str">
            <v>01</v>
          </cell>
          <cell r="AA771" t="str">
            <v>ตั้งใหม่</v>
          </cell>
          <cell r="AH771" t="str">
            <v>11314</v>
          </cell>
        </row>
        <row r="772">
          <cell r="A772" t="str">
            <v>001133900</v>
          </cell>
          <cell r="B772" t="str">
            <v>โรงพยาบาลถ้ำพรรณรา</v>
          </cell>
          <cell r="C772" t="str">
            <v>21002</v>
          </cell>
          <cell r="D772" t="str">
            <v>กระทรวงสาธารณสุข สำนักงานปลัดกระทรวงสาธารณสุข</v>
          </cell>
          <cell r="E772" t="str">
            <v>07</v>
          </cell>
          <cell r="F772" t="str">
            <v>โรงพยาบาลชุมชน</v>
          </cell>
          <cell r="G772" t="str">
            <v>10</v>
          </cell>
          <cell r="H772" t="str">
            <v>80</v>
          </cell>
          <cell r="I772" t="str">
            <v>จ.นครศรีธรรมราช</v>
          </cell>
          <cell r="J772" t="str">
            <v>18</v>
          </cell>
          <cell r="K772" t="str">
            <v xml:space="preserve"> อ.ถ้ำพรรณรา</v>
          </cell>
          <cell r="L772" t="str">
            <v>01</v>
          </cell>
          <cell r="M772" t="str">
            <v xml:space="preserve"> 'ต.ถ้ำพรรณรา'</v>
          </cell>
          <cell r="N772" t="str">
            <v>02</v>
          </cell>
          <cell r="O772" t="str">
            <v xml:space="preserve"> หมู่ 2</v>
          </cell>
          <cell r="P772" t="str">
            <v>01</v>
          </cell>
          <cell r="Q772" t="str">
            <v>เปิดดำเนินการ</v>
          </cell>
          <cell r="R772" t="str">
            <v>ม.2 ต.ถ้ำพรรณรา</v>
          </cell>
          <cell r="V772" t="str">
            <v>21</v>
          </cell>
          <cell r="W772" t="str">
            <v>2.1 ทุติยภูมิระดับต้น</v>
          </cell>
          <cell r="AH772" t="str">
            <v>11339</v>
          </cell>
        </row>
        <row r="773">
          <cell r="A773" t="str">
            <v>001132400</v>
          </cell>
          <cell r="B773" t="str">
            <v>โรงพยาบาลลานสะกา</v>
          </cell>
          <cell r="C773" t="str">
            <v>21002</v>
          </cell>
          <cell r="D773" t="str">
            <v>กระทรวงสาธารณสุข สำนักงานปลัดกระทรวงสาธารณสุข</v>
          </cell>
          <cell r="E773" t="str">
            <v>07</v>
          </cell>
          <cell r="F773" t="str">
            <v>โรงพยาบาลชุมชน</v>
          </cell>
          <cell r="G773" t="str">
            <v>30</v>
          </cell>
          <cell r="H773" t="str">
            <v>80</v>
          </cell>
          <cell r="I773" t="str">
            <v>จ.นครศรีธรรมราช</v>
          </cell>
          <cell r="J773" t="str">
            <v>03</v>
          </cell>
          <cell r="K773" t="str">
            <v xml:space="preserve"> อ.ลานสกา</v>
          </cell>
          <cell r="L773" t="str">
            <v>01</v>
          </cell>
          <cell r="M773" t="str">
            <v xml:space="preserve"> 'ต.เขาแก้ว'</v>
          </cell>
          <cell r="N773" t="str">
            <v>01</v>
          </cell>
          <cell r="O773" t="str">
            <v xml:space="preserve"> หมู่ 1</v>
          </cell>
          <cell r="P773" t="str">
            <v>01</v>
          </cell>
          <cell r="Q773" t="str">
            <v>เปิดดำเนินการ</v>
          </cell>
          <cell r="R773" t="str">
            <v xml:space="preserve">ม.1 </v>
          </cell>
          <cell r="V773" t="str">
            <v>21</v>
          </cell>
          <cell r="W773" t="str">
            <v>2.1 ทุติยภูมิระดับต้น</v>
          </cell>
          <cell r="AH773" t="str">
            <v>11324</v>
          </cell>
        </row>
        <row r="774">
          <cell r="A774" t="str">
            <v>001135800</v>
          </cell>
          <cell r="B774" t="str">
            <v>โรงพยาบาลดอนสัก</v>
          </cell>
          <cell r="C774" t="str">
            <v>21002</v>
          </cell>
          <cell r="D774" t="str">
            <v>กระทรวงสาธารณสุข สำนักงานปลัดกระทรวงสาธารณสุข</v>
          </cell>
          <cell r="E774" t="str">
            <v>07</v>
          </cell>
          <cell r="F774" t="str">
            <v>โรงพยาบาลชุมชน</v>
          </cell>
          <cell r="G774" t="str">
            <v>30</v>
          </cell>
          <cell r="H774" t="str">
            <v>84</v>
          </cell>
          <cell r="I774" t="str">
            <v>จ.สุราษฎร์ธานี</v>
          </cell>
          <cell r="J774" t="str">
            <v>03</v>
          </cell>
          <cell r="K774" t="str">
            <v xml:space="preserve"> อ.ดอนสัก</v>
          </cell>
          <cell r="L774" t="str">
            <v>01</v>
          </cell>
          <cell r="M774" t="str">
            <v xml:space="preserve"> 'ต.ดอนสัก'</v>
          </cell>
          <cell r="N774" t="str">
            <v>05</v>
          </cell>
          <cell r="O774" t="str">
            <v xml:space="preserve"> หมู่ 5</v>
          </cell>
          <cell r="P774" t="str">
            <v>01</v>
          </cell>
          <cell r="Q774" t="str">
            <v>เปิดดำเนินการ</v>
          </cell>
          <cell r="R774" t="str">
            <v xml:space="preserve">13/2 </v>
          </cell>
          <cell r="S774" t="str">
            <v>84220</v>
          </cell>
          <cell r="T774" t="str">
            <v>077371400</v>
          </cell>
          <cell r="U774" t="str">
            <v>077371179</v>
          </cell>
          <cell r="V774" t="str">
            <v>21</v>
          </cell>
          <cell r="W774" t="str">
            <v>2.1 ทุติยภูมิระดับต้น</v>
          </cell>
          <cell r="X774" t="str">
            <v>S</v>
          </cell>
          <cell r="Y774" t="str">
            <v xml:space="preserve">บริการ  </v>
          </cell>
          <cell r="AH774" t="str">
            <v>11358</v>
          </cell>
        </row>
        <row r="775">
          <cell r="A775" t="str">
            <v>001135900</v>
          </cell>
          <cell r="B775" t="str">
            <v>โรงพยาบาลเกาะพงัน</v>
          </cell>
          <cell r="C775" t="str">
            <v>21002</v>
          </cell>
          <cell r="D775" t="str">
            <v>กระทรวงสาธารณสุข สำนักงานปลัดกระทรวงสาธารณสุข</v>
          </cell>
          <cell r="E775" t="str">
            <v>07</v>
          </cell>
          <cell r="F775" t="str">
            <v>โรงพยาบาลชุมชน</v>
          </cell>
          <cell r="G775" t="str">
            <v>30</v>
          </cell>
          <cell r="H775" t="str">
            <v>84</v>
          </cell>
          <cell r="I775" t="str">
            <v>จ.สุราษฎร์ธานี</v>
          </cell>
          <cell r="J775" t="str">
            <v>05</v>
          </cell>
          <cell r="K775" t="str">
            <v xml:space="preserve"> อ.เกาะพะงัน</v>
          </cell>
          <cell r="L775" t="str">
            <v>01</v>
          </cell>
          <cell r="M775" t="str">
            <v xml:space="preserve"> 'ต.เกาะพะงัน'</v>
          </cell>
          <cell r="N775" t="str">
            <v>04</v>
          </cell>
          <cell r="O775" t="str">
            <v xml:space="preserve"> หมู่ 4</v>
          </cell>
          <cell r="P775" t="str">
            <v>01</v>
          </cell>
          <cell r="Q775" t="str">
            <v>เปิดดำเนินการ</v>
          </cell>
          <cell r="R775" t="str">
            <v xml:space="preserve">6 </v>
          </cell>
          <cell r="S775" t="str">
            <v>84280</v>
          </cell>
          <cell r="T775" t="str">
            <v>077238315</v>
          </cell>
          <cell r="U775" t="str">
            <v>077238316</v>
          </cell>
          <cell r="V775" t="str">
            <v>21</v>
          </cell>
          <cell r="W775" t="str">
            <v>2.1 ทุติยภูมิระดับต้น</v>
          </cell>
          <cell r="X775" t="str">
            <v>S</v>
          </cell>
          <cell r="Y775" t="str">
            <v xml:space="preserve">บริการ  </v>
          </cell>
          <cell r="AH775" t="str">
            <v>11359</v>
          </cell>
        </row>
        <row r="776">
          <cell r="A776" t="str">
            <v>001134000</v>
          </cell>
          <cell r="B776" t="str">
            <v>โรงพยาบาลเขาพนม</v>
          </cell>
          <cell r="C776" t="str">
            <v>21002</v>
          </cell>
          <cell r="D776" t="str">
            <v>กระทรวงสาธารณสุข สำนักงานปลัดกระทรวงสาธารณสุข</v>
          </cell>
          <cell r="E776" t="str">
            <v>07</v>
          </cell>
          <cell r="F776" t="str">
            <v>โรงพยาบาลชุมชน</v>
          </cell>
          <cell r="G776" t="str">
            <v>45</v>
          </cell>
          <cell r="H776" t="str">
            <v>81</v>
          </cell>
          <cell r="I776" t="str">
            <v>จ.กระบี่</v>
          </cell>
          <cell r="J776" t="str">
            <v>02</v>
          </cell>
          <cell r="K776" t="str">
            <v xml:space="preserve"> อ.เขาพนม</v>
          </cell>
          <cell r="L776" t="str">
            <v>01</v>
          </cell>
          <cell r="M776" t="str">
            <v xml:space="preserve"> 'ต.เขาพนม'</v>
          </cell>
          <cell r="N776" t="str">
            <v>09</v>
          </cell>
          <cell r="O776" t="str">
            <v xml:space="preserve"> หมู่ 9</v>
          </cell>
          <cell r="P776" t="str">
            <v>01</v>
          </cell>
          <cell r="Q776" t="str">
            <v>เปิดดำเนินการ</v>
          </cell>
          <cell r="S776" t="str">
            <v>81140</v>
          </cell>
          <cell r="T776" t="str">
            <v>075689031</v>
          </cell>
          <cell r="U776" t="str">
            <v>075689511</v>
          </cell>
          <cell r="V776" t="str">
            <v>21</v>
          </cell>
          <cell r="W776" t="str">
            <v>2.1 ทุติยภูมิระดับต้น</v>
          </cell>
          <cell r="AH776" t="str">
            <v>11340</v>
          </cell>
        </row>
        <row r="777">
          <cell r="A777" t="str">
            <v>001134100</v>
          </cell>
          <cell r="B777" t="str">
            <v>โรงพยาบาลเกาะลันตา</v>
          </cell>
          <cell r="C777" t="str">
            <v>21002</v>
          </cell>
          <cell r="D777" t="str">
            <v>กระทรวงสาธารณสุข สำนักงานปลัดกระทรวงสาธารณสุข</v>
          </cell>
          <cell r="E777" t="str">
            <v>07</v>
          </cell>
          <cell r="F777" t="str">
            <v>โรงพยาบาลชุมชน</v>
          </cell>
          <cell r="G777" t="str">
            <v>10</v>
          </cell>
          <cell r="H777" t="str">
            <v>81</v>
          </cell>
          <cell r="I777" t="str">
            <v>จ.กระบี่</v>
          </cell>
          <cell r="J777" t="str">
            <v>03</v>
          </cell>
          <cell r="K777" t="str">
            <v xml:space="preserve"> อ.เกาะลันตา</v>
          </cell>
          <cell r="L777" t="str">
            <v>01</v>
          </cell>
          <cell r="M777" t="str">
            <v xml:space="preserve"> 'ต.เกาะลันตาใหญ่'</v>
          </cell>
          <cell r="N777" t="str">
            <v>01</v>
          </cell>
          <cell r="O777" t="str">
            <v xml:space="preserve"> หมู่ 1</v>
          </cell>
          <cell r="P777" t="str">
            <v>01</v>
          </cell>
          <cell r="Q777" t="str">
            <v>เปิดดำเนินการ</v>
          </cell>
          <cell r="R777" t="str">
            <v>118/1</v>
          </cell>
          <cell r="S777" t="str">
            <v>81150</v>
          </cell>
          <cell r="T777" t="str">
            <v>075697017</v>
          </cell>
          <cell r="V777" t="str">
            <v>21</v>
          </cell>
          <cell r="W777" t="str">
            <v>2.1 ทุติยภูมิระดับต้น</v>
          </cell>
          <cell r="AH777" t="str">
            <v>11341</v>
          </cell>
        </row>
        <row r="778">
          <cell r="A778" t="str">
            <v>001134400</v>
          </cell>
          <cell r="B778" t="str">
            <v>โรงพยาบาลปลายพระยา</v>
          </cell>
          <cell r="C778" t="str">
            <v>21002</v>
          </cell>
          <cell r="D778" t="str">
            <v>กระทรวงสาธารณสุข สำนักงานปลัดกระทรวงสาธารณสุข</v>
          </cell>
          <cell r="E778" t="str">
            <v>07</v>
          </cell>
          <cell r="F778" t="str">
            <v>โรงพยาบาลชุมชน</v>
          </cell>
          <cell r="G778" t="str">
            <v>30</v>
          </cell>
          <cell r="H778" t="str">
            <v>81</v>
          </cell>
          <cell r="I778" t="str">
            <v>จ.กระบี่</v>
          </cell>
          <cell r="J778" t="str">
            <v>06</v>
          </cell>
          <cell r="K778" t="str">
            <v xml:space="preserve"> อ.ปลายพระยา</v>
          </cell>
          <cell r="L778" t="str">
            <v>01</v>
          </cell>
          <cell r="M778" t="str">
            <v xml:space="preserve"> 'ต.ปลายพระยา'</v>
          </cell>
          <cell r="N778" t="str">
            <v>05</v>
          </cell>
          <cell r="O778" t="str">
            <v xml:space="preserve"> หมู่ 5</v>
          </cell>
          <cell r="P778" t="str">
            <v>01</v>
          </cell>
          <cell r="Q778" t="str">
            <v>เปิดดำเนินการ</v>
          </cell>
          <cell r="S778" t="str">
            <v>81160</v>
          </cell>
          <cell r="T778" t="str">
            <v>075687454</v>
          </cell>
          <cell r="U778" t="str">
            <v>075687125</v>
          </cell>
          <cell r="V778" t="str">
            <v>21</v>
          </cell>
          <cell r="W778" t="str">
            <v>2.1 ทุติยภูมิระดับต้น</v>
          </cell>
          <cell r="AH778" t="str">
            <v>11344</v>
          </cell>
        </row>
        <row r="779">
          <cell r="A779" t="str">
            <v>001134500</v>
          </cell>
          <cell r="B779" t="str">
            <v>โรงพยาบาลลำทับ</v>
          </cell>
          <cell r="C779" t="str">
            <v>21002</v>
          </cell>
          <cell r="D779" t="str">
            <v>กระทรวงสาธารณสุข สำนักงานปลัดกระทรวงสาธารณสุข</v>
          </cell>
          <cell r="E779" t="str">
            <v>07</v>
          </cell>
          <cell r="F779" t="str">
            <v>โรงพยาบาลชุมชน</v>
          </cell>
          <cell r="G779" t="str">
            <v>30</v>
          </cell>
          <cell r="H779" t="str">
            <v>81</v>
          </cell>
          <cell r="I779" t="str">
            <v>จ.กระบี่</v>
          </cell>
          <cell r="J779" t="str">
            <v>07</v>
          </cell>
          <cell r="K779" t="str">
            <v xml:space="preserve"> อ.ลำทับ</v>
          </cell>
          <cell r="L779" t="str">
            <v>01</v>
          </cell>
          <cell r="M779" t="str">
            <v xml:space="preserve"> 'ต.ลำทับ'</v>
          </cell>
          <cell r="N779" t="str">
            <v>05</v>
          </cell>
          <cell r="O779" t="str">
            <v xml:space="preserve"> หมู่ 5</v>
          </cell>
          <cell r="P779" t="str">
            <v>01</v>
          </cell>
          <cell r="Q779" t="str">
            <v>เปิดดำเนินการ</v>
          </cell>
          <cell r="R779" t="str">
            <v>94</v>
          </cell>
          <cell r="S779" t="str">
            <v>81120</v>
          </cell>
          <cell r="T779" t="str">
            <v>075643255</v>
          </cell>
          <cell r="V779" t="str">
            <v>21</v>
          </cell>
          <cell r="W779" t="str">
            <v>2.1 ทุติยภูมิระดับต้น</v>
          </cell>
          <cell r="AH779" t="str">
            <v>11345</v>
          </cell>
        </row>
        <row r="780">
          <cell r="A780" t="str">
            <v>001134600</v>
          </cell>
          <cell r="B780" t="str">
            <v>โรงพยาบาลเหนือคลอง</v>
          </cell>
          <cell r="C780" t="str">
            <v>21002</v>
          </cell>
          <cell r="D780" t="str">
            <v>กระทรวงสาธารณสุข สำนักงานปลัดกระทรวงสาธารณสุข</v>
          </cell>
          <cell r="E780" t="str">
            <v>07</v>
          </cell>
          <cell r="F780" t="str">
            <v>โรงพยาบาลชุมชน</v>
          </cell>
          <cell r="G780" t="str">
            <v>30</v>
          </cell>
          <cell r="H780" t="str">
            <v>81</v>
          </cell>
          <cell r="I780" t="str">
            <v>จ.กระบี่</v>
          </cell>
          <cell r="J780" t="str">
            <v>08</v>
          </cell>
          <cell r="K780" t="str">
            <v xml:space="preserve"> อ.เหนือคลอง</v>
          </cell>
          <cell r="L780" t="str">
            <v>01</v>
          </cell>
          <cell r="M780" t="str">
            <v xml:space="preserve"> 'ต.เหนือคลอง'</v>
          </cell>
          <cell r="N780" t="str">
            <v>01</v>
          </cell>
          <cell r="O780" t="str">
            <v xml:space="preserve"> หมู่ 1</v>
          </cell>
          <cell r="P780" t="str">
            <v>01</v>
          </cell>
          <cell r="Q780" t="str">
            <v>เปิดดำเนินการ</v>
          </cell>
          <cell r="S780" t="str">
            <v>81130</v>
          </cell>
          <cell r="T780" t="str">
            <v>075636596</v>
          </cell>
          <cell r="V780" t="str">
            <v>21</v>
          </cell>
          <cell r="W780" t="str">
            <v>2.1 ทุติยภูมิระดับต้น</v>
          </cell>
          <cell r="AH780" t="str">
            <v>11346</v>
          </cell>
        </row>
        <row r="781">
          <cell r="A781" t="str">
            <v>001134200</v>
          </cell>
          <cell r="B781" t="str">
            <v>โรงพยาบาลคลองท่อม</v>
          </cell>
          <cell r="C781" t="str">
            <v>21002</v>
          </cell>
          <cell r="D781" t="str">
            <v>กระทรวงสาธารณสุข สำนักงานปลัดกระทรวงสาธารณสุข</v>
          </cell>
          <cell r="E781" t="str">
            <v>07</v>
          </cell>
          <cell r="F781" t="str">
            <v>โรงพยาบาลชุมชน</v>
          </cell>
          <cell r="G781" t="str">
            <v>30</v>
          </cell>
          <cell r="H781" t="str">
            <v>81</v>
          </cell>
          <cell r="I781" t="str">
            <v>จ.กระบี่</v>
          </cell>
          <cell r="J781" t="str">
            <v>04</v>
          </cell>
          <cell r="K781" t="str">
            <v xml:space="preserve"> อ.คลองท่อม</v>
          </cell>
          <cell r="L781" t="str">
            <v>01</v>
          </cell>
          <cell r="M781" t="str">
            <v xml:space="preserve"> 'ต.คลองท่อมใต้'</v>
          </cell>
          <cell r="N781" t="str">
            <v>09</v>
          </cell>
          <cell r="O781" t="str">
            <v xml:space="preserve"> หมู่ 9</v>
          </cell>
          <cell r="P781" t="str">
            <v>01</v>
          </cell>
          <cell r="Q781" t="str">
            <v>เปิดดำเนินการ</v>
          </cell>
          <cell r="R781" t="str">
            <v>79</v>
          </cell>
          <cell r="S781" t="str">
            <v>81120</v>
          </cell>
          <cell r="T781" t="str">
            <v>075640320</v>
          </cell>
          <cell r="V781" t="str">
            <v>21</v>
          </cell>
          <cell r="W781" t="str">
            <v>2.1 ทุติยภูมิระดับต้น</v>
          </cell>
          <cell r="AH781" t="str">
            <v>11342</v>
          </cell>
        </row>
        <row r="782">
          <cell r="A782" t="str">
            <v>001135200</v>
          </cell>
          <cell r="B782" t="str">
            <v>โรงพยาบาลคุระบุรีชัยพัฒน์</v>
          </cell>
          <cell r="C782" t="str">
            <v>21002</v>
          </cell>
          <cell r="D782" t="str">
            <v>กระทรวงสาธารณสุข สำนักงานปลัดกระทรวงสาธารณสุข</v>
          </cell>
          <cell r="E782" t="str">
            <v>07</v>
          </cell>
          <cell r="F782" t="str">
            <v>โรงพยาบาลชุมชน</v>
          </cell>
          <cell r="G782" t="str">
            <v>30</v>
          </cell>
          <cell r="H782" t="str">
            <v>82</v>
          </cell>
          <cell r="I782" t="str">
            <v>จ.พังงา</v>
          </cell>
          <cell r="J782" t="str">
            <v>06</v>
          </cell>
          <cell r="K782" t="str">
            <v xml:space="preserve"> อ.คุระบุรี</v>
          </cell>
          <cell r="L782" t="str">
            <v>01</v>
          </cell>
          <cell r="M782" t="str">
            <v xml:space="preserve"> 'ต.คุระ'</v>
          </cell>
          <cell r="N782" t="str">
            <v>01</v>
          </cell>
          <cell r="O782" t="str">
            <v xml:space="preserve"> หมู่ 1</v>
          </cell>
          <cell r="P782" t="str">
            <v>01</v>
          </cell>
          <cell r="Q782" t="str">
            <v>เปิดดำเนินการ</v>
          </cell>
          <cell r="R782" t="str">
            <v xml:space="preserve">374  ถ.เพชรเกษม </v>
          </cell>
          <cell r="S782" t="str">
            <v>82150</v>
          </cell>
          <cell r="T782" t="str">
            <v>076461079</v>
          </cell>
          <cell r="U782" t="str">
            <v>076491379</v>
          </cell>
          <cell r="V782" t="str">
            <v>21</v>
          </cell>
          <cell r="W782" t="str">
            <v>2.1 ทุติยภูมิระดับต้น</v>
          </cell>
          <cell r="AH782" t="str">
            <v>11352</v>
          </cell>
        </row>
        <row r="783">
          <cell r="A783" t="str">
            <v>001135300</v>
          </cell>
          <cell r="B783" t="str">
            <v>โรงพยาบาลทับปุด</v>
          </cell>
          <cell r="C783" t="str">
            <v>21002</v>
          </cell>
          <cell r="D783" t="str">
            <v>กระทรวงสาธารณสุข สำนักงานปลัดกระทรวงสาธารณสุข</v>
          </cell>
          <cell r="E783" t="str">
            <v>07</v>
          </cell>
          <cell r="F783" t="str">
            <v>โรงพยาบาลชุมชน</v>
          </cell>
          <cell r="G783" t="str">
            <v>30</v>
          </cell>
          <cell r="H783" t="str">
            <v>82</v>
          </cell>
          <cell r="I783" t="str">
            <v>จ.พังงา</v>
          </cell>
          <cell r="J783" t="str">
            <v>07</v>
          </cell>
          <cell r="K783" t="str">
            <v xml:space="preserve"> อ.ทับปุด</v>
          </cell>
          <cell r="L783" t="str">
            <v>01</v>
          </cell>
          <cell r="M783" t="str">
            <v xml:space="preserve"> 'ต.ทับปุด'</v>
          </cell>
          <cell r="N783" t="str">
            <v>01</v>
          </cell>
          <cell r="O783" t="str">
            <v xml:space="preserve"> หมู่ 1</v>
          </cell>
          <cell r="P783" t="str">
            <v>01</v>
          </cell>
          <cell r="Q783" t="str">
            <v>เปิดดำเนินการ</v>
          </cell>
          <cell r="R783" t="str">
            <v xml:space="preserve">125  ถ.พังงา-ทับปุดสายใหม่ </v>
          </cell>
          <cell r="S783" t="str">
            <v>82180</v>
          </cell>
          <cell r="T783" t="str">
            <v>076599019</v>
          </cell>
          <cell r="U783" t="str">
            <v>076599115</v>
          </cell>
          <cell r="V783" t="str">
            <v>21</v>
          </cell>
          <cell r="W783" t="str">
            <v>2.1 ทุติยภูมิระดับต้น</v>
          </cell>
          <cell r="AH783" t="str">
            <v>11353</v>
          </cell>
        </row>
        <row r="784">
          <cell r="A784" t="str">
            <v>001137300</v>
          </cell>
          <cell r="B784" t="str">
            <v>โรงพยาบาลกระบุรี</v>
          </cell>
          <cell r="C784" t="str">
            <v>21002</v>
          </cell>
          <cell r="D784" t="str">
            <v>กระทรวงสาธารณสุข สำนักงานปลัดกระทรวงสาธารณสุข</v>
          </cell>
          <cell r="E784" t="str">
            <v>07</v>
          </cell>
          <cell r="F784" t="str">
            <v>โรงพยาบาลชุมชน</v>
          </cell>
          <cell r="G784" t="str">
            <v>30</v>
          </cell>
          <cell r="H784" t="str">
            <v>85</v>
          </cell>
          <cell r="I784" t="str">
            <v>จ.ระนอง</v>
          </cell>
          <cell r="J784" t="str">
            <v>04</v>
          </cell>
          <cell r="K784" t="str">
            <v xml:space="preserve"> อ.กระบุรี</v>
          </cell>
          <cell r="L784" t="str">
            <v>01</v>
          </cell>
          <cell r="M784" t="str">
            <v xml:space="preserve"> 'ต.น้ำจืด'</v>
          </cell>
          <cell r="N784" t="str">
            <v>03</v>
          </cell>
          <cell r="O784" t="str">
            <v xml:space="preserve"> หมู่ 3</v>
          </cell>
          <cell r="P784" t="str">
            <v>01</v>
          </cell>
          <cell r="Q784" t="str">
            <v>เปิดดำเนินการ</v>
          </cell>
          <cell r="R784" t="str">
            <v xml:space="preserve">168 </v>
          </cell>
          <cell r="S784" t="str">
            <v>85110</v>
          </cell>
          <cell r="T784" t="str">
            <v>077891036</v>
          </cell>
          <cell r="V784" t="str">
            <v>21</v>
          </cell>
          <cell r="W784" t="str">
            <v>2.1 ทุติยภูมิระดับต้น</v>
          </cell>
          <cell r="X784" t="str">
            <v>S</v>
          </cell>
          <cell r="Y784" t="str">
            <v xml:space="preserve">บริการ  </v>
          </cell>
          <cell r="AH784" t="str">
            <v>11373</v>
          </cell>
        </row>
        <row r="785">
          <cell r="A785" t="str">
            <v>001136300</v>
          </cell>
          <cell r="B785" t="str">
            <v>โรงพยาบาลบ้านตาขุน</v>
          </cell>
          <cell r="C785" t="str">
            <v>21002</v>
          </cell>
          <cell r="D785" t="str">
            <v>กระทรวงสาธารณสุข สำนักงานปลัดกระทรวงสาธารณสุข</v>
          </cell>
          <cell r="E785" t="str">
            <v>07</v>
          </cell>
          <cell r="F785" t="str">
            <v>โรงพยาบาลชุมชน</v>
          </cell>
          <cell r="G785" t="str">
            <v>10</v>
          </cell>
          <cell r="H785" t="str">
            <v>84</v>
          </cell>
          <cell r="I785" t="str">
            <v>จ.สุราษฎร์ธานี</v>
          </cell>
          <cell r="J785" t="str">
            <v>09</v>
          </cell>
          <cell r="K785" t="str">
            <v xml:space="preserve"> อ.บ้านตาขุน</v>
          </cell>
          <cell r="L785" t="str">
            <v>01</v>
          </cell>
          <cell r="M785" t="str">
            <v xml:space="preserve"> 'ต.เขาวง'</v>
          </cell>
          <cell r="N785" t="str">
            <v>03</v>
          </cell>
          <cell r="O785" t="str">
            <v xml:space="preserve"> หมู่ 3</v>
          </cell>
          <cell r="P785" t="str">
            <v>01</v>
          </cell>
          <cell r="Q785" t="str">
            <v>เปิดดำเนินการ</v>
          </cell>
          <cell r="R785" t="str">
            <v xml:space="preserve">74 </v>
          </cell>
          <cell r="S785" t="str">
            <v>84230</v>
          </cell>
          <cell r="T785" t="str">
            <v>077397373</v>
          </cell>
          <cell r="U785" t="str">
            <v>077261046</v>
          </cell>
          <cell r="V785" t="str">
            <v>21</v>
          </cell>
          <cell r="W785" t="str">
            <v>2.1 ทุติยภูมิระดับต้น</v>
          </cell>
          <cell r="X785" t="str">
            <v>S</v>
          </cell>
          <cell r="Y785" t="str">
            <v xml:space="preserve">บริการ  </v>
          </cell>
          <cell r="AH785" t="str">
            <v>11363</v>
          </cell>
        </row>
        <row r="786">
          <cell r="A786" t="str">
            <v>001137800</v>
          </cell>
          <cell r="B786" t="str">
            <v>โรงพยาบาลมาบอำมฤต</v>
          </cell>
          <cell r="C786" t="str">
            <v>21002</v>
          </cell>
          <cell r="D786" t="str">
            <v>กระทรวงสาธารณสุข สำนักงานปลัดกระทรวงสาธารณสุข</v>
          </cell>
          <cell r="E786" t="str">
            <v>07</v>
          </cell>
          <cell r="F786" t="str">
            <v>โรงพยาบาลชุมชน</v>
          </cell>
          <cell r="G786" t="str">
            <v>10</v>
          </cell>
          <cell r="H786" t="str">
            <v>86</v>
          </cell>
          <cell r="I786" t="str">
            <v>จ.ชุมพร</v>
          </cell>
          <cell r="J786" t="str">
            <v>03</v>
          </cell>
          <cell r="K786" t="str">
            <v xml:space="preserve"> อ.ปะทิว</v>
          </cell>
          <cell r="L786" t="str">
            <v>05</v>
          </cell>
          <cell r="M786" t="str">
            <v xml:space="preserve"> 'ต.ดอนยาง'</v>
          </cell>
          <cell r="N786" t="str">
            <v>12</v>
          </cell>
          <cell r="O786" t="str">
            <v xml:space="preserve"> หมู่ 12</v>
          </cell>
          <cell r="P786" t="str">
            <v>01</v>
          </cell>
          <cell r="Q786" t="str">
            <v>เปิดดำเนินการ</v>
          </cell>
          <cell r="V786" t="str">
            <v>21</v>
          </cell>
          <cell r="W786" t="str">
            <v>2.1 ทุติยภูมิระดับต้น</v>
          </cell>
          <cell r="AH786" t="str">
            <v>11378</v>
          </cell>
        </row>
        <row r="787">
          <cell r="A787" t="str">
            <v>001138000</v>
          </cell>
          <cell r="B787" t="str">
            <v>โรงพยาบาลปากน้ำหลังสวน</v>
          </cell>
          <cell r="C787" t="str">
            <v>21002</v>
          </cell>
          <cell r="D787" t="str">
            <v>กระทรวงสาธารณสุข สำนักงานปลัดกระทรวงสาธารณสุข</v>
          </cell>
          <cell r="E787" t="str">
            <v>07</v>
          </cell>
          <cell r="F787" t="str">
            <v>โรงพยาบาลชุมชน</v>
          </cell>
          <cell r="G787" t="str">
            <v>10</v>
          </cell>
          <cell r="H787" t="str">
            <v>86</v>
          </cell>
          <cell r="I787" t="str">
            <v>จ.ชุมพร</v>
          </cell>
          <cell r="J787" t="str">
            <v>04</v>
          </cell>
          <cell r="K787" t="str">
            <v xml:space="preserve"> อ.หลังสวน</v>
          </cell>
          <cell r="L787" t="str">
            <v>09</v>
          </cell>
          <cell r="M787" t="str">
            <v xml:space="preserve"> 'ต.ปากน้ำ'</v>
          </cell>
          <cell r="N787" t="str">
            <v>04</v>
          </cell>
          <cell r="O787" t="str">
            <v xml:space="preserve"> หมู่ 4</v>
          </cell>
          <cell r="P787" t="str">
            <v>01</v>
          </cell>
          <cell r="Q787" t="str">
            <v>เปิดดำเนินการ</v>
          </cell>
          <cell r="V787" t="str">
            <v>21</v>
          </cell>
          <cell r="W787" t="str">
            <v>2.1 ทุติยภูมิระดับต้น</v>
          </cell>
          <cell r="AH787" t="str">
            <v>11380</v>
          </cell>
        </row>
        <row r="788">
          <cell r="A788" t="str">
            <v>001138100</v>
          </cell>
          <cell r="B788" t="str">
            <v>โรงพยาบาลละแม</v>
          </cell>
          <cell r="C788" t="str">
            <v>21002</v>
          </cell>
          <cell r="D788" t="str">
            <v>กระทรวงสาธารณสุข สำนักงานปลัดกระทรวงสาธารณสุข</v>
          </cell>
          <cell r="E788" t="str">
            <v>07</v>
          </cell>
          <cell r="F788" t="str">
            <v>โรงพยาบาลชุมชน</v>
          </cell>
          <cell r="G788" t="str">
            <v>30</v>
          </cell>
          <cell r="H788" t="str">
            <v>86</v>
          </cell>
          <cell r="I788" t="str">
            <v>จ.ชุมพร</v>
          </cell>
          <cell r="J788" t="str">
            <v>05</v>
          </cell>
          <cell r="K788" t="str">
            <v xml:space="preserve"> อ.ละแม</v>
          </cell>
          <cell r="L788" t="str">
            <v>01</v>
          </cell>
          <cell r="M788" t="str">
            <v xml:space="preserve"> 'ต.ละแม'</v>
          </cell>
          <cell r="N788" t="str">
            <v>07</v>
          </cell>
          <cell r="O788" t="str">
            <v xml:space="preserve"> หมู่ 7</v>
          </cell>
          <cell r="P788" t="str">
            <v>01</v>
          </cell>
          <cell r="Q788" t="str">
            <v>เปิดดำเนินการ</v>
          </cell>
          <cell r="V788" t="str">
            <v>21</v>
          </cell>
          <cell r="W788" t="str">
            <v>2.1 ทุติยภูมิระดับต้น</v>
          </cell>
          <cell r="AH788" t="str">
            <v>11381</v>
          </cell>
        </row>
        <row r="789">
          <cell r="A789" t="str">
            <v>001138300</v>
          </cell>
          <cell r="B789" t="str">
            <v>โรงพยาบาลสวี</v>
          </cell>
          <cell r="C789" t="str">
            <v>21002</v>
          </cell>
          <cell r="D789" t="str">
            <v>กระทรวงสาธารณสุข สำนักงานปลัดกระทรวงสาธารณสุข</v>
          </cell>
          <cell r="E789" t="str">
            <v>07</v>
          </cell>
          <cell r="F789" t="str">
            <v>โรงพยาบาลชุมชน</v>
          </cell>
          <cell r="G789" t="str">
            <v>60</v>
          </cell>
          <cell r="H789" t="str">
            <v>86</v>
          </cell>
          <cell r="I789" t="str">
            <v>จ.ชุมพร</v>
          </cell>
          <cell r="J789" t="str">
            <v>07</v>
          </cell>
          <cell r="K789" t="str">
            <v xml:space="preserve"> อ.สวี</v>
          </cell>
          <cell r="L789" t="str">
            <v>01</v>
          </cell>
          <cell r="M789" t="str">
            <v xml:space="preserve"> 'ต.นาโพธิ์'</v>
          </cell>
          <cell r="N789" t="str">
            <v>07</v>
          </cell>
          <cell r="O789" t="str">
            <v xml:space="preserve"> หมู่ 7</v>
          </cell>
          <cell r="P789" t="str">
            <v>01</v>
          </cell>
          <cell r="Q789" t="str">
            <v>เปิดดำเนินการ</v>
          </cell>
          <cell r="R789" t="str">
            <v xml:space="preserve">120 </v>
          </cell>
          <cell r="V789" t="str">
            <v>21</v>
          </cell>
          <cell r="W789" t="str">
            <v>2.1 ทุติยภูมิระดับต้น</v>
          </cell>
          <cell r="AH789" t="str">
            <v>11383</v>
          </cell>
        </row>
        <row r="790">
          <cell r="A790" t="str">
            <v>001136500</v>
          </cell>
          <cell r="B790" t="str">
            <v>โรงพยาบาลท่าฉาง</v>
          </cell>
          <cell r="C790" t="str">
            <v>21002</v>
          </cell>
          <cell r="D790" t="str">
            <v>กระทรวงสาธารณสุข สำนักงานปลัดกระทรวงสาธารณสุข</v>
          </cell>
          <cell r="E790" t="str">
            <v>07</v>
          </cell>
          <cell r="F790" t="str">
            <v>โรงพยาบาลชุมชน</v>
          </cell>
          <cell r="G790" t="str">
            <v>30</v>
          </cell>
          <cell r="H790" t="str">
            <v>84</v>
          </cell>
          <cell r="I790" t="str">
            <v>จ.สุราษฎร์ธานี</v>
          </cell>
          <cell r="J790" t="str">
            <v>11</v>
          </cell>
          <cell r="K790" t="str">
            <v xml:space="preserve"> อ.ท่าฉาง</v>
          </cell>
          <cell r="L790" t="str">
            <v>01</v>
          </cell>
          <cell r="M790" t="str">
            <v xml:space="preserve"> 'ต.ท่าฉาง'</v>
          </cell>
          <cell r="N790" t="str">
            <v>01</v>
          </cell>
          <cell r="O790" t="str">
            <v xml:space="preserve"> หมู่ 1</v>
          </cell>
          <cell r="P790" t="str">
            <v>01</v>
          </cell>
          <cell r="Q790" t="str">
            <v>เปิดดำเนินการ</v>
          </cell>
          <cell r="S790" t="str">
            <v>84150</v>
          </cell>
          <cell r="T790" t="str">
            <v>077389111</v>
          </cell>
          <cell r="U790" t="str">
            <v>077260031</v>
          </cell>
          <cell r="V790" t="str">
            <v>21</v>
          </cell>
          <cell r="W790" t="str">
            <v>2.1 ทุติยภูมิระดับต้น</v>
          </cell>
          <cell r="X790" t="str">
            <v>S</v>
          </cell>
          <cell r="Y790" t="str">
            <v xml:space="preserve">บริการ  </v>
          </cell>
          <cell r="AH790" t="str">
            <v>11365</v>
          </cell>
        </row>
        <row r="791">
          <cell r="A791" t="str">
            <v>001138200</v>
          </cell>
          <cell r="B791" t="str">
            <v>โรงพยาบาลพะโต๊ะ</v>
          </cell>
          <cell r="C791" t="str">
            <v>21002</v>
          </cell>
          <cell r="D791" t="str">
            <v>กระทรวงสาธารณสุข สำนักงานปลัดกระทรวงสาธารณสุข</v>
          </cell>
          <cell r="E791" t="str">
            <v>07</v>
          </cell>
          <cell r="F791" t="str">
            <v>โรงพยาบาลชุมชน</v>
          </cell>
          <cell r="G791" t="str">
            <v>30</v>
          </cell>
          <cell r="H791" t="str">
            <v>86</v>
          </cell>
          <cell r="I791" t="str">
            <v>จ.ชุมพร</v>
          </cell>
          <cell r="J791" t="str">
            <v>06</v>
          </cell>
          <cell r="K791" t="str">
            <v xml:space="preserve"> อ.พะโต๊ะ</v>
          </cell>
          <cell r="L791" t="str">
            <v>01</v>
          </cell>
          <cell r="M791" t="str">
            <v xml:space="preserve"> 'ต.พะโต๊ะ'</v>
          </cell>
          <cell r="N791" t="str">
            <v>08</v>
          </cell>
          <cell r="O791" t="str">
            <v xml:space="preserve"> หมู่ 8</v>
          </cell>
          <cell r="P791" t="str">
            <v>01</v>
          </cell>
          <cell r="Q791" t="str">
            <v>เปิดดำเนินการ</v>
          </cell>
          <cell r="V791" t="str">
            <v>21</v>
          </cell>
          <cell r="W791" t="str">
            <v>2.1 ทุติยภูมิระดับต้น</v>
          </cell>
          <cell r="AH791" t="str">
            <v>11382</v>
          </cell>
        </row>
        <row r="792">
          <cell r="A792" t="str">
            <v>001135400</v>
          </cell>
          <cell r="B792" t="str">
            <v>โรงพยาบาลท้ายเหมืองชัยพัฒน์</v>
          </cell>
          <cell r="C792" t="str">
            <v>21002</v>
          </cell>
          <cell r="D792" t="str">
            <v>กระทรวงสาธารณสุข สำนักงานปลัดกระทรวงสาธารณสุข</v>
          </cell>
          <cell r="E792" t="str">
            <v>07</v>
          </cell>
          <cell r="F792" t="str">
            <v>โรงพยาบาลชุมชน</v>
          </cell>
          <cell r="G792" t="str">
            <v>30</v>
          </cell>
          <cell r="H792" t="str">
            <v>82</v>
          </cell>
          <cell r="I792" t="str">
            <v>จ.พังงา</v>
          </cell>
          <cell r="J792" t="str">
            <v>08</v>
          </cell>
          <cell r="K792" t="str">
            <v xml:space="preserve"> อ.ท้ายเหมือง</v>
          </cell>
          <cell r="L792" t="str">
            <v>01</v>
          </cell>
          <cell r="M792" t="str">
            <v xml:space="preserve"> 'ต.ท้ายเหมือง'</v>
          </cell>
          <cell r="N792" t="str">
            <v>09</v>
          </cell>
          <cell r="O792" t="str">
            <v xml:space="preserve"> หมู่ 9</v>
          </cell>
          <cell r="P792" t="str">
            <v>01</v>
          </cell>
          <cell r="Q792" t="str">
            <v>เปิดดำเนินการ</v>
          </cell>
          <cell r="R792" t="str">
            <v xml:space="preserve">166  ถ.เพชรเกษม </v>
          </cell>
          <cell r="S792" t="str">
            <v>82120</v>
          </cell>
          <cell r="T792" t="str">
            <v>076571505</v>
          </cell>
          <cell r="U792" t="str">
            <v>076572125</v>
          </cell>
          <cell r="V792" t="str">
            <v>21</v>
          </cell>
          <cell r="W792" t="str">
            <v>2.1 ทุติยภูมิระดับต้น</v>
          </cell>
          <cell r="X792" t="str">
            <v>S</v>
          </cell>
          <cell r="Y792" t="str">
            <v xml:space="preserve">บริการ  </v>
          </cell>
          <cell r="Z792" t="str">
            <v>02</v>
          </cell>
          <cell r="AA792" t="str">
            <v>แก้ไขชื่อ</v>
          </cell>
          <cell r="AB792" t="str">
            <v>แก้ชื่อโรงพยาบาลท้ายเหมือง เป็น โรงพยาบาลท้ายเหมืองชัยพัฒน์</v>
          </cell>
          <cell r="AH792" t="str">
            <v>11354</v>
          </cell>
        </row>
        <row r="793">
          <cell r="A793" t="str">
            <v>001140200</v>
          </cell>
          <cell r="B793" t="str">
            <v>โรงพยาบาลควนโดน</v>
          </cell>
          <cell r="C793" t="str">
            <v>21002</v>
          </cell>
          <cell r="D793" t="str">
            <v>กระทรวงสาธารณสุข สำนักงานปลัดกระทรวงสาธารณสุข</v>
          </cell>
          <cell r="E793" t="str">
            <v>07</v>
          </cell>
          <cell r="F793" t="str">
            <v>โรงพยาบาลชุมชน</v>
          </cell>
          <cell r="G793" t="str">
            <v>10</v>
          </cell>
          <cell r="H793" t="str">
            <v>91</v>
          </cell>
          <cell r="I793" t="str">
            <v>จ.สตูล</v>
          </cell>
          <cell r="J793" t="str">
            <v>02</v>
          </cell>
          <cell r="K793" t="str">
            <v xml:space="preserve"> อ.ควนโดน</v>
          </cell>
          <cell r="L793" t="str">
            <v>02</v>
          </cell>
          <cell r="M793" t="str">
            <v xml:space="preserve"> 'ต.ควนสตอ'</v>
          </cell>
          <cell r="N793" t="str">
            <v>06</v>
          </cell>
          <cell r="O793" t="str">
            <v xml:space="preserve"> หมู่ 6</v>
          </cell>
          <cell r="P793" t="str">
            <v>01</v>
          </cell>
          <cell r="Q793" t="str">
            <v>เปิดดำเนินการ</v>
          </cell>
          <cell r="V793" t="str">
            <v>21</v>
          </cell>
          <cell r="W793" t="str">
            <v>2.1 ทุติยภูมิระดับต้น</v>
          </cell>
          <cell r="AH793" t="str">
            <v>11402</v>
          </cell>
        </row>
        <row r="794">
          <cell r="A794" t="str">
            <v>001140300</v>
          </cell>
          <cell r="B794" t="str">
            <v>โรงพยาบาลควนกาหลง</v>
          </cell>
          <cell r="C794" t="str">
            <v>21002</v>
          </cell>
          <cell r="D794" t="str">
            <v>กระทรวงสาธารณสุข สำนักงานปลัดกระทรวงสาธารณสุข</v>
          </cell>
          <cell r="E794" t="str">
            <v>07</v>
          </cell>
          <cell r="F794" t="str">
            <v>โรงพยาบาลชุมชน</v>
          </cell>
          <cell r="G794" t="str">
            <v>30</v>
          </cell>
          <cell r="H794" t="str">
            <v>91</v>
          </cell>
          <cell r="I794" t="str">
            <v>จ.สตูล</v>
          </cell>
          <cell r="J794" t="str">
            <v>03</v>
          </cell>
          <cell r="K794" t="str">
            <v xml:space="preserve"> อ.ควนกาหลง</v>
          </cell>
          <cell r="L794" t="str">
            <v>02</v>
          </cell>
          <cell r="M794" t="str">
            <v xml:space="preserve"> 'ต.ควนกาหลง'</v>
          </cell>
          <cell r="N794" t="str">
            <v>07</v>
          </cell>
          <cell r="O794" t="str">
            <v xml:space="preserve"> หมู่ 7</v>
          </cell>
          <cell r="P794" t="str">
            <v>01</v>
          </cell>
          <cell r="Q794" t="str">
            <v>เปิดดำเนินการ</v>
          </cell>
          <cell r="V794" t="str">
            <v>21</v>
          </cell>
          <cell r="W794" t="str">
            <v>2.1 ทุติยภูมิระดับต้น</v>
          </cell>
          <cell r="AH794" t="str">
            <v>11403</v>
          </cell>
        </row>
        <row r="795">
          <cell r="A795" t="str">
            <v>001140400</v>
          </cell>
          <cell r="B795" t="str">
            <v>โรงพยาบาลท่าแพ</v>
          </cell>
          <cell r="C795" t="str">
            <v>21002</v>
          </cell>
          <cell r="D795" t="str">
            <v>กระทรวงสาธารณสุข สำนักงานปลัดกระทรวงสาธารณสุข</v>
          </cell>
          <cell r="E795" t="str">
            <v>07</v>
          </cell>
          <cell r="F795" t="str">
            <v>โรงพยาบาลชุมชน</v>
          </cell>
          <cell r="G795" t="str">
            <v>10</v>
          </cell>
          <cell r="H795" t="str">
            <v>91</v>
          </cell>
          <cell r="I795" t="str">
            <v>จ.สตูล</v>
          </cell>
          <cell r="J795" t="str">
            <v>04</v>
          </cell>
          <cell r="K795" t="str">
            <v xml:space="preserve"> อ.ท่าแพ</v>
          </cell>
          <cell r="L795" t="str">
            <v>01</v>
          </cell>
          <cell r="M795" t="str">
            <v xml:space="preserve"> 'ต.ท่าแพ'</v>
          </cell>
          <cell r="N795" t="str">
            <v>02</v>
          </cell>
          <cell r="O795" t="str">
            <v xml:space="preserve"> หมู่ 2</v>
          </cell>
          <cell r="P795" t="str">
            <v>01</v>
          </cell>
          <cell r="Q795" t="str">
            <v>เปิดดำเนินการ</v>
          </cell>
          <cell r="V795" t="str">
            <v>21</v>
          </cell>
          <cell r="W795" t="str">
            <v>2.1 ทุติยภูมิระดับต้น</v>
          </cell>
          <cell r="AH795" t="str">
            <v>11404</v>
          </cell>
        </row>
        <row r="796">
          <cell r="A796" t="str">
            <v>001138700</v>
          </cell>
          <cell r="B796" t="str">
            <v>โรงพยาบาลจะนะ</v>
          </cell>
          <cell r="C796" t="str">
            <v>21002</v>
          </cell>
          <cell r="D796" t="str">
            <v>กระทรวงสาธารณสุข สำนักงานปลัดกระทรวงสาธารณสุข</v>
          </cell>
          <cell r="E796" t="str">
            <v>07</v>
          </cell>
          <cell r="F796" t="str">
            <v>โรงพยาบาลชุมชน</v>
          </cell>
          <cell r="G796" t="str">
            <v>60</v>
          </cell>
          <cell r="H796" t="str">
            <v>90</v>
          </cell>
          <cell r="I796" t="str">
            <v>จ.สงขลา</v>
          </cell>
          <cell r="J796" t="str">
            <v>03</v>
          </cell>
          <cell r="K796" t="str">
            <v xml:space="preserve"> อ.จะนะ</v>
          </cell>
          <cell r="L796" t="str">
            <v>01</v>
          </cell>
          <cell r="M796" t="str">
            <v xml:space="preserve"> 'ต.บ้านนา'</v>
          </cell>
          <cell r="N796" t="str">
            <v>02</v>
          </cell>
          <cell r="O796" t="str">
            <v xml:space="preserve"> หมู่ 2</v>
          </cell>
          <cell r="P796" t="str">
            <v>01</v>
          </cell>
          <cell r="Q796" t="str">
            <v>เปิดดำเนินการ</v>
          </cell>
          <cell r="S796" t="str">
            <v>90130</v>
          </cell>
          <cell r="T796" t="str">
            <v>074207067</v>
          </cell>
          <cell r="U796" t="str">
            <v>074207067</v>
          </cell>
          <cell r="V796" t="str">
            <v>22</v>
          </cell>
          <cell r="W796" t="str">
            <v>2.2 ทุติยภูมิระดับกลาง</v>
          </cell>
          <cell r="X796" t="str">
            <v>S</v>
          </cell>
          <cell r="Y796" t="str">
            <v xml:space="preserve">บริการ  </v>
          </cell>
          <cell r="Z796" t="str">
            <v>06</v>
          </cell>
          <cell r="AA796" t="str">
            <v>แก้ไข/เปลี่ยนแปลงจำนวนเตียง</v>
          </cell>
          <cell r="AB796" t="str">
            <v>เพิ่มเตียง จาก 30 เป้น 60 และระดับจาก 2.1 เป็น 2.2 ตามหนังสือ สสจ.แจ้ง ที่ สข0032.002/1236</v>
          </cell>
          <cell r="AH796" t="str">
            <v>11387</v>
          </cell>
        </row>
        <row r="797">
          <cell r="A797" t="str">
            <v>001140600</v>
          </cell>
          <cell r="B797" t="str">
            <v>โรงพยาบาลทุ่งหว้า</v>
          </cell>
          <cell r="C797" t="str">
            <v>21002</v>
          </cell>
          <cell r="D797" t="str">
            <v>กระทรวงสาธารณสุข สำนักงานปลัดกระทรวงสาธารณสุข</v>
          </cell>
          <cell r="E797" t="str">
            <v>07</v>
          </cell>
          <cell r="F797" t="str">
            <v>โรงพยาบาลชุมชน</v>
          </cell>
          <cell r="G797" t="str">
            <v>10</v>
          </cell>
          <cell r="H797" t="str">
            <v>91</v>
          </cell>
          <cell r="I797" t="str">
            <v>จ.สตูล</v>
          </cell>
          <cell r="J797" t="str">
            <v>06</v>
          </cell>
          <cell r="K797" t="str">
            <v xml:space="preserve"> อ.ทุ่งหว้า</v>
          </cell>
          <cell r="L797" t="str">
            <v>01</v>
          </cell>
          <cell r="M797" t="str">
            <v xml:space="preserve"> 'ต.ทุ่งหว้า'</v>
          </cell>
          <cell r="N797" t="str">
            <v>08</v>
          </cell>
          <cell r="O797" t="str">
            <v xml:space="preserve"> หมู่ 8</v>
          </cell>
          <cell r="P797" t="str">
            <v>01</v>
          </cell>
          <cell r="Q797" t="str">
            <v>เปิดดำเนินการ</v>
          </cell>
          <cell r="V797" t="str">
            <v>21</v>
          </cell>
          <cell r="W797" t="str">
            <v>2.1 ทุติยภูมิระดับต้น</v>
          </cell>
          <cell r="AH797" t="str">
            <v>11406</v>
          </cell>
        </row>
        <row r="798">
          <cell r="A798" t="str">
            <v>001136100</v>
          </cell>
          <cell r="B798" t="str">
            <v>โรงพยาบาลท่าชนะ</v>
          </cell>
          <cell r="C798" t="str">
            <v>21002</v>
          </cell>
          <cell r="D798" t="str">
            <v>กระทรวงสาธารณสุข สำนักงานปลัดกระทรวงสาธารณสุข</v>
          </cell>
          <cell r="E798" t="str">
            <v>07</v>
          </cell>
          <cell r="F798" t="str">
            <v>โรงพยาบาลชุมชน</v>
          </cell>
          <cell r="G798" t="str">
            <v>30</v>
          </cell>
          <cell r="H798" t="str">
            <v>84</v>
          </cell>
          <cell r="I798" t="str">
            <v>จ.สุราษฎร์ธานี</v>
          </cell>
          <cell r="J798" t="str">
            <v>07</v>
          </cell>
          <cell r="K798" t="str">
            <v xml:space="preserve"> อ.ท่าชนะ</v>
          </cell>
          <cell r="L798" t="str">
            <v>01</v>
          </cell>
          <cell r="M798" t="str">
            <v xml:space="preserve"> 'ต.ท่าชนะ'</v>
          </cell>
          <cell r="N798" t="str">
            <v>10</v>
          </cell>
          <cell r="O798" t="str">
            <v xml:space="preserve"> หมู่ 10</v>
          </cell>
          <cell r="P798" t="str">
            <v>01</v>
          </cell>
          <cell r="Q798" t="str">
            <v>เปิดดำเนินการ</v>
          </cell>
          <cell r="R798" t="str">
            <v xml:space="preserve">1115 </v>
          </cell>
          <cell r="S798" t="str">
            <v>84170</v>
          </cell>
          <cell r="T798" t="str">
            <v>077381246</v>
          </cell>
          <cell r="U798" t="str">
            <v>077381167</v>
          </cell>
          <cell r="V798" t="str">
            <v>21</v>
          </cell>
          <cell r="W798" t="str">
            <v>2.1 ทุติยภูมิระดับต้น</v>
          </cell>
          <cell r="X798" t="str">
            <v>S</v>
          </cell>
          <cell r="Y798" t="str">
            <v xml:space="preserve">บริการ  </v>
          </cell>
          <cell r="AH798" t="str">
            <v>11361</v>
          </cell>
        </row>
        <row r="799">
          <cell r="A799" t="str">
            <v>001136800</v>
          </cell>
          <cell r="B799" t="str">
            <v>โรงพยาบาลเคียนซา</v>
          </cell>
          <cell r="C799" t="str">
            <v>21002</v>
          </cell>
          <cell r="D799" t="str">
            <v>กระทรวงสาธารณสุข สำนักงานปลัดกระทรวงสาธารณสุข</v>
          </cell>
          <cell r="E799" t="str">
            <v>07</v>
          </cell>
          <cell r="F799" t="str">
            <v>โรงพยาบาลชุมชน</v>
          </cell>
          <cell r="G799" t="str">
            <v>30</v>
          </cell>
          <cell r="H799" t="str">
            <v>84</v>
          </cell>
          <cell r="I799" t="str">
            <v>จ.สุราษฎร์ธานี</v>
          </cell>
          <cell r="J799" t="str">
            <v>14</v>
          </cell>
          <cell r="K799" t="str">
            <v xml:space="preserve"> อ.เคียนซา</v>
          </cell>
          <cell r="L799" t="str">
            <v>01</v>
          </cell>
          <cell r="M799" t="str">
            <v xml:space="preserve"> 'ต.เคียนซา'</v>
          </cell>
          <cell r="N799" t="str">
            <v>02</v>
          </cell>
          <cell r="O799" t="str">
            <v xml:space="preserve"> หมู่ 2</v>
          </cell>
          <cell r="P799" t="str">
            <v>01</v>
          </cell>
          <cell r="Q799" t="str">
            <v>เปิดดำเนินการ</v>
          </cell>
          <cell r="R799" t="str">
            <v xml:space="preserve">195 </v>
          </cell>
          <cell r="S799" t="str">
            <v>84260</v>
          </cell>
          <cell r="T799" t="str">
            <v>077387189</v>
          </cell>
          <cell r="U799" t="str">
            <v>077387190</v>
          </cell>
          <cell r="V799" t="str">
            <v>21</v>
          </cell>
          <cell r="W799" t="str">
            <v>2.1 ทุติยภูมิระดับต้น</v>
          </cell>
          <cell r="X799" t="str">
            <v>S</v>
          </cell>
          <cell r="Y799" t="str">
            <v xml:space="preserve">บริการ  </v>
          </cell>
          <cell r="AH799" t="str">
            <v>11368</v>
          </cell>
        </row>
        <row r="800">
          <cell r="A800" t="str">
            <v>001136200</v>
          </cell>
          <cell r="B800" t="str">
            <v>โรงพยาบาลคีรีรัฐนิคม</v>
          </cell>
          <cell r="C800" t="str">
            <v>21002</v>
          </cell>
          <cell r="D800" t="str">
            <v>กระทรวงสาธารณสุข สำนักงานปลัดกระทรวงสาธารณสุข</v>
          </cell>
          <cell r="E800" t="str">
            <v>07</v>
          </cell>
          <cell r="F800" t="str">
            <v>โรงพยาบาลชุมชน</v>
          </cell>
          <cell r="G800" t="str">
            <v>30</v>
          </cell>
          <cell r="H800" t="str">
            <v>84</v>
          </cell>
          <cell r="I800" t="str">
            <v>จ.สุราษฎร์ธานี</v>
          </cell>
          <cell r="J800" t="str">
            <v>08</v>
          </cell>
          <cell r="K800" t="str">
            <v xml:space="preserve"> อ.คีรีรัฐนิคม</v>
          </cell>
          <cell r="L800" t="str">
            <v>08</v>
          </cell>
          <cell r="M800" t="str">
            <v xml:space="preserve"> 'ต.ย่านยาว'</v>
          </cell>
          <cell r="N800" t="str">
            <v>07</v>
          </cell>
          <cell r="O800" t="str">
            <v xml:space="preserve"> หมู่ 7</v>
          </cell>
          <cell r="P800" t="str">
            <v>01</v>
          </cell>
          <cell r="Q800" t="str">
            <v>เปิดดำเนินการ</v>
          </cell>
          <cell r="R800" t="str">
            <v xml:space="preserve">41 </v>
          </cell>
          <cell r="S800" t="str">
            <v>84180</v>
          </cell>
          <cell r="T800" t="str">
            <v>077391117</v>
          </cell>
          <cell r="U800" t="str">
            <v>077391117</v>
          </cell>
          <cell r="V800" t="str">
            <v>21</v>
          </cell>
          <cell r="W800" t="str">
            <v>2.1 ทุติยภูมิระดับต้น</v>
          </cell>
          <cell r="X800" t="str">
            <v>S</v>
          </cell>
          <cell r="Y800" t="str">
            <v xml:space="preserve">บริการ  </v>
          </cell>
          <cell r="AH800" t="str">
            <v>11362</v>
          </cell>
        </row>
        <row r="801">
          <cell r="A801" t="str">
            <v>001132300</v>
          </cell>
          <cell r="B801" t="str">
            <v>โรงพยาบาลละอุ่น</v>
          </cell>
          <cell r="C801" t="str">
            <v>21002</v>
          </cell>
          <cell r="D801" t="str">
            <v>กระทรวงสาธารณสุข สำนักงานปลัดกระทรวงสาธารณสุข</v>
          </cell>
          <cell r="E801" t="str">
            <v>07</v>
          </cell>
          <cell r="F801" t="str">
            <v>โรงพยาบาลชุมชน</v>
          </cell>
          <cell r="G801" t="str">
            <v>10</v>
          </cell>
          <cell r="H801" t="str">
            <v>85</v>
          </cell>
          <cell r="I801" t="str">
            <v>จ.ระนอง</v>
          </cell>
          <cell r="J801" t="str">
            <v>02</v>
          </cell>
          <cell r="K801" t="str">
            <v xml:space="preserve"> อ.ละอุ่น</v>
          </cell>
          <cell r="L801" t="str">
            <v>03</v>
          </cell>
          <cell r="M801" t="str">
            <v xml:space="preserve"> 'ต.บางพระใต้'</v>
          </cell>
          <cell r="N801" t="str">
            <v>03</v>
          </cell>
          <cell r="O801" t="str">
            <v xml:space="preserve"> หมู่ 3</v>
          </cell>
          <cell r="P801" t="str">
            <v>01</v>
          </cell>
          <cell r="Q801" t="str">
            <v>เปิดดำเนินการ</v>
          </cell>
          <cell r="R801" t="str">
            <v xml:space="preserve">11 </v>
          </cell>
          <cell r="S801" t="str">
            <v>85130</v>
          </cell>
          <cell r="T801" t="str">
            <v>077899315</v>
          </cell>
          <cell r="U801" t="str">
            <v>077899101</v>
          </cell>
          <cell r="V801" t="str">
            <v>21</v>
          </cell>
          <cell r="W801" t="str">
            <v>2.1 ทุติยภูมิระดับต้น</v>
          </cell>
          <cell r="X801" t="str">
            <v>S</v>
          </cell>
          <cell r="Y801" t="str">
            <v xml:space="preserve">บริการ  </v>
          </cell>
          <cell r="AH801" t="str">
            <v>11323</v>
          </cell>
        </row>
        <row r="802">
          <cell r="A802" t="str">
            <v>001136600</v>
          </cell>
          <cell r="B802" t="str">
            <v>โรงพยาบาลบ้านนาสาร</v>
          </cell>
          <cell r="C802" t="str">
            <v>21002</v>
          </cell>
          <cell r="D802" t="str">
            <v>กระทรวงสาธารณสุข สำนักงานปลัดกระทรวงสาธารณสุข</v>
          </cell>
          <cell r="E802" t="str">
            <v>07</v>
          </cell>
          <cell r="F802" t="str">
            <v>โรงพยาบาลชุมชน</v>
          </cell>
          <cell r="G802" t="str">
            <v>60</v>
          </cell>
          <cell r="H802" t="str">
            <v>84</v>
          </cell>
          <cell r="I802" t="str">
            <v>จ.สุราษฎร์ธานี</v>
          </cell>
          <cell r="J802" t="str">
            <v>12</v>
          </cell>
          <cell r="K802" t="str">
            <v xml:space="preserve"> อ.บ้านนาสาร</v>
          </cell>
          <cell r="L802" t="str">
            <v>01</v>
          </cell>
          <cell r="M802" t="str">
            <v xml:space="preserve"> 'ต.นาสาร'</v>
          </cell>
          <cell r="N802" t="str">
            <v>00</v>
          </cell>
          <cell r="O802" t="str">
            <v xml:space="preserve"> หมู่ 0</v>
          </cell>
          <cell r="P802" t="str">
            <v>01</v>
          </cell>
          <cell r="Q802" t="str">
            <v>เปิดดำเนินการ</v>
          </cell>
          <cell r="R802" t="str">
            <v xml:space="preserve">83/4 ถ.คลองหา </v>
          </cell>
          <cell r="S802" t="str">
            <v>84120</v>
          </cell>
          <cell r="T802" t="str">
            <v>077341415</v>
          </cell>
          <cell r="U802" t="str">
            <v>077341057</v>
          </cell>
          <cell r="V802" t="str">
            <v>22</v>
          </cell>
          <cell r="W802" t="str">
            <v>2.2 ทุติยภูมิระดับกลาง</v>
          </cell>
          <cell r="X802" t="str">
            <v>S</v>
          </cell>
          <cell r="Y802" t="str">
            <v xml:space="preserve">บริการ  </v>
          </cell>
          <cell r="AH802" t="str">
            <v>11366</v>
          </cell>
        </row>
        <row r="803">
          <cell r="A803" t="str">
            <v>001138500</v>
          </cell>
          <cell r="B803" t="str">
            <v>โรงพยาบาลทุ่งตะโก</v>
          </cell>
          <cell r="C803" t="str">
            <v>21002</v>
          </cell>
          <cell r="D803" t="str">
            <v>กระทรวงสาธารณสุข สำนักงานปลัดกระทรวงสาธารณสุข</v>
          </cell>
          <cell r="E803" t="str">
            <v>07</v>
          </cell>
          <cell r="F803" t="str">
            <v>โรงพยาบาลชุมชน</v>
          </cell>
          <cell r="G803" t="str">
            <v>10</v>
          </cell>
          <cell r="H803" t="str">
            <v>86</v>
          </cell>
          <cell r="I803" t="str">
            <v>จ.ชุมพร</v>
          </cell>
          <cell r="J803" t="str">
            <v>08</v>
          </cell>
          <cell r="K803" t="str">
            <v xml:space="preserve"> อ.ทุ่งตะโก</v>
          </cell>
          <cell r="L803" t="str">
            <v>02</v>
          </cell>
          <cell r="M803" t="str">
            <v xml:space="preserve"> 'ต.ทุ่งตะไคร'</v>
          </cell>
          <cell r="N803" t="str">
            <v>01</v>
          </cell>
          <cell r="O803" t="str">
            <v xml:space="preserve"> หมู่ 1</v>
          </cell>
          <cell r="P803" t="str">
            <v>01</v>
          </cell>
          <cell r="Q803" t="str">
            <v>เปิดดำเนินการ</v>
          </cell>
          <cell r="V803" t="str">
            <v>22</v>
          </cell>
          <cell r="W803" t="str">
            <v>2.2 ทุติยภูมิระดับกลาง</v>
          </cell>
          <cell r="AH803" t="str">
            <v>11385</v>
          </cell>
        </row>
        <row r="804">
          <cell r="A804" t="str">
            <v>001140500</v>
          </cell>
          <cell r="B804" t="str">
            <v>โรงพยาบาลละงู</v>
          </cell>
          <cell r="C804" t="str">
            <v>21002</v>
          </cell>
          <cell r="D804" t="str">
            <v>กระทรวงสาธารณสุข สำนักงานปลัดกระทรวงสาธารณสุข</v>
          </cell>
          <cell r="E804" t="str">
            <v>07</v>
          </cell>
          <cell r="F804" t="str">
            <v>โรงพยาบาลชุมชน</v>
          </cell>
          <cell r="G804" t="str">
            <v>30</v>
          </cell>
          <cell r="H804" t="str">
            <v>91</v>
          </cell>
          <cell r="I804" t="str">
            <v>จ.สตูล</v>
          </cell>
          <cell r="J804" t="str">
            <v>05</v>
          </cell>
          <cell r="K804" t="str">
            <v xml:space="preserve"> อ.ละงู</v>
          </cell>
          <cell r="L804" t="str">
            <v>01</v>
          </cell>
          <cell r="M804" t="str">
            <v xml:space="preserve"> 'ต.กำแพง'</v>
          </cell>
          <cell r="N804" t="str">
            <v>06</v>
          </cell>
          <cell r="O804" t="str">
            <v xml:space="preserve"> หมู่ 6</v>
          </cell>
          <cell r="P804" t="str">
            <v>01</v>
          </cell>
          <cell r="Q804" t="str">
            <v>เปิดดำเนินการ</v>
          </cell>
          <cell r="V804" t="str">
            <v>22</v>
          </cell>
          <cell r="W804" t="str">
            <v>2.2 ทุติยภูมิระดับกลาง</v>
          </cell>
          <cell r="AH804" t="str">
            <v>11405</v>
          </cell>
        </row>
        <row r="805">
          <cell r="A805" t="str">
            <v>001137700</v>
          </cell>
          <cell r="B805" t="str">
            <v>โรงพยาบาลปะทิว</v>
          </cell>
          <cell r="C805" t="str">
            <v>21002</v>
          </cell>
          <cell r="D805" t="str">
            <v>กระทรวงสาธารณสุข สำนักงานปลัดกระทรวงสาธารณสุข</v>
          </cell>
          <cell r="E805" t="str">
            <v>07</v>
          </cell>
          <cell r="F805" t="str">
            <v>โรงพยาบาลชุมชน</v>
          </cell>
          <cell r="G805" t="str">
            <v>60</v>
          </cell>
          <cell r="H805" t="str">
            <v>86</v>
          </cell>
          <cell r="I805" t="str">
            <v>จ.ชุมพร</v>
          </cell>
          <cell r="J805" t="str">
            <v>03</v>
          </cell>
          <cell r="K805" t="str">
            <v xml:space="preserve"> อ.ปะทิว</v>
          </cell>
          <cell r="L805" t="str">
            <v>01</v>
          </cell>
          <cell r="M805" t="str">
            <v xml:space="preserve"> 'ต.บางสน'</v>
          </cell>
          <cell r="N805" t="str">
            <v>07</v>
          </cell>
          <cell r="O805" t="str">
            <v xml:space="preserve"> หมู่ 7</v>
          </cell>
          <cell r="P805" t="str">
            <v>01</v>
          </cell>
          <cell r="Q805" t="str">
            <v>เปิดดำเนินการ</v>
          </cell>
          <cell r="V805" t="str">
            <v>21</v>
          </cell>
          <cell r="W805" t="str">
            <v>2.1 ทุติยภูมิระดับต้น</v>
          </cell>
          <cell r="AH805" t="str">
            <v>11377</v>
          </cell>
        </row>
        <row r="806">
          <cell r="A806" t="str">
            <v>001136900</v>
          </cell>
          <cell r="B806" t="str">
            <v>โรงพยาบาลพระแสง</v>
          </cell>
          <cell r="C806" t="str">
            <v>21002</v>
          </cell>
          <cell r="D806" t="str">
            <v>กระทรวงสาธารณสุข สำนักงานปลัดกระทรวงสาธารณสุข</v>
          </cell>
          <cell r="E806" t="str">
            <v>07</v>
          </cell>
          <cell r="F806" t="str">
            <v>โรงพยาบาลชุมชน</v>
          </cell>
          <cell r="G806" t="str">
            <v>30</v>
          </cell>
          <cell r="H806" t="str">
            <v>84</v>
          </cell>
          <cell r="I806" t="str">
            <v>จ.สุราษฎร์ธานี</v>
          </cell>
          <cell r="J806" t="str">
            <v>16</v>
          </cell>
          <cell r="K806" t="str">
            <v xml:space="preserve"> อ.พระแสง</v>
          </cell>
          <cell r="L806" t="str">
            <v>01</v>
          </cell>
          <cell r="M806" t="str">
            <v xml:space="preserve"> 'ต.อิปัน'</v>
          </cell>
          <cell r="N806" t="str">
            <v>01</v>
          </cell>
          <cell r="O806" t="str">
            <v xml:space="preserve"> หมู่ 1</v>
          </cell>
          <cell r="P806" t="str">
            <v>01</v>
          </cell>
          <cell r="Q806" t="str">
            <v>เปิดดำเนินการ</v>
          </cell>
          <cell r="R806" t="str">
            <v xml:space="preserve">42 </v>
          </cell>
          <cell r="S806" t="str">
            <v>84120</v>
          </cell>
          <cell r="T806" t="str">
            <v>077369098</v>
          </cell>
          <cell r="U806" t="str">
            <v>077369052</v>
          </cell>
          <cell r="V806" t="str">
            <v>21</v>
          </cell>
          <cell r="W806" t="str">
            <v>2.1 ทุติยภูมิระดับต้น</v>
          </cell>
          <cell r="X806" t="str">
            <v>S</v>
          </cell>
          <cell r="Y806" t="str">
            <v xml:space="preserve">บริการ  </v>
          </cell>
          <cell r="AH806" t="str">
            <v>11369</v>
          </cell>
        </row>
        <row r="807">
          <cell r="A807" t="str">
            <v>001137000</v>
          </cell>
          <cell r="B807" t="str">
            <v>โรงพยาบาลพุนพิน</v>
          </cell>
          <cell r="C807" t="str">
            <v>21002</v>
          </cell>
          <cell r="D807" t="str">
            <v>กระทรวงสาธารณสุข สำนักงานปลัดกระทรวงสาธารณสุข</v>
          </cell>
          <cell r="E807" t="str">
            <v>07</v>
          </cell>
          <cell r="F807" t="str">
            <v>โรงพยาบาลชุมชน</v>
          </cell>
          <cell r="G807" t="str">
            <v>60</v>
          </cell>
          <cell r="H807" t="str">
            <v>84</v>
          </cell>
          <cell r="I807" t="str">
            <v>จ.สุราษฎร์ธานี</v>
          </cell>
          <cell r="J807" t="str">
            <v>17</v>
          </cell>
          <cell r="K807" t="str">
            <v xml:space="preserve"> อ.พุนพิน</v>
          </cell>
          <cell r="L807" t="str">
            <v>01</v>
          </cell>
          <cell r="M807" t="str">
            <v xml:space="preserve"> 'ต.ท่าข้าม'</v>
          </cell>
          <cell r="N807" t="str">
            <v>03</v>
          </cell>
          <cell r="O807" t="str">
            <v xml:space="preserve"> หมู่ 3</v>
          </cell>
          <cell r="P807" t="str">
            <v>01</v>
          </cell>
          <cell r="Q807" t="str">
            <v>เปิดดำเนินการ</v>
          </cell>
          <cell r="R807" t="str">
            <v xml:space="preserve">166 ถ.ธราธิบดี </v>
          </cell>
          <cell r="S807" t="str">
            <v>84130</v>
          </cell>
          <cell r="T807" t="str">
            <v>077311121</v>
          </cell>
          <cell r="U807" t="str">
            <v>077311385</v>
          </cell>
          <cell r="V807" t="str">
            <v>21</v>
          </cell>
          <cell r="W807" t="str">
            <v>2.1 ทุติยภูมิระดับต้น</v>
          </cell>
          <cell r="X807" t="str">
            <v>S</v>
          </cell>
          <cell r="Y807" t="str">
            <v xml:space="preserve">บริการ  </v>
          </cell>
          <cell r="AH807" t="str">
            <v>11370</v>
          </cell>
        </row>
        <row r="808">
          <cell r="A808" t="str">
            <v>001137100</v>
          </cell>
          <cell r="B808" t="str">
            <v>โรงพยาบาลชัยบุรี</v>
          </cell>
          <cell r="C808" t="str">
            <v>21002</v>
          </cell>
          <cell r="D808" t="str">
            <v>กระทรวงสาธารณสุข สำนักงานปลัดกระทรวงสาธารณสุข</v>
          </cell>
          <cell r="E808" t="str">
            <v>07</v>
          </cell>
          <cell r="F808" t="str">
            <v>โรงพยาบาลชุมชน</v>
          </cell>
          <cell r="G808" t="str">
            <v>31</v>
          </cell>
          <cell r="H808" t="str">
            <v>84</v>
          </cell>
          <cell r="I808" t="str">
            <v>จ.สุราษฎร์ธานี</v>
          </cell>
          <cell r="J808" t="str">
            <v>18</v>
          </cell>
          <cell r="K808" t="str">
            <v xml:space="preserve"> อ.ชัยบุรี</v>
          </cell>
          <cell r="L808" t="str">
            <v>01</v>
          </cell>
          <cell r="M808" t="str">
            <v xml:space="preserve"> 'ต.สองแพรก'</v>
          </cell>
          <cell r="N808" t="str">
            <v>03</v>
          </cell>
          <cell r="O808" t="str">
            <v xml:space="preserve"> หมู่ 3</v>
          </cell>
          <cell r="P808" t="str">
            <v>01</v>
          </cell>
          <cell r="Q808" t="str">
            <v>เปิดดำเนินการ</v>
          </cell>
          <cell r="R808" t="str">
            <v xml:space="preserve">114 ถ.เขาพนม-ชัยบุรี </v>
          </cell>
          <cell r="S808" t="str">
            <v>84120</v>
          </cell>
          <cell r="T808" t="str">
            <v>077367075</v>
          </cell>
          <cell r="U808" t="str">
            <v>077367336</v>
          </cell>
          <cell r="V808" t="str">
            <v>21</v>
          </cell>
          <cell r="W808" t="str">
            <v>2.1 ทุติยภูมิระดับต้น</v>
          </cell>
          <cell r="X808" t="str">
            <v>S</v>
          </cell>
          <cell r="Y808" t="str">
            <v xml:space="preserve">บริการ  </v>
          </cell>
          <cell r="AH808" t="str">
            <v>11371</v>
          </cell>
        </row>
        <row r="809">
          <cell r="A809" t="str">
            <v>001137400</v>
          </cell>
          <cell r="B809" t="str">
            <v>โรงพยาบาลสุขสำราญ</v>
          </cell>
          <cell r="C809" t="str">
            <v>21002</v>
          </cell>
          <cell r="D809" t="str">
            <v>กระทรวงสาธารณสุข สำนักงานปลัดกระทรวงสาธารณสุข</v>
          </cell>
          <cell r="E809" t="str">
            <v>07</v>
          </cell>
          <cell r="F809" t="str">
            <v>โรงพยาบาลชุมชน</v>
          </cell>
          <cell r="G809" t="str">
            <v>10</v>
          </cell>
          <cell r="H809" t="str">
            <v>85</v>
          </cell>
          <cell r="I809" t="str">
            <v>จ.ระนอง</v>
          </cell>
          <cell r="J809" t="str">
            <v>05</v>
          </cell>
          <cell r="K809" t="str">
            <v xml:space="preserve"> อ.สุขสำราญ</v>
          </cell>
          <cell r="L809" t="str">
            <v>02</v>
          </cell>
          <cell r="M809" t="str">
            <v xml:space="preserve"> 'ต.กำพวน'</v>
          </cell>
          <cell r="N809" t="str">
            <v>05</v>
          </cell>
          <cell r="O809" t="str">
            <v xml:space="preserve"> หมู่ 5</v>
          </cell>
          <cell r="P809" t="str">
            <v>01</v>
          </cell>
          <cell r="Q809" t="str">
            <v>เปิดดำเนินการ</v>
          </cell>
          <cell r="R809" t="str">
            <v>57/2</v>
          </cell>
          <cell r="S809" t="str">
            <v>85120</v>
          </cell>
          <cell r="T809" t="str">
            <v>077844143</v>
          </cell>
          <cell r="U809" t="str">
            <v>077844142</v>
          </cell>
          <cell r="V809" t="str">
            <v>22</v>
          </cell>
          <cell r="W809" t="str">
            <v>2.2 ทุติยภูมิระดับกลาง</v>
          </cell>
          <cell r="X809" t="str">
            <v>S</v>
          </cell>
          <cell r="Y809" t="str">
            <v xml:space="preserve">บริการ  </v>
          </cell>
          <cell r="AH809" t="str">
            <v>11374</v>
          </cell>
        </row>
        <row r="810">
          <cell r="A810" t="str">
            <v>001138600</v>
          </cell>
          <cell r="B810" t="str">
            <v>โรงพยาบาลสทิงพระ</v>
          </cell>
          <cell r="C810" t="str">
            <v>21002</v>
          </cell>
          <cell r="D810" t="str">
            <v>กระทรวงสาธารณสุข สำนักงานปลัดกระทรวงสาธารณสุข</v>
          </cell>
          <cell r="E810" t="str">
            <v>07</v>
          </cell>
          <cell r="F810" t="str">
            <v>โรงพยาบาลชุมชน</v>
          </cell>
          <cell r="G810" t="str">
            <v>30</v>
          </cell>
          <cell r="H810" t="str">
            <v>90</v>
          </cell>
          <cell r="I810" t="str">
            <v>จ.สงขลา</v>
          </cell>
          <cell r="J810" t="str">
            <v>02</v>
          </cell>
          <cell r="K810" t="str">
            <v xml:space="preserve"> อ.สทิงพระ</v>
          </cell>
          <cell r="L810" t="str">
            <v>01</v>
          </cell>
          <cell r="M810" t="str">
            <v xml:space="preserve"> 'ต.จะทิ้งพระ'</v>
          </cell>
          <cell r="N810" t="str">
            <v>01</v>
          </cell>
          <cell r="O810" t="str">
            <v xml:space="preserve"> หมู่ 1</v>
          </cell>
          <cell r="P810" t="str">
            <v>01</v>
          </cell>
          <cell r="Q810" t="str">
            <v>เปิดดำเนินการ</v>
          </cell>
          <cell r="R810" t="str">
            <v>96</v>
          </cell>
          <cell r="S810" t="str">
            <v>90190</v>
          </cell>
          <cell r="T810" t="str">
            <v>074397038</v>
          </cell>
          <cell r="U810" t="str">
            <v>074397109</v>
          </cell>
          <cell r="V810" t="str">
            <v>21</v>
          </cell>
          <cell r="W810" t="str">
            <v>2.1 ทุติยภูมิระดับต้น</v>
          </cell>
          <cell r="AH810" t="str">
            <v>11386</v>
          </cell>
        </row>
        <row r="811">
          <cell r="A811" t="str">
            <v>001139000</v>
          </cell>
          <cell r="B811" t="str">
            <v>โรงพยาบาลเทพา</v>
          </cell>
          <cell r="C811" t="str">
            <v>21002</v>
          </cell>
          <cell r="D811" t="str">
            <v>กระทรวงสาธารณสุข สำนักงานปลัดกระทรวงสาธารณสุข</v>
          </cell>
          <cell r="E811" t="str">
            <v>07</v>
          </cell>
          <cell r="F811" t="str">
            <v>โรงพยาบาลชุมชน</v>
          </cell>
          <cell r="G811" t="str">
            <v>60</v>
          </cell>
          <cell r="H811" t="str">
            <v>90</v>
          </cell>
          <cell r="I811" t="str">
            <v>จ.สงขลา</v>
          </cell>
          <cell r="J811" t="str">
            <v>05</v>
          </cell>
          <cell r="K811" t="str">
            <v xml:space="preserve"> อ.เทพา</v>
          </cell>
          <cell r="L811" t="str">
            <v>01</v>
          </cell>
          <cell r="M811" t="str">
            <v xml:space="preserve"> 'ต.เทพา'</v>
          </cell>
          <cell r="N811" t="str">
            <v>05</v>
          </cell>
          <cell r="O811" t="str">
            <v xml:space="preserve"> หมู่ 5</v>
          </cell>
          <cell r="P811" t="str">
            <v>01</v>
          </cell>
          <cell r="Q811" t="str">
            <v>เปิดดำเนินการ</v>
          </cell>
          <cell r="R811" t="str">
            <v xml:space="preserve">207  ถ.เทพา-ลำไพล  </v>
          </cell>
          <cell r="S811" t="str">
            <v>90150</v>
          </cell>
          <cell r="T811" t="str">
            <v>074376359</v>
          </cell>
          <cell r="U811" t="str">
            <v>074376359</v>
          </cell>
          <cell r="V811" t="str">
            <v>22</v>
          </cell>
          <cell r="W811" t="str">
            <v>2.2 ทุติยภูมิระดับกลาง</v>
          </cell>
          <cell r="X811" t="str">
            <v>S</v>
          </cell>
          <cell r="Y811" t="str">
            <v xml:space="preserve">บริการ  </v>
          </cell>
          <cell r="Z811" t="str">
            <v>06</v>
          </cell>
          <cell r="AA811" t="str">
            <v>แก้ไข/เปลี่ยนแปลงจำนวนเตียง</v>
          </cell>
          <cell r="AB811" t="str">
            <v>เพิ่มเตียง จาก 30 เป้น 60 และระดับจาก 2.1 เป็น 2.2 ตามหนังสือ สสจ.แจ้ง ที่ สข0032.002/1236</v>
          </cell>
          <cell r="AH811" t="str">
            <v>11390</v>
          </cell>
        </row>
        <row r="812">
          <cell r="A812" t="str">
            <v>001139200</v>
          </cell>
          <cell r="B812" t="str">
            <v>โรงพยาบาลระโนด</v>
          </cell>
          <cell r="C812" t="str">
            <v>21002</v>
          </cell>
          <cell r="D812" t="str">
            <v>กระทรวงสาธารณสุข สำนักงานปลัดกระทรวงสาธารณสุข</v>
          </cell>
          <cell r="E812" t="str">
            <v>07</v>
          </cell>
          <cell r="F812" t="str">
            <v>โรงพยาบาลชุมชน</v>
          </cell>
          <cell r="G812" t="str">
            <v>60</v>
          </cell>
          <cell r="H812" t="str">
            <v>90</v>
          </cell>
          <cell r="I812" t="str">
            <v>จ.สงขลา</v>
          </cell>
          <cell r="J812" t="str">
            <v>07</v>
          </cell>
          <cell r="K812" t="str">
            <v xml:space="preserve"> อ.ระโนด</v>
          </cell>
          <cell r="L812" t="str">
            <v>01</v>
          </cell>
          <cell r="M812" t="str">
            <v xml:space="preserve"> 'ต.ระโนด'</v>
          </cell>
          <cell r="N812" t="str">
            <v>05</v>
          </cell>
          <cell r="O812" t="str">
            <v xml:space="preserve"> หมู่ 5</v>
          </cell>
          <cell r="P812" t="str">
            <v>01</v>
          </cell>
          <cell r="Q812" t="str">
            <v>เปิดดำเนินการ</v>
          </cell>
          <cell r="R812" t="str">
            <v xml:space="preserve">5/1  ถ.ระโนด-หัวเขาแดง </v>
          </cell>
          <cell r="S812" t="str">
            <v>90140</v>
          </cell>
          <cell r="T812" t="str">
            <v>074392174</v>
          </cell>
          <cell r="U812" t="str">
            <v>074393121</v>
          </cell>
          <cell r="V812" t="str">
            <v>22</v>
          </cell>
          <cell r="W812" t="str">
            <v>2.2 ทุติยภูมิระดับกลาง</v>
          </cell>
          <cell r="X812" t="str">
            <v>S</v>
          </cell>
          <cell r="Y812" t="str">
            <v xml:space="preserve">บริการ  </v>
          </cell>
          <cell r="AH812" t="str">
            <v>11392</v>
          </cell>
        </row>
        <row r="813">
          <cell r="A813" t="str">
            <v>001139300</v>
          </cell>
          <cell r="B813" t="str">
            <v>โรงพยาบาลกระแสสินธุ์</v>
          </cell>
          <cell r="C813" t="str">
            <v>21002</v>
          </cell>
          <cell r="D813" t="str">
            <v>กระทรวงสาธารณสุข สำนักงานปลัดกระทรวงสาธารณสุข</v>
          </cell>
          <cell r="E813" t="str">
            <v>07</v>
          </cell>
          <cell r="F813" t="str">
            <v>โรงพยาบาลชุมชน</v>
          </cell>
          <cell r="G813" t="str">
            <v>30</v>
          </cell>
          <cell r="H813" t="str">
            <v>90</v>
          </cell>
          <cell r="I813" t="str">
            <v>จ.สงขลา</v>
          </cell>
          <cell r="J813" t="str">
            <v>08</v>
          </cell>
          <cell r="K813" t="str">
            <v xml:space="preserve"> อ.กระแสสินธุ์</v>
          </cell>
          <cell r="L813" t="str">
            <v>03</v>
          </cell>
          <cell r="M813" t="str">
            <v xml:space="preserve"> 'ต.เชิงแส'</v>
          </cell>
          <cell r="N813" t="str">
            <v>03</v>
          </cell>
          <cell r="O813" t="str">
            <v xml:space="preserve"> หมู่ 3</v>
          </cell>
          <cell r="P813" t="str">
            <v>01</v>
          </cell>
          <cell r="Q813" t="str">
            <v>เปิดดำเนินการ</v>
          </cell>
          <cell r="S813" t="str">
            <v>90270</v>
          </cell>
          <cell r="T813" t="str">
            <v>074399841</v>
          </cell>
          <cell r="U813" t="str">
            <v>074399843</v>
          </cell>
          <cell r="V813" t="str">
            <v>21</v>
          </cell>
          <cell r="W813" t="str">
            <v>2.1 ทุติยภูมิระดับต้น</v>
          </cell>
          <cell r="X813" t="str">
            <v>S</v>
          </cell>
          <cell r="Y813" t="str">
            <v xml:space="preserve">บริการ  </v>
          </cell>
          <cell r="AH813" t="str">
            <v>11393</v>
          </cell>
        </row>
        <row r="814">
          <cell r="A814" t="str">
            <v>001139400</v>
          </cell>
          <cell r="B814" t="str">
            <v>โรงพยาบาลรัตภูมิ</v>
          </cell>
          <cell r="C814" t="str">
            <v>21002</v>
          </cell>
          <cell r="D814" t="str">
            <v>กระทรวงสาธารณสุข สำนักงานปลัดกระทรวงสาธารณสุข</v>
          </cell>
          <cell r="E814" t="str">
            <v>07</v>
          </cell>
          <cell r="F814" t="str">
            <v>โรงพยาบาลชุมชน</v>
          </cell>
          <cell r="G814" t="str">
            <v>30</v>
          </cell>
          <cell r="H814" t="str">
            <v>90</v>
          </cell>
          <cell r="I814" t="str">
            <v>จ.สงขลา</v>
          </cell>
          <cell r="J814" t="str">
            <v>09</v>
          </cell>
          <cell r="K814" t="str">
            <v xml:space="preserve"> อ.รัตภูมิ</v>
          </cell>
          <cell r="L814" t="str">
            <v>01</v>
          </cell>
          <cell r="M814" t="str">
            <v xml:space="preserve"> 'ต.กำแพงเพชร'</v>
          </cell>
          <cell r="N814" t="str">
            <v>01</v>
          </cell>
          <cell r="O814" t="str">
            <v xml:space="preserve"> หมู่ 1</v>
          </cell>
          <cell r="P814" t="str">
            <v>01</v>
          </cell>
          <cell r="Q814" t="str">
            <v>เปิดดำเนินการ</v>
          </cell>
          <cell r="R814" t="str">
            <v xml:space="preserve">289  ถ.ยนตรการกำธร </v>
          </cell>
          <cell r="S814" t="str">
            <v>90180</v>
          </cell>
          <cell r="T814" t="str">
            <v>07443090</v>
          </cell>
          <cell r="U814" t="str">
            <v>074430390</v>
          </cell>
          <cell r="V814" t="str">
            <v>21</v>
          </cell>
          <cell r="W814" t="str">
            <v>2.1 ทุติยภูมิระดับต้น</v>
          </cell>
          <cell r="X814" t="str">
            <v>S</v>
          </cell>
          <cell r="Y814" t="str">
            <v xml:space="preserve">บริการ  </v>
          </cell>
          <cell r="AH814" t="str">
            <v>11394</v>
          </cell>
        </row>
        <row r="815">
          <cell r="A815" t="str">
            <v>001139100</v>
          </cell>
          <cell r="B815" t="str">
            <v>โรงพยาบาลสะบ้าย้อย</v>
          </cell>
          <cell r="C815" t="str">
            <v>21002</v>
          </cell>
          <cell r="D815" t="str">
            <v>กระทรวงสาธารณสุข สำนักงานปลัดกระทรวงสาธารณสุข</v>
          </cell>
          <cell r="E815" t="str">
            <v>07</v>
          </cell>
          <cell r="F815" t="str">
            <v>โรงพยาบาลชุมชน</v>
          </cell>
          <cell r="G815" t="str">
            <v>60</v>
          </cell>
          <cell r="H815" t="str">
            <v>90</v>
          </cell>
          <cell r="I815" t="str">
            <v>จ.สงขลา</v>
          </cell>
          <cell r="J815" t="str">
            <v>06</v>
          </cell>
          <cell r="K815" t="str">
            <v xml:space="preserve"> อ.สะบ้าย้อย</v>
          </cell>
          <cell r="L815" t="str">
            <v>01</v>
          </cell>
          <cell r="M815" t="str">
            <v xml:space="preserve"> 'ต.สะบ้าย้อย'</v>
          </cell>
          <cell r="N815" t="str">
            <v>01</v>
          </cell>
          <cell r="O815" t="str">
            <v xml:space="preserve"> หมู่ 1</v>
          </cell>
          <cell r="P815" t="str">
            <v>01</v>
          </cell>
          <cell r="Q815" t="str">
            <v>เปิดดำเนินการ</v>
          </cell>
          <cell r="R815" t="str">
            <v xml:space="preserve">2/17 </v>
          </cell>
          <cell r="S815" t="str">
            <v>90210</v>
          </cell>
          <cell r="T815" t="str">
            <v>074377100</v>
          </cell>
          <cell r="U815" t="str">
            <v>074377100</v>
          </cell>
          <cell r="V815" t="str">
            <v>22</v>
          </cell>
          <cell r="W815" t="str">
            <v>2.2 ทุติยภูมิระดับกลาง</v>
          </cell>
          <cell r="X815" t="str">
            <v>S</v>
          </cell>
          <cell r="Y815" t="str">
            <v xml:space="preserve">บริการ  </v>
          </cell>
          <cell r="Z815" t="str">
            <v>06</v>
          </cell>
          <cell r="AA815" t="str">
            <v>แก้ไข/เปลี่ยนแปลงจำนวนเตียง</v>
          </cell>
          <cell r="AB815" t="str">
            <v>เพิ่มเตียง จาก 30 เป้น 60 และระดับจาก 2.1 เป็น 2.2 ตามหนังสือ สสจ.แจ้ง ที่ สข0032.002/1236</v>
          </cell>
          <cell r="AH815" t="str">
            <v>11391</v>
          </cell>
        </row>
        <row r="816">
          <cell r="A816" t="str">
            <v>001140100</v>
          </cell>
          <cell r="B816" t="str">
            <v>โรงพยาบาลคลองหอยโข่ง</v>
          </cell>
          <cell r="C816" t="str">
            <v>21002</v>
          </cell>
          <cell r="D816" t="str">
            <v>กระทรวงสาธารณสุข สำนักงานปลัดกระทรวงสาธารณสุข</v>
          </cell>
          <cell r="E816" t="str">
            <v>07</v>
          </cell>
          <cell r="F816" t="str">
            <v>โรงพยาบาลชุมชน</v>
          </cell>
          <cell r="G816" t="str">
            <v>30</v>
          </cell>
          <cell r="H816" t="str">
            <v>90</v>
          </cell>
          <cell r="I816" t="str">
            <v>จ.สงขลา</v>
          </cell>
          <cell r="J816" t="str">
            <v>16</v>
          </cell>
          <cell r="K816" t="str">
            <v xml:space="preserve"> อ.คลองหอยโข่ง</v>
          </cell>
          <cell r="L816" t="str">
            <v>01</v>
          </cell>
          <cell r="M816" t="str">
            <v xml:space="preserve"> 'ต.คลองหอยโข่ง'</v>
          </cell>
          <cell r="N816" t="str">
            <v>01</v>
          </cell>
          <cell r="O816" t="str">
            <v xml:space="preserve"> หมู่ 1</v>
          </cell>
          <cell r="P816" t="str">
            <v>01</v>
          </cell>
          <cell r="Q816" t="str">
            <v>เปิดดำเนินการ</v>
          </cell>
          <cell r="R816" t="str">
            <v xml:space="preserve">21 </v>
          </cell>
          <cell r="S816" t="str">
            <v>90230</v>
          </cell>
          <cell r="T816" t="str">
            <v>074473488</v>
          </cell>
          <cell r="U816" t="str">
            <v>074473499</v>
          </cell>
          <cell r="V816" t="str">
            <v>21</v>
          </cell>
          <cell r="W816" t="str">
            <v>2.1 ทุติยภูมิระดับต้น</v>
          </cell>
          <cell r="X816" t="str">
            <v>S</v>
          </cell>
          <cell r="Y816" t="str">
            <v xml:space="preserve">บริการ  </v>
          </cell>
          <cell r="AH816" t="str">
            <v>11401</v>
          </cell>
        </row>
        <row r="817">
          <cell r="A817" t="str">
            <v>001141700</v>
          </cell>
          <cell r="B817" t="str">
            <v>โรงพยาบาลควนขนุน</v>
          </cell>
          <cell r="C817" t="str">
            <v>21002</v>
          </cell>
          <cell r="D817" t="str">
            <v>กระทรวงสาธารณสุข สำนักงานปลัดกระทรวงสาธารณสุข</v>
          </cell>
          <cell r="E817" t="str">
            <v>07</v>
          </cell>
          <cell r="F817" t="str">
            <v>โรงพยาบาลชุมชน</v>
          </cell>
          <cell r="G817" t="str">
            <v>90</v>
          </cell>
          <cell r="H817" t="str">
            <v>93</v>
          </cell>
          <cell r="I817" t="str">
            <v>จ.พัทลุง</v>
          </cell>
          <cell r="J817" t="str">
            <v>05</v>
          </cell>
          <cell r="K817" t="str">
            <v xml:space="preserve"> อ.ควนขนุน</v>
          </cell>
          <cell r="L817" t="str">
            <v>01</v>
          </cell>
          <cell r="M817" t="str">
            <v xml:space="preserve"> 'ต.ควนขนุน'</v>
          </cell>
          <cell r="N817" t="str">
            <v>09</v>
          </cell>
          <cell r="O817" t="str">
            <v xml:space="preserve"> หมู่ 9</v>
          </cell>
          <cell r="P817" t="str">
            <v>01</v>
          </cell>
          <cell r="Q817" t="str">
            <v>เปิดดำเนินการ</v>
          </cell>
          <cell r="R817" t="str">
            <v>232</v>
          </cell>
          <cell r="S817" t="str">
            <v>93110</v>
          </cell>
          <cell r="T817" t="str">
            <v>074682071</v>
          </cell>
          <cell r="U817" t="str">
            <v>074681781</v>
          </cell>
          <cell r="V817" t="str">
            <v>21</v>
          </cell>
          <cell r="W817" t="str">
            <v>2.1 ทุติยภูมิระดับต้น</v>
          </cell>
          <cell r="X817" t="str">
            <v>S</v>
          </cell>
          <cell r="Y817" t="str">
            <v xml:space="preserve">บริการ  </v>
          </cell>
          <cell r="AH817" t="str">
            <v>11417</v>
          </cell>
        </row>
        <row r="818">
          <cell r="A818" t="str">
            <v>001141900</v>
          </cell>
          <cell r="B818" t="str">
            <v>โรงพยาบาลศรีบรรพต</v>
          </cell>
          <cell r="C818" t="str">
            <v>21002</v>
          </cell>
          <cell r="D818" t="str">
            <v>กระทรวงสาธารณสุข สำนักงานปลัดกระทรวงสาธารณสุข</v>
          </cell>
          <cell r="E818" t="str">
            <v>07</v>
          </cell>
          <cell r="F818" t="str">
            <v>โรงพยาบาลชุมชน</v>
          </cell>
          <cell r="G818" t="str">
            <v>30</v>
          </cell>
          <cell r="H818" t="str">
            <v>93</v>
          </cell>
          <cell r="I818" t="str">
            <v>จ.พัทลุง</v>
          </cell>
          <cell r="J818" t="str">
            <v>07</v>
          </cell>
          <cell r="K818" t="str">
            <v xml:space="preserve"> อ.ศรีบรรพต</v>
          </cell>
          <cell r="L818" t="str">
            <v>01</v>
          </cell>
          <cell r="M818" t="str">
            <v xml:space="preserve"> 'ต.เขาย่า'</v>
          </cell>
          <cell r="N818" t="str">
            <v>09</v>
          </cell>
          <cell r="O818" t="str">
            <v xml:space="preserve"> หมู่ 9</v>
          </cell>
          <cell r="P818" t="str">
            <v>01</v>
          </cell>
          <cell r="Q818" t="str">
            <v>เปิดดำเนินการ</v>
          </cell>
          <cell r="S818" t="str">
            <v>93190</v>
          </cell>
          <cell r="T818" t="str">
            <v>074689106</v>
          </cell>
          <cell r="U818" t="str">
            <v>074689106</v>
          </cell>
          <cell r="V818" t="str">
            <v>21</v>
          </cell>
          <cell r="W818" t="str">
            <v>2.1 ทุติยภูมิระดับต้น</v>
          </cell>
          <cell r="X818" t="str">
            <v>S</v>
          </cell>
          <cell r="Y818" t="str">
            <v xml:space="preserve">บริการ  </v>
          </cell>
          <cell r="AH818" t="str">
            <v>11419</v>
          </cell>
        </row>
        <row r="819">
          <cell r="A819" t="str">
            <v>001142000</v>
          </cell>
          <cell r="B819" t="str">
            <v>โรงพยาบาลป่าบอน</v>
          </cell>
          <cell r="C819" t="str">
            <v>21002</v>
          </cell>
          <cell r="D819" t="str">
            <v>กระทรวงสาธารณสุข สำนักงานปลัดกระทรวงสาธารณสุข</v>
          </cell>
          <cell r="E819" t="str">
            <v>07</v>
          </cell>
          <cell r="F819" t="str">
            <v>โรงพยาบาลชุมชน</v>
          </cell>
          <cell r="G819" t="str">
            <v>30</v>
          </cell>
          <cell r="H819" t="str">
            <v>93</v>
          </cell>
          <cell r="I819" t="str">
            <v>จ.พัทลุง</v>
          </cell>
          <cell r="J819" t="str">
            <v>08</v>
          </cell>
          <cell r="K819" t="str">
            <v xml:space="preserve"> อ.ป่าบอน</v>
          </cell>
          <cell r="L819" t="str">
            <v>06</v>
          </cell>
          <cell r="M819" t="str">
            <v xml:space="preserve"> 'ต.วังใหม่'</v>
          </cell>
          <cell r="N819" t="str">
            <v>08</v>
          </cell>
          <cell r="O819" t="str">
            <v xml:space="preserve"> หมู่ 8</v>
          </cell>
          <cell r="P819" t="str">
            <v>01</v>
          </cell>
          <cell r="Q819" t="str">
            <v>เปิดดำเนินการ</v>
          </cell>
          <cell r="R819" t="str">
            <v xml:space="preserve">ถ.เพชรเกษม </v>
          </cell>
          <cell r="S819" t="str">
            <v>93170</v>
          </cell>
          <cell r="T819" t="str">
            <v>074625100</v>
          </cell>
          <cell r="U819" t="str">
            <v>074625100</v>
          </cell>
          <cell r="V819" t="str">
            <v>21</v>
          </cell>
          <cell r="W819" t="str">
            <v>2.1 ทุติยภูมิระดับต้น</v>
          </cell>
          <cell r="X819" t="str">
            <v>S</v>
          </cell>
          <cell r="Y819" t="str">
            <v xml:space="preserve">บริการ  </v>
          </cell>
          <cell r="AH819" t="str">
            <v>11420</v>
          </cell>
        </row>
        <row r="820">
          <cell r="A820" t="str">
            <v>001142100</v>
          </cell>
          <cell r="B820" t="str">
            <v>โรงพยาบาลบางแก้ว</v>
          </cell>
          <cell r="C820" t="str">
            <v>21002</v>
          </cell>
          <cell r="D820" t="str">
            <v>กระทรวงสาธารณสุข สำนักงานปลัดกระทรวงสาธารณสุข</v>
          </cell>
          <cell r="E820" t="str">
            <v>07</v>
          </cell>
          <cell r="F820" t="str">
            <v>โรงพยาบาลชุมชน</v>
          </cell>
          <cell r="G820" t="str">
            <v>30</v>
          </cell>
          <cell r="H820" t="str">
            <v>93</v>
          </cell>
          <cell r="I820" t="str">
            <v>จ.พัทลุง</v>
          </cell>
          <cell r="J820" t="str">
            <v>09</v>
          </cell>
          <cell r="K820" t="str">
            <v xml:space="preserve"> อ.บางแก้ว</v>
          </cell>
          <cell r="L820" t="str">
            <v>01</v>
          </cell>
          <cell r="M820" t="str">
            <v xml:space="preserve"> 'ต.ท่ามะเดื่อ'</v>
          </cell>
          <cell r="N820" t="str">
            <v>01</v>
          </cell>
          <cell r="O820" t="str">
            <v xml:space="preserve"> หมู่ 1</v>
          </cell>
          <cell r="P820" t="str">
            <v>01</v>
          </cell>
          <cell r="Q820" t="str">
            <v>เปิดดำเนินการ</v>
          </cell>
          <cell r="R820" t="str">
            <v xml:space="preserve">609 </v>
          </cell>
          <cell r="S820" t="str">
            <v>93140</v>
          </cell>
          <cell r="T820" t="str">
            <v>074697381</v>
          </cell>
          <cell r="U820" t="str">
            <v>074697381</v>
          </cell>
          <cell r="V820" t="str">
            <v>21</v>
          </cell>
          <cell r="W820" t="str">
            <v>2.1 ทุติยภูมิระดับต้น</v>
          </cell>
          <cell r="X820" t="str">
            <v>S</v>
          </cell>
          <cell r="Y820" t="str">
            <v xml:space="preserve">บริการ  </v>
          </cell>
          <cell r="AH820" t="str">
            <v>11421</v>
          </cell>
        </row>
        <row r="821">
          <cell r="A821" t="str">
            <v>001140700</v>
          </cell>
          <cell r="B821" t="str">
            <v>โรงพยาบาลกันตัง</v>
          </cell>
          <cell r="C821" t="str">
            <v>21002</v>
          </cell>
          <cell r="D821" t="str">
            <v>กระทรวงสาธารณสุข สำนักงานปลัดกระทรวงสาธารณสุข</v>
          </cell>
          <cell r="E821" t="str">
            <v>07</v>
          </cell>
          <cell r="F821" t="str">
            <v>โรงพยาบาลชุมชน</v>
          </cell>
          <cell r="G821" t="str">
            <v>60</v>
          </cell>
          <cell r="H821" t="str">
            <v>92</v>
          </cell>
          <cell r="I821" t="str">
            <v>จ.ตรัง</v>
          </cell>
          <cell r="J821" t="str">
            <v>02</v>
          </cell>
          <cell r="K821" t="str">
            <v xml:space="preserve"> อ.กันตัง</v>
          </cell>
          <cell r="L821" t="str">
            <v>04</v>
          </cell>
          <cell r="M821" t="str">
            <v xml:space="preserve"> 'ต.บางเป้า'</v>
          </cell>
          <cell r="N821" t="str">
            <v>02</v>
          </cell>
          <cell r="O821" t="str">
            <v xml:space="preserve"> หมู่ 2</v>
          </cell>
          <cell r="P821" t="str">
            <v>01</v>
          </cell>
          <cell r="Q821" t="str">
            <v>เปิดดำเนินการ</v>
          </cell>
          <cell r="R821" t="str">
            <v xml:space="preserve">17 </v>
          </cell>
          <cell r="S821" t="str">
            <v>92110</v>
          </cell>
          <cell r="V821" t="str">
            <v>21</v>
          </cell>
          <cell r="W821" t="str">
            <v>2.1 ทุติยภูมิระดับต้น</v>
          </cell>
          <cell r="X821" t="str">
            <v>S</v>
          </cell>
          <cell r="Y821" t="str">
            <v xml:space="preserve">บริการ  </v>
          </cell>
          <cell r="AH821" t="str">
            <v>11407</v>
          </cell>
        </row>
        <row r="822">
          <cell r="A822" t="str">
            <v>001142200</v>
          </cell>
          <cell r="B822" t="str">
            <v>โรงพยาบาลป่าพะยอม</v>
          </cell>
          <cell r="C822" t="str">
            <v>21002</v>
          </cell>
          <cell r="D822" t="str">
            <v>กระทรวงสาธารณสุข สำนักงานปลัดกระทรวงสาธารณสุข</v>
          </cell>
          <cell r="E822" t="str">
            <v>07</v>
          </cell>
          <cell r="F822" t="str">
            <v>โรงพยาบาลชุมชน</v>
          </cell>
          <cell r="G822" t="str">
            <v>30</v>
          </cell>
          <cell r="H822" t="str">
            <v>93</v>
          </cell>
          <cell r="I822" t="str">
            <v>จ.พัทลุง</v>
          </cell>
          <cell r="J822" t="str">
            <v>10</v>
          </cell>
          <cell r="K822" t="str">
            <v xml:space="preserve"> อ.ป่าพะยอม</v>
          </cell>
          <cell r="L822" t="str">
            <v>01</v>
          </cell>
          <cell r="M822" t="str">
            <v xml:space="preserve"> 'ต.ป่าพะยอม'</v>
          </cell>
          <cell r="N822" t="str">
            <v>01</v>
          </cell>
          <cell r="O822" t="str">
            <v xml:space="preserve"> หมู่ 1</v>
          </cell>
          <cell r="P822" t="str">
            <v>01</v>
          </cell>
          <cell r="Q822" t="str">
            <v>เปิดดำเนินการ</v>
          </cell>
          <cell r="R822" t="str">
            <v xml:space="preserve">29 ถ.เพชรเกษม </v>
          </cell>
          <cell r="S822" t="str">
            <v>93160</v>
          </cell>
          <cell r="T822" t="str">
            <v>074624163</v>
          </cell>
          <cell r="U822" t="str">
            <v>074624110</v>
          </cell>
          <cell r="V822" t="str">
            <v>21</v>
          </cell>
          <cell r="W822" t="str">
            <v>2.1 ทุติยภูมิระดับต้น</v>
          </cell>
          <cell r="X822" t="str">
            <v>S</v>
          </cell>
          <cell r="Y822" t="str">
            <v xml:space="preserve">บริการ  </v>
          </cell>
          <cell r="AH822" t="str">
            <v>11422</v>
          </cell>
        </row>
        <row r="823">
          <cell r="A823" t="str">
            <v>001142700</v>
          </cell>
          <cell r="B823" t="str">
            <v>โรงพยาบาลทุ่งยางแดง</v>
          </cell>
          <cell r="C823" t="str">
            <v>21002</v>
          </cell>
          <cell r="D823" t="str">
            <v>กระทรวงสาธารณสุข สำนักงานปลัดกระทรวงสาธารณสุข</v>
          </cell>
          <cell r="E823" t="str">
            <v>07</v>
          </cell>
          <cell r="F823" t="str">
            <v>โรงพยาบาลชุมชน</v>
          </cell>
          <cell r="G823" t="str">
            <v>30</v>
          </cell>
          <cell r="H823" t="str">
            <v>94</v>
          </cell>
          <cell r="I823" t="str">
            <v>จ.ปัตตานี</v>
          </cell>
          <cell r="J823" t="str">
            <v>06</v>
          </cell>
          <cell r="K823" t="str">
            <v xml:space="preserve"> อ.ทุ่งยางแดง</v>
          </cell>
          <cell r="L823" t="str">
            <v>01</v>
          </cell>
          <cell r="M823" t="str">
            <v xml:space="preserve"> 'ต.ตะโละแมะนา'</v>
          </cell>
          <cell r="N823" t="str">
            <v>01</v>
          </cell>
          <cell r="O823" t="str">
            <v xml:space="preserve"> หมู่ 1</v>
          </cell>
          <cell r="P823" t="str">
            <v>01</v>
          </cell>
          <cell r="Q823" t="str">
            <v>เปิดดำเนินการ</v>
          </cell>
          <cell r="R823" t="str">
            <v>95</v>
          </cell>
          <cell r="S823" t="str">
            <v>94140</v>
          </cell>
          <cell r="T823" t="str">
            <v>0733489070</v>
          </cell>
          <cell r="U823" t="str">
            <v>073489170</v>
          </cell>
          <cell r="V823" t="str">
            <v>21</v>
          </cell>
          <cell r="W823" t="str">
            <v>2.1 ทุติยภูมิระดับต้น</v>
          </cell>
          <cell r="X823" t="str">
            <v>S</v>
          </cell>
          <cell r="Y823" t="str">
            <v xml:space="preserve">บริการ  </v>
          </cell>
          <cell r="AH823" t="str">
            <v>11427</v>
          </cell>
        </row>
        <row r="824">
          <cell r="A824" t="str">
            <v>001143900</v>
          </cell>
          <cell r="B824" t="str">
            <v>โรงพยาบาลศรีสาคร</v>
          </cell>
          <cell r="C824" t="str">
            <v>21002</v>
          </cell>
          <cell r="D824" t="str">
            <v>กระทรวงสาธารณสุข สำนักงานปลัดกระทรวงสาธารณสุข</v>
          </cell>
          <cell r="E824" t="str">
            <v>07</v>
          </cell>
          <cell r="F824" t="str">
            <v>โรงพยาบาลชุมชน</v>
          </cell>
          <cell r="G824" t="str">
            <v>10</v>
          </cell>
          <cell r="H824" t="str">
            <v>96</v>
          </cell>
          <cell r="I824" t="str">
            <v>จ.นราธิวาส</v>
          </cell>
          <cell r="J824" t="str">
            <v>07</v>
          </cell>
          <cell r="K824" t="str">
            <v xml:space="preserve"> อ.ศรีสาคร</v>
          </cell>
          <cell r="L824" t="str">
            <v>01</v>
          </cell>
          <cell r="M824" t="str">
            <v xml:space="preserve"> 'ต.ซากอ'</v>
          </cell>
          <cell r="N824" t="str">
            <v>02</v>
          </cell>
          <cell r="O824" t="str">
            <v xml:space="preserve"> หมู่ 2</v>
          </cell>
          <cell r="P824" t="str">
            <v>01</v>
          </cell>
          <cell r="Q824" t="str">
            <v>เปิดดำเนินการ</v>
          </cell>
          <cell r="R824" t="str">
            <v>108</v>
          </cell>
          <cell r="S824" t="str">
            <v>96210</v>
          </cell>
          <cell r="V824" t="str">
            <v>21</v>
          </cell>
          <cell r="W824" t="str">
            <v>2.1 ทุติยภูมิระดับต้น</v>
          </cell>
          <cell r="AH824" t="str">
            <v>11439</v>
          </cell>
        </row>
        <row r="825">
          <cell r="A825" t="str">
            <v>001142300</v>
          </cell>
          <cell r="B825" t="str">
            <v>โรงพยาบาลโคกโพธิ์</v>
          </cell>
          <cell r="C825" t="str">
            <v>21002</v>
          </cell>
          <cell r="D825" t="str">
            <v>กระทรวงสาธารณสุข สำนักงานปลัดกระทรวงสาธารณสุข</v>
          </cell>
          <cell r="E825" t="str">
            <v>07</v>
          </cell>
          <cell r="F825" t="str">
            <v>โรงพยาบาลชุมชน</v>
          </cell>
          <cell r="G825" t="str">
            <v>60</v>
          </cell>
          <cell r="H825" t="str">
            <v>94</v>
          </cell>
          <cell r="I825" t="str">
            <v>จ.ปัตตานี</v>
          </cell>
          <cell r="J825" t="str">
            <v>02</v>
          </cell>
          <cell r="K825" t="str">
            <v xml:space="preserve"> อ.โคกโพธิ์</v>
          </cell>
          <cell r="L825" t="str">
            <v>02</v>
          </cell>
          <cell r="M825" t="str">
            <v xml:space="preserve"> 'ต.มะกรูด'</v>
          </cell>
          <cell r="N825" t="str">
            <v>03</v>
          </cell>
          <cell r="O825" t="str">
            <v xml:space="preserve"> หมู่ 3</v>
          </cell>
          <cell r="P825" t="str">
            <v>01</v>
          </cell>
          <cell r="Q825" t="str">
            <v>เปิดดำเนินการ</v>
          </cell>
          <cell r="R825" t="str">
            <v xml:space="preserve">40/2 ถ.เพชรเกษม </v>
          </cell>
          <cell r="S825" t="str">
            <v>94120</v>
          </cell>
          <cell r="T825" t="str">
            <v>073431353</v>
          </cell>
          <cell r="V825" t="str">
            <v>22</v>
          </cell>
          <cell r="W825" t="str">
            <v>2.2 ทุติยภูมิระดับกลาง</v>
          </cell>
          <cell r="X825" t="str">
            <v>S</v>
          </cell>
          <cell r="Y825" t="str">
            <v xml:space="preserve">บริการ  </v>
          </cell>
          <cell r="AH825" t="str">
            <v>11423</v>
          </cell>
        </row>
        <row r="826">
          <cell r="A826" t="str">
            <v>001141100</v>
          </cell>
          <cell r="B826" t="str">
            <v>โรงพยาบาลห้วยยอด</v>
          </cell>
          <cell r="C826" t="str">
            <v>21002</v>
          </cell>
          <cell r="D826" t="str">
            <v>กระทรวงสาธารณสุข สำนักงานปลัดกระทรวงสาธารณสุข</v>
          </cell>
          <cell r="E826" t="str">
            <v>07</v>
          </cell>
          <cell r="F826" t="str">
            <v>โรงพยาบาลชุมชน</v>
          </cell>
          <cell r="G826" t="str">
            <v>90</v>
          </cell>
          <cell r="H826" t="str">
            <v>92</v>
          </cell>
          <cell r="I826" t="str">
            <v>จ.ตรัง</v>
          </cell>
          <cell r="J826" t="str">
            <v>06</v>
          </cell>
          <cell r="K826" t="str">
            <v xml:space="preserve"> อ.ห้วยยอด</v>
          </cell>
          <cell r="L826" t="str">
            <v>08</v>
          </cell>
          <cell r="M826" t="str">
            <v xml:space="preserve"> 'ต.เขาขาว'</v>
          </cell>
          <cell r="N826" t="str">
            <v>02</v>
          </cell>
          <cell r="O826" t="str">
            <v xml:space="preserve"> หมู่ 2</v>
          </cell>
          <cell r="P826" t="str">
            <v>01</v>
          </cell>
          <cell r="Q826" t="str">
            <v>เปิดดำเนินการ</v>
          </cell>
          <cell r="R826" t="str">
            <v>17</v>
          </cell>
          <cell r="S826" t="str">
            <v>92130</v>
          </cell>
          <cell r="V826" t="str">
            <v>22</v>
          </cell>
          <cell r="W826" t="str">
            <v>2.2 ทุติยภูมิระดับกลาง</v>
          </cell>
          <cell r="X826" t="str">
            <v>S</v>
          </cell>
          <cell r="Y826" t="str">
            <v xml:space="preserve">บริการ  </v>
          </cell>
          <cell r="Z826" t="str">
            <v>01</v>
          </cell>
          <cell r="AA826" t="str">
            <v>ตั้งใหม่</v>
          </cell>
          <cell r="AH826" t="str">
            <v>11411</v>
          </cell>
        </row>
        <row r="827">
          <cell r="A827" t="str">
            <v>001144900</v>
          </cell>
          <cell r="B827" t="str">
            <v>โรงพยาบาลสมเด็จพระยุพราชกุฉินารายณ์</v>
          </cell>
          <cell r="C827" t="str">
            <v>21002</v>
          </cell>
          <cell r="D827" t="str">
            <v>กระทรวงสาธารณสุข สำนักงานปลัดกระทรวงสาธารณสุข</v>
          </cell>
          <cell r="E827" t="str">
            <v>07</v>
          </cell>
          <cell r="F827" t="str">
            <v>โรงพยาบาลชุมชน</v>
          </cell>
          <cell r="G827" t="str">
            <v>90</v>
          </cell>
          <cell r="H827" t="str">
            <v>46</v>
          </cell>
          <cell r="I827" t="str">
            <v>จ.กาฬสินธุ์</v>
          </cell>
          <cell r="J827" t="str">
            <v>05</v>
          </cell>
          <cell r="K827" t="str">
            <v xml:space="preserve"> อ.กุฉินารายณ์</v>
          </cell>
          <cell r="L827" t="str">
            <v>01</v>
          </cell>
          <cell r="M827" t="str">
            <v xml:space="preserve"> 'ต.บัวขาว'</v>
          </cell>
          <cell r="N827" t="str">
            <v>13</v>
          </cell>
          <cell r="O827" t="str">
            <v xml:space="preserve"> หมู่ 13</v>
          </cell>
          <cell r="P827" t="str">
            <v>01</v>
          </cell>
          <cell r="Q827" t="str">
            <v>เปิดดำเนินการ</v>
          </cell>
          <cell r="R827" t="str">
            <v>19</v>
          </cell>
          <cell r="V827" t="str">
            <v>22</v>
          </cell>
          <cell r="W827" t="str">
            <v>2.2 ทุติยภูมิระดับกลาง</v>
          </cell>
          <cell r="AH827" t="str">
            <v>11449</v>
          </cell>
        </row>
        <row r="828">
          <cell r="A828" t="str">
            <v>001143400</v>
          </cell>
          <cell r="B828" t="str">
            <v>โรงพยาบาลรามัน</v>
          </cell>
          <cell r="C828" t="str">
            <v>21002</v>
          </cell>
          <cell r="D828" t="str">
            <v>กระทรวงสาธารณสุข สำนักงานปลัดกระทรวงสาธารณสุข</v>
          </cell>
          <cell r="E828" t="str">
            <v>07</v>
          </cell>
          <cell r="F828" t="str">
            <v>โรงพยาบาลชุมชน</v>
          </cell>
          <cell r="G828" t="str">
            <v>60</v>
          </cell>
          <cell r="H828" t="str">
            <v>95</v>
          </cell>
          <cell r="I828" t="str">
            <v>จ.ยะลา</v>
          </cell>
          <cell r="J828" t="str">
            <v>06</v>
          </cell>
          <cell r="K828" t="str">
            <v xml:space="preserve"> อ.รามัน</v>
          </cell>
          <cell r="L828" t="str">
            <v>01</v>
          </cell>
          <cell r="M828" t="str">
            <v xml:space="preserve"> 'ต.กายูบอเกาะ'</v>
          </cell>
          <cell r="N828" t="str">
            <v>01</v>
          </cell>
          <cell r="O828" t="str">
            <v xml:space="preserve"> หมู่ 1</v>
          </cell>
          <cell r="P828" t="str">
            <v>01</v>
          </cell>
          <cell r="Q828" t="str">
            <v>เปิดดำเนินการ</v>
          </cell>
          <cell r="R828" t="str">
            <v xml:space="preserve">207  ถ.เมืองรามัน </v>
          </cell>
          <cell r="S828" t="str">
            <v>95140</v>
          </cell>
          <cell r="T828" t="str">
            <v>073295023</v>
          </cell>
          <cell r="U828" t="str">
            <v>073295499</v>
          </cell>
          <cell r="V828" t="str">
            <v>22</v>
          </cell>
          <cell r="W828" t="str">
            <v>2.2 ทุติยภูมิระดับกลาง</v>
          </cell>
          <cell r="X828" t="str">
            <v>S</v>
          </cell>
          <cell r="Y828" t="str">
            <v xml:space="preserve">บริการ  </v>
          </cell>
          <cell r="AH828" t="str">
            <v>11434</v>
          </cell>
        </row>
        <row r="829">
          <cell r="A829" t="str">
            <v>001141500</v>
          </cell>
          <cell r="B829" t="str">
            <v>โรงพยาบาลเขาชัยสน</v>
          </cell>
          <cell r="C829" t="str">
            <v>21002</v>
          </cell>
          <cell r="D829" t="str">
            <v>กระทรวงสาธารณสุข สำนักงานปลัดกระทรวงสาธารณสุข</v>
          </cell>
          <cell r="E829" t="str">
            <v>07</v>
          </cell>
          <cell r="F829" t="str">
            <v>โรงพยาบาลชุมชน</v>
          </cell>
          <cell r="G829" t="str">
            <v>30</v>
          </cell>
          <cell r="H829" t="str">
            <v>93</v>
          </cell>
          <cell r="I829" t="str">
            <v>จ.พัทลุง</v>
          </cell>
          <cell r="J829" t="str">
            <v>03</v>
          </cell>
          <cell r="K829" t="str">
            <v xml:space="preserve"> อ.เขาชัยสน</v>
          </cell>
          <cell r="L829" t="str">
            <v>01</v>
          </cell>
          <cell r="M829" t="str">
            <v xml:space="preserve"> 'ต.เขาชัยสน'</v>
          </cell>
          <cell r="N829" t="str">
            <v>03</v>
          </cell>
          <cell r="O829" t="str">
            <v xml:space="preserve"> หมู่ 3</v>
          </cell>
          <cell r="P829" t="str">
            <v>01</v>
          </cell>
          <cell r="Q829" t="str">
            <v>เปิดดำเนินการ</v>
          </cell>
          <cell r="R829" t="str">
            <v xml:space="preserve">543 </v>
          </cell>
          <cell r="S829" t="str">
            <v>93130</v>
          </cell>
          <cell r="T829" t="str">
            <v>074691031</v>
          </cell>
          <cell r="U829" t="str">
            <v>074691508</v>
          </cell>
          <cell r="V829" t="str">
            <v>21</v>
          </cell>
          <cell r="W829" t="str">
            <v>2.1 ทุติยภูมิระดับต้น</v>
          </cell>
          <cell r="X829" t="str">
            <v>S</v>
          </cell>
          <cell r="Y829" t="str">
            <v xml:space="preserve">บริการ  </v>
          </cell>
          <cell r="AH829" t="str">
            <v>11415</v>
          </cell>
        </row>
        <row r="830">
          <cell r="A830" t="str">
            <v>001141600</v>
          </cell>
          <cell r="B830" t="str">
            <v>โรงพยาบาลตะโหมด</v>
          </cell>
          <cell r="C830" t="str">
            <v>21002</v>
          </cell>
          <cell r="D830" t="str">
            <v>กระทรวงสาธารณสุข สำนักงานปลัดกระทรวงสาธารณสุข</v>
          </cell>
          <cell r="E830" t="str">
            <v>07</v>
          </cell>
          <cell r="F830" t="str">
            <v>โรงพยาบาลชุมชน</v>
          </cell>
          <cell r="G830" t="str">
            <v>30</v>
          </cell>
          <cell r="H830" t="str">
            <v>93</v>
          </cell>
          <cell r="I830" t="str">
            <v>จ.พัทลุง</v>
          </cell>
          <cell r="J830" t="str">
            <v>04</v>
          </cell>
          <cell r="K830" t="str">
            <v xml:space="preserve"> อ.ตะโหมด</v>
          </cell>
          <cell r="L830" t="str">
            <v>01</v>
          </cell>
          <cell r="M830" t="str">
            <v xml:space="preserve"> 'ต.แม่ขรี'</v>
          </cell>
          <cell r="N830" t="str">
            <v>01</v>
          </cell>
          <cell r="O830" t="str">
            <v xml:space="preserve"> หมู่ 1</v>
          </cell>
          <cell r="P830" t="str">
            <v>01</v>
          </cell>
          <cell r="Q830" t="str">
            <v>เปิดดำเนินการ</v>
          </cell>
          <cell r="R830" t="str">
            <v xml:space="preserve">29 ม.1 ถ.เพชรเกษม  </v>
          </cell>
          <cell r="S830" t="str">
            <v>93160</v>
          </cell>
          <cell r="T830" t="str">
            <v>074695140</v>
          </cell>
          <cell r="U830" t="str">
            <v>074633114</v>
          </cell>
          <cell r="V830" t="str">
            <v>21</v>
          </cell>
          <cell r="W830" t="str">
            <v>2.1 ทุติยภูมิระดับต้น</v>
          </cell>
          <cell r="X830" t="str">
            <v>S</v>
          </cell>
          <cell r="Y830" t="str">
            <v xml:space="preserve">บริการ  </v>
          </cell>
          <cell r="AH830" t="str">
            <v>11416</v>
          </cell>
        </row>
        <row r="831">
          <cell r="A831" t="str">
            <v>001141800</v>
          </cell>
          <cell r="B831" t="str">
            <v>โรงพยาบาลปากพะยูน</v>
          </cell>
          <cell r="C831" t="str">
            <v>21002</v>
          </cell>
          <cell r="D831" t="str">
            <v>กระทรวงสาธารณสุข สำนักงานปลัดกระทรวงสาธารณสุข</v>
          </cell>
          <cell r="E831" t="str">
            <v>07</v>
          </cell>
          <cell r="F831" t="str">
            <v>โรงพยาบาลชุมชน</v>
          </cell>
          <cell r="G831" t="str">
            <v>30</v>
          </cell>
          <cell r="H831" t="str">
            <v>93</v>
          </cell>
          <cell r="I831" t="str">
            <v>จ.พัทลุง</v>
          </cell>
          <cell r="J831" t="str">
            <v>06</v>
          </cell>
          <cell r="K831" t="str">
            <v xml:space="preserve"> อ.ปากพะยูน</v>
          </cell>
          <cell r="L831" t="str">
            <v>01</v>
          </cell>
          <cell r="M831" t="str">
            <v xml:space="preserve"> 'ต.ปากพะยูน'</v>
          </cell>
          <cell r="N831" t="str">
            <v>01</v>
          </cell>
          <cell r="O831" t="str">
            <v xml:space="preserve"> หมู่ 1</v>
          </cell>
          <cell r="P831" t="str">
            <v>01</v>
          </cell>
          <cell r="Q831" t="str">
            <v>เปิดดำเนินการ</v>
          </cell>
          <cell r="S831" t="str">
            <v>93120</v>
          </cell>
          <cell r="T831" t="str">
            <v>074699023</v>
          </cell>
          <cell r="U831" t="str">
            <v>074699023</v>
          </cell>
          <cell r="V831" t="str">
            <v>21</v>
          </cell>
          <cell r="W831" t="str">
            <v>2.1 ทุติยภูมิระดับต้น</v>
          </cell>
          <cell r="X831" t="str">
            <v>S</v>
          </cell>
          <cell r="Y831" t="str">
            <v xml:space="preserve">บริการ  </v>
          </cell>
          <cell r="AH831" t="str">
            <v>11418</v>
          </cell>
        </row>
        <row r="832">
          <cell r="A832" t="str">
            <v>001141400</v>
          </cell>
          <cell r="B832" t="str">
            <v>โรงพยาบาลกงหรา</v>
          </cell>
          <cell r="C832" t="str">
            <v>21002</v>
          </cell>
          <cell r="D832" t="str">
            <v>กระทรวงสาธารณสุข สำนักงานปลัดกระทรวงสาธารณสุข</v>
          </cell>
          <cell r="E832" t="str">
            <v>07</v>
          </cell>
          <cell r="F832" t="str">
            <v>โรงพยาบาลชุมชน</v>
          </cell>
          <cell r="G832" t="str">
            <v>30</v>
          </cell>
          <cell r="H832" t="str">
            <v>93</v>
          </cell>
          <cell r="I832" t="str">
            <v>จ.พัทลุง</v>
          </cell>
          <cell r="J832" t="str">
            <v>02</v>
          </cell>
          <cell r="K832" t="str">
            <v xml:space="preserve"> อ.กงหรา</v>
          </cell>
          <cell r="L832" t="str">
            <v>04</v>
          </cell>
          <cell r="M832" t="str">
            <v xml:space="preserve"> 'ต.คลองทรายขาว'</v>
          </cell>
          <cell r="N832" t="str">
            <v>01</v>
          </cell>
          <cell r="O832" t="str">
            <v xml:space="preserve"> หมู่ 1</v>
          </cell>
          <cell r="P832" t="str">
            <v>01</v>
          </cell>
          <cell r="Q832" t="str">
            <v>เปิดดำเนินการ</v>
          </cell>
          <cell r="R832" t="str">
            <v xml:space="preserve">164 </v>
          </cell>
          <cell r="S832" t="str">
            <v>93180</v>
          </cell>
          <cell r="T832" t="str">
            <v>074687076</v>
          </cell>
          <cell r="U832" t="str">
            <v>074687077</v>
          </cell>
          <cell r="V832" t="str">
            <v>21</v>
          </cell>
          <cell r="W832" t="str">
            <v>2.1 ทุติยภูมิระดับต้น</v>
          </cell>
          <cell r="X832" t="str">
            <v>S</v>
          </cell>
          <cell r="Y832" t="str">
            <v xml:space="preserve">บริการ  </v>
          </cell>
          <cell r="AH832" t="str">
            <v>11414</v>
          </cell>
        </row>
        <row r="833">
          <cell r="A833" t="str">
            <v>001140800</v>
          </cell>
          <cell r="B833" t="str">
            <v>โรงพยาบาลย่านตาขาว</v>
          </cell>
          <cell r="C833" t="str">
            <v>21002</v>
          </cell>
          <cell r="D833" t="str">
            <v>กระทรวงสาธารณสุข สำนักงานปลัดกระทรวงสาธารณสุข</v>
          </cell>
          <cell r="E833" t="str">
            <v>07</v>
          </cell>
          <cell r="F833" t="str">
            <v>โรงพยาบาลชุมชน</v>
          </cell>
          <cell r="G833" t="str">
            <v>60</v>
          </cell>
          <cell r="H833" t="str">
            <v>92</v>
          </cell>
          <cell r="I833" t="str">
            <v>จ.ตรัง</v>
          </cell>
          <cell r="J833" t="str">
            <v>03</v>
          </cell>
          <cell r="K833" t="str">
            <v xml:space="preserve"> อ.ย่านตาขาว</v>
          </cell>
          <cell r="L833" t="str">
            <v>01</v>
          </cell>
          <cell r="M833" t="str">
            <v xml:space="preserve"> 'ต.ย่านตาขาว'</v>
          </cell>
          <cell r="N833" t="str">
            <v>06</v>
          </cell>
          <cell r="O833" t="str">
            <v xml:space="preserve"> หมู่ 6</v>
          </cell>
          <cell r="P833" t="str">
            <v>01</v>
          </cell>
          <cell r="Q833" t="str">
            <v>เปิดดำเนินการ</v>
          </cell>
          <cell r="R833" t="str">
            <v>39</v>
          </cell>
          <cell r="S833" t="str">
            <v>92140</v>
          </cell>
          <cell r="V833" t="str">
            <v>21</v>
          </cell>
          <cell r="W833" t="str">
            <v>2.1 ทุติยภูมิระดับต้น</v>
          </cell>
          <cell r="X833" t="str">
            <v>S</v>
          </cell>
          <cell r="Y833" t="str">
            <v xml:space="preserve">บริการ  </v>
          </cell>
          <cell r="AH833" t="str">
            <v>11408</v>
          </cell>
        </row>
        <row r="834">
          <cell r="A834" t="str">
            <v>001140900</v>
          </cell>
          <cell r="B834" t="str">
            <v>โรงพยาบาลปะเหลียน</v>
          </cell>
          <cell r="C834" t="str">
            <v>21002</v>
          </cell>
          <cell r="D834" t="str">
            <v>กระทรวงสาธารณสุข สำนักงานปลัดกระทรวงสาธารณสุข</v>
          </cell>
          <cell r="E834" t="str">
            <v>07</v>
          </cell>
          <cell r="F834" t="str">
            <v>โรงพยาบาลชุมชน</v>
          </cell>
          <cell r="G834" t="str">
            <v>30</v>
          </cell>
          <cell r="H834" t="str">
            <v>92</v>
          </cell>
          <cell r="I834" t="str">
            <v>จ.ตรัง</v>
          </cell>
          <cell r="J834" t="str">
            <v>04</v>
          </cell>
          <cell r="K834" t="str">
            <v xml:space="preserve"> อ.ปะเหลียน</v>
          </cell>
          <cell r="L834" t="str">
            <v>01</v>
          </cell>
          <cell r="M834" t="str">
            <v xml:space="preserve"> 'ต.ท่าข้าม'</v>
          </cell>
          <cell r="N834" t="str">
            <v>01</v>
          </cell>
          <cell r="O834" t="str">
            <v xml:space="preserve"> หมู่ 1</v>
          </cell>
          <cell r="P834" t="str">
            <v>01</v>
          </cell>
          <cell r="Q834" t="str">
            <v>เปิดดำเนินการ</v>
          </cell>
          <cell r="R834" t="str">
            <v xml:space="preserve">293 </v>
          </cell>
          <cell r="S834" t="str">
            <v>92120</v>
          </cell>
          <cell r="V834" t="str">
            <v>21</v>
          </cell>
          <cell r="W834" t="str">
            <v>2.1 ทุติยภูมิระดับต้น</v>
          </cell>
          <cell r="X834" t="str">
            <v>S</v>
          </cell>
          <cell r="Y834" t="str">
            <v xml:space="preserve">บริการ  </v>
          </cell>
          <cell r="AH834" t="str">
            <v>11409</v>
          </cell>
        </row>
        <row r="835">
          <cell r="A835" t="str">
            <v>001141300</v>
          </cell>
          <cell r="B835" t="str">
            <v>โรงพยาบาลนาโยง</v>
          </cell>
          <cell r="C835" t="str">
            <v>21002</v>
          </cell>
          <cell r="D835" t="str">
            <v>กระทรวงสาธารณสุข สำนักงานปลัดกระทรวงสาธารณสุข</v>
          </cell>
          <cell r="E835" t="str">
            <v>07</v>
          </cell>
          <cell r="F835" t="str">
            <v>โรงพยาบาลชุมชน</v>
          </cell>
          <cell r="G835" t="str">
            <v>30</v>
          </cell>
          <cell r="H835" t="str">
            <v>92</v>
          </cell>
          <cell r="I835" t="str">
            <v>จ.ตรัง</v>
          </cell>
          <cell r="J835" t="str">
            <v>08</v>
          </cell>
          <cell r="K835" t="str">
            <v xml:space="preserve"> อ.นาโยง</v>
          </cell>
          <cell r="L835" t="str">
            <v>01</v>
          </cell>
          <cell r="M835" t="str">
            <v xml:space="preserve"> 'ต.นาโยงเหนือ'</v>
          </cell>
          <cell r="N835" t="str">
            <v>02</v>
          </cell>
          <cell r="O835" t="str">
            <v xml:space="preserve"> หมู่ 2</v>
          </cell>
          <cell r="P835" t="str">
            <v>01</v>
          </cell>
          <cell r="Q835" t="str">
            <v>เปิดดำเนินการ</v>
          </cell>
          <cell r="R835" t="str">
            <v xml:space="preserve">216 </v>
          </cell>
          <cell r="S835" t="str">
            <v>92170</v>
          </cell>
          <cell r="V835" t="str">
            <v>21</v>
          </cell>
          <cell r="W835" t="str">
            <v>2.1 ทุติยภูมิระดับต้น</v>
          </cell>
          <cell r="X835" t="str">
            <v>S</v>
          </cell>
          <cell r="Y835" t="str">
            <v xml:space="preserve">บริการ  </v>
          </cell>
          <cell r="AH835" t="str">
            <v>11413</v>
          </cell>
        </row>
        <row r="836">
          <cell r="A836" t="str">
            <v>001141200</v>
          </cell>
          <cell r="B836" t="str">
            <v>โรงพยาบาลวังวิเศษ</v>
          </cell>
          <cell r="C836" t="str">
            <v>21002</v>
          </cell>
          <cell r="D836" t="str">
            <v>กระทรวงสาธารณสุข สำนักงานปลัดกระทรวงสาธารณสุข</v>
          </cell>
          <cell r="E836" t="str">
            <v>07</v>
          </cell>
          <cell r="F836" t="str">
            <v>โรงพยาบาลชุมชน</v>
          </cell>
          <cell r="G836" t="str">
            <v>30</v>
          </cell>
          <cell r="H836" t="str">
            <v>92</v>
          </cell>
          <cell r="I836" t="str">
            <v>จ.ตรัง</v>
          </cell>
          <cell r="J836" t="str">
            <v>07</v>
          </cell>
          <cell r="K836" t="str">
            <v xml:space="preserve"> อ.วังวิเศษ</v>
          </cell>
          <cell r="L836" t="str">
            <v>05</v>
          </cell>
          <cell r="M836" t="str">
            <v xml:space="preserve"> 'ต.วังมะปรางเหนือ'</v>
          </cell>
          <cell r="N836" t="str">
            <v>07</v>
          </cell>
          <cell r="O836" t="str">
            <v xml:space="preserve"> หมู่ 7</v>
          </cell>
          <cell r="P836" t="str">
            <v>01</v>
          </cell>
          <cell r="Q836" t="str">
            <v>เปิดดำเนินการ</v>
          </cell>
          <cell r="R836" t="str">
            <v xml:space="preserve">239 </v>
          </cell>
          <cell r="S836" t="str">
            <v>92220</v>
          </cell>
          <cell r="V836" t="str">
            <v>21</v>
          </cell>
          <cell r="W836" t="str">
            <v>2.1 ทุติยภูมิระดับต้น</v>
          </cell>
          <cell r="X836" t="str">
            <v>S</v>
          </cell>
          <cell r="Y836" t="str">
            <v xml:space="preserve">บริการ  </v>
          </cell>
          <cell r="AH836" t="str">
            <v>11412</v>
          </cell>
        </row>
        <row r="837">
          <cell r="A837" t="str">
            <v>001144000</v>
          </cell>
          <cell r="B837" t="str">
            <v>โรงพยาบาลแว้ง</v>
          </cell>
          <cell r="C837" t="str">
            <v>21002</v>
          </cell>
          <cell r="D837" t="str">
            <v>กระทรวงสาธารณสุข สำนักงานปลัดกระทรวงสาธารณสุข</v>
          </cell>
          <cell r="E837" t="str">
            <v>07</v>
          </cell>
          <cell r="F837" t="str">
            <v>โรงพยาบาลชุมชน</v>
          </cell>
          <cell r="G837" t="str">
            <v>30</v>
          </cell>
          <cell r="H837" t="str">
            <v>96</v>
          </cell>
          <cell r="I837" t="str">
            <v>จ.นราธิวาส</v>
          </cell>
          <cell r="J837" t="str">
            <v>08</v>
          </cell>
          <cell r="K837" t="str">
            <v xml:space="preserve"> อ.แว้ง</v>
          </cell>
          <cell r="L837" t="str">
            <v>01</v>
          </cell>
          <cell r="M837" t="str">
            <v xml:space="preserve"> 'ต.แว้ง'</v>
          </cell>
          <cell r="N837" t="str">
            <v>07</v>
          </cell>
          <cell r="O837" t="str">
            <v xml:space="preserve"> หมู่ 7</v>
          </cell>
          <cell r="P837" t="str">
            <v>01</v>
          </cell>
          <cell r="Q837" t="str">
            <v>เปิดดำเนินการ</v>
          </cell>
          <cell r="R837" t="str">
            <v xml:space="preserve">263 </v>
          </cell>
          <cell r="S837" t="str">
            <v>96160</v>
          </cell>
          <cell r="V837" t="str">
            <v>21</v>
          </cell>
          <cell r="W837" t="str">
            <v>2.1 ทุติยภูมิระดับต้น</v>
          </cell>
          <cell r="AH837" t="str">
            <v>11440</v>
          </cell>
        </row>
        <row r="838">
          <cell r="A838" t="str">
            <v>001142800</v>
          </cell>
          <cell r="B838" t="str">
            <v>โรงพยาบาลไม้แก่น</v>
          </cell>
          <cell r="C838" t="str">
            <v>21002</v>
          </cell>
          <cell r="D838" t="str">
            <v>กระทรวงสาธารณสุข สำนักงานปลัดกระทรวงสาธารณสุข</v>
          </cell>
          <cell r="E838" t="str">
            <v>07</v>
          </cell>
          <cell r="F838" t="str">
            <v>โรงพยาบาลชุมชน</v>
          </cell>
          <cell r="G838" t="str">
            <v>30</v>
          </cell>
          <cell r="H838" t="str">
            <v>94</v>
          </cell>
          <cell r="I838" t="str">
            <v>จ.ปัตตานี</v>
          </cell>
          <cell r="J838" t="str">
            <v>08</v>
          </cell>
          <cell r="K838" t="str">
            <v xml:space="preserve"> อ.ไม้แก่น</v>
          </cell>
          <cell r="L838" t="str">
            <v>01</v>
          </cell>
          <cell r="M838" t="str">
            <v xml:space="preserve"> 'ต.ไทรทอง'</v>
          </cell>
          <cell r="N838" t="str">
            <v>04</v>
          </cell>
          <cell r="O838" t="str">
            <v xml:space="preserve"> หมู่ 4</v>
          </cell>
          <cell r="P838" t="str">
            <v>01</v>
          </cell>
          <cell r="Q838" t="str">
            <v>เปิดดำเนินการ</v>
          </cell>
          <cell r="R838" t="str">
            <v xml:space="preserve">108 </v>
          </cell>
          <cell r="S838" t="str">
            <v>94000</v>
          </cell>
          <cell r="T838" t="str">
            <v>073481111</v>
          </cell>
          <cell r="V838" t="str">
            <v>21</v>
          </cell>
          <cell r="W838" t="str">
            <v>2.1 ทุติยภูมิระดับต้น</v>
          </cell>
          <cell r="X838" t="str">
            <v>S</v>
          </cell>
          <cell r="Y838" t="str">
            <v xml:space="preserve">บริการ  </v>
          </cell>
          <cell r="AH838" t="str">
            <v>11428</v>
          </cell>
        </row>
        <row r="839">
          <cell r="A839" t="str">
            <v>001142600</v>
          </cell>
          <cell r="B839" t="str">
            <v>โรงพยาบาลมายอ</v>
          </cell>
          <cell r="C839" t="str">
            <v>21002</v>
          </cell>
          <cell r="D839" t="str">
            <v>กระทรวงสาธารณสุข สำนักงานปลัดกระทรวงสาธารณสุข</v>
          </cell>
          <cell r="E839" t="str">
            <v>07</v>
          </cell>
          <cell r="F839" t="str">
            <v>โรงพยาบาลชุมชน</v>
          </cell>
          <cell r="G839" t="str">
            <v>30</v>
          </cell>
          <cell r="H839" t="str">
            <v>94</v>
          </cell>
          <cell r="I839" t="str">
            <v>จ.ปัตตานี</v>
          </cell>
          <cell r="J839" t="str">
            <v>05</v>
          </cell>
          <cell r="K839" t="str">
            <v xml:space="preserve"> อ.มายอ</v>
          </cell>
          <cell r="L839" t="str">
            <v>01</v>
          </cell>
          <cell r="M839" t="str">
            <v xml:space="preserve"> 'ต.มายอ'</v>
          </cell>
          <cell r="N839" t="str">
            <v>01</v>
          </cell>
          <cell r="O839" t="str">
            <v xml:space="preserve"> หมู่ 1</v>
          </cell>
          <cell r="P839" t="str">
            <v>01</v>
          </cell>
          <cell r="Q839" t="str">
            <v>เปิดดำเนินการ</v>
          </cell>
          <cell r="R839" t="str">
            <v xml:space="preserve">147/2  ถ.มายอ-ปาลัส </v>
          </cell>
          <cell r="S839" t="str">
            <v>94140</v>
          </cell>
          <cell r="T839" t="str">
            <v>073497248</v>
          </cell>
          <cell r="U839" t="str">
            <v>073497249</v>
          </cell>
          <cell r="V839" t="str">
            <v>21</v>
          </cell>
          <cell r="W839" t="str">
            <v>2.1 ทุติยภูมิระดับต้น</v>
          </cell>
          <cell r="X839" t="str">
            <v>S</v>
          </cell>
          <cell r="Y839" t="str">
            <v xml:space="preserve">บริการ  </v>
          </cell>
          <cell r="AH839" t="str">
            <v>11426</v>
          </cell>
        </row>
        <row r="840">
          <cell r="A840" t="str">
            <v>001142900</v>
          </cell>
          <cell r="B840" t="str">
            <v>โรงพยาบาลยะหริ่ง</v>
          </cell>
          <cell r="C840" t="str">
            <v>21002</v>
          </cell>
          <cell r="D840" t="str">
            <v>กระทรวงสาธารณสุข สำนักงานปลัดกระทรวงสาธารณสุข</v>
          </cell>
          <cell r="E840" t="str">
            <v>07</v>
          </cell>
          <cell r="F840" t="str">
            <v>โรงพยาบาลชุมชน</v>
          </cell>
          <cell r="G840" t="str">
            <v>30</v>
          </cell>
          <cell r="H840" t="str">
            <v>94</v>
          </cell>
          <cell r="I840" t="str">
            <v>จ.ปัตตานี</v>
          </cell>
          <cell r="J840" t="str">
            <v>09</v>
          </cell>
          <cell r="K840" t="str">
            <v xml:space="preserve"> อ.ยะหริ่ง</v>
          </cell>
          <cell r="L840" t="str">
            <v>08</v>
          </cell>
          <cell r="M840" t="str">
            <v xml:space="preserve"> 'ต.ยามู'</v>
          </cell>
          <cell r="N840" t="str">
            <v>02</v>
          </cell>
          <cell r="O840" t="str">
            <v xml:space="preserve"> หมู่ 2</v>
          </cell>
          <cell r="P840" t="str">
            <v>01</v>
          </cell>
          <cell r="Q840" t="str">
            <v>เปิดดำเนินการ</v>
          </cell>
          <cell r="R840" t="str">
            <v>183ู</v>
          </cell>
          <cell r="S840" t="str">
            <v>94150</v>
          </cell>
          <cell r="T840" t="str">
            <v>073491316</v>
          </cell>
          <cell r="V840" t="str">
            <v>21</v>
          </cell>
          <cell r="W840" t="str">
            <v>2.1 ทุติยภูมิระดับต้น</v>
          </cell>
          <cell r="X840" t="str">
            <v>S</v>
          </cell>
          <cell r="Y840" t="str">
            <v xml:space="preserve">บริการ  </v>
          </cell>
          <cell r="AH840" t="str">
            <v>11429</v>
          </cell>
        </row>
        <row r="841">
          <cell r="A841" t="str">
            <v>001143100</v>
          </cell>
          <cell r="B841" t="str">
            <v>โรงพยาบาลแม่ลาน</v>
          </cell>
          <cell r="C841" t="str">
            <v>21002</v>
          </cell>
          <cell r="D841" t="str">
            <v>กระทรวงสาธารณสุข สำนักงานปลัดกระทรวงสาธารณสุข</v>
          </cell>
          <cell r="E841" t="str">
            <v>07</v>
          </cell>
          <cell r="F841" t="str">
            <v>โรงพยาบาลชุมชน</v>
          </cell>
          <cell r="G841" t="str">
            <v>10</v>
          </cell>
          <cell r="H841" t="str">
            <v>94</v>
          </cell>
          <cell r="I841" t="str">
            <v>จ.ปัตตานี</v>
          </cell>
          <cell r="J841" t="str">
            <v>12</v>
          </cell>
          <cell r="K841" t="str">
            <v xml:space="preserve"> อ.แม่ลาน</v>
          </cell>
          <cell r="L841" t="str">
            <v>01</v>
          </cell>
          <cell r="M841" t="str">
            <v xml:space="preserve"> 'ต.แม่ลาน'</v>
          </cell>
          <cell r="N841" t="str">
            <v>06</v>
          </cell>
          <cell r="O841" t="str">
            <v xml:space="preserve"> หมู่ 6</v>
          </cell>
          <cell r="P841" t="str">
            <v>01</v>
          </cell>
          <cell r="Q841" t="str">
            <v>เปิดดำเนินการ</v>
          </cell>
          <cell r="R841" t="str">
            <v xml:space="preserve">128  ถ.บ้านนางโจ-ปรีดี </v>
          </cell>
          <cell r="S841" t="str">
            <v>94180</v>
          </cell>
          <cell r="T841" t="str">
            <v>073356171</v>
          </cell>
          <cell r="V841" t="str">
            <v>21</v>
          </cell>
          <cell r="W841" t="str">
            <v>2.1 ทุติยภูมิระดับต้น</v>
          </cell>
          <cell r="X841" t="str">
            <v>S</v>
          </cell>
          <cell r="Y841" t="str">
            <v xml:space="preserve">บริการ  </v>
          </cell>
          <cell r="AH841" t="str">
            <v>11431</v>
          </cell>
        </row>
        <row r="842">
          <cell r="A842" t="str">
            <v>001142400</v>
          </cell>
          <cell r="B842" t="str">
            <v>โรงพยาบาลหนองจิก</v>
          </cell>
          <cell r="C842" t="str">
            <v>21002</v>
          </cell>
          <cell r="D842" t="str">
            <v>กระทรวงสาธารณสุข สำนักงานปลัดกระทรวงสาธารณสุข</v>
          </cell>
          <cell r="E842" t="str">
            <v>07</v>
          </cell>
          <cell r="F842" t="str">
            <v>โรงพยาบาลชุมชน</v>
          </cell>
          <cell r="G842" t="str">
            <v>48</v>
          </cell>
          <cell r="H842" t="str">
            <v>94</v>
          </cell>
          <cell r="I842" t="str">
            <v>จ.ปัตตานี</v>
          </cell>
          <cell r="J842" t="str">
            <v>03</v>
          </cell>
          <cell r="K842" t="str">
            <v xml:space="preserve"> อ.หนองจิก</v>
          </cell>
          <cell r="L842" t="str">
            <v>05</v>
          </cell>
          <cell r="M842" t="str">
            <v xml:space="preserve"> 'ต.ตุยง'</v>
          </cell>
          <cell r="N842" t="str">
            <v>02</v>
          </cell>
          <cell r="O842" t="str">
            <v xml:space="preserve"> หมู่ 2</v>
          </cell>
          <cell r="P842" t="str">
            <v>01</v>
          </cell>
          <cell r="Q842" t="str">
            <v>เปิดดำเนินการ</v>
          </cell>
          <cell r="R842" t="str">
            <v xml:space="preserve">223 ถ.เพชรเกษม </v>
          </cell>
          <cell r="S842" t="str">
            <v>94170</v>
          </cell>
          <cell r="T842" t="str">
            <v>073371174</v>
          </cell>
          <cell r="V842" t="str">
            <v>21</v>
          </cell>
          <cell r="W842" t="str">
            <v>2.1 ทุติยภูมิระดับต้น</v>
          </cell>
          <cell r="X842" t="str">
            <v>S</v>
          </cell>
          <cell r="Y842" t="str">
            <v xml:space="preserve">บริการ  </v>
          </cell>
          <cell r="AH842" t="str">
            <v>11424</v>
          </cell>
        </row>
        <row r="843">
          <cell r="A843" t="str">
            <v>001139600</v>
          </cell>
          <cell r="B843" t="str">
            <v>โรงพยาบาลนาหม่อม</v>
          </cell>
          <cell r="C843" t="str">
            <v>21002</v>
          </cell>
          <cell r="D843" t="str">
            <v>กระทรวงสาธารณสุข สำนักงานปลัดกระทรวงสาธารณสุข</v>
          </cell>
          <cell r="E843" t="str">
            <v>07</v>
          </cell>
          <cell r="F843" t="str">
            <v>โรงพยาบาลชุมชน</v>
          </cell>
          <cell r="G843" t="str">
            <v>30</v>
          </cell>
          <cell r="H843" t="str">
            <v>90</v>
          </cell>
          <cell r="I843" t="str">
            <v>จ.สงขลา</v>
          </cell>
          <cell r="J843" t="str">
            <v>12</v>
          </cell>
          <cell r="K843" t="str">
            <v xml:space="preserve"> อ.นาหม่อม</v>
          </cell>
          <cell r="L843" t="str">
            <v>02</v>
          </cell>
          <cell r="M843" t="str">
            <v xml:space="preserve"> 'ต.พิจิตร'</v>
          </cell>
          <cell r="N843" t="str">
            <v>03</v>
          </cell>
          <cell r="O843" t="str">
            <v xml:space="preserve"> หมู่ 3</v>
          </cell>
          <cell r="P843" t="str">
            <v>01</v>
          </cell>
          <cell r="Q843" t="str">
            <v>เปิดดำเนินการ</v>
          </cell>
          <cell r="S843" t="str">
            <v>90310</v>
          </cell>
          <cell r="T843" t="str">
            <v>074593774</v>
          </cell>
          <cell r="U843" t="str">
            <v>074593774</v>
          </cell>
          <cell r="V843" t="str">
            <v>21</v>
          </cell>
          <cell r="W843" t="str">
            <v>2.1 ทุติยภูมิระดับต้น</v>
          </cell>
          <cell r="X843" t="str">
            <v>S</v>
          </cell>
          <cell r="Y843" t="str">
            <v xml:space="preserve">บริการ  </v>
          </cell>
          <cell r="AH843" t="str">
            <v>11396</v>
          </cell>
        </row>
        <row r="844">
          <cell r="A844" t="str">
            <v>001139700</v>
          </cell>
          <cell r="B844" t="str">
            <v>โรงพยาบาลควนเนียง</v>
          </cell>
          <cell r="C844" t="str">
            <v>21002</v>
          </cell>
          <cell r="D844" t="str">
            <v>กระทรวงสาธารณสุข สำนักงานปลัดกระทรวงสาธารณสุข</v>
          </cell>
          <cell r="E844" t="str">
            <v>07</v>
          </cell>
          <cell r="F844" t="str">
            <v>โรงพยาบาลชุมชน</v>
          </cell>
          <cell r="G844" t="str">
            <v>30</v>
          </cell>
          <cell r="H844" t="str">
            <v>90</v>
          </cell>
          <cell r="I844" t="str">
            <v>จ.สงขลา</v>
          </cell>
          <cell r="J844" t="str">
            <v>13</v>
          </cell>
          <cell r="K844" t="str">
            <v xml:space="preserve"> อ.ควนเนียง</v>
          </cell>
          <cell r="L844" t="str">
            <v>01</v>
          </cell>
          <cell r="M844" t="str">
            <v xml:space="preserve"> 'ต.รัตภูมิ'</v>
          </cell>
          <cell r="N844" t="str">
            <v>10</v>
          </cell>
          <cell r="O844" t="str">
            <v xml:space="preserve"> หมู่ 10</v>
          </cell>
          <cell r="P844" t="str">
            <v>01</v>
          </cell>
          <cell r="Q844" t="str">
            <v>เปิดดำเนินการ</v>
          </cell>
          <cell r="R844" t="str">
            <v xml:space="preserve">1 </v>
          </cell>
          <cell r="S844" t="str">
            <v>90220</v>
          </cell>
          <cell r="T844" t="str">
            <v>074386646</v>
          </cell>
          <cell r="U844" t="str">
            <v>074386646</v>
          </cell>
          <cell r="V844" t="str">
            <v>21</v>
          </cell>
          <cell r="W844" t="str">
            <v>2.1 ทุติยภูมิระดับต้น</v>
          </cell>
          <cell r="X844" t="str">
            <v>S</v>
          </cell>
          <cell r="Y844" t="str">
            <v xml:space="preserve">บริการ  </v>
          </cell>
          <cell r="AH844" t="str">
            <v>11397</v>
          </cell>
        </row>
        <row r="845">
          <cell r="A845" t="str">
            <v>001139800</v>
          </cell>
          <cell r="B845" t="str">
            <v>โรงพยาบาลปาดังเบซาร์</v>
          </cell>
          <cell r="C845" t="str">
            <v>21002</v>
          </cell>
          <cell r="D845" t="str">
            <v>กระทรวงสาธารณสุข สำนักงานปลัดกระทรวงสาธารณสุข</v>
          </cell>
          <cell r="E845" t="str">
            <v>07</v>
          </cell>
          <cell r="F845" t="str">
            <v>โรงพยาบาลชุมชน</v>
          </cell>
          <cell r="G845" t="str">
            <v>30</v>
          </cell>
          <cell r="H845" t="str">
            <v>90</v>
          </cell>
          <cell r="I845" t="str">
            <v>จ.สงขลา</v>
          </cell>
          <cell r="J845" t="str">
            <v>10</v>
          </cell>
          <cell r="K845" t="str">
            <v xml:space="preserve"> อ.สะเดา</v>
          </cell>
          <cell r="L845" t="str">
            <v>07</v>
          </cell>
          <cell r="M845" t="str">
            <v xml:space="preserve"> 'ต.ปาดังเบซาร์'</v>
          </cell>
          <cell r="N845" t="str">
            <v>09</v>
          </cell>
          <cell r="O845" t="str">
            <v xml:space="preserve"> หมู่ 9</v>
          </cell>
          <cell r="P845" t="str">
            <v>01</v>
          </cell>
          <cell r="Q845" t="str">
            <v>เปิดดำเนินการ</v>
          </cell>
          <cell r="R845" t="str">
            <v xml:space="preserve">42 ถ.ปาดังเบซาร์ </v>
          </cell>
          <cell r="S845" t="str">
            <v>90240</v>
          </cell>
          <cell r="T845" t="str">
            <v>074522503</v>
          </cell>
          <cell r="U845" t="str">
            <v>074522503</v>
          </cell>
          <cell r="V845" t="str">
            <v>21</v>
          </cell>
          <cell r="W845" t="str">
            <v>2.1 ทุติยภูมิระดับต้น</v>
          </cell>
          <cell r="X845" t="str">
            <v>S</v>
          </cell>
          <cell r="Y845" t="str">
            <v xml:space="preserve">บริการ  </v>
          </cell>
          <cell r="AH845" t="str">
            <v>11398</v>
          </cell>
        </row>
        <row r="846">
          <cell r="A846" t="str">
            <v>001139900</v>
          </cell>
          <cell r="B846" t="str">
            <v>โรงพยาบาลบางกล่ำ</v>
          </cell>
          <cell r="C846" t="str">
            <v>21002</v>
          </cell>
          <cell r="D846" t="str">
            <v>กระทรวงสาธารณสุข สำนักงานปลัดกระทรวงสาธารณสุข</v>
          </cell>
          <cell r="E846" t="str">
            <v>07</v>
          </cell>
          <cell r="F846" t="str">
            <v>โรงพยาบาลชุมชน</v>
          </cell>
          <cell r="G846" t="str">
            <v>30</v>
          </cell>
          <cell r="H846" t="str">
            <v>90</v>
          </cell>
          <cell r="I846" t="str">
            <v>จ.สงขลา</v>
          </cell>
          <cell r="J846" t="str">
            <v>14</v>
          </cell>
          <cell r="K846" t="str">
            <v xml:space="preserve"> อ.บางกล่ำ</v>
          </cell>
          <cell r="L846" t="str">
            <v>01</v>
          </cell>
          <cell r="M846" t="str">
            <v xml:space="preserve"> 'ต.บางกล่ำ'</v>
          </cell>
          <cell r="N846" t="str">
            <v>01</v>
          </cell>
          <cell r="O846" t="str">
            <v xml:space="preserve"> หมู่ 1</v>
          </cell>
          <cell r="P846" t="str">
            <v>01</v>
          </cell>
          <cell r="Q846" t="str">
            <v>เปิดดำเนินการ</v>
          </cell>
          <cell r="R846" t="str">
            <v xml:space="preserve">117 </v>
          </cell>
          <cell r="S846" t="str">
            <v>90110</v>
          </cell>
          <cell r="T846" t="str">
            <v>074328221</v>
          </cell>
          <cell r="U846" t="str">
            <v>074328221</v>
          </cell>
          <cell r="V846" t="str">
            <v>21</v>
          </cell>
          <cell r="W846" t="str">
            <v>2.1 ทุติยภูมิระดับต้น</v>
          </cell>
          <cell r="X846" t="str">
            <v>S</v>
          </cell>
          <cell r="Y846" t="str">
            <v xml:space="preserve">บริการ  </v>
          </cell>
          <cell r="AH846" t="str">
            <v>11399</v>
          </cell>
        </row>
        <row r="847">
          <cell r="A847" t="str">
            <v>001140000</v>
          </cell>
          <cell r="B847" t="str">
            <v>โรงพยาบาลสิงหนคร</v>
          </cell>
          <cell r="C847" t="str">
            <v>21002</v>
          </cell>
          <cell r="D847" t="str">
            <v>กระทรวงสาธารณสุข สำนักงานปลัดกระทรวงสาธารณสุข</v>
          </cell>
          <cell r="E847" t="str">
            <v>07</v>
          </cell>
          <cell r="F847" t="str">
            <v>โรงพยาบาลชุมชน</v>
          </cell>
          <cell r="G847" t="str">
            <v>30</v>
          </cell>
          <cell r="H847" t="str">
            <v>90</v>
          </cell>
          <cell r="I847" t="str">
            <v>จ.สงขลา</v>
          </cell>
          <cell r="J847" t="str">
            <v>15</v>
          </cell>
          <cell r="K847" t="str">
            <v xml:space="preserve"> อ.สิงหนคร</v>
          </cell>
          <cell r="L847" t="str">
            <v>02</v>
          </cell>
          <cell r="M847" t="str">
            <v xml:space="preserve"> 'ต.สทิงหม้อ'</v>
          </cell>
          <cell r="N847" t="str">
            <v>05</v>
          </cell>
          <cell r="O847" t="str">
            <v xml:space="preserve"> หมู่ 5</v>
          </cell>
          <cell r="P847" t="str">
            <v>01</v>
          </cell>
          <cell r="Q847" t="str">
            <v>เปิดดำเนินการ</v>
          </cell>
          <cell r="R847" t="str">
            <v>80/1</v>
          </cell>
          <cell r="S847" t="str">
            <v>90280</v>
          </cell>
          <cell r="T847" t="str">
            <v>074332902</v>
          </cell>
          <cell r="U847" t="str">
            <v>074332005</v>
          </cell>
          <cell r="V847" t="str">
            <v>21</v>
          </cell>
          <cell r="W847" t="str">
            <v>2.1 ทุติยภูมิระดับต้น</v>
          </cell>
          <cell r="X847" t="str">
            <v>S</v>
          </cell>
          <cell r="Y847" t="str">
            <v xml:space="preserve">บริการ  </v>
          </cell>
          <cell r="AH847" t="str">
            <v>11400</v>
          </cell>
        </row>
        <row r="848">
          <cell r="A848" t="str">
            <v>001144400</v>
          </cell>
          <cell r="B848" t="str">
            <v>โรงพยาบาลสมเด็จพระยุพราชเลิงนกทา</v>
          </cell>
          <cell r="C848" t="str">
            <v>21002</v>
          </cell>
          <cell r="D848" t="str">
            <v>กระทรวงสาธารณสุข สำนักงานปลัดกระทรวงสาธารณสุข</v>
          </cell>
          <cell r="E848" t="str">
            <v>07</v>
          </cell>
          <cell r="F848" t="str">
            <v>โรงพยาบาลชุมชน</v>
          </cell>
          <cell r="G848" t="str">
            <v>60</v>
          </cell>
          <cell r="H848" t="str">
            <v>35</v>
          </cell>
          <cell r="I848" t="str">
            <v>จ.ยโสธร</v>
          </cell>
          <cell r="J848" t="str">
            <v>08</v>
          </cell>
          <cell r="K848" t="str">
            <v xml:space="preserve"> อ.เลิงนกทา</v>
          </cell>
          <cell r="L848" t="str">
            <v>03</v>
          </cell>
          <cell r="M848" t="str">
            <v xml:space="preserve"> 'ต.สวาท'</v>
          </cell>
          <cell r="N848" t="str">
            <v>01</v>
          </cell>
          <cell r="O848" t="str">
            <v xml:space="preserve"> หมู่ 1</v>
          </cell>
          <cell r="P848" t="str">
            <v>01</v>
          </cell>
          <cell r="Q848" t="str">
            <v>เปิดดำเนินการ</v>
          </cell>
          <cell r="V848" t="str">
            <v>22</v>
          </cell>
          <cell r="W848" t="str">
            <v>2.2 ทุติยภูมิระดับกลาง</v>
          </cell>
          <cell r="AH848" t="str">
            <v>11444</v>
          </cell>
        </row>
        <row r="849">
          <cell r="A849" t="str">
            <v>001146000</v>
          </cell>
          <cell r="B849" t="str">
            <v>โรงพยาบาลสมเด็จพระยุพราชสายบุรี</v>
          </cell>
          <cell r="C849" t="str">
            <v>21002</v>
          </cell>
          <cell r="D849" t="str">
            <v>กระทรวงสาธารณสุข สำนักงานปลัดกระทรวงสาธารณสุข</v>
          </cell>
          <cell r="E849" t="str">
            <v>07</v>
          </cell>
          <cell r="F849" t="str">
            <v>โรงพยาบาลชุมชน</v>
          </cell>
          <cell r="G849" t="str">
            <v>60</v>
          </cell>
          <cell r="H849" t="str">
            <v>94</v>
          </cell>
          <cell r="I849" t="str">
            <v>จ.ปัตตานี</v>
          </cell>
          <cell r="J849" t="str">
            <v>07</v>
          </cell>
          <cell r="K849" t="str">
            <v xml:space="preserve"> อ.สายบุรี</v>
          </cell>
          <cell r="L849" t="str">
            <v>01</v>
          </cell>
          <cell r="M849" t="str">
            <v xml:space="preserve"> 'ต.ตะลุบัน'</v>
          </cell>
          <cell r="N849" t="str">
            <v>00</v>
          </cell>
          <cell r="O849" t="str">
            <v xml:space="preserve"> หมู่ 0</v>
          </cell>
          <cell r="P849" t="str">
            <v>01</v>
          </cell>
          <cell r="Q849" t="str">
            <v>เปิดดำเนินการ</v>
          </cell>
          <cell r="R849" t="str">
            <v>162 ถ.ท่าเสด็จ</v>
          </cell>
          <cell r="V849" t="str">
            <v>22</v>
          </cell>
          <cell r="W849" t="str">
            <v>2.2 ทุติยภูมิระดับกลาง</v>
          </cell>
          <cell r="AH849" t="str">
            <v>11460</v>
          </cell>
        </row>
        <row r="850">
          <cell r="A850" t="str">
            <v>001145800</v>
          </cell>
          <cell r="B850" t="str">
            <v>โรงพยาบาลสมเด็จพระยุพราชจอมบึง</v>
          </cell>
          <cell r="C850" t="str">
            <v>21002</v>
          </cell>
          <cell r="D850" t="str">
            <v>กระทรวงสาธารณสุข สำนักงานปลัดกระทรวงสาธารณสุข</v>
          </cell>
          <cell r="E850" t="str">
            <v>07</v>
          </cell>
          <cell r="F850" t="str">
            <v>โรงพยาบาลชุมชน</v>
          </cell>
          <cell r="G850" t="str">
            <v>60</v>
          </cell>
          <cell r="H850" t="str">
            <v>70</v>
          </cell>
          <cell r="I850" t="str">
            <v>จ.ราชบุรี</v>
          </cell>
          <cell r="J850" t="str">
            <v>02</v>
          </cell>
          <cell r="K850" t="str">
            <v xml:space="preserve"> อ.จอมบึง</v>
          </cell>
          <cell r="L850" t="str">
            <v>01</v>
          </cell>
          <cell r="M850" t="str">
            <v xml:space="preserve"> 'ต.จอมบึง'</v>
          </cell>
          <cell r="N850" t="str">
            <v>08</v>
          </cell>
          <cell r="O850" t="str">
            <v xml:space="preserve"> หมู่ 8</v>
          </cell>
          <cell r="P850" t="str">
            <v>01</v>
          </cell>
          <cell r="Q850" t="str">
            <v>เปิดดำเนินการ</v>
          </cell>
          <cell r="R850" t="str">
            <v xml:space="preserve">5 </v>
          </cell>
          <cell r="V850" t="str">
            <v>21</v>
          </cell>
          <cell r="W850" t="str">
            <v>2.1 ทุติยภูมิระดับต้น</v>
          </cell>
          <cell r="AH850" t="str">
            <v>11458</v>
          </cell>
        </row>
        <row r="851">
          <cell r="A851" t="str">
            <v>001381900</v>
          </cell>
          <cell r="B851" t="str">
            <v>โรงพยาบาลหลวงพ่อเปิ่น</v>
          </cell>
          <cell r="C851" t="str">
            <v>21002</v>
          </cell>
          <cell r="D851" t="str">
            <v>กระทรวงสาธารณสุข สำนักงานปลัดกระทรวงสาธารณสุข</v>
          </cell>
          <cell r="E851" t="str">
            <v>07</v>
          </cell>
          <cell r="F851" t="str">
            <v>โรงพยาบาลชุมชน</v>
          </cell>
          <cell r="G851" t="str">
            <v>30</v>
          </cell>
          <cell r="H851" t="str">
            <v>73</v>
          </cell>
          <cell r="I851" t="str">
            <v>จ.นครปฐม</v>
          </cell>
          <cell r="J851" t="str">
            <v>03</v>
          </cell>
          <cell r="K851" t="str">
            <v xml:space="preserve"> อ.นครชัยศรี</v>
          </cell>
          <cell r="L851" t="str">
            <v>21</v>
          </cell>
          <cell r="M851" t="str">
            <v xml:space="preserve"> 'ต.บางแก้วฟ้า'</v>
          </cell>
          <cell r="N851" t="str">
            <v>02</v>
          </cell>
          <cell r="O851" t="str">
            <v xml:space="preserve"> หมู่ 2</v>
          </cell>
          <cell r="P851" t="str">
            <v>01</v>
          </cell>
          <cell r="Q851" t="str">
            <v>เปิดดำเนินการ</v>
          </cell>
          <cell r="V851" t="str">
            <v>21</v>
          </cell>
          <cell r="W851" t="str">
            <v>2.1 ทุติยภูมิระดับต้น</v>
          </cell>
          <cell r="AH851" t="str">
            <v>13819</v>
          </cell>
        </row>
        <row r="852">
          <cell r="A852" t="str">
            <v>001144700</v>
          </cell>
          <cell r="B852" t="str">
            <v>โรงพยาบาลสมเด็จพระยุพราชด่านซ้าย</v>
          </cell>
          <cell r="C852" t="str">
            <v>21002</v>
          </cell>
          <cell r="D852" t="str">
            <v>กระทรวงสาธารณสุข สำนักงานปลัดกระทรวงสาธารณสุข</v>
          </cell>
          <cell r="E852" t="str">
            <v>07</v>
          </cell>
          <cell r="F852" t="str">
            <v>โรงพยาบาลชุมชน</v>
          </cell>
          <cell r="G852" t="str">
            <v>60</v>
          </cell>
          <cell r="H852" t="str">
            <v>42</v>
          </cell>
          <cell r="I852" t="str">
            <v>จ.เลย</v>
          </cell>
          <cell r="J852" t="str">
            <v>05</v>
          </cell>
          <cell r="K852" t="str">
            <v xml:space="preserve"> อ.ด่านซ้าย</v>
          </cell>
          <cell r="L852" t="str">
            <v>01</v>
          </cell>
          <cell r="M852" t="str">
            <v xml:space="preserve"> 'ต.ด่านซ้าย'</v>
          </cell>
          <cell r="N852" t="str">
            <v>03</v>
          </cell>
          <cell r="O852" t="str">
            <v xml:space="preserve"> หมู่ 3</v>
          </cell>
          <cell r="P852" t="str">
            <v>01</v>
          </cell>
          <cell r="Q852" t="str">
            <v>เปิดดำเนินการ</v>
          </cell>
          <cell r="S852" t="str">
            <v>42120</v>
          </cell>
          <cell r="T852" t="str">
            <v>042891314</v>
          </cell>
          <cell r="U852" t="str">
            <v>0428911276</v>
          </cell>
          <cell r="V852" t="str">
            <v>22</v>
          </cell>
          <cell r="W852" t="str">
            <v>2.2 ทุติยภูมิระดับกลาง</v>
          </cell>
          <cell r="X852" t="str">
            <v>S</v>
          </cell>
          <cell r="Y852" t="str">
            <v xml:space="preserve">บริการ  </v>
          </cell>
          <cell r="AH852" t="str">
            <v>11447</v>
          </cell>
        </row>
        <row r="853">
          <cell r="A853" t="str">
            <v>001145900</v>
          </cell>
          <cell r="B853" t="str">
            <v>โรงพยาบาลสมเด็จพระยุพราชเวียงสระ</v>
          </cell>
          <cell r="C853" t="str">
            <v>21002</v>
          </cell>
          <cell r="D853" t="str">
            <v>กระทรวงสาธารณสุข สำนักงานปลัดกระทรวงสาธารณสุข</v>
          </cell>
          <cell r="E853" t="str">
            <v>07</v>
          </cell>
          <cell r="F853" t="str">
            <v>โรงพยาบาลชุมชน</v>
          </cell>
          <cell r="G853" t="str">
            <v>60</v>
          </cell>
          <cell r="H853" t="str">
            <v>84</v>
          </cell>
          <cell r="I853" t="str">
            <v>จ.สุราษฎร์ธานี</v>
          </cell>
          <cell r="J853" t="str">
            <v>15</v>
          </cell>
          <cell r="K853" t="str">
            <v xml:space="preserve"> อ.เวียงสระ</v>
          </cell>
          <cell r="L853" t="str">
            <v>01</v>
          </cell>
          <cell r="M853" t="str">
            <v xml:space="preserve"> 'ต.เวียงสระ'</v>
          </cell>
          <cell r="N853" t="str">
            <v>10</v>
          </cell>
          <cell r="O853" t="str">
            <v xml:space="preserve"> หมู่ 10</v>
          </cell>
          <cell r="P853" t="str">
            <v>01</v>
          </cell>
          <cell r="Q853" t="str">
            <v>เปิดดำเนินการ</v>
          </cell>
          <cell r="R853" t="str">
            <v xml:space="preserve">204/16 </v>
          </cell>
          <cell r="S853" t="str">
            <v>84190</v>
          </cell>
          <cell r="T853" t="str">
            <v>077362013</v>
          </cell>
          <cell r="U853" t="str">
            <v>077361283</v>
          </cell>
          <cell r="V853" t="str">
            <v>22</v>
          </cell>
          <cell r="W853" t="str">
            <v>2.2 ทุติยภูมิระดับกลาง</v>
          </cell>
          <cell r="X853" t="str">
            <v>S</v>
          </cell>
          <cell r="Y853" t="str">
            <v xml:space="preserve">บริการ  </v>
          </cell>
          <cell r="AH853" t="str">
            <v>11459</v>
          </cell>
        </row>
        <row r="854">
          <cell r="A854" t="str">
            <v>001164300</v>
          </cell>
          <cell r="B854" t="str">
            <v>โรงพยาบาลดอยหล่อ</v>
          </cell>
          <cell r="C854" t="str">
            <v>21002</v>
          </cell>
          <cell r="D854" t="str">
            <v>กระทรวงสาธารณสุข สำนักงานปลัดกระทรวงสาธารณสุข</v>
          </cell>
          <cell r="E854" t="str">
            <v>07</v>
          </cell>
          <cell r="F854" t="str">
            <v>โรงพยาบาลชุมชน</v>
          </cell>
          <cell r="G854" t="str">
            <v>30</v>
          </cell>
          <cell r="H854" t="str">
            <v>50</v>
          </cell>
          <cell r="I854" t="str">
            <v>จ.เชียงใหม่</v>
          </cell>
          <cell r="J854" t="str">
            <v>24</v>
          </cell>
          <cell r="K854" t="str">
            <v xml:space="preserve"> อ.ดอยหล่อ</v>
          </cell>
          <cell r="L854" t="str">
            <v>01</v>
          </cell>
          <cell r="M854" t="str">
            <v xml:space="preserve"> 'ต.ดอยหล่อ'</v>
          </cell>
          <cell r="N854" t="str">
            <v>05</v>
          </cell>
          <cell r="O854" t="str">
            <v xml:space="preserve"> หมู่ 5</v>
          </cell>
          <cell r="P854" t="str">
            <v>01</v>
          </cell>
          <cell r="Q854" t="str">
            <v>เปิดดำเนินการ</v>
          </cell>
          <cell r="S854" t="str">
            <v>50160</v>
          </cell>
          <cell r="V854" t="str">
            <v>22</v>
          </cell>
          <cell r="W854" t="str">
            <v>2.2 ทุติยภูมิระดับกลาง</v>
          </cell>
          <cell r="AH854" t="str">
            <v>11643</v>
          </cell>
        </row>
        <row r="855">
          <cell r="A855" t="str">
            <v>001145400</v>
          </cell>
          <cell r="B855" t="str">
            <v>โรงพยาบาลสมเด็จพระยุพราชเชียงของ</v>
          </cell>
          <cell r="C855" t="str">
            <v>21002</v>
          </cell>
          <cell r="D855" t="str">
            <v>กระทรวงสาธารณสุข สำนักงานปลัดกระทรวงสาธารณสุข</v>
          </cell>
          <cell r="E855" t="str">
            <v>07</v>
          </cell>
          <cell r="F855" t="str">
            <v>โรงพยาบาลชุมชน</v>
          </cell>
          <cell r="G855" t="str">
            <v>90</v>
          </cell>
          <cell r="H855" t="str">
            <v>57</v>
          </cell>
          <cell r="I855" t="str">
            <v>จ.เชียงราย</v>
          </cell>
          <cell r="J855" t="str">
            <v>03</v>
          </cell>
          <cell r="K855" t="str">
            <v xml:space="preserve"> อ.เชียงของ</v>
          </cell>
          <cell r="L855" t="str">
            <v>01</v>
          </cell>
          <cell r="M855" t="str">
            <v xml:space="preserve"> 'ต.เวียง'</v>
          </cell>
          <cell r="N855" t="str">
            <v>10</v>
          </cell>
          <cell r="O855" t="str">
            <v xml:space="preserve"> หมู่ 10</v>
          </cell>
          <cell r="P855" t="str">
            <v>01</v>
          </cell>
          <cell r="Q855" t="str">
            <v>เปิดดำเนินการ</v>
          </cell>
          <cell r="R855" t="str">
            <v>351</v>
          </cell>
          <cell r="S855" t="str">
            <v>57140</v>
          </cell>
          <cell r="T855" t="str">
            <v>053-791206</v>
          </cell>
          <cell r="U855" t="str">
            <v>053-791207</v>
          </cell>
          <cell r="V855" t="str">
            <v>21</v>
          </cell>
          <cell r="W855" t="str">
            <v>2.1 ทุติยภูมิระดับต้น</v>
          </cell>
          <cell r="X855" t="str">
            <v>S</v>
          </cell>
          <cell r="Y855" t="str">
            <v xml:space="preserve">บริการ  </v>
          </cell>
          <cell r="AH855" t="str">
            <v>11454</v>
          </cell>
        </row>
        <row r="856">
          <cell r="A856" t="str">
            <v>001146400</v>
          </cell>
          <cell r="B856" t="str">
            <v>โรงพยาบาลกะพ้อ</v>
          </cell>
          <cell r="C856" t="str">
            <v>21002</v>
          </cell>
          <cell r="D856" t="str">
            <v>กระทรวงสาธารณสุข สำนักงานปลัดกระทรวงสาธารณสุข</v>
          </cell>
          <cell r="E856" t="str">
            <v>07</v>
          </cell>
          <cell r="F856" t="str">
            <v>โรงพยาบาลชุมชน</v>
          </cell>
          <cell r="G856" t="str">
            <v>10</v>
          </cell>
          <cell r="H856" t="str">
            <v>94</v>
          </cell>
          <cell r="I856" t="str">
            <v>จ.ปัตตานี</v>
          </cell>
          <cell r="J856" t="str">
            <v>11</v>
          </cell>
          <cell r="K856" t="str">
            <v xml:space="preserve"> อ.กะพ้อ</v>
          </cell>
          <cell r="L856" t="str">
            <v>01</v>
          </cell>
          <cell r="M856" t="str">
            <v xml:space="preserve"> 'ต.กะรุบี'</v>
          </cell>
          <cell r="N856" t="str">
            <v>01</v>
          </cell>
          <cell r="O856" t="str">
            <v xml:space="preserve"> หมู่ 1</v>
          </cell>
          <cell r="P856" t="str">
            <v>01</v>
          </cell>
          <cell r="Q856" t="str">
            <v>เปิดดำเนินการ</v>
          </cell>
          <cell r="S856" t="str">
            <v>94140</v>
          </cell>
          <cell r="T856" t="str">
            <v>073497248</v>
          </cell>
          <cell r="U856" t="str">
            <v>073497249</v>
          </cell>
          <cell r="V856" t="str">
            <v>21</v>
          </cell>
          <cell r="W856" t="str">
            <v>2.1 ทุติยภูมิระดับต้น</v>
          </cell>
          <cell r="X856" t="str">
            <v>S</v>
          </cell>
          <cell r="Y856" t="str">
            <v xml:space="preserve">บริการ  </v>
          </cell>
          <cell r="AH856" t="str">
            <v>11464</v>
          </cell>
        </row>
        <row r="857">
          <cell r="A857" t="str">
            <v>001145600</v>
          </cell>
          <cell r="B857" t="str">
            <v>โรงพยาบาลสมเด็จพระยุพราชตะพานหิน</v>
          </cell>
          <cell r="C857" t="str">
            <v>21002</v>
          </cell>
          <cell r="D857" t="str">
            <v>กระทรวงสาธารณสุข สำนักงานปลัดกระทรวงสาธารณสุข</v>
          </cell>
          <cell r="E857" t="str">
            <v>07</v>
          </cell>
          <cell r="F857" t="str">
            <v>โรงพยาบาลชุมชน</v>
          </cell>
          <cell r="G857" t="str">
            <v>90</v>
          </cell>
          <cell r="H857" t="str">
            <v>66</v>
          </cell>
          <cell r="I857" t="str">
            <v>จ.พิจิตร</v>
          </cell>
          <cell r="J857" t="str">
            <v>04</v>
          </cell>
          <cell r="K857" t="str">
            <v xml:space="preserve"> อ.ตะพานหิน</v>
          </cell>
          <cell r="L857" t="str">
            <v>01</v>
          </cell>
          <cell r="M857" t="str">
            <v xml:space="preserve"> 'ต.ตะพานหิน'</v>
          </cell>
          <cell r="N857" t="str">
            <v>00</v>
          </cell>
          <cell r="O857" t="str">
            <v xml:space="preserve"> หมู่ 0</v>
          </cell>
          <cell r="P857" t="str">
            <v>01</v>
          </cell>
          <cell r="Q857" t="str">
            <v>เปิดดำเนินการ</v>
          </cell>
          <cell r="V857" t="str">
            <v>21</v>
          </cell>
          <cell r="W857" t="str">
            <v>2.1 ทุติยภูมิระดับต้น</v>
          </cell>
          <cell r="AH857" t="str">
            <v>11456</v>
          </cell>
        </row>
        <row r="858">
          <cell r="A858" t="str">
            <v>001145300</v>
          </cell>
          <cell r="B858" t="str">
            <v>โรงพยาบาลสมเด็จพระยุพราชปัว</v>
          </cell>
          <cell r="C858" t="str">
            <v>21002</v>
          </cell>
          <cell r="D858" t="str">
            <v>กระทรวงสาธารณสุข สำนักงานปลัดกระทรวงสาธารณสุข</v>
          </cell>
          <cell r="E858" t="str">
            <v>07</v>
          </cell>
          <cell r="F858" t="str">
            <v>โรงพยาบาลชุมชน</v>
          </cell>
          <cell r="G858" t="str">
            <v>90</v>
          </cell>
          <cell r="H858" t="str">
            <v>55</v>
          </cell>
          <cell r="I858" t="str">
            <v>จ.น่าน</v>
          </cell>
          <cell r="J858" t="str">
            <v>05</v>
          </cell>
          <cell r="K858" t="str">
            <v xml:space="preserve"> อ.ปัว</v>
          </cell>
          <cell r="L858" t="str">
            <v>14</v>
          </cell>
          <cell r="M858" t="str">
            <v xml:space="preserve"> 'ต.วรนคร'</v>
          </cell>
          <cell r="N858" t="str">
            <v>06</v>
          </cell>
          <cell r="O858" t="str">
            <v xml:space="preserve"> หมู่ 6</v>
          </cell>
          <cell r="P858" t="str">
            <v>01</v>
          </cell>
          <cell r="Q858" t="str">
            <v>เปิดดำเนินการ</v>
          </cell>
          <cell r="R858" t="str">
            <v xml:space="preserve"> เลขที่ 70  </v>
          </cell>
          <cell r="S858" t="str">
            <v>55120</v>
          </cell>
          <cell r="T858" t="str">
            <v>054791104</v>
          </cell>
          <cell r="V858" t="str">
            <v>22</v>
          </cell>
          <cell r="W858" t="str">
            <v>2.2 ทุติยภูมิระดับกลาง</v>
          </cell>
          <cell r="AH858" t="str">
            <v>11453</v>
          </cell>
        </row>
        <row r="859">
          <cell r="A859" t="str">
            <v>001144500</v>
          </cell>
          <cell r="B859" t="str">
            <v>โรงพยาบาลสมเด็จพระยุพราชกระนวน</v>
          </cell>
          <cell r="C859" t="str">
            <v>21002</v>
          </cell>
          <cell r="D859" t="str">
            <v>กระทรวงสาธารณสุข สำนักงานปลัดกระทรวงสาธารณสุข</v>
          </cell>
          <cell r="E859" t="str">
            <v>07</v>
          </cell>
          <cell r="F859" t="str">
            <v>โรงพยาบาลชุมชน</v>
          </cell>
          <cell r="G859" t="str">
            <v>90</v>
          </cell>
          <cell r="H859" t="str">
            <v>40</v>
          </cell>
          <cell r="I859" t="str">
            <v>จ.ขอนแก่น</v>
          </cell>
          <cell r="J859" t="str">
            <v>09</v>
          </cell>
          <cell r="K859" t="str">
            <v xml:space="preserve"> อ.กระนวน</v>
          </cell>
          <cell r="L859" t="str">
            <v>01</v>
          </cell>
          <cell r="M859" t="str">
            <v xml:space="preserve"> 'ต.หนองโก'</v>
          </cell>
          <cell r="N859" t="str">
            <v>11</v>
          </cell>
          <cell r="O859" t="str">
            <v xml:space="preserve"> หมู่ 11</v>
          </cell>
          <cell r="P859" t="str">
            <v>01</v>
          </cell>
          <cell r="Q859" t="str">
            <v>เปิดดำเนินการ</v>
          </cell>
          <cell r="R859" t="str">
            <v xml:space="preserve">1 </v>
          </cell>
          <cell r="S859" t="str">
            <v>40170</v>
          </cell>
          <cell r="T859" t="str">
            <v>043251302</v>
          </cell>
          <cell r="V859" t="str">
            <v>22</v>
          </cell>
          <cell r="W859" t="str">
            <v>2.2 ทุติยภูมิระดับกลาง</v>
          </cell>
          <cell r="X859" t="str">
            <v>S</v>
          </cell>
          <cell r="Y859" t="str">
            <v xml:space="preserve">บริการ  </v>
          </cell>
          <cell r="AH859" t="str">
            <v>11445</v>
          </cell>
        </row>
        <row r="860">
          <cell r="A860" t="str">
            <v>002198400</v>
          </cell>
          <cell r="B860" t="str">
            <v>โรงพยาบาล๕๐ พรรษา มหาวชิราลงกรณ์</v>
          </cell>
          <cell r="C860" t="str">
            <v>21002</v>
          </cell>
          <cell r="D860" t="str">
            <v>กระทรวงสาธารณสุข สำนักงานปลัดกระทรวงสาธารณสุข</v>
          </cell>
          <cell r="E860" t="str">
            <v>07</v>
          </cell>
          <cell r="F860" t="str">
            <v>โรงพยาบาลชุมชน</v>
          </cell>
          <cell r="G860" t="str">
            <v>80</v>
          </cell>
          <cell r="H860" t="str">
            <v>34</v>
          </cell>
          <cell r="I860" t="str">
            <v>จ.อุบลราชธานี</v>
          </cell>
          <cell r="J860" t="str">
            <v>01</v>
          </cell>
          <cell r="K860" t="str">
            <v xml:space="preserve"> อ.เมืองอุบลราชธานี</v>
          </cell>
          <cell r="L860" t="str">
            <v>12</v>
          </cell>
          <cell r="M860" t="str">
            <v xml:space="preserve"> 'ต.ไร่น้อย'</v>
          </cell>
          <cell r="N860" t="str">
            <v>00</v>
          </cell>
          <cell r="O860" t="str">
            <v xml:space="preserve"> หมู่ 0</v>
          </cell>
          <cell r="P860" t="str">
            <v>01</v>
          </cell>
          <cell r="Q860" t="str">
            <v>เปิดดำเนินการ</v>
          </cell>
          <cell r="R860" t="str">
            <v xml:space="preserve">300  ถนนอุบล-ตระการ </v>
          </cell>
          <cell r="S860" t="str">
            <v>34000</v>
          </cell>
          <cell r="T860" t="str">
            <v>-</v>
          </cell>
          <cell r="V860" t="str">
            <v>23</v>
          </cell>
          <cell r="W860" t="str">
            <v>2.3 ทุติยภูมิระดับสูง</v>
          </cell>
          <cell r="AH860" t="str">
            <v>21984</v>
          </cell>
        </row>
        <row r="861">
          <cell r="A861" t="str">
            <v>001413200</v>
          </cell>
          <cell r="B861" t="str">
            <v>โรงพยาบาลซำสูง</v>
          </cell>
          <cell r="C861" t="str">
            <v>21002</v>
          </cell>
          <cell r="D861" t="str">
            <v>กระทรวงสาธารณสุข สำนักงานปลัดกระทรวงสาธารณสุข</v>
          </cell>
          <cell r="E861" t="str">
            <v>07</v>
          </cell>
          <cell r="F861" t="str">
            <v>โรงพยาบาลชุมชน</v>
          </cell>
          <cell r="G861" t="str">
            <v>30</v>
          </cell>
          <cell r="H861" t="str">
            <v>40</v>
          </cell>
          <cell r="I861" t="str">
            <v>จ.ขอนแก่น</v>
          </cell>
          <cell r="J861" t="str">
            <v>21</v>
          </cell>
          <cell r="K861" t="str">
            <v xml:space="preserve"> อ.ซำสูง</v>
          </cell>
          <cell r="L861" t="str">
            <v>01</v>
          </cell>
          <cell r="M861" t="str">
            <v xml:space="preserve"> 'ต.กระนวน'</v>
          </cell>
          <cell r="N861" t="str">
            <v>03</v>
          </cell>
          <cell r="O861" t="str">
            <v xml:space="preserve"> หมู่ 3</v>
          </cell>
          <cell r="P861" t="str">
            <v>01</v>
          </cell>
          <cell r="Q861" t="str">
            <v>เปิดดำเนินการ</v>
          </cell>
          <cell r="R861" t="str">
            <v xml:space="preserve">231 </v>
          </cell>
          <cell r="S861" t="str">
            <v>40170</v>
          </cell>
          <cell r="T861" t="str">
            <v>043219192</v>
          </cell>
          <cell r="V861" t="str">
            <v>21</v>
          </cell>
          <cell r="W861" t="str">
            <v>2.1 ทุติยภูมิระดับต้น</v>
          </cell>
          <cell r="X861" t="str">
            <v>S</v>
          </cell>
          <cell r="Y861" t="str">
            <v xml:space="preserve">บริการ  </v>
          </cell>
          <cell r="AH861" t="str">
            <v>14132</v>
          </cell>
        </row>
        <row r="862">
          <cell r="A862" t="str">
            <v>001146100</v>
          </cell>
          <cell r="B862" t="str">
            <v>โรงพยาบาลสมเด็จพระยุพราชยะหา</v>
          </cell>
          <cell r="C862" t="str">
            <v>21002</v>
          </cell>
          <cell r="D862" t="str">
            <v>กระทรวงสาธารณสุข สำนักงานปลัดกระทรวงสาธารณสุข</v>
          </cell>
          <cell r="E862" t="str">
            <v>07</v>
          </cell>
          <cell r="F862" t="str">
            <v>โรงพยาบาลชุมชน</v>
          </cell>
          <cell r="G862" t="str">
            <v>77</v>
          </cell>
          <cell r="H862" t="str">
            <v>95</v>
          </cell>
          <cell r="I862" t="str">
            <v>จ.ยะลา</v>
          </cell>
          <cell r="J862" t="str">
            <v>05</v>
          </cell>
          <cell r="K862" t="str">
            <v xml:space="preserve"> อ.ยะหา</v>
          </cell>
          <cell r="L862" t="str">
            <v>01</v>
          </cell>
          <cell r="M862" t="str">
            <v xml:space="preserve"> 'ต.ยะหา'</v>
          </cell>
          <cell r="N862" t="str">
            <v>06</v>
          </cell>
          <cell r="O862" t="str">
            <v xml:space="preserve"> หมู่ 6</v>
          </cell>
          <cell r="P862" t="str">
            <v>01</v>
          </cell>
          <cell r="Q862" t="str">
            <v>เปิดดำเนินการ</v>
          </cell>
          <cell r="S862" t="str">
            <v>95120</v>
          </cell>
          <cell r="T862" t="str">
            <v>073291023</v>
          </cell>
          <cell r="U862" t="str">
            <v>073224422</v>
          </cell>
          <cell r="V862" t="str">
            <v>22</v>
          </cell>
          <cell r="W862" t="str">
            <v>2.2 ทุติยภูมิระดับกลาง</v>
          </cell>
          <cell r="X862" t="str">
            <v>S</v>
          </cell>
          <cell r="Y862" t="str">
            <v xml:space="preserve">บริการ  </v>
          </cell>
          <cell r="AH862" t="str">
            <v>11461</v>
          </cell>
        </row>
        <row r="863">
          <cell r="A863" t="str">
            <v>001145000</v>
          </cell>
          <cell r="B863" t="str">
            <v>โรงพยาบาลสมเด็จพระยุพราชสว่างแดนดิน</v>
          </cell>
          <cell r="C863" t="str">
            <v>21002</v>
          </cell>
          <cell r="D863" t="str">
            <v>กระทรวงสาธารณสุข สำนักงานปลัดกระทรวงสาธารณสุข</v>
          </cell>
          <cell r="E863" t="str">
            <v>07</v>
          </cell>
          <cell r="F863" t="str">
            <v>โรงพยาบาลชุมชน</v>
          </cell>
          <cell r="G863" t="str">
            <v>102</v>
          </cell>
          <cell r="H863" t="str">
            <v>47</v>
          </cell>
          <cell r="I863" t="str">
            <v>จ.สกลนคร</v>
          </cell>
          <cell r="J863" t="str">
            <v>12</v>
          </cell>
          <cell r="K863" t="str">
            <v xml:space="preserve"> อ.สว่างแดนดิน</v>
          </cell>
          <cell r="L863" t="str">
            <v>01</v>
          </cell>
          <cell r="M863" t="str">
            <v xml:space="preserve"> 'ต.สว่างแดนดิน'</v>
          </cell>
          <cell r="N863" t="str">
            <v>11</v>
          </cell>
          <cell r="O863" t="str">
            <v xml:space="preserve"> หมู่ 11</v>
          </cell>
          <cell r="P863" t="str">
            <v>01</v>
          </cell>
          <cell r="Q863" t="str">
            <v>เปิดดำเนินการ</v>
          </cell>
          <cell r="R863" t="str">
            <v xml:space="preserve">291  ถ.ภูมิภักดี  </v>
          </cell>
          <cell r="S863" t="str">
            <v>47110</v>
          </cell>
          <cell r="T863" t="str">
            <v>042721111</v>
          </cell>
          <cell r="U863" t="str">
            <v>042721636</v>
          </cell>
          <cell r="V863" t="str">
            <v>21</v>
          </cell>
          <cell r="W863" t="str">
            <v>2.1 ทุติยภูมิระดับต้น</v>
          </cell>
          <cell r="X863" t="str">
            <v>S</v>
          </cell>
          <cell r="Y863" t="str">
            <v xml:space="preserve">บริการ  </v>
          </cell>
          <cell r="AH863" t="str">
            <v>11450</v>
          </cell>
        </row>
        <row r="864">
          <cell r="A864" t="str">
            <v>001144300</v>
          </cell>
          <cell r="B864" t="str">
            <v>โรงพยาบาลสมเด็จพระยุพราชเดชอุดม</v>
          </cell>
          <cell r="C864" t="str">
            <v>21002</v>
          </cell>
          <cell r="D864" t="str">
            <v>กระทรวงสาธารณสุข สำนักงานปลัดกระทรวงสาธารณสุข</v>
          </cell>
          <cell r="E864" t="str">
            <v>07</v>
          </cell>
          <cell r="F864" t="str">
            <v>โรงพยาบาลชุมชน</v>
          </cell>
          <cell r="G864" t="str">
            <v>90</v>
          </cell>
          <cell r="H864" t="str">
            <v>34</v>
          </cell>
          <cell r="I864" t="str">
            <v>จ.อุบลราชธานี</v>
          </cell>
          <cell r="J864" t="str">
            <v>07</v>
          </cell>
          <cell r="K864" t="str">
            <v xml:space="preserve"> อ.เดชอุดม</v>
          </cell>
          <cell r="L864" t="str">
            <v>01</v>
          </cell>
          <cell r="M864" t="str">
            <v xml:space="preserve"> 'ต.เมืองเดช'</v>
          </cell>
          <cell r="N864" t="str">
            <v>19</v>
          </cell>
          <cell r="O864" t="str">
            <v xml:space="preserve"> หมู่ 19</v>
          </cell>
          <cell r="P864" t="str">
            <v>01</v>
          </cell>
          <cell r="Q864" t="str">
            <v>เปิดดำเนินการ</v>
          </cell>
          <cell r="V864" t="str">
            <v>23</v>
          </cell>
          <cell r="W864" t="str">
            <v>2.3 ทุติยภูมิระดับสูง</v>
          </cell>
          <cell r="AH864" t="str">
            <v>11443</v>
          </cell>
        </row>
        <row r="865">
          <cell r="A865" t="str">
            <v>001144800</v>
          </cell>
          <cell r="B865" t="str">
            <v>โรงพยาบาลสมเด็จพระยุพราชท่าบ่อ</v>
          </cell>
          <cell r="C865" t="str">
            <v>21002</v>
          </cell>
          <cell r="D865" t="str">
            <v>กระทรวงสาธารณสุข สำนักงานปลัดกระทรวงสาธารณสุข</v>
          </cell>
          <cell r="E865" t="str">
            <v>07</v>
          </cell>
          <cell r="F865" t="str">
            <v>โรงพยาบาลชุมชน</v>
          </cell>
          <cell r="G865" t="str">
            <v>150</v>
          </cell>
          <cell r="H865" t="str">
            <v>43</v>
          </cell>
          <cell r="I865" t="str">
            <v>จ.หนองคาย</v>
          </cell>
          <cell r="J865" t="str">
            <v>02</v>
          </cell>
          <cell r="K865" t="str">
            <v xml:space="preserve"> อ.ท่าบ่อ</v>
          </cell>
          <cell r="L865" t="str">
            <v>01</v>
          </cell>
          <cell r="M865" t="str">
            <v xml:space="preserve"> 'ต.ท่าบ่อ'</v>
          </cell>
          <cell r="N865" t="str">
            <v>13</v>
          </cell>
          <cell r="O865" t="str">
            <v xml:space="preserve"> หมู่ 13</v>
          </cell>
          <cell r="P865" t="str">
            <v>01</v>
          </cell>
          <cell r="Q865" t="str">
            <v>เปิดดำเนินการ</v>
          </cell>
          <cell r="R865" t="str">
            <v xml:space="preserve">161  </v>
          </cell>
          <cell r="S865" t="str">
            <v>43110</v>
          </cell>
          <cell r="T865" t="str">
            <v>042431015</v>
          </cell>
          <cell r="U865" t="str">
            <v>042431287</v>
          </cell>
          <cell r="V865" t="str">
            <v>22</v>
          </cell>
          <cell r="W865" t="str">
            <v>2.2 ทุติยภูมิระดับกลาง</v>
          </cell>
          <cell r="X865" t="str">
            <v>S</v>
          </cell>
          <cell r="Y865" t="str">
            <v xml:space="preserve">บริการ  </v>
          </cell>
          <cell r="AH865" t="str">
            <v>11448</v>
          </cell>
        </row>
        <row r="866">
          <cell r="A866" t="str">
            <v>001166000</v>
          </cell>
          <cell r="B866" t="str">
            <v>โรงพยาบาลจุฬาภรณ์</v>
          </cell>
          <cell r="C866" t="str">
            <v>21002</v>
          </cell>
          <cell r="D866" t="str">
            <v>กระทรวงสาธารณสุข สำนักงานปลัดกระทรวงสาธารณสุข</v>
          </cell>
          <cell r="E866" t="str">
            <v>07</v>
          </cell>
          <cell r="F866" t="str">
            <v>โรงพยาบาลชุมชน</v>
          </cell>
          <cell r="G866" t="str">
            <v>30</v>
          </cell>
          <cell r="H866" t="str">
            <v>80</v>
          </cell>
          <cell r="I866" t="str">
            <v>จ.นครศรีธรรมราช</v>
          </cell>
          <cell r="J866" t="str">
            <v>19</v>
          </cell>
          <cell r="K866" t="str">
            <v xml:space="preserve"> อ.จุฬาภรณ์</v>
          </cell>
          <cell r="L866" t="str">
            <v>06</v>
          </cell>
          <cell r="M866" t="str">
            <v xml:space="preserve"> 'ต.สามตำบล'</v>
          </cell>
          <cell r="N866" t="str">
            <v>04</v>
          </cell>
          <cell r="O866" t="str">
            <v xml:space="preserve"> หมู่ 4</v>
          </cell>
          <cell r="P866" t="str">
            <v>01</v>
          </cell>
          <cell r="Q866" t="str">
            <v>เปิดดำเนินการ</v>
          </cell>
          <cell r="R866" t="str">
            <v xml:space="preserve">111 </v>
          </cell>
          <cell r="V866" t="str">
            <v>21</v>
          </cell>
          <cell r="W866" t="str">
            <v>2.1 ทุติยภูมิระดับต้น</v>
          </cell>
          <cell r="AH866" t="str">
            <v>11660</v>
          </cell>
        </row>
        <row r="867">
          <cell r="A867" t="str">
            <v>001145500</v>
          </cell>
          <cell r="B867" t="str">
            <v>โรงพยาบาลสมเด็จพระยุพราชนครไทย</v>
          </cell>
          <cell r="C867" t="str">
            <v>21002</v>
          </cell>
          <cell r="D867" t="str">
            <v>กระทรวงสาธารณสุข สำนักงานปลัดกระทรวงสาธารณสุข</v>
          </cell>
          <cell r="E867" t="str">
            <v>07</v>
          </cell>
          <cell r="F867" t="str">
            <v>โรงพยาบาลชุมชน</v>
          </cell>
          <cell r="G867" t="str">
            <v>60</v>
          </cell>
          <cell r="H867" t="str">
            <v>65</v>
          </cell>
          <cell r="I867" t="str">
            <v>จ.พิษณุโลก</v>
          </cell>
          <cell r="J867" t="str">
            <v>02</v>
          </cell>
          <cell r="K867" t="str">
            <v xml:space="preserve"> อ.นครไทย</v>
          </cell>
          <cell r="L867" t="str">
            <v>01</v>
          </cell>
          <cell r="M867" t="str">
            <v xml:space="preserve"> 'ต.นครไทย'</v>
          </cell>
          <cell r="N867" t="str">
            <v>07</v>
          </cell>
          <cell r="O867" t="str">
            <v xml:space="preserve"> หมู่ 7</v>
          </cell>
          <cell r="P867" t="str">
            <v>01</v>
          </cell>
          <cell r="Q867" t="str">
            <v>เปิดดำเนินการ</v>
          </cell>
          <cell r="R867" t="str">
            <v xml:space="preserve">111 </v>
          </cell>
          <cell r="V867" t="str">
            <v>21</v>
          </cell>
          <cell r="W867" t="str">
            <v>2.1 ทุติยภูมิระดับต้น</v>
          </cell>
          <cell r="AH867" t="str">
            <v>11455</v>
          </cell>
        </row>
        <row r="868">
          <cell r="A868" t="str">
            <v>001380600</v>
          </cell>
          <cell r="B868" t="str">
            <v>โรงพยาบาลกาบัง</v>
          </cell>
          <cell r="C868" t="str">
            <v>21002</v>
          </cell>
          <cell r="D868" t="str">
            <v>กระทรวงสาธารณสุข สำนักงานปลัดกระทรวงสาธารณสุข</v>
          </cell>
          <cell r="E868" t="str">
            <v>07</v>
          </cell>
          <cell r="F868" t="str">
            <v>โรงพยาบาลชุมชน</v>
          </cell>
          <cell r="G868" t="str">
            <v>30</v>
          </cell>
          <cell r="H868" t="str">
            <v>95</v>
          </cell>
          <cell r="I868" t="str">
            <v>จ.ยะลา</v>
          </cell>
          <cell r="J868" t="str">
            <v>07</v>
          </cell>
          <cell r="K868" t="str">
            <v xml:space="preserve"> อ.กาบัง</v>
          </cell>
          <cell r="L868" t="str">
            <v>01</v>
          </cell>
          <cell r="M868" t="str">
            <v xml:space="preserve"> 'ต.กาบัง'</v>
          </cell>
          <cell r="N868" t="str">
            <v>05</v>
          </cell>
          <cell r="O868" t="str">
            <v xml:space="preserve"> หมู่ 5</v>
          </cell>
          <cell r="P868" t="str">
            <v>01</v>
          </cell>
          <cell r="Q868" t="str">
            <v>เปิดดำเนินการ</v>
          </cell>
          <cell r="S868" t="str">
            <v>95120</v>
          </cell>
          <cell r="V868" t="str">
            <v>21</v>
          </cell>
          <cell r="W868" t="str">
            <v>2.1 ทุติยภูมิระดับต้น</v>
          </cell>
          <cell r="AH868" t="str">
            <v>13806</v>
          </cell>
        </row>
        <row r="869">
          <cell r="A869" t="str">
            <v>001501000</v>
          </cell>
          <cell r="B869" t="str">
            <v>โรงพยาบาลเจาะไอร้อง</v>
          </cell>
          <cell r="C869" t="str">
            <v>21002</v>
          </cell>
          <cell r="D869" t="str">
            <v>กระทรวงสาธารณสุข สำนักงานปลัดกระทรวงสาธารณสุข</v>
          </cell>
          <cell r="E869" t="str">
            <v>07</v>
          </cell>
          <cell r="F869" t="str">
            <v>โรงพยาบาลชุมชน</v>
          </cell>
          <cell r="G869" t="str">
            <v>10</v>
          </cell>
          <cell r="H869" t="str">
            <v>96</v>
          </cell>
          <cell r="I869" t="str">
            <v>จ.นราธิวาส</v>
          </cell>
          <cell r="J869" t="str">
            <v>13</v>
          </cell>
          <cell r="K869" t="str">
            <v xml:space="preserve"> อ.เจาะไอร้อง</v>
          </cell>
          <cell r="L869" t="str">
            <v>01</v>
          </cell>
          <cell r="M869" t="str">
            <v xml:space="preserve"> 'ต.จวบ'</v>
          </cell>
          <cell r="N869" t="str">
            <v>01</v>
          </cell>
          <cell r="O869" t="str">
            <v xml:space="preserve"> หมู่ 1</v>
          </cell>
          <cell r="P869" t="str">
            <v>01</v>
          </cell>
          <cell r="Q869" t="str">
            <v>เปิดดำเนินการ</v>
          </cell>
          <cell r="S869" t="str">
            <v>96130</v>
          </cell>
          <cell r="V869" t="str">
            <v>21</v>
          </cell>
          <cell r="W869" t="str">
            <v>2.1 ทุติยภูมิระดับต้น</v>
          </cell>
          <cell r="AH869" t="str">
            <v>15010</v>
          </cell>
        </row>
        <row r="870">
          <cell r="A870" t="str">
            <v>001381700</v>
          </cell>
          <cell r="B870" t="str">
            <v>โรงพยาบาลเขาฉกรรจ์</v>
          </cell>
          <cell r="C870" t="str">
            <v>21002</v>
          </cell>
          <cell r="D870" t="str">
            <v>กระทรวงสาธารณสุข สำนักงานปลัดกระทรวงสาธารณสุข</v>
          </cell>
          <cell r="E870" t="str">
            <v>07</v>
          </cell>
          <cell r="F870" t="str">
            <v>โรงพยาบาลชุมชน</v>
          </cell>
          <cell r="G870" t="str">
            <v>30</v>
          </cell>
          <cell r="H870" t="str">
            <v>27</v>
          </cell>
          <cell r="I870" t="str">
            <v>จ.สระแก้ว</v>
          </cell>
          <cell r="J870" t="str">
            <v>07</v>
          </cell>
          <cell r="K870" t="str">
            <v xml:space="preserve"> อ.เขาฉกรรจ์</v>
          </cell>
          <cell r="L870" t="str">
            <v>01</v>
          </cell>
          <cell r="M870" t="str">
            <v xml:space="preserve"> 'ต.เขาฉกรรจ์'</v>
          </cell>
          <cell r="N870" t="str">
            <v>06</v>
          </cell>
          <cell r="O870" t="str">
            <v xml:space="preserve"> หมู่ 6</v>
          </cell>
          <cell r="P870" t="str">
            <v>01</v>
          </cell>
          <cell r="Q870" t="str">
            <v>เปิดดำเนินการ</v>
          </cell>
          <cell r="V870" t="str">
            <v>21</v>
          </cell>
          <cell r="W870" t="str">
            <v>2.1 ทุติยภูมิระดับต้น</v>
          </cell>
          <cell r="AH870" t="str">
            <v>13817</v>
          </cell>
        </row>
        <row r="871">
          <cell r="A871" t="str">
            <v>001165400</v>
          </cell>
          <cell r="B871" t="str">
            <v>โรงพยาบาลวิภาวดี</v>
          </cell>
          <cell r="C871" t="str">
            <v>21002</v>
          </cell>
          <cell r="D871" t="str">
            <v>กระทรวงสาธารณสุข สำนักงานปลัดกระทรวงสาธารณสุข</v>
          </cell>
          <cell r="E871" t="str">
            <v>07</v>
          </cell>
          <cell r="F871" t="str">
            <v>โรงพยาบาลชุมชน</v>
          </cell>
          <cell r="G871" t="str">
            <v>30</v>
          </cell>
          <cell r="H871" t="str">
            <v>84</v>
          </cell>
          <cell r="I871" t="str">
            <v>จ.สุราษฎร์ธานี</v>
          </cell>
          <cell r="J871" t="str">
            <v>19</v>
          </cell>
          <cell r="K871" t="str">
            <v xml:space="preserve"> อ.วิภาวดี</v>
          </cell>
          <cell r="L871" t="str">
            <v>02</v>
          </cell>
          <cell r="M871" t="str">
            <v xml:space="preserve"> 'ต.ตะกุกเหนือ'</v>
          </cell>
          <cell r="N871" t="str">
            <v>04</v>
          </cell>
          <cell r="O871" t="str">
            <v xml:space="preserve"> หมู่ 4</v>
          </cell>
          <cell r="P871" t="str">
            <v>01</v>
          </cell>
          <cell r="Q871" t="str">
            <v>เปิดดำเนินการ</v>
          </cell>
          <cell r="S871" t="str">
            <v>84180</v>
          </cell>
          <cell r="T871" t="str">
            <v>077292144</v>
          </cell>
          <cell r="U871" t="str">
            <v>077292135</v>
          </cell>
          <cell r="V871" t="str">
            <v>21</v>
          </cell>
          <cell r="W871" t="str">
            <v>2.1 ทุติยภูมิระดับต้น</v>
          </cell>
          <cell r="X871" t="str">
            <v>S</v>
          </cell>
          <cell r="Y871" t="str">
            <v xml:space="preserve">บริการ  </v>
          </cell>
          <cell r="AH871" t="str">
            <v>11654</v>
          </cell>
        </row>
        <row r="872">
          <cell r="A872" t="str">
            <v>001143300</v>
          </cell>
          <cell r="B872" t="str">
            <v>โรงพยาบาลธารโต</v>
          </cell>
          <cell r="C872" t="str">
            <v>21002</v>
          </cell>
          <cell r="D872" t="str">
            <v>กระทรวงสาธารณสุข สำนักงานปลัดกระทรวงสาธารณสุข</v>
          </cell>
          <cell r="E872" t="str">
            <v>07</v>
          </cell>
          <cell r="F872" t="str">
            <v>โรงพยาบาลชุมชน</v>
          </cell>
          <cell r="G872" t="str">
            <v>30</v>
          </cell>
          <cell r="H872" t="str">
            <v>95</v>
          </cell>
          <cell r="I872" t="str">
            <v>จ.ยะลา</v>
          </cell>
          <cell r="J872" t="str">
            <v>04</v>
          </cell>
          <cell r="K872" t="str">
            <v xml:space="preserve"> อ.ธารโต</v>
          </cell>
          <cell r="L872" t="str">
            <v>01</v>
          </cell>
          <cell r="M872" t="str">
            <v xml:space="preserve"> 'ต.ธารโต'</v>
          </cell>
          <cell r="N872" t="str">
            <v>01</v>
          </cell>
          <cell r="O872" t="str">
            <v xml:space="preserve"> หมู่ 1</v>
          </cell>
          <cell r="P872" t="str">
            <v>01</v>
          </cell>
          <cell r="Q872" t="str">
            <v>เปิดดำเนินการ</v>
          </cell>
          <cell r="R872" t="str">
            <v xml:space="preserve">104 ถ.สุขยางค์ </v>
          </cell>
          <cell r="S872" t="str">
            <v>95150</v>
          </cell>
          <cell r="T872" t="str">
            <v>073297041</v>
          </cell>
          <cell r="U872" t="str">
            <v>073297077</v>
          </cell>
          <cell r="V872" t="str">
            <v>21</v>
          </cell>
          <cell r="W872" t="str">
            <v>2.1 ทุติยภูมิระดับต้น</v>
          </cell>
          <cell r="X872" t="str">
            <v>S</v>
          </cell>
          <cell r="Y872" t="str">
            <v xml:space="preserve">บริการ  </v>
          </cell>
          <cell r="AH872" t="str">
            <v>11433</v>
          </cell>
        </row>
        <row r="873">
          <cell r="A873" t="str">
            <v>001145200</v>
          </cell>
          <cell r="B873" t="str">
            <v>โรงพยาบาลสมเด็จพระยุพราชเด่นชัย</v>
          </cell>
          <cell r="C873" t="str">
            <v>21002</v>
          </cell>
          <cell r="D873" t="str">
            <v>กระทรวงสาธารณสุข สำนักงานปลัดกระทรวงสาธารณสุข</v>
          </cell>
          <cell r="E873" t="str">
            <v>07</v>
          </cell>
          <cell r="F873" t="str">
            <v>โรงพยาบาลชุมชน</v>
          </cell>
          <cell r="G873" t="str">
            <v>30</v>
          </cell>
          <cell r="H873" t="str">
            <v>54</v>
          </cell>
          <cell r="I873" t="str">
            <v>จ.แพร่</v>
          </cell>
          <cell r="J873" t="str">
            <v>05</v>
          </cell>
          <cell r="K873" t="str">
            <v xml:space="preserve"> อ.เด่นชัย</v>
          </cell>
          <cell r="L873" t="str">
            <v>01</v>
          </cell>
          <cell r="M873" t="str">
            <v xml:space="preserve"> 'ต.เด่นชัย'</v>
          </cell>
          <cell r="N873" t="str">
            <v>09</v>
          </cell>
          <cell r="O873" t="str">
            <v xml:space="preserve"> หมู่ 9</v>
          </cell>
          <cell r="P873" t="str">
            <v>01</v>
          </cell>
          <cell r="Q873" t="str">
            <v>เปิดดำเนินการ</v>
          </cell>
          <cell r="R873" t="str">
            <v xml:space="preserve">เลขที  545   </v>
          </cell>
          <cell r="V873" t="str">
            <v>22</v>
          </cell>
          <cell r="W873" t="str">
            <v>2.2 ทุติยภูมิระดับกลาง</v>
          </cell>
          <cell r="AH873" t="str">
            <v>11452</v>
          </cell>
        </row>
        <row r="874">
          <cell r="A874" t="str">
            <v>001413800</v>
          </cell>
          <cell r="B874" t="str">
            <v>โรงพยาบาลท่าโรงช้าง</v>
          </cell>
          <cell r="C874" t="str">
            <v>21002</v>
          </cell>
          <cell r="D874" t="str">
            <v>กระทรวงสาธารณสุข สำนักงานปลัดกระทรวงสาธารณสุข</v>
          </cell>
          <cell r="E874" t="str">
            <v>07</v>
          </cell>
          <cell r="F874" t="str">
            <v>โรงพยาบาลชุมชน</v>
          </cell>
          <cell r="G874" t="str">
            <v>30</v>
          </cell>
          <cell r="H874" t="str">
            <v>84</v>
          </cell>
          <cell r="I874" t="str">
            <v>จ.สุราษฎร์ธานี</v>
          </cell>
          <cell r="J874" t="str">
            <v>17</v>
          </cell>
          <cell r="K874" t="str">
            <v xml:space="preserve"> อ.พุนพิน</v>
          </cell>
          <cell r="L874" t="str">
            <v>06</v>
          </cell>
          <cell r="M874" t="str">
            <v xml:space="preserve"> 'ต.ท่าโรงช้าง'</v>
          </cell>
          <cell r="N874" t="str">
            <v>03</v>
          </cell>
          <cell r="O874" t="str">
            <v xml:space="preserve"> หมู่ 3</v>
          </cell>
          <cell r="P874" t="str">
            <v>01</v>
          </cell>
          <cell r="Q874" t="str">
            <v>เปิดดำเนินการ</v>
          </cell>
          <cell r="R874" t="str">
            <v xml:space="preserve">114 </v>
          </cell>
          <cell r="S874" t="str">
            <v>84130</v>
          </cell>
          <cell r="T874" t="str">
            <v>077357164</v>
          </cell>
          <cell r="U874" t="str">
            <v>077357168</v>
          </cell>
          <cell r="V874" t="str">
            <v>22</v>
          </cell>
          <cell r="W874" t="str">
            <v>2.2 ทุติยภูมิระดับกลาง</v>
          </cell>
          <cell r="X874" t="str">
            <v>S</v>
          </cell>
          <cell r="Y874" t="str">
            <v xml:space="preserve">บริการ  </v>
          </cell>
          <cell r="AH874" t="str">
            <v>14138</v>
          </cell>
        </row>
        <row r="875">
          <cell r="A875" t="str">
            <v>001413600</v>
          </cell>
          <cell r="B875" t="str">
            <v>โรงพยาบาลศุกร์ศิริศรีสวัสดิ์</v>
          </cell>
          <cell r="C875" t="str">
            <v>21002</v>
          </cell>
          <cell r="D875" t="str">
            <v>กระทรวงสาธารณสุข สำนักงานปลัดกระทรวงสาธารณสุข</v>
          </cell>
          <cell r="E875" t="str">
            <v>07</v>
          </cell>
          <cell r="F875" t="str">
            <v>โรงพยาบาลชุมชน</v>
          </cell>
          <cell r="G875" t="str">
            <v>30</v>
          </cell>
          <cell r="H875" t="str">
            <v>71</v>
          </cell>
          <cell r="I875" t="str">
            <v>จ.กาญจนบุรี</v>
          </cell>
          <cell r="J875" t="str">
            <v>04</v>
          </cell>
          <cell r="K875" t="str">
            <v xml:space="preserve"> อ.ศรีสวัสดิ์</v>
          </cell>
          <cell r="L875" t="str">
            <v>02</v>
          </cell>
          <cell r="M875" t="str">
            <v xml:space="preserve"> 'ต.ด่านแม่แฉลบ'</v>
          </cell>
          <cell r="N875" t="str">
            <v>03</v>
          </cell>
          <cell r="O875" t="str">
            <v xml:space="preserve"> หมู่ 3</v>
          </cell>
          <cell r="P875" t="str">
            <v>01</v>
          </cell>
          <cell r="Q875" t="str">
            <v>เปิดดำเนินการ</v>
          </cell>
          <cell r="S875" t="str">
            <v>71250</v>
          </cell>
          <cell r="T875" t="str">
            <v>034597069</v>
          </cell>
          <cell r="U875" t="str">
            <v>034597111</v>
          </cell>
          <cell r="V875" t="str">
            <v>21</v>
          </cell>
          <cell r="W875" t="str">
            <v>2.1 ทุติยภูมิระดับต้น</v>
          </cell>
          <cell r="X875" t="str">
            <v>S</v>
          </cell>
          <cell r="Y875" t="str">
            <v xml:space="preserve">บริการ  </v>
          </cell>
          <cell r="AH875" t="str">
            <v>14136</v>
          </cell>
        </row>
        <row r="876">
          <cell r="A876" t="str">
            <v>001413900</v>
          </cell>
          <cell r="B876" t="str">
            <v>โรงพยาบาลรัษฎา</v>
          </cell>
          <cell r="C876" t="str">
            <v>21002</v>
          </cell>
          <cell r="D876" t="str">
            <v>กระทรวงสาธารณสุข สำนักงานปลัดกระทรวงสาธารณสุข</v>
          </cell>
          <cell r="E876" t="str">
            <v>07</v>
          </cell>
          <cell r="F876" t="str">
            <v>โรงพยาบาลชุมชน</v>
          </cell>
          <cell r="G876" t="str">
            <v>30</v>
          </cell>
          <cell r="H876" t="str">
            <v>92</v>
          </cell>
          <cell r="I876" t="str">
            <v>จ.ตรัง</v>
          </cell>
          <cell r="J876" t="str">
            <v>09</v>
          </cell>
          <cell r="K876" t="str">
            <v xml:space="preserve"> อ.รัษฎา</v>
          </cell>
          <cell r="L876" t="str">
            <v>01</v>
          </cell>
          <cell r="M876" t="str">
            <v xml:space="preserve"> 'ต.ควนเมา'</v>
          </cell>
          <cell r="N876" t="str">
            <v>00</v>
          </cell>
          <cell r="O876" t="str">
            <v xml:space="preserve"> หมู่ 0</v>
          </cell>
          <cell r="P876" t="str">
            <v>01</v>
          </cell>
          <cell r="Q876" t="str">
            <v>เปิดดำเนินการ</v>
          </cell>
          <cell r="R876" t="str">
            <v>184</v>
          </cell>
          <cell r="S876" t="str">
            <v>92160</v>
          </cell>
          <cell r="V876" t="str">
            <v>21</v>
          </cell>
          <cell r="W876" t="str">
            <v>2.1 ทุติยภูมิระดับต้น</v>
          </cell>
          <cell r="X876" t="str">
            <v>S</v>
          </cell>
          <cell r="Y876" t="str">
            <v xml:space="preserve">บริการ  </v>
          </cell>
          <cell r="AH876" t="str">
            <v>14139</v>
          </cell>
        </row>
        <row r="877">
          <cell r="A877" t="str">
            <v>001413500</v>
          </cell>
          <cell r="B877" t="str">
            <v>โรงพยาบาลบึงสามัคคี</v>
          </cell>
          <cell r="C877" t="str">
            <v>21002</v>
          </cell>
          <cell r="D877" t="str">
            <v>กระทรวงสาธารณสุข สำนักงานปลัดกระทรวงสาธารณสุข</v>
          </cell>
          <cell r="E877" t="str">
            <v>07</v>
          </cell>
          <cell r="F877" t="str">
            <v>โรงพยาบาลชุมชน</v>
          </cell>
          <cell r="G877" t="str">
            <v>30</v>
          </cell>
          <cell r="H877" t="str">
            <v>62</v>
          </cell>
          <cell r="I877" t="str">
            <v>จ.กำแพงเพชร</v>
          </cell>
          <cell r="J877" t="str">
            <v>10</v>
          </cell>
          <cell r="K877" t="str">
            <v xml:space="preserve"> อ.บึงสามัคคี</v>
          </cell>
          <cell r="L877" t="str">
            <v>03</v>
          </cell>
          <cell r="M877" t="str">
            <v xml:space="preserve"> 'ต.ระหาน'</v>
          </cell>
          <cell r="N877" t="str">
            <v>07</v>
          </cell>
          <cell r="O877" t="str">
            <v xml:space="preserve"> หมู่ 7</v>
          </cell>
          <cell r="P877" t="str">
            <v>01</v>
          </cell>
          <cell r="Q877" t="str">
            <v>เปิดดำเนินการ</v>
          </cell>
          <cell r="S877" t="str">
            <v>62210</v>
          </cell>
          <cell r="V877" t="str">
            <v>21</v>
          </cell>
          <cell r="W877" t="str">
            <v>2.1 ทุติยภูมิระดับต้น</v>
          </cell>
          <cell r="AH877" t="str">
            <v>14135</v>
          </cell>
        </row>
        <row r="878">
          <cell r="A878" t="str">
            <v>001080100</v>
          </cell>
          <cell r="B878" t="str">
            <v>โรงพยาบาลท่าช้าง</v>
          </cell>
          <cell r="C878" t="str">
            <v>21002</v>
          </cell>
          <cell r="D878" t="str">
            <v>กระทรวงสาธารณสุข สำนักงานปลัดกระทรวงสาธารณสุข</v>
          </cell>
          <cell r="E878" t="str">
            <v>07</v>
          </cell>
          <cell r="F878" t="str">
            <v>โรงพยาบาลชุมชน</v>
          </cell>
          <cell r="G878" t="str">
            <v>30</v>
          </cell>
          <cell r="H878" t="str">
            <v>17</v>
          </cell>
          <cell r="I878" t="str">
            <v>จ.สิงห์บุรี</v>
          </cell>
          <cell r="J878" t="str">
            <v>05</v>
          </cell>
          <cell r="K878" t="str">
            <v xml:space="preserve"> อ.ท่าช้าง</v>
          </cell>
          <cell r="L878" t="str">
            <v>02</v>
          </cell>
          <cell r="M878" t="str">
            <v xml:space="preserve"> 'ต.โพประจักษ์'</v>
          </cell>
          <cell r="N878" t="str">
            <v>04</v>
          </cell>
          <cell r="O878" t="str">
            <v xml:space="preserve"> หมู่ 4</v>
          </cell>
          <cell r="P878" t="str">
            <v>01</v>
          </cell>
          <cell r="Q878" t="str">
            <v>เปิดดำเนินการ</v>
          </cell>
          <cell r="R878" t="str">
            <v xml:space="preserve">76/4 </v>
          </cell>
          <cell r="S878" t="str">
            <v>16140</v>
          </cell>
          <cell r="T878" t="str">
            <v>036-595117</v>
          </cell>
          <cell r="U878" t="str">
            <v>036-595497</v>
          </cell>
          <cell r="V878" t="str">
            <v>22</v>
          </cell>
          <cell r="W878" t="str">
            <v>2.2 ทุติยภูมิระดับกลาง</v>
          </cell>
          <cell r="X878" t="str">
            <v>S</v>
          </cell>
          <cell r="Y878" t="str">
            <v xml:space="preserve">บริการ  </v>
          </cell>
          <cell r="AH878" t="str">
            <v>10801</v>
          </cell>
        </row>
        <row r="879">
          <cell r="A879" t="str">
            <v>001069200</v>
          </cell>
          <cell r="B879" t="str">
            <v>โรงพยาบาลสิงห์บุรี</v>
          </cell>
          <cell r="C879" t="str">
            <v>21002</v>
          </cell>
          <cell r="D879" t="str">
            <v>กระทรวงสาธารณสุข สำนักงานปลัดกระทรวงสาธารณสุข</v>
          </cell>
          <cell r="E879" t="str">
            <v>06</v>
          </cell>
          <cell r="F879" t="str">
            <v>โรงพยาบาลทั่วไป</v>
          </cell>
          <cell r="G879" t="str">
            <v>310</v>
          </cell>
          <cell r="H879" t="str">
            <v>17</v>
          </cell>
          <cell r="I879" t="str">
            <v>จ.สิงห์บุรี</v>
          </cell>
          <cell r="J879" t="str">
            <v>01</v>
          </cell>
          <cell r="K879" t="str">
            <v xml:space="preserve"> อ.เมืองสิงห์บุรี</v>
          </cell>
          <cell r="L879" t="str">
            <v>01</v>
          </cell>
          <cell r="M879" t="str">
            <v xml:space="preserve"> 'ต.บางพุทรา'</v>
          </cell>
          <cell r="N879" t="str">
            <v>00</v>
          </cell>
          <cell r="O879" t="str">
            <v xml:space="preserve"> หมู่ 0</v>
          </cell>
          <cell r="P879" t="str">
            <v>01</v>
          </cell>
          <cell r="Q879" t="str">
            <v>เปิดดำเนินการ</v>
          </cell>
          <cell r="R879" t="str">
            <v>917/3</v>
          </cell>
          <cell r="S879" t="str">
            <v>16000</v>
          </cell>
          <cell r="T879" t="str">
            <v>036-511060</v>
          </cell>
          <cell r="U879" t="str">
            <v>036-522515</v>
          </cell>
          <cell r="V879" t="str">
            <v>23</v>
          </cell>
          <cell r="W879" t="str">
            <v>2.3 ทุติยภูมิระดับสูง</v>
          </cell>
          <cell r="X879" t="str">
            <v>S</v>
          </cell>
          <cell r="Y879" t="str">
            <v xml:space="preserve">บริการ  </v>
          </cell>
          <cell r="AH879" t="str">
            <v>10692</v>
          </cell>
        </row>
        <row r="880">
          <cell r="A880" t="str">
            <v>001069000</v>
          </cell>
          <cell r="B880" t="str">
            <v>โรงพยาบาลพระนารายณ์มหาราช</v>
          </cell>
          <cell r="C880" t="str">
            <v>21002</v>
          </cell>
          <cell r="D880" t="str">
            <v>กระทรวงสาธารณสุข สำนักงานปลัดกระทรวงสาธารณสุข</v>
          </cell>
          <cell r="E880" t="str">
            <v>06</v>
          </cell>
          <cell r="F880" t="str">
            <v>โรงพยาบาลทั่วไป</v>
          </cell>
          <cell r="G880" t="str">
            <v>428</v>
          </cell>
          <cell r="H880" t="str">
            <v>16</v>
          </cell>
          <cell r="I880" t="str">
            <v>จ.ลพบุรี</v>
          </cell>
          <cell r="J880" t="str">
            <v>01</v>
          </cell>
          <cell r="K880" t="str">
            <v xml:space="preserve"> อ.เมืองลพบุรี</v>
          </cell>
          <cell r="L880" t="str">
            <v>06</v>
          </cell>
          <cell r="M880" t="str">
            <v xml:space="preserve"> 'ต.เขาสามยอด'</v>
          </cell>
          <cell r="N880" t="str">
            <v>01</v>
          </cell>
          <cell r="O880" t="str">
            <v xml:space="preserve"> หมู่ 1</v>
          </cell>
          <cell r="P880" t="str">
            <v>01</v>
          </cell>
          <cell r="Q880" t="str">
            <v>เปิดดำเนินการ</v>
          </cell>
          <cell r="R880" t="str">
            <v>260 ชุมชน 4 สันติสุข  ถ.พหลโยธิน เทศบาลเมืองเขาสามยอด</v>
          </cell>
          <cell r="S880" t="str">
            <v>15000</v>
          </cell>
          <cell r="T880" t="str">
            <v>036-621537</v>
          </cell>
          <cell r="U880" t="str">
            <v>036-412018</v>
          </cell>
          <cell r="V880" t="str">
            <v>23</v>
          </cell>
          <cell r="W880" t="str">
            <v>2.3 ทุติยภูมิระดับสูง</v>
          </cell>
          <cell r="X880" t="str">
            <v>S</v>
          </cell>
          <cell r="Y880" t="str">
            <v xml:space="preserve">บริการ  </v>
          </cell>
          <cell r="Z880" t="str">
            <v>02</v>
          </cell>
          <cell r="AA880" t="str">
            <v>แก้ไขชื่อ</v>
          </cell>
          <cell r="AB880" t="str">
            <v>เปลี่ยน จาก รพ.ลพบุรี เป็น รพ.พระนารายณ์มหาราช</v>
          </cell>
          <cell r="AH880" t="str">
            <v>10690</v>
          </cell>
        </row>
        <row r="881">
          <cell r="A881" t="str">
            <v>001079000</v>
          </cell>
          <cell r="B881" t="str">
            <v>โรงพยาบาลโคกสำโรง</v>
          </cell>
          <cell r="C881" t="str">
            <v>21002</v>
          </cell>
          <cell r="D881" t="str">
            <v>กระทรวงสาธารณสุข สำนักงานปลัดกระทรวงสาธารณสุข</v>
          </cell>
          <cell r="E881" t="str">
            <v>07</v>
          </cell>
          <cell r="F881" t="str">
            <v>โรงพยาบาลชุมชน</v>
          </cell>
          <cell r="G881" t="str">
            <v>120</v>
          </cell>
          <cell r="H881" t="str">
            <v>16</v>
          </cell>
          <cell r="I881" t="str">
            <v>จ.ลพบุรี</v>
          </cell>
          <cell r="J881" t="str">
            <v>03</v>
          </cell>
          <cell r="K881" t="str">
            <v xml:space="preserve"> อ.โคกสำโรง</v>
          </cell>
          <cell r="L881" t="str">
            <v>01</v>
          </cell>
          <cell r="M881" t="str">
            <v xml:space="preserve"> 'ต.โคกสำโรง'</v>
          </cell>
          <cell r="N881" t="str">
            <v>05</v>
          </cell>
          <cell r="O881" t="str">
            <v xml:space="preserve"> หมู่ 5</v>
          </cell>
          <cell r="P881" t="str">
            <v>01</v>
          </cell>
          <cell r="Q881" t="str">
            <v>เปิดดำเนินการ</v>
          </cell>
          <cell r="R881" t="str">
            <v>54/15 ถนนสุระนารายณ์</v>
          </cell>
          <cell r="S881" t="str">
            <v>15120</v>
          </cell>
          <cell r="T881" t="str">
            <v>036-624942</v>
          </cell>
          <cell r="U881" t="str">
            <v>036-624950</v>
          </cell>
          <cell r="V881" t="str">
            <v>22</v>
          </cell>
          <cell r="W881" t="str">
            <v>2.2 ทุติยภูมิระดับกลาง</v>
          </cell>
          <cell r="X881" t="str">
            <v>S</v>
          </cell>
          <cell r="Y881" t="str">
            <v xml:space="preserve">บริการ  </v>
          </cell>
          <cell r="AH881" t="str">
            <v>10790</v>
          </cell>
        </row>
        <row r="882">
          <cell r="A882" t="str">
            <v>001079700</v>
          </cell>
          <cell r="B882" t="str">
            <v>โรงพยาบาลหนองม่วง</v>
          </cell>
          <cell r="C882" t="str">
            <v>21002</v>
          </cell>
          <cell r="D882" t="str">
            <v>กระทรวงสาธารณสุข สำนักงานปลัดกระทรวงสาธารณสุข</v>
          </cell>
          <cell r="E882" t="str">
            <v>07</v>
          </cell>
          <cell r="F882" t="str">
            <v>โรงพยาบาลชุมชน</v>
          </cell>
          <cell r="G882" t="str">
            <v>30</v>
          </cell>
          <cell r="H882" t="str">
            <v>16</v>
          </cell>
          <cell r="I882" t="str">
            <v>จ.ลพบุรี</v>
          </cell>
          <cell r="J882" t="str">
            <v>11</v>
          </cell>
          <cell r="K882" t="str">
            <v xml:space="preserve"> อ.หนองม่วง</v>
          </cell>
          <cell r="L882" t="str">
            <v>01</v>
          </cell>
          <cell r="M882" t="str">
            <v xml:space="preserve"> 'ต.หนองม่วง'</v>
          </cell>
          <cell r="N882" t="str">
            <v>07</v>
          </cell>
          <cell r="O882" t="str">
            <v xml:space="preserve"> หมู่ 7</v>
          </cell>
          <cell r="P882" t="str">
            <v>01</v>
          </cell>
          <cell r="Q882" t="str">
            <v>เปิดดำเนินการ</v>
          </cell>
          <cell r="R882" t="str">
            <v>7/24 ถนนพหลโยธิน</v>
          </cell>
          <cell r="S882" t="str">
            <v>15170</v>
          </cell>
          <cell r="T882" t="str">
            <v>036-431585</v>
          </cell>
          <cell r="U882" t="str">
            <v>036-648412</v>
          </cell>
          <cell r="V882" t="str">
            <v>22</v>
          </cell>
          <cell r="W882" t="str">
            <v>2.2 ทุติยภูมิระดับกลาง</v>
          </cell>
          <cell r="X882" t="str">
            <v>S</v>
          </cell>
          <cell r="Y882" t="str">
            <v xml:space="preserve">บริการ  </v>
          </cell>
          <cell r="AH882" t="str">
            <v>10797</v>
          </cell>
        </row>
        <row r="883">
          <cell r="A883" t="str">
            <v>001079300</v>
          </cell>
          <cell r="B883" t="str">
            <v>โรงพยาบาลท่าหลวง</v>
          </cell>
          <cell r="C883" t="str">
            <v>21002</v>
          </cell>
          <cell r="D883" t="str">
            <v>กระทรวงสาธารณสุข สำนักงานปลัดกระทรวงสาธารณสุข</v>
          </cell>
          <cell r="E883" t="str">
            <v>07</v>
          </cell>
          <cell r="F883" t="str">
            <v>โรงพยาบาลชุมชน</v>
          </cell>
          <cell r="G883" t="str">
            <v>35</v>
          </cell>
          <cell r="H883" t="str">
            <v>16</v>
          </cell>
          <cell r="I883" t="str">
            <v>จ.ลพบุรี</v>
          </cell>
          <cell r="J883" t="str">
            <v>07</v>
          </cell>
          <cell r="K883" t="str">
            <v xml:space="preserve"> อ.ท่าหลวง</v>
          </cell>
          <cell r="L883" t="str">
            <v>01</v>
          </cell>
          <cell r="M883" t="str">
            <v xml:space="preserve"> 'ต.ท่าหลวง'</v>
          </cell>
          <cell r="N883" t="str">
            <v>09</v>
          </cell>
          <cell r="O883" t="str">
            <v xml:space="preserve"> หมู่ 9</v>
          </cell>
          <cell r="P883" t="str">
            <v>01</v>
          </cell>
          <cell r="Q883" t="str">
            <v>เปิดดำเนินการ</v>
          </cell>
          <cell r="R883" t="str">
            <v>29 ถนนชัยบาดาล-ด่านขุนทด</v>
          </cell>
          <cell r="S883" t="str">
            <v>15230</v>
          </cell>
          <cell r="T883" t="str">
            <v>036-497105</v>
          </cell>
          <cell r="U883" t="str">
            <v>036-646342</v>
          </cell>
          <cell r="V883" t="str">
            <v>21</v>
          </cell>
          <cell r="W883" t="str">
            <v>2.1 ทุติยภูมิระดับต้น</v>
          </cell>
          <cell r="X883" t="str">
            <v>S</v>
          </cell>
          <cell r="Y883" t="str">
            <v xml:space="preserve">บริการ  </v>
          </cell>
          <cell r="AH883" t="str">
            <v>10793</v>
          </cell>
        </row>
        <row r="884">
          <cell r="A884" t="str">
            <v>002469200</v>
          </cell>
          <cell r="B884" t="str">
            <v>โรงพยาบาลเฉลิมพระเกียรติ</v>
          </cell>
          <cell r="C884" t="str">
            <v>21002</v>
          </cell>
          <cell r="D884" t="str">
            <v>กระทรวงสาธารณสุข สำนักงานปลัดกระทรวงสาธารณสุข</v>
          </cell>
          <cell r="E884" t="str">
            <v>07</v>
          </cell>
          <cell r="F884" t="str">
            <v>โรงพยาบาลชุมชน</v>
          </cell>
          <cell r="G884" t="str">
            <v>30</v>
          </cell>
          <cell r="H884" t="str">
            <v>30</v>
          </cell>
          <cell r="I884" t="str">
            <v>จ.นครราชสีมา</v>
          </cell>
          <cell r="J884" t="str">
            <v>32</v>
          </cell>
          <cell r="K884" t="str">
            <v xml:space="preserve"> อ.เฉลิมพระเกียรติ</v>
          </cell>
          <cell r="L884" t="str">
            <v>02</v>
          </cell>
          <cell r="M884" t="str">
            <v xml:space="preserve"> 'ต.ท่าช้าง'</v>
          </cell>
          <cell r="N884" t="str">
            <v>15</v>
          </cell>
          <cell r="O884" t="str">
            <v xml:space="preserve"> หมู่ 15</v>
          </cell>
          <cell r="P884" t="str">
            <v>01</v>
          </cell>
          <cell r="Q884" t="str">
            <v>เปิดดำเนินการ</v>
          </cell>
          <cell r="R884" t="str">
            <v>เลขที่ 444</v>
          </cell>
          <cell r="S884" t="str">
            <v>30230</v>
          </cell>
          <cell r="T884" t="str">
            <v>081-7900797</v>
          </cell>
          <cell r="V884" t="str">
            <v>21</v>
          </cell>
          <cell r="W884" t="str">
            <v>2.1 ทุติยภูมิระดับต้น</v>
          </cell>
          <cell r="X884" t="str">
            <v>S</v>
          </cell>
          <cell r="Y884" t="str">
            <v xml:space="preserve">บริการ  </v>
          </cell>
          <cell r="AC884" t="str">
            <v>2011-05-11</v>
          </cell>
          <cell r="AE884" t="str">
            <v>2011-06-01</v>
          </cell>
          <cell r="AH884" t="str">
            <v>24692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lthoffice"/>
      <sheetName val="รพศรพทรพช883"/>
      <sheetName val="t3_รพศรพทรพช883"/>
    </sheetNames>
    <sheetDataSet>
      <sheetData sheetId="0" refreshError="1"/>
      <sheetData sheetId="1" refreshError="1"/>
      <sheetData sheetId="2">
        <row r="1">
          <cell r="A1" t="str">
            <v>รหัส9หลัก</v>
          </cell>
          <cell r="B1" t="str">
            <v>ชื่อหน่วยงาน</v>
          </cell>
          <cell r="C1" t="str">
            <v>รหัสสังกัด</v>
          </cell>
          <cell r="D1" t="str">
            <v>สังกัด</v>
          </cell>
          <cell r="E1" t="str">
            <v>รหัสประเภท</v>
          </cell>
          <cell r="F1" t="str">
            <v>ประเภท</v>
          </cell>
          <cell r="G1" t="str">
            <v>จำนวนเตียง</v>
          </cell>
          <cell r="H1" t="str">
            <v>รหัสจังหวัด</v>
          </cell>
          <cell r="I1" t="str">
            <v>จังหวัด</v>
          </cell>
          <cell r="J1" t="str">
            <v>รหัสอำเภอ</v>
          </cell>
          <cell r="K1" t="str">
            <v>อำเภอ</v>
          </cell>
          <cell r="L1" t="str">
            <v>รหัสตำบล</v>
          </cell>
          <cell r="M1" t="str">
            <v>ตำบล</v>
          </cell>
          <cell r="N1" t="str">
            <v>รหัสหมู่</v>
          </cell>
          <cell r="O1" t="str">
            <v>หมู่</v>
          </cell>
          <cell r="P1" t="str">
            <v>สถานะ</v>
          </cell>
          <cell r="Q1" t="str">
            <v>สถานะการเปิดบริการ</v>
          </cell>
          <cell r="R1" t="str">
            <v>ที่อยู่</v>
          </cell>
          <cell r="S1" t="str">
            <v>รหัสไปรษณีย์</v>
          </cell>
          <cell r="T1" t="str">
            <v>โทรศัพท์</v>
          </cell>
          <cell r="U1" t="str">
            <v>โทรสาร</v>
          </cell>
          <cell r="V1" t="str">
            <v>รหัสระดับการบริการ</v>
          </cell>
          <cell r="W1" t="str">
            <v>ระดับการบริการ</v>
          </cell>
          <cell r="X1" t="str">
            <v>รหัสประเภทบริการ</v>
          </cell>
          <cell r="Y1" t="str">
            <v>ประเภทบริการ</v>
          </cell>
          <cell r="Z1" t="str">
            <v>รหัสการเปลี่ยนแปลง</v>
          </cell>
          <cell r="AA1" t="str">
            <v>ชื่อการเปลี่ยนแปลง</v>
          </cell>
          <cell r="AB1" t="str">
            <v>หมายเหตุ</v>
          </cell>
          <cell r="AC1" t="str">
            <v>วันที่กำหนดรหัส</v>
          </cell>
          <cell r="AD1" t="str">
            <v>วันที่ยกเลิกรหัส</v>
          </cell>
          <cell r="AE1" t="str">
            <v>วันที่เปิดบริการ</v>
          </cell>
          <cell r="AF1" t="str">
            <v>วันที่ปิดบริการ</v>
          </cell>
          <cell r="AG1" t="str">
            <v>วันที่ปรับปรุงข้อมูลล่าสุด</v>
          </cell>
          <cell r="AH1" t="str">
            <v>รหัส5หลัก</v>
          </cell>
        </row>
        <row r="2">
          <cell r="A2" t="str">
            <v>001084500</v>
          </cell>
          <cell r="B2" t="str">
            <v>โรงพยาบาลคลองใหญ่</v>
          </cell>
          <cell r="C2" t="str">
            <v>21002</v>
          </cell>
          <cell r="D2" t="str">
            <v>กระทรวงสาธารณสุข สำนักงานปลัดกระทรวงสาธารณสุข</v>
          </cell>
          <cell r="E2" t="str">
            <v>07</v>
          </cell>
          <cell r="F2" t="str">
            <v>โรงพยาบาลชุมชน</v>
          </cell>
          <cell r="G2" t="str">
            <v>36</v>
          </cell>
          <cell r="H2" t="str">
            <v>23</v>
          </cell>
          <cell r="I2" t="str">
            <v>จ.ตราด</v>
          </cell>
          <cell r="J2" t="str">
            <v>02</v>
          </cell>
          <cell r="K2" t="str">
            <v xml:space="preserve"> อ.คลองใหญ่</v>
          </cell>
          <cell r="L2" t="str">
            <v>01</v>
          </cell>
          <cell r="M2" t="str">
            <v xml:space="preserve"> 'ต.คลองใหญ่'</v>
          </cell>
          <cell r="N2" t="str">
            <v>09</v>
          </cell>
          <cell r="O2" t="str">
            <v xml:space="preserve"> หมู่ 9</v>
          </cell>
          <cell r="P2" t="str">
            <v>01</v>
          </cell>
          <cell r="Q2" t="str">
            <v>เปิดดำเนินการ</v>
          </cell>
          <cell r="R2" t="str">
            <v xml:space="preserve">1 ม.9 ถ.ธนากิจอนุสรณ์ </v>
          </cell>
          <cell r="S2" t="str">
            <v>23110</v>
          </cell>
          <cell r="T2" t="str">
            <v>039-581116</v>
          </cell>
          <cell r="U2" t="str">
            <v>039-581044</v>
          </cell>
          <cell r="V2" t="str">
            <v>21</v>
          </cell>
          <cell r="W2" t="str">
            <v>2.1 ทุติยภูมิระดับต้น</v>
          </cell>
          <cell r="X2" t="str">
            <v>S</v>
          </cell>
          <cell r="Y2" t="str">
            <v xml:space="preserve">บริการ  </v>
          </cell>
          <cell r="AH2" t="str">
            <v>10845</v>
          </cell>
        </row>
        <row r="3">
          <cell r="A3" t="str">
            <v>001136000</v>
          </cell>
          <cell r="B3" t="str">
            <v>โรงพยาบาลไชยา</v>
          </cell>
          <cell r="C3" t="str">
            <v>21002</v>
          </cell>
          <cell r="D3" t="str">
            <v>กระทรวงสาธารณสุข สำนักงานปลัดกระทรวงสาธารณสุข</v>
          </cell>
          <cell r="E3" t="str">
            <v>07</v>
          </cell>
          <cell r="F3" t="str">
            <v>โรงพยาบาลชุมชน</v>
          </cell>
          <cell r="G3" t="str">
            <v>30</v>
          </cell>
          <cell r="H3" t="str">
            <v>84</v>
          </cell>
          <cell r="I3" t="str">
            <v>จ.สุราษฎร์ธานี</v>
          </cell>
          <cell r="J3" t="str">
            <v>06</v>
          </cell>
          <cell r="K3" t="str">
            <v xml:space="preserve"> อ.ไชยา</v>
          </cell>
          <cell r="L3" t="str">
            <v>01</v>
          </cell>
          <cell r="M3" t="str">
            <v xml:space="preserve"> 'ต.ตลาดไชยา'</v>
          </cell>
          <cell r="N3" t="str">
            <v>01</v>
          </cell>
          <cell r="O3" t="str">
            <v xml:space="preserve"> หมู่ 1</v>
          </cell>
          <cell r="P3" t="str">
            <v>01</v>
          </cell>
          <cell r="Q3" t="str">
            <v>เปิดดำเนินการ</v>
          </cell>
          <cell r="R3" t="str">
            <v>ถ.รักษ์นรกิจ</v>
          </cell>
          <cell r="S3" t="str">
            <v>84110</v>
          </cell>
          <cell r="T3" t="str">
            <v>077431466</v>
          </cell>
          <cell r="U3" t="str">
            <v>077431190</v>
          </cell>
          <cell r="V3" t="str">
            <v>21</v>
          </cell>
          <cell r="W3" t="str">
            <v>2.1 ทุติยภูมิระดับต้น</v>
          </cell>
          <cell r="X3" t="str">
            <v>S</v>
          </cell>
          <cell r="Y3" t="str">
            <v xml:space="preserve">บริการ  </v>
          </cell>
          <cell r="AH3" t="str">
            <v>11360</v>
          </cell>
        </row>
        <row r="4">
          <cell r="A4" t="str">
            <v>001067400</v>
          </cell>
          <cell r="B4" t="str">
            <v>โรงพยาบาลเชียงรายประชานุเคราะห์</v>
          </cell>
          <cell r="C4" t="str">
            <v>21002</v>
          </cell>
          <cell r="D4" t="str">
            <v>กระทรวงสาธารณสุข สำนักงานปลัดกระทรวงสาธารณสุข</v>
          </cell>
          <cell r="E4" t="str">
            <v>05</v>
          </cell>
          <cell r="F4" t="str">
            <v>โรงพยาบาลศูนย์</v>
          </cell>
          <cell r="G4" t="str">
            <v>756</v>
          </cell>
          <cell r="H4" t="str">
            <v>57</v>
          </cell>
          <cell r="I4" t="str">
            <v>จ.เชียงราย</v>
          </cell>
          <cell r="J4" t="str">
            <v>01</v>
          </cell>
          <cell r="K4" t="str">
            <v xml:space="preserve"> อ.เมืองเชียงราย</v>
          </cell>
          <cell r="L4" t="str">
            <v>01</v>
          </cell>
          <cell r="M4" t="str">
            <v xml:space="preserve"> 'ต.เวียง'</v>
          </cell>
          <cell r="N4" t="str">
            <v>00</v>
          </cell>
          <cell r="O4" t="str">
            <v xml:space="preserve"> หมู่ 0</v>
          </cell>
          <cell r="P4" t="str">
            <v>01</v>
          </cell>
          <cell r="Q4" t="str">
            <v>เปิดดำเนินการ</v>
          </cell>
          <cell r="R4" t="str">
            <v xml:space="preserve">1039  ถ.สถานพยาบาล </v>
          </cell>
          <cell r="S4" t="str">
            <v>57000</v>
          </cell>
          <cell r="T4" t="str">
            <v>053-711300</v>
          </cell>
          <cell r="U4" t="str">
            <v>053-713044</v>
          </cell>
          <cell r="V4" t="str">
            <v>31</v>
          </cell>
          <cell r="W4" t="str">
            <v>3.1 ตติยภูมิ</v>
          </cell>
          <cell r="X4" t="str">
            <v>S</v>
          </cell>
          <cell r="Y4" t="str">
            <v xml:space="preserve">บริการ  </v>
          </cell>
          <cell r="AH4" t="str">
            <v>10674</v>
          </cell>
        </row>
        <row r="5">
          <cell r="A5" t="str">
            <v>001141000</v>
          </cell>
          <cell r="B5" t="str">
            <v>โรงพยาบาลสิเกา</v>
          </cell>
          <cell r="C5" t="str">
            <v>21002</v>
          </cell>
          <cell r="D5" t="str">
            <v>กระทรวงสาธารณสุข สำนักงานปลัดกระทรวงสาธารณสุข</v>
          </cell>
          <cell r="E5" t="str">
            <v>07</v>
          </cell>
          <cell r="F5" t="str">
            <v>โรงพยาบาลชุมชน</v>
          </cell>
          <cell r="G5" t="str">
            <v>60</v>
          </cell>
          <cell r="H5" t="str">
            <v>92</v>
          </cell>
          <cell r="I5" t="str">
            <v>จ.ตรัง</v>
          </cell>
          <cell r="J5" t="str">
            <v>05</v>
          </cell>
          <cell r="K5" t="str">
            <v xml:space="preserve"> อ.สิเกา</v>
          </cell>
          <cell r="L5" t="str">
            <v>01</v>
          </cell>
          <cell r="M5" t="str">
            <v xml:space="preserve"> 'ต.บ่อหิน'</v>
          </cell>
          <cell r="N5" t="str">
            <v>06</v>
          </cell>
          <cell r="O5" t="str">
            <v xml:space="preserve"> หมู่ 6</v>
          </cell>
          <cell r="P5" t="str">
            <v>01</v>
          </cell>
          <cell r="Q5" t="str">
            <v>เปิดดำเนินการ</v>
          </cell>
          <cell r="R5" t="str">
            <v>231</v>
          </cell>
          <cell r="S5" t="str">
            <v>92150</v>
          </cell>
          <cell r="V5" t="str">
            <v>21</v>
          </cell>
          <cell r="W5" t="str">
            <v>2.1 ทุติยภูมิระดับต้น</v>
          </cell>
          <cell r="X5" t="str">
            <v>S</v>
          </cell>
          <cell r="Y5" t="str">
            <v xml:space="preserve">บริการ  </v>
          </cell>
          <cell r="AH5" t="str">
            <v>11410</v>
          </cell>
        </row>
        <row r="6">
          <cell r="A6" t="str">
            <v>001134700</v>
          </cell>
          <cell r="B6" t="str">
            <v>โรงพยาบาลเกาะยาวชัยพัฒน์</v>
          </cell>
          <cell r="C6" t="str">
            <v>21002</v>
          </cell>
          <cell r="D6" t="str">
            <v>กระทรวงสาธารณสุข สำนักงานปลัดกระทรวงสาธารณสุข</v>
          </cell>
          <cell r="E6" t="str">
            <v>07</v>
          </cell>
          <cell r="F6" t="str">
            <v>โรงพยาบาลชุมชน</v>
          </cell>
          <cell r="G6" t="str">
            <v>30</v>
          </cell>
          <cell r="H6" t="str">
            <v>82</v>
          </cell>
          <cell r="I6" t="str">
            <v>จ.พังงา</v>
          </cell>
          <cell r="J6" t="str">
            <v>02</v>
          </cell>
          <cell r="K6" t="str">
            <v xml:space="preserve"> อ.เกาะยาว</v>
          </cell>
          <cell r="L6" t="str">
            <v>01</v>
          </cell>
          <cell r="M6" t="str">
            <v xml:space="preserve"> 'ต.เกาะยาวน้อย'</v>
          </cell>
          <cell r="N6" t="str">
            <v>02</v>
          </cell>
          <cell r="O6" t="str">
            <v xml:space="preserve"> หมู่ 2</v>
          </cell>
          <cell r="P6" t="str">
            <v>01</v>
          </cell>
          <cell r="Q6" t="str">
            <v>เปิดดำเนินการ</v>
          </cell>
          <cell r="R6" t="str">
            <v xml:space="preserve">52/3 </v>
          </cell>
          <cell r="S6" t="str">
            <v>82160</v>
          </cell>
          <cell r="T6" t="str">
            <v>076597119</v>
          </cell>
          <cell r="U6" t="str">
            <v>076597119</v>
          </cell>
          <cell r="V6" t="str">
            <v>21</v>
          </cell>
          <cell r="W6" t="str">
            <v>2.1 ทุติยภูมิระดับต้น</v>
          </cell>
          <cell r="AH6" t="str">
            <v>11347</v>
          </cell>
        </row>
        <row r="7">
          <cell r="A7" t="str">
            <v>001108900</v>
          </cell>
          <cell r="B7" t="str">
            <v>โรงพยาบาลกุสุมาลย์</v>
          </cell>
          <cell r="C7" t="str">
            <v>21002</v>
          </cell>
          <cell r="D7" t="str">
            <v>กระทรวงสาธารณสุข สำนักงานปลัดกระทรวงสาธารณสุข</v>
          </cell>
          <cell r="E7" t="str">
            <v>07</v>
          </cell>
          <cell r="F7" t="str">
            <v>โรงพยาบาลชุมชน</v>
          </cell>
          <cell r="G7" t="str">
            <v>35</v>
          </cell>
          <cell r="H7" t="str">
            <v>47</v>
          </cell>
          <cell r="I7" t="str">
            <v>จ.สกลนคร</v>
          </cell>
          <cell r="J7" t="str">
            <v>02</v>
          </cell>
          <cell r="K7" t="str">
            <v xml:space="preserve"> อ.กุสุมาลย์</v>
          </cell>
          <cell r="L7" t="str">
            <v>02</v>
          </cell>
          <cell r="M7" t="str">
            <v xml:space="preserve"> 'ต.นาโพธิ์'</v>
          </cell>
          <cell r="N7" t="str">
            <v>11</v>
          </cell>
          <cell r="O7" t="str">
            <v xml:space="preserve"> หมู่ 11</v>
          </cell>
          <cell r="P7" t="str">
            <v>01</v>
          </cell>
          <cell r="Q7" t="str">
            <v>เปิดดำเนินการ</v>
          </cell>
          <cell r="R7" t="str">
            <v xml:space="preserve">  ถ.สกลนคร-นครพนม  </v>
          </cell>
          <cell r="S7" t="str">
            <v>47210</v>
          </cell>
          <cell r="T7" t="str">
            <v>042769041</v>
          </cell>
          <cell r="U7" t="str">
            <v>042769123</v>
          </cell>
          <cell r="V7" t="str">
            <v>21</v>
          </cell>
          <cell r="W7" t="str">
            <v>2.1 ทุติยภูมิระดับต้น</v>
          </cell>
          <cell r="X7" t="str">
            <v>S</v>
          </cell>
          <cell r="Y7" t="str">
            <v xml:space="preserve">บริการ  </v>
          </cell>
          <cell r="AH7" t="str">
            <v>11089</v>
          </cell>
        </row>
        <row r="8">
          <cell r="A8" t="str">
            <v>002132300</v>
          </cell>
          <cell r="B8" t="str">
            <v>โรงพยาบาลพระอาจารย์แบน  ธนากโร</v>
          </cell>
          <cell r="C8" t="str">
            <v>21002</v>
          </cell>
          <cell r="D8" t="str">
            <v>กระทรวงสาธารณสุข สำนักงานปลัดกระทรวงสาธารณสุข</v>
          </cell>
          <cell r="E8" t="str">
            <v>07</v>
          </cell>
          <cell r="F8" t="str">
            <v>โรงพยาบาลชุมชน</v>
          </cell>
          <cell r="G8" t="str">
            <v>90</v>
          </cell>
          <cell r="H8" t="str">
            <v>47</v>
          </cell>
          <cell r="I8" t="str">
            <v>จ.สกลนคร</v>
          </cell>
          <cell r="J8" t="str">
            <v>18</v>
          </cell>
          <cell r="K8" t="str">
            <v xml:space="preserve"> อ.ภูพาน</v>
          </cell>
          <cell r="L8" t="str">
            <v>03</v>
          </cell>
          <cell r="M8" t="str">
            <v xml:space="preserve"> 'ต.โคกภู'</v>
          </cell>
          <cell r="N8" t="str">
            <v>00</v>
          </cell>
          <cell r="O8" t="str">
            <v xml:space="preserve"> หมู่ 0</v>
          </cell>
          <cell r="P8" t="str">
            <v>01</v>
          </cell>
          <cell r="Q8" t="str">
            <v>เปิดดำเนินการ</v>
          </cell>
          <cell r="R8" t="str">
            <v xml:space="preserve">288 ถ.สกลนคร-กาฬสินธุ์ </v>
          </cell>
          <cell r="S8" t="str">
            <v>47180</v>
          </cell>
          <cell r="T8" t="str">
            <v>0422708123</v>
          </cell>
          <cell r="U8" t="str">
            <v>0422708123</v>
          </cell>
          <cell r="V8" t="str">
            <v>22</v>
          </cell>
          <cell r="W8" t="str">
            <v>2.2 ทุติยภูมิระดับกลาง</v>
          </cell>
          <cell r="X8" t="str">
            <v>S</v>
          </cell>
          <cell r="Y8" t="str">
            <v xml:space="preserve">บริการ  </v>
          </cell>
          <cell r="AH8" t="str">
            <v>21323</v>
          </cell>
        </row>
        <row r="9">
          <cell r="A9" t="str">
            <v>001112700</v>
          </cell>
          <cell r="B9" t="str">
            <v>โรงพยาบาลพร้าว</v>
          </cell>
          <cell r="C9" t="str">
            <v>21002</v>
          </cell>
          <cell r="D9" t="str">
            <v>กระทรวงสาธารณสุข สำนักงานปลัดกระทรวงสาธารณสุข</v>
          </cell>
          <cell r="E9" t="str">
            <v>07</v>
          </cell>
          <cell r="F9" t="str">
            <v>โรงพยาบาลชุมชน</v>
          </cell>
          <cell r="G9" t="str">
            <v>60</v>
          </cell>
          <cell r="H9" t="str">
            <v>50</v>
          </cell>
          <cell r="I9" t="str">
            <v>จ.เชียงใหม่</v>
          </cell>
          <cell r="J9" t="str">
            <v>11</v>
          </cell>
          <cell r="K9" t="str">
            <v xml:space="preserve"> อ.พร้าว</v>
          </cell>
          <cell r="L9" t="str">
            <v>01</v>
          </cell>
          <cell r="M9" t="str">
            <v xml:space="preserve"> 'ต.เวียง'</v>
          </cell>
          <cell r="N9" t="str">
            <v>04</v>
          </cell>
          <cell r="O9" t="str">
            <v xml:space="preserve"> หมู่ 4</v>
          </cell>
          <cell r="P9" t="str">
            <v>01</v>
          </cell>
          <cell r="Q9" t="str">
            <v>เปิดดำเนินการ</v>
          </cell>
          <cell r="R9" t="str">
            <v xml:space="preserve">181 ม.4 </v>
          </cell>
          <cell r="S9" t="str">
            <v>50190</v>
          </cell>
          <cell r="V9" t="str">
            <v>22</v>
          </cell>
          <cell r="W9" t="str">
            <v>2.2 ทุติยภูมิระดับกลาง</v>
          </cell>
          <cell r="AH9" t="str">
            <v>11127</v>
          </cell>
        </row>
        <row r="10">
          <cell r="A10" t="str">
            <v>001069700</v>
          </cell>
          <cell r="B10" t="str">
            <v>โรงพยาบาลพุทธโสธร</v>
          </cell>
          <cell r="C10" t="str">
            <v>21002</v>
          </cell>
          <cell r="D10" t="str">
            <v>กระทรวงสาธารณสุข สำนักงานปลัดกระทรวงสาธารณสุข</v>
          </cell>
          <cell r="E10" t="str">
            <v>06</v>
          </cell>
          <cell r="F10" t="str">
            <v>โรงพยาบาลทั่วไป</v>
          </cell>
          <cell r="G10" t="str">
            <v>503</v>
          </cell>
          <cell r="H10" t="str">
            <v>24</v>
          </cell>
          <cell r="I10" t="str">
            <v>จ.ฉะเชิงเทรา</v>
          </cell>
          <cell r="J10" t="str">
            <v>01</v>
          </cell>
          <cell r="K10" t="str">
            <v xml:space="preserve"> อ.เมืองฉะเชิงเทรา</v>
          </cell>
          <cell r="L10" t="str">
            <v>01</v>
          </cell>
          <cell r="M10" t="str">
            <v xml:space="preserve"> 'ต.หน้าเมือง'</v>
          </cell>
          <cell r="N10" t="str">
            <v>00</v>
          </cell>
          <cell r="O10" t="str">
            <v xml:space="preserve"> หมู่ 0</v>
          </cell>
          <cell r="P10" t="str">
            <v>01</v>
          </cell>
          <cell r="Q10" t="str">
            <v>เปิดดำเนินการ</v>
          </cell>
          <cell r="R10" t="str">
            <v>174 ถ.มรุพงษ์  (เขตเทศบาลเมืองฉะเชิงเทรา)</v>
          </cell>
          <cell r="S10" t="str">
            <v>24000</v>
          </cell>
          <cell r="T10" t="str">
            <v>0 38-51 1033</v>
          </cell>
          <cell r="U10" t="str">
            <v>038-514722-3'</v>
          </cell>
          <cell r="W10" t="str">
            <v>31</v>
          </cell>
          <cell r="X10" t="str">
            <v>3.1 ตติยภูมิ</v>
          </cell>
          <cell r="AA10" t="str">
            <v>02</v>
          </cell>
          <cell r="AB10" t="str">
            <v>แก้ไขชื่อ</v>
          </cell>
          <cell r="AC10" t="str">
            <v>แก้ไขชื่อ โรงพยาบาลเมืองฉะเชิงเทรา เป็น โรงพยาบาลพุทธโสธรและแก้ไขจำนวนเตียง</v>
          </cell>
          <cell r="AH10" t="str">
            <v>10697</v>
          </cell>
        </row>
        <row r="11">
          <cell r="A11" t="str">
            <v>001066700</v>
          </cell>
          <cell r="B11" t="str">
            <v>โรงพยาบาลบุรีรัมย์</v>
          </cell>
          <cell r="C11" t="str">
            <v>21002</v>
          </cell>
          <cell r="D11" t="str">
            <v>กระทรวงสาธารณสุข สำนักงานปลัดกระทรวงสาธารณสุข</v>
          </cell>
          <cell r="E11" t="str">
            <v>05</v>
          </cell>
          <cell r="F11" t="str">
            <v>โรงพยาบาลศูนย์</v>
          </cell>
          <cell r="G11" t="str">
            <v>625</v>
          </cell>
          <cell r="H11" t="str">
            <v>31</v>
          </cell>
          <cell r="I11" t="str">
            <v>จ.บุรีรัมย์</v>
          </cell>
          <cell r="J11" t="str">
            <v>01</v>
          </cell>
          <cell r="K11" t="str">
            <v xml:space="preserve"> อ.เมืองบุรีรัมย์</v>
          </cell>
          <cell r="L11" t="str">
            <v>01</v>
          </cell>
          <cell r="M11" t="str">
            <v xml:space="preserve"> 'ต.ในเมือง'</v>
          </cell>
          <cell r="N11" t="str">
            <v>05</v>
          </cell>
          <cell r="O11" t="str">
            <v xml:space="preserve"> หมู่ 5</v>
          </cell>
          <cell r="P11" t="str">
            <v>01</v>
          </cell>
          <cell r="Q11" t="str">
            <v>เปิดดำเนินการ</v>
          </cell>
          <cell r="R11" t="str">
            <v xml:space="preserve">1 ถนนหนัาสถานีรถไฟ </v>
          </cell>
          <cell r="S11" t="str">
            <v>31000</v>
          </cell>
          <cell r="T11" t="str">
            <v>044-615002</v>
          </cell>
          <cell r="V11" t="str">
            <v>31</v>
          </cell>
          <cell r="W11" t="str">
            <v>3.1 ตติยภูมิ</v>
          </cell>
          <cell r="Z11" t="str">
            <v>01</v>
          </cell>
          <cell r="AA11" t="str">
            <v>ตั้งใหม่</v>
          </cell>
          <cell r="AB11" t="str">
            <v>แก้ไขที่ตั้ง หมู่เป็น ม.5</v>
          </cell>
          <cell r="AH11" t="str">
            <v>10667</v>
          </cell>
        </row>
        <row r="12">
          <cell r="A12" t="str">
            <v>001104200</v>
          </cell>
          <cell r="B12" t="str">
            <v>โรงพยาบาลโพนพิสัย</v>
          </cell>
          <cell r="C12" t="str">
            <v>21002</v>
          </cell>
          <cell r="D12" t="str">
            <v>กระทรวงสาธารณสุข สำนักงานปลัดกระทรวงสาธารณสุข</v>
          </cell>
          <cell r="E12" t="str">
            <v>07</v>
          </cell>
          <cell r="F12" t="str">
            <v>โรงพยาบาลชุมชน</v>
          </cell>
          <cell r="G12" t="str">
            <v>60</v>
          </cell>
          <cell r="H12" t="str">
            <v>43</v>
          </cell>
          <cell r="I12" t="str">
            <v>จ.หนองคาย</v>
          </cell>
          <cell r="J12" t="str">
            <v>05</v>
          </cell>
          <cell r="K12" t="str">
            <v xml:space="preserve"> อ.โพนพิสัย</v>
          </cell>
          <cell r="L12" t="str">
            <v>01</v>
          </cell>
          <cell r="M12" t="str">
            <v xml:space="preserve"> 'ต.จุมพล'</v>
          </cell>
          <cell r="N12" t="str">
            <v>03</v>
          </cell>
          <cell r="O12" t="str">
            <v xml:space="preserve"> หมู่ 3</v>
          </cell>
          <cell r="P12" t="str">
            <v>01</v>
          </cell>
          <cell r="Q12" t="str">
            <v>เปิดดำเนินการ</v>
          </cell>
          <cell r="R12" t="str">
            <v xml:space="preserve">77  </v>
          </cell>
          <cell r="S12" t="str">
            <v>43120</v>
          </cell>
          <cell r="T12" t="str">
            <v>042471204</v>
          </cell>
          <cell r="U12" t="str">
            <v>042471668</v>
          </cell>
          <cell r="V12" t="str">
            <v>22</v>
          </cell>
          <cell r="W12" t="str">
            <v>2.2 ทุติยภูมิระดับกลาง</v>
          </cell>
          <cell r="X12" t="str">
            <v>S</v>
          </cell>
          <cell r="Y12" t="str">
            <v xml:space="preserve">บริการ  </v>
          </cell>
          <cell r="AH12" t="str">
            <v>11042</v>
          </cell>
        </row>
        <row r="13">
          <cell r="A13" t="str">
            <v>001086200</v>
          </cell>
          <cell r="B13" t="str">
            <v>โรงพยาบาลศรีมโหสถ</v>
          </cell>
          <cell r="C13" t="str">
            <v>21002</v>
          </cell>
          <cell r="D13" t="str">
            <v>กระทรวงสาธารณสุข สำนักงานปลัดกระทรวงสาธารณสุข</v>
          </cell>
          <cell r="E13" t="str">
            <v>07</v>
          </cell>
          <cell r="F13" t="str">
            <v>โรงพยาบาลชุมชน</v>
          </cell>
          <cell r="G13" t="str">
            <v>30</v>
          </cell>
          <cell r="H13" t="str">
            <v>25</v>
          </cell>
          <cell r="I13" t="str">
            <v>จ.ปราจีนบุรี</v>
          </cell>
          <cell r="J13" t="str">
            <v>09</v>
          </cell>
          <cell r="K13" t="str">
            <v xml:space="preserve"> อ.ศรีมโหสถ</v>
          </cell>
          <cell r="L13" t="str">
            <v>01</v>
          </cell>
          <cell r="M13" t="str">
            <v xml:space="preserve"> 'ต.โคกปีบ'</v>
          </cell>
          <cell r="N13" t="str">
            <v>04</v>
          </cell>
          <cell r="O13" t="str">
            <v xml:space="preserve"> หมู่ 4</v>
          </cell>
          <cell r="P13" t="str">
            <v>01</v>
          </cell>
          <cell r="Q13" t="str">
            <v>เปิดดำเนินการ</v>
          </cell>
          <cell r="R13" t="str">
            <v xml:space="preserve">189  ถ.สุวินทวงศ์ บ้านโคกปีบ </v>
          </cell>
          <cell r="V13" t="str">
            <v>21</v>
          </cell>
          <cell r="W13" t="str">
            <v>2.1 ทุติยภูมิระดับต้น</v>
          </cell>
          <cell r="AH13" t="str">
            <v>10862</v>
          </cell>
        </row>
        <row r="14">
          <cell r="A14" t="str">
            <v>002482100</v>
          </cell>
          <cell r="B14" t="str">
            <v>โรงพยาบาลนาเยีย</v>
          </cell>
          <cell r="C14" t="str">
            <v>21002</v>
          </cell>
          <cell r="D14" t="str">
            <v>กระทรวงสาธารณสุข สำนักงานปลัดกระทรวงสาธารณสุข</v>
          </cell>
          <cell r="E14" t="str">
            <v>07</v>
          </cell>
          <cell r="F14" t="str">
            <v>โรงพยาบาลชุมชน</v>
          </cell>
          <cell r="G14" t="str">
            <v>30</v>
          </cell>
          <cell r="H14" t="str">
            <v>34</v>
          </cell>
          <cell r="I14" t="str">
            <v>จ.อุบลราชธานี</v>
          </cell>
          <cell r="J14" t="str">
            <v>29</v>
          </cell>
          <cell r="K14" t="str">
            <v xml:space="preserve"> อ.นาเยีย</v>
          </cell>
          <cell r="L14" t="str">
            <v>01</v>
          </cell>
          <cell r="M14" t="str">
            <v xml:space="preserve"> 'ต.นาเยีย'</v>
          </cell>
          <cell r="N14" t="str">
            <v>00</v>
          </cell>
          <cell r="O14" t="str">
            <v xml:space="preserve"> หมู่ 0</v>
          </cell>
          <cell r="P14" t="str">
            <v>01</v>
          </cell>
          <cell r="Q14" t="str">
            <v>เปิดดำเนินการ</v>
          </cell>
          <cell r="V14" t="str">
            <v>21</v>
          </cell>
          <cell r="W14" t="str">
            <v>2.1 ทุติยภูมิระดับต้น</v>
          </cell>
          <cell r="X14" t="str">
            <v>S</v>
          </cell>
          <cell r="Y14" t="str">
            <v xml:space="preserve">บริการ  </v>
          </cell>
          <cell r="Z14" t="str">
            <v>00</v>
          </cell>
          <cell r="AC14" t="str">
            <v>2012-05-02</v>
          </cell>
          <cell r="AH14" t="str">
            <v>24821</v>
          </cell>
        </row>
        <row r="15">
          <cell r="A15" t="str">
            <v>001078200</v>
          </cell>
          <cell r="B15" t="str">
            <v>โรงพยาบาลไชโย</v>
          </cell>
          <cell r="C15" t="str">
            <v>21002</v>
          </cell>
          <cell r="D15" t="str">
            <v>กระทรวงสาธารณสุข สำนักงานปลัดกระทรวงสาธารณสุข</v>
          </cell>
          <cell r="E15" t="str">
            <v>07</v>
          </cell>
          <cell r="F15" t="str">
            <v>โรงพยาบาลชุมชน</v>
          </cell>
          <cell r="G15" t="str">
            <v>30</v>
          </cell>
          <cell r="H15" t="str">
            <v>15</v>
          </cell>
          <cell r="I15" t="str">
            <v>จ.อ่างทอง</v>
          </cell>
          <cell r="J15" t="str">
            <v>02</v>
          </cell>
          <cell r="K15" t="str">
            <v xml:space="preserve"> อ.ไชโย</v>
          </cell>
          <cell r="L15" t="str">
            <v>06</v>
          </cell>
          <cell r="M15" t="str">
            <v xml:space="preserve"> 'ต.ไชโย'</v>
          </cell>
          <cell r="N15" t="str">
            <v>05</v>
          </cell>
          <cell r="O15" t="str">
            <v xml:space="preserve"> หมู่ 5</v>
          </cell>
          <cell r="P15" t="str">
            <v>01</v>
          </cell>
          <cell r="Q15" t="str">
            <v>เปิดดำเนินการ</v>
          </cell>
          <cell r="R15" t="str">
            <v xml:space="preserve">80 ม.5 ถ.สิงห์บุรี-อ่างทอง </v>
          </cell>
          <cell r="V15" t="str">
            <v>21</v>
          </cell>
          <cell r="W15" t="str">
            <v>2.1 ทุติยภูมิระดับต้น</v>
          </cell>
          <cell r="Z15" t="str">
            <v>04</v>
          </cell>
          <cell r="AA15" t="str">
            <v>แก้ไข/เปลี่ยนแปลงที่ตั้ง</v>
          </cell>
          <cell r="AB15" t="str">
            <v>เพิ่มเป็น 30 เตียง ตามมติ อกพ.สป</v>
          </cell>
          <cell r="AH15" t="str">
            <v>10782</v>
          </cell>
        </row>
        <row r="16">
          <cell r="A16" t="str">
            <v>002495600</v>
          </cell>
          <cell r="B16" t="str">
            <v>โรงพยาบาลเวียงหนองล่อง</v>
          </cell>
          <cell r="C16" t="str">
            <v>21002</v>
          </cell>
          <cell r="D16" t="str">
            <v>กระทรวงสาธารณสุข สำนักงานปลัดกระทรวงสาธารณสุข</v>
          </cell>
          <cell r="E16" t="str">
            <v>07</v>
          </cell>
          <cell r="F16" t="str">
            <v>โรงพยาบาลชุมชน</v>
          </cell>
          <cell r="G16" t="str">
            <v>30</v>
          </cell>
          <cell r="H16" t="str">
            <v>51</v>
          </cell>
          <cell r="I16" t="str">
            <v>จ.ลำพูน</v>
          </cell>
          <cell r="J16" t="str">
            <v>08</v>
          </cell>
          <cell r="K16" t="str">
            <v xml:space="preserve"> อ.เวียงหนองล่อง</v>
          </cell>
          <cell r="L16" t="str">
            <v>03</v>
          </cell>
          <cell r="M16" t="str">
            <v xml:space="preserve"> 'ต.วังผาง'</v>
          </cell>
          <cell r="N16" t="str">
            <v>09</v>
          </cell>
          <cell r="O16" t="str">
            <v xml:space="preserve"> หมู่ 9</v>
          </cell>
          <cell r="P16" t="str">
            <v>01</v>
          </cell>
          <cell r="Q16" t="str">
            <v>เปิดดำเนินการ</v>
          </cell>
          <cell r="S16" t="str">
            <v>51120</v>
          </cell>
          <cell r="T16" t="str">
            <v>0873018898</v>
          </cell>
          <cell r="V16" t="str">
            <v>10</v>
          </cell>
          <cell r="W16" t="str">
            <v>1 ปฐมภูมิ</v>
          </cell>
          <cell r="X16" t="str">
            <v>S</v>
          </cell>
          <cell r="Y16" t="str">
            <v xml:space="preserve">บริการ  </v>
          </cell>
          <cell r="Z16" t="str">
            <v>06</v>
          </cell>
          <cell r="AA16" t="str">
            <v>แก้ไข/เปลี่ยนแปลงจำนวนเตียง</v>
          </cell>
          <cell r="AC16" t="str">
            <v>2012-07-03</v>
          </cell>
          <cell r="AE16" t="str">
            <v>2012-07-01</v>
          </cell>
          <cell r="AH16" t="str">
            <v>24956</v>
          </cell>
        </row>
        <row r="17">
          <cell r="A17" t="str">
            <v>002501700</v>
          </cell>
          <cell r="B17" t="str">
            <v>โรงพยาบาลภูเพียง</v>
          </cell>
          <cell r="C17" t="str">
            <v>21002</v>
          </cell>
          <cell r="D17" t="str">
            <v>กระทรวงสาธารณสุข สำนักงานปลัดกระทรวงสาธารณสุข</v>
          </cell>
          <cell r="E17" t="str">
            <v>07</v>
          </cell>
          <cell r="F17" t="str">
            <v>โรงพยาบาลชุมชน</v>
          </cell>
          <cell r="G17" t="str">
            <v>30</v>
          </cell>
          <cell r="H17" t="str">
            <v>55</v>
          </cell>
          <cell r="I17" t="str">
            <v>จ.น่าน</v>
          </cell>
          <cell r="J17" t="str">
            <v>14</v>
          </cell>
          <cell r="K17" t="str">
            <v xml:space="preserve"> อ.ภูเพียง</v>
          </cell>
          <cell r="L17" t="str">
            <v>01</v>
          </cell>
          <cell r="M17" t="str">
            <v xml:space="preserve"> 'ต.ม่วงตึ๊ด'</v>
          </cell>
          <cell r="N17" t="str">
            <v>00</v>
          </cell>
          <cell r="P17" t="str">
            <v>01</v>
          </cell>
          <cell r="Q17" t="str">
            <v>เปิดดำเนินการ</v>
          </cell>
          <cell r="S17" t="str">
            <v>55000</v>
          </cell>
          <cell r="T17" t="str">
            <v>0897006073</v>
          </cell>
          <cell r="V17" t="str">
            <v>21</v>
          </cell>
          <cell r="W17" t="str">
            <v>2.1 ทุติยภูมิระดับต้น</v>
          </cell>
          <cell r="X17" t="str">
            <v>S</v>
          </cell>
          <cell r="Y17" t="str">
            <v xml:space="preserve">บริการ  </v>
          </cell>
          <cell r="AC17" t="str">
            <v>2012-09-20</v>
          </cell>
          <cell r="AE17" t="str">
            <v>2012-09-17</v>
          </cell>
          <cell r="AH17" t="str">
            <v>25017</v>
          </cell>
        </row>
        <row r="18">
          <cell r="A18" t="str">
            <v>001082300</v>
          </cell>
          <cell r="B18" t="str">
            <v>โรงพยาบาลแหลมฉบัง</v>
          </cell>
          <cell r="C18" t="str">
            <v>21002</v>
          </cell>
          <cell r="D18" t="str">
            <v>กระทรวงสาธารณสุข สำนักงานปลัดกระทรวงสาธารณสุข</v>
          </cell>
          <cell r="E18" t="str">
            <v>07</v>
          </cell>
          <cell r="F18" t="str">
            <v>โรงพยาบาลชุมชน</v>
          </cell>
          <cell r="G18" t="str">
            <v>114</v>
          </cell>
          <cell r="H18" t="str">
            <v>20</v>
          </cell>
          <cell r="I18" t="str">
            <v>จ.ชลบุรี</v>
          </cell>
          <cell r="J18" t="str">
            <v>07</v>
          </cell>
          <cell r="K18" t="str">
            <v xml:space="preserve"> อ.ศรีราชา</v>
          </cell>
          <cell r="L18" t="str">
            <v>03</v>
          </cell>
          <cell r="M18" t="str">
            <v xml:space="preserve"> 'ต.ทุ่งสุขลา'</v>
          </cell>
          <cell r="N18" t="str">
            <v>07</v>
          </cell>
          <cell r="O18" t="str">
            <v xml:space="preserve"> หมู่ 7</v>
          </cell>
          <cell r="P18" t="str">
            <v>01</v>
          </cell>
          <cell r="Q18" t="str">
            <v>เปิดดำเนินการ</v>
          </cell>
          <cell r="V18" t="str">
            <v>22</v>
          </cell>
          <cell r="W18" t="str">
            <v>2.2 ทุติยภูมิระดับกลาง</v>
          </cell>
          <cell r="X18" t="str">
            <v>S</v>
          </cell>
          <cell r="Y18" t="str">
            <v xml:space="preserve">บริการ  </v>
          </cell>
          <cell r="Z18" t="str">
            <v>02</v>
          </cell>
          <cell r="AA18" t="str">
            <v>แก้ไขชื่อ</v>
          </cell>
          <cell r="AB18" t="str">
            <v>เปลี่ยนชื่อรพ.อ่าวอุดม เป็น รพ.แหลมฉบัง ตามหนังสือสำนักบริหารการสาธารณสุข ที่ 0228.04.3/5918 ลงวันที่ 26 ตค.55 เตียง จาก90 เป็น114 เตียง</v>
          </cell>
          <cell r="AH18" t="str">
            <v>10823</v>
          </cell>
        </row>
        <row r="19">
          <cell r="A19" t="str">
            <v>001077500</v>
          </cell>
          <cell r="B19" t="str">
            <v>โรงพยาบาลภาชี</v>
          </cell>
          <cell r="C19" t="str">
            <v>21002</v>
          </cell>
          <cell r="D19" t="str">
            <v>กระทรวงสาธารณสุข สำนักงานปลัดกระทรวงสาธารณสุข</v>
          </cell>
          <cell r="E19" t="str">
            <v>07</v>
          </cell>
          <cell r="F19" t="str">
            <v>โรงพยาบาลชุมชน</v>
          </cell>
          <cell r="G19" t="str">
            <v>30</v>
          </cell>
          <cell r="H19" t="str">
            <v>14</v>
          </cell>
          <cell r="I19" t="str">
            <v>จ.พระนครศรีอยุธยา</v>
          </cell>
          <cell r="J19" t="str">
            <v>09</v>
          </cell>
          <cell r="K19" t="str">
            <v xml:space="preserve"> อ.ภาชี</v>
          </cell>
          <cell r="L19" t="str">
            <v>01</v>
          </cell>
          <cell r="M19" t="str">
            <v xml:space="preserve"> 'ต.ภาชี'</v>
          </cell>
          <cell r="N19" t="str">
            <v>05</v>
          </cell>
          <cell r="O19" t="str">
            <v xml:space="preserve"> หมู่ 5</v>
          </cell>
          <cell r="P19" t="str">
            <v>01</v>
          </cell>
          <cell r="Q19" t="str">
            <v>เปิดดำเนินการ</v>
          </cell>
          <cell r="R19" t="str">
            <v>15 ม.5 ถ.ผักไห่-ป่าโมก</v>
          </cell>
          <cell r="V19" t="str">
            <v>21</v>
          </cell>
          <cell r="W19" t="str">
            <v>2.1 ทุติยภูมิระดับต้น</v>
          </cell>
          <cell r="AB19" t="str">
            <v>แก้ไขค่าพิกัด</v>
          </cell>
          <cell r="AH19" t="str">
            <v>10775</v>
          </cell>
        </row>
        <row r="20">
          <cell r="A20" t="str">
            <v>001139500</v>
          </cell>
          <cell r="B20" t="str">
            <v>โรงพยาบาลสะเดา</v>
          </cell>
          <cell r="C20" t="str">
            <v>21002</v>
          </cell>
          <cell r="D20" t="str">
            <v>กระทรวงสาธารณสุข สำนักงานปลัดกระทรวงสาธารณสุข</v>
          </cell>
          <cell r="E20" t="str">
            <v>07</v>
          </cell>
          <cell r="F20" t="str">
            <v>โรงพยาบาลชุมชน</v>
          </cell>
          <cell r="G20" t="str">
            <v>30</v>
          </cell>
          <cell r="H20" t="str">
            <v>90</v>
          </cell>
          <cell r="I20" t="str">
            <v>จ.สงขลา</v>
          </cell>
          <cell r="J20" t="str">
            <v>10</v>
          </cell>
          <cell r="K20" t="str">
            <v xml:space="preserve"> อ.สะเดา</v>
          </cell>
          <cell r="L20" t="str">
            <v>01</v>
          </cell>
          <cell r="M20" t="str">
            <v xml:space="preserve"> 'ต.สะเดา'</v>
          </cell>
          <cell r="N20" t="str">
            <v>00</v>
          </cell>
          <cell r="O20" t="str">
            <v xml:space="preserve"> หมู่ 0</v>
          </cell>
          <cell r="P20" t="str">
            <v>01</v>
          </cell>
          <cell r="Q20" t="str">
            <v>เปิดดำเนินการ</v>
          </cell>
          <cell r="R20" t="str">
            <v xml:space="preserve">110 ถ.ปาดังเบซาร์ </v>
          </cell>
          <cell r="S20" t="str">
            <v>90120</v>
          </cell>
          <cell r="T20" t="str">
            <v>074411288</v>
          </cell>
          <cell r="U20" t="str">
            <v>074414236</v>
          </cell>
          <cell r="V20" t="str">
            <v>21</v>
          </cell>
          <cell r="W20" t="str">
            <v>2.1 ทุติยภูมิระดับต้น</v>
          </cell>
          <cell r="X20" t="str">
            <v>S</v>
          </cell>
          <cell r="Y20" t="str">
            <v xml:space="preserve">บริการ  </v>
          </cell>
          <cell r="AH20" t="str">
            <v>11395</v>
          </cell>
        </row>
        <row r="21">
          <cell r="A21" t="str">
            <v>001103100</v>
          </cell>
          <cell r="B21" t="str">
            <v>โรงพยาบาลเชียงคาน</v>
          </cell>
          <cell r="C21" t="str">
            <v>21002</v>
          </cell>
          <cell r="D21" t="str">
            <v>กระทรวงสาธารณสุข สำนักงานปลัดกระทรวงสาธารณสุข</v>
          </cell>
          <cell r="E21" t="str">
            <v>07</v>
          </cell>
          <cell r="F21" t="str">
            <v>โรงพยาบาลชุมชน</v>
          </cell>
          <cell r="G21" t="str">
            <v>30</v>
          </cell>
          <cell r="H21" t="str">
            <v>42</v>
          </cell>
          <cell r="I21" t="str">
            <v>จ.เลย</v>
          </cell>
          <cell r="J21" t="str">
            <v>03</v>
          </cell>
          <cell r="K21" t="str">
            <v xml:space="preserve"> อ.เชียงคาน</v>
          </cell>
          <cell r="L21" t="str">
            <v>01</v>
          </cell>
          <cell r="M21" t="str">
            <v xml:space="preserve"> 'ต.เชียงคาน'</v>
          </cell>
          <cell r="N21" t="str">
            <v>02</v>
          </cell>
          <cell r="O21" t="str">
            <v xml:space="preserve"> หมู่ 2</v>
          </cell>
          <cell r="P21" t="str">
            <v>01</v>
          </cell>
          <cell r="Q21" t="str">
            <v>เปิดดำเนินการ</v>
          </cell>
          <cell r="R21" t="str">
            <v xml:space="preserve">427  ถ.เชียงคาน - ปากชม </v>
          </cell>
          <cell r="S21" t="str">
            <v>42110</v>
          </cell>
          <cell r="T21" t="str">
            <v>042821101</v>
          </cell>
          <cell r="U21" t="str">
            <v>042821101</v>
          </cell>
          <cell r="V21" t="str">
            <v>21</v>
          </cell>
          <cell r="W21" t="str">
            <v>2.1 ทุติยภูมิระดับต้น</v>
          </cell>
          <cell r="X21" t="str">
            <v>S</v>
          </cell>
          <cell r="Y21" t="str">
            <v xml:space="preserve">บริการ  </v>
          </cell>
          <cell r="AH21" t="str">
            <v>11031</v>
          </cell>
        </row>
        <row r="22">
          <cell r="A22" t="str">
            <v>001110600</v>
          </cell>
          <cell r="B22" t="str">
            <v>โรงพยาบาลบ้านแพง</v>
          </cell>
          <cell r="C22" t="str">
            <v>21002</v>
          </cell>
          <cell r="D22" t="str">
            <v>กระทรวงสาธารณสุข สำนักงานปลัดกระทรวงสาธารณสุข</v>
          </cell>
          <cell r="E22" t="str">
            <v>07</v>
          </cell>
          <cell r="F22" t="str">
            <v>โรงพยาบาลชุมชน</v>
          </cell>
          <cell r="G22" t="str">
            <v>30</v>
          </cell>
          <cell r="H22" t="str">
            <v>48</v>
          </cell>
          <cell r="I22" t="str">
            <v>จ.นครพนม</v>
          </cell>
          <cell r="J22" t="str">
            <v>04</v>
          </cell>
          <cell r="K22" t="str">
            <v xml:space="preserve"> อ.บ้านแพง</v>
          </cell>
          <cell r="L22" t="str">
            <v>01</v>
          </cell>
          <cell r="M22" t="str">
            <v xml:space="preserve"> 'ต.บ้านแพง'</v>
          </cell>
          <cell r="N22" t="str">
            <v>02</v>
          </cell>
          <cell r="O22" t="str">
            <v xml:space="preserve"> หมู่ 2</v>
          </cell>
          <cell r="P22" t="str">
            <v>01</v>
          </cell>
          <cell r="Q22" t="str">
            <v>เปิดดำเนินการ</v>
          </cell>
          <cell r="R22" t="str">
            <v xml:space="preserve">339 ม.2 ถ.หนองคาย-นครพนม </v>
          </cell>
          <cell r="S22" t="str">
            <v>48140</v>
          </cell>
          <cell r="V22" t="str">
            <v>21</v>
          </cell>
          <cell r="W22" t="str">
            <v>2.1 ทุติยภูมิระดับต้น</v>
          </cell>
          <cell r="AH22" t="str">
            <v>11106</v>
          </cell>
        </row>
        <row r="23">
          <cell r="A23" t="str">
            <v>001106300</v>
          </cell>
          <cell r="B23" t="str">
            <v>โรงพยาบาลจตุรพักตรพิมาน</v>
          </cell>
          <cell r="C23" t="str">
            <v>21002</v>
          </cell>
          <cell r="D23" t="str">
            <v>กระทรวงสาธารณสุข สำนักงานปลัดกระทรวงสาธารณสุข</v>
          </cell>
          <cell r="E23" t="str">
            <v>07</v>
          </cell>
          <cell r="F23" t="str">
            <v>โรงพยาบาลชุมชน</v>
          </cell>
          <cell r="G23" t="str">
            <v>30</v>
          </cell>
          <cell r="H23" t="str">
            <v>45</v>
          </cell>
          <cell r="I23" t="str">
            <v>จ.ร้อยเอ็ด</v>
          </cell>
          <cell r="J23" t="str">
            <v>04</v>
          </cell>
          <cell r="K23" t="str">
            <v xml:space="preserve"> อ.จตุรพักตรพิมาน</v>
          </cell>
          <cell r="L23" t="str">
            <v>01</v>
          </cell>
          <cell r="M23" t="str">
            <v xml:space="preserve"> 'ต.หัวช้าง'</v>
          </cell>
          <cell r="N23" t="str">
            <v>04</v>
          </cell>
          <cell r="O23" t="str">
            <v xml:space="preserve"> หมู่ 4</v>
          </cell>
          <cell r="P23" t="str">
            <v>01</v>
          </cell>
          <cell r="Q23" t="str">
            <v>เปิดดำเนินการ</v>
          </cell>
          <cell r="R23" t="str">
            <v xml:space="preserve">165 ม.4 ถ.ปัทมานนท์ </v>
          </cell>
          <cell r="S23" t="str">
            <v>45180</v>
          </cell>
          <cell r="V23" t="str">
            <v>21</v>
          </cell>
          <cell r="W23" t="str">
            <v>2.1 ทุติยภูมิระดับต้น</v>
          </cell>
          <cell r="AH23" t="str">
            <v>11063</v>
          </cell>
        </row>
        <row r="24">
          <cell r="A24" t="str">
            <v>001096600</v>
          </cell>
          <cell r="B24" t="str">
            <v>โรงพยาบาลป่าติ้ว</v>
          </cell>
          <cell r="C24" t="str">
            <v>21002</v>
          </cell>
          <cell r="D24" t="str">
            <v>กระทรวงสาธารณสุข สำนักงานปลัดกระทรวงสาธารณสุข</v>
          </cell>
          <cell r="E24" t="str">
            <v>07</v>
          </cell>
          <cell r="F24" t="str">
            <v>โรงพยาบาลชุมชน</v>
          </cell>
          <cell r="G24" t="str">
            <v>30</v>
          </cell>
          <cell r="H24" t="str">
            <v>35</v>
          </cell>
          <cell r="I24" t="str">
            <v>จ.ยโสธร</v>
          </cell>
          <cell r="J24" t="str">
            <v>05</v>
          </cell>
          <cell r="K24" t="str">
            <v xml:space="preserve"> อ.ป่าติ้ว</v>
          </cell>
          <cell r="L24" t="str">
            <v>01</v>
          </cell>
          <cell r="M24" t="str">
            <v xml:space="preserve"> 'ต.โพธิ์ไทร'</v>
          </cell>
          <cell r="N24" t="str">
            <v>04</v>
          </cell>
          <cell r="O24" t="str">
            <v xml:space="preserve"> หมู่ 4</v>
          </cell>
          <cell r="P24" t="str">
            <v>01</v>
          </cell>
          <cell r="Q24" t="str">
            <v>เปิดดำเนินการ</v>
          </cell>
          <cell r="R24" t="str">
            <v>294 ม.4 ถ.อรุณประเสริฐ</v>
          </cell>
          <cell r="S24" t="str">
            <v>35150</v>
          </cell>
          <cell r="V24" t="str">
            <v>21</v>
          </cell>
          <cell r="W24" t="str">
            <v>2.1 ทุติยภูมิระดับต้น</v>
          </cell>
          <cell r="AH24" t="str">
            <v>10966</v>
          </cell>
        </row>
        <row r="25">
          <cell r="A25" t="str">
            <v>001098700</v>
          </cell>
          <cell r="B25" t="str">
            <v>โรงพยาบาลพนา</v>
          </cell>
          <cell r="C25" t="str">
            <v>21002</v>
          </cell>
          <cell r="D25" t="str">
            <v>กระทรวงสาธารณสุข สำนักงานปลัดกระทรวงสาธารณสุข</v>
          </cell>
          <cell r="E25" t="str">
            <v>07</v>
          </cell>
          <cell r="F25" t="str">
            <v>โรงพยาบาลชุมชน</v>
          </cell>
          <cell r="G25" t="str">
            <v>10</v>
          </cell>
          <cell r="H25" t="str">
            <v>37</v>
          </cell>
          <cell r="I25" t="str">
            <v>จ.อำนาจเจริญ</v>
          </cell>
          <cell r="J25" t="str">
            <v>04</v>
          </cell>
          <cell r="K25" t="str">
            <v xml:space="preserve"> อ.พนา</v>
          </cell>
          <cell r="L25" t="str">
            <v>04</v>
          </cell>
          <cell r="M25" t="str">
            <v xml:space="preserve"> 'ต.พระเหลา'</v>
          </cell>
          <cell r="N25" t="str">
            <v>10</v>
          </cell>
          <cell r="O25" t="str">
            <v xml:space="preserve"> หมู่ 10</v>
          </cell>
          <cell r="P25" t="str">
            <v>01</v>
          </cell>
          <cell r="Q25" t="str">
            <v>เปิดดำเนินการ</v>
          </cell>
          <cell r="R25" t="str">
            <v xml:space="preserve">255 ม.10 ถ.อุปชิด </v>
          </cell>
          <cell r="S25" t="str">
            <v>37180</v>
          </cell>
          <cell r="V25" t="str">
            <v>22</v>
          </cell>
          <cell r="W25" t="str">
            <v>2.2 ทุติยภูมิระดับกลาง</v>
          </cell>
          <cell r="AH25" t="str">
            <v>10987</v>
          </cell>
        </row>
        <row r="26">
          <cell r="A26" t="str">
            <v>001097100</v>
          </cell>
          <cell r="B26" t="str">
            <v>โรงพยาบาลคอนสวรรค์</v>
          </cell>
          <cell r="C26" t="str">
            <v>21002</v>
          </cell>
          <cell r="D26" t="str">
            <v>กระทรวงสาธารณสุข สำนักงานปลัดกระทรวงสาธารณสุข</v>
          </cell>
          <cell r="E26" t="str">
            <v>07</v>
          </cell>
          <cell r="F26" t="str">
            <v>โรงพยาบาลชุมชน</v>
          </cell>
          <cell r="G26" t="str">
            <v>30</v>
          </cell>
          <cell r="H26" t="str">
            <v>36</v>
          </cell>
          <cell r="I26" t="str">
            <v>จ.ชัยภูมิ</v>
          </cell>
          <cell r="J26" t="str">
            <v>03</v>
          </cell>
          <cell r="K26" t="str">
            <v xml:space="preserve"> อ.คอนสวรรค์</v>
          </cell>
          <cell r="L26" t="str">
            <v>01</v>
          </cell>
          <cell r="M26" t="str">
            <v xml:space="preserve"> 'ต.คอนสวรรค์'</v>
          </cell>
          <cell r="N26" t="str">
            <v>13</v>
          </cell>
          <cell r="O26" t="str">
            <v xml:space="preserve"> หมู่ 13</v>
          </cell>
          <cell r="P26" t="str">
            <v>01</v>
          </cell>
          <cell r="Q26" t="str">
            <v>เปิดดำเนินการ</v>
          </cell>
          <cell r="R26" t="str">
            <v xml:space="preserve">431 ถ.คอนสวรรค์ -แก้งคร้อ </v>
          </cell>
          <cell r="V26" t="str">
            <v>21</v>
          </cell>
          <cell r="W26" t="str">
            <v>2.1 ทุติยภูมิระดับต้น</v>
          </cell>
          <cell r="AH26" t="str">
            <v>10971</v>
          </cell>
        </row>
        <row r="27">
          <cell r="A27" t="str">
            <v>001088500</v>
          </cell>
          <cell r="B27" t="str">
            <v>โรงพยาบาลห้วยแถลง</v>
          </cell>
          <cell r="C27" t="str">
            <v>21002</v>
          </cell>
          <cell r="D27" t="str">
            <v>กระทรวงสาธารณสุข สำนักงานปลัดกระทรวงสาธารณสุข</v>
          </cell>
          <cell r="E27" t="str">
            <v>07</v>
          </cell>
          <cell r="F27" t="str">
            <v>โรงพยาบาลชุมชน</v>
          </cell>
          <cell r="G27" t="str">
            <v>30</v>
          </cell>
          <cell r="H27" t="str">
            <v>30</v>
          </cell>
          <cell r="I27" t="str">
            <v>จ.นครราชสีมา</v>
          </cell>
          <cell r="J27" t="str">
            <v>16</v>
          </cell>
          <cell r="K27" t="str">
            <v xml:space="preserve"> อ.ห้วยแถลง</v>
          </cell>
          <cell r="L27" t="str">
            <v>01</v>
          </cell>
          <cell r="M27" t="str">
            <v xml:space="preserve"> 'ต.ห้วยแถลง'</v>
          </cell>
          <cell r="N27" t="str">
            <v>01</v>
          </cell>
          <cell r="O27" t="str">
            <v xml:space="preserve"> หมู่ 1</v>
          </cell>
          <cell r="P27" t="str">
            <v>01</v>
          </cell>
          <cell r="Q27" t="str">
            <v>เปิดดำเนินการ</v>
          </cell>
          <cell r="R27" t="str">
            <v xml:space="preserve">422 </v>
          </cell>
          <cell r="V27" t="str">
            <v>21</v>
          </cell>
          <cell r="W27" t="str">
            <v>2.1 ทุติยภูมิระดับต้น</v>
          </cell>
          <cell r="AH27" t="str">
            <v>10885</v>
          </cell>
        </row>
        <row r="28">
          <cell r="A28" t="str">
            <v>001090700</v>
          </cell>
          <cell r="B28" t="str">
            <v>โรงพยาบาลนาโพธิ์</v>
          </cell>
          <cell r="C28" t="str">
            <v>21002</v>
          </cell>
          <cell r="D28" t="str">
            <v>กระทรวงสาธารณสุข สำนักงานปลัดกระทรวงสาธารณสุข</v>
          </cell>
          <cell r="E28" t="str">
            <v>07</v>
          </cell>
          <cell r="F28" t="str">
            <v>โรงพยาบาลชุมชน</v>
          </cell>
          <cell r="G28" t="str">
            <v>30</v>
          </cell>
          <cell r="H28" t="str">
            <v>31</v>
          </cell>
          <cell r="I28" t="str">
            <v>จ.บุรีรัมย์</v>
          </cell>
          <cell r="J28" t="str">
            <v>13</v>
          </cell>
          <cell r="K28" t="str">
            <v xml:space="preserve"> อ.นาโพธิ์</v>
          </cell>
          <cell r="L28" t="str">
            <v>05</v>
          </cell>
          <cell r="M28" t="str">
            <v xml:space="preserve"> 'ต.ศรีสว่าง'</v>
          </cell>
          <cell r="N28" t="str">
            <v>08</v>
          </cell>
          <cell r="O28" t="str">
            <v xml:space="preserve"> หมู่ 8</v>
          </cell>
          <cell r="P28" t="str">
            <v>01</v>
          </cell>
          <cell r="Q28" t="str">
            <v>เปิดดำเนินการ</v>
          </cell>
          <cell r="R28" t="str">
            <v xml:space="preserve">103 </v>
          </cell>
          <cell r="V28" t="str">
            <v>22</v>
          </cell>
          <cell r="W28" t="str">
            <v>2.2 ทุติยภูมิระดับกลาง</v>
          </cell>
          <cell r="AH28" t="str">
            <v>10907</v>
          </cell>
        </row>
        <row r="29">
          <cell r="A29" t="str">
            <v>001120600</v>
          </cell>
          <cell r="B29" t="str">
            <v>โรงพยาบาลแม่ลาน้อย</v>
          </cell>
          <cell r="C29" t="str">
            <v>21002</v>
          </cell>
          <cell r="D29" t="str">
            <v>กระทรวงสาธารณสุข สำนักงานปลัดกระทรวงสาธารณสุข</v>
          </cell>
          <cell r="E29" t="str">
            <v>07</v>
          </cell>
          <cell r="F29" t="str">
            <v>โรงพยาบาลชุมชน</v>
          </cell>
          <cell r="G29" t="str">
            <v>10</v>
          </cell>
          <cell r="H29" t="str">
            <v>58</v>
          </cell>
          <cell r="I29" t="str">
            <v>จ.แม่ฮ่องสอน</v>
          </cell>
          <cell r="J29" t="str">
            <v>05</v>
          </cell>
          <cell r="K29" t="str">
            <v xml:space="preserve"> อ.แม่ลาน้อย</v>
          </cell>
          <cell r="L29" t="str">
            <v>08</v>
          </cell>
          <cell r="M29" t="str">
            <v xml:space="preserve"> 'ต.ขุนแม่ลาน้อย'</v>
          </cell>
          <cell r="N29" t="str">
            <v>09</v>
          </cell>
          <cell r="O29" t="str">
            <v xml:space="preserve"> หมู่ 9</v>
          </cell>
          <cell r="P29" t="str">
            <v>01</v>
          </cell>
          <cell r="Q29" t="str">
            <v>เปิดดำเนินการ</v>
          </cell>
          <cell r="R29" t="str">
            <v>79 ถ.เชียงใหม่-</v>
          </cell>
          <cell r="S29" t="str">
            <v>58120</v>
          </cell>
          <cell r="V29" t="str">
            <v>21</v>
          </cell>
          <cell r="W29" t="str">
            <v>2.1 ทุติยภูมิระดับต้น</v>
          </cell>
          <cell r="AH29" t="str">
            <v>11206</v>
          </cell>
        </row>
        <row r="30">
          <cell r="A30" t="str">
            <v>001120300</v>
          </cell>
          <cell r="B30" t="str">
            <v>โรงพยาบาลขุนยวม</v>
          </cell>
          <cell r="C30" t="str">
            <v>21002</v>
          </cell>
          <cell r="D30" t="str">
            <v>กระทรวงสาธารณสุข สำนักงานปลัดกระทรวงสาธารณสุข</v>
          </cell>
          <cell r="E30" t="str">
            <v>07</v>
          </cell>
          <cell r="F30" t="str">
            <v>โรงพยาบาลชุมชน</v>
          </cell>
          <cell r="G30" t="str">
            <v>10</v>
          </cell>
          <cell r="H30" t="str">
            <v>58</v>
          </cell>
          <cell r="I30" t="str">
            <v>จ.แม่ฮ่องสอน</v>
          </cell>
          <cell r="J30" t="str">
            <v>02</v>
          </cell>
          <cell r="K30" t="str">
            <v xml:space="preserve"> อ.ขุนยวม</v>
          </cell>
          <cell r="L30" t="str">
            <v>01</v>
          </cell>
          <cell r="M30" t="str">
            <v xml:space="preserve"> 'ต.ขุนยวม'</v>
          </cell>
          <cell r="N30" t="str">
            <v>01</v>
          </cell>
          <cell r="O30" t="str">
            <v xml:space="preserve"> หมู่ 1</v>
          </cell>
          <cell r="P30" t="str">
            <v>01</v>
          </cell>
          <cell r="Q30" t="str">
            <v>เปิดดำเนินการ</v>
          </cell>
          <cell r="R30" t="str">
            <v xml:space="preserve">455 ถ.กริชสุวรรณ </v>
          </cell>
          <cell r="S30" t="str">
            <v>58140</v>
          </cell>
          <cell r="V30" t="str">
            <v>21</v>
          </cell>
          <cell r="W30" t="str">
            <v>2.1 ทุติยภูมิระดับต้น</v>
          </cell>
          <cell r="X30" t="str">
            <v>S</v>
          </cell>
          <cell r="Y30" t="str">
            <v xml:space="preserve">บริการ  </v>
          </cell>
          <cell r="AH30" t="str">
            <v>11203</v>
          </cell>
        </row>
        <row r="31">
          <cell r="A31" t="str">
            <v>001115100</v>
          </cell>
          <cell r="B31" t="str">
            <v>โรงพยาบาลวังเหนือ</v>
          </cell>
          <cell r="C31" t="str">
            <v>21002</v>
          </cell>
          <cell r="D31" t="str">
            <v>กระทรวงสาธารณสุข สำนักงานปลัดกระทรวงสาธารณสุข</v>
          </cell>
          <cell r="E31" t="str">
            <v>07</v>
          </cell>
          <cell r="F31" t="str">
            <v>โรงพยาบาลชุมชน</v>
          </cell>
          <cell r="G31" t="str">
            <v>30</v>
          </cell>
          <cell r="H31" t="str">
            <v>52</v>
          </cell>
          <cell r="I31" t="str">
            <v>จ.ลำปาง</v>
          </cell>
          <cell r="J31" t="str">
            <v>07</v>
          </cell>
          <cell r="K31" t="str">
            <v xml:space="preserve"> อ.วังเหนือ</v>
          </cell>
          <cell r="L31" t="str">
            <v>02</v>
          </cell>
          <cell r="M31" t="str">
            <v xml:space="preserve"> 'ต.วังเหนือ'</v>
          </cell>
          <cell r="N31" t="str">
            <v>04</v>
          </cell>
          <cell r="O31" t="str">
            <v xml:space="preserve"> หมู่ 4</v>
          </cell>
          <cell r="P31" t="str">
            <v>01</v>
          </cell>
          <cell r="Q31" t="str">
            <v>เปิดดำเนินการ</v>
          </cell>
          <cell r="V31" t="str">
            <v>21</v>
          </cell>
          <cell r="W31" t="str">
            <v>2.1 ทุติยภูมิระดับต้น</v>
          </cell>
          <cell r="AH31" t="str">
            <v>11151</v>
          </cell>
        </row>
        <row r="32">
          <cell r="A32" t="str">
            <v>001118000</v>
          </cell>
          <cell r="B32" t="str">
            <v>โรงพยาบาลนาหมื่น</v>
          </cell>
          <cell r="C32" t="str">
            <v>21002</v>
          </cell>
          <cell r="D32" t="str">
            <v>กระทรวงสาธารณสุข สำนักงานปลัดกระทรวงสาธารณสุข</v>
          </cell>
          <cell r="E32" t="str">
            <v>07</v>
          </cell>
          <cell r="F32" t="str">
            <v>โรงพยาบาลชุมชน</v>
          </cell>
          <cell r="G32" t="str">
            <v>30</v>
          </cell>
          <cell r="H32" t="str">
            <v>55</v>
          </cell>
          <cell r="I32" t="str">
            <v>จ.น่าน</v>
          </cell>
          <cell r="J32" t="str">
            <v>10</v>
          </cell>
          <cell r="K32" t="str">
            <v xml:space="preserve"> อ.นาหมื่น</v>
          </cell>
          <cell r="L32" t="str">
            <v>01</v>
          </cell>
          <cell r="M32" t="str">
            <v xml:space="preserve"> 'ต.นาทะนุง'</v>
          </cell>
          <cell r="N32" t="str">
            <v>14</v>
          </cell>
          <cell r="O32" t="str">
            <v xml:space="preserve"> หมู่ 14</v>
          </cell>
          <cell r="P32" t="str">
            <v>01</v>
          </cell>
          <cell r="Q32" t="str">
            <v>เปิดดำเนินการ</v>
          </cell>
          <cell r="R32" t="str">
            <v xml:space="preserve">เลขที่ 78  </v>
          </cell>
          <cell r="S32" t="str">
            <v>55180</v>
          </cell>
          <cell r="T32" t="str">
            <v>054787013</v>
          </cell>
          <cell r="V32" t="str">
            <v>22</v>
          </cell>
          <cell r="W32" t="str">
            <v>2.2 ทุติยภูมิระดับกลาง</v>
          </cell>
          <cell r="AH32" t="str">
            <v>11180</v>
          </cell>
        </row>
        <row r="33">
          <cell r="A33" t="str">
            <v>001126800</v>
          </cell>
          <cell r="B33" t="str">
            <v>โรงพยาบาลหนองไผ่</v>
          </cell>
          <cell r="C33" t="str">
            <v>21002</v>
          </cell>
          <cell r="D33" t="str">
            <v>กระทรวงสาธารณสุข สำนักงานปลัดกระทรวงสาธารณสุข</v>
          </cell>
          <cell r="E33" t="str">
            <v>07</v>
          </cell>
          <cell r="F33" t="str">
            <v>โรงพยาบาลชุมชน</v>
          </cell>
          <cell r="G33" t="str">
            <v>60</v>
          </cell>
          <cell r="H33" t="str">
            <v>67</v>
          </cell>
          <cell r="I33" t="str">
            <v>จ.เพชรบูรณ์</v>
          </cell>
          <cell r="J33" t="str">
            <v>07</v>
          </cell>
          <cell r="K33" t="str">
            <v xml:space="preserve"> อ.หนองไผ่</v>
          </cell>
          <cell r="L33" t="str">
            <v>10</v>
          </cell>
          <cell r="M33" t="str">
            <v xml:space="preserve"> 'ต.หนองไผ่'</v>
          </cell>
          <cell r="N33" t="str">
            <v>06</v>
          </cell>
          <cell r="O33" t="str">
            <v xml:space="preserve"> หมู่ 6</v>
          </cell>
          <cell r="P33" t="str">
            <v>01</v>
          </cell>
          <cell r="Q33" t="str">
            <v>เปิดดำเนินการ</v>
          </cell>
          <cell r="R33" t="str">
            <v xml:space="preserve">655 ม.6 ถ.สระบุรี-หล่มสัก </v>
          </cell>
          <cell r="S33" t="str">
            <v>67140</v>
          </cell>
          <cell r="V33" t="str">
            <v>21</v>
          </cell>
          <cell r="W33" t="str">
            <v>2.1 ทุติยภูมิระดับต้น</v>
          </cell>
          <cell r="AH33" t="str">
            <v>11268</v>
          </cell>
        </row>
        <row r="34">
          <cell r="A34" t="str">
            <v>001124700</v>
          </cell>
          <cell r="B34" t="str">
            <v>โรงพยาบาลศรีสัชนาลัย</v>
          </cell>
          <cell r="C34" t="str">
            <v>21002</v>
          </cell>
          <cell r="D34" t="str">
            <v>กระทรวงสาธารณสุข สำนักงานปลัดกระทรวงสาธารณสุข</v>
          </cell>
          <cell r="E34" t="str">
            <v>07</v>
          </cell>
          <cell r="F34" t="str">
            <v>โรงพยาบาลชุมชน</v>
          </cell>
          <cell r="G34" t="str">
            <v>60</v>
          </cell>
          <cell r="H34" t="str">
            <v>64</v>
          </cell>
          <cell r="I34" t="str">
            <v>จ.สุโขทัย</v>
          </cell>
          <cell r="J34" t="str">
            <v>05</v>
          </cell>
          <cell r="K34" t="str">
            <v xml:space="preserve"> อ.ศรีสัชนาลัย</v>
          </cell>
          <cell r="L34" t="str">
            <v>01</v>
          </cell>
          <cell r="M34" t="str">
            <v xml:space="preserve"> 'ต.หาดเสี้ยว'</v>
          </cell>
          <cell r="N34" t="str">
            <v>03</v>
          </cell>
          <cell r="O34" t="str">
            <v xml:space="preserve"> หมู่ 3</v>
          </cell>
          <cell r="P34" t="str">
            <v>01</v>
          </cell>
          <cell r="Q34" t="str">
            <v>เปิดดำเนินการ</v>
          </cell>
          <cell r="R34" t="str">
            <v>ถ.สุโขทัย-อุตรดิตถ์</v>
          </cell>
          <cell r="S34" t="str">
            <v>64130</v>
          </cell>
          <cell r="T34" t="str">
            <v>055671484</v>
          </cell>
          <cell r="U34" t="str">
            <v>055673137</v>
          </cell>
          <cell r="V34" t="str">
            <v>21</v>
          </cell>
          <cell r="W34" t="str">
            <v>2.1 ทุติยภูมิระดับต้น</v>
          </cell>
          <cell r="AH34" t="str">
            <v>11247</v>
          </cell>
        </row>
        <row r="35">
          <cell r="A35" t="str">
            <v>001116400</v>
          </cell>
          <cell r="B35" t="str">
            <v>โรงพยาบาลลับแล</v>
          </cell>
          <cell r="C35" t="str">
            <v>21002</v>
          </cell>
          <cell r="D35" t="str">
            <v>กระทรวงสาธารณสุข สำนักงานปลัดกระทรวงสาธารณสุข</v>
          </cell>
          <cell r="E35" t="str">
            <v>07</v>
          </cell>
          <cell r="F35" t="str">
            <v>โรงพยาบาลชุมชน</v>
          </cell>
          <cell r="G35" t="str">
            <v>30</v>
          </cell>
          <cell r="H35" t="str">
            <v>53</v>
          </cell>
          <cell r="I35" t="str">
            <v>จ.อุตรดิตถ์</v>
          </cell>
          <cell r="J35" t="str">
            <v>08</v>
          </cell>
          <cell r="K35" t="str">
            <v xml:space="preserve"> อ.ลับแล</v>
          </cell>
          <cell r="L35" t="str">
            <v>05</v>
          </cell>
          <cell r="M35" t="str">
            <v xml:space="preserve"> 'ต.ชัยจุมพล'</v>
          </cell>
          <cell r="N35" t="str">
            <v>01</v>
          </cell>
          <cell r="O35" t="str">
            <v xml:space="preserve"> หมู่ 1</v>
          </cell>
          <cell r="P35" t="str">
            <v>01</v>
          </cell>
          <cell r="Q35" t="str">
            <v>เปิดดำเนินการ</v>
          </cell>
          <cell r="R35" t="str">
            <v>163</v>
          </cell>
          <cell r="S35" t="str">
            <v>53130</v>
          </cell>
          <cell r="T35" t="str">
            <v>055431345</v>
          </cell>
          <cell r="U35" t="str">
            <v>055432104</v>
          </cell>
          <cell r="V35" t="str">
            <v>22</v>
          </cell>
          <cell r="W35" t="str">
            <v>2.2 ทุติยภูมิระดับกลาง</v>
          </cell>
          <cell r="AH35" t="str">
            <v>11164</v>
          </cell>
        </row>
        <row r="36">
          <cell r="A36" t="str">
            <v>001130400</v>
          </cell>
          <cell r="B36" t="str">
            <v>โรงพยาบาลกระทุ่มแบน</v>
          </cell>
          <cell r="C36" t="str">
            <v>21002</v>
          </cell>
          <cell r="D36" t="str">
            <v>กระทรวงสาธารณสุข สำนักงานปลัดกระทรวงสาธารณสุข</v>
          </cell>
          <cell r="E36" t="str">
            <v>06</v>
          </cell>
          <cell r="F36" t="str">
            <v>โรงพยาบาลทั่วไป</v>
          </cell>
          <cell r="G36" t="str">
            <v>120</v>
          </cell>
          <cell r="H36" t="str">
            <v>74</v>
          </cell>
          <cell r="I36" t="str">
            <v>จ.สมุทรสาคร</v>
          </cell>
          <cell r="J36" t="str">
            <v>02</v>
          </cell>
          <cell r="K36" t="str">
            <v xml:space="preserve"> อ.กระทุ่มแบน</v>
          </cell>
          <cell r="L36" t="str">
            <v>01</v>
          </cell>
          <cell r="M36" t="str">
            <v xml:space="preserve"> 'ต.ตลาดกระทุ่มแบน'</v>
          </cell>
          <cell r="N36" t="str">
            <v>00</v>
          </cell>
          <cell r="O36" t="str">
            <v xml:space="preserve"> หมู่ 0</v>
          </cell>
          <cell r="P36" t="str">
            <v>01</v>
          </cell>
          <cell r="Q36" t="str">
            <v>เปิดดำเนินการ</v>
          </cell>
          <cell r="R36" t="str">
            <v xml:space="preserve">450/4  </v>
          </cell>
          <cell r="S36" t="str">
            <v>74110</v>
          </cell>
          <cell r="T36" t="str">
            <v>034844430</v>
          </cell>
          <cell r="U36" t="str">
            <v>034470410</v>
          </cell>
          <cell r="V36" t="str">
            <v>22</v>
          </cell>
          <cell r="W36" t="str">
            <v>2.2 ทุติยภูมิระดับกลาง</v>
          </cell>
          <cell r="X36" t="str">
            <v>S</v>
          </cell>
          <cell r="Y36" t="str">
            <v xml:space="preserve">บริการ  </v>
          </cell>
          <cell r="Z36" t="str">
            <v>05</v>
          </cell>
          <cell r="AA36" t="str">
            <v>แก้ไข/เปลี่ยนแปลงประเภท</v>
          </cell>
          <cell r="AB36" t="str">
            <v>เปลี่ยนประเภทจากรพช เป็นรพท. รับแจ้งจากกลุ่มสบส. ที่สธ0201.032/914 วันที่ 25 มค.56</v>
          </cell>
          <cell r="AH36" t="str">
            <v>11304</v>
          </cell>
        </row>
        <row r="37">
          <cell r="A37" t="str">
            <v>001074100</v>
          </cell>
          <cell r="B37" t="str">
            <v>โรงพยาบาลวชิระภูเก็ต</v>
          </cell>
          <cell r="C37" t="str">
            <v>21002</v>
          </cell>
          <cell r="D37" t="str">
            <v>กระทรวงสาธารณสุข สำนักงานปลัดกระทรวงสาธารณสุข</v>
          </cell>
          <cell r="E37" t="str">
            <v>05</v>
          </cell>
          <cell r="F37" t="str">
            <v>โรงพยาบาลศูนย์</v>
          </cell>
          <cell r="G37" t="str">
            <v>503</v>
          </cell>
          <cell r="H37" t="str">
            <v>83</v>
          </cell>
          <cell r="I37" t="str">
            <v>จ.ภูเก็ต</v>
          </cell>
          <cell r="J37" t="str">
            <v>01</v>
          </cell>
          <cell r="K37" t="str">
            <v xml:space="preserve"> อ.เมืองภูเก็ต</v>
          </cell>
          <cell r="L37" t="str">
            <v>01</v>
          </cell>
          <cell r="M37" t="str">
            <v xml:space="preserve"> 'ต.ตลาดใหญ่'</v>
          </cell>
          <cell r="N37" t="str">
            <v>00</v>
          </cell>
          <cell r="O37" t="str">
            <v xml:space="preserve"> หมู่ 0</v>
          </cell>
          <cell r="P37" t="str">
            <v>01</v>
          </cell>
          <cell r="Q37" t="str">
            <v>เปิดดำเนินการ</v>
          </cell>
          <cell r="R37" t="str">
            <v xml:space="preserve">353 ถ.เยาวราช </v>
          </cell>
          <cell r="S37" t="str">
            <v>83000</v>
          </cell>
          <cell r="T37" t="str">
            <v>076361234</v>
          </cell>
          <cell r="V37" t="str">
            <v>31</v>
          </cell>
          <cell r="W37" t="str">
            <v>3.1 ตติยภูมิ</v>
          </cell>
          <cell r="Z37" t="str">
            <v>05</v>
          </cell>
          <cell r="AA37" t="str">
            <v>แก้ไข/เปลี่ยนแปลงประเภท</v>
          </cell>
          <cell r="AB37" t="str">
            <v>เปลี่ยนประเภทจาก รพท.เป็นรพศ. รับแจ้งจาก สบส. ที่สธ0201.032/914 วันที่ 25 มค.56</v>
          </cell>
          <cell r="AH37" t="str">
            <v>10741</v>
          </cell>
        </row>
        <row r="38">
          <cell r="A38" t="str">
            <v>002784000</v>
          </cell>
          <cell r="B38" t="str">
            <v>โรงพยาบาลสีดา</v>
          </cell>
          <cell r="C38" t="str">
            <v>21002</v>
          </cell>
          <cell r="D38" t="str">
            <v>กระทรวงสาธารณสุข สำนักงานปลัดกระทรวงสาธารณสุข</v>
          </cell>
          <cell r="E38" t="str">
            <v>07</v>
          </cell>
          <cell r="F38" t="str">
            <v>โรงพยาบาลชุมชน</v>
          </cell>
          <cell r="G38" t="str">
            <v>30</v>
          </cell>
          <cell r="H38" t="str">
            <v>30</v>
          </cell>
          <cell r="I38" t="str">
            <v>จ.นครราชสีมา</v>
          </cell>
          <cell r="J38" t="str">
            <v>31</v>
          </cell>
          <cell r="K38" t="str">
            <v xml:space="preserve"> อ.สีดา</v>
          </cell>
          <cell r="L38" t="str">
            <v>01</v>
          </cell>
          <cell r="M38" t="str">
            <v xml:space="preserve"> 'ต.สีดา'</v>
          </cell>
          <cell r="N38" t="str">
            <v>01</v>
          </cell>
          <cell r="O38" t="str">
            <v xml:space="preserve"> หมู่ 1</v>
          </cell>
          <cell r="P38" t="str">
            <v>01</v>
          </cell>
          <cell r="Q38" t="str">
            <v>เปิดดำเนินการ</v>
          </cell>
          <cell r="S38" t="str">
            <v>30430</v>
          </cell>
          <cell r="T38" t="str">
            <v>044329234</v>
          </cell>
          <cell r="U38" t="str">
            <v>044329234</v>
          </cell>
          <cell r="X38" t="str">
            <v>S</v>
          </cell>
          <cell r="Y38" t="str">
            <v xml:space="preserve">บริการ  </v>
          </cell>
          <cell r="Z38" t="str">
            <v>01</v>
          </cell>
          <cell r="AA38" t="str">
            <v>ตั้งใหม่</v>
          </cell>
          <cell r="AC38" t="str">
            <v>2013-03-04</v>
          </cell>
          <cell r="AE38" t="str">
            <v>2013-02-01</v>
          </cell>
          <cell r="AH38" t="str">
            <v>27840</v>
          </cell>
        </row>
        <row r="39">
          <cell r="A39" t="str">
            <v>002505800</v>
          </cell>
          <cell r="B39" t="str">
            <v>โรงพยาบาลกู่แก้ว</v>
          </cell>
          <cell r="C39" t="str">
            <v>21002</v>
          </cell>
          <cell r="D39" t="str">
            <v>กระทรวงสาธารณสุข สำนักงานปลัดกระทรวงสาธารณสุข</v>
          </cell>
          <cell r="E39" t="str">
            <v>07</v>
          </cell>
          <cell r="F39" t="str">
            <v>โรงพยาบาลชุมชน</v>
          </cell>
          <cell r="G39" t="str">
            <v>30</v>
          </cell>
          <cell r="H39" t="str">
            <v>41</v>
          </cell>
          <cell r="I39" t="str">
            <v>จ.อุดรธานี</v>
          </cell>
          <cell r="J39" t="str">
            <v>24</v>
          </cell>
          <cell r="K39" t="str">
            <v xml:space="preserve"> อ.กู่แก้ว</v>
          </cell>
          <cell r="L39" t="str">
            <v>01</v>
          </cell>
          <cell r="M39" t="str">
            <v xml:space="preserve"> 'ต.บ้านจีต'</v>
          </cell>
          <cell r="N39" t="str">
            <v>07</v>
          </cell>
          <cell r="O39" t="str">
            <v xml:space="preserve"> หมู่ 7</v>
          </cell>
          <cell r="P39" t="str">
            <v>01</v>
          </cell>
          <cell r="Q39" t="str">
            <v>เปิดดำเนินการ</v>
          </cell>
          <cell r="S39" t="str">
            <v>41130</v>
          </cell>
          <cell r="T39" t="str">
            <v>042256115</v>
          </cell>
          <cell r="U39" t="str">
            <v>042256115</v>
          </cell>
          <cell r="X39" t="str">
            <v>S</v>
          </cell>
          <cell r="Y39" t="str">
            <v xml:space="preserve">บริการ  </v>
          </cell>
          <cell r="Z39" t="str">
            <v>01</v>
          </cell>
          <cell r="AA39" t="str">
            <v>ตั้งใหม่</v>
          </cell>
          <cell r="AC39" t="str">
            <v>2013-02-04</v>
          </cell>
          <cell r="AE39" t="str">
            <v>2013-02-03</v>
          </cell>
          <cell r="AH39" t="str">
            <v>25058</v>
          </cell>
        </row>
        <row r="40">
          <cell r="A40" t="str">
            <v>002505900</v>
          </cell>
          <cell r="B40" t="str">
            <v>โรงพยาบาลประจักษ์ศิลปาคม</v>
          </cell>
          <cell r="C40" t="str">
            <v>21002</v>
          </cell>
          <cell r="D40" t="str">
            <v>กระทรวงสาธารณสุข สำนักงานปลัดกระทรวงสาธารณสุข</v>
          </cell>
          <cell r="E40" t="str">
            <v>07</v>
          </cell>
          <cell r="F40" t="str">
            <v>โรงพยาบาลชุมชน</v>
          </cell>
          <cell r="G40" t="str">
            <v>30</v>
          </cell>
          <cell r="H40" t="str">
            <v>41</v>
          </cell>
          <cell r="I40" t="str">
            <v>จ.อุดรธานี</v>
          </cell>
          <cell r="J40" t="str">
            <v>25</v>
          </cell>
          <cell r="K40" t="str">
            <v xml:space="preserve"> อ.ประจักษ์ศิลปาคม</v>
          </cell>
          <cell r="L40" t="str">
            <v>01</v>
          </cell>
          <cell r="M40" t="str">
            <v xml:space="preserve"> 'ต.นาม่วง'</v>
          </cell>
          <cell r="N40" t="str">
            <v>03</v>
          </cell>
          <cell r="O40" t="str">
            <v xml:space="preserve"> หมู่ 3</v>
          </cell>
          <cell r="P40" t="str">
            <v>01</v>
          </cell>
          <cell r="Q40" t="str">
            <v>เปิดดำเนินการ</v>
          </cell>
          <cell r="S40" t="str">
            <v>41110</v>
          </cell>
          <cell r="X40" t="str">
            <v>S</v>
          </cell>
          <cell r="Y40" t="str">
            <v xml:space="preserve">บริการ  </v>
          </cell>
          <cell r="Z40" t="str">
            <v>01</v>
          </cell>
          <cell r="AA40" t="str">
            <v>ตั้งใหม่</v>
          </cell>
          <cell r="AC40" t="str">
            <v>2013-02-04</v>
          </cell>
          <cell r="AE40" t="str">
            <v>2013-01-01</v>
          </cell>
          <cell r="AH40" t="str">
            <v>25059</v>
          </cell>
        </row>
        <row r="41">
          <cell r="A41" t="str">
            <v>002783900</v>
          </cell>
          <cell r="B41" t="str">
            <v>โรงพยาบาลบัวลาย</v>
          </cell>
          <cell r="C41" t="str">
            <v>21002</v>
          </cell>
          <cell r="D41" t="str">
            <v>กระทรวงสาธารณสุข สำนักงานปลัดกระทรวงสาธารณสุข</v>
          </cell>
          <cell r="E41" t="str">
            <v>07</v>
          </cell>
          <cell r="F41" t="str">
            <v>โรงพยาบาลชุมชน</v>
          </cell>
          <cell r="G41" t="str">
            <v>30</v>
          </cell>
          <cell r="H41" t="str">
            <v>30</v>
          </cell>
          <cell r="I41" t="str">
            <v>จ.นครราชสีมา</v>
          </cell>
          <cell r="J41" t="str">
            <v>30</v>
          </cell>
          <cell r="K41" t="str">
            <v xml:space="preserve"> อ.บัวลาย</v>
          </cell>
          <cell r="L41" t="str">
            <v>01</v>
          </cell>
          <cell r="M41" t="str">
            <v xml:space="preserve"> 'ต.เมืองพะไล'</v>
          </cell>
          <cell r="N41" t="str">
            <v>05</v>
          </cell>
          <cell r="O41" t="str">
            <v xml:space="preserve"> หมู่ 5</v>
          </cell>
          <cell r="P41" t="str">
            <v>01</v>
          </cell>
          <cell r="Q41" t="str">
            <v>เปิดดำเนินการ</v>
          </cell>
          <cell r="R41" t="str">
            <v>55</v>
          </cell>
          <cell r="S41" t="str">
            <v>30120</v>
          </cell>
          <cell r="T41" t="str">
            <v>044-495002</v>
          </cell>
          <cell r="U41" t="str">
            <v>044449201</v>
          </cell>
          <cell r="X41" t="str">
            <v>S</v>
          </cell>
          <cell r="Y41" t="str">
            <v xml:space="preserve">บริการ  </v>
          </cell>
          <cell r="Z41" t="str">
            <v>01</v>
          </cell>
          <cell r="AA41" t="str">
            <v>ตั้งใหม่</v>
          </cell>
          <cell r="AC41" t="str">
            <v>2013-03-04</v>
          </cell>
          <cell r="AE41" t="str">
            <v>2013-02-01</v>
          </cell>
          <cell r="AH41" t="str">
            <v>27839</v>
          </cell>
        </row>
        <row r="42">
          <cell r="A42" t="str">
            <v>002784100</v>
          </cell>
          <cell r="B42" t="str">
            <v>โรงพยาบาลเทพารักษ์</v>
          </cell>
          <cell r="C42" t="str">
            <v>21002</v>
          </cell>
          <cell r="D42" t="str">
            <v>กระทรวงสาธารณสุข สำนักงานปลัดกระทรวงสาธารณสุข</v>
          </cell>
          <cell r="E42" t="str">
            <v>07</v>
          </cell>
          <cell r="F42" t="str">
            <v>โรงพยาบาลชุมชน</v>
          </cell>
          <cell r="G42" t="str">
            <v>30</v>
          </cell>
          <cell r="H42" t="str">
            <v>30</v>
          </cell>
          <cell r="I42" t="str">
            <v>จ.นครราชสีมา</v>
          </cell>
          <cell r="J42" t="str">
            <v>26</v>
          </cell>
          <cell r="K42" t="str">
            <v xml:space="preserve"> อ.เทพารักษ์</v>
          </cell>
          <cell r="L42" t="str">
            <v>01</v>
          </cell>
          <cell r="M42" t="str">
            <v xml:space="preserve"> 'ต.สำนักตะคร้อ'</v>
          </cell>
          <cell r="N42" t="str">
            <v>14</v>
          </cell>
          <cell r="O42" t="str">
            <v xml:space="preserve"> หมู่ 14</v>
          </cell>
          <cell r="P42" t="str">
            <v>01</v>
          </cell>
          <cell r="Q42" t="str">
            <v>เปิดดำเนินการ</v>
          </cell>
          <cell r="R42" t="str">
            <v>222</v>
          </cell>
          <cell r="S42" t="str">
            <v>30210</v>
          </cell>
          <cell r="T42" t="str">
            <v>044-208208-10*201</v>
          </cell>
          <cell r="X42" t="str">
            <v>S</v>
          </cell>
          <cell r="Y42" t="str">
            <v xml:space="preserve">บริการ  </v>
          </cell>
          <cell r="Z42" t="str">
            <v>01</v>
          </cell>
          <cell r="AA42" t="str">
            <v>ตั้งใหม่</v>
          </cell>
          <cell r="AC42" t="str">
            <v>2013-03-04</v>
          </cell>
          <cell r="AE42" t="str">
            <v>2013-04-01</v>
          </cell>
          <cell r="AH42" t="str">
            <v>27841</v>
          </cell>
        </row>
        <row r="43">
          <cell r="A43" t="str">
            <v>002744300</v>
          </cell>
          <cell r="B43" t="str">
            <v>โรงพยาบาลวังเจ้า</v>
          </cell>
          <cell r="C43" t="str">
            <v>21002</v>
          </cell>
          <cell r="D43" t="str">
            <v>กระทรวงสาธารณสุข สำนักงานปลัดกระทรวงสาธารณสุข</v>
          </cell>
          <cell r="E43" t="str">
            <v>07</v>
          </cell>
          <cell r="F43" t="str">
            <v>โรงพยาบาลชุมชน</v>
          </cell>
          <cell r="G43" t="str">
            <v>30</v>
          </cell>
          <cell r="H43" t="str">
            <v>63</v>
          </cell>
          <cell r="I43" t="str">
            <v>จ.ตาก</v>
          </cell>
          <cell r="J43" t="str">
            <v>09</v>
          </cell>
          <cell r="K43" t="str">
            <v xml:space="preserve"> อ.วังเจ้า</v>
          </cell>
          <cell r="L43" t="str">
            <v>01</v>
          </cell>
          <cell r="M43" t="str">
            <v xml:space="preserve"> 'ต.เชียงทอง'</v>
          </cell>
          <cell r="N43" t="str">
            <v>02</v>
          </cell>
          <cell r="O43" t="str">
            <v xml:space="preserve"> หมู่ 2</v>
          </cell>
          <cell r="P43" t="str">
            <v>01</v>
          </cell>
          <cell r="Q43" t="str">
            <v>เปิดดำเนินการ</v>
          </cell>
          <cell r="R43" t="str">
            <v xml:space="preserve">บ้านสบยม </v>
          </cell>
          <cell r="S43" t="str">
            <v>63000</v>
          </cell>
          <cell r="T43" t="str">
            <v>0892980982</v>
          </cell>
          <cell r="V43" t="str">
            <v>23</v>
          </cell>
          <cell r="W43" t="str">
            <v>2.3 ทุติยภูมิระดับสูง</v>
          </cell>
          <cell r="X43" t="str">
            <v>S</v>
          </cell>
          <cell r="Y43" t="str">
            <v xml:space="preserve">บริการ  </v>
          </cell>
          <cell r="Z43" t="str">
            <v>01</v>
          </cell>
          <cell r="AA43" t="str">
            <v>ตั้งใหม่</v>
          </cell>
          <cell r="AC43" t="str">
            <v>2013-02-21</v>
          </cell>
          <cell r="AH43" t="str">
            <v>27443</v>
          </cell>
        </row>
        <row r="44">
          <cell r="A44" t="str">
            <v>001071000</v>
          </cell>
          <cell r="B44" t="str">
            <v>โรงพยาบาลสกลนคร</v>
          </cell>
          <cell r="C44" t="str">
            <v>21002</v>
          </cell>
          <cell r="D44" t="str">
            <v>กระทรวงสาธารณสุข สำนักงานปลัดกระทรวงสาธารณสุข</v>
          </cell>
          <cell r="E44" t="str">
            <v>05</v>
          </cell>
          <cell r="F44" t="str">
            <v>โรงพยาบาลศูนย์</v>
          </cell>
          <cell r="G44" t="str">
            <v>600</v>
          </cell>
          <cell r="H44" t="str">
            <v>47</v>
          </cell>
          <cell r="I44" t="str">
            <v>จ.สกลนคร</v>
          </cell>
          <cell r="J44" t="str">
            <v>01</v>
          </cell>
          <cell r="K44" t="str">
            <v xml:space="preserve"> อ.เมืองสกลนคร</v>
          </cell>
          <cell r="L44" t="str">
            <v>01</v>
          </cell>
          <cell r="M44" t="str">
            <v xml:space="preserve"> 'ต.ธาตุเชิงชุม'</v>
          </cell>
          <cell r="N44" t="str">
            <v>00</v>
          </cell>
          <cell r="O44" t="str">
            <v xml:space="preserve"> หมู่ 0</v>
          </cell>
          <cell r="P44" t="str">
            <v>01</v>
          </cell>
          <cell r="Q44" t="str">
            <v>เปิดดำเนินการ</v>
          </cell>
          <cell r="R44" t="str">
            <v xml:space="preserve">1041 ถ.เจริญเมือง  </v>
          </cell>
          <cell r="S44" t="str">
            <v>47000</v>
          </cell>
          <cell r="T44" t="str">
            <v>042711636</v>
          </cell>
          <cell r="U44" t="str">
            <v xml:space="preserve"> 042 711615'</v>
          </cell>
          <cell r="V44" t="str">
            <v>042711037</v>
          </cell>
          <cell r="W44" t="str">
            <v>31</v>
          </cell>
          <cell r="X44" t="str">
            <v>3.1 ตติยภูมิ</v>
          </cell>
          <cell r="Y44" t="str">
            <v>S</v>
          </cell>
          <cell r="Z44" t="str">
            <v xml:space="preserve">บริการ  </v>
          </cell>
          <cell r="AA44" t="str">
            <v>05</v>
          </cell>
          <cell r="AB44" t="str">
            <v>แก้ไข/เปลี่ยนแปลงประเภท</v>
          </cell>
          <cell r="AC44" t="str">
            <v>เปลี่ยนประเภทจาก รพท.เป็นรพศ. รับแจ้งจากกลุ่มสบส. ที่สธ0201.032/914 วันที่ 25 มค.56</v>
          </cell>
          <cell r="AH44" t="str">
            <v>10710</v>
          </cell>
        </row>
        <row r="45">
          <cell r="A45" t="str">
            <v>002784400</v>
          </cell>
          <cell r="B45" t="str">
            <v>โรงพยาบาลโนนนารายณ์</v>
          </cell>
          <cell r="C45" t="str">
            <v>21002</v>
          </cell>
          <cell r="D45" t="str">
            <v>กระทรวงสาธารณสุข สำนักงานปลัดกระทรวงสาธารณสุข</v>
          </cell>
          <cell r="E45" t="str">
            <v>07</v>
          </cell>
          <cell r="F45" t="str">
            <v>โรงพยาบาลชุมชน</v>
          </cell>
          <cell r="G45" t="str">
            <v>30</v>
          </cell>
          <cell r="H45" t="str">
            <v>32</v>
          </cell>
          <cell r="I45" t="str">
            <v>จ.สุรินทร์</v>
          </cell>
          <cell r="J45" t="str">
            <v>17</v>
          </cell>
          <cell r="K45" t="str">
            <v xml:space="preserve"> อ.โนนนารายณ์</v>
          </cell>
          <cell r="L45" t="str">
            <v>01</v>
          </cell>
          <cell r="M45" t="str">
            <v xml:space="preserve"> 'ต.หนองหลวง'</v>
          </cell>
          <cell r="N45" t="str">
            <v>06</v>
          </cell>
          <cell r="O45" t="str">
            <v xml:space="preserve"> หมู่ 6</v>
          </cell>
          <cell r="P45" t="str">
            <v>01</v>
          </cell>
          <cell r="Q45" t="str">
            <v>เปิดดำเนินการ</v>
          </cell>
          <cell r="R45" t="str">
            <v>บ้านโนนสั้น</v>
          </cell>
          <cell r="T45" t="str">
            <v>044-518402*108</v>
          </cell>
          <cell r="V45" t="str">
            <v>21</v>
          </cell>
          <cell r="W45" t="str">
            <v>2.1 ทุติยภูมิระดับต้น</v>
          </cell>
          <cell r="X45" t="str">
            <v>S</v>
          </cell>
          <cell r="Y45" t="str">
            <v xml:space="preserve">บริการ  </v>
          </cell>
          <cell r="Z45" t="str">
            <v>01</v>
          </cell>
          <cell r="AA45" t="str">
            <v>ตั้งใหม่</v>
          </cell>
          <cell r="AC45" t="str">
            <v>2013-03-05</v>
          </cell>
          <cell r="AE45" t="str">
            <v>2012-12-01</v>
          </cell>
          <cell r="AH45" t="str">
            <v>27844</v>
          </cell>
        </row>
        <row r="46">
          <cell r="A46" t="str">
            <v>002796800</v>
          </cell>
          <cell r="B46" t="str">
            <v>โรงพยาบาลน้ำขุ่น</v>
          </cell>
          <cell r="C46" t="str">
            <v>21002</v>
          </cell>
          <cell r="D46" t="str">
            <v>กระทรวงสาธารณสุข สำนักงานปลัดกระทรวงสาธารณสุข</v>
          </cell>
          <cell r="E46" t="str">
            <v>07</v>
          </cell>
          <cell r="F46" t="str">
            <v>โรงพยาบาลชุมชน</v>
          </cell>
          <cell r="G46" t="str">
            <v>30</v>
          </cell>
          <cell r="H46" t="str">
            <v>34</v>
          </cell>
          <cell r="I46" t="str">
            <v>จ.อุบลราชธานี</v>
          </cell>
          <cell r="J46" t="str">
            <v>33</v>
          </cell>
          <cell r="K46" t="str">
            <v xml:space="preserve"> อ.น้ำขุ่น</v>
          </cell>
          <cell r="L46" t="str">
            <v>03</v>
          </cell>
          <cell r="M46" t="str">
            <v xml:space="preserve"> 'ต.ขี้เหล็ก'</v>
          </cell>
          <cell r="N46" t="str">
            <v>05</v>
          </cell>
          <cell r="O46" t="str">
            <v xml:space="preserve"> หมู่ 5</v>
          </cell>
          <cell r="P46" t="str">
            <v>01</v>
          </cell>
          <cell r="Q46" t="str">
            <v>เปิดดำเนินการ</v>
          </cell>
          <cell r="R46" t="str">
            <v>บ้านตาโอง</v>
          </cell>
          <cell r="S46" t="str">
            <v>34260</v>
          </cell>
          <cell r="T46" t="str">
            <v>081-8782883</v>
          </cell>
          <cell r="V46" t="str">
            <v>21</v>
          </cell>
          <cell r="W46" t="str">
            <v>2.1 ทุติยภูมิระดับต้น</v>
          </cell>
          <cell r="X46" t="str">
            <v>S</v>
          </cell>
          <cell r="Y46" t="str">
            <v xml:space="preserve">บริการ  </v>
          </cell>
          <cell r="Z46" t="str">
            <v>01</v>
          </cell>
          <cell r="AA46" t="str">
            <v>ตั้งใหม่</v>
          </cell>
          <cell r="AC46" t="str">
            <v>2013-03-13</v>
          </cell>
          <cell r="AE46" t="str">
            <v>2013-04-01</v>
          </cell>
          <cell r="AH46" t="str">
            <v>27968</v>
          </cell>
        </row>
        <row r="47">
          <cell r="A47" t="str">
            <v>002784300</v>
          </cell>
          <cell r="B47" t="str">
            <v>โรงพยาบาลศรีณรงค์</v>
          </cell>
          <cell r="C47" t="str">
            <v>21002</v>
          </cell>
          <cell r="D47" t="str">
            <v>กระทรวงสาธารณสุข สำนักงานปลัดกระทรวงสาธารณสุข</v>
          </cell>
          <cell r="E47" t="str">
            <v>07</v>
          </cell>
          <cell r="F47" t="str">
            <v>โรงพยาบาลชุมชน</v>
          </cell>
          <cell r="G47" t="str">
            <v>30</v>
          </cell>
          <cell r="H47" t="str">
            <v>32</v>
          </cell>
          <cell r="I47" t="str">
            <v>จ.สุรินทร์</v>
          </cell>
          <cell r="J47" t="str">
            <v>15</v>
          </cell>
          <cell r="K47" t="str">
            <v xml:space="preserve"> อ.ศรีณรงค์</v>
          </cell>
          <cell r="L47" t="str">
            <v>01</v>
          </cell>
          <cell r="M47" t="str">
            <v xml:space="preserve"> 'ต.ณรงค์'</v>
          </cell>
          <cell r="N47" t="str">
            <v>02</v>
          </cell>
          <cell r="O47" t="str">
            <v xml:space="preserve"> หมู่ 2</v>
          </cell>
          <cell r="P47" t="str">
            <v>01</v>
          </cell>
          <cell r="Q47" t="str">
            <v>เปิดดำเนินการ</v>
          </cell>
          <cell r="R47" t="str">
            <v>บ้านพระโกฎิ</v>
          </cell>
          <cell r="S47" t="str">
            <v>13150</v>
          </cell>
          <cell r="T47" t="str">
            <v>044-518402*108</v>
          </cell>
          <cell r="V47" t="str">
            <v>21</v>
          </cell>
          <cell r="W47" t="str">
            <v>2.1 ทุติยภูมิระดับต้น</v>
          </cell>
          <cell r="Z47" t="str">
            <v>01</v>
          </cell>
          <cell r="AA47" t="str">
            <v>ตั้งใหม่</v>
          </cell>
          <cell r="AC47" t="str">
            <v>2013-03-05</v>
          </cell>
          <cell r="AE47" t="str">
            <v>2012-12-01</v>
          </cell>
          <cell r="AH47" t="str">
            <v>27843</v>
          </cell>
        </row>
        <row r="48">
          <cell r="A48" t="str">
            <v>002796700</v>
          </cell>
          <cell r="B48" t="str">
            <v>โรงพยาบาลสว่างวีระวงศ์</v>
          </cell>
          <cell r="C48" t="str">
            <v>21002</v>
          </cell>
          <cell r="D48" t="str">
            <v>กระทรวงสาธารณสุข สำนักงานปลัดกระทรวงสาธารณสุข</v>
          </cell>
          <cell r="E48" t="str">
            <v>07</v>
          </cell>
          <cell r="F48" t="str">
            <v>โรงพยาบาลชุมชน</v>
          </cell>
          <cell r="G48" t="str">
            <v>30</v>
          </cell>
          <cell r="H48" t="str">
            <v>34</v>
          </cell>
          <cell r="I48" t="str">
            <v>จ.อุบลราชธานี</v>
          </cell>
          <cell r="J48" t="str">
            <v>32</v>
          </cell>
          <cell r="K48" t="str">
            <v xml:space="preserve"> อ.สว่างวีระวงศ์</v>
          </cell>
          <cell r="L48" t="str">
            <v>04</v>
          </cell>
          <cell r="M48" t="str">
            <v xml:space="preserve"> 'ต.สว่าง'</v>
          </cell>
          <cell r="N48" t="str">
            <v>12</v>
          </cell>
          <cell r="O48" t="str">
            <v xml:space="preserve"> หมู่ 12</v>
          </cell>
          <cell r="P48" t="str">
            <v>01</v>
          </cell>
          <cell r="Q48" t="str">
            <v>เปิดดำเนินการ</v>
          </cell>
          <cell r="R48" t="str">
            <v>บ้านนิคมปลาหลาย</v>
          </cell>
          <cell r="S48" t="str">
            <v>34190</v>
          </cell>
          <cell r="T48" t="str">
            <v>081-8782883</v>
          </cell>
          <cell r="V48" t="str">
            <v>21</v>
          </cell>
          <cell r="W48" t="str">
            <v>2.1 ทุติยภูมิระดับต้น</v>
          </cell>
          <cell r="X48" t="str">
            <v>S</v>
          </cell>
          <cell r="Y48" t="str">
            <v xml:space="preserve">บริการ  </v>
          </cell>
          <cell r="Z48" t="str">
            <v>01</v>
          </cell>
          <cell r="AA48" t="str">
            <v>ตั้งใหม่</v>
          </cell>
          <cell r="AC48" t="str">
            <v>2013-03-13</v>
          </cell>
          <cell r="AE48" t="str">
            <v>2013-04-01</v>
          </cell>
          <cell r="AH48" t="str">
            <v>27967</v>
          </cell>
        </row>
        <row r="49">
          <cell r="A49" t="str">
            <v>002784200</v>
          </cell>
          <cell r="B49" t="str">
            <v>โรงพยาบาลเขวาสินรินทร์</v>
          </cell>
          <cell r="C49" t="str">
            <v>21002</v>
          </cell>
          <cell r="D49" t="str">
            <v>กระทรวงสาธารณสุข สำนักงานปลัดกระทรวงสาธารณสุข</v>
          </cell>
          <cell r="E49" t="str">
            <v>07</v>
          </cell>
          <cell r="F49" t="str">
            <v>โรงพยาบาลชุมชน</v>
          </cell>
          <cell r="G49" t="str">
            <v>30</v>
          </cell>
          <cell r="H49" t="str">
            <v>32</v>
          </cell>
          <cell r="I49" t="str">
            <v>จ.สุรินทร์</v>
          </cell>
          <cell r="J49" t="str">
            <v>16</v>
          </cell>
          <cell r="K49" t="str">
            <v xml:space="preserve"> อ.วาสินรินทร์</v>
          </cell>
          <cell r="L49" t="str">
            <v>01</v>
          </cell>
          <cell r="M49" t="str">
            <v xml:space="preserve"> 'ต.เขวาสินรินทร์'</v>
          </cell>
          <cell r="N49" t="str">
            <v>06</v>
          </cell>
          <cell r="O49" t="str">
            <v xml:space="preserve"> หมู่ 6</v>
          </cell>
          <cell r="P49" t="str">
            <v>01</v>
          </cell>
          <cell r="Q49" t="str">
            <v>เปิดดำเนินการ</v>
          </cell>
          <cell r="R49" t="str">
            <v>บ้านสดอ</v>
          </cell>
          <cell r="S49" t="str">
            <v>32000</v>
          </cell>
          <cell r="T49" t="str">
            <v>044-582400</v>
          </cell>
          <cell r="U49" t="str">
            <v>044582402</v>
          </cell>
          <cell r="V49" t="str">
            <v>21</v>
          </cell>
          <cell r="W49" t="str">
            <v>2.1 ทุติยภูมิระดับต้น</v>
          </cell>
          <cell r="X49" t="str">
            <v>S</v>
          </cell>
          <cell r="Y49" t="str">
            <v xml:space="preserve">บริการ  </v>
          </cell>
          <cell r="Z49" t="str">
            <v>01</v>
          </cell>
          <cell r="AA49" t="str">
            <v>ตั้งใหม่</v>
          </cell>
          <cell r="AC49" t="str">
            <v>2013-03-05</v>
          </cell>
          <cell r="AE49" t="str">
            <v>2012-12-01</v>
          </cell>
          <cell r="AH49" t="str">
            <v>27842</v>
          </cell>
        </row>
        <row r="50">
          <cell r="A50" t="str">
            <v>001071300</v>
          </cell>
          <cell r="B50" t="str">
            <v>โรงพยาบาลนครพิงค์</v>
          </cell>
          <cell r="C50" t="str">
            <v>21002</v>
          </cell>
          <cell r="D50" t="str">
            <v>กระทรวงสาธารณสุข สำนักงานปลัดกระทรวงสาธารณสุข</v>
          </cell>
          <cell r="E50" t="str">
            <v>05</v>
          </cell>
          <cell r="F50" t="str">
            <v>โรงพยาบาลศูนย์</v>
          </cell>
          <cell r="G50" t="str">
            <v>673</v>
          </cell>
          <cell r="H50" t="str">
            <v>50</v>
          </cell>
          <cell r="I50" t="str">
            <v>จ.เชียงใหม่</v>
          </cell>
          <cell r="J50" t="str">
            <v>07</v>
          </cell>
          <cell r="K50" t="str">
            <v xml:space="preserve"> อ.แม่ริม</v>
          </cell>
          <cell r="L50" t="str">
            <v>09</v>
          </cell>
          <cell r="M50" t="str">
            <v xml:space="preserve"> 'ต.แม่สา'</v>
          </cell>
          <cell r="N50" t="str">
            <v>04</v>
          </cell>
          <cell r="O50" t="str">
            <v xml:space="preserve"> หมู่ 4</v>
          </cell>
          <cell r="P50" t="str">
            <v>01</v>
          </cell>
          <cell r="Q50" t="str">
            <v>เปิดดำเนินการ</v>
          </cell>
          <cell r="R50" t="str">
            <v xml:space="preserve">159 ม.4 ถ.โชตินา </v>
          </cell>
          <cell r="S50" t="str">
            <v>50000</v>
          </cell>
          <cell r="T50" t="str">
            <v>053-999200</v>
          </cell>
          <cell r="V50" t="str">
            <v>31</v>
          </cell>
          <cell r="W50" t="str">
            <v>3.1 ตติยภูมิ</v>
          </cell>
          <cell r="X50" t="str">
            <v>S</v>
          </cell>
          <cell r="Y50" t="str">
            <v xml:space="preserve">บริการ  </v>
          </cell>
          <cell r="Z50" t="str">
            <v>04</v>
          </cell>
          <cell r="AA50" t="str">
            <v>แก้ไข/เปลี่ยนแปลงที่ตั้ง</v>
          </cell>
          <cell r="AB50" t="str">
            <v xml:space="preserve">เพิ่มเตียง เดิม 665 เป็น 673 จากมติของ อ.ก.พ. สป. </v>
          </cell>
          <cell r="AH50" t="str">
            <v>10713</v>
          </cell>
        </row>
        <row r="51">
          <cell r="A51" t="str">
            <v>002797400</v>
          </cell>
          <cell r="B51" t="str">
            <v>โรงพยาบาลหนองมะโมง</v>
          </cell>
          <cell r="C51" t="str">
            <v>21002</v>
          </cell>
          <cell r="D51" t="str">
            <v>กระทรวงสาธารณสุข สำนักงานปลัดกระทรวงสาธารณสุข</v>
          </cell>
          <cell r="E51" t="str">
            <v>07</v>
          </cell>
          <cell r="F51" t="str">
            <v>โรงพยาบาลชุมชน</v>
          </cell>
          <cell r="G51" t="str">
            <v>30</v>
          </cell>
          <cell r="H51" t="str">
            <v>18</v>
          </cell>
          <cell r="I51" t="str">
            <v>จ.ชัยนาท</v>
          </cell>
          <cell r="J51" t="str">
            <v>07</v>
          </cell>
          <cell r="K51" t="str">
            <v xml:space="preserve"> อ.หนองมะโมง</v>
          </cell>
          <cell r="L51" t="str">
            <v>01</v>
          </cell>
          <cell r="M51" t="str">
            <v xml:space="preserve"> 'ต.หนองมะโมง'</v>
          </cell>
          <cell r="N51" t="str">
            <v>01</v>
          </cell>
          <cell r="O51" t="str">
            <v xml:space="preserve"> หมู่ 1</v>
          </cell>
          <cell r="P51" t="str">
            <v>01</v>
          </cell>
          <cell r="Q51" t="str">
            <v>เปิดดำเนินการ</v>
          </cell>
          <cell r="S51" t="str">
            <v>17120</v>
          </cell>
          <cell r="T51" t="str">
            <v>0812814302</v>
          </cell>
          <cell r="X51" t="str">
            <v>S</v>
          </cell>
          <cell r="Y51" t="str">
            <v xml:space="preserve">บริการ  </v>
          </cell>
          <cell r="Z51" t="str">
            <v>01</v>
          </cell>
          <cell r="AA51" t="str">
            <v>ตั้งใหม่</v>
          </cell>
          <cell r="AC51" t="str">
            <v>2013-03-28</v>
          </cell>
          <cell r="AE51" t="str">
            <v>2013-10-01</v>
          </cell>
          <cell r="AH51" t="str">
            <v>27974</v>
          </cell>
        </row>
        <row r="52">
          <cell r="A52" t="str">
            <v>002797500</v>
          </cell>
          <cell r="B52" t="str">
            <v>โรงพยาบาลเนินขาม</v>
          </cell>
          <cell r="C52" t="str">
            <v>21002</v>
          </cell>
          <cell r="D52" t="str">
            <v>กระทรวงสาธารณสุข สำนักงานปลัดกระทรวงสาธารณสุข</v>
          </cell>
          <cell r="E52" t="str">
            <v>07</v>
          </cell>
          <cell r="F52" t="str">
            <v>โรงพยาบาลชุมชน</v>
          </cell>
          <cell r="G52" t="str">
            <v>30</v>
          </cell>
          <cell r="H52" t="str">
            <v>18</v>
          </cell>
          <cell r="I52" t="str">
            <v>จ.ชัยนาท</v>
          </cell>
          <cell r="J52" t="str">
            <v>08</v>
          </cell>
          <cell r="K52" t="str">
            <v xml:space="preserve"> อ.เนินขาม</v>
          </cell>
          <cell r="L52" t="str">
            <v>01</v>
          </cell>
          <cell r="M52" t="str">
            <v xml:space="preserve"> 'ต.เนินขาม'</v>
          </cell>
          <cell r="N52" t="str">
            <v>14</v>
          </cell>
          <cell r="O52" t="str">
            <v xml:space="preserve"> หมู่ 14</v>
          </cell>
          <cell r="P52" t="str">
            <v>01</v>
          </cell>
          <cell r="Q52" t="str">
            <v>เปิดดำเนินการ</v>
          </cell>
          <cell r="S52" t="str">
            <v>17120</v>
          </cell>
          <cell r="T52" t="str">
            <v>0812824203</v>
          </cell>
          <cell r="Z52" t="str">
            <v>01</v>
          </cell>
          <cell r="AA52" t="str">
            <v>ตั้งใหม่</v>
          </cell>
          <cell r="AC52" t="str">
            <v>2013-03-28</v>
          </cell>
          <cell r="AH52" t="str">
            <v>27975</v>
          </cell>
        </row>
        <row r="53">
          <cell r="A53" t="str">
            <v>002797600</v>
          </cell>
          <cell r="B53" t="str">
            <v>โรงพยาบาลเหล่าเสือโก้ก</v>
          </cell>
          <cell r="C53" t="str">
            <v>21002</v>
          </cell>
          <cell r="D53" t="str">
            <v>กระทรวงสาธารณสุข สำนักงานปลัดกระทรวงสาธารณสุข</v>
          </cell>
          <cell r="E53" t="str">
            <v>07</v>
          </cell>
          <cell r="F53" t="str">
            <v>โรงพยาบาลชุมชน</v>
          </cell>
          <cell r="G53" t="str">
            <v>30</v>
          </cell>
          <cell r="H53" t="str">
            <v>34</v>
          </cell>
          <cell r="I53" t="str">
            <v>จ.อุบลราชธานี</v>
          </cell>
          <cell r="J53" t="str">
            <v>31</v>
          </cell>
          <cell r="K53" t="str">
            <v xml:space="preserve"> อ.เหล่าเสือโก้ก</v>
          </cell>
          <cell r="L53" t="str">
            <v>01</v>
          </cell>
          <cell r="M53" t="str">
            <v xml:space="preserve"> 'ต.เหล่าเสือโก้ก'</v>
          </cell>
          <cell r="N53" t="str">
            <v>06</v>
          </cell>
          <cell r="O53" t="str">
            <v xml:space="preserve"> หมู่ 6</v>
          </cell>
          <cell r="P53" t="str">
            <v>01</v>
          </cell>
          <cell r="Q53" t="str">
            <v>เปิดดำเนินการ</v>
          </cell>
          <cell r="R53" t="str">
            <v>บ้านเหล่าเสือโก้ก</v>
          </cell>
          <cell r="S53" t="str">
            <v>34000</v>
          </cell>
          <cell r="T53" t="str">
            <v>081 8782883</v>
          </cell>
          <cell r="X53" t="str">
            <v>S</v>
          </cell>
          <cell r="Y53" t="str">
            <v xml:space="preserve">บริการ  </v>
          </cell>
          <cell r="Z53" t="str">
            <v>01</v>
          </cell>
          <cell r="AA53" t="str">
            <v>ตั้งใหม่</v>
          </cell>
          <cell r="AC53" t="str">
            <v>2013-04-01</v>
          </cell>
          <cell r="AE53" t="str">
            <v>2013-04-01</v>
          </cell>
          <cell r="AH53" t="str">
            <v>27976</v>
          </cell>
        </row>
        <row r="54">
          <cell r="A54" t="str">
            <v>002797800</v>
          </cell>
          <cell r="B54" t="str">
            <v>โรงพยาบาลสากเหล็ก</v>
          </cell>
          <cell r="C54" t="str">
            <v>21002</v>
          </cell>
          <cell r="D54" t="str">
            <v>กระทรวงสาธารณสุข สำนักงานปลัดกระทรวงสาธารณสุข</v>
          </cell>
          <cell r="E54" t="str">
            <v>07</v>
          </cell>
          <cell r="F54" t="str">
            <v>โรงพยาบาลชุมชน</v>
          </cell>
          <cell r="G54" t="str">
            <v>30</v>
          </cell>
          <cell r="H54" t="str">
            <v>66</v>
          </cell>
          <cell r="I54" t="str">
            <v>จ.พิจิตร</v>
          </cell>
          <cell r="J54" t="str">
            <v>09</v>
          </cell>
          <cell r="K54" t="str">
            <v xml:space="preserve"> อ.สากเหล็ก</v>
          </cell>
          <cell r="L54" t="str">
            <v>01</v>
          </cell>
          <cell r="M54" t="str">
            <v xml:space="preserve"> 'ต.สากเหล็ก'</v>
          </cell>
          <cell r="N54" t="str">
            <v>12</v>
          </cell>
          <cell r="O54" t="str">
            <v xml:space="preserve"> หมู่ 12</v>
          </cell>
          <cell r="P54" t="str">
            <v>01</v>
          </cell>
          <cell r="Q54" t="str">
            <v>เปิดดำเนินการ</v>
          </cell>
          <cell r="S54" t="str">
            <v>66160</v>
          </cell>
          <cell r="T54" t="str">
            <v>056990354</v>
          </cell>
          <cell r="X54" t="str">
            <v>S</v>
          </cell>
          <cell r="Y54" t="str">
            <v xml:space="preserve">บริการ  </v>
          </cell>
          <cell r="Z54" t="str">
            <v>01</v>
          </cell>
          <cell r="AA54" t="str">
            <v>ตั้งใหม่</v>
          </cell>
          <cell r="AC54" t="str">
            <v>2013-04-03</v>
          </cell>
          <cell r="AE54" t="str">
            <v>2013-06-01</v>
          </cell>
          <cell r="AH54" t="str">
            <v>27978</v>
          </cell>
        </row>
        <row r="55">
          <cell r="A55" t="str">
            <v>002797900</v>
          </cell>
          <cell r="B55" t="str">
            <v>โรงพยาบาลบึงนาราง</v>
          </cell>
          <cell r="C55" t="str">
            <v>21002</v>
          </cell>
          <cell r="D55" t="str">
            <v>กระทรวงสาธารณสุข สำนักงานปลัดกระทรวงสาธารณสุข</v>
          </cell>
          <cell r="E55" t="str">
            <v>07</v>
          </cell>
          <cell r="F55" t="str">
            <v>โรงพยาบาลชุมชน</v>
          </cell>
          <cell r="G55" t="str">
            <v>30</v>
          </cell>
          <cell r="H55" t="str">
            <v>66</v>
          </cell>
          <cell r="I55" t="str">
            <v>จ.พิจิตร</v>
          </cell>
          <cell r="J55" t="str">
            <v>10</v>
          </cell>
          <cell r="K55" t="str">
            <v xml:space="preserve"> อ.บึงนาราง</v>
          </cell>
          <cell r="L55" t="str">
            <v>05</v>
          </cell>
          <cell r="M55" t="str">
            <v xml:space="preserve"> 'ต.บึงนาราง'</v>
          </cell>
          <cell r="N55" t="str">
            <v>02</v>
          </cell>
          <cell r="O55" t="str">
            <v xml:space="preserve"> หมู่ 2</v>
          </cell>
          <cell r="P55" t="str">
            <v>01</v>
          </cell>
          <cell r="Q55" t="str">
            <v>เปิดดำเนินการ</v>
          </cell>
          <cell r="S55" t="str">
            <v>66130</v>
          </cell>
          <cell r="T55" t="str">
            <v>056990354</v>
          </cell>
          <cell r="Z55" t="str">
            <v>01</v>
          </cell>
          <cell r="AA55" t="str">
            <v>ตั้งใหม่</v>
          </cell>
          <cell r="AC55" t="str">
            <v>2013-04-03</v>
          </cell>
          <cell r="AE55" t="str">
            <v>2013-06-01</v>
          </cell>
          <cell r="AH55" t="str">
            <v>27979</v>
          </cell>
        </row>
        <row r="56">
          <cell r="A56" t="str">
            <v>002798000</v>
          </cell>
          <cell r="B56" t="str">
            <v>โรงพยาบาลดงเจริญ</v>
          </cell>
          <cell r="C56" t="str">
            <v>21002</v>
          </cell>
          <cell r="D56" t="str">
            <v>กระทรวงสาธารณสุข สำนักงานปลัดกระทรวงสาธารณสุข</v>
          </cell>
          <cell r="E56" t="str">
            <v>07</v>
          </cell>
          <cell r="F56" t="str">
            <v>โรงพยาบาลชุมชน</v>
          </cell>
          <cell r="G56" t="str">
            <v>30</v>
          </cell>
          <cell r="H56" t="str">
            <v>66</v>
          </cell>
          <cell r="I56" t="str">
            <v>จ.พิจิตร</v>
          </cell>
          <cell r="J56" t="str">
            <v>11</v>
          </cell>
          <cell r="K56" t="str">
            <v xml:space="preserve"> อ.ดงเจริญ</v>
          </cell>
          <cell r="L56" t="str">
            <v>05</v>
          </cell>
          <cell r="M56" t="str">
            <v xml:space="preserve"> 'ต.สำนักขุนเณร'</v>
          </cell>
          <cell r="N56" t="str">
            <v>02</v>
          </cell>
          <cell r="O56" t="str">
            <v xml:space="preserve"> หมู่ 2</v>
          </cell>
          <cell r="P56" t="str">
            <v>01</v>
          </cell>
          <cell r="Q56" t="str">
            <v>เปิดดำเนินการ</v>
          </cell>
          <cell r="R56" t="str">
            <v>111</v>
          </cell>
          <cell r="S56" t="str">
            <v>66210</v>
          </cell>
          <cell r="T56" t="str">
            <v>056990354</v>
          </cell>
          <cell r="X56" t="str">
            <v>S</v>
          </cell>
          <cell r="Y56" t="str">
            <v xml:space="preserve">บริการ  </v>
          </cell>
          <cell r="Z56" t="str">
            <v>01</v>
          </cell>
          <cell r="AA56" t="str">
            <v>ตั้งใหม่</v>
          </cell>
          <cell r="AC56" t="str">
            <v>2013-04-03</v>
          </cell>
          <cell r="AE56" t="str">
            <v>2013-06-01</v>
          </cell>
          <cell r="AH56" t="str">
            <v>27980</v>
          </cell>
        </row>
        <row r="57">
          <cell r="A57" t="str">
            <v>002798800</v>
          </cell>
          <cell r="B57" t="str">
            <v>โรงพยาบาลทุ่งเขาหลวง</v>
          </cell>
          <cell r="C57" t="str">
            <v>21002</v>
          </cell>
          <cell r="D57" t="str">
            <v>กระทรวงสาธารณสุข สำนักงานปลัดกระทรวงสาธารณสุข</v>
          </cell>
          <cell r="E57" t="str">
            <v>07</v>
          </cell>
          <cell r="F57" t="str">
            <v>โรงพยาบาลชุมชน</v>
          </cell>
          <cell r="G57" t="str">
            <v>10</v>
          </cell>
          <cell r="H57" t="str">
            <v>45</v>
          </cell>
          <cell r="I57" t="str">
            <v>จ.ร้อยเอ็ด</v>
          </cell>
          <cell r="J57" t="str">
            <v>20</v>
          </cell>
          <cell r="K57" t="str">
            <v xml:space="preserve"> อ.ทุ่งเขาหลวง</v>
          </cell>
          <cell r="L57" t="str">
            <v>01</v>
          </cell>
          <cell r="M57" t="str">
            <v xml:space="preserve"> 'ต.ทุ่งเขาหลวง'</v>
          </cell>
          <cell r="N57" t="str">
            <v>07</v>
          </cell>
          <cell r="O57" t="str">
            <v xml:space="preserve"> หมู่ 7</v>
          </cell>
          <cell r="P57" t="str">
            <v>01</v>
          </cell>
          <cell r="Q57" t="str">
            <v>เปิดดำเนินการ</v>
          </cell>
          <cell r="R57" t="str">
            <v>201</v>
          </cell>
          <cell r="S57" t="str">
            <v>45170</v>
          </cell>
          <cell r="T57" t="str">
            <v>043557126</v>
          </cell>
          <cell r="X57" t="str">
            <v>S</v>
          </cell>
          <cell r="Y57" t="str">
            <v xml:space="preserve">บริการ  </v>
          </cell>
          <cell r="Z57" t="str">
            <v>01</v>
          </cell>
          <cell r="AA57" t="str">
            <v>ตั้งใหม่</v>
          </cell>
          <cell r="AC57" t="str">
            <v>2013-04-22</v>
          </cell>
          <cell r="AE57" t="str">
            <v>2013-05-01</v>
          </cell>
          <cell r="AH57" t="str">
            <v>27988</v>
          </cell>
        </row>
        <row r="58">
          <cell r="A58" t="str">
            <v>002798900</v>
          </cell>
          <cell r="B58" t="str">
            <v>โรงพยาบาลเชียงขวัญ</v>
          </cell>
          <cell r="C58" t="str">
            <v>21002</v>
          </cell>
          <cell r="D58" t="str">
            <v>กระทรวงสาธารณสุข สำนักงานปลัดกระทรวงสาธารณสุข</v>
          </cell>
          <cell r="E58" t="str">
            <v>07</v>
          </cell>
          <cell r="F58" t="str">
            <v>โรงพยาบาลชุมชน</v>
          </cell>
          <cell r="G58" t="str">
            <v>10</v>
          </cell>
          <cell r="H58" t="str">
            <v>45</v>
          </cell>
          <cell r="I58" t="str">
            <v>จ.ร้อยเอ็ด</v>
          </cell>
          <cell r="J58" t="str">
            <v>18</v>
          </cell>
          <cell r="K58" t="str">
            <v xml:space="preserve"> อ.เชียงขวัญ</v>
          </cell>
          <cell r="L58" t="str">
            <v>03</v>
          </cell>
          <cell r="M58" t="str">
            <v xml:space="preserve"> 'ต.พระธาตุ'</v>
          </cell>
          <cell r="N58" t="str">
            <v>02</v>
          </cell>
          <cell r="O58" t="str">
            <v xml:space="preserve"> หมู่ 2</v>
          </cell>
          <cell r="P58" t="str">
            <v>01</v>
          </cell>
          <cell r="Q58" t="str">
            <v>เปิดดำเนินการ</v>
          </cell>
          <cell r="R58" t="str">
            <v>199</v>
          </cell>
          <cell r="S58" t="str">
            <v>45000</v>
          </cell>
          <cell r="X58" t="str">
            <v>S</v>
          </cell>
          <cell r="Y58" t="str">
            <v xml:space="preserve">บริการ  </v>
          </cell>
          <cell r="Z58" t="str">
            <v>01</v>
          </cell>
          <cell r="AA58" t="str">
            <v>ตั้งใหม่</v>
          </cell>
          <cell r="AC58" t="str">
            <v>2013-04-22</v>
          </cell>
          <cell r="AE58" t="str">
            <v>2013-05-01</v>
          </cell>
          <cell r="AH58" t="str">
            <v>27989</v>
          </cell>
        </row>
        <row r="59">
          <cell r="A59" t="str">
            <v>002799000</v>
          </cell>
          <cell r="B59" t="str">
            <v>โรงพยาบาลหนองฮี</v>
          </cell>
          <cell r="C59" t="str">
            <v>21002</v>
          </cell>
          <cell r="D59" t="str">
            <v>กระทรวงสาธารณสุข สำนักงานปลัดกระทรวงสาธารณสุข</v>
          </cell>
          <cell r="E59" t="str">
            <v>07</v>
          </cell>
          <cell r="F59" t="str">
            <v>โรงพยาบาลชุมชน</v>
          </cell>
          <cell r="G59" t="str">
            <v>10</v>
          </cell>
          <cell r="H59" t="str">
            <v>45</v>
          </cell>
          <cell r="I59" t="str">
            <v>จ.ร้อยเอ็ด</v>
          </cell>
          <cell r="J59" t="str">
            <v>19</v>
          </cell>
          <cell r="K59" t="str">
            <v xml:space="preserve"> อ.หนองฮี</v>
          </cell>
          <cell r="L59" t="str">
            <v>01</v>
          </cell>
          <cell r="M59" t="str">
            <v xml:space="preserve"> 'ต.หนองฮี'</v>
          </cell>
          <cell r="N59" t="str">
            <v>10</v>
          </cell>
          <cell r="O59" t="str">
            <v xml:space="preserve"> หมู่ 10</v>
          </cell>
          <cell r="P59" t="str">
            <v>01</v>
          </cell>
          <cell r="Q59" t="str">
            <v>เปิดดำเนินการ</v>
          </cell>
          <cell r="R59" t="str">
            <v>120</v>
          </cell>
          <cell r="S59" t="str">
            <v>45140</v>
          </cell>
          <cell r="T59" t="str">
            <v>0435066167</v>
          </cell>
          <cell r="U59" t="str">
            <v>0435066167</v>
          </cell>
          <cell r="X59" t="str">
            <v>S</v>
          </cell>
          <cell r="Y59" t="str">
            <v xml:space="preserve">บริการ  </v>
          </cell>
          <cell r="Z59" t="str">
            <v>01</v>
          </cell>
          <cell r="AA59" t="str">
            <v>ตั้งใหม่</v>
          </cell>
          <cell r="AC59" t="str">
            <v>2013-04-22</v>
          </cell>
          <cell r="AE59" t="str">
            <v>2013-05-01</v>
          </cell>
          <cell r="AH59" t="str">
            <v>27990</v>
          </cell>
        </row>
        <row r="60">
          <cell r="A60" t="str">
            <v>002403200</v>
          </cell>
          <cell r="B60" t="str">
            <v>โรงพยาบาลนาตาล</v>
          </cell>
          <cell r="C60" t="str">
            <v>21002</v>
          </cell>
          <cell r="D60" t="str">
            <v>กระทรวงสาธารณสุข สำนักงานปลัดกระทรวงสาธารณสุข</v>
          </cell>
          <cell r="E60" t="str">
            <v>07</v>
          </cell>
          <cell r="F60" t="str">
            <v>โรงพยาบาลชุมชน</v>
          </cell>
          <cell r="G60" t="str">
            <v>10</v>
          </cell>
          <cell r="H60" t="str">
            <v>34</v>
          </cell>
          <cell r="I60" t="str">
            <v>จ.อุบลราชธานี</v>
          </cell>
          <cell r="J60" t="str">
            <v>30</v>
          </cell>
          <cell r="K60" t="str">
            <v xml:space="preserve"> อ.นาตาล</v>
          </cell>
          <cell r="L60" t="str">
            <v>01</v>
          </cell>
          <cell r="M60" t="str">
            <v xml:space="preserve"> 'ต.นาตาล'</v>
          </cell>
          <cell r="N60" t="str">
            <v>05</v>
          </cell>
          <cell r="O60" t="str">
            <v xml:space="preserve"> หมู่ 5</v>
          </cell>
          <cell r="P60" t="str">
            <v>01</v>
          </cell>
          <cell r="Q60" t="str">
            <v>เปิดดำเนินการ</v>
          </cell>
          <cell r="R60" t="str">
            <v>ที่ตั้ง 169</v>
          </cell>
          <cell r="S60" t="str">
            <v>24170</v>
          </cell>
          <cell r="V60" t="str">
            <v>21</v>
          </cell>
          <cell r="W60" t="str">
            <v>2.1 ทุติยภูมิระดับต้น</v>
          </cell>
          <cell r="X60" t="str">
            <v>S</v>
          </cell>
          <cell r="Y60" t="str">
            <v xml:space="preserve">บริการ  </v>
          </cell>
          <cell r="AB60" t="str">
            <v xml:space="preserve">เป็นรพช.ที่เปิดให้บริการเฉพาะ OPD ก่อน จำนวนเตียงตามกรอบเป็น 30 </v>
          </cell>
          <cell r="AC60" t="str">
            <v>2010-01-18</v>
          </cell>
          <cell r="AE60" t="str">
            <v>2010-01-18</v>
          </cell>
          <cell r="AH60" t="str">
            <v>24032</v>
          </cell>
        </row>
        <row r="61">
          <cell r="A61" t="str">
            <v>002800600</v>
          </cell>
          <cell r="B61" t="str">
            <v>โรงพยาบาลเกาะจันทร์</v>
          </cell>
          <cell r="C61" t="str">
            <v>21002</v>
          </cell>
          <cell r="D61" t="str">
            <v>กระทรวงสาธารณสุข สำนักงานปลัดกระทรวงสาธารณสุข</v>
          </cell>
          <cell r="E61" t="str">
            <v>07</v>
          </cell>
          <cell r="F61" t="str">
            <v>โรงพยาบาลชุมชน</v>
          </cell>
          <cell r="G61" t="str">
            <v>30</v>
          </cell>
          <cell r="H61" t="str">
            <v>20</v>
          </cell>
          <cell r="I61" t="str">
            <v>จ.ชลบุรี</v>
          </cell>
          <cell r="J61" t="str">
            <v>11</v>
          </cell>
          <cell r="K61" t="str">
            <v xml:space="preserve"> อ.เกาะจันทร์</v>
          </cell>
          <cell r="L61" t="str">
            <v>01</v>
          </cell>
          <cell r="M61" t="str">
            <v xml:space="preserve"> 'ต.เกาะจันทร์'</v>
          </cell>
          <cell r="N61" t="str">
            <v>14</v>
          </cell>
          <cell r="O61" t="str">
            <v xml:space="preserve"> หมู่ 14</v>
          </cell>
          <cell r="P61" t="str">
            <v>01</v>
          </cell>
          <cell r="Q61" t="str">
            <v>เปิดดำเนินการ</v>
          </cell>
          <cell r="R61" t="str">
            <v>เลขที่ 1</v>
          </cell>
          <cell r="S61" t="str">
            <v>20240</v>
          </cell>
          <cell r="X61" t="str">
            <v>S</v>
          </cell>
          <cell r="Y61" t="str">
            <v xml:space="preserve">บริการ  </v>
          </cell>
          <cell r="Z61" t="str">
            <v>01</v>
          </cell>
          <cell r="AA61" t="str">
            <v>ตั้งใหม่</v>
          </cell>
          <cell r="AC61" t="str">
            <v>2013-06-13</v>
          </cell>
          <cell r="AH61" t="str">
            <v>28006</v>
          </cell>
        </row>
        <row r="62">
          <cell r="A62" t="str">
            <v>002801000</v>
          </cell>
          <cell r="B62" t="str">
            <v>โรงพยาบาลโกสัมพีนคร</v>
          </cell>
          <cell r="C62" t="str">
            <v>21002</v>
          </cell>
          <cell r="D62" t="str">
            <v>กระทรวงสาธารณสุข สำนักงานปลัดกระทรวงสาธารณสุข</v>
          </cell>
          <cell r="E62" t="str">
            <v>07</v>
          </cell>
          <cell r="F62" t="str">
            <v>โรงพยาบาลชุมชน</v>
          </cell>
          <cell r="G62" t="str">
            <v>30</v>
          </cell>
          <cell r="H62" t="str">
            <v>62</v>
          </cell>
          <cell r="I62" t="str">
            <v>จ.กำแพงเพชร</v>
          </cell>
          <cell r="J62" t="str">
            <v>11</v>
          </cell>
          <cell r="K62" t="str">
            <v xml:space="preserve"> อ.โกสัมพีนคร</v>
          </cell>
          <cell r="L62" t="str">
            <v>01</v>
          </cell>
          <cell r="M62" t="str">
            <v xml:space="preserve"> 'ต.โกสัมพี'</v>
          </cell>
          <cell r="N62" t="str">
            <v>03</v>
          </cell>
          <cell r="O62" t="str">
            <v xml:space="preserve"> หมู่ 3</v>
          </cell>
          <cell r="P62" t="str">
            <v>01</v>
          </cell>
          <cell r="Q62" t="str">
            <v>เปิดดำเนินการ</v>
          </cell>
          <cell r="R62" t="str">
            <v>บ้านคลองเมือง</v>
          </cell>
          <cell r="S62" t="str">
            <v>62000</v>
          </cell>
          <cell r="X62" t="str">
            <v>S</v>
          </cell>
          <cell r="Y62" t="str">
            <v xml:space="preserve">บริการ  </v>
          </cell>
          <cell r="Z62" t="str">
            <v>01</v>
          </cell>
          <cell r="AA62" t="str">
            <v>ตั้งใหม่</v>
          </cell>
          <cell r="AC62" t="str">
            <v>2013-07-01</v>
          </cell>
          <cell r="AE62" t="str">
            <v>2013-08-15</v>
          </cell>
          <cell r="AH62" t="str">
            <v>28010</v>
          </cell>
        </row>
        <row r="63">
          <cell r="A63" t="str">
            <v>001128200</v>
          </cell>
          <cell r="B63" t="str">
            <v>โรงพยาบาลสมเด็จพระสังฆราชองค์ที่ ๑๙</v>
          </cell>
          <cell r="C63" t="str">
            <v>21002</v>
          </cell>
          <cell r="D63" t="str">
            <v>กระทรวงสาธารณสุข สำนักงานปลัดกระทรวงสาธารณสุข</v>
          </cell>
          <cell r="E63" t="str">
            <v>07</v>
          </cell>
          <cell r="F63" t="str">
            <v>โรงพยาบาลชุมชน</v>
          </cell>
          <cell r="G63" t="str">
            <v>120</v>
          </cell>
          <cell r="H63" t="str">
            <v>71</v>
          </cell>
          <cell r="I63" t="str">
            <v>จ.กาญจนบุรี</v>
          </cell>
          <cell r="J63" t="str">
            <v>06</v>
          </cell>
          <cell r="K63" t="str">
            <v xml:space="preserve"> อ.ท่าม่วง</v>
          </cell>
          <cell r="L63" t="str">
            <v>01</v>
          </cell>
          <cell r="M63" t="str">
            <v xml:space="preserve"> 'ต.ท่าม่วง'</v>
          </cell>
          <cell r="N63" t="str">
            <v>01</v>
          </cell>
          <cell r="O63" t="str">
            <v xml:space="preserve"> หมู่ 1</v>
          </cell>
          <cell r="P63" t="str">
            <v>01</v>
          </cell>
          <cell r="Q63" t="str">
            <v>เปิดดำเนินการ</v>
          </cell>
          <cell r="R63" t="str">
            <v>978/1</v>
          </cell>
          <cell r="S63" t="str">
            <v>71110</v>
          </cell>
          <cell r="T63" t="str">
            <v>034611033</v>
          </cell>
          <cell r="U63" t="str">
            <v>034613489</v>
          </cell>
          <cell r="V63" t="str">
            <v>22</v>
          </cell>
          <cell r="W63" t="str">
            <v>2.2 ทุติยภูมิระดับกลาง</v>
          </cell>
          <cell r="X63" t="str">
            <v>S</v>
          </cell>
          <cell r="Y63" t="str">
            <v xml:space="preserve">บริการ  </v>
          </cell>
          <cell r="Z63" t="str">
            <v>02</v>
          </cell>
          <cell r="AA63" t="str">
            <v>แก้ไขชื่อ</v>
          </cell>
          <cell r="AB63" t="str">
            <v>แก้ไขชื่อจาก รพ.ท่าม่วง เป็นรพ.สมเด็จพระสังฆราชองค์ที่ ๑๙ ตามหนังสือ สำนักเลขานุการสมเด็จพระสังหราช วัดบวรฯที่ พ ๐๕๖๙/๒๕๕๖</v>
          </cell>
          <cell r="AH63" t="str">
            <v>11282</v>
          </cell>
        </row>
        <row r="64">
          <cell r="A64" t="str">
            <v>000400700</v>
          </cell>
          <cell r="B64" t="str">
            <v>โรงพยาบาลซับใหญ่</v>
          </cell>
          <cell r="C64" t="str">
            <v>21002</v>
          </cell>
          <cell r="D64" t="str">
            <v>กระทรวงสาธารณสุข สำนักงานปลัดกระทรวงสาธารณสุข</v>
          </cell>
          <cell r="E64" t="str">
            <v>07</v>
          </cell>
          <cell r="F64" t="str">
            <v>โรงพยาบาลชุมชน</v>
          </cell>
          <cell r="G64" t="str">
            <v>30</v>
          </cell>
          <cell r="H64" t="str">
            <v>36</v>
          </cell>
          <cell r="I64" t="str">
            <v>จ.ชัยภูมิ</v>
          </cell>
          <cell r="J64" t="str">
            <v>16</v>
          </cell>
          <cell r="K64" t="str">
            <v xml:space="preserve"> อ.อำเภอซับใหญ่</v>
          </cell>
          <cell r="L64" t="str">
            <v>01</v>
          </cell>
          <cell r="M64" t="str">
            <v xml:space="preserve"> 'ต.ซับใหญ่'</v>
          </cell>
          <cell r="N64" t="str">
            <v>01</v>
          </cell>
          <cell r="O64" t="str">
            <v xml:space="preserve"> หมู่ 1</v>
          </cell>
          <cell r="P64" t="str">
            <v>01</v>
          </cell>
          <cell r="Q64" t="str">
            <v>เปิดดำเนินการ</v>
          </cell>
          <cell r="R64" t="str">
            <v>บ้านซับใหญ่</v>
          </cell>
          <cell r="S64" t="str">
            <v>36130</v>
          </cell>
          <cell r="T64" t="str">
            <v>044731044</v>
          </cell>
          <cell r="AB64" t="str">
            <v>ยกฐานะรพ.สต.ซับใหญ่ รหัส 04007 เป็น  รพช.ซับใหญ่ รหัสเดิม 04007</v>
          </cell>
          <cell r="AH64" t="str">
            <v>04007</v>
          </cell>
        </row>
        <row r="65">
          <cell r="A65" t="str">
            <v>002801500</v>
          </cell>
          <cell r="B65" t="str">
            <v>โรงพยาบาลโพธิ์ศรีสุวรรณ</v>
          </cell>
          <cell r="C65" t="str">
            <v>21002</v>
          </cell>
          <cell r="D65" t="str">
            <v>กระทรวงสาธารณสุข สำนักงานปลัดกระทรวงสาธารณสุข</v>
          </cell>
          <cell r="E65" t="str">
            <v>07</v>
          </cell>
          <cell r="F65" t="str">
            <v>โรงพยาบาลชุมชน</v>
          </cell>
          <cell r="G65" t="str">
            <v>30</v>
          </cell>
          <cell r="H65" t="str">
            <v>33</v>
          </cell>
          <cell r="I65" t="str">
            <v>จ.ศรีสะเกษ</v>
          </cell>
          <cell r="J65" t="str">
            <v>21</v>
          </cell>
          <cell r="K65" t="str">
            <v xml:space="preserve"> อ.ศรีสุวรรณ</v>
          </cell>
          <cell r="L65" t="str">
            <v>02</v>
          </cell>
          <cell r="M65" t="str">
            <v xml:space="preserve"> 'ต.เสียว'</v>
          </cell>
          <cell r="N65" t="str">
            <v>05</v>
          </cell>
          <cell r="O65" t="str">
            <v xml:space="preserve"> หมู่ 5</v>
          </cell>
          <cell r="P65" t="str">
            <v>01</v>
          </cell>
          <cell r="Q65" t="str">
            <v>เปิดดำเนินการ</v>
          </cell>
          <cell r="R65" t="str">
            <v>58 บ้านหนองแคน</v>
          </cell>
          <cell r="S65" t="str">
            <v>33120</v>
          </cell>
          <cell r="T65" t="str">
            <v>045604053</v>
          </cell>
          <cell r="U65" t="str">
            <v>045604121</v>
          </cell>
          <cell r="X65" t="str">
            <v>S</v>
          </cell>
          <cell r="Y65" t="str">
            <v xml:space="preserve">บริการ  </v>
          </cell>
          <cell r="Z65" t="str">
            <v>01</v>
          </cell>
          <cell r="AA65" t="str">
            <v>ตั้งใหม่</v>
          </cell>
          <cell r="AC65" t="str">
            <v>2013-07-09</v>
          </cell>
          <cell r="AE65" t="str">
            <v>2013-10-01</v>
          </cell>
          <cell r="AH65" t="str">
            <v>28015</v>
          </cell>
        </row>
        <row r="66">
          <cell r="A66" t="str">
            <v>002801600</v>
          </cell>
          <cell r="B66" t="str">
            <v>โรงพยาบาลศิลาลาด</v>
          </cell>
          <cell r="C66" t="str">
            <v>21002</v>
          </cell>
          <cell r="D66" t="str">
            <v>กระทรวงสาธารณสุข สำนักงานปลัดกระทรวงสาธารณสุข</v>
          </cell>
          <cell r="E66" t="str">
            <v>07</v>
          </cell>
          <cell r="F66" t="str">
            <v>โรงพยาบาลชุมชน</v>
          </cell>
          <cell r="G66" t="str">
            <v>30</v>
          </cell>
          <cell r="H66" t="str">
            <v>33</v>
          </cell>
          <cell r="I66" t="str">
            <v>จ.ศรีสะเกษ</v>
          </cell>
          <cell r="J66" t="str">
            <v>22</v>
          </cell>
          <cell r="K66" t="str">
            <v xml:space="preserve"> อ.ศิลาลาด</v>
          </cell>
          <cell r="L66" t="str">
            <v>01</v>
          </cell>
          <cell r="M66" t="str">
            <v xml:space="preserve"> 'ต.กุง'</v>
          </cell>
          <cell r="N66" t="str">
            <v>05</v>
          </cell>
          <cell r="O66" t="str">
            <v xml:space="preserve"> หมู่ 5</v>
          </cell>
          <cell r="P66" t="str">
            <v>01</v>
          </cell>
          <cell r="Q66" t="str">
            <v>เปิดดำเนินการ</v>
          </cell>
          <cell r="R66" t="str">
            <v>108 บ้านสงยาง</v>
          </cell>
          <cell r="S66" t="str">
            <v>33160</v>
          </cell>
          <cell r="T66" t="str">
            <v>045668123</v>
          </cell>
          <cell r="U66" t="str">
            <v>045668123</v>
          </cell>
          <cell r="X66" t="str">
            <v>S</v>
          </cell>
          <cell r="Y66" t="str">
            <v xml:space="preserve">บริการ  </v>
          </cell>
          <cell r="Z66" t="str">
            <v>01</v>
          </cell>
          <cell r="AA66" t="str">
            <v>ตั้งใหม่</v>
          </cell>
          <cell r="AC66" t="str">
            <v>2013-07-09</v>
          </cell>
          <cell r="AE66" t="str">
            <v>2013-10-01</v>
          </cell>
          <cell r="AH66" t="str">
            <v>28016</v>
          </cell>
        </row>
        <row r="67">
          <cell r="A67" t="str">
            <v>002801700</v>
          </cell>
          <cell r="B67" t="str">
            <v>โรงพยาบาลนาคู</v>
          </cell>
          <cell r="C67" t="str">
            <v>21002</v>
          </cell>
          <cell r="D67" t="str">
            <v>กระทรวงสาธารณสุข สำนักงานปลัดกระทรวงสาธารณสุข</v>
          </cell>
          <cell r="E67" t="str">
            <v>07</v>
          </cell>
          <cell r="F67" t="str">
            <v>โรงพยาบาลชุมชน</v>
          </cell>
          <cell r="G67" t="str">
            <v>30</v>
          </cell>
          <cell r="H67" t="str">
            <v>46</v>
          </cell>
          <cell r="I67" t="str">
            <v>จ.กาฬสินธุ์</v>
          </cell>
          <cell r="J67" t="str">
            <v>16</v>
          </cell>
          <cell r="K67" t="str">
            <v xml:space="preserve"> อ.นาคู</v>
          </cell>
          <cell r="L67" t="str">
            <v>01</v>
          </cell>
          <cell r="M67" t="str">
            <v xml:space="preserve"> 'ต.นาคู'</v>
          </cell>
          <cell r="N67" t="str">
            <v>09</v>
          </cell>
          <cell r="O67" t="str">
            <v xml:space="preserve"> หมู่ 9</v>
          </cell>
          <cell r="P67" t="str">
            <v>01</v>
          </cell>
          <cell r="Q67" t="str">
            <v>เปิดดำเนินการ</v>
          </cell>
          <cell r="R67" t="str">
            <v>319</v>
          </cell>
          <cell r="S67" t="str">
            <v>46160</v>
          </cell>
          <cell r="T67" t="str">
            <v>0873748222</v>
          </cell>
          <cell r="X67" t="str">
            <v>S</v>
          </cell>
          <cell r="Y67" t="str">
            <v xml:space="preserve">บริการ  </v>
          </cell>
          <cell r="Z67" t="str">
            <v>01</v>
          </cell>
          <cell r="AA67" t="str">
            <v>ตั้งใหม่</v>
          </cell>
          <cell r="AC67" t="str">
            <v>2013-07-12</v>
          </cell>
          <cell r="AE67" t="str">
            <v>2013-06-03</v>
          </cell>
          <cell r="AH67" t="str">
            <v>28017</v>
          </cell>
        </row>
        <row r="68">
          <cell r="A68" t="str">
            <v>001124300</v>
          </cell>
          <cell r="B68" t="str">
            <v>โรงพยาบาลอุ้มผาง</v>
          </cell>
          <cell r="C68" t="str">
            <v>21002</v>
          </cell>
          <cell r="D68" t="str">
            <v>กระทรวงสาธารณสุข สำนักงานปลัดกระทรวงสาธารณสุข</v>
          </cell>
          <cell r="E68" t="str">
            <v>07</v>
          </cell>
          <cell r="F68" t="str">
            <v>โรงพยาบาลชุมชน</v>
          </cell>
          <cell r="G68" t="str">
            <v>60</v>
          </cell>
          <cell r="H68" t="str">
            <v>63</v>
          </cell>
          <cell r="I68" t="str">
            <v>จ.ตาก</v>
          </cell>
          <cell r="J68" t="str">
            <v>08</v>
          </cell>
          <cell r="K68" t="str">
            <v xml:space="preserve"> อ.อุ้มผาง</v>
          </cell>
          <cell r="L68" t="str">
            <v>01</v>
          </cell>
          <cell r="M68" t="str">
            <v xml:space="preserve"> 'ต.อุ้มผาง'</v>
          </cell>
          <cell r="N68" t="str">
            <v>01</v>
          </cell>
          <cell r="O68" t="str">
            <v xml:space="preserve"> หมู่ 1</v>
          </cell>
          <cell r="P68" t="str">
            <v>01</v>
          </cell>
          <cell r="Q68" t="str">
            <v>เปิดดำเนินการ</v>
          </cell>
          <cell r="R68" t="str">
            <v>159 บ้านอุ้มผาง ประเวศไพรวัลย์</v>
          </cell>
          <cell r="S68" t="str">
            <v>63170</v>
          </cell>
          <cell r="T68" t="str">
            <v>055561270</v>
          </cell>
          <cell r="U68" t="str">
            <v>055561016</v>
          </cell>
          <cell r="V68" t="str">
            <v>21</v>
          </cell>
          <cell r="W68" t="str">
            <v>2.1 ทุติยภูมิระดับต้น</v>
          </cell>
          <cell r="Z68" t="str">
            <v>06</v>
          </cell>
          <cell r="AA68" t="str">
            <v>แก้ไข/เปลี่ยนแปลงจำนวนเตียง</v>
          </cell>
          <cell r="AB68" t="str">
            <v>ปรับจำนวนเตียง 30 เป็น 60</v>
          </cell>
          <cell r="AH68" t="str">
            <v>11243</v>
          </cell>
        </row>
        <row r="69">
          <cell r="A69" t="str">
            <v>002802000</v>
          </cell>
          <cell r="B69" t="str">
            <v>โรงพยาบาลบ้านด่าน</v>
          </cell>
          <cell r="C69" t="str">
            <v>21002</v>
          </cell>
          <cell r="D69" t="str">
            <v>กระทรวงสาธารณสุข สำนักงานปลัดกระทรวงสาธารณสุข</v>
          </cell>
          <cell r="E69" t="str">
            <v>07</v>
          </cell>
          <cell r="F69" t="str">
            <v>โรงพยาบาลชุมชน</v>
          </cell>
          <cell r="G69" t="str">
            <v>10</v>
          </cell>
          <cell r="H69" t="str">
            <v>31</v>
          </cell>
          <cell r="I69" t="str">
            <v>จ.บุรีรัมย์</v>
          </cell>
          <cell r="J69" t="str">
            <v>21</v>
          </cell>
          <cell r="K69" t="str">
            <v xml:space="preserve"> อ.บ้านด่าน</v>
          </cell>
          <cell r="L69" t="str">
            <v>01</v>
          </cell>
          <cell r="M69" t="str">
            <v xml:space="preserve"> 'ต.บ้านด่าน'</v>
          </cell>
          <cell r="N69" t="str">
            <v>09</v>
          </cell>
          <cell r="O69" t="str">
            <v xml:space="preserve"> หมู่ 9</v>
          </cell>
          <cell r="P69" t="str">
            <v>01</v>
          </cell>
          <cell r="Q69" t="str">
            <v>เปิดดำเนินการ</v>
          </cell>
          <cell r="R69" t="str">
            <v>192</v>
          </cell>
          <cell r="S69" t="str">
            <v>31000</v>
          </cell>
          <cell r="T69" t="str">
            <v>044664005</v>
          </cell>
          <cell r="X69" t="str">
            <v>S</v>
          </cell>
          <cell r="Y69" t="str">
            <v xml:space="preserve">บริการ  </v>
          </cell>
          <cell r="Z69" t="str">
            <v>01</v>
          </cell>
          <cell r="AA69" t="str">
            <v>ตั้งใหม่</v>
          </cell>
          <cell r="AC69" t="str">
            <v>2013-07-24</v>
          </cell>
          <cell r="AE69" t="str">
            <v>2013-04-01</v>
          </cell>
          <cell r="AH69" t="str">
            <v>28020</v>
          </cell>
        </row>
        <row r="70">
          <cell r="A70" t="str">
            <v>001074500</v>
          </cell>
          <cell r="B70" t="str">
            <v>โรงพยาบาลสงขลา</v>
          </cell>
          <cell r="C70" t="str">
            <v>21002</v>
          </cell>
          <cell r="D70" t="str">
            <v>กระทรวงสาธารณสุข สำนักงานปลัดกระทรวงสาธารณสุข</v>
          </cell>
          <cell r="E70" t="str">
            <v>06</v>
          </cell>
          <cell r="F70" t="str">
            <v>โรงพยาบาลทั่วไป</v>
          </cell>
          <cell r="G70" t="str">
            <v>508</v>
          </cell>
          <cell r="H70" t="str">
            <v>90</v>
          </cell>
          <cell r="I70" t="str">
            <v>จ.สงขลา</v>
          </cell>
          <cell r="J70" t="str">
            <v>01</v>
          </cell>
          <cell r="K70" t="str">
            <v xml:space="preserve"> อ.เมืองสงขลา</v>
          </cell>
          <cell r="L70" t="str">
            <v>03</v>
          </cell>
          <cell r="M70" t="str">
            <v xml:space="preserve"> 'ต.เกาะแต้ว'</v>
          </cell>
          <cell r="N70" t="str">
            <v>00</v>
          </cell>
          <cell r="O70" t="str">
            <v xml:space="preserve"> หมู่ 0</v>
          </cell>
          <cell r="P70" t="str">
            <v>01</v>
          </cell>
          <cell r="Q70" t="str">
            <v>เปิดดำเนินการ</v>
          </cell>
          <cell r="R70" t="str">
            <v xml:space="preserve"> 666 ถ.สงขลา-ระโนด</v>
          </cell>
          <cell r="S70" t="str">
            <v>90100</v>
          </cell>
          <cell r="T70" t="str">
            <v>074338100</v>
          </cell>
          <cell r="U70" t="str">
            <v>074480058</v>
          </cell>
          <cell r="V70" t="str">
            <v>23</v>
          </cell>
          <cell r="W70" t="str">
            <v>2.3 ทุติยภูมิระดับสูง</v>
          </cell>
          <cell r="X70" t="str">
            <v>S</v>
          </cell>
          <cell r="Y70" t="str">
            <v xml:space="preserve">บริการ  </v>
          </cell>
          <cell r="Z70" t="str">
            <v>04</v>
          </cell>
          <cell r="AA70" t="str">
            <v>แก้ไข/เปลี่ยนแปลงที่ตั้ง</v>
          </cell>
          <cell r="AB70" t="str">
            <v>แก้ไขที่ตั้ง  และเปลี่ยนจำนวนเตียง จาก 480 เป็น 508 ตามหนังสือที่สข 0032.002/4039 ลงวันที่ 29 กค 56</v>
          </cell>
          <cell r="AH70" t="str">
            <v>10745</v>
          </cell>
        </row>
        <row r="71">
          <cell r="A71" t="str">
            <v>002877800</v>
          </cell>
          <cell r="B71" t="str">
            <v>โรงพยาบาลโพธิ์ตาก</v>
          </cell>
          <cell r="C71" t="str">
            <v>21002</v>
          </cell>
          <cell r="D71" t="str">
            <v>กระทรวงสาธารณสุข สำนักงานปลัดกระทรวงสาธารณสุข</v>
          </cell>
          <cell r="E71" t="str">
            <v>07</v>
          </cell>
          <cell r="F71" t="str">
            <v>โรงพยาบาลชุมชน</v>
          </cell>
          <cell r="G71" t="str">
            <v>10</v>
          </cell>
          <cell r="H71" t="str">
            <v>43</v>
          </cell>
          <cell r="I71" t="str">
            <v>จ.หนองคาย</v>
          </cell>
          <cell r="J71" t="str">
            <v>17</v>
          </cell>
          <cell r="K71" t="str">
            <v xml:space="preserve"> อ.โพธิ์ตาก</v>
          </cell>
          <cell r="L71" t="str">
            <v>01</v>
          </cell>
          <cell r="M71" t="str">
            <v xml:space="preserve"> 'ต.โพธิ์ตาก'</v>
          </cell>
          <cell r="N71" t="str">
            <v>07</v>
          </cell>
          <cell r="O71" t="str">
            <v xml:space="preserve"> หมู่ 7</v>
          </cell>
          <cell r="P71" t="str">
            <v>01</v>
          </cell>
          <cell r="Q71" t="str">
            <v>เปิดดำเนินการ</v>
          </cell>
          <cell r="R71" t="str">
            <v>90</v>
          </cell>
          <cell r="S71" t="str">
            <v>43130</v>
          </cell>
          <cell r="V71" t="str">
            <v>10</v>
          </cell>
          <cell r="W71" t="str">
            <v>1 ปฐมภูมิ</v>
          </cell>
          <cell r="X71" t="str">
            <v>S</v>
          </cell>
          <cell r="Y71" t="str">
            <v xml:space="preserve">บริการ  </v>
          </cell>
          <cell r="Z71" t="str">
            <v>01</v>
          </cell>
          <cell r="AA71" t="str">
            <v>ตั้งใหม่</v>
          </cell>
          <cell r="AC71" t="str">
            <v>2013-08-21</v>
          </cell>
          <cell r="AH71" t="str">
            <v>28778</v>
          </cell>
        </row>
        <row r="72">
          <cell r="A72" t="str">
            <v>002801400</v>
          </cell>
          <cell r="B72" t="str">
            <v>โรงพยาบาลพยุห์</v>
          </cell>
          <cell r="C72" t="str">
            <v>21002</v>
          </cell>
          <cell r="D72" t="str">
            <v>กระทรวงสาธารณสุข สำนักงานปลัดกระทรวงสาธารณสุข</v>
          </cell>
          <cell r="E72" t="str">
            <v>07</v>
          </cell>
          <cell r="F72" t="str">
            <v>โรงพยาบาลชุมชน</v>
          </cell>
          <cell r="G72" t="str">
            <v>30</v>
          </cell>
          <cell r="H72" t="str">
            <v>33</v>
          </cell>
          <cell r="I72" t="str">
            <v>จ.ศรีสะเกษ</v>
          </cell>
          <cell r="J72" t="str">
            <v>20</v>
          </cell>
          <cell r="K72" t="str">
            <v xml:space="preserve"> อ.พยุห์</v>
          </cell>
          <cell r="L72" t="str">
            <v>01</v>
          </cell>
          <cell r="M72" t="str">
            <v xml:space="preserve"> 'ต.พยุห์'</v>
          </cell>
          <cell r="N72" t="str">
            <v>02</v>
          </cell>
          <cell r="O72" t="str">
            <v xml:space="preserve"> หมู่ 2</v>
          </cell>
          <cell r="P72" t="str">
            <v>01</v>
          </cell>
          <cell r="Q72" t="str">
            <v>เปิดดำเนินการ</v>
          </cell>
          <cell r="R72" t="str">
            <v>209 บ้านหนองหว้า</v>
          </cell>
          <cell r="S72" t="str">
            <v>33230</v>
          </cell>
          <cell r="T72" t="str">
            <v>045607121</v>
          </cell>
          <cell r="U72" t="str">
            <v>045607121</v>
          </cell>
          <cell r="X72" t="str">
            <v>S</v>
          </cell>
          <cell r="Y72" t="str">
            <v xml:space="preserve">บริการ  </v>
          </cell>
          <cell r="Z72" t="str">
            <v>01</v>
          </cell>
          <cell r="AA72" t="str">
            <v>ตั้งใหม่</v>
          </cell>
          <cell r="AC72" t="str">
            <v>2013-07-09</v>
          </cell>
          <cell r="AE72" t="str">
            <v>2013-10-01</v>
          </cell>
          <cell r="AH72" t="str">
            <v>28014</v>
          </cell>
        </row>
        <row r="73">
          <cell r="A73" t="str">
            <v>002878500</v>
          </cell>
          <cell r="B73" t="str">
            <v>โรงพยาบาลบางเสาธง</v>
          </cell>
          <cell r="C73" t="str">
            <v>21002</v>
          </cell>
          <cell r="D73" t="str">
            <v>กระทรวงสาธารณสุข สำนักงานปลัดกระทรวงสาธารณสุข</v>
          </cell>
          <cell r="E73" t="str">
            <v>07</v>
          </cell>
          <cell r="F73" t="str">
            <v>โรงพยาบาลชุมชน</v>
          </cell>
          <cell r="G73" t="str">
            <v>30</v>
          </cell>
          <cell r="H73" t="str">
            <v>11</v>
          </cell>
          <cell r="I73" t="str">
            <v>จ.สมุทรปราการ</v>
          </cell>
          <cell r="J73" t="str">
            <v>06</v>
          </cell>
          <cell r="K73" t="str">
            <v xml:space="preserve"> อ.บางเสาธง</v>
          </cell>
          <cell r="L73" t="str">
            <v>01</v>
          </cell>
          <cell r="M73" t="str">
            <v xml:space="preserve"> 'ต.บางเสาธง'</v>
          </cell>
          <cell r="N73" t="str">
            <v>12</v>
          </cell>
          <cell r="O73" t="str">
            <v xml:space="preserve"> หมู่ 12</v>
          </cell>
          <cell r="P73" t="str">
            <v>01</v>
          </cell>
          <cell r="Q73" t="str">
            <v>เปิดดำเนินการ</v>
          </cell>
          <cell r="S73" t="str">
            <v>10540</v>
          </cell>
          <cell r="T73" t="str">
            <v>023895980</v>
          </cell>
          <cell r="V73" t="str">
            <v>10</v>
          </cell>
          <cell r="W73" t="str">
            <v>1 ปฐมภูมิ</v>
          </cell>
          <cell r="X73" t="str">
            <v>S</v>
          </cell>
          <cell r="Y73" t="str">
            <v xml:space="preserve">บริการ  </v>
          </cell>
          <cell r="Z73" t="str">
            <v>01</v>
          </cell>
          <cell r="AA73" t="str">
            <v>ตั้งใหม่</v>
          </cell>
          <cell r="AC73" t="str">
            <v>2013-09-05</v>
          </cell>
          <cell r="AE73" t="str">
            <v>2015-01-01</v>
          </cell>
          <cell r="AH73" t="str">
            <v>28785</v>
          </cell>
        </row>
        <row r="74">
          <cell r="A74" t="str">
            <v>002878600</v>
          </cell>
          <cell r="B74" t="str">
            <v>โรงพยาบาลมะนัง</v>
          </cell>
          <cell r="C74" t="str">
            <v>21002</v>
          </cell>
          <cell r="D74" t="str">
            <v>กระทรวงสาธารณสุข สำนักงานปลัดกระทรวงสาธารณสุข</v>
          </cell>
          <cell r="E74" t="str">
            <v>07</v>
          </cell>
          <cell r="F74" t="str">
            <v>โรงพยาบาลชุมชน</v>
          </cell>
          <cell r="G74" t="str">
            <v>30</v>
          </cell>
          <cell r="H74" t="str">
            <v>91</v>
          </cell>
          <cell r="I74" t="str">
            <v>จ.สตูล</v>
          </cell>
          <cell r="J74" t="str">
            <v>07</v>
          </cell>
          <cell r="K74" t="str">
            <v xml:space="preserve"> อ.มะนัง</v>
          </cell>
          <cell r="L74" t="str">
            <v>01</v>
          </cell>
          <cell r="M74" t="str">
            <v xml:space="preserve"> 'ต.ปาล์มพัฒนา'</v>
          </cell>
          <cell r="N74" t="str">
            <v>01</v>
          </cell>
          <cell r="O74" t="str">
            <v xml:space="preserve"> หมู่ 1</v>
          </cell>
          <cell r="P74" t="str">
            <v>01</v>
          </cell>
          <cell r="Q74" t="str">
            <v>เปิดดำเนินการ</v>
          </cell>
          <cell r="S74" t="str">
            <v>91130</v>
          </cell>
          <cell r="X74" t="str">
            <v>S</v>
          </cell>
          <cell r="Y74" t="str">
            <v xml:space="preserve">บริการ  </v>
          </cell>
          <cell r="Z74" t="str">
            <v>01</v>
          </cell>
          <cell r="AA74" t="str">
            <v>ตั้งใหม่</v>
          </cell>
          <cell r="AC74" t="str">
            <v>2013-09-05</v>
          </cell>
          <cell r="AE74" t="str">
            <v>2013-10-01</v>
          </cell>
          <cell r="AH74" t="str">
            <v>28786</v>
          </cell>
        </row>
        <row r="75">
          <cell r="A75" t="str">
            <v>002878900</v>
          </cell>
          <cell r="B75" t="str">
            <v>โรงพยาบาลฆ้องชัย</v>
          </cell>
          <cell r="C75" t="str">
            <v>21002</v>
          </cell>
          <cell r="D75" t="str">
            <v>กระทรวงสาธารณสุข สำนักงานปลัดกระทรวงสาธารณสุข</v>
          </cell>
          <cell r="E75" t="str">
            <v>07</v>
          </cell>
          <cell r="F75" t="str">
            <v>โรงพยาบาลชุมชน</v>
          </cell>
          <cell r="G75" t="str">
            <v>30</v>
          </cell>
          <cell r="H75" t="str">
            <v>46</v>
          </cell>
          <cell r="I75" t="str">
            <v>จ.กาฬสินธุ์</v>
          </cell>
          <cell r="J75" t="str">
            <v>18</v>
          </cell>
          <cell r="K75" t="str">
            <v xml:space="preserve"> อ.ฆ้องชัย</v>
          </cell>
          <cell r="L75" t="str">
            <v>01</v>
          </cell>
          <cell r="M75" t="str">
            <v xml:space="preserve"> 'ต.ฆ้องชัยพัฒนา'</v>
          </cell>
          <cell r="N75" t="str">
            <v>11</v>
          </cell>
          <cell r="O75" t="str">
            <v xml:space="preserve"> หมู่ 11</v>
          </cell>
          <cell r="P75" t="str">
            <v>01</v>
          </cell>
          <cell r="Q75" t="str">
            <v>เปิดดำเนินการ</v>
          </cell>
          <cell r="S75" t="str">
            <v>46130</v>
          </cell>
          <cell r="X75" t="str">
            <v>S</v>
          </cell>
          <cell r="Y75" t="str">
            <v xml:space="preserve">บริการ  </v>
          </cell>
          <cell r="Z75" t="str">
            <v>01</v>
          </cell>
          <cell r="AA75" t="str">
            <v>ตั้งใหม่</v>
          </cell>
          <cell r="AC75" t="str">
            <v>2013-09-10</v>
          </cell>
          <cell r="AE75" t="str">
            <v>2013-08-15</v>
          </cell>
          <cell r="AH75" t="str">
            <v>28789</v>
          </cell>
        </row>
        <row r="76">
          <cell r="A76" t="str">
            <v>002879000</v>
          </cell>
          <cell r="B76" t="str">
            <v>โรงพยาบาลดอนจาน</v>
          </cell>
          <cell r="C76" t="str">
            <v>21002</v>
          </cell>
          <cell r="D76" t="str">
            <v>กระทรวงสาธารณสุข สำนักงานปลัดกระทรวงสาธารณสุข</v>
          </cell>
          <cell r="E76" t="str">
            <v>07</v>
          </cell>
          <cell r="F76" t="str">
            <v>โรงพยาบาลชุมชน</v>
          </cell>
          <cell r="G76" t="str">
            <v>30</v>
          </cell>
          <cell r="H76" t="str">
            <v>46</v>
          </cell>
          <cell r="I76" t="str">
            <v>จ.กาฬสินธุ์</v>
          </cell>
          <cell r="J76" t="str">
            <v>17</v>
          </cell>
          <cell r="K76" t="str">
            <v xml:space="preserve"> อ.ดอนจาน</v>
          </cell>
          <cell r="L76" t="str">
            <v>02</v>
          </cell>
          <cell r="M76" t="str">
            <v xml:space="preserve"> 'ต.สะอาดไชยศรี'</v>
          </cell>
          <cell r="N76" t="str">
            <v>06</v>
          </cell>
          <cell r="O76" t="str">
            <v xml:space="preserve"> หมู่ 6</v>
          </cell>
          <cell r="P76" t="str">
            <v>01</v>
          </cell>
          <cell r="Q76" t="str">
            <v>เปิดดำเนินการ</v>
          </cell>
          <cell r="S76" t="str">
            <v>46000</v>
          </cell>
          <cell r="X76" t="str">
            <v>S</v>
          </cell>
          <cell r="Y76" t="str">
            <v xml:space="preserve">บริการ  </v>
          </cell>
          <cell r="AC76" t="str">
            <v>2013-09-10</v>
          </cell>
          <cell r="AE76" t="str">
            <v>2013-08-15</v>
          </cell>
          <cell r="AH76" t="str">
            <v>28790</v>
          </cell>
        </row>
        <row r="77">
          <cell r="A77" t="str">
            <v>002879100</v>
          </cell>
          <cell r="B77" t="str">
            <v>โรงพยาบาลสามชัย</v>
          </cell>
          <cell r="C77" t="str">
            <v>21002</v>
          </cell>
          <cell r="D77" t="str">
            <v>กระทรวงสาธารณสุข สำนักงานปลัดกระทรวงสาธารณสุข</v>
          </cell>
          <cell r="E77" t="str">
            <v>07</v>
          </cell>
          <cell r="F77" t="str">
            <v>โรงพยาบาลชุมชน</v>
          </cell>
          <cell r="G77" t="str">
            <v>30</v>
          </cell>
          <cell r="H77" t="str">
            <v>46</v>
          </cell>
          <cell r="I77" t="str">
            <v>จ.กาฬสินธุ์</v>
          </cell>
          <cell r="J77" t="str">
            <v>15</v>
          </cell>
          <cell r="K77" t="str">
            <v xml:space="preserve"> อ.สามชัย</v>
          </cell>
          <cell r="L77" t="str">
            <v>01</v>
          </cell>
          <cell r="M77" t="str">
            <v xml:space="preserve"> 'ต.สำราญ'</v>
          </cell>
          <cell r="N77" t="str">
            <v>04</v>
          </cell>
          <cell r="O77" t="str">
            <v xml:space="preserve"> หมู่ 4</v>
          </cell>
          <cell r="P77" t="str">
            <v>01</v>
          </cell>
          <cell r="Q77" t="str">
            <v>เปิดดำเนินการ</v>
          </cell>
          <cell r="X77" t="str">
            <v>S</v>
          </cell>
          <cell r="Y77" t="str">
            <v xml:space="preserve">บริการ  </v>
          </cell>
          <cell r="Z77" t="str">
            <v>01</v>
          </cell>
          <cell r="AA77" t="str">
            <v>ตั้งใหม่</v>
          </cell>
          <cell r="AC77" t="str">
            <v>2013-09-10</v>
          </cell>
          <cell r="AE77" t="str">
            <v>2013-09-02</v>
          </cell>
          <cell r="AH77" t="str">
            <v>28791</v>
          </cell>
        </row>
        <row r="78">
          <cell r="A78" t="str">
            <v>002881100</v>
          </cell>
          <cell r="B78" t="str">
            <v>โรงพยาบาลเฝ้าไร่</v>
          </cell>
          <cell r="C78" t="str">
            <v>21002</v>
          </cell>
          <cell r="D78" t="str">
            <v>กระทรวงสาธารณสุข สำนักงานปลัดกระทรวงสาธารณสุข</v>
          </cell>
          <cell r="E78" t="str">
            <v>07</v>
          </cell>
          <cell r="F78" t="str">
            <v>โรงพยาบาลชุมชน</v>
          </cell>
          <cell r="G78" t="str">
            <v>10</v>
          </cell>
          <cell r="H78" t="str">
            <v>43</v>
          </cell>
          <cell r="I78" t="str">
            <v>จ.หนองคาย</v>
          </cell>
          <cell r="J78" t="str">
            <v>15</v>
          </cell>
          <cell r="K78" t="str">
            <v xml:space="preserve"> อ.เฝ้าไร่</v>
          </cell>
          <cell r="L78" t="str">
            <v>01</v>
          </cell>
          <cell r="M78" t="str">
            <v xml:space="preserve"> 'ต.เฝ้าไร่'</v>
          </cell>
          <cell r="N78" t="str">
            <v>11</v>
          </cell>
          <cell r="O78" t="str">
            <v xml:space="preserve"> หมู่ 11</v>
          </cell>
          <cell r="P78" t="str">
            <v>01</v>
          </cell>
          <cell r="Q78" t="str">
            <v>เปิดดำเนินการ</v>
          </cell>
          <cell r="R78" t="str">
            <v>331</v>
          </cell>
          <cell r="S78" t="str">
            <v>43120</v>
          </cell>
          <cell r="T78" t="str">
            <v>042414826</v>
          </cell>
          <cell r="U78" t="str">
            <v>042414827</v>
          </cell>
          <cell r="X78" t="str">
            <v>S</v>
          </cell>
          <cell r="Y78" t="str">
            <v xml:space="preserve">บริการ  </v>
          </cell>
          <cell r="Z78" t="str">
            <v>01</v>
          </cell>
          <cell r="AA78" t="str">
            <v>ตั้งใหม่</v>
          </cell>
          <cell r="AC78" t="str">
            <v>2013-10-01</v>
          </cell>
          <cell r="AE78" t="str">
            <v>2013-09-16</v>
          </cell>
          <cell r="AH78" t="str">
            <v>28811</v>
          </cell>
        </row>
        <row r="79">
          <cell r="A79" t="str">
            <v>001066600</v>
          </cell>
          <cell r="B79" t="str">
            <v>โรงพยาบาลหาราชนครราชสีมา</v>
          </cell>
          <cell r="C79" t="str">
            <v>21002</v>
          </cell>
          <cell r="D79" t="str">
            <v>กระทรวงสาธารณสุข สำนักงานปลัดกระทรวงสาธารณสุข</v>
          </cell>
          <cell r="E79" t="str">
            <v>05</v>
          </cell>
          <cell r="F79" t="str">
            <v>โรงพยาบาลศูนย์</v>
          </cell>
          <cell r="G79" t="str">
            <v>1300</v>
          </cell>
          <cell r="H79" t="str">
            <v>30</v>
          </cell>
          <cell r="I79" t="str">
            <v>จ.นครราชสีมา</v>
          </cell>
          <cell r="J79" t="str">
            <v>01</v>
          </cell>
          <cell r="K79" t="str">
            <v xml:space="preserve"> อ.เมืองนครราชสีมา</v>
          </cell>
          <cell r="L79" t="str">
            <v>01</v>
          </cell>
          <cell r="M79" t="str">
            <v xml:space="preserve"> 'ต.ในเมือง'</v>
          </cell>
          <cell r="N79" t="str">
            <v>00</v>
          </cell>
          <cell r="O79" t="str">
            <v xml:space="preserve"> หมู่ 0</v>
          </cell>
          <cell r="P79" t="str">
            <v>01</v>
          </cell>
          <cell r="Q79" t="str">
            <v>เปิดดำเนินการ</v>
          </cell>
          <cell r="R79" t="str">
            <v xml:space="preserve">49 ถ.ช้างเผือก </v>
          </cell>
          <cell r="S79" t="str">
            <v>30000</v>
          </cell>
          <cell r="T79" t="str">
            <v>044-235830</v>
          </cell>
          <cell r="V79" t="str">
            <v>31</v>
          </cell>
          <cell r="W79" t="str">
            <v>3.1 ตติยภูมิ</v>
          </cell>
          <cell r="X79" t="str">
            <v>S</v>
          </cell>
          <cell r="Y79" t="str">
            <v xml:space="preserve">บริการ  </v>
          </cell>
          <cell r="Z79" t="str">
            <v>06</v>
          </cell>
          <cell r="AA79" t="str">
            <v>แก้ไข/เปลี่ยนแปลงจำนวนเตียง</v>
          </cell>
          <cell r="AB79" t="str">
            <v xml:space="preserve">เพิ่มเตียง เดิม 1019 เป็น 1300 จากมติของ อ.ก.พ. สป. </v>
          </cell>
          <cell r="AH79" t="str">
            <v>10666</v>
          </cell>
        </row>
        <row r="80">
          <cell r="A80" t="str">
            <v>002881500</v>
          </cell>
          <cell r="B80" t="str">
            <v>โรงพยาบาลรัตนวาปี</v>
          </cell>
          <cell r="C80" t="str">
            <v>21002</v>
          </cell>
          <cell r="D80" t="str">
            <v>กระทรวงสาธารณสุข สำนักงานปลัดกระทรวงสาธารณสุข</v>
          </cell>
          <cell r="E80" t="str">
            <v>07</v>
          </cell>
          <cell r="F80" t="str">
            <v>โรงพยาบาลชุมชน</v>
          </cell>
          <cell r="G80" t="str">
            <v>10</v>
          </cell>
          <cell r="H80" t="str">
            <v>43</v>
          </cell>
          <cell r="I80" t="str">
            <v>จ.หนองคาย</v>
          </cell>
          <cell r="J80" t="str">
            <v>16</v>
          </cell>
          <cell r="K80" t="str">
            <v xml:space="preserve"> อ.รัตนวาปี</v>
          </cell>
          <cell r="L80" t="str">
            <v>01</v>
          </cell>
          <cell r="M80" t="str">
            <v xml:space="preserve"> 'ต.รัตนวาปี'</v>
          </cell>
          <cell r="N80" t="str">
            <v>11</v>
          </cell>
          <cell r="O80" t="str">
            <v xml:space="preserve"> หมู่ 11</v>
          </cell>
          <cell r="P80" t="str">
            <v>01</v>
          </cell>
          <cell r="Q80" t="str">
            <v>เปิดดำเนินการ</v>
          </cell>
          <cell r="R80" t="str">
            <v>317</v>
          </cell>
          <cell r="S80" t="str">
            <v>43120</v>
          </cell>
          <cell r="T80" t="str">
            <v>042414824-5</v>
          </cell>
          <cell r="X80" t="str">
            <v>S</v>
          </cell>
          <cell r="Y80" t="str">
            <v xml:space="preserve">บริการ  </v>
          </cell>
          <cell r="Z80" t="str">
            <v>01</v>
          </cell>
          <cell r="AA80" t="str">
            <v>ตั้งใหม่</v>
          </cell>
          <cell r="AC80" t="str">
            <v>2013-10-03</v>
          </cell>
          <cell r="AE80" t="str">
            <v>2013-09-02</v>
          </cell>
          <cell r="AH80" t="str">
            <v>28815</v>
          </cell>
        </row>
        <row r="81">
          <cell r="A81" t="str">
            <v>002881700</v>
          </cell>
          <cell r="B81" t="str">
            <v>โรงพยาบาลหาดสำราญเฉลิมพระเกียรติ 80 พรรษา</v>
          </cell>
          <cell r="C81" t="str">
            <v>21002</v>
          </cell>
          <cell r="D81" t="str">
            <v>กระทรวงสาธารณสุข สำนักงานปลัดกระทรวงสาธารณสุข</v>
          </cell>
          <cell r="E81" t="str">
            <v>07</v>
          </cell>
          <cell r="F81" t="str">
            <v>โรงพยาบาลชุมชน</v>
          </cell>
          <cell r="G81" t="str">
            <v>30</v>
          </cell>
          <cell r="H81" t="str">
            <v>92</v>
          </cell>
          <cell r="I81" t="str">
            <v>จ.ตรัง</v>
          </cell>
          <cell r="J81" t="str">
            <v>10</v>
          </cell>
          <cell r="K81" t="str">
            <v xml:space="preserve"> อ.หาดสำราญ</v>
          </cell>
          <cell r="L81" t="str">
            <v>01</v>
          </cell>
          <cell r="M81" t="str">
            <v xml:space="preserve"> 'ต.หาดสำราญ'</v>
          </cell>
          <cell r="N81" t="str">
            <v>09</v>
          </cell>
          <cell r="O81" t="str">
            <v xml:space="preserve"> หมู่ 9</v>
          </cell>
          <cell r="P81" t="str">
            <v>01</v>
          </cell>
          <cell r="Q81" t="str">
            <v>เปิดดำเนินการ</v>
          </cell>
          <cell r="R81" t="str">
            <v xml:space="preserve">98 </v>
          </cell>
          <cell r="S81" t="str">
            <v>92120</v>
          </cell>
          <cell r="X81" t="str">
            <v>S</v>
          </cell>
          <cell r="Y81" t="str">
            <v xml:space="preserve">บริการ  </v>
          </cell>
          <cell r="Z81" t="str">
            <v>01</v>
          </cell>
          <cell r="AA81" t="str">
            <v>ตั้งใหม่</v>
          </cell>
          <cell r="AC81" t="str">
            <v>2013-10-08</v>
          </cell>
          <cell r="AE81" t="str">
            <v>2013-12-02</v>
          </cell>
          <cell r="AH81" t="str">
            <v>28817</v>
          </cell>
        </row>
        <row r="82">
          <cell r="A82" t="str">
            <v>002882300</v>
          </cell>
          <cell r="B82" t="str">
            <v>โรงพยาบาลดอยหลวง</v>
          </cell>
          <cell r="C82" t="str">
            <v>21002</v>
          </cell>
          <cell r="D82" t="str">
            <v>กระทรวงสาธารณสุข สำนักงานปลัดกระทรวงสาธารณสุข</v>
          </cell>
          <cell r="E82" t="str">
            <v>07</v>
          </cell>
          <cell r="F82" t="str">
            <v>โรงพยาบาลชุมชน</v>
          </cell>
          <cell r="H82" t="str">
            <v>57</v>
          </cell>
          <cell r="I82" t="str">
            <v>จ.เชียงราย</v>
          </cell>
          <cell r="J82" t="str">
            <v>18</v>
          </cell>
          <cell r="K82" t="str">
            <v xml:space="preserve"> อ.ดอยหลวง</v>
          </cell>
          <cell r="L82" t="str">
            <v>01</v>
          </cell>
          <cell r="M82" t="str">
            <v xml:space="preserve"> 'ต.ปงน้อย'</v>
          </cell>
          <cell r="N82" t="str">
            <v>08</v>
          </cell>
          <cell r="O82" t="str">
            <v xml:space="preserve"> หมู่ 8</v>
          </cell>
          <cell r="P82" t="str">
            <v>01</v>
          </cell>
          <cell r="Q82" t="str">
            <v>เปิดดำเนินการ</v>
          </cell>
          <cell r="S82" t="str">
            <v>57110</v>
          </cell>
          <cell r="T82" t="str">
            <v>053777035</v>
          </cell>
          <cell r="X82" t="str">
            <v>S</v>
          </cell>
          <cell r="Y82" t="str">
            <v xml:space="preserve">บริการ  </v>
          </cell>
          <cell r="Z82" t="str">
            <v>01</v>
          </cell>
          <cell r="AA82" t="str">
            <v>ตั้งใหม่</v>
          </cell>
          <cell r="AB82" t="str">
            <v>ตามโครงสร้างโรงพยาบาลชุมชน แต่คณะนี้ให้บริการเฉพาะ ผ.ป.นอกก่อน อนาคตจะต้องปรับสถานะ</v>
          </cell>
          <cell r="AC82" t="str">
            <v>2013-10-15</v>
          </cell>
          <cell r="AE82" t="str">
            <v>2013-10-15</v>
          </cell>
          <cell r="AH82" t="str">
            <v>28823</v>
          </cell>
        </row>
        <row r="83">
          <cell r="A83" t="str">
            <v>002884300</v>
          </cell>
          <cell r="B83" t="str">
            <v>โรงพยาบาลชื่นชม</v>
          </cell>
          <cell r="C83" t="str">
            <v>21002</v>
          </cell>
          <cell r="D83" t="str">
            <v>กระทรวงสาธารณสุข สำนักงานปลัดกระทรวงสาธารณสุข</v>
          </cell>
          <cell r="E83" t="str">
            <v>07</v>
          </cell>
          <cell r="F83" t="str">
            <v>โรงพยาบาลชุมชน</v>
          </cell>
          <cell r="H83" t="str">
            <v>44</v>
          </cell>
          <cell r="I83" t="str">
            <v>จ.มหาสารคาม</v>
          </cell>
          <cell r="J83" t="str">
            <v>13</v>
          </cell>
          <cell r="K83" t="str">
            <v xml:space="preserve"> อ.ชื่นชม</v>
          </cell>
          <cell r="L83" t="str">
            <v>01</v>
          </cell>
          <cell r="M83" t="str">
            <v xml:space="preserve"> 'ต.ชื่นชม'</v>
          </cell>
          <cell r="N83" t="str">
            <v>03</v>
          </cell>
          <cell r="O83" t="str">
            <v xml:space="preserve"> หมู่ 3</v>
          </cell>
          <cell r="P83" t="str">
            <v>01</v>
          </cell>
          <cell r="Q83" t="str">
            <v>เปิดดำเนินการ</v>
          </cell>
          <cell r="R83" t="str">
            <v>เลขที่ 253</v>
          </cell>
          <cell r="S83" t="str">
            <v>44160</v>
          </cell>
          <cell r="X83" t="str">
            <v>S</v>
          </cell>
          <cell r="Y83" t="str">
            <v xml:space="preserve">บริการ  </v>
          </cell>
          <cell r="Z83" t="str">
            <v>01</v>
          </cell>
          <cell r="AA83" t="str">
            <v>ตั้งใหม่</v>
          </cell>
          <cell r="AB83" t="str">
            <v>เปิดให้บริการเฉพาะผู้ป่วยนอก ยังไม่มีจำนวนเตียง (ตามกรอบจริง 30 เตียง)</v>
          </cell>
          <cell r="AC83" t="str">
            <v>2013-11-13</v>
          </cell>
          <cell r="AE83" t="str">
            <v>2013-06-14</v>
          </cell>
          <cell r="AH83" t="str">
            <v>28843</v>
          </cell>
        </row>
        <row r="84">
          <cell r="A84" t="str">
            <v>002885000</v>
          </cell>
          <cell r="B84" t="str">
            <v>โรงพยาบาลโคกสูง</v>
          </cell>
          <cell r="C84" t="str">
            <v>21002</v>
          </cell>
          <cell r="D84" t="str">
            <v>กระทรวงสาธารณสุข สำนักงานปลัดกระทรวงสาธารณสุข</v>
          </cell>
          <cell r="E84" t="str">
            <v>07</v>
          </cell>
          <cell r="F84" t="str">
            <v>โรงพยาบาลชุมชน</v>
          </cell>
          <cell r="H84" t="str">
            <v>27</v>
          </cell>
          <cell r="I84" t="str">
            <v>จ.สระแก้ว</v>
          </cell>
          <cell r="J84" t="str">
            <v>08</v>
          </cell>
          <cell r="K84" t="str">
            <v xml:space="preserve"> อ.โคกสูง</v>
          </cell>
          <cell r="L84" t="str">
            <v>01</v>
          </cell>
          <cell r="M84" t="str">
            <v xml:space="preserve"> 'ต.โคกสูง'</v>
          </cell>
          <cell r="N84" t="str">
            <v>08</v>
          </cell>
          <cell r="O84" t="str">
            <v xml:space="preserve"> หมู่ 8</v>
          </cell>
          <cell r="P84" t="str">
            <v>01</v>
          </cell>
          <cell r="Q84" t="str">
            <v>เปิดดำเนินการ</v>
          </cell>
          <cell r="S84" t="str">
            <v>27120</v>
          </cell>
          <cell r="X84" t="str">
            <v>S</v>
          </cell>
          <cell r="Y84" t="str">
            <v xml:space="preserve">บริการ  </v>
          </cell>
          <cell r="Z84" t="str">
            <v>01</v>
          </cell>
          <cell r="AA84" t="str">
            <v>ตั้งใหม่</v>
          </cell>
          <cell r="AB84" t="str">
            <v>จำนวนเตียงตามอนุมัติสร้าง 30 เตียง</v>
          </cell>
          <cell r="AC84" t="str">
            <v>2013-12-11</v>
          </cell>
          <cell r="AE84" t="str">
            <v>2013-03-21</v>
          </cell>
          <cell r="AH84" t="str">
            <v>28850</v>
          </cell>
        </row>
        <row r="85">
          <cell r="A85" t="str">
            <v>002884900</v>
          </cell>
          <cell r="B85" t="str">
            <v>โรงพยาบาลวังสมบูรณ์</v>
          </cell>
          <cell r="C85" t="str">
            <v>21002</v>
          </cell>
          <cell r="D85" t="str">
            <v>กระทรวงสาธารณสุข สำนักงานปลัดกระทรวงสาธารณสุข</v>
          </cell>
          <cell r="E85" t="str">
            <v>07</v>
          </cell>
          <cell r="F85" t="str">
            <v>โรงพยาบาลชุมชน</v>
          </cell>
          <cell r="H85" t="str">
            <v>27</v>
          </cell>
          <cell r="I85" t="str">
            <v>จ.สระแก้ว</v>
          </cell>
          <cell r="J85" t="str">
            <v>09</v>
          </cell>
          <cell r="K85" t="str">
            <v xml:space="preserve"> อ.วังสมบูรณ์</v>
          </cell>
          <cell r="L85" t="str">
            <v>01</v>
          </cell>
          <cell r="M85" t="str">
            <v xml:space="preserve"> 'ต.วังสมบูรณ์'</v>
          </cell>
          <cell r="N85" t="str">
            <v>04</v>
          </cell>
          <cell r="O85" t="str">
            <v xml:space="preserve"> หมู่ 4</v>
          </cell>
          <cell r="P85" t="str">
            <v>01</v>
          </cell>
          <cell r="Q85" t="str">
            <v>เปิดดำเนินการ</v>
          </cell>
          <cell r="S85" t="str">
            <v>27250</v>
          </cell>
          <cell r="T85" t="str">
            <v>037449776</v>
          </cell>
          <cell r="X85" t="str">
            <v>S</v>
          </cell>
          <cell r="Y85" t="str">
            <v xml:space="preserve">บริการ  </v>
          </cell>
          <cell r="Z85" t="str">
            <v>01</v>
          </cell>
          <cell r="AA85" t="str">
            <v>ตั้งใหม่</v>
          </cell>
          <cell r="AB85" t="str">
            <v>จำนวนเตียงตามอนุมัติสร้าง 30 เตียง</v>
          </cell>
          <cell r="AC85" t="str">
            <v>2013-12-11</v>
          </cell>
          <cell r="AE85" t="str">
            <v>2013-03-01</v>
          </cell>
          <cell r="AH85" t="str">
            <v>28849</v>
          </cell>
        </row>
        <row r="86">
          <cell r="A86" t="str">
            <v>002886100</v>
          </cell>
          <cell r="B86" t="str">
            <v>โรงพยาบาลหนองหิน</v>
          </cell>
          <cell r="C86" t="str">
            <v>21002</v>
          </cell>
          <cell r="D86" t="str">
            <v>กระทรวงสาธารณสุข สำนักงานปลัดกระทรวงสาธารณสุข</v>
          </cell>
          <cell r="E86" t="str">
            <v>07</v>
          </cell>
          <cell r="F86" t="str">
            <v>โรงพยาบาลชุมชน</v>
          </cell>
          <cell r="G86" t="str">
            <v>30</v>
          </cell>
          <cell r="H86" t="str">
            <v>42</v>
          </cell>
          <cell r="I86" t="str">
            <v>จ.เลย</v>
          </cell>
          <cell r="J86" t="str">
            <v>14</v>
          </cell>
          <cell r="K86" t="str">
            <v xml:space="preserve"> อ.หนองหิน</v>
          </cell>
          <cell r="L86" t="str">
            <v>01</v>
          </cell>
          <cell r="M86" t="str">
            <v xml:space="preserve"> 'ต.หนองหิน'</v>
          </cell>
          <cell r="N86" t="str">
            <v>00</v>
          </cell>
          <cell r="P86" t="str">
            <v>01</v>
          </cell>
          <cell r="Q86" t="str">
            <v>เปิดดำเนินการ</v>
          </cell>
          <cell r="S86" t="str">
            <v>42190</v>
          </cell>
          <cell r="X86" t="str">
            <v>S</v>
          </cell>
          <cell r="Y86" t="str">
            <v xml:space="preserve">บริการ  </v>
          </cell>
          <cell r="Z86" t="str">
            <v>01</v>
          </cell>
          <cell r="AA86" t="str">
            <v>ตั้งใหม่</v>
          </cell>
          <cell r="AC86" t="str">
            <v>2014-01-02</v>
          </cell>
          <cell r="AE86" t="str">
            <v>2014-05-02</v>
          </cell>
          <cell r="AH86" t="str">
            <v>28861</v>
          </cell>
        </row>
        <row r="87">
          <cell r="A87" t="str">
            <v>002885800</v>
          </cell>
          <cell r="B87" t="str">
            <v>โรงพยาบาลบ้านคา</v>
          </cell>
          <cell r="C87" t="str">
            <v>21002</v>
          </cell>
          <cell r="D87" t="str">
            <v>กระทรวงสาธารณสุข สำนักงานปลัดกระทรวงสาธารณสุข</v>
          </cell>
          <cell r="E87" t="str">
            <v>07</v>
          </cell>
          <cell r="F87" t="str">
            <v>โรงพยาบาลชุมชน</v>
          </cell>
          <cell r="G87" t="str">
            <v>30</v>
          </cell>
          <cell r="H87" t="str">
            <v>70</v>
          </cell>
          <cell r="I87" t="str">
            <v>จ.ราชบุรี</v>
          </cell>
          <cell r="J87" t="str">
            <v>10</v>
          </cell>
          <cell r="K87" t="str">
            <v xml:space="preserve"> อ.บ้านคา</v>
          </cell>
          <cell r="L87" t="str">
            <v>01</v>
          </cell>
          <cell r="M87" t="str">
            <v xml:space="preserve"> 'ต.บ้านคา'</v>
          </cell>
          <cell r="N87" t="str">
            <v>03</v>
          </cell>
          <cell r="O87" t="str">
            <v xml:space="preserve"> หมู่ 3</v>
          </cell>
          <cell r="P87" t="str">
            <v>01</v>
          </cell>
          <cell r="Q87" t="str">
            <v>เปิดดำเนินการ</v>
          </cell>
          <cell r="S87" t="str">
            <v>70180</v>
          </cell>
          <cell r="T87" t="str">
            <v>032364496-8</v>
          </cell>
          <cell r="X87" t="str">
            <v>S</v>
          </cell>
          <cell r="Y87" t="str">
            <v xml:space="preserve">บริการ  </v>
          </cell>
          <cell r="Z87" t="str">
            <v>04</v>
          </cell>
          <cell r="AA87" t="str">
            <v>แก้ไข/เปลี่ยนแปลงที่ตั้ง</v>
          </cell>
          <cell r="AC87" t="str">
            <v>2013-12-20</v>
          </cell>
          <cell r="AE87" t="str">
            <v>2013-12-27</v>
          </cell>
          <cell r="AH87" t="str">
            <v>28858</v>
          </cell>
        </row>
        <row r="88">
          <cell r="A88" t="str">
            <v>002887500</v>
          </cell>
          <cell r="B88" t="str">
            <v>โรงพยาบาลบางบัวทอง ๒</v>
          </cell>
          <cell r="C88" t="str">
            <v>21002</v>
          </cell>
          <cell r="D88" t="str">
            <v>กระทรวงสาธารณสุข สำนักงานปลัดกระทรวงสาธารณสุข</v>
          </cell>
          <cell r="E88" t="str">
            <v>07</v>
          </cell>
          <cell r="F88" t="str">
            <v>โรงพยาบาลชุมชน</v>
          </cell>
          <cell r="G88" t="str">
            <v>30</v>
          </cell>
          <cell r="H88" t="str">
            <v>12</v>
          </cell>
          <cell r="I88" t="str">
            <v>จ.นนทบุรี</v>
          </cell>
          <cell r="J88" t="str">
            <v>04</v>
          </cell>
          <cell r="K88" t="str">
            <v xml:space="preserve"> อ.บางบัวทอง</v>
          </cell>
          <cell r="L88" t="str">
            <v>07</v>
          </cell>
          <cell r="M88" t="str">
            <v xml:space="preserve"> 'ต.พิมลราช'</v>
          </cell>
          <cell r="N88" t="str">
            <v>08</v>
          </cell>
          <cell r="O88" t="str">
            <v xml:space="preserve"> หมู่ 8</v>
          </cell>
          <cell r="P88" t="str">
            <v>01</v>
          </cell>
          <cell r="Q88" t="str">
            <v>เปิดดำเนินการ</v>
          </cell>
          <cell r="R88" t="str">
            <v>ถ.เลียบคลองตาชม</v>
          </cell>
          <cell r="S88" t="str">
            <v>11110</v>
          </cell>
          <cell r="X88" t="str">
            <v>S</v>
          </cell>
          <cell r="Y88" t="str">
            <v xml:space="preserve">บริการ  </v>
          </cell>
          <cell r="Z88" t="str">
            <v>01</v>
          </cell>
          <cell r="AA88" t="str">
            <v>ตั้งใหม่</v>
          </cell>
          <cell r="AC88" t="str">
            <v>2014-02-19</v>
          </cell>
          <cell r="AE88" t="str">
            <v>2013-11-21</v>
          </cell>
          <cell r="AH88" t="str">
            <v>28875</v>
          </cell>
        </row>
        <row r="89">
          <cell r="A89" t="str">
            <v>001067600</v>
          </cell>
          <cell r="B89" t="str">
            <v>โรงพยาบาลพุทธชินราช</v>
          </cell>
          <cell r="C89" t="str">
            <v>21002</v>
          </cell>
          <cell r="D89" t="str">
            <v>กระทรวงสาธารณสุข สำนักงานปลัดกระทรวงสาธารณสุข</v>
          </cell>
          <cell r="E89" t="str">
            <v>05</v>
          </cell>
          <cell r="F89" t="str">
            <v>โรงพยาบาลศูนย์</v>
          </cell>
          <cell r="G89" t="str">
            <v>1035</v>
          </cell>
          <cell r="H89" t="str">
            <v>65</v>
          </cell>
          <cell r="I89" t="str">
            <v>จ.พิษณุโลก</v>
          </cell>
          <cell r="J89" t="str">
            <v>01</v>
          </cell>
          <cell r="K89" t="str">
            <v xml:space="preserve"> อ.เมืองพิษณุโลก</v>
          </cell>
          <cell r="L89" t="str">
            <v>01</v>
          </cell>
          <cell r="M89" t="str">
            <v xml:space="preserve"> 'ต.ในเมือง'</v>
          </cell>
          <cell r="N89" t="str">
            <v>00</v>
          </cell>
          <cell r="O89" t="str">
            <v xml:space="preserve"> หมู่ 0</v>
          </cell>
          <cell r="P89" t="str">
            <v>01</v>
          </cell>
          <cell r="Q89" t="str">
            <v>เปิดดำเนินการ</v>
          </cell>
          <cell r="R89" t="str">
            <v xml:space="preserve">90 ถ.ศรีธรรมไตรปิฎก </v>
          </cell>
          <cell r="S89" t="str">
            <v>65000</v>
          </cell>
          <cell r="T89" t="str">
            <v>055-270300</v>
          </cell>
          <cell r="V89" t="str">
            <v>31</v>
          </cell>
          <cell r="W89" t="str">
            <v>3.1 ตติยภูมิ</v>
          </cell>
          <cell r="Z89" t="str">
            <v>06</v>
          </cell>
          <cell r="AA89" t="str">
            <v>แก้ไข/เปลี่ยนแปลงจำนวนเตียง</v>
          </cell>
          <cell r="AB89" t="str">
            <v>แก้ไขจำนวนเตียง จาก 878 เป็น 1035 เตียง จากหนังสือที่ พล 0032.125/11332 ลงวันที่ 21 พย.56</v>
          </cell>
          <cell r="AH89" t="str">
            <v>10676</v>
          </cell>
        </row>
        <row r="90">
          <cell r="A90" t="str">
            <v>001068800</v>
          </cell>
          <cell r="B90" t="str">
            <v>โรงพยาบาลเสนา</v>
          </cell>
          <cell r="C90" t="str">
            <v>21002</v>
          </cell>
          <cell r="D90" t="str">
            <v>กระทรวงสาธารณสุข สำนักงานปลัดกระทรวงสาธารณสุข</v>
          </cell>
          <cell r="E90" t="str">
            <v>06</v>
          </cell>
          <cell r="F90" t="str">
            <v>โรงพยาบาลทั่วไป</v>
          </cell>
          <cell r="G90" t="str">
            <v>202</v>
          </cell>
          <cell r="H90" t="str">
            <v>14</v>
          </cell>
          <cell r="I90" t="str">
            <v>จ.พระนครศรีอยุธยา</v>
          </cell>
          <cell r="J90" t="str">
            <v>12</v>
          </cell>
          <cell r="K90" t="str">
            <v xml:space="preserve"> อ.เสนา</v>
          </cell>
          <cell r="L90" t="str">
            <v>01</v>
          </cell>
          <cell r="M90" t="str">
            <v xml:space="preserve"> 'ต.เสนา'</v>
          </cell>
          <cell r="N90" t="str">
            <v>01</v>
          </cell>
          <cell r="O90" t="str">
            <v xml:space="preserve"> หมู่ 1</v>
          </cell>
          <cell r="P90" t="str">
            <v>01</v>
          </cell>
          <cell r="Q90" t="str">
            <v>เปิดดำเนินการ</v>
          </cell>
          <cell r="R90" t="str">
            <v xml:space="preserve">51 ม.1 ถ.สุขาภิบาลเจ้าเจ็ด &lt;br /&gt; </v>
          </cell>
          <cell r="S90" t="str">
            <v>13110</v>
          </cell>
          <cell r="T90" t="str">
            <v>035217118*417</v>
          </cell>
          <cell r="U90" t="str">
            <v>437'</v>
          </cell>
          <cell r="V90" t="str">
            <v>03520 1739</v>
          </cell>
          <cell r="W90" t="str">
            <v>23</v>
          </cell>
          <cell r="X90" t="str">
            <v>2.3 ทุติยภูมิระดับสูง</v>
          </cell>
          <cell r="Y90" t="str">
            <v>S</v>
          </cell>
          <cell r="Z90" t="str">
            <v xml:space="preserve">บริการ  </v>
          </cell>
          <cell r="AC90" t="str">
            <v>ปรับจำนวนเตียง จาก180 เป็น 202 ตามหนังสือที่ อย 0032.201.3/2283</v>
          </cell>
          <cell r="AH90" t="str">
            <v>10688</v>
          </cell>
        </row>
        <row r="91">
          <cell r="A91" t="str">
            <v>001138800</v>
          </cell>
          <cell r="B91" t="str">
            <v>โรงพยาบาลสมเด็จพระบรมราชินีนาถ ณ  อำเภอนาทวี</v>
          </cell>
          <cell r="C91" t="str">
            <v>21002</v>
          </cell>
          <cell r="D91" t="str">
            <v>กระทรวงสาธารณสุข สำนักงานปลัดกระทรวงสาธารณสุข</v>
          </cell>
          <cell r="E91" t="str">
            <v>07</v>
          </cell>
          <cell r="F91" t="str">
            <v>โรงพยาบาลชุมชน</v>
          </cell>
          <cell r="G91" t="str">
            <v>90</v>
          </cell>
          <cell r="H91" t="str">
            <v>90</v>
          </cell>
          <cell r="I91" t="str">
            <v>จ.สงขลา</v>
          </cell>
          <cell r="J91" t="str">
            <v>04</v>
          </cell>
          <cell r="K91" t="str">
            <v xml:space="preserve"> อ.นาทวี</v>
          </cell>
          <cell r="L91" t="str">
            <v>01</v>
          </cell>
          <cell r="M91" t="str">
            <v xml:space="preserve"> 'ต.นาทวี'</v>
          </cell>
          <cell r="N91" t="str">
            <v>00</v>
          </cell>
          <cell r="O91" t="str">
            <v xml:space="preserve"> หมู่ 0</v>
          </cell>
          <cell r="P91" t="str">
            <v>01</v>
          </cell>
          <cell r="Q91" t="str">
            <v>เปิดดำเนินการ</v>
          </cell>
          <cell r="R91" t="str">
            <v xml:space="preserve">20 ถ.นาทวี-ประกอบ </v>
          </cell>
          <cell r="S91" t="str">
            <v>90160</v>
          </cell>
          <cell r="T91" t="str">
            <v>074373080</v>
          </cell>
          <cell r="U91" t="str">
            <v>074371333</v>
          </cell>
          <cell r="V91" t="str">
            <v>23</v>
          </cell>
          <cell r="W91" t="str">
            <v>2.3 ทุติยภูมิระดับสูง</v>
          </cell>
          <cell r="X91" t="str">
            <v>S</v>
          </cell>
          <cell r="Y91" t="str">
            <v xml:space="preserve">บริการ  </v>
          </cell>
          <cell r="Z91" t="str">
            <v>06</v>
          </cell>
          <cell r="AA91" t="str">
            <v>แก้ไข/เปลี่ยนแปลงจำนวนเตียง</v>
          </cell>
          <cell r="AB91" t="str">
            <v>เพิ่มเตียง จาก 60 เป้น 90 และระดับจาก 2.2 เป็น 2.3 ตามหนังสือ สสจ.แจ้ง ที่ สข0032.002/1236</v>
          </cell>
          <cell r="AH91" t="str">
            <v>11388</v>
          </cell>
        </row>
        <row r="92">
          <cell r="A92" t="str">
            <v>002194800</v>
          </cell>
          <cell r="B92" t="str">
            <v>โรงพยาบาลห้วยกระเจา เฉลิมพระเกียรติ 80 พรรษา</v>
          </cell>
          <cell r="C92" t="str">
            <v>21002</v>
          </cell>
          <cell r="D92" t="str">
            <v>กระทรวงสาธารณสุข สำนักงานปลัดกระทรวงสาธารณสุข</v>
          </cell>
          <cell r="E92" t="str">
            <v>07</v>
          </cell>
          <cell r="F92" t="str">
            <v>โรงพยาบาลชุมชน</v>
          </cell>
          <cell r="G92" t="str">
            <v>30</v>
          </cell>
          <cell r="H92" t="str">
            <v>71</v>
          </cell>
          <cell r="I92" t="str">
            <v>จ.กาญจนบุรี</v>
          </cell>
          <cell r="J92" t="str">
            <v>13</v>
          </cell>
          <cell r="K92" t="str">
            <v xml:space="preserve"> อ.ห้วยกระเจา</v>
          </cell>
          <cell r="L92" t="str">
            <v>01</v>
          </cell>
          <cell r="M92" t="str">
            <v xml:space="preserve"> 'ต.ห้วยกระเจา'</v>
          </cell>
          <cell r="N92" t="str">
            <v>06</v>
          </cell>
          <cell r="O92" t="str">
            <v xml:space="preserve"> หมู่ 6</v>
          </cell>
          <cell r="P92" t="str">
            <v>01</v>
          </cell>
          <cell r="Q92" t="str">
            <v>เปิดดำเนินการ</v>
          </cell>
          <cell r="R92" t="str">
            <v>439</v>
          </cell>
          <cell r="S92" t="str">
            <v>71170</v>
          </cell>
          <cell r="T92" t="str">
            <v>034677300</v>
          </cell>
          <cell r="U92" t="str">
            <v>034650051</v>
          </cell>
          <cell r="V92" t="str">
            <v>21</v>
          </cell>
          <cell r="W92" t="str">
            <v>2.1 ทุติยภูมิระดับต้น</v>
          </cell>
          <cell r="X92" t="str">
            <v>S</v>
          </cell>
          <cell r="Y92" t="str">
            <v xml:space="preserve">บริการ  </v>
          </cell>
          <cell r="AH92" t="str">
            <v>21948</v>
          </cell>
        </row>
        <row r="93">
          <cell r="A93" t="str">
            <v>002245600</v>
          </cell>
          <cell r="B93" t="str">
            <v>โรงพยาบาลพระทองคำ เฉลิมพระเกียรติ 80 พรรษา</v>
          </cell>
          <cell r="C93" t="str">
            <v>21002</v>
          </cell>
          <cell r="D93" t="str">
            <v>กระทรวงสาธารณสุข สำนักงานปลัดกระทรวงสาธารณสุข</v>
          </cell>
          <cell r="E93" t="str">
            <v>07</v>
          </cell>
          <cell r="F93" t="str">
            <v>โรงพยาบาลชุมชน</v>
          </cell>
          <cell r="G93" t="str">
            <v>30</v>
          </cell>
          <cell r="H93" t="str">
            <v>30</v>
          </cell>
          <cell r="I93" t="str">
            <v>จ.นครราชสีมา</v>
          </cell>
          <cell r="J93" t="str">
            <v>28</v>
          </cell>
          <cell r="K93" t="str">
            <v xml:space="preserve"> อ.พระทองคำ</v>
          </cell>
          <cell r="L93" t="str">
            <v>03</v>
          </cell>
          <cell r="M93" t="str">
            <v xml:space="preserve"> 'ต.พังเทียม'</v>
          </cell>
          <cell r="N93" t="str">
            <v>05</v>
          </cell>
          <cell r="O93" t="str">
            <v xml:space="preserve"> หมู่ 5</v>
          </cell>
          <cell r="P93" t="str">
            <v>01</v>
          </cell>
          <cell r="Q93" t="str">
            <v>เปิดดำเนินการ</v>
          </cell>
          <cell r="R93" t="str">
            <v>99</v>
          </cell>
          <cell r="V93" t="str">
            <v>21</v>
          </cell>
          <cell r="W93" t="str">
            <v>2.1 ทุติยภูมิระดับต้น</v>
          </cell>
          <cell r="AH93" t="str">
            <v>22456</v>
          </cell>
        </row>
        <row r="94">
          <cell r="A94" t="str">
            <v>002336700</v>
          </cell>
          <cell r="B94" t="str">
            <v>โรงพยาบาลนาวัง เฉลิมพระเกียรติ 80 พรรษา</v>
          </cell>
          <cell r="C94" t="str">
            <v>21002</v>
          </cell>
          <cell r="D94" t="str">
            <v>กระทรวงสาธารณสุข สำนักงานปลัดกระทรวงสาธารณสุข</v>
          </cell>
          <cell r="E94" t="str">
            <v>07</v>
          </cell>
          <cell r="F94" t="str">
            <v>โรงพยาบาลชุมชน</v>
          </cell>
          <cell r="G94" t="str">
            <v>30</v>
          </cell>
          <cell r="H94" t="str">
            <v>39</v>
          </cell>
          <cell r="I94" t="str">
            <v>จ.หนองบัวลำภู</v>
          </cell>
          <cell r="J94" t="str">
            <v>06</v>
          </cell>
          <cell r="K94" t="str">
            <v xml:space="preserve"> อ.นาวัง</v>
          </cell>
          <cell r="L94" t="str">
            <v>01</v>
          </cell>
          <cell r="M94" t="str">
            <v xml:space="preserve"> 'ต.นาเหล่า'</v>
          </cell>
          <cell r="N94" t="str">
            <v>00</v>
          </cell>
          <cell r="O94" t="str">
            <v xml:space="preserve"> หมู่ 0</v>
          </cell>
          <cell r="P94" t="str">
            <v>01</v>
          </cell>
          <cell r="Q94" t="str">
            <v>เปิดดำเนินการ</v>
          </cell>
          <cell r="R94" t="str">
            <v>ตำบลนาเห</v>
          </cell>
          <cell r="V94" t="str">
            <v>21</v>
          </cell>
          <cell r="W94" t="str">
            <v>2.1 ทุติยภูมิระดับต้น</v>
          </cell>
          <cell r="AH94" t="str">
            <v>23367</v>
          </cell>
        </row>
        <row r="95">
          <cell r="A95" t="str">
            <v>002230200</v>
          </cell>
          <cell r="B95" t="str">
            <v>โรงพยาบาลพนมดงรัก เฉลิมพระเกียรติ 80 พรรษา</v>
          </cell>
          <cell r="C95" t="str">
            <v>21002</v>
          </cell>
          <cell r="D95" t="str">
            <v>กระทรวงสาธารณสุข สำนักงานปลัดกระทรวงสาธารณสุข</v>
          </cell>
          <cell r="E95" t="str">
            <v>07</v>
          </cell>
          <cell r="F95" t="str">
            <v>โรงพยาบาลชุมชน</v>
          </cell>
          <cell r="G95" t="str">
            <v>30</v>
          </cell>
          <cell r="H95" t="str">
            <v>32</v>
          </cell>
          <cell r="I95" t="str">
            <v>จ.สุรินทร์</v>
          </cell>
          <cell r="J95" t="str">
            <v>14</v>
          </cell>
          <cell r="K95" t="str">
            <v xml:space="preserve"> อ.พนมดงรัก</v>
          </cell>
          <cell r="L95" t="str">
            <v>01</v>
          </cell>
          <cell r="M95" t="str">
            <v xml:space="preserve"> 'ต.บักได'</v>
          </cell>
          <cell r="N95" t="str">
            <v>18</v>
          </cell>
          <cell r="O95" t="str">
            <v xml:space="preserve"> หมู่ 18</v>
          </cell>
          <cell r="P95" t="str">
            <v>01</v>
          </cell>
          <cell r="Q95" t="str">
            <v>เปิดดำเนินการ</v>
          </cell>
          <cell r="R95" t="str">
            <v xml:space="preserve">ม. 18 บ้านพนมดงรัก </v>
          </cell>
          <cell r="S95" t="str">
            <v>32140</v>
          </cell>
          <cell r="V95" t="str">
            <v>21</v>
          </cell>
          <cell r="W95" t="str">
            <v>2.1 ทุติยภูมิระดับต้น</v>
          </cell>
          <cell r="AH95" t="str">
            <v>22302</v>
          </cell>
        </row>
        <row r="96">
          <cell r="A96" t="str">
            <v>002312500</v>
          </cell>
          <cell r="B96" t="str">
            <v>โรงพยาบาลเบญจลักษ์เฉลิมพระเกียรติ 80 พรรษา</v>
          </cell>
          <cell r="C96" t="str">
            <v>21002</v>
          </cell>
          <cell r="D96" t="str">
            <v>กระทรวงสาธารณสุข สำนักงานปลัดกระทรวงสาธารณสุข</v>
          </cell>
          <cell r="E96" t="str">
            <v>07</v>
          </cell>
          <cell r="F96" t="str">
            <v>โรงพยาบาลชุมชน</v>
          </cell>
          <cell r="G96" t="str">
            <v>30</v>
          </cell>
          <cell r="H96" t="str">
            <v>33</v>
          </cell>
          <cell r="I96" t="str">
            <v>จ.ศรีสะเกษ</v>
          </cell>
          <cell r="J96" t="str">
            <v>19</v>
          </cell>
          <cell r="K96" t="str">
            <v xml:space="preserve"> อ.เบญจลักษ์</v>
          </cell>
          <cell r="L96" t="str">
            <v>01</v>
          </cell>
          <cell r="M96" t="str">
            <v xml:space="preserve"> 'ต.เสียว'</v>
          </cell>
          <cell r="N96" t="str">
            <v>07</v>
          </cell>
          <cell r="O96" t="str">
            <v xml:space="preserve"> หมู่ 7</v>
          </cell>
          <cell r="P96" t="str">
            <v>01</v>
          </cell>
          <cell r="Q96" t="str">
            <v>เปิดดำเนินการ</v>
          </cell>
          <cell r="S96" t="str">
            <v>33110</v>
          </cell>
          <cell r="T96" t="str">
            <v>045605390-2</v>
          </cell>
          <cell r="U96" t="str">
            <v>045605392</v>
          </cell>
          <cell r="V96" t="str">
            <v>21</v>
          </cell>
          <cell r="W96" t="str">
            <v>2.1 ทุติยภูมิระดับต้น</v>
          </cell>
          <cell r="AH96" t="str">
            <v>23125</v>
          </cell>
        </row>
        <row r="97">
          <cell r="A97" t="str">
            <v>001086500</v>
          </cell>
          <cell r="B97" t="str">
            <v>โรงพยาบาลองครักษ์</v>
          </cell>
          <cell r="C97" t="str">
            <v>21002</v>
          </cell>
          <cell r="D97" t="str">
            <v>กระทรวงสาธารณสุข สำนักงานปลัดกระทรวงสาธารณสุข</v>
          </cell>
          <cell r="E97" t="str">
            <v>07</v>
          </cell>
          <cell r="F97" t="str">
            <v>โรงพยาบาลชุมชน</v>
          </cell>
          <cell r="G97" t="str">
            <v>40</v>
          </cell>
          <cell r="H97" t="str">
            <v>26</v>
          </cell>
          <cell r="I97" t="str">
            <v>จ.นครนายก</v>
          </cell>
          <cell r="J97" t="str">
            <v>04</v>
          </cell>
          <cell r="K97" t="str">
            <v xml:space="preserve"> อ.องครักษ์</v>
          </cell>
          <cell r="L97" t="str">
            <v>09</v>
          </cell>
          <cell r="M97" t="str">
            <v xml:space="preserve"> 'ต.องครักษ์'</v>
          </cell>
          <cell r="N97" t="str">
            <v>04</v>
          </cell>
          <cell r="O97" t="str">
            <v xml:space="preserve"> หมู่ 4</v>
          </cell>
          <cell r="P97" t="str">
            <v>01</v>
          </cell>
          <cell r="Q97" t="str">
            <v>เปิดดำเนินการ</v>
          </cell>
          <cell r="V97" t="str">
            <v>22</v>
          </cell>
          <cell r="W97" t="str">
            <v>2.2 ทุติยภูมิระดับกลาง</v>
          </cell>
          <cell r="AH97" t="str">
            <v>10865</v>
          </cell>
        </row>
        <row r="98">
          <cell r="A98" t="str">
            <v>001068700</v>
          </cell>
          <cell r="B98" t="str">
            <v>โรงพยาบาลปทุมธานี</v>
          </cell>
          <cell r="C98" t="str">
            <v>21002</v>
          </cell>
          <cell r="D98" t="str">
            <v>กระทรวงสาธารณสุข สำนักงานปลัดกระทรวงสาธารณสุข</v>
          </cell>
          <cell r="E98" t="str">
            <v>06</v>
          </cell>
          <cell r="F98" t="str">
            <v>โรงพยาบาลทั่วไป</v>
          </cell>
          <cell r="G98" t="str">
            <v>312</v>
          </cell>
          <cell r="H98" t="str">
            <v>13</v>
          </cell>
          <cell r="I98" t="str">
            <v>จ.ปทุมธานี</v>
          </cell>
          <cell r="J98" t="str">
            <v>01</v>
          </cell>
          <cell r="K98" t="str">
            <v xml:space="preserve"> อ.เมืองปทุมธานี</v>
          </cell>
          <cell r="L98" t="str">
            <v>01</v>
          </cell>
          <cell r="M98" t="str">
            <v xml:space="preserve"> 'ต.บางปรอก'</v>
          </cell>
          <cell r="N98" t="str">
            <v>05</v>
          </cell>
          <cell r="O98" t="str">
            <v xml:space="preserve"> หมู่ 5</v>
          </cell>
          <cell r="P98" t="str">
            <v>01</v>
          </cell>
          <cell r="Q98" t="str">
            <v>เปิดดำเนินการ</v>
          </cell>
          <cell r="R98" t="str">
            <v xml:space="preserve">7 ถ.ปทุมธานี-ลาดหลุมแก้ว </v>
          </cell>
          <cell r="S98" t="str">
            <v>12000</v>
          </cell>
          <cell r="T98" t="str">
            <v>025816414</v>
          </cell>
          <cell r="U98" t="str">
            <v>025814136</v>
          </cell>
          <cell r="V98" t="str">
            <v>31</v>
          </cell>
          <cell r="W98" t="str">
            <v>3.1 ตติยภูมิ</v>
          </cell>
          <cell r="AH98" t="str">
            <v>10687</v>
          </cell>
        </row>
        <row r="99">
          <cell r="A99" t="str">
            <v>001127300</v>
          </cell>
          <cell r="B99" t="str">
            <v>โรงพยาบาลสวนผึ้ง</v>
          </cell>
          <cell r="C99" t="str">
            <v>21002</v>
          </cell>
          <cell r="D99" t="str">
            <v>กระทรวงสาธารณสุข สำนักงานปลัดกระทรวงสาธารณสุข</v>
          </cell>
          <cell r="E99" t="str">
            <v>07</v>
          </cell>
          <cell r="F99" t="str">
            <v>โรงพยาบาลชุมชน</v>
          </cell>
          <cell r="G99" t="str">
            <v>30</v>
          </cell>
          <cell r="H99" t="str">
            <v>70</v>
          </cell>
          <cell r="I99" t="str">
            <v>จ.ราชบุรี</v>
          </cell>
          <cell r="J99" t="str">
            <v>03</v>
          </cell>
          <cell r="K99" t="str">
            <v xml:space="preserve"> อ.สวนผึ้ง</v>
          </cell>
          <cell r="L99" t="str">
            <v>04</v>
          </cell>
          <cell r="M99" t="str">
            <v xml:space="preserve"> 'ต.ท่าเคย'</v>
          </cell>
          <cell r="N99" t="str">
            <v>05</v>
          </cell>
          <cell r="O99" t="str">
            <v xml:space="preserve"> หมู่ 5</v>
          </cell>
          <cell r="P99" t="str">
            <v>01</v>
          </cell>
          <cell r="Q99" t="str">
            <v>เปิดดำเนินการ</v>
          </cell>
          <cell r="R99" t="str">
            <v xml:space="preserve">152 </v>
          </cell>
          <cell r="V99" t="str">
            <v>21</v>
          </cell>
          <cell r="W99" t="str">
            <v>2.1 ทุติยภูมิระดับต้น</v>
          </cell>
          <cell r="AH99" t="str">
            <v>11273</v>
          </cell>
        </row>
        <row r="100">
          <cell r="A100" t="str">
            <v>001072300</v>
          </cell>
          <cell r="B100" t="str">
            <v>โรงพยาบาลแม่สอด</v>
          </cell>
          <cell r="C100" t="str">
            <v>21002</v>
          </cell>
          <cell r="D100" t="str">
            <v>กระทรวงสาธารณสุข สำนักงานปลัดกระทรวงสาธารณสุข</v>
          </cell>
          <cell r="E100" t="str">
            <v>06</v>
          </cell>
          <cell r="F100" t="str">
            <v>โรงพยาบาลทั่วไป</v>
          </cell>
          <cell r="G100" t="str">
            <v>420</v>
          </cell>
          <cell r="H100" t="str">
            <v>63</v>
          </cell>
          <cell r="I100" t="str">
            <v>จ.ตาก</v>
          </cell>
          <cell r="J100" t="str">
            <v>06</v>
          </cell>
          <cell r="K100" t="str">
            <v xml:space="preserve"> อ.แม่สอด</v>
          </cell>
          <cell r="L100" t="str">
            <v>01</v>
          </cell>
          <cell r="M100" t="str">
            <v xml:space="preserve"> 'ต.แม่สอด'</v>
          </cell>
          <cell r="N100" t="str">
            <v>00</v>
          </cell>
          <cell r="O100" t="str">
            <v xml:space="preserve"> หมู่ 0</v>
          </cell>
          <cell r="P100" t="str">
            <v>01</v>
          </cell>
          <cell r="Q100" t="str">
            <v>เปิดดำเนินการ</v>
          </cell>
          <cell r="R100" t="str">
            <v xml:space="preserve">ถนนศรีพานิช </v>
          </cell>
          <cell r="S100" t="str">
            <v>63000</v>
          </cell>
          <cell r="T100" t="str">
            <v>055531224</v>
          </cell>
          <cell r="V100" t="str">
            <v>23</v>
          </cell>
          <cell r="W100" t="str">
            <v>2.3 ทุติยภูมิระดับสูง</v>
          </cell>
          <cell r="Z100" t="str">
            <v>06</v>
          </cell>
          <cell r="AA100" t="str">
            <v>แก้ไข/เปลี่ยนแปลงจำนวนเตียง</v>
          </cell>
          <cell r="AB100" t="str">
            <v>ปรับจำนวนเตียง 310 เป็น 420</v>
          </cell>
          <cell r="AH100" t="str">
            <v>10723</v>
          </cell>
        </row>
        <row r="101">
          <cell r="A101" t="str">
            <v>001069100</v>
          </cell>
          <cell r="B101" t="str">
            <v>โรงพยาบาลบ้านหมี่</v>
          </cell>
          <cell r="C101" t="str">
            <v>21002</v>
          </cell>
          <cell r="D101" t="str">
            <v>กระทรวงสาธารณสุข สำนักงานปลัดกระทรวงสาธารณสุข</v>
          </cell>
          <cell r="E101" t="str">
            <v>06</v>
          </cell>
          <cell r="F101" t="str">
            <v>โรงพยาบาลทั่วไป</v>
          </cell>
          <cell r="G101" t="str">
            <v>258</v>
          </cell>
          <cell r="H101" t="str">
            <v>16</v>
          </cell>
          <cell r="I101" t="str">
            <v>จ.ลพบุรี</v>
          </cell>
          <cell r="J101" t="str">
            <v>06</v>
          </cell>
          <cell r="K101" t="str">
            <v xml:space="preserve"> อ.บ้านหมี่</v>
          </cell>
          <cell r="L101" t="str">
            <v>19</v>
          </cell>
          <cell r="M101" t="str">
            <v xml:space="preserve"> 'ต.บ้านหมี่'</v>
          </cell>
          <cell r="N101" t="str">
            <v>02</v>
          </cell>
          <cell r="O101" t="str">
            <v xml:space="preserve"> หมู่ 2</v>
          </cell>
          <cell r="P101" t="str">
            <v>01</v>
          </cell>
          <cell r="Q101" t="str">
            <v>เปิดดำเนินการ</v>
          </cell>
          <cell r="R101" t="str">
            <v xml:space="preserve">139  ชุมชนอนามัยพัฒนา เทศบาลเมืองบ้านหมี่ ถ.ประชาอุทิศ </v>
          </cell>
          <cell r="S101" t="str">
            <v>15110</v>
          </cell>
          <cell r="T101" t="str">
            <v>036-472051-6</v>
          </cell>
          <cell r="U101" t="str">
            <v>036-471580</v>
          </cell>
          <cell r="V101" t="str">
            <v>23</v>
          </cell>
          <cell r="W101" t="str">
            <v>2.3 ทุติยภูมิระดับสูง</v>
          </cell>
          <cell r="X101" t="str">
            <v>S</v>
          </cell>
          <cell r="Y101" t="str">
            <v xml:space="preserve">บริการ  </v>
          </cell>
          <cell r="Z101" t="str">
            <v>01</v>
          </cell>
          <cell r="AA101" t="str">
            <v>ตั้งใหม่</v>
          </cell>
          <cell r="AH101" t="str">
            <v>10691</v>
          </cell>
        </row>
        <row r="102">
          <cell r="A102" t="str">
            <v>002373600</v>
          </cell>
          <cell r="B102" t="str">
            <v>วัดจันทร์ เฉลิมพระเกียรติ 80 พรรษา</v>
          </cell>
          <cell r="C102" t="str">
            <v>21002</v>
          </cell>
          <cell r="D102" t="str">
            <v>กระทรวงสาธารณสุข สำนักงานปลัดกระทรวงสาธารณสุข</v>
          </cell>
          <cell r="E102" t="str">
            <v>07</v>
          </cell>
          <cell r="F102" t="str">
            <v>โรงพยาบาลชุมชน</v>
          </cell>
          <cell r="G102" t="str">
            <v>10</v>
          </cell>
          <cell r="H102" t="str">
            <v>50</v>
          </cell>
          <cell r="I102" t="str">
            <v>จ.เชียงใหม่</v>
          </cell>
          <cell r="J102" t="str">
            <v>25</v>
          </cell>
          <cell r="K102" t="str">
            <v xml:space="preserve"> อ.กัลยาณิวัฒนา</v>
          </cell>
          <cell r="L102" t="str">
            <v>01</v>
          </cell>
          <cell r="M102" t="str">
            <v xml:space="preserve"> 'ต.บ้านจันทร์'</v>
          </cell>
          <cell r="N102" t="str">
            <v>03</v>
          </cell>
          <cell r="O102" t="str">
            <v xml:space="preserve"> หมู่ 3</v>
          </cell>
          <cell r="P102" t="str">
            <v>01</v>
          </cell>
          <cell r="Q102" t="str">
            <v>เปิดดำเนินการ</v>
          </cell>
          <cell r="X102" t="str">
            <v>S</v>
          </cell>
          <cell r="Y102" t="str">
            <v xml:space="preserve">บริการ  </v>
          </cell>
          <cell r="Z102" t="str">
            <v>01</v>
          </cell>
          <cell r="AA102" t="str">
            <v>ตั้งใหม่</v>
          </cell>
          <cell r="AH102" t="str">
            <v>23736</v>
          </cell>
        </row>
        <row r="103">
          <cell r="A103" t="str">
            <v>001130600</v>
          </cell>
          <cell r="B103" t="str">
            <v>โรงพยาบาลนภาลัย</v>
          </cell>
          <cell r="C103" t="str">
            <v>21002</v>
          </cell>
          <cell r="D103" t="str">
            <v>กระทรวงสาธารณสุข สำนักงานปลัดกระทรวงสาธารณสุข</v>
          </cell>
          <cell r="E103" t="str">
            <v>07</v>
          </cell>
          <cell r="F103" t="str">
            <v>โรงพยาบาลชุมชน</v>
          </cell>
          <cell r="G103" t="str">
            <v>90</v>
          </cell>
          <cell r="H103" t="str">
            <v>75</v>
          </cell>
          <cell r="I103" t="str">
            <v>จ.สมุทรสงคราม</v>
          </cell>
          <cell r="J103" t="str">
            <v>02</v>
          </cell>
          <cell r="K103" t="str">
            <v xml:space="preserve"> อ.บางคนที</v>
          </cell>
          <cell r="L103" t="str">
            <v>01</v>
          </cell>
          <cell r="M103" t="str">
            <v xml:space="preserve"> 'ต.กระดังงา'</v>
          </cell>
          <cell r="N103" t="str">
            <v>06</v>
          </cell>
          <cell r="O103" t="str">
            <v xml:space="preserve"> หมู่ 6</v>
          </cell>
          <cell r="P103" t="str">
            <v>01</v>
          </cell>
          <cell r="Q103" t="str">
            <v>เปิดดำเนินการ</v>
          </cell>
          <cell r="R103" t="str">
            <v xml:space="preserve">34 ม.6 ถ.อัมพวา-บางนกแขวก </v>
          </cell>
          <cell r="S103" t="str">
            <v>75120</v>
          </cell>
          <cell r="V103" t="str">
            <v>22</v>
          </cell>
          <cell r="W103" t="str">
            <v>2.2 ทุติยภูมิระดับกลาง</v>
          </cell>
          <cell r="AH103" t="str">
            <v>11306</v>
          </cell>
        </row>
        <row r="104">
          <cell r="A104" t="str">
            <v>001083900</v>
          </cell>
          <cell r="B104" t="str">
            <v>โรงพยาบาลมะขาม</v>
          </cell>
          <cell r="C104" t="str">
            <v>21002</v>
          </cell>
          <cell r="D104" t="str">
            <v>กระทรวงสาธารณสุข สำนักงานปลัดกระทรวงสาธารณสุข</v>
          </cell>
          <cell r="E104" t="str">
            <v>07</v>
          </cell>
          <cell r="F104" t="str">
            <v>โรงพยาบาลชุมชน</v>
          </cell>
          <cell r="G104" t="str">
            <v>10</v>
          </cell>
          <cell r="H104" t="str">
            <v>22</v>
          </cell>
          <cell r="I104" t="str">
            <v>จ.จันทบุรี</v>
          </cell>
          <cell r="J104" t="str">
            <v>05</v>
          </cell>
          <cell r="K104" t="str">
            <v xml:space="preserve"> อ.มะขาม</v>
          </cell>
          <cell r="L104" t="str">
            <v>01</v>
          </cell>
          <cell r="M104" t="str">
            <v xml:space="preserve"> 'ต.มะขาม'</v>
          </cell>
          <cell r="N104" t="str">
            <v>01</v>
          </cell>
          <cell r="O104" t="str">
            <v xml:space="preserve"> หมู่ 1</v>
          </cell>
          <cell r="P104" t="str">
            <v>01</v>
          </cell>
          <cell r="Q104" t="str">
            <v>เปิดดำเนินการ</v>
          </cell>
          <cell r="R104" t="str">
            <v xml:space="preserve">253 </v>
          </cell>
          <cell r="V104" t="str">
            <v>22</v>
          </cell>
          <cell r="W104" t="str">
            <v>2.2 ทุติยภูมิระดับกลาง</v>
          </cell>
          <cell r="AH104" t="str">
            <v>10839</v>
          </cell>
        </row>
        <row r="105">
          <cell r="A105" t="str">
            <v>001072100</v>
          </cell>
          <cell r="B105" t="str">
            <v>โรงพยาบาลกำแพงเพชร</v>
          </cell>
          <cell r="C105" t="str">
            <v>21002</v>
          </cell>
          <cell r="D105" t="str">
            <v>กระทรวงสาธารณสุข สำนักงานปลัดกระทรวงสาธารณสุข</v>
          </cell>
          <cell r="E105" t="str">
            <v>06</v>
          </cell>
          <cell r="F105" t="str">
            <v>โรงพยาบาลทั่วไป</v>
          </cell>
          <cell r="G105" t="str">
            <v>334</v>
          </cell>
          <cell r="H105" t="str">
            <v>62</v>
          </cell>
          <cell r="I105" t="str">
            <v>จ.กำแพงเพชร</v>
          </cell>
          <cell r="J105" t="str">
            <v>01</v>
          </cell>
          <cell r="K105" t="str">
            <v xml:space="preserve"> อ.เมืองกำแพงเพชร</v>
          </cell>
          <cell r="L105" t="str">
            <v>01</v>
          </cell>
          <cell r="M105" t="str">
            <v xml:space="preserve"> 'ต.ในเมือง'</v>
          </cell>
          <cell r="N105" t="str">
            <v>00</v>
          </cell>
          <cell r="O105" t="str">
            <v xml:space="preserve"> หมู่ 0</v>
          </cell>
          <cell r="P105" t="str">
            <v>01</v>
          </cell>
          <cell r="Q105" t="str">
            <v>เปิดดำเนินการ</v>
          </cell>
          <cell r="R105" t="str">
            <v xml:space="preserve">382 ถ.ราชดำเนิน </v>
          </cell>
          <cell r="S105" t="str">
            <v>62000</v>
          </cell>
          <cell r="T105" t="str">
            <v>055-714223-5</v>
          </cell>
          <cell r="V105" t="str">
            <v>23</v>
          </cell>
          <cell r="W105" t="str">
            <v>2.3 ทุติยภูมิระดับสูง</v>
          </cell>
          <cell r="AH105" t="str">
            <v>10721</v>
          </cell>
        </row>
        <row r="106">
          <cell r="A106" t="str">
            <v>001075100</v>
          </cell>
          <cell r="B106" t="str">
            <v>โรงพยาบาลสุไหงโก-ลก</v>
          </cell>
          <cell r="C106" t="str">
            <v>21002</v>
          </cell>
          <cell r="D106" t="str">
            <v>กระทรวงสาธารณสุข สำนักงานปลัดกระทรวงสาธารณสุข</v>
          </cell>
          <cell r="E106" t="str">
            <v>06</v>
          </cell>
          <cell r="F106" t="str">
            <v>โรงพยาบาลทั่วไป</v>
          </cell>
          <cell r="G106" t="str">
            <v>160</v>
          </cell>
          <cell r="H106" t="str">
            <v>96</v>
          </cell>
          <cell r="I106" t="str">
            <v>จ.นราธิวาส</v>
          </cell>
          <cell r="J106" t="str">
            <v>10</v>
          </cell>
          <cell r="K106" t="str">
            <v xml:space="preserve"> อ.สุไหงโก-ลก</v>
          </cell>
          <cell r="L106" t="str">
            <v>01</v>
          </cell>
          <cell r="M106" t="str">
            <v xml:space="preserve"> 'ต.สุไหงโก-ลก'</v>
          </cell>
          <cell r="N106" t="str">
            <v>00</v>
          </cell>
          <cell r="O106" t="str">
            <v xml:space="preserve"> หมู่ 0</v>
          </cell>
          <cell r="P106" t="str">
            <v>01</v>
          </cell>
          <cell r="Q106" t="str">
            <v>เปิดดำเนินการ</v>
          </cell>
          <cell r="R106" t="str">
            <v>1 ถ.ทรายทอง 5</v>
          </cell>
          <cell r="V106" t="str">
            <v>23</v>
          </cell>
          <cell r="W106" t="str">
            <v>2.3 ทุติยภูมิระดับสูง</v>
          </cell>
          <cell r="AH106" t="str">
            <v>10751</v>
          </cell>
        </row>
        <row r="107">
          <cell r="A107" t="str">
            <v>001066000</v>
          </cell>
          <cell r="B107" t="str">
            <v>โรงพยาบาลพระนครศรีอยุธยา</v>
          </cell>
          <cell r="C107" t="str">
            <v>21002</v>
          </cell>
          <cell r="D107" t="str">
            <v>กระทรวงสาธารณสุข สำนักงานปลัดกระทรวงสาธารณสุข</v>
          </cell>
          <cell r="E107" t="str">
            <v>05</v>
          </cell>
          <cell r="F107" t="str">
            <v>โรงพยาบาลศูนย์</v>
          </cell>
          <cell r="G107" t="str">
            <v>522</v>
          </cell>
          <cell r="H107" t="str">
            <v>14</v>
          </cell>
          <cell r="I107" t="str">
            <v>จ.พระนครศรีอยุธยา</v>
          </cell>
          <cell r="J107" t="str">
            <v>01</v>
          </cell>
          <cell r="K107" t="str">
            <v xml:space="preserve"> อ.พระนครศรีอยุธยา</v>
          </cell>
          <cell r="L107" t="str">
            <v>01</v>
          </cell>
          <cell r="M107" t="str">
            <v xml:space="preserve"> 'ต.ประตูชัย'</v>
          </cell>
          <cell r="N107" t="str">
            <v>04</v>
          </cell>
          <cell r="O107" t="str">
            <v xml:space="preserve"> หมู่ 4</v>
          </cell>
          <cell r="P107" t="str">
            <v>01</v>
          </cell>
          <cell r="Q107" t="str">
            <v>เปิดดำเนินการ</v>
          </cell>
          <cell r="R107" t="str">
            <v xml:space="preserve">46/1 </v>
          </cell>
          <cell r="S107" t="str">
            <v>13000</v>
          </cell>
          <cell r="T107" t="str">
            <v>035322555</v>
          </cell>
          <cell r="U107" t="str">
            <v>241027</v>
          </cell>
          <cell r="V107" t="str">
            <v xml:space="preserve"> 241728'</v>
          </cell>
          <cell r="X107" t="str">
            <v>31</v>
          </cell>
          <cell r="Y107" t="str">
            <v>3.1 ตติยภูมิ</v>
          </cell>
          <cell r="Z107" t="str">
            <v>S</v>
          </cell>
          <cell r="AA107" t="str">
            <v xml:space="preserve">บริการ  </v>
          </cell>
          <cell r="AH107" t="str">
            <v>10660</v>
          </cell>
        </row>
        <row r="108">
          <cell r="A108" t="str">
            <v>001090400</v>
          </cell>
          <cell r="B108" t="str">
            <v>โรงพยาบาลลำปลายมาศ</v>
          </cell>
          <cell r="C108" t="str">
            <v>21002</v>
          </cell>
          <cell r="D108" t="str">
            <v>กระทรวงสาธารณสุข สำนักงานปลัดกระทรวงสาธารณสุข</v>
          </cell>
          <cell r="E108" t="str">
            <v>07</v>
          </cell>
          <cell r="F108" t="str">
            <v>โรงพยาบาลชุมชน</v>
          </cell>
          <cell r="G108" t="str">
            <v>90</v>
          </cell>
          <cell r="H108" t="str">
            <v>31</v>
          </cell>
          <cell r="I108" t="str">
            <v>จ.บุรีรัมย์</v>
          </cell>
          <cell r="J108" t="str">
            <v>10</v>
          </cell>
          <cell r="K108" t="str">
            <v xml:space="preserve"> อ.ลำปลายมาศ</v>
          </cell>
          <cell r="L108" t="str">
            <v>01</v>
          </cell>
          <cell r="M108" t="str">
            <v xml:space="preserve"> 'ต..ลำปลายมาศ'</v>
          </cell>
          <cell r="N108" t="str">
            <v>07</v>
          </cell>
          <cell r="O108" t="str">
            <v xml:space="preserve"> หมู่ 7</v>
          </cell>
          <cell r="P108" t="str">
            <v>01</v>
          </cell>
          <cell r="Q108" t="str">
            <v>เปิดดำเนินการ</v>
          </cell>
          <cell r="R108" t="str">
            <v xml:space="preserve">41  ถ.ลำปลายมาศ-นางรอง </v>
          </cell>
          <cell r="V108" t="str">
            <v>22</v>
          </cell>
          <cell r="W108" t="str">
            <v>2.2 ทุติยภูมิระดับกลาง</v>
          </cell>
          <cell r="AH108" t="str">
            <v>10904</v>
          </cell>
        </row>
        <row r="109">
          <cell r="A109" t="str">
            <v>001087100</v>
          </cell>
          <cell r="B109" t="str">
            <v>โรงพยาบาลครบุรี</v>
          </cell>
          <cell r="C109" t="str">
            <v>21002</v>
          </cell>
          <cell r="D109" t="str">
            <v>กระทรวงสาธารณสุข สำนักงานปลัดกระทรวงสาธารณสุข</v>
          </cell>
          <cell r="E109" t="str">
            <v>07</v>
          </cell>
          <cell r="F109" t="str">
            <v>โรงพยาบาลชุมชน</v>
          </cell>
          <cell r="G109" t="str">
            <v>60</v>
          </cell>
          <cell r="H109" t="str">
            <v>30</v>
          </cell>
          <cell r="I109" t="str">
            <v>จ.นครราชสีมา</v>
          </cell>
          <cell r="J109" t="str">
            <v>02</v>
          </cell>
          <cell r="K109" t="str">
            <v xml:space="preserve"> อ.ครบุรี</v>
          </cell>
          <cell r="L109" t="str">
            <v>01</v>
          </cell>
          <cell r="M109" t="str">
            <v xml:space="preserve"> 'ต.แชะ'</v>
          </cell>
          <cell r="N109" t="str">
            <v>04</v>
          </cell>
          <cell r="O109" t="str">
            <v xml:space="preserve"> หมู่ 4</v>
          </cell>
          <cell r="P109" t="str">
            <v>01</v>
          </cell>
          <cell r="Q109" t="str">
            <v>เปิดดำเนินการ</v>
          </cell>
          <cell r="R109" t="str">
            <v xml:space="preserve">628 </v>
          </cell>
          <cell r="V109" t="str">
            <v>22</v>
          </cell>
          <cell r="W109" t="str">
            <v>2.2 ทุติยภูมิระดับกลาง</v>
          </cell>
          <cell r="AH109" t="str">
            <v>10871</v>
          </cell>
        </row>
        <row r="110">
          <cell r="A110" t="str">
            <v>001075200</v>
          </cell>
          <cell r="B110" t="str">
            <v>โรงพยาบาลบางบ่อ</v>
          </cell>
          <cell r="C110" t="str">
            <v>21002</v>
          </cell>
          <cell r="D110" t="str">
            <v>กระทรวงสาธารณสุข สำนักงานปลัดกระทรวงสาธารณสุข</v>
          </cell>
          <cell r="E110" t="str">
            <v>07</v>
          </cell>
          <cell r="F110" t="str">
            <v>โรงพยาบาลชุมชน</v>
          </cell>
          <cell r="G110" t="str">
            <v>90</v>
          </cell>
          <cell r="H110" t="str">
            <v>11</v>
          </cell>
          <cell r="I110" t="str">
            <v>จ.สมุทรปราการ</v>
          </cell>
          <cell r="J110" t="str">
            <v>02</v>
          </cell>
          <cell r="K110" t="str">
            <v xml:space="preserve"> อ.บางบ่อ</v>
          </cell>
          <cell r="L110" t="str">
            <v>01</v>
          </cell>
          <cell r="M110" t="str">
            <v xml:space="preserve"> 'ต.บางบ่อ'</v>
          </cell>
          <cell r="N110" t="str">
            <v>01</v>
          </cell>
          <cell r="O110" t="str">
            <v xml:space="preserve"> หมู่ 1</v>
          </cell>
          <cell r="P110" t="str">
            <v>01</v>
          </cell>
          <cell r="Q110" t="str">
            <v>เปิดดำเนินการ</v>
          </cell>
          <cell r="R110" t="str">
            <v xml:space="preserve">89ม.1ถ.เทพารักษ์ </v>
          </cell>
          <cell r="S110" t="str">
            <v>10560</v>
          </cell>
          <cell r="T110" t="str">
            <v>023381019</v>
          </cell>
          <cell r="V110" t="str">
            <v>22</v>
          </cell>
          <cell r="W110" t="str">
            <v>2.2 ทุติยภูมิระดับกลาง</v>
          </cell>
          <cell r="AH110" t="str">
            <v>10752</v>
          </cell>
        </row>
        <row r="111">
          <cell r="A111" t="str">
            <v>001099700</v>
          </cell>
          <cell r="B111" t="str">
            <v>โรงพยาบาลหนองเรือ</v>
          </cell>
          <cell r="C111" t="str">
            <v>21002</v>
          </cell>
          <cell r="D111" t="str">
            <v>กระทรวงสาธารณสุข สำนักงานปลัดกระทรวงสาธารณสุข</v>
          </cell>
          <cell r="E111" t="str">
            <v>07</v>
          </cell>
          <cell r="F111" t="str">
            <v>โรงพยาบาลชุมชน</v>
          </cell>
          <cell r="G111" t="str">
            <v>60</v>
          </cell>
          <cell r="H111" t="str">
            <v>40</v>
          </cell>
          <cell r="I111" t="str">
            <v>จ.ขอนแก่น</v>
          </cell>
          <cell r="J111" t="str">
            <v>04</v>
          </cell>
          <cell r="K111" t="str">
            <v xml:space="preserve"> อ.หนองเรือ</v>
          </cell>
          <cell r="L111" t="str">
            <v>01</v>
          </cell>
          <cell r="M111" t="str">
            <v xml:space="preserve"> 'ต.หนองเรือ'</v>
          </cell>
          <cell r="N111" t="str">
            <v>01</v>
          </cell>
          <cell r="O111" t="str">
            <v xml:space="preserve"> หมู่ 1</v>
          </cell>
          <cell r="P111" t="str">
            <v>01</v>
          </cell>
          <cell r="Q111" t="str">
            <v>เปิดดำเนินการ</v>
          </cell>
          <cell r="R111" t="str">
            <v xml:space="preserve">243  </v>
          </cell>
          <cell r="S111" t="str">
            <v>40120</v>
          </cell>
          <cell r="T111" t="str">
            <v>043294057</v>
          </cell>
          <cell r="V111" t="str">
            <v>21</v>
          </cell>
          <cell r="W111" t="str">
            <v>2.1 ทุติยภูมิระดับต้น</v>
          </cell>
          <cell r="X111" t="str">
            <v>S</v>
          </cell>
          <cell r="Y111" t="str">
            <v xml:space="preserve">บริการ  </v>
          </cell>
          <cell r="AH111" t="str">
            <v>10997</v>
          </cell>
        </row>
        <row r="112">
          <cell r="A112" t="str">
            <v>001096700</v>
          </cell>
          <cell r="B112" t="str">
            <v>โรงพยาบาลมหาชนะชัย</v>
          </cell>
          <cell r="C112" t="str">
            <v>21002</v>
          </cell>
          <cell r="D112" t="str">
            <v>กระทรวงสาธารณสุข สำนักงานปลัดกระทรวงสาธารณสุข</v>
          </cell>
          <cell r="E112" t="str">
            <v>07</v>
          </cell>
          <cell r="F112" t="str">
            <v>โรงพยาบาลชุมชน</v>
          </cell>
          <cell r="G112" t="str">
            <v>30</v>
          </cell>
          <cell r="H112" t="str">
            <v>35</v>
          </cell>
          <cell r="I112" t="str">
            <v>จ.ยโสธร</v>
          </cell>
          <cell r="J112" t="str">
            <v>06</v>
          </cell>
          <cell r="K112" t="str">
            <v xml:space="preserve"> อ.มหาชนะชัย</v>
          </cell>
          <cell r="L112" t="str">
            <v>01</v>
          </cell>
          <cell r="M112" t="str">
            <v xml:space="preserve"> 'ต.ฟ้าหยาด'</v>
          </cell>
          <cell r="N112" t="str">
            <v>04</v>
          </cell>
          <cell r="O112" t="str">
            <v xml:space="preserve"> หมู่ 4</v>
          </cell>
          <cell r="P112" t="str">
            <v>01</v>
          </cell>
          <cell r="Q112" t="str">
            <v>เปิดดำเนินการ</v>
          </cell>
          <cell r="R112" t="str">
            <v xml:space="preserve">100 </v>
          </cell>
          <cell r="S112" t="str">
            <v>35170</v>
          </cell>
          <cell r="V112" t="str">
            <v>21</v>
          </cell>
          <cell r="W112" t="str">
            <v>2.1 ทุติยภูมิระดับต้น</v>
          </cell>
          <cell r="AH112" t="str">
            <v>10967</v>
          </cell>
        </row>
        <row r="113">
          <cell r="A113" t="str">
            <v>001099800</v>
          </cell>
          <cell r="B113" t="str">
            <v>โรงพยาบาลชุมแพ</v>
          </cell>
          <cell r="C113" t="str">
            <v>21002</v>
          </cell>
          <cell r="D113" t="str">
            <v>กระทรวงสาธารณสุข สำนักงานปลัดกระทรวงสาธารณสุข</v>
          </cell>
          <cell r="E113" t="str">
            <v>07</v>
          </cell>
          <cell r="F113" t="str">
            <v>โรงพยาบาลชุมชน</v>
          </cell>
          <cell r="G113" t="str">
            <v>120</v>
          </cell>
          <cell r="H113" t="str">
            <v>40</v>
          </cell>
          <cell r="I113" t="str">
            <v>จ.ขอนแก่น</v>
          </cell>
          <cell r="J113" t="str">
            <v>05</v>
          </cell>
          <cell r="K113" t="str">
            <v xml:space="preserve"> อ.ชุมแพ</v>
          </cell>
          <cell r="L113" t="str">
            <v>01</v>
          </cell>
          <cell r="M113" t="str">
            <v xml:space="preserve"> 'ต.ชุมแพ'</v>
          </cell>
          <cell r="N113" t="str">
            <v>08</v>
          </cell>
          <cell r="O113" t="str">
            <v xml:space="preserve"> หมู่ 8</v>
          </cell>
          <cell r="P113" t="str">
            <v>01</v>
          </cell>
          <cell r="Q113" t="str">
            <v>เปิดดำเนินการ</v>
          </cell>
          <cell r="R113" t="str">
            <v xml:space="preserve">82  ถ.มะลิวรรณ </v>
          </cell>
          <cell r="S113" t="str">
            <v>40130</v>
          </cell>
          <cell r="T113" t="str">
            <v>043311044</v>
          </cell>
          <cell r="V113" t="str">
            <v>23</v>
          </cell>
          <cell r="W113" t="str">
            <v>2.3 ทุติยภูมิระดับสูง</v>
          </cell>
          <cell r="X113" t="str">
            <v>S</v>
          </cell>
          <cell r="Y113" t="str">
            <v xml:space="preserve">บริการ  </v>
          </cell>
          <cell r="AH113" t="str">
            <v>10998</v>
          </cell>
        </row>
        <row r="114">
          <cell r="A114" t="str">
            <v>001118300</v>
          </cell>
          <cell r="B114" t="str">
            <v>โรงพยาบาลสองแคว</v>
          </cell>
          <cell r="C114" t="str">
            <v>21002</v>
          </cell>
          <cell r="D114" t="str">
            <v>กระทรวงสาธารณสุข สำนักงานปลัดกระทรวงสาธารณสุข</v>
          </cell>
          <cell r="E114" t="str">
            <v>07</v>
          </cell>
          <cell r="F114" t="str">
            <v>โรงพยาบาลชุมชน</v>
          </cell>
          <cell r="G114" t="str">
            <v>10</v>
          </cell>
          <cell r="H114" t="str">
            <v>55</v>
          </cell>
          <cell r="I114" t="str">
            <v>จ.น่าน</v>
          </cell>
          <cell r="J114" t="str">
            <v>13</v>
          </cell>
          <cell r="K114" t="str">
            <v xml:space="preserve"> อ.สองแคว</v>
          </cell>
          <cell r="L114" t="str">
            <v>01</v>
          </cell>
          <cell r="M114" t="str">
            <v xml:space="preserve"> 'ต.นาไร่หลวง'</v>
          </cell>
          <cell r="N114" t="str">
            <v>02</v>
          </cell>
          <cell r="O114" t="str">
            <v xml:space="preserve"> หมู่ 2</v>
          </cell>
          <cell r="P114" t="str">
            <v>01</v>
          </cell>
          <cell r="Q114" t="str">
            <v>เปิดดำเนินการ</v>
          </cell>
          <cell r="R114" t="str">
            <v xml:space="preserve"> เลขที่ 99 </v>
          </cell>
          <cell r="V114" t="str">
            <v>22</v>
          </cell>
          <cell r="W114" t="str">
            <v>2.2 ทุติยภูมิระดับกลาง</v>
          </cell>
          <cell r="AH114" t="str">
            <v>11183</v>
          </cell>
        </row>
        <row r="115">
          <cell r="A115" t="str">
            <v>001143200</v>
          </cell>
          <cell r="B115" t="str">
            <v>โรงพยาบาลบันนังสตา</v>
          </cell>
          <cell r="C115" t="str">
            <v>21002</v>
          </cell>
          <cell r="D115" t="str">
            <v>กระทรวงสาธารณสุข สำนักงานปลัดกระทรวงสาธารณสุข</v>
          </cell>
          <cell r="E115" t="str">
            <v>07</v>
          </cell>
          <cell r="F115" t="str">
            <v>โรงพยาบาลชุมชน</v>
          </cell>
          <cell r="G115" t="str">
            <v>34</v>
          </cell>
          <cell r="H115" t="str">
            <v>95</v>
          </cell>
          <cell r="I115" t="str">
            <v>จ.ยะลา</v>
          </cell>
          <cell r="J115" t="str">
            <v>03</v>
          </cell>
          <cell r="K115" t="str">
            <v xml:space="preserve"> อ.บันนังสตา</v>
          </cell>
          <cell r="L115" t="str">
            <v>01</v>
          </cell>
          <cell r="M115" t="str">
            <v xml:space="preserve"> 'ต.บันนังสตา'</v>
          </cell>
          <cell r="N115" t="str">
            <v>07</v>
          </cell>
          <cell r="O115" t="str">
            <v xml:space="preserve"> หมู่ 7</v>
          </cell>
          <cell r="P115" t="str">
            <v>01</v>
          </cell>
          <cell r="Q115" t="str">
            <v>เปิดดำเนินการ</v>
          </cell>
          <cell r="R115" t="str">
            <v xml:space="preserve">302  ถ.สุขยางค์ </v>
          </cell>
          <cell r="S115" t="str">
            <v>95130</v>
          </cell>
          <cell r="T115" t="str">
            <v>073289142</v>
          </cell>
          <cell r="U115" t="str">
            <v>073249142</v>
          </cell>
          <cell r="V115" t="str">
            <v>22</v>
          </cell>
          <cell r="W115" t="str">
            <v>2.2 ทุติยภูมิระดับกลาง</v>
          </cell>
          <cell r="X115" t="str">
            <v>S</v>
          </cell>
          <cell r="Y115" t="str">
            <v xml:space="preserve">บริการ  </v>
          </cell>
          <cell r="AH115" t="str">
            <v>11432</v>
          </cell>
        </row>
        <row r="116">
          <cell r="A116" t="str">
            <v>001094700</v>
          </cell>
          <cell r="B116" t="str">
            <v>โรงพยาบาลเขมราฐ</v>
          </cell>
          <cell r="C116" t="str">
            <v>21002</v>
          </cell>
          <cell r="D116" t="str">
            <v>กระทรวงสาธารณสุข สำนักงานปลัดกระทรวงสาธารณสุข</v>
          </cell>
          <cell r="E116" t="str">
            <v>07</v>
          </cell>
          <cell r="F116" t="str">
            <v>โรงพยาบาลชุมชน</v>
          </cell>
          <cell r="G116" t="str">
            <v>60</v>
          </cell>
          <cell r="H116" t="str">
            <v>34</v>
          </cell>
          <cell r="I116" t="str">
            <v>จ.อุบลราชธานี</v>
          </cell>
          <cell r="J116" t="str">
            <v>05</v>
          </cell>
          <cell r="K116" t="str">
            <v xml:space="preserve"> อ.เขมราฐ</v>
          </cell>
          <cell r="L116" t="str">
            <v>01</v>
          </cell>
          <cell r="M116" t="str">
            <v xml:space="preserve"> 'ต.เขมราฐ'</v>
          </cell>
          <cell r="N116" t="str">
            <v>07</v>
          </cell>
          <cell r="O116" t="str">
            <v xml:space="preserve"> หมู่ 7</v>
          </cell>
          <cell r="P116" t="str">
            <v>01</v>
          </cell>
          <cell r="Q116" t="str">
            <v>เปิดดำเนินการ</v>
          </cell>
          <cell r="V116" t="str">
            <v>21</v>
          </cell>
          <cell r="W116" t="str">
            <v>2.1 ทุติยภูมิระดับต้น</v>
          </cell>
          <cell r="AH116" t="str">
            <v>10947</v>
          </cell>
        </row>
        <row r="117">
          <cell r="A117" t="str">
            <v>001160800</v>
          </cell>
          <cell r="B117" t="str">
            <v>โรงพยาบาลลำทะเมนชัย</v>
          </cell>
          <cell r="C117" t="str">
            <v>21002</v>
          </cell>
          <cell r="D117" t="str">
            <v>กระทรวงสาธารณสุข สำนักงานปลัดกระทรวงสาธารณสุข</v>
          </cell>
          <cell r="E117" t="str">
            <v>07</v>
          </cell>
          <cell r="F117" t="str">
            <v>โรงพยาบาลชุมชน</v>
          </cell>
          <cell r="G117" t="str">
            <v>30</v>
          </cell>
          <cell r="H117" t="str">
            <v>30</v>
          </cell>
          <cell r="I117" t="str">
            <v>จ.นครราชสีมา</v>
          </cell>
          <cell r="J117" t="str">
            <v>29</v>
          </cell>
          <cell r="K117" t="str">
            <v xml:space="preserve"> อ.ลำทะเมนชัย</v>
          </cell>
          <cell r="L117" t="str">
            <v>01</v>
          </cell>
          <cell r="M117" t="str">
            <v xml:space="preserve"> 'ต.ขุย'</v>
          </cell>
          <cell r="N117" t="str">
            <v>01</v>
          </cell>
          <cell r="O117" t="str">
            <v xml:space="preserve"> หมู่ 1</v>
          </cell>
          <cell r="P117" t="str">
            <v>01</v>
          </cell>
          <cell r="Q117" t="str">
            <v>เปิดดำเนินการ</v>
          </cell>
          <cell r="V117" t="str">
            <v>21</v>
          </cell>
          <cell r="W117" t="str">
            <v>2.1 ทุติยภูมิระดับต้น</v>
          </cell>
          <cell r="AH117" t="str">
            <v>11608</v>
          </cell>
        </row>
        <row r="118">
          <cell r="A118" t="str">
            <v>001087200</v>
          </cell>
          <cell r="B118" t="str">
            <v>โรงพยาบาลเสิงสาง</v>
          </cell>
          <cell r="C118" t="str">
            <v>21002</v>
          </cell>
          <cell r="D118" t="str">
            <v>กระทรวงสาธารณสุข สำนักงานปลัดกระทรวงสาธารณสุข</v>
          </cell>
          <cell r="E118" t="str">
            <v>07</v>
          </cell>
          <cell r="F118" t="str">
            <v>โรงพยาบาลชุมชน</v>
          </cell>
          <cell r="G118" t="str">
            <v>30</v>
          </cell>
          <cell r="H118" t="str">
            <v>30</v>
          </cell>
          <cell r="I118" t="str">
            <v>จ.นครราชสีมา</v>
          </cell>
          <cell r="J118" t="str">
            <v>03</v>
          </cell>
          <cell r="K118" t="str">
            <v xml:space="preserve"> อ.เสิงสาง</v>
          </cell>
          <cell r="L118" t="str">
            <v>01</v>
          </cell>
          <cell r="M118" t="str">
            <v xml:space="preserve"> 'ต.เสิงสาง'</v>
          </cell>
          <cell r="N118" t="str">
            <v>08</v>
          </cell>
          <cell r="O118" t="str">
            <v xml:space="preserve"> หมู่ 8</v>
          </cell>
          <cell r="P118" t="str">
            <v>01</v>
          </cell>
          <cell r="Q118" t="str">
            <v>เปิดดำเนินการ</v>
          </cell>
          <cell r="R118" t="str">
            <v xml:space="preserve">66 </v>
          </cell>
          <cell r="V118" t="str">
            <v>21</v>
          </cell>
          <cell r="W118" t="str">
            <v>2.1 ทุติยภูมิระดับต้น</v>
          </cell>
          <cell r="AH118" t="str">
            <v>10872</v>
          </cell>
        </row>
        <row r="119">
          <cell r="A119" t="str">
            <v>001118400</v>
          </cell>
          <cell r="B119" t="str">
            <v>โรงพยาบาลจุน</v>
          </cell>
          <cell r="C119" t="str">
            <v>21002</v>
          </cell>
          <cell r="D119" t="str">
            <v>กระทรวงสาธารณสุข สำนักงานปลัดกระทรวงสาธารณสุข</v>
          </cell>
          <cell r="E119" t="str">
            <v>07</v>
          </cell>
          <cell r="F119" t="str">
            <v>โรงพยาบาลชุมชน</v>
          </cell>
          <cell r="G119" t="str">
            <v>30</v>
          </cell>
          <cell r="H119" t="str">
            <v>56</v>
          </cell>
          <cell r="I119" t="str">
            <v>จ.พะเยา</v>
          </cell>
          <cell r="J119" t="str">
            <v>02</v>
          </cell>
          <cell r="K119" t="str">
            <v xml:space="preserve"> อ.จุน</v>
          </cell>
          <cell r="L119" t="str">
            <v>01</v>
          </cell>
          <cell r="M119" t="str">
            <v xml:space="preserve"> 'ต.ห้วยข้าวก่ำ'</v>
          </cell>
          <cell r="N119" t="str">
            <v>07</v>
          </cell>
          <cell r="O119" t="str">
            <v xml:space="preserve"> หมู่ 7</v>
          </cell>
          <cell r="P119" t="str">
            <v>01</v>
          </cell>
          <cell r="Q119" t="str">
            <v>เปิดดำเนินการ</v>
          </cell>
          <cell r="R119" t="str">
            <v xml:space="preserve">ม.7 </v>
          </cell>
          <cell r="S119" t="str">
            <v>56150</v>
          </cell>
          <cell r="T119" t="str">
            <v>054-409-200</v>
          </cell>
          <cell r="U119" t="str">
            <v>054-409-200</v>
          </cell>
          <cell r="V119" t="str">
            <v>21</v>
          </cell>
          <cell r="W119" t="str">
            <v>2.1 ทุติยภูมิระดับต้น</v>
          </cell>
          <cell r="X119" t="str">
            <v>S</v>
          </cell>
          <cell r="Y119" t="str">
            <v xml:space="preserve">บริการ  </v>
          </cell>
          <cell r="AH119" t="str">
            <v>11184</v>
          </cell>
        </row>
        <row r="120">
          <cell r="A120" t="str">
            <v>001163100</v>
          </cell>
          <cell r="B120" t="str">
            <v>โรงพยาบาลวชิรบารมี</v>
          </cell>
          <cell r="C120" t="str">
            <v>21002</v>
          </cell>
          <cell r="D120" t="str">
            <v>กระทรวงสาธารณสุข สำนักงานปลัดกระทรวงสาธารณสุข</v>
          </cell>
          <cell r="E120" t="str">
            <v>07</v>
          </cell>
          <cell r="F120" t="str">
            <v>โรงพยาบาลชุมชน</v>
          </cell>
          <cell r="G120" t="str">
            <v>30</v>
          </cell>
          <cell r="H120" t="str">
            <v>66</v>
          </cell>
          <cell r="I120" t="str">
            <v>จ.พิจิตร</v>
          </cell>
          <cell r="J120" t="str">
            <v>12</v>
          </cell>
          <cell r="K120" t="str">
            <v xml:space="preserve"> อ.วชิรบารมี</v>
          </cell>
          <cell r="L120" t="str">
            <v>01</v>
          </cell>
          <cell r="M120" t="str">
            <v xml:space="preserve"> 'ต.บ้านนา'</v>
          </cell>
          <cell r="N120" t="str">
            <v>13</v>
          </cell>
          <cell r="O120" t="str">
            <v xml:space="preserve"> หมู่ 13</v>
          </cell>
          <cell r="P120" t="str">
            <v>01</v>
          </cell>
          <cell r="Q120" t="str">
            <v>เปิดดำเนินการ</v>
          </cell>
          <cell r="S120" t="str">
            <v>66140</v>
          </cell>
          <cell r="V120" t="str">
            <v>21</v>
          </cell>
          <cell r="W120" t="str">
            <v>2.1 ทุติยภูมิระดับต้น</v>
          </cell>
          <cell r="AH120" t="str">
            <v>11631</v>
          </cell>
        </row>
        <row r="121">
          <cell r="A121" t="str">
            <v>001227500</v>
          </cell>
          <cell r="B121" t="str">
            <v>โรงพยาบาลสิรินธร(ภาคตะวันออกเฉียงเหนือ)</v>
          </cell>
          <cell r="C121" t="str">
            <v>21002</v>
          </cell>
          <cell r="D121" t="str">
            <v>กระทรวงสาธารณสุข สำนักงานปลัดกระทรวงสาธารณสุข</v>
          </cell>
          <cell r="E121" t="str">
            <v>06</v>
          </cell>
          <cell r="F121" t="str">
            <v>โรงพยาบาลทั่วไป</v>
          </cell>
          <cell r="G121" t="str">
            <v>250</v>
          </cell>
          <cell r="H121" t="str">
            <v>40</v>
          </cell>
          <cell r="I121" t="str">
            <v>จ.ขอนแก่น</v>
          </cell>
          <cell r="J121" t="str">
            <v>24</v>
          </cell>
          <cell r="K121" t="str">
            <v xml:space="preserve"> อ.บ้านแฮด</v>
          </cell>
          <cell r="L121" t="str">
            <v>03</v>
          </cell>
          <cell r="M121" t="str">
            <v xml:space="preserve"> 'ต.โนนสมบูรณ์'</v>
          </cell>
          <cell r="N121" t="str">
            <v>10</v>
          </cell>
          <cell r="O121" t="str">
            <v xml:space="preserve"> หมู่ 10</v>
          </cell>
          <cell r="P121" t="str">
            <v>01</v>
          </cell>
          <cell r="Q121" t="str">
            <v>เปิดดำเนินการ</v>
          </cell>
          <cell r="R121" t="str">
            <v>81</v>
          </cell>
          <cell r="S121" t="str">
            <v>40110</v>
          </cell>
          <cell r="T121" t="str">
            <v>043267041</v>
          </cell>
          <cell r="V121" t="str">
            <v>23</v>
          </cell>
          <cell r="W121" t="str">
            <v>2.3 ทุติยภูมิระดับสูง</v>
          </cell>
          <cell r="X121" t="str">
            <v>S</v>
          </cell>
          <cell r="Y121" t="str">
            <v xml:space="preserve">บริการ  </v>
          </cell>
          <cell r="Z121" t="str">
            <v>01</v>
          </cell>
          <cell r="AA121" t="str">
            <v>ตั้งใหม่</v>
          </cell>
          <cell r="AH121" t="str">
            <v>12275</v>
          </cell>
        </row>
        <row r="122">
          <cell r="A122" t="str">
            <v>001501200</v>
          </cell>
          <cell r="B122" t="str">
            <v>โรงพยาบาลสมเด็จพระญาณสังวร</v>
          </cell>
          <cell r="C122" t="str">
            <v>21002</v>
          </cell>
          <cell r="D122" t="str">
            <v>กระทรวงสาธารณสุข สำนักงานปลัดกระทรวงสาธารณสุข</v>
          </cell>
          <cell r="E122" t="str">
            <v>07</v>
          </cell>
          <cell r="F122" t="str">
            <v>โรงพยาบาลชุมชน</v>
          </cell>
          <cell r="G122" t="str">
            <v>30</v>
          </cell>
          <cell r="H122" t="str">
            <v>57</v>
          </cell>
          <cell r="I122" t="str">
            <v>จ.เชียงราย</v>
          </cell>
          <cell r="J122" t="str">
            <v>02</v>
          </cell>
          <cell r="K122" t="str">
            <v xml:space="preserve"> อ.เวียงชัย</v>
          </cell>
          <cell r="L122" t="str">
            <v>02</v>
          </cell>
          <cell r="M122" t="str">
            <v xml:space="preserve"> 'ต.เวียงชัย'</v>
          </cell>
          <cell r="N122" t="str">
            <v>03</v>
          </cell>
          <cell r="O122" t="str">
            <v xml:space="preserve"> หมู่ 3</v>
          </cell>
          <cell r="P122" t="str">
            <v>01</v>
          </cell>
          <cell r="Q122" t="str">
            <v>เปิดดำเนินการ</v>
          </cell>
          <cell r="R122" t="str">
            <v>บ้านศรีเวียง</v>
          </cell>
          <cell r="S122" t="str">
            <v>57210</v>
          </cell>
          <cell r="T122" t="str">
            <v>053-603123</v>
          </cell>
          <cell r="U122" t="str">
            <v>053-603123</v>
          </cell>
          <cell r="V122" t="str">
            <v>21</v>
          </cell>
          <cell r="W122" t="str">
            <v>2.1 ทุติยภูมิระดับต้น</v>
          </cell>
          <cell r="X122" t="str">
            <v>S</v>
          </cell>
          <cell r="Y122" t="str">
            <v xml:space="preserve">บริการ  </v>
          </cell>
          <cell r="Z122" t="str">
            <v>01</v>
          </cell>
          <cell r="AA122" t="str">
            <v>ตั้งใหม่</v>
          </cell>
          <cell r="AB122" t="str">
            <v>แก้ไขพื้นที่ตั้ง</v>
          </cell>
          <cell r="AH122" t="str">
            <v>15012</v>
          </cell>
        </row>
        <row r="123">
          <cell r="A123" t="str">
            <v>001077600</v>
          </cell>
          <cell r="B123" t="str">
            <v>โรงพยาบาลลาดบัวหลวง</v>
          </cell>
          <cell r="C123" t="str">
            <v>21002</v>
          </cell>
          <cell r="D123" t="str">
            <v>กระทรวงสาธารณสุข สำนักงานปลัดกระทรวงสาธารณสุข</v>
          </cell>
          <cell r="E123" t="str">
            <v>07</v>
          </cell>
          <cell r="F123" t="str">
            <v>โรงพยาบาลชุมชน</v>
          </cell>
          <cell r="G123" t="str">
            <v>60</v>
          </cell>
          <cell r="H123" t="str">
            <v>14</v>
          </cell>
          <cell r="I123" t="str">
            <v>จ.พระนครศรีอยุธยา</v>
          </cell>
          <cell r="J123" t="str">
            <v>10</v>
          </cell>
          <cell r="K123" t="str">
            <v xml:space="preserve"> อ.ลาดบัวหลวง</v>
          </cell>
          <cell r="L123" t="str">
            <v>01</v>
          </cell>
          <cell r="M123" t="str">
            <v xml:space="preserve"> 'ต.ลาดบัวหลวง'</v>
          </cell>
          <cell r="N123" t="str">
            <v>03</v>
          </cell>
          <cell r="O123" t="str">
            <v xml:space="preserve"> หมู่ 3</v>
          </cell>
          <cell r="P123" t="str">
            <v>01</v>
          </cell>
          <cell r="Q123" t="str">
            <v>เปิดดำเนินการ</v>
          </cell>
          <cell r="R123" t="str">
            <v xml:space="preserve">88/1 ม.3 </v>
          </cell>
          <cell r="S123" t="str">
            <v>13230</v>
          </cell>
          <cell r="T123" t="str">
            <v>035379094</v>
          </cell>
          <cell r="V123" t="str">
            <v>21</v>
          </cell>
          <cell r="W123" t="str">
            <v>2.1 ทุติยภูมิระดับต้น</v>
          </cell>
          <cell r="X123" t="str">
            <v>S</v>
          </cell>
          <cell r="Y123" t="str">
            <v xml:space="preserve">บริการ  </v>
          </cell>
          <cell r="AB123" t="str">
            <v>แก้ไขค่าพิกัด</v>
          </cell>
          <cell r="AH123" t="str">
            <v>10776</v>
          </cell>
        </row>
        <row r="124">
          <cell r="A124" t="str">
            <v>001119800</v>
          </cell>
          <cell r="B124" t="str">
            <v>โรงพยาบาลเวียงแก่น</v>
          </cell>
          <cell r="C124" t="str">
            <v>21002</v>
          </cell>
          <cell r="D124" t="str">
            <v>กระทรวงสาธารณสุข สำนักงานปลัดกระทรวงสาธารณสุข</v>
          </cell>
          <cell r="E124" t="str">
            <v>07</v>
          </cell>
          <cell r="F124" t="str">
            <v>โรงพยาบาลชุมชน</v>
          </cell>
          <cell r="G124" t="str">
            <v>30</v>
          </cell>
          <cell r="H124" t="str">
            <v>57</v>
          </cell>
          <cell r="I124" t="str">
            <v>จ.เชียงราย</v>
          </cell>
          <cell r="J124" t="str">
            <v>13</v>
          </cell>
          <cell r="K124" t="str">
            <v xml:space="preserve"> อ.เวียงแก่น</v>
          </cell>
          <cell r="L124" t="str">
            <v>01</v>
          </cell>
          <cell r="M124" t="str">
            <v xml:space="preserve"> 'ต.ม่วงยาย'</v>
          </cell>
          <cell r="N124" t="str">
            <v>06</v>
          </cell>
          <cell r="O124" t="str">
            <v xml:space="preserve"> หมู่ 6</v>
          </cell>
          <cell r="P124" t="str">
            <v>01</v>
          </cell>
          <cell r="Q124" t="str">
            <v>เปิดดำเนินการ</v>
          </cell>
          <cell r="R124" t="str">
            <v>115 บ้านไทยสามัคคี</v>
          </cell>
          <cell r="S124" t="str">
            <v>57310</v>
          </cell>
          <cell r="T124" t="str">
            <v>053-608146</v>
          </cell>
          <cell r="U124" t="str">
            <v>053-608154</v>
          </cell>
          <cell r="V124" t="str">
            <v>21</v>
          </cell>
          <cell r="W124" t="str">
            <v>2.1 ทุติยภูมิระดับต้น</v>
          </cell>
          <cell r="X124" t="str">
            <v>S</v>
          </cell>
          <cell r="Y124" t="str">
            <v xml:space="preserve">บริการ  </v>
          </cell>
          <cell r="AB124" t="str">
            <v>แก้ไขที่ตั้ง</v>
          </cell>
          <cell r="AH124" t="str">
            <v>11198</v>
          </cell>
        </row>
        <row r="125">
          <cell r="A125" t="str">
            <v>001090200</v>
          </cell>
          <cell r="B125" t="str">
            <v>โรงพยาบาลพุทไธสง</v>
          </cell>
          <cell r="C125" t="str">
            <v>21002</v>
          </cell>
          <cell r="D125" t="str">
            <v>กระทรวงสาธารณสุข สำนักงานปลัดกระทรวงสาธารณสุข</v>
          </cell>
          <cell r="E125" t="str">
            <v>07</v>
          </cell>
          <cell r="F125" t="str">
            <v>โรงพยาบาลชุมชน</v>
          </cell>
          <cell r="G125" t="str">
            <v>60</v>
          </cell>
          <cell r="H125" t="str">
            <v>31</v>
          </cell>
          <cell r="I125" t="str">
            <v>จ.บุรีรัมย์</v>
          </cell>
          <cell r="J125" t="str">
            <v>09</v>
          </cell>
          <cell r="K125" t="str">
            <v xml:space="preserve"> อ.พุทไธสง</v>
          </cell>
          <cell r="L125" t="str">
            <v>02</v>
          </cell>
          <cell r="M125" t="str">
            <v xml:space="preserve"> 'ต.มะเฟือง'</v>
          </cell>
          <cell r="N125" t="str">
            <v>03</v>
          </cell>
          <cell r="O125" t="str">
            <v xml:space="preserve"> หมู่ 3</v>
          </cell>
          <cell r="P125" t="str">
            <v>01</v>
          </cell>
          <cell r="Q125" t="str">
            <v>เปิดดำเนินการ</v>
          </cell>
          <cell r="R125" t="str">
            <v xml:space="preserve">240 </v>
          </cell>
          <cell r="V125" t="str">
            <v>22</v>
          </cell>
          <cell r="W125" t="str">
            <v>2.2 ทุติยภูมิระดับกลาง</v>
          </cell>
          <cell r="AB125" t="str">
            <v>แก้ไขหมู่</v>
          </cell>
          <cell r="AH125" t="str">
            <v>10902</v>
          </cell>
        </row>
        <row r="126">
          <cell r="A126" t="str">
            <v>001071400</v>
          </cell>
          <cell r="B126" t="str">
            <v>โรงพยาบาลลำพูน</v>
          </cell>
          <cell r="C126" t="str">
            <v>21002</v>
          </cell>
          <cell r="D126" t="str">
            <v>กระทรวงสาธารณสุข สำนักงานปลัดกระทรวงสาธารณสุข</v>
          </cell>
          <cell r="E126" t="str">
            <v>06</v>
          </cell>
          <cell r="F126" t="str">
            <v>โรงพยาบาลทั่วไป</v>
          </cell>
          <cell r="G126" t="str">
            <v>411</v>
          </cell>
          <cell r="H126" t="str">
            <v>51</v>
          </cell>
          <cell r="I126" t="str">
            <v>จ.ลำพูน</v>
          </cell>
          <cell r="J126" t="str">
            <v>01</v>
          </cell>
          <cell r="K126" t="str">
            <v xml:space="preserve"> อ.เมืองลำพูน</v>
          </cell>
          <cell r="L126" t="str">
            <v>07</v>
          </cell>
          <cell r="M126" t="str">
            <v xml:space="preserve"> 'ต.ต้นธง'</v>
          </cell>
          <cell r="N126" t="str">
            <v>11</v>
          </cell>
          <cell r="O126" t="str">
            <v xml:space="preserve"> หมู่ 11</v>
          </cell>
          <cell r="P126" t="str">
            <v>01</v>
          </cell>
          <cell r="Q126" t="str">
            <v>เปิดดำเนินการ</v>
          </cell>
          <cell r="R126" t="str">
            <v xml:space="preserve">177 </v>
          </cell>
          <cell r="S126" t="str">
            <v>51000</v>
          </cell>
          <cell r="T126" t="str">
            <v>053563635-9</v>
          </cell>
          <cell r="V126" t="str">
            <v>31</v>
          </cell>
          <cell r="W126" t="str">
            <v>3.1 ตติยภูมิ</v>
          </cell>
          <cell r="X126" t="str">
            <v>S</v>
          </cell>
          <cell r="Y126" t="str">
            <v xml:space="preserve">บริการ  </v>
          </cell>
          <cell r="Z126" t="str">
            <v>04</v>
          </cell>
          <cell r="AA126" t="str">
            <v>แก้ไข/เปลี่ยนแปลงที่ตั้ง</v>
          </cell>
          <cell r="AB126" t="str">
            <v>แก้ไขจำนวนเตียงจาก  433  เป็น411เตียง</v>
          </cell>
          <cell r="AC126" t="str">
            <v>แจ้งแก้ไขที่อยู่ ม.01 เป็น ม.11 ต.เวียงยอง เป็น ต.ต้นธง แจ้งทางโทรศัพท์ จากสสจ. วันที่ 24 ตค.56'</v>
          </cell>
          <cell r="AH126" t="str">
            <v>10714</v>
          </cell>
        </row>
        <row r="127">
          <cell r="A127" t="str">
            <v>001096800</v>
          </cell>
          <cell r="B127" t="str">
            <v>โรงพยาบาลค้อวัง</v>
          </cell>
          <cell r="C127" t="str">
            <v>21002</v>
          </cell>
          <cell r="D127" t="str">
            <v>กระทรวงสาธารณสุข สำนักงานปลัดกระทรวงสาธารณสุข</v>
          </cell>
          <cell r="E127" t="str">
            <v>07</v>
          </cell>
          <cell r="F127" t="str">
            <v>โรงพยาบาลชุมชน</v>
          </cell>
          <cell r="G127" t="str">
            <v>30</v>
          </cell>
          <cell r="H127" t="str">
            <v>35</v>
          </cell>
          <cell r="I127" t="str">
            <v>จ.ยโสธร</v>
          </cell>
          <cell r="J127" t="str">
            <v>07</v>
          </cell>
          <cell r="K127" t="str">
            <v xml:space="preserve"> อ.ค้อวัง</v>
          </cell>
          <cell r="L127" t="str">
            <v>04</v>
          </cell>
          <cell r="M127" t="str">
            <v xml:space="preserve"> 'ต.ค้อวัง'</v>
          </cell>
          <cell r="N127" t="str">
            <v>01</v>
          </cell>
          <cell r="O127" t="str">
            <v xml:space="preserve"> หมู่ 1</v>
          </cell>
          <cell r="P127" t="str">
            <v>01</v>
          </cell>
          <cell r="Q127" t="str">
            <v>เปิดดำเนินการ</v>
          </cell>
          <cell r="R127" t="str">
            <v xml:space="preserve">ม.1  ถ.พลไว- ยางชุมน้อย  </v>
          </cell>
          <cell r="S127" t="str">
            <v>35140</v>
          </cell>
          <cell r="V127" t="str">
            <v>21</v>
          </cell>
          <cell r="W127" t="str">
            <v>2.1 ทุติยภูมิระดับต้น</v>
          </cell>
          <cell r="AB127" t="str">
            <v>แก้ไขที่ตั้ง  อ.กุดชุม เป็น  อ.ค้อวัง และ ต.ค้อวัง</v>
          </cell>
          <cell r="AH127" t="str">
            <v>10968</v>
          </cell>
        </row>
        <row r="128">
          <cell r="A128" t="str">
            <v>001089700</v>
          </cell>
          <cell r="B128" t="str">
            <v>โรงพยาบาลนางรอง</v>
          </cell>
          <cell r="C128" t="str">
            <v>21002</v>
          </cell>
          <cell r="D128" t="str">
            <v>กระทรวงสาธารณสุข สำนักงานปลัดกระทรวงสาธารณสุข</v>
          </cell>
          <cell r="E128" t="str">
            <v>07</v>
          </cell>
          <cell r="F128" t="str">
            <v>โรงพยาบาลชุมชน</v>
          </cell>
          <cell r="G128" t="str">
            <v>371</v>
          </cell>
          <cell r="H128" t="str">
            <v>31</v>
          </cell>
          <cell r="I128" t="str">
            <v>จ.บุรีรัมย์</v>
          </cell>
          <cell r="J128" t="str">
            <v>04</v>
          </cell>
          <cell r="K128" t="str">
            <v xml:space="preserve"> อ.นางรอง</v>
          </cell>
          <cell r="L128" t="str">
            <v>01</v>
          </cell>
          <cell r="M128" t="str">
            <v xml:space="preserve"> 'ต.นางรอง'</v>
          </cell>
          <cell r="N128" t="str">
            <v>25</v>
          </cell>
          <cell r="O128" t="str">
            <v xml:space="preserve"> หมู่ 25</v>
          </cell>
          <cell r="P128" t="str">
            <v>01</v>
          </cell>
          <cell r="Q128" t="str">
            <v>เปิดดำเนินการ</v>
          </cell>
          <cell r="R128" t="str">
            <v xml:space="preserve">692 ถ.โชคชัย-เดชอุดม </v>
          </cell>
          <cell r="V128" t="str">
            <v>23</v>
          </cell>
          <cell r="W128" t="str">
            <v>2.3 ทุติยภูมิระดับสูง</v>
          </cell>
          <cell r="X128" t="str">
            <v>S</v>
          </cell>
          <cell r="Y128" t="str">
            <v xml:space="preserve">บริการ  </v>
          </cell>
          <cell r="Z128" t="str">
            <v>06</v>
          </cell>
          <cell r="AA128" t="str">
            <v>แก้ไข/เปลี่ยนแปลงจำนวนเตียง</v>
          </cell>
          <cell r="AB128" t="str">
            <v>แก้ไขจำนวนเตียงจาก  269 เตียง เป็น 371</v>
          </cell>
          <cell r="AH128" t="str">
            <v>10897</v>
          </cell>
        </row>
        <row r="129">
          <cell r="A129" t="str">
            <v>001075000</v>
          </cell>
          <cell r="B129" t="str">
            <v>โรงพยาบาลนราธิวาสราชนครินทร์</v>
          </cell>
          <cell r="C129" t="str">
            <v>21002</v>
          </cell>
          <cell r="D129" t="str">
            <v>กระทรวงสาธารณสุข สำนักงานปลัดกระทรวงสาธารณสุข</v>
          </cell>
          <cell r="E129" t="str">
            <v>06</v>
          </cell>
          <cell r="F129" t="str">
            <v>โรงพยาบาลทั่วไป</v>
          </cell>
          <cell r="G129" t="str">
            <v>360</v>
          </cell>
          <cell r="H129" t="str">
            <v>96</v>
          </cell>
          <cell r="I129" t="str">
            <v>จ.นราธิวาส</v>
          </cell>
          <cell r="J129" t="str">
            <v>01</v>
          </cell>
          <cell r="K129" t="str">
            <v xml:space="preserve"> อ.เมืองนราธิวาส</v>
          </cell>
          <cell r="L129" t="str">
            <v>01</v>
          </cell>
          <cell r="M129" t="str">
            <v xml:space="preserve"> 'ต.บางนาค'</v>
          </cell>
          <cell r="N129" t="str">
            <v>00</v>
          </cell>
          <cell r="O129" t="str">
            <v xml:space="preserve"> หมู่ 0</v>
          </cell>
          <cell r="P129" t="str">
            <v>01</v>
          </cell>
          <cell r="Q129" t="str">
            <v>เปิดดำเนินการ</v>
          </cell>
          <cell r="R129" t="str">
            <v xml:space="preserve">80 ถ.ระแงะมรรคา </v>
          </cell>
          <cell r="V129" t="str">
            <v>31</v>
          </cell>
          <cell r="W129" t="str">
            <v>3.1 ตติยภูมิ</v>
          </cell>
          <cell r="Z129" t="str">
            <v>04</v>
          </cell>
          <cell r="AA129" t="str">
            <v>แก้ไข/เปลี่ยนแปลงที่ตั้ง</v>
          </cell>
          <cell r="AB129" t="str">
            <v>เพิ่มเตียงจาก 262 เป็น 360</v>
          </cell>
          <cell r="AH129" t="str">
            <v>10750</v>
          </cell>
        </row>
        <row r="130">
          <cell r="A130" t="str">
            <v>001102100</v>
          </cell>
          <cell r="B130" t="str">
            <v>โรงพยาบาลศรีธาตุ</v>
          </cell>
          <cell r="C130" t="str">
            <v>21002</v>
          </cell>
          <cell r="D130" t="str">
            <v>กระทรวงสาธารณสุข สำนักงานปลัดกระทรวงสาธารณสุข</v>
          </cell>
          <cell r="E130" t="str">
            <v>07</v>
          </cell>
          <cell r="F130" t="str">
            <v>โรงพยาบาลชุมชน</v>
          </cell>
          <cell r="G130" t="str">
            <v>30</v>
          </cell>
          <cell r="H130" t="str">
            <v>41</v>
          </cell>
          <cell r="I130" t="str">
            <v>จ.อุดรธานี</v>
          </cell>
          <cell r="J130" t="str">
            <v>09</v>
          </cell>
          <cell r="K130" t="str">
            <v xml:space="preserve"> อ.ศรีธาตุ</v>
          </cell>
          <cell r="L130" t="str">
            <v>02</v>
          </cell>
          <cell r="M130" t="str">
            <v xml:space="preserve"> 'ต.จำปี'</v>
          </cell>
          <cell r="N130" t="str">
            <v>08</v>
          </cell>
          <cell r="O130" t="str">
            <v xml:space="preserve"> หมู่ 8</v>
          </cell>
          <cell r="P130" t="str">
            <v>01</v>
          </cell>
          <cell r="Q130" t="str">
            <v>เปิดดำเนินการ</v>
          </cell>
          <cell r="R130" t="str">
            <v xml:space="preserve">252  ถ.สมศิริ </v>
          </cell>
          <cell r="S130" t="str">
            <v>41230</v>
          </cell>
          <cell r="V130" t="str">
            <v>22</v>
          </cell>
          <cell r="W130" t="str">
            <v>2.2 ทุติยภูมิระดับกลาง</v>
          </cell>
          <cell r="Z130" t="str">
            <v>09</v>
          </cell>
          <cell r="AA130" t="str">
            <v>อื่นๆ</v>
          </cell>
          <cell r="AB130" t="str">
            <v>แก้ไขที่ตั้งตำบลจาก ต.ศรีธาตุ เป็น ต.จำปี</v>
          </cell>
          <cell r="AH130" t="str">
            <v>11021</v>
          </cell>
        </row>
        <row r="131">
          <cell r="A131" t="str">
            <v>001076900</v>
          </cell>
          <cell r="B131" t="str">
            <v>โรงพยาบาลสมเด็จพระสังฆราช(นครหลวง)</v>
          </cell>
          <cell r="C131" t="str">
            <v>21002</v>
          </cell>
          <cell r="D131" t="str">
            <v>กระทรวงสาธารณสุข สำนักงานปลัดกระทรวงสาธารณสุข</v>
          </cell>
          <cell r="E131" t="str">
            <v>07</v>
          </cell>
          <cell r="F131" t="str">
            <v>โรงพยาบาลชุมชน</v>
          </cell>
          <cell r="G131" t="str">
            <v>60</v>
          </cell>
          <cell r="H131" t="str">
            <v>14</v>
          </cell>
          <cell r="I131" t="str">
            <v>จ.พระนครศรีอยุธยา</v>
          </cell>
          <cell r="J131" t="str">
            <v>03</v>
          </cell>
          <cell r="K131" t="str">
            <v xml:space="preserve"> อ.นครหลวง</v>
          </cell>
          <cell r="L131" t="str">
            <v>01</v>
          </cell>
          <cell r="M131" t="str">
            <v xml:space="preserve"> 'ต.นครหลวง'</v>
          </cell>
          <cell r="N131" t="str">
            <v>02</v>
          </cell>
          <cell r="O131" t="str">
            <v xml:space="preserve"> หมู่ 2</v>
          </cell>
          <cell r="P131" t="str">
            <v>01</v>
          </cell>
          <cell r="Q131" t="str">
            <v>เปิดดำเนินการ</v>
          </cell>
          <cell r="R131" t="str">
            <v xml:space="preserve">200 ม.2 ถ.สายเอเซีย </v>
          </cell>
          <cell r="V131" t="str">
            <v>21</v>
          </cell>
          <cell r="W131" t="str">
            <v>2.1 ทุติยภูมิระดับต้น</v>
          </cell>
          <cell r="AH131" t="str">
            <v>10769</v>
          </cell>
        </row>
        <row r="132">
          <cell r="A132" t="str">
            <v>001069400</v>
          </cell>
          <cell r="B132" t="str">
            <v>โรงพยาบาลชัยนาทนเรนทร</v>
          </cell>
          <cell r="C132" t="str">
            <v>21002</v>
          </cell>
          <cell r="D132" t="str">
            <v>กระทรวงสาธารณสุข สำนักงานปลัดกระทรวงสาธารณสุข</v>
          </cell>
          <cell r="E132" t="str">
            <v>06</v>
          </cell>
          <cell r="F132" t="str">
            <v>โรงพยาบาลทั่วไป</v>
          </cell>
          <cell r="G132" t="str">
            <v>367</v>
          </cell>
          <cell r="H132" t="str">
            <v>18</v>
          </cell>
          <cell r="I132" t="str">
            <v>จ.ชัยนาท</v>
          </cell>
          <cell r="J132" t="str">
            <v>01</v>
          </cell>
          <cell r="K132" t="str">
            <v xml:space="preserve"> อ.เมืองชัยนาท</v>
          </cell>
          <cell r="L132" t="str">
            <v>01</v>
          </cell>
          <cell r="M132" t="str">
            <v xml:space="preserve"> 'ต.ในเมือง'</v>
          </cell>
          <cell r="N132" t="str">
            <v>05</v>
          </cell>
          <cell r="O132" t="str">
            <v xml:space="preserve"> หมู่ 5</v>
          </cell>
          <cell r="P132" t="str">
            <v>01</v>
          </cell>
          <cell r="Q132" t="str">
            <v>เปิดดำเนินการ</v>
          </cell>
          <cell r="R132" t="str">
            <v xml:space="preserve">199 </v>
          </cell>
          <cell r="S132" t="str">
            <v>17000</v>
          </cell>
          <cell r="T132" t="str">
            <v>05641 2032</v>
          </cell>
          <cell r="U132" t="str">
            <v>056411071</v>
          </cell>
          <cell r="V132" t="str">
            <v>23</v>
          </cell>
          <cell r="W132" t="str">
            <v>2.3 ทุติยภูมิระดับสูง</v>
          </cell>
          <cell r="X132" t="str">
            <v>S</v>
          </cell>
          <cell r="Y132" t="str">
            <v xml:space="preserve">บริการ  </v>
          </cell>
          <cell r="Z132" t="str">
            <v>02</v>
          </cell>
          <cell r="AA132" t="str">
            <v>แก้ไขชื่อ</v>
          </cell>
          <cell r="AB132" t="str">
            <v>แก้ไขชื่อจากรพ.ชัยนาท เป็นรพ.ชัยนาทนเรนทร ตามหนังสือที่ชน.0027/6825 ถึงปลัดกระทรวงสาธารณสุข</v>
          </cell>
          <cell r="AH132" t="str">
            <v>10694</v>
          </cell>
        </row>
        <row r="133">
          <cell r="A133" t="str">
            <v>001381600</v>
          </cell>
          <cell r="B133" t="str">
            <v>โรงพยาบาลเกาะช้าง</v>
          </cell>
          <cell r="C133" t="str">
            <v>21002</v>
          </cell>
          <cell r="D133" t="str">
            <v>กระทรวงสาธารณสุข สำนักงานปลัดกระทรวงสาธารณสุข</v>
          </cell>
          <cell r="E133" t="str">
            <v>07</v>
          </cell>
          <cell r="F133" t="str">
            <v>โรงพยาบาลชุมชน</v>
          </cell>
          <cell r="G133" t="str">
            <v>24</v>
          </cell>
          <cell r="H133" t="str">
            <v>23</v>
          </cell>
          <cell r="I133" t="str">
            <v>จ.ตราด</v>
          </cell>
          <cell r="J133" t="str">
            <v>07</v>
          </cell>
          <cell r="K133" t="str">
            <v xml:space="preserve"> อ.เกาะช้าง</v>
          </cell>
          <cell r="L133" t="str">
            <v>01</v>
          </cell>
          <cell r="M133" t="str">
            <v xml:space="preserve"> 'ต.เกาะช้าง'</v>
          </cell>
          <cell r="N133" t="str">
            <v>02</v>
          </cell>
          <cell r="O133" t="str">
            <v xml:space="preserve"> หมู่ 2</v>
          </cell>
          <cell r="P133" t="str">
            <v>01</v>
          </cell>
          <cell r="Q133" t="str">
            <v>เปิดดำเนินการ</v>
          </cell>
          <cell r="R133" t="str">
            <v xml:space="preserve">21/1 </v>
          </cell>
          <cell r="S133" t="str">
            <v>23170</v>
          </cell>
          <cell r="T133" t="str">
            <v>039-586160</v>
          </cell>
          <cell r="U133" t="str">
            <v>039-586160</v>
          </cell>
          <cell r="V133" t="str">
            <v>21</v>
          </cell>
          <cell r="W133" t="str">
            <v>2.1 ทุติยภูมิระดับต้น</v>
          </cell>
          <cell r="X133" t="str">
            <v>S</v>
          </cell>
          <cell r="Y133" t="str">
            <v xml:space="preserve">บริการ  </v>
          </cell>
          <cell r="AH133" t="str">
            <v>13816</v>
          </cell>
        </row>
        <row r="134">
          <cell r="A134" t="str">
            <v>001125900</v>
          </cell>
          <cell r="B134" t="str">
            <v>โรงพยาบาลโพธิ์ประทับช้าง</v>
          </cell>
          <cell r="C134" t="str">
            <v>21002</v>
          </cell>
          <cell r="D134" t="str">
            <v>กระทรวงสาธารณสุข สำนักงานปลัดกระทรวงสาธารณสุข</v>
          </cell>
          <cell r="E134" t="str">
            <v>07</v>
          </cell>
          <cell r="F134" t="str">
            <v>โรงพยาบาลชุมชน</v>
          </cell>
          <cell r="G134" t="str">
            <v>30</v>
          </cell>
          <cell r="H134" t="str">
            <v>66</v>
          </cell>
          <cell r="I134" t="str">
            <v>จ.พิจิตร</v>
          </cell>
          <cell r="J134" t="str">
            <v>03</v>
          </cell>
          <cell r="K134" t="str">
            <v xml:space="preserve"> อ.โพธิ์ประทับช้าง</v>
          </cell>
          <cell r="L134" t="str">
            <v>01</v>
          </cell>
          <cell r="M134" t="str">
            <v xml:space="preserve"> 'ต.โพธิ์ประทับช้าง'</v>
          </cell>
          <cell r="N134" t="str">
            <v>02</v>
          </cell>
          <cell r="O134" t="str">
            <v xml:space="preserve"> หมู่ 2</v>
          </cell>
          <cell r="P134" t="str">
            <v>01</v>
          </cell>
          <cell r="Q134" t="str">
            <v>เปิดดำเนินการ</v>
          </cell>
          <cell r="R134" t="str">
            <v xml:space="preserve">128 ม.2 ถ.โพธิ์ประทับช้าง-ไผ่ท่าโพ </v>
          </cell>
          <cell r="S134" t="str">
            <v>66190</v>
          </cell>
          <cell r="V134" t="str">
            <v>21</v>
          </cell>
          <cell r="W134" t="str">
            <v>2.1 ทุติยภูมิระดับต้น</v>
          </cell>
          <cell r="AH134" t="str">
            <v>11259</v>
          </cell>
        </row>
        <row r="135">
          <cell r="A135" t="str">
            <v>001073400</v>
          </cell>
          <cell r="B135" t="str">
            <v>โรงพยาบาลสมุทรสาคร</v>
          </cell>
          <cell r="C135" t="str">
            <v>21002</v>
          </cell>
          <cell r="D135" t="str">
            <v>กระทรวงสาธารณสุข สำนักงานปลัดกระทรวงสาธารณสุข</v>
          </cell>
          <cell r="E135" t="str">
            <v>06</v>
          </cell>
          <cell r="F135" t="str">
            <v>โรงพยาบาลทั่วไป</v>
          </cell>
          <cell r="G135" t="str">
            <v>500</v>
          </cell>
          <cell r="H135" t="str">
            <v>74</v>
          </cell>
          <cell r="I135" t="str">
            <v>จ.สมุทรสาคร</v>
          </cell>
          <cell r="J135" t="str">
            <v>01</v>
          </cell>
          <cell r="K135" t="str">
            <v xml:space="preserve"> อ.เมืองสมุทรสาคร</v>
          </cell>
          <cell r="L135" t="str">
            <v>01</v>
          </cell>
          <cell r="M135" t="str">
            <v xml:space="preserve"> 'ต.มหาชัย'</v>
          </cell>
          <cell r="N135" t="str">
            <v>00</v>
          </cell>
          <cell r="O135" t="str">
            <v xml:space="preserve"> หมู่ 0</v>
          </cell>
          <cell r="P135" t="str">
            <v>01</v>
          </cell>
          <cell r="Q135" t="str">
            <v>เปิดดำเนินการ</v>
          </cell>
          <cell r="R135" t="str">
            <v xml:space="preserve">1500  ถ.เอกชัย </v>
          </cell>
          <cell r="S135" t="str">
            <v>74000</v>
          </cell>
          <cell r="T135" t="str">
            <v>034427099*2202</v>
          </cell>
          <cell r="V135" t="str">
            <v>31</v>
          </cell>
          <cell r="W135" t="str">
            <v>3.1 ตติยภูมิ</v>
          </cell>
          <cell r="X135" t="str">
            <v>S</v>
          </cell>
          <cell r="Y135" t="str">
            <v xml:space="preserve">บริการ  </v>
          </cell>
          <cell r="AH135" t="str">
            <v>10734</v>
          </cell>
        </row>
        <row r="136">
          <cell r="A136" t="str">
            <v>001129800</v>
          </cell>
          <cell r="B136" t="str">
            <v>โรงพยาบาลนครชัยศรี</v>
          </cell>
          <cell r="C136" t="str">
            <v>21002</v>
          </cell>
          <cell r="D136" t="str">
            <v>กระทรวงสาธารณสุข สำนักงานปลัดกระทรวงสาธารณสุข</v>
          </cell>
          <cell r="E136" t="str">
            <v>07</v>
          </cell>
          <cell r="F136" t="str">
            <v>โรงพยาบาลชุมชน</v>
          </cell>
          <cell r="G136" t="str">
            <v>30</v>
          </cell>
          <cell r="H136" t="str">
            <v>73</v>
          </cell>
          <cell r="I136" t="str">
            <v>จ.นครปฐม</v>
          </cell>
          <cell r="J136" t="str">
            <v>03</v>
          </cell>
          <cell r="K136" t="str">
            <v xml:space="preserve"> อ.นครชัยศรี</v>
          </cell>
          <cell r="L136" t="str">
            <v>01</v>
          </cell>
          <cell r="M136" t="str">
            <v xml:space="preserve"> 'ต.นครชัยศรี'</v>
          </cell>
          <cell r="N136" t="str">
            <v>03</v>
          </cell>
          <cell r="O136" t="str">
            <v xml:space="preserve"> หมู่ 3</v>
          </cell>
          <cell r="P136" t="str">
            <v>01</v>
          </cell>
          <cell r="Q136" t="str">
            <v>เปิดดำเนินการ</v>
          </cell>
          <cell r="R136" t="str">
            <v xml:space="preserve">5 ม.3 </v>
          </cell>
          <cell r="V136" t="str">
            <v>21</v>
          </cell>
          <cell r="W136" t="str">
            <v>2.1 ทุติยภูมิระดับต้น</v>
          </cell>
          <cell r="AH136" t="str">
            <v>11298</v>
          </cell>
        </row>
        <row r="137">
          <cell r="A137" t="str">
            <v>001132100</v>
          </cell>
          <cell r="B137" t="str">
            <v>โรงพยาบาลสามร้อยยอด</v>
          </cell>
          <cell r="C137" t="str">
            <v>21002</v>
          </cell>
          <cell r="D137" t="str">
            <v>กระทรวงสาธารณสุข สำนักงานปลัดกระทรวงสาธารณสุข</v>
          </cell>
          <cell r="E137" t="str">
            <v>07</v>
          </cell>
          <cell r="F137" t="str">
            <v>โรงพยาบาลชุมชน</v>
          </cell>
          <cell r="G137" t="str">
            <v>60</v>
          </cell>
          <cell r="H137" t="str">
            <v>77</v>
          </cell>
          <cell r="I137" t="str">
            <v>จ.ประจวบคีรีขันธ์</v>
          </cell>
          <cell r="J137" t="str">
            <v>08</v>
          </cell>
          <cell r="K137" t="str">
            <v xml:space="preserve"> อ.สามร้อยยอด</v>
          </cell>
          <cell r="L137" t="str">
            <v>05</v>
          </cell>
          <cell r="M137" t="str">
            <v xml:space="preserve"> 'ต.ไร่ใหม่'</v>
          </cell>
          <cell r="N137" t="str">
            <v>06</v>
          </cell>
          <cell r="O137" t="str">
            <v xml:space="preserve"> หมู่ 6</v>
          </cell>
          <cell r="P137" t="str">
            <v>01</v>
          </cell>
          <cell r="Q137" t="str">
            <v>เปิดดำเนินการ</v>
          </cell>
          <cell r="R137" t="str">
            <v xml:space="preserve">51 ม.6 ถ.เพชรเกษม </v>
          </cell>
          <cell r="V137" t="str">
            <v>21</v>
          </cell>
          <cell r="W137" t="str">
            <v>2.1 ทุติยภูมิระดับต้น</v>
          </cell>
          <cell r="AH137" t="str">
            <v>11321</v>
          </cell>
        </row>
        <row r="138">
          <cell r="A138" t="str">
            <v>001070800</v>
          </cell>
          <cell r="B138" t="str">
            <v>โรงพยาบาลร้อยเอ็ด</v>
          </cell>
          <cell r="C138" t="str">
            <v>21002</v>
          </cell>
          <cell r="D138" t="str">
            <v>กระทรวงสาธารณสุข สำนักงานปลัดกระทรวงสาธารณสุข</v>
          </cell>
          <cell r="E138" t="str">
            <v>06</v>
          </cell>
          <cell r="F138" t="str">
            <v>โรงพยาบาลทั่วไป</v>
          </cell>
          <cell r="G138" t="str">
            <v>549</v>
          </cell>
          <cell r="H138" t="str">
            <v>45</v>
          </cell>
          <cell r="I138" t="str">
            <v>จ.ร้อยเอ็ด</v>
          </cell>
          <cell r="J138" t="str">
            <v>01</v>
          </cell>
          <cell r="K138" t="str">
            <v xml:space="preserve"> อ.เมืองร้อยเอ็ด</v>
          </cell>
          <cell r="L138" t="str">
            <v>01</v>
          </cell>
          <cell r="M138" t="str">
            <v xml:space="preserve"> 'ต.ในเมือง'</v>
          </cell>
          <cell r="N138" t="str">
            <v>00</v>
          </cell>
          <cell r="O138" t="str">
            <v xml:space="preserve"> หมู่ 0</v>
          </cell>
          <cell r="P138" t="str">
            <v>01</v>
          </cell>
          <cell r="Q138" t="str">
            <v>เปิดดำเนินการ</v>
          </cell>
          <cell r="R138" t="str">
            <v xml:space="preserve">286 ถ.สุริยเดชบำรุง </v>
          </cell>
          <cell r="S138" t="str">
            <v>45000</v>
          </cell>
          <cell r="T138" t="str">
            <v>043518200</v>
          </cell>
          <cell r="V138" t="str">
            <v>31</v>
          </cell>
          <cell r="W138" t="str">
            <v>3.1 ตติยภูมิ</v>
          </cell>
          <cell r="AH138" t="str">
            <v>10708</v>
          </cell>
        </row>
        <row r="139">
          <cell r="A139" t="str">
            <v>001068500</v>
          </cell>
          <cell r="B139" t="str">
            <v>โรงพยาบาลสมุทรปราการ</v>
          </cell>
          <cell r="C139" t="str">
            <v>21002</v>
          </cell>
          <cell r="D139" t="str">
            <v>กระทรวงสาธารณสุข สำนักงานปลัดกระทรวงสาธารณสุข</v>
          </cell>
          <cell r="E139" t="str">
            <v>06</v>
          </cell>
          <cell r="F139" t="str">
            <v>โรงพยาบาลทั่วไป</v>
          </cell>
          <cell r="G139" t="str">
            <v>385</v>
          </cell>
          <cell r="H139" t="str">
            <v>11</v>
          </cell>
          <cell r="I139" t="str">
            <v>จ.สมุทรปราการ</v>
          </cell>
          <cell r="J139" t="str">
            <v>01</v>
          </cell>
          <cell r="K139" t="str">
            <v xml:space="preserve"> อ.เมืองสมุทรปราการ</v>
          </cell>
          <cell r="L139" t="str">
            <v>01</v>
          </cell>
          <cell r="M139" t="str">
            <v xml:space="preserve"> 'ต.ปากน้ำ'</v>
          </cell>
          <cell r="N139" t="str">
            <v>00</v>
          </cell>
          <cell r="O139" t="str">
            <v xml:space="preserve"> หมู่ 0</v>
          </cell>
          <cell r="P139" t="str">
            <v>01</v>
          </cell>
          <cell r="Q139" t="str">
            <v>เปิดดำเนินการ</v>
          </cell>
          <cell r="R139" t="str">
            <v xml:space="preserve">71 ถ.จักรกะพาด </v>
          </cell>
          <cell r="S139" t="str">
            <v>10270</v>
          </cell>
          <cell r="T139" t="str">
            <v>023870491</v>
          </cell>
          <cell r="V139" t="str">
            <v>31</v>
          </cell>
          <cell r="W139" t="str">
            <v>3.1 ตติยภูมิ</v>
          </cell>
          <cell r="AH139" t="str">
            <v>10685</v>
          </cell>
        </row>
        <row r="140">
          <cell r="A140" t="str">
            <v>001075300</v>
          </cell>
          <cell r="B140" t="str">
            <v>โรงพยาบาลบางพลี</v>
          </cell>
          <cell r="C140" t="str">
            <v>21002</v>
          </cell>
          <cell r="D140" t="str">
            <v>กระทรวงสาธารณสุข สำนักงานปลัดกระทรวงสาธารณสุข</v>
          </cell>
          <cell r="E140" t="str">
            <v>07</v>
          </cell>
          <cell r="F140" t="str">
            <v>โรงพยาบาลชุมชน</v>
          </cell>
          <cell r="G140" t="str">
            <v>60</v>
          </cell>
          <cell r="H140" t="str">
            <v>11</v>
          </cell>
          <cell r="I140" t="str">
            <v>จ.สมุทรปราการ</v>
          </cell>
          <cell r="J140" t="str">
            <v>03</v>
          </cell>
          <cell r="K140" t="str">
            <v xml:space="preserve"> อ.บางพลี</v>
          </cell>
          <cell r="L140" t="str">
            <v>01</v>
          </cell>
          <cell r="M140" t="str">
            <v xml:space="preserve"> 'ต.บางพลีใหญ่'</v>
          </cell>
          <cell r="N140" t="str">
            <v>08</v>
          </cell>
          <cell r="O140" t="str">
            <v xml:space="preserve"> หมู่ 8</v>
          </cell>
          <cell r="P140" t="str">
            <v>01</v>
          </cell>
          <cell r="Q140" t="str">
            <v>เปิดดำเนินการ</v>
          </cell>
          <cell r="R140" t="str">
            <v xml:space="preserve">88/1 ม.8 ถ.เทพารักษ์ </v>
          </cell>
          <cell r="S140" t="str">
            <v>10540</v>
          </cell>
          <cell r="T140" t="str">
            <v>023122833</v>
          </cell>
          <cell r="U140" t="str">
            <v>023122267</v>
          </cell>
          <cell r="V140" t="str">
            <v>22</v>
          </cell>
          <cell r="W140" t="str">
            <v>2.2 ทุติยภูมิระดับกลาง</v>
          </cell>
          <cell r="AH140" t="str">
            <v>10753</v>
          </cell>
        </row>
        <row r="141">
          <cell r="A141" t="str">
            <v>001076200</v>
          </cell>
          <cell r="B141" t="str">
            <v>โรงพยาบาลธัญบุรี</v>
          </cell>
          <cell r="C141" t="str">
            <v>21002</v>
          </cell>
          <cell r="D141" t="str">
            <v>กระทรวงสาธารณสุข สำนักงานปลัดกระทรวงสาธารณสุข</v>
          </cell>
          <cell r="E141" t="str">
            <v>07</v>
          </cell>
          <cell r="F141" t="str">
            <v>โรงพยาบาลชุมชน</v>
          </cell>
          <cell r="G141" t="str">
            <v>60</v>
          </cell>
          <cell r="H141" t="str">
            <v>13</v>
          </cell>
          <cell r="I141" t="str">
            <v>จ.ปทุมธานี</v>
          </cell>
          <cell r="J141" t="str">
            <v>03</v>
          </cell>
          <cell r="K141" t="str">
            <v xml:space="preserve"> อ.ธัญบุรี</v>
          </cell>
          <cell r="L141" t="str">
            <v>03</v>
          </cell>
          <cell r="M141" t="str">
            <v xml:space="preserve"> 'ต.รังสิต'</v>
          </cell>
          <cell r="N141" t="str">
            <v>02</v>
          </cell>
          <cell r="O141" t="str">
            <v xml:space="preserve"> หมู่ 2</v>
          </cell>
          <cell r="P141" t="str">
            <v>01</v>
          </cell>
          <cell r="Q141" t="str">
            <v>เปิดดำเนินการ</v>
          </cell>
          <cell r="S141" t="str">
            <v>12110</v>
          </cell>
          <cell r="T141" t="str">
            <v>0257726010</v>
          </cell>
          <cell r="U141" t="str">
            <v>025772600</v>
          </cell>
          <cell r="V141" t="str">
            <v>22</v>
          </cell>
          <cell r="W141" t="str">
            <v>2.2 ทุติยภูมิระดับกลาง</v>
          </cell>
          <cell r="AH141" t="str">
            <v>10762</v>
          </cell>
        </row>
        <row r="142">
          <cell r="A142" t="str">
            <v>002135600</v>
          </cell>
          <cell r="B142" t="str">
            <v>โรงพยาบาลสระใคร</v>
          </cell>
          <cell r="C142" t="str">
            <v>21002</v>
          </cell>
          <cell r="D142" t="str">
            <v>กระทรวงสาธารณสุข สำนักงานปลัดกระทรวงสาธารณสุข</v>
          </cell>
          <cell r="E142" t="str">
            <v>07</v>
          </cell>
          <cell r="F142" t="str">
            <v>โรงพยาบาลชุมชน</v>
          </cell>
          <cell r="G142" t="str">
            <v>10</v>
          </cell>
          <cell r="H142" t="str">
            <v>43</v>
          </cell>
          <cell r="I142" t="str">
            <v>จ.หนองคาย</v>
          </cell>
          <cell r="J142" t="str">
            <v>14</v>
          </cell>
          <cell r="K142" t="str">
            <v xml:space="preserve"> อ.สระใคร</v>
          </cell>
          <cell r="L142" t="str">
            <v>01</v>
          </cell>
          <cell r="M142" t="str">
            <v xml:space="preserve"> 'ต.สระใคร'</v>
          </cell>
          <cell r="N142" t="str">
            <v>03</v>
          </cell>
          <cell r="O142" t="str">
            <v xml:space="preserve"> หมู่ 3</v>
          </cell>
          <cell r="P142" t="str">
            <v>01</v>
          </cell>
          <cell r="Q142" t="str">
            <v>เปิดดำเนินการ</v>
          </cell>
          <cell r="R142" t="str">
            <v xml:space="preserve">232 </v>
          </cell>
          <cell r="S142" t="str">
            <v>43100</v>
          </cell>
          <cell r="T142" t="str">
            <v>042419191</v>
          </cell>
          <cell r="U142" t="str">
            <v>042419241</v>
          </cell>
          <cell r="V142" t="str">
            <v>21</v>
          </cell>
          <cell r="W142" t="str">
            <v>2.1 ทุติยภูมิระดับต้น</v>
          </cell>
          <cell r="X142" t="str">
            <v>S</v>
          </cell>
          <cell r="Y142" t="str">
            <v xml:space="preserve">บริการ  </v>
          </cell>
          <cell r="AH142" t="str">
            <v>21356</v>
          </cell>
        </row>
        <row r="143">
          <cell r="A143" t="str">
            <v>001076700</v>
          </cell>
          <cell r="B143" t="str">
            <v>โรงพยาบาลสามโคก</v>
          </cell>
          <cell r="C143" t="str">
            <v>21002</v>
          </cell>
          <cell r="D143" t="str">
            <v>กระทรวงสาธารณสุข สำนักงานปลัดกระทรวงสาธารณสุข</v>
          </cell>
          <cell r="E143" t="str">
            <v>07</v>
          </cell>
          <cell r="F143" t="str">
            <v>โรงพยาบาลชุมชน</v>
          </cell>
          <cell r="G143" t="str">
            <v>30</v>
          </cell>
          <cell r="H143" t="str">
            <v>13</v>
          </cell>
          <cell r="I143" t="str">
            <v>จ.ปทุมธานี</v>
          </cell>
          <cell r="J143" t="str">
            <v>07</v>
          </cell>
          <cell r="K143" t="str">
            <v xml:space="preserve"> อ.สามโคก</v>
          </cell>
          <cell r="L143" t="str">
            <v>07</v>
          </cell>
          <cell r="M143" t="str">
            <v xml:space="preserve"> 'ต.บ้านปทุม'</v>
          </cell>
          <cell r="N143" t="str">
            <v>06</v>
          </cell>
          <cell r="O143" t="str">
            <v xml:space="preserve"> หมู่ 6</v>
          </cell>
          <cell r="P143" t="str">
            <v>01</v>
          </cell>
          <cell r="Q143" t="str">
            <v>เปิดดำเนินการ</v>
          </cell>
          <cell r="S143" t="str">
            <v>12160</v>
          </cell>
          <cell r="T143" t="str">
            <v>029798962</v>
          </cell>
          <cell r="U143" t="str">
            <v>025818565</v>
          </cell>
          <cell r="V143" t="str">
            <v>22</v>
          </cell>
          <cell r="W143" t="str">
            <v>2.2 ทุติยภูมิระดับกลาง</v>
          </cell>
          <cell r="AH143" t="str">
            <v>10767</v>
          </cell>
        </row>
        <row r="144">
          <cell r="A144" t="str">
            <v>001068600</v>
          </cell>
          <cell r="B144" t="str">
            <v>โรงพยาบาลพระนั่งเกล้า</v>
          </cell>
          <cell r="C144" t="str">
            <v>21002</v>
          </cell>
          <cell r="D144" t="str">
            <v>กระทรวงสาธารณสุข สำนักงานปลัดกระทรวงสาธารณสุข</v>
          </cell>
          <cell r="E144" t="str">
            <v>06</v>
          </cell>
          <cell r="F144" t="str">
            <v>โรงพยาบาลทั่วไป</v>
          </cell>
          <cell r="G144" t="str">
            <v>446</v>
          </cell>
          <cell r="H144" t="str">
            <v>12</v>
          </cell>
          <cell r="I144" t="str">
            <v>จ.นนทบุรี</v>
          </cell>
          <cell r="J144" t="str">
            <v>01</v>
          </cell>
          <cell r="K144" t="str">
            <v xml:space="preserve"> อ.เมืองนนทบุรี</v>
          </cell>
          <cell r="L144" t="str">
            <v>04</v>
          </cell>
          <cell r="M144" t="str">
            <v xml:space="preserve"> 'ต.บางกระสอ'</v>
          </cell>
          <cell r="N144" t="str">
            <v>06</v>
          </cell>
          <cell r="O144" t="str">
            <v xml:space="preserve"> หมู่ 6</v>
          </cell>
          <cell r="P144" t="str">
            <v>01</v>
          </cell>
          <cell r="Q144" t="str">
            <v>เปิดดำเนินการ</v>
          </cell>
          <cell r="R144" t="str">
            <v>206 ถ.นนทบุรี 1</v>
          </cell>
          <cell r="S144" t="str">
            <v>11000</v>
          </cell>
          <cell r="T144" t="str">
            <v>025264567</v>
          </cell>
          <cell r="U144" t="str">
            <v>025265629</v>
          </cell>
          <cell r="V144" t="str">
            <v>23</v>
          </cell>
          <cell r="W144" t="str">
            <v>2.3 ทุติยภูมิระดับสูง</v>
          </cell>
          <cell r="X144" t="str">
            <v>S</v>
          </cell>
          <cell r="Y144" t="str">
            <v xml:space="preserve">บริการ  </v>
          </cell>
          <cell r="Z144" t="str">
            <v>04</v>
          </cell>
          <cell r="AA144" t="str">
            <v>แก้ไข/เปลี่ยนแปลงที่ตั้ง</v>
          </cell>
          <cell r="AB144" t="str">
            <v>แก้ไขจำนวนเตียง จาก 461 เป็น 446 ตั้งแต่วันที่ 5 สิงหาคม 2552</v>
          </cell>
          <cell r="AH144" t="str">
            <v>10686</v>
          </cell>
        </row>
        <row r="145">
          <cell r="A145" t="str">
            <v>001374700</v>
          </cell>
          <cell r="B145" t="str">
            <v>โรงพยาบาลราชสาส์น</v>
          </cell>
          <cell r="C145" t="str">
            <v>21002</v>
          </cell>
          <cell r="D145" t="str">
            <v>กระทรวงสาธารณสุข สำนักงานปลัดกระทรวงสาธารณสุข</v>
          </cell>
          <cell r="E145" t="str">
            <v>07</v>
          </cell>
          <cell r="F145" t="str">
            <v>โรงพยาบาลชุมชน</v>
          </cell>
          <cell r="G145" t="str">
            <v>30</v>
          </cell>
          <cell r="H145" t="str">
            <v>24</v>
          </cell>
          <cell r="I145" t="str">
            <v>จ.ฉะเชิงเทรา</v>
          </cell>
          <cell r="J145" t="str">
            <v>07</v>
          </cell>
          <cell r="K145" t="str">
            <v xml:space="preserve"> อ.ราชสาส์น</v>
          </cell>
          <cell r="L145" t="str">
            <v>03</v>
          </cell>
          <cell r="M145" t="str">
            <v xml:space="preserve"> 'ต.ดงน้อย'</v>
          </cell>
          <cell r="N145" t="str">
            <v>01</v>
          </cell>
          <cell r="O145" t="str">
            <v xml:space="preserve"> หมู่ 1</v>
          </cell>
          <cell r="P145" t="str">
            <v>01</v>
          </cell>
          <cell r="Q145" t="str">
            <v>เปิดดำเนินการ</v>
          </cell>
          <cell r="R145" t="str">
            <v xml:space="preserve">114 </v>
          </cell>
          <cell r="S145" t="str">
            <v>24120</v>
          </cell>
          <cell r="T145" t="str">
            <v>038-563069</v>
          </cell>
          <cell r="U145" t="str">
            <v>038-563069</v>
          </cell>
          <cell r="V145" t="str">
            <v>21</v>
          </cell>
          <cell r="W145" t="str">
            <v>2.1 ทุติยภูมิระดับต้น</v>
          </cell>
          <cell r="X145" t="str">
            <v>S</v>
          </cell>
          <cell r="Y145" t="str">
            <v xml:space="preserve">บริการ  </v>
          </cell>
          <cell r="AH145" t="str">
            <v>13747</v>
          </cell>
        </row>
        <row r="146">
          <cell r="A146" t="str">
            <v>001086400</v>
          </cell>
          <cell r="B146" t="str">
            <v>โรงพยาบาลบ้านนา</v>
          </cell>
          <cell r="C146" t="str">
            <v>21002</v>
          </cell>
          <cell r="D146" t="str">
            <v>กระทรวงสาธารณสุข สำนักงานปลัดกระทรวงสาธารณสุข</v>
          </cell>
          <cell r="E146" t="str">
            <v>07</v>
          </cell>
          <cell r="F146" t="str">
            <v>โรงพยาบาลชุมชน</v>
          </cell>
          <cell r="G146" t="str">
            <v>70</v>
          </cell>
          <cell r="H146" t="str">
            <v>26</v>
          </cell>
          <cell r="I146" t="str">
            <v>จ.นครนายก</v>
          </cell>
          <cell r="J146" t="str">
            <v>03</v>
          </cell>
          <cell r="K146" t="str">
            <v xml:space="preserve"> อ.บ้านนา</v>
          </cell>
          <cell r="L146" t="str">
            <v>07</v>
          </cell>
          <cell r="M146" t="str">
            <v xml:space="preserve"> 'ต.พิกุลออก'</v>
          </cell>
          <cell r="N146" t="str">
            <v>04</v>
          </cell>
          <cell r="O146" t="str">
            <v xml:space="preserve"> หมู่ 4</v>
          </cell>
          <cell r="P146" t="str">
            <v>01</v>
          </cell>
          <cell r="Q146" t="str">
            <v>เปิดดำเนินการ</v>
          </cell>
          <cell r="R146" t="str">
            <v xml:space="preserve">233 ม.4 </v>
          </cell>
          <cell r="S146" t="str">
            <v>26130</v>
          </cell>
          <cell r="V146" t="str">
            <v>22</v>
          </cell>
          <cell r="W146" t="str">
            <v>2.2 ทุติยภูมิระดับกลาง</v>
          </cell>
          <cell r="AH146" t="str">
            <v>10864</v>
          </cell>
        </row>
        <row r="147">
          <cell r="A147" t="str">
            <v>001078900</v>
          </cell>
          <cell r="B147" t="str">
            <v>โรงพยาบาลพัฒนานิคม</v>
          </cell>
          <cell r="C147" t="str">
            <v>21002</v>
          </cell>
          <cell r="D147" t="str">
            <v>กระทรวงสาธารณสุข สำนักงานปลัดกระทรวงสาธารณสุข</v>
          </cell>
          <cell r="E147" t="str">
            <v>07</v>
          </cell>
          <cell r="F147" t="str">
            <v>โรงพยาบาลชุมชน</v>
          </cell>
          <cell r="G147" t="str">
            <v>60</v>
          </cell>
          <cell r="H147" t="str">
            <v>16</v>
          </cell>
          <cell r="I147" t="str">
            <v>จ.ลพบุรี</v>
          </cell>
          <cell r="J147" t="str">
            <v>02</v>
          </cell>
          <cell r="K147" t="str">
            <v xml:space="preserve"> อ.พัฒนานิคม</v>
          </cell>
          <cell r="L147" t="str">
            <v>01</v>
          </cell>
          <cell r="M147" t="str">
            <v xml:space="preserve"> 'ต.พัฒนานิคม'</v>
          </cell>
          <cell r="N147" t="str">
            <v>06</v>
          </cell>
          <cell r="O147" t="str">
            <v xml:space="preserve"> หมู่ 6</v>
          </cell>
          <cell r="P147" t="str">
            <v>01</v>
          </cell>
          <cell r="Q147" t="str">
            <v>เปิดดำเนินการ</v>
          </cell>
          <cell r="R147" t="str">
            <v xml:space="preserve">1 </v>
          </cell>
          <cell r="S147" t="str">
            <v>15140</v>
          </cell>
          <cell r="T147" t="str">
            <v>036-491341</v>
          </cell>
          <cell r="U147" t="str">
            <v>036-491813</v>
          </cell>
          <cell r="V147" t="str">
            <v>21</v>
          </cell>
          <cell r="W147" t="str">
            <v>2.1 ทุติยภูมิระดับต้น</v>
          </cell>
          <cell r="X147" t="str">
            <v>S</v>
          </cell>
          <cell r="Y147" t="str">
            <v xml:space="preserve">บริการ  </v>
          </cell>
          <cell r="AH147" t="str">
            <v>10789</v>
          </cell>
        </row>
        <row r="148">
          <cell r="A148" t="str">
            <v>001081900</v>
          </cell>
          <cell r="B148" t="str">
            <v>โรงพยาบาลบางละมุง</v>
          </cell>
          <cell r="C148" t="str">
            <v>21002</v>
          </cell>
          <cell r="D148" t="str">
            <v>กระทรวงสาธารณสุข สำนักงานปลัดกระทรวงสาธารณสุข</v>
          </cell>
          <cell r="E148" t="str">
            <v>07</v>
          </cell>
          <cell r="F148" t="str">
            <v>โรงพยาบาลชุมชน</v>
          </cell>
          <cell r="G148" t="str">
            <v>120</v>
          </cell>
          <cell r="H148" t="str">
            <v>20</v>
          </cell>
          <cell r="I148" t="str">
            <v>จ.ชลบุรี</v>
          </cell>
          <cell r="J148" t="str">
            <v>04</v>
          </cell>
          <cell r="K148" t="str">
            <v xml:space="preserve"> อ.บางละมุง</v>
          </cell>
          <cell r="L148" t="str">
            <v>08</v>
          </cell>
          <cell r="M148" t="str">
            <v xml:space="preserve"> 'ต.นาเกลือ'</v>
          </cell>
          <cell r="N148" t="str">
            <v>05</v>
          </cell>
          <cell r="O148" t="str">
            <v xml:space="preserve"> หมู่ 5</v>
          </cell>
          <cell r="P148" t="str">
            <v>01</v>
          </cell>
          <cell r="Q148" t="str">
            <v>เปิดดำเนินการ</v>
          </cell>
          <cell r="R148" t="str">
            <v xml:space="preserve">   เลขที่ 6</v>
          </cell>
          <cell r="V148" t="str">
            <v>23</v>
          </cell>
          <cell r="W148" t="str">
            <v>2.3 ทุติยภูมิระดับสูง</v>
          </cell>
          <cell r="AH148" t="str">
            <v>10819</v>
          </cell>
        </row>
        <row r="149">
          <cell r="A149" t="str">
            <v>001080500</v>
          </cell>
          <cell r="B149" t="str">
            <v>โรงพยาบาลสรรคบุรี</v>
          </cell>
          <cell r="C149" t="str">
            <v>21002</v>
          </cell>
          <cell r="D149" t="str">
            <v>กระทรวงสาธารณสุข สำนักงานปลัดกระทรวงสาธารณสุข</v>
          </cell>
          <cell r="E149" t="str">
            <v>07</v>
          </cell>
          <cell r="F149" t="str">
            <v>โรงพยาบาลชุมชน</v>
          </cell>
          <cell r="G149" t="str">
            <v>36</v>
          </cell>
          <cell r="H149" t="str">
            <v>18</v>
          </cell>
          <cell r="I149" t="str">
            <v>จ.ชัยนาท</v>
          </cell>
          <cell r="J149" t="str">
            <v>05</v>
          </cell>
          <cell r="K149" t="str">
            <v xml:space="preserve"> อ.สรรคบุรี</v>
          </cell>
          <cell r="L149" t="str">
            <v>01</v>
          </cell>
          <cell r="M149" t="str">
            <v xml:space="preserve"> 'ต.แพรกศรีราชา'</v>
          </cell>
          <cell r="N149" t="str">
            <v>08</v>
          </cell>
          <cell r="O149" t="str">
            <v xml:space="preserve"> หมู่ 8</v>
          </cell>
          <cell r="P149" t="str">
            <v>01</v>
          </cell>
          <cell r="Q149" t="str">
            <v>เปิดดำเนินการ</v>
          </cell>
          <cell r="R149" t="str">
            <v xml:space="preserve">108 ม.8 ถ.ชัยนาท-สุพรรณบุรี </v>
          </cell>
          <cell r="V149" t="str">
            <v>21</v>
          </cell>
          <cell r="W149" t="str">
            <v>2.1 ทุติยภูมิระดับต้น</v>
          </cell>
          <cell r="AH149" t="str">
            <v>10805</v>
          </cell>
        </row>
        <row r="150">
          <cell r="A150" t="str">
            <v>001128900</v>
          </cell>
          <cell r="B150" t="str">
            <v>โรงพยาบาลเดิมบางนางบวช</v>
          </cell>
          <cell r="C150" t="str">
            <v>21002</v>
          </cell>
          <cell r="D150" t="str">
            <v>กระทรวงสาธารณสุข สำนักงานปลัดกระทรวงสาธารณสุข</v>
          </cell>
          <cell r="E150" t="str">
            <v>07</v>
          </cell>
          <cell r="F150" t="str">
            <v>โรงพยาบาลชุมชน</v>
          </cell>
          <cell r="G150" t="str">
            <v>112</v>
          </cell>
          <cell r="H150" t="str">
            <v>72</v>
          </cell>
          <cell r="I150" t="str">
            <v>จ.สุพรรณบุรี</v>
          </cell>
          <cell r="J150" t="str">
            <v>02</v>
          </cell>
          <cell r="K150" t="str">
            <v xml:space="preserve"> อ.เดิมบางนางบวช</v>
          </cell>
          <cell r="L150" t="str">
            <v>01</v>
          </cell>
          <cell r="M150" t="str">
            <v xml:space="preserve"> 'ต.เขาพระ'</v>
          </cell>
          <cell r="N150" t="str">
            <v>02</v>
          </cell>
          <cell r="O150" t="str">
            <v xml:space="preserve"> หมู่ 2</v>
          </cell>
          <cell r="P150" t="str">
            <v>01</v>
          </cell>
          <cell r="Q150" t="str">
            <v>เปิดดำเนินการ</v>
          </cell>
          <cell r="R150" t="str">
            <v xml:space="preserve">153 </v>
          </cell>
          <cell r="V150" t="str">
            <v>22</v>
          </cell>
          <cell r="W150" t="str">
            <v>2.2 ทุติยภูมิระดับกลาง</v>
          </cell>
          <cell r="AH150" t="str">
            <v>11289</v>
          </cell>
        </row>
        <row r="151">
          <cell r="A151" t="str">
            <v>001086300</v>
          </cell>
          <cell r="B151" t="str">
            <v>โรงพยาบาลปากพลี</v>
          </cell>
          <cell r="C151" t="str">
            <v>21002</v>
          </cell>
          <cell r="D151" t="str">
            <v>กระทรวงสาธารณสุข สำนักงานปลัดกระทรวงสาธารณสุข</v>
          </cell>
          <cell r="E151" t="str">
            <v>07</v>
          </cell>
          <cell r="F151" t="str">
            <v>โรงพยาบาลชุมชน</v>
          </cell>
          <cell r="G151" t="str">
            <v>10</v>
          </cell>
          <cell r="H151" t="str">
            <v>26</v>
          </cell>
          <cell r="I151" t="str">
            <v>จ.นครนายก</v>
          </cell>
          <cell r="J151" t="str">
            <v>02</v>
          </cell>
          <cell r="K151" t="str">
            <v xml:space="preserve"> อ.ปากพลี</v>
          </cell>
          <cell r="L151" t="str">
            <v>03</v>
          </cell>
          <cell r="M151" t="str">
            <v xml:space="preserve"> 'ต.ปากพลี'</v>
          </cell>
          <cell r="N151" t="str">
            <v>04</v>
          </cell>
          <cell r="O151" t="str">
            <v xml:space="preserve"> หมู่ 4</v>
          </cell>
          <cell r="P151" t="str">
            <v>01</v>
          </cell>
          <cell r="Q151" t="str">
            <v>เปิดดำเนินการ</v>
          </cell>
          <cell r="R151" t="str">
            <v xml:space="preserve">233 ม.4 </v>
          </cell>
          <cell r="V151" t="str">
            <v>21</v>
          </cell>
          <cell r="W151" t="str">
            <v>2.1 ทุติยภูมิระดับต้น</v>
          </cell>
          <cell r="AH151" t="str">
            <v>10863</v>
          </cell>
        </row>
        <row r="152">
          <cell r="A152" t="str">
            <v>001072800</v>
          </cell>
          <cell r="B152" t="str">
            <v>โรงพยาบาลดำเนินสะดวก</v>
          </cell>
          <cell r="C152" t="str">
            <v>21002</v>
          </cell>
          <cell r="D152" t="str">
            <v>กระทรวงสาธารณสุข สำนักงานปลัดกระทรวงสาธารณสุข</v>
          </cell>
          <cell r="E152" t="str">
            <v>06</v>
          </cell>
          <cell r="F152" t="str">
            <v>โรงพยาบาลทั่วไป</v>
          </cell>
          <cell r="G152" t="str">
            <v>420</v>
          </cell>
          <cell r="H152" t="str">
            <v>70</v>
          </cell>
          <cell r="I152" t="str">
            <v>จ.ราชบุรี</v>
          </cell>
          <cell r="J152" t="str">
            <v>04</v>
          </cell>
          <cell r="K152" t="str">
            <v xml:space="preserve"> อ.ดำเนินสะดวก</v>
          </cell>
          <cell r="L152" t="str">
            <v>11</v>
          </cell>
          <cell r="M152" t="str">
            <v xml:space="preserve"> 'ต.ท่านัด'</v>
          </cell>
          <cell r="N152" t="str">
            <v>04</v>
          </cell>
          <cell r="O152" t="str">
            <v xml:space="preserve"> หมู่ 4</v>
          </cell>
          <cell r="P152" t="str">
            <v>01</v>
          </cell>
          <cell r="Q152" t="str">
            <v>เปิดดำเนินการ</v>
          </cell>
          <cell r="R152" t="str">
            <v xml:space="preserve">146 </v>
          </cell>
          <cell r="S152" t="str">
            <v>70130</v>
          </cell>
          <cell r="T152" t="str">
            <v>032 246000 -15*103</v>
          </cell>
          <cell r="V152" t="str">
            <v>23</v>
          </cell>
          <cell r="W152" t="str">
            <v>2.3 ทุติยภูมิระดับสูง</v>
          </cell>
          <cell r="AH152" t="str">
            <v>10728</v>
          </cell>
        </row>
        <row r="153">
          <cell r="A153" t="str">
            <v>001105500</v>
          </cell>
          <cell r="B153" t="str">
            <v>โรงพยาบาลบรบือ</v>
          </cell>
          <cell r="C153" t="str">
            <v>21002</v>
          </cell>
          <cell r="D153" t="str">
            <v>กระทรวงสาธารณสุข สำนักงานปลัดกระทรวงสาธารณสุข</v>
          </cell>
          <cell r="E153" t="str">
            <v>07</v>
          </cell>
          <cell r="F153" t="str">
            <v>โรงพยาบาลชุมชน</v>
          </cell>
          <cell r="G153" t="str">
            <v>60</v>
          </cell>
          <cell r="H153" t="str">
            <v>44</v>
          </cell>
          <cell r="I153" t="str">
            <v>จ.มหาสารคาม</v>
          </cell>
          <cell r="J153" t="str">
            <v>06</v>
          </cell>
          <cell r="K153" t="str">
            <v xml:space="preserve"> อ.บรบือ</v>
          </cell>
          <cell r="L153" t="str">
            <v>01</v>
          </cell>
          <cell r="M153" t="str">
            <v xml:space="preserve"> 'ต.บรบือ'</v>
          </cell>
          <cell r="N153" t="str">
            <v>01</v>
          </cell>
          <cell r="O153" t="str">
            <v xml:space="preserve"> หมู่ 1</v>
          </cell>
          <cell r="P153" t="str">
            <v>01</v>
          </cell>
          <cell r="Q153" t="str">
            <v>เปิดดำเนินการ</v>
          </cell>
          <cell r="R153" t="str">
            <v xml:space="preserve">ถ.แจ้งสนิท </v>
          </cell>
          <cell r="V153" t="str">
            <v>22</v>
          </cell>
          <cell r="W153" t="str">
            <v>2.2 ทุติยภูมิระดับกลาง</v>
          </cell>
          <cell r="AH153" t="str">
            <v>11055</v>
          </cell>
        </row>
        <row r="154">
          <cell r="A154" t="str">
            <v>001128800</v>
          </cell>
          <cell r="B154" t="str">
            <v>โรงพยาบาลสถานพระบารมี</v>
          </cell>
          <cell r="C154" t="str">
            <v>21002</v>
          </cell>
          <cell r="D154" t="str">
            <v>กระทรวงสาธารณสุข สำนักงานปลัดกระทรวงสาธารณสุข</v>
          </cell>
          <cell r="E154" t="str">
            <v>07</v>
          </cell>
          <cell r="F154" t="str">
            <v>โรงพยาบาลชุมชน</v>
          </cell>
          <cell r="G154" t="str">
            <v>30</v>
          </cell>
          <cell r="H154" t="str">
            <v>71</v>
          </cell>
          <cell r="I154" t="str">
            <v>จ.กาญจนบุรี</v>
          </cell>
          <cell r="J154" t="str">
            <v>12</v>
          </cell>
          <cell r="K154" t="str">
            <v xml:space="preserve"> อ.หนองปรือ</v>
          </cell>
          <cell r="L154" t="str">
            <v>03</v>
          </cell>
          <cell r="M154" t="str">
            <v xml:space="preserve"> 'ต.สมเด็จเจริญ'</v>
          </cell>
          <cell r="N154" t="str">
            <v>01</v>
          </cell>
          <cell r="O154" t="str">
            <v xml:space="preserve"> หมู่ 1</v>
          </cell>
          <cell r="P154" t="str">
            <v>01</v>
          </cell>
          <cell r="Q154" t="str">
            <v>เปิดดำเนินการ</v>
          </cell>
          <cell r="S154" t="str">
            <v>71220</v>
          </cell>
          <cell r="T154" t="str">
            <v>034675041</v>
          </cell>
          <cell r="U154" t="str">
            <v>034675041</v>
          </cell>
          <cell r="V154" t="str">
            <v>21</v>
          </cell>
          <cell r="W154" t="str">
            <v>2.1 ทุติยภูมิระดับต้น</v>
          </cell>
          <cell r="X154" t="str">
            <v>S</v>
          </cell>
          <cell r="Y154" t="str">
            <v xml:space="preserve">บริการ  </v>
          </cell>
          <cell r="AH154" t="str">
            <v>11288</v>
          </cell>
        </row>
        <row r="155">
          <cell r="A155" t="str">
            <v>001130800</v>
          </cell>
          <cell r="B155" t="str">
            <v>โรงพยาบาลเขาย้อย</v>
          </cell>
          <cell r="C155" t="str">
            <v>21002</v>
          </cell>
          <cell r="D155" t="str">
            <v>กระทรวงสาธารณสุข สำนักงานปลัดกระทรวงสาธารณสุข</v>
          </cell>
          <cell r="E155" t="str">
            <v>07</v>
          </cell>
          <cell r="F155" t="str">
            <v>โรงพยาบาลชุมชน</v>
          </cell>
          <cell r="G155" t="str">
            <v>30</v>
          </cell>
          <cell r="H155" t="str">
            <v>76</v>
          </cell>
          <cell r="I155" t="str">
            <v>จ.เพชรบุรี</v>
          </cell>
          <cell r="J155" t="str">
            <v>02</v>
          </cell>
          <cell r="K155" t="str">
            <v xml:space="preserve"> อ.เขาย้อย</v>
          </cell>
          <cell r="L155" t="str">
            <v>01</v>
          </cell>
          <cell r="M155" t="str">
            <v xml:space="preserve"> 'ต.เขาย้อย'</v>
          </cell>
          <cell r="N155" t="str">
            <v>05</v>
          </cell>
          <cell r="O155" t="str">
            <v xml:space="preserve"> หมู่ 5</v>
          </cell>
          <cell r="P155" t="str">
            <v>01</v>
          </cell>
          <cell r="Q155" t="str">
            <v>เปิดดำเนินการ</v>
          </cell>
          <cell r="R155" t="str">
            <v xml:space="preserve">136/2 </v>
          </cell>
          <cell r="S155" t="str">
            <v>76140</v>
          </cell>
          <cell r="T155" t="str">
            <v>032562200</v>
          </cell>
          <cell r="U155" t="str">
            <v>032561110</v>
          </cell>
          <cell r="V155" t="str">
            <v>21</v>
          </cell>
          <cell r="W155" t="str">
            <v>2.1 ทุติยภูมิระดับต้น</v>
          </cell>
          <cell r="X155" t="str">
            <v>S</v>
          </cell>
          <cell r="Y155" t="str">
            <v xml:space="preserve">บริการ  </v>
          </cell>
          <cell r="AH155" t="str">
            <v>11308</v>
          </cell>
        </row>
        <row r="156">
          <cell r="A156" t="str">
            <v>001105200</v>
          </cell>
          <cell r="B156" t="str">
            <v>โรงพยาบาลโกสุมพิสัย</v>
          </cell>
          <cell r="C156" t="str">
            <v>21002</v>
          </cell>
          <cell r="D156" t="str">
            <v>กระทรวงสาธารณสุข สำนักงานปลัดกระทรวงสาธารณสุข</v>
          </cell>
          <cell r="E156" t="str">
            <v>07</v>
          </cell>
          <cell r="F156" t="str">
            <v>โรงพยาบาลชุมชน</v>
          </cell>
          <cell r="G156" t="str">
            <v>90</v>
          </cell>
          <cell r="H156" t="str">
            <v>44</v>
          </cell>
          <cell r="I156" t="str">
            <v>จ.มหาสารคาม</v>
          </cell>
          <cell r="J156" t="str">
            <v>03</v>
          </cell>
          <cell r="K156" t="str">
            <v xml:space="preserve"> อ.โกสุมพิสัย</v>
          </cell>
          <cell r="L156" t="str">
            <v>01</v>
          </cell>
          <cell r="M156" t="str">
            <v xml:space="preserve"> 'ต.หัวขวาง'</v>
          </cell>
          <cell r="N156" t="str">
            <v>13</v>
          </cell>
          <cell r="O156" t="str">
            <v xml:space="preserve"> หมู่ 13</v>
          </cell>
          <cell r="P156" t="str">
            <v>01</v>
          </cell>
          <cell r="Q156" t="str">
            <v>เปิดดำเนินการ</v>
          </cell>
          <cell r="R156" t="str">
            <v xml:space="preserve">256  ถ.ศรีโกสุม </v>
          </cell>
          <cell r="V156" t="str">
            <v>21</v>
          </cell>
          <cell r="W156" t="str">
            <v>2.1 ทุติยภูมิระดับต้น</v>
          </cell>
          <cell r="AH156" t="str">
            <v>11052</v>
          </cell>
        </row>
        <row r="157">
          <cell r="A157" t="str">
            <v>001095400</v>
          </cell>
          <cell r="B157" t="str">
            <v>โรงพยาบาลวารินชำราบ</v>
          </cell>
          <cell r="C157" t="str">
            <v>21002</v>
          </cell>
          <cell r="D157" t="str">
            <v>กระทรวงสาธารณสุข สำนักงานปลัดกระทรวงสาธารณสุข</v>
          </cell>
          <cell r="E157" t="str">
            <v>07</v>
          </cell>
          <cell r="F157" t="str">
            <v>โรงพยาบาลชุมชน</v>
          </cell>
          <cell r="G157" t="str">
            <v>60</v>
          </cell>
          <cell r="H157" t="str">
            <v>34</v>
          </cell>
          <cell r="I157" t="str">
            <v>จ.อุบลราชธานี</v>
          </cell>
          <cell r="J157" t="str">
            <v>15</v>
          </cell>
          <cell r="K157" t="str">
            <v xml:space="preserve"> อ.วารินชำราบ</v>
          </cell>
          <cell r="L157" t="str">
            <v>10</v>
          </cell>
          <cell r="M157" t="str">
            <v xml:space="preserve"> 'ต.คำน้ำแซบ'</v>
          </cell>
          <cell r="N157" t="str">
            <v>03</v>
          </cell>
          <cell r="O157" t="str">
            <v xml:space="preserve"> หมู่ 3</v>
          </cell>
          <cell r="P157" t="str">
            <v>01</v>
          </cell>
          <cell r="Q157" t="str">
            <v>เปิดดำเนินการ</v>
          </cell>
          <cell r="V157" t="str">
            <v>23</v>
          </cell>
          <cell r="W157" t="str">
            <v>2.3 ทุติยภูมิระดับสูง</v>
          </cell>
          <cell r="AH157" t="str">
            <v>10954</v>
          </cell>
        </row>
        <row r="158">
          <cell r="A158" t="str">
            <v>001089200</v>
          </cell>
          <cell r="B158" t="str">
            <v>โรงพยาบาลแก้งสนามนาง</v>
          </cell>
          <cell r="C158" t="str">
            <v>21002</v>
          </cell>
          <cell r="D158" t="str">
            <v>กระทรวงสาธารณสุข สำนักงานปลัดกระทรวงสาธารณสุข</v>
          </cell>
          <cell r="E158" t="str">
            <v>07</v>
          </cell>
          <cell r="F158" t="str">
            <v>โรงพยาบาลชุมชน</v>
          </cell>
          <cell r="G158" t="str">
            <v>30</v>
          </cell>
          <cell r="H158" t="str">
            <v>30</v>
          </cell>
          <cell r="I158" t="str">
            <v>จ.นครราชสีมา</v>
          </cell>
          <cell r="J158" t="str">
            <v>23</v>
          </cell>
          <cell r="K158" t="str">
            <v xml:space="preserve"> อ.แก้งสนามนาง</v>
          </cell>
          <cell r="L158" t="str">
            <v>01</v>
          </cell>
          <cell r="M158" t="str">
            <v xml:space="preserve"> 'ต.แก้งสนามนาง'</v>
          </cell>
          <cell r="N158" t="str">
            <v>01</v>
          </cell>
          <cell r="O158" t="str">
            <v xml:space="preserve"> หมู่ 1</v>
          </cell>
          <cell r="P158" t="str">
            <v>01</v>
          </cell>
          <cell r="Q158" t="str">
            <v>เปิดดำเนินการ</v>
          </cell>
          <cell r="R158" t="str">
            <v xml:space="preserve">111 ถ.นิเวศน์ </v>
          </cell>
          <cell r="V158" t="str">
            <v>21</v>
          </cell>
          <cell r="W158" t="str">
            <v>2.1 ทุติยภูมิระดับต้น</v>
          </cell>
          <cell r="AH158" t="str">
            <v>10892</v>
          </cell>
        </row>
        <row r="159">
          <cell r="A159" t="str">
            <v>002357800</v>
          </cell>
          <cell r="B159" t="str">
            <v>โรงพยาบาลแคนดง เฉลิมพระเกียรติ 80 พรรษา</v>
          </cell>
          <cell r="C159" t="str">
            <v>21002</v>
          </cell>
          <cell r="D159" t="str">
            <v>กระทรวงสาธารณสุข สำนักงานปลัดกระทรวงสาธารณสุข</v>
          </cell>
          <cell r="E159" t="str">
            <v>07</v>
          </cell>
          <cell r="F159" t="str">
            <v>โรงพยาบาลชุมชน</v>
          </cell>
          <cell r="G159" t="str">
            <v>30</v>
          </cell>
          <cell r="H159" t="str">
            <v>31</v>
          </cell>
          <cell r="I159" t="str">
            <v>จ.บุรีรัมย์</v>
          </cell>
          <cell r="J159" t="str">
            <v>22</v>
          </cell>
          <cell r="K159" t="str">
            <v xml:space="preserve"> อ.แคนดง</v>
          </cell>
          <cell r="L159" t="str">
            <v>01</v>
          </cell>
          <cell r="M159" t="str">
            <v xml:space="preserve"> 'ต.แคนดง'</v>
          </cell>
          <cell r="N159" t="str">
            <v>06</v>
          </cell>
          <cell r="O159" t="str">
            <v xml:space="preserve"> หมู่ 6</v>
          </cell>
          <cell r="P159" t="str">
            <v>01</v>
          </cell>
          <cell r="Q159" t="str">
            <v>เปิดดำเนินการ</v>
          </cell>
          <cell r="R159" t="str">
            <v xml:space="preserve">159  บ้านซ่องแมว </v>
          </cell>
          <cell r="V159" t="str">
            <v>21</v>
          </cell>
          <cell r="W159" t="str">
            <v>2.1 ทุติยภูมิระดับต้น</v>
          </cell>
          <cell r="Z159" t="str">
            <v>02</v>
          </cell>
          <cell r="AA159" t="str">
            <v>แก้ไขชื่อ</v>
          </cell>
          <cell r="AB159" t="str">
            <v>เพิ่มเติมชื่อ โรงพยาบาลแคนดง เป็น โรงพยาบาลแคนดงเฉลิมพระเกียรติ 80 พรรษา</v>
          </cell>
          <cell r="AH159" t="str">
            <v>23578</v>
          </cell>
        </row>
        <row r="160">
          <cell r="A160" t="str">
            <v>001070400</v>
          </cell>
          <cell r="B160" t="str">
            <v>โรงพยาบาลหนองบัวลำภู</v>
          </cell>
          <cell r="C160" t="str">
            <v>21002</v>
          </cell>
          <cell r="D160" t="str">
            <v>กระทรวงสาธารณสุข สำนักงานปลัดกระทรวงสาธารณสุข</v>
          </cell>
          <cell r="E160" t="str">
            <v>06</v>
          </cell>
          <cell r="F160" t="str">
            <v>โรงพยาบาลทั่วไป</v>
          </cell>
          <cell r="G160" t="str">
            <v>228</v>
          </cell>
          <cell r="H160" t="str">
            <v>39</v>
          </cell>
          <cell r="I160" t="str">
            <v>จ.หนองบัวลำภู</v>
          </cell>
          <cell r="J160" t="str">
            <v>01</v>
          </cell>
          <cell r="K160" t="str">
            <v xml:space="preserve"> อ.เมืองหนองบัวลำภู</v>
          </cell>
          <cell r="L160" t="str">
            <v>01</v>
          </cell>
          <cell r="M160" t="str">
            <v xml:space="preserve"> 'ต.หนองบัว'</v>
          </cell>
          <cell r="N160" t="str">
            <v>01</v>
          </cell>
          <cell r="O160" t="str">
            <v xml:space="preserve"> หมู่ 1</v>
          </cell>
          <cell r="P160" t="str">
            <v>01</v>
          </cell>
          <cell r="Q160" t="str">
            <v>เปิดดำเนินการ</v>
          </cell>
          <cell r="R160" t="str">
            <v xml:space="preserve">153 </v>
          </cell>
          <cell r="S160" t="str">
            <v>39000</v>
          </cell>
          <cell r="T160" t="str">
            <v>042311999</v>
          </cell>
          <cell r="V160" t="str">
            <v>23</v>
          </cell>
          <cell r="W160" t="str">
            <v>2.3 ทุติยภูมิระดับสูง</v>
          </cell>
          <cell r="AH160" t="str">
            <v>10704</v>
          </cell>
        </row>
        <row r="161">
          <cell r="A161" t="str">
            <v>001098800</v>
          </cell>
          <cell r="B161" t="str">
            <v>โรงพยาบาลเสนางคนิคม</v>
          </cell>
          <cell r="C161" t="str">
            <v>21002</v>
          </cell>
          <cell r="D161" t="str">
            <v>กระทรวงสาธารณสุข สำนักงานปลัดกระทรวงสาธารณสุข</v>
          </cell>
          <cell r="E161" t="str">
            <v>07</v>
          </cell>
          <cell r="F161" t="str">
            <v>โรงพยาบาลชุมชน</v>
          </cell>
          <cell r="G161" t="str">
            <v>30</v>
          </cell>
          <cell r="H161" t="str">
            <v>37</v>
          </cell>
          <cell r="I161" t="str">
            <v>จ.อำนาจเจริญ</v>
          </cell>
          <cell r="J161" t="str">
            <v>05</v>
          </cell>
          <cell r="K161" t="str">
            <v xml:space="preserve"> อ.เสนางคนิคม</v>
          </cell>
          <cell r="L161" t="str">
            <v>01</v>
          </cell>
          <cell r="M161" t="str">
            <v xml:space="preserve"> 'ต.เสนางคนิคม'</v>
          </cell>
          <cell r="N161" t="str">
            <v>01</v>
          </cell>
          <cell r="O161" t="str">
            <v xml:space="preserve"> หมู่ 1</v>
          </cell>
          <cell r="P161" t="str">
            <v>01</v>
          </cell>
          <cell r="Q161" t="str">
            <v>เปิดดำเนินการ</v>
          </cell>
          <cell r="R161" t="str">
            <v xml:space="preserve">83 ม.01 </v>
          </cell>
          <cell r="S161" t="str">
            <v>37290</v>
          </cell>
          <cell r="V161" t="str">
            <v>22</v>
          </cell>
          <cell r="W161" t="str">
            <v>2.2 ทุติยภูมิระดับกลาง</v>
          </cell>
          <cell r="AH161" t="str">
            <v>10988</v>
          </cell>
        </row>
        <row r="162">
          <cell r="A162" t="str">
            <v>001120900</v>
          </cell>
          <cell r="B162" t="str">
            <v>โรงพยาบาลโกรกพระ</v>
          </cell>
          <cell r="C162" t="str">
            <v>21002</v>
          </cell>
          <cell r="D162" t="str">
            <v>กระทรวงสาธารณสุข สำนักงานปลัดกระทรวงสาธารณสุข</v>
          </cell>
          <cell r="E162" t="str">
            <v>07</v>
          </cell>
          <cell r="F162" t="str">
            <v>โรงพยาบาลชุมชน</v>
          </cell>
          <cell r="G162" t="str">
            <v>30</v>
          </cell>
          <cell r="H162" t="str">
            <v>60</v>
          </cell>
          <cell r="I162" t="str">
            <v>จ.นครสวรรค์</v>
          </cell>
          <cell r="J162" t="str">
            <v>02</v>
          </cell>
          <cell r="K162" t="str">
            <v xml:space="preserve"> อ.โกรกพระ</v>
          </cell>
          <cell r="L162" t="str">
            <v>01</v>
          </cell>
          <cell r="M162" t="str">
            <v xml:space="preserve"> 'ต.โกรกพระ'</v>
          </cell>
          <cell r="N162" t="str">
            <v>07</v>
          </cell>
          <cell r="O162" t="str">
            <v xml:space="preserve"> หมู่ 7</v>
          </cell>
          <cell r="P162" t="str">
            <v>01</v>
          </cell>
          <cell r="Q162" t="str">
            <v>เปิดดำเนินการ</v>
          </cell>
          <cell r="R162" t="str">
            <v xml:space="preserve">15 </v>
          </cell>
          <cell r="S162" t="str">
            <v>60170</v>
          </cell>
          <cell r="V162" t="str">
            <v>21</v>
          </cell>
          <cell r="W162" t="str">
            <v>2.1 ทุติยภูมิระดับต้น</v>
          </cell>
          <cell r="AH162" t="str">
            <v>11209</v>
          </cell>
        </row>
        <row r="163">
          <cell r="A163" t="str">
            <v>001111300</v>
          </cell>
          <cell r="B163" t="str">
            <v>โรงพยาบาลนิคมคำสร้อย</v>
          </cell>
          <cell r="C163" t="str">
            <v>21002</v>
          </cell>
          <cell r="D163" t="str">
            <v>กระทรวงสาธารณสุข สำนักงานปลัดกระทรวงสาธารณสุข</v>
          </cell>
          <cell r="E163" t="str">
            <v>07</v>
          </cell>
          <cell r="F163" t="str">
            <v>โรงพยาบาลชุมชน</v>
          </cell>
          <cell r="G163" t="str">
            <v>30</v>
          </cell>
          <cell r="H163" t="str">
            <v>49</v>
          </cell>
          <cell r="I163" t="str">
            <v>จ.มุกดาหาร</v>
          </cell>
          <cell r="J163" t="str">
            <v>02</v>
          </cell>
          <cell r="K163" t="str">
            <v xml:space="preserve"> อ.นิคมคำสร้อย</v>
          </cell>
          <cell r="L163" t="str">
            <v>01</v>
          </cell>
          <cell r="M163" t="str">
            <v xml:space="preserve"> 'ต.นิคมคำสร้อย'</v>
          </cell>
          <cell r="N163" t="str">
            <v>11</v>
          </cell>
          <cell r="O163" t="str">
            <v xml:space="preserve"> หมู่ 11</v>
          </cell>
          <cell r="P163" t="str">
            <v>01</v>
          </cell>
          <cell r="Q163" t="str">
            <v>เปิดดำเนินการ</v>
          </cell>
          <cell r="R163" t="str">
            <v>52 ถ.สุขาภิบาล 7</v>
          </cell>
          <cell r="S163" t="str">
            <v>49130</v>
          </cell>
          <cell r="T163" t="str">
            <v>042681324</v>
          </cell>
          <cell r="U163" t="str">
            <v>042638359</v>
          </cell>
          <cell r="V163" t="str">
            <v>21</v>
          </cell>
          <cell r="W163" t="str">
            <v>2.1 ทุติยภูมิระดับต้น</v>
          </cell>
          <cell r="AH163" t="str">
            <v>11113</v>
          </cell>
        </row>
        <row r="164">
          <cell r="A164" t="str">
            <v>002470400</v>
          </cell>
          <cell r="B164" t="str">
            <v>โรงพยาบาลกุดรัง</v>
          </cell>
          <cell r="C164" t="str">
            <v>21002</v>
          </cell>
          <cell r="D164" t="str">
            <v>กระทรวงสาธารณสุข สำนักงานปลัดกระทรวงสาธารณสุข</v>
          </cell>
          <cell r="E164" t="str">
            <v>07</v>
          </cell>
          <cell r="F164" t="str">
            <v>โรงพยาบาลชุมชน</v>
          </cell>
          <cell r="G164" t="str">
            <v>30</v>
          </cell>
          <cell r="H164" t="str">
            <v>44</v>
          </cell>
          <cell r="I164" t="str">
            <v>จ.มหาสารคาม</v>
          </cell>
          <cell r="J164" t="str">
            <v>12</v>
          </cell>
          <cell r="K164" t="str">
            <v xml:space="preserve"> อ.กุดรัง</v>
          </cell>
          <cell r="L164" t="str">
            <v>01</v>
          </cell>
          <cell r="M164" t="str">
            <v xml:space="preserve"> 'ต.กุดรัง'</v>
          </cell>
          <cell r="N164" t="str">
            <v>10</v>
          </cell>
          <cell r="O164" t="str">
            <v xml:space="preserve"> หมู่ 10</v>
          </cell>
          <cell r="P164" t="str">
            <v>01</v>
          </cell>
          <cell r="Q164" t="str">
            <v>เปิดดำเนินการ</v>
          </cell>
          <cell r="R164" t="str">
            <v>บ้านโสกขุ่น</v>
          </cell>
          <cell r="S164" t="str">
            <v>44130</v>
          </cell>
          <cell r="T164" t="str">
            <v>043777972</v>
          </cell>
          <cell r="U164" t="str">
            <v>043728195'</v>
          </cell>
          <cell r="V164" t="str">
            <v>043728044</v>
          </cell>
          <cell r="Y164" t="str">
            <v>S</v>
          </cell>
          <cell r="Z164" t="str">
            <v xml:space="preserve">บริการ  </v>
          </cell>
          <cell r="AA164" t="str">
            <v>09</v>
          </cell>
          <cell r="AB164" t="str">
            <v>อื่นๆ</v>
          </cell>
          <cell r="AD164" t="str">
            <v>2011-06-23</v>
          </cell>
          <cell r="AF164" t="str">
            <v>2011-04-01</v>
          </cell>
          <cell r="AH164" t="str">
            <v>24704</v>
          </cell>
        </row>
        <row r="165">
          <cell r="A165" t="str">
            <v>001104000</v>
          </cell>
          <cell r="B165" t="str">
            <v>โรงพยาบาลบึงกาฬ</v>
          </cell>
          <cell r="C165" t="str">
            <v>21002</v>
          </cell>
          <cell r="D165" t="str">
            <v>กระทรวงสาธารณสุข สำนักงานปลัดกระทรวงสาธารณสุข</v>
          </cell>
          <cell r="E165" t="str">
            <v>06</v>
          </cell>
          <cell r="F165" t="str">
            <v>โรงพยาบาลทั่วไป</v>
          </cell>
          <cell r="G165" t="str">
            <v>171</v>
          </cell>
          <cell r="H165" t="str">
            <v>38</v>
          </cell>
          <cell r="I165" t="str">
            <v>จ.บึงกาฬ</v>
          </cell>
          <cell r="J165" t="str">
            <v>01</v>
          </cell>
          <cell r="K165" t="str">
            <v xml:space="preserve"> อ.เมืองบึงกาฬ</v>
          </cell>
          <cell r="L165" t="str">
            <v>01</v>
          </cell>
          <cell r="M165" t="str">
            <v xml:space="preserve"> 'ต.บึงกาฬ'</v>
          </cell>
          <cell r="N165" t="str">
            <v>01</v>
          </cell>
          <cell r="O165" t="str">
            <v xml:space="preserve"> หมู่ 1</v>
          </cell>
          <cell r="P165" t="str">
            <v>01</v>
          </cell>
          <cell r="Q165" t="str">
            <v>เปิดดำเนินการ</v>
          </cell>
          <cell r="R165" t="str">
            <v xml:space="preserve">255  </v>
          </cell>
          <cell r="T165" t="str">
            <v>042491161</v>
          </cell>
          <cell r="U165" t="str">
            <v>042491278</v>
          </cell>
          <cell r="V165" t="str">
            <v>23</v>
          </cell>
          <cell r="W165" t="str">
            <v>2.3 ทุติยภูมิระดับสูง</v>
          </cell>
          <cell r="X165" t="str">
            <v>S</v>
          </cell>
          <cell r="Y165" t="str">
            <v xml:space="preserve">บริการ  </v>
          </cell>
          <cell r="Z165" t="str">
            <v>03</v>
          </cell>
          <cell r="AA165" t="str">
            <v>แก้ไขรหัส</v>
          </cell>
          <cell r="AB165" t="str">
            <v>เพิ่มเตียง 90 เป็น 171 เป็นรพ.ทั่วไป</v>
          </cell>
          <cell r="AH165" t="str">
            <v>11040</v>
          </cell>
        </row>
        <row r="166">
          <cell r="A166" t="str">
            <v>001112800</v>
          </cell>
          <cell r="B166" t="str">
            <v>โรงพยาบาลสันป่าตอง</v>
          </cell>
          <cell r="C166" t="str">
            <v>21002</v>
          </cell>
          <cell r="D166" t="str">
            <v>กระทรวงสาธารณสุข สำนักงานปลัดกระทรวงสาธารณสุข</v>
          </cell>
          <cell r="E166" t="str">
            <v>07</v>
          </cell>
          <cell r="F166" t="str">
            <v>โรงพยาบาลชุมชน</v>
          </cell>
          <cell r="G166" t="str">
            <v>120</v>
          </cell>
          <cell r="H166" t="str">
            <v>50</v>
          </cell>
          <cell r="I166" t="str">
            <v>จ.เชียงใหม่</v>
          </cell>
          <cell r="J166" t="str">
            <v>12</v>
          </cell>
          <cell r="K166" t="str">
            <v xml:space="preserve"> อ.สันป่าตอง</v>
          </cell>
          <cell r="L166" t="str">
            <v>01</v>
          </cell>
          <cell r="M166" t="str">
            <v xml:space="preserve"> 'ต.ยุหว่า'</v>
          </cell>
          <cell r="N166" t="str">
            <v>09</v>
          </cell>
          <cell r="O166" t="str">
            <v xml:space="preserve"> หมู่ 9</v>
          </cell>
          <cell r="P166" t="str">
            <v>01</v>
          </cell>
          <cell r="Q166" t="str">
            <v>เปิดดำเนินการ</v>
          </cell>
          <cell r="R166" t="str">
            <v xml:space="preserve">149 ม.9 ถ.เชียงใหม่-ฮอด  </v>
          </cell>
          <cell r="S166" t="str">
            <v>50120</v>
          </cell>
          <cell r="V166" t="str">
            <v>21</v>
          </cell>
          <cell r="W166" t="str">
            <v>2.1 ทุติยภูมิระดับต้น</v>
          </cell>
          <cell r="AH166" t="str">
            <v>11128</v>
          </cell>
        </row>
        <row r="167">
          <cell r="A167" t="str">
            <v>001113700</v>
          </cell>
          <cell r="B167" t="str">
            <v>โรงพยาบาลไชยปราการ</v>
          </cell>
          <cell r="C167" t="str">
            <v>21002</v>
          </cell>
          <cell r="D167" t="str">
            <v>กระทรวงสาธารณสุข สำนักงานปลัดกระทรวงสาธารณสุข</v>
          </cell>
          <cell r="E167" t="str">
            <v>07</v>
          </cell>
          <cell r="F167" t="str">
            <v>โรงพยาบาลชุมชน</v>
          </cell>
          <cell r="G167" t="str">
            <v>42</v>
          </cell>
          <cell r="H167" t="str">
            <v>50</v>
          </cell>
          <cell r="I167" t="str">
            <v>จ.เชียงใหม่</v>
          </cell>
          <cell r="J167" t="str">
            <v>21</v>
          </cell>
          <cell r="K167" t="str">
            <v xml:space="preserve"> อ.ไชยปราการ</v>
          </cell>
          <cell r="L167" t="str">
            <v>02</v>
          </cell>
          <cell r="M167" t="str">
            <v xml:space="preserve"> 'ต.ศรีดงเย็น'</v>
          </cell>
          <cell r="N167" t="str">
            <v>03</v>
          </cell>
          <cell r="O167" t="str">
            <v xml:space="preserve"> หมู่ 3</v>
          </cell>
          <cell r="P167" t="str">
            <v>01</v>
          </cell>
          <cell r="Q167" t="str">
            <v>เปิดดำเนินการ</v>
          </cell>
          <cell r="R167" t="str">
            <v xml:space="preserve">131 ม.3 ถ.เชียงใหม่-ฝาง </v>
          </cell>
          <cell r="S167" t="str">
            <v>50320</v>
          </cell>
          <cell r="V167" t="str">
            <v>21</v>
          </cell>
          <cell r="W167" t="str">
            <v>2.1 ทุติยภูมิระดับต้น</v>
          </cell>
          <cell r="AH167" t="str">
            <v>11137</v>
          </cell>
        </row>
        <row r="168">
          <cell r="A168" t="str">
            <v>001117600</v>
          </cell>
          <cell r="B168" t="str">
            <v>โรงพยาบาลท่าวังผา</v>
          </cell>
          <cell r="C168" t="str">
            <v>21002</v>
          </cell>
          <cell r="D168" t="str">
            <v>กระทรวงสาธารณสุข สำนักงานปลัดกระทรวงสาธารณสุข</v>
          </cell>
          <cell r="E168" t="str">
            <v>07</v>
          </cell>
          <cell r="F168" t="str">
            <v>โรงพยาบาลชุมชน</v>
          </cell>
          <cell r="G168" t="str">
            <v>30</v>
          </cell>
          <cell r="H168" t="str">
            <v>55</v>
          </cell>
          <cell r="I168" t="str">
            <v>จ.น่าน</v>
          </cell>
          <cell r="J168" t="str">
            <v>06</v>
          </cell>
          <cell r="K168" t="str">
            <v xml:space="preserve"> อ.ท่าวังผา</v>
          </cell>
          <cell r="L168" t="str">
            <v>09</v>
          </cell>
          <cell r="M168" t="str">
            <v xml:space="preserve"> 'ต.ท่าวังผา'</v>
          </cell>
          <cell r="N168" t="str">
            <v>06</v>
          </cell>
          <cell r="O168" t="str">
            <v xml:space="preserve"> หมู่ 6</v>
          </cell>
          <cell r="P168" t="str">
            <v>01</v>
          </cell>
          <cell r="Q168" t="str">
            <v>เปิดดำเนินการ</v>
          </cell>
          <cell r="R168" t="str">
            <v xml:space="preserve">เลขที่ 84   </v>
          </cell>
          <cell r="V168" t="str">
            <v>22</v>
          </cell>
          <cell r="W168" t="str">
            <v>2.2 ทุติยภูมิระดับกลาง</v>
          </cell>
          <cell r="AH168" t="str">
            <v>11176</v>
          </cell>
        </row>
        <row r="169">
          <cell r="A169" t="str">
            <v>001135000</v>
          </cell>
          <cell r="B169" t="str">
            <v>โรงพยาบาลบางไทร</v>
          </cell>
          <cell r="C169" t="str">
            <v>21002</v>
          </cell>
          <cell r="D169" t="str">
            <v>กระทรวงสาธารณสุข สำนักงานปลัดกระทรวงสาธารณสุข</v>
          </cell>
          <cell r="E169" t="str">
            <v>07</v>
          </cell>
          <cell r="F169" t="str">
            <v>โรงพยาบาลชุมชน</v>
          </cell>
          <cell r="G169" t="str">
            <v>10</v>
          </cell>
          <cell r="H169" t="str">
            <v>82</v>
          </cell>
          <cell r="I169" t="str">
            <v>จ.พังงา</v>
          </cell>
          <cell r="J169" t="str">
            <v>05</v>
          </cell>
          <cell r="K169" t="str">
            <v xml:space="preserve"> อ.ตะกั่วป่า</v>
          </cell>
          <cell r="L169" t="str">
            <v>03</v>
          </cell>
          <cell r="M169" t="str">
            <v xml:space="preserve"> 'ต.บางไทร'</v>
          </cell>
          <cell r="N169" t="str">
            <v>04</v>
          </cell>
          <cell r="O169" t="str">
            <v xml:space="preserve"> หมู่ 4</v>
          </cell>
          <cell r="P169" t="str">
            <v>01</v>
          </cell>
          <cell r="Q169" t="str">
            <v>เปิดดำเนินการ</v>
          </cell>
          <cell r="R169" t="str">
            <v>12/1</v>
          </cell>
          <cell r="S169" t="str">
            <v>82110</v>
          </cell>
          <cell r="T169" t="str">
            <v>076461078</v>
          </cell>
          <cell r="U169" t="str">
            <v>076461079</v>
          </cell>
          <cell r="V169" t="str">
            <v>21</v>
          </cell>
          <cell r="W169" t="str">
            <v>2.1 ทุติยภูมิระดับต้น</v>
          </cell>
          <cell r="AH169" t="str">
            <v>11350</v>
          </cell>
        </row>
        <row r="170">
          <cell r="A170" t="str">
            <v>002467300</v>
          </cell>
          <cell r="B170" t="str">
            <v>โรงพยาบาลศรีนครินทร์(ปัญญานันทภิขุ)</v>
          </cell>
          <cell r="C170" t="str">
            <v>21002</v>
          </cell>
          <cell r="D170" t="str">
            <v>กระทรวงสาธารณสุข สำนักงานปลัดกระทรวงสาธารณสุข</v>
          </cell>
          <cell r="E170" t="str">
            <v>07</v>
          </cell>
          <cell r="F170" t="str">
            <v>โรงพยาบาลชุมชน</v>
          </cell>
          <cell r="G170" t="str">
            <v>30</v>
          </cell>
          <cell r="H170" t="str">
            <v>93</v>
          </cell>
          <cell r="I170" t="str">
            <v>จ.พัทลุง</v>
          </cell>
          <cell r="J170" t="str">
            <v>11</v>
          </cell>
          <cell r="K170" t="str">
            <v xml:space="preserve"> อ.ศรีนครินทร์</v>
          </cell>
          <cell r="L170" t="str">
            <v>02</v>
          </cell>
          <cell r="M170" t="str">
            <v xml:space="preserve"> 'ต.บ้านนา'</v>
          </cell>
          <cell r="N170" t="str">
            <v>03</v>
          </cell>
          <cell r="O170" t="str">
            <v xml:space="preserve"> หมู่ 3</v>
          </cell>
          <cell r="P170" t="str">
            <v>01</v>
          </cell>
          <cell r="Q170" t="str">
            <v>เปิดดำเนินการ</v>
          </cell>
          <cell r="S170" t="str">
            <v>93000</v>
          </cell>
          <cell r="V170" t="str">
            <v>21</v>
          </cell>
          <cell r="W170" t="str">
            <v>2.1 ทุติยภูมิระดับต้น</v>
          </cell>
          <cell r="X170" t="str">
            <v>S</v>
          </cell>
          <cell r="Y170" t="str">
            <v xml:space="preserve">บริการ  </v>
          </cell>
          <cell r="AC170" t="str">
            <v>2011-02-15</v>
          </cell>
          <cell r="AE170" t="str">
            <v>2011-05-02</v>
          </cell>
          <cell r="AH170" t="str">
            <v>24673</v>
          </cell>
        </row>
        <row r="171">
          <cell r="A171" t="str">
            <v>001075800</v>
          </cell>
          <cell r="B171" t="str">
            <v>โรงพยาบาลบางบัวทอง</v>
          </cell>
          <cell r="C171" t="str">
            <v>21002</v>
          </cell>
          <cell r="D171" t="str">
            <v>กระทรวงสาธารณสุข สำนักงานปลัดกระทรวงสาธารณสุข</v>
          </cell>
          <cell r="E171" t="str">
            <v>07</v>
          </cell>
          <cell r="F171" t="str">
            <v>โรงพยาบาลชุมชน</v>
          </cell>
          <cell r="G171" t="str">
            <v>30</v>
          </cell>
          <cell r="H171" t="str">
            <v>12</v>
          </cell>
          <cell r="I171" t="str">
            <v>จ.นนทบุรี</v>
          </cell>
          <cell r="J171" t="str">
            <v>04</v>
          </cell>
          <cell r="K171" t="str">
            <v xml:space="preserve"> อ.บางบัวทอง</v>
          </cell>
          <cell r="L171" t="str">
            <v>01</v>
          </cell>
          <cell r="M171" t="str">
            <v xml:space="preserve"> 'ต.โสนลอย'</v>
          </cell>
          <cell r="N171" t="str">
            <v>03</v>
          </cell>
          <cell r="O171" t="str">
            <v xml:space="preserve"> หมู่ 3</v>
          </cell>
          <cell r="P171" t="str">
            <v>01</v>
          </cell>
          <cell r="Q171" t="str">
            <v>เปิดดำเนินการ</v>
          </cell>
          <cell r="R171" t="str">
            <v>บางกรวยไทรน้อย</v>
          </cell>
          <cell r="S171" t="str">
            <v>11110</v>
          </cell>
          <cell r="T171" t="str">
            <v>025717899</v>
          </cell>
          <cell r="U171" t="str">
            <v>029201005</v>
          </cell>
          <cell r="V171" t="str">
            <v>22</v>
          </cell>
          <cell r="W171" t="str">
            <v>2.2 ทุติยภูมิระดับกลาง</v>
          </cell>
          <cell r="X171" t="str">
            <v>S</v>
          </cell>
          <cell r="Y171" t="str">
            <v xml:space="preserve">บริการ  </v>
          </cell>
          <cell r="AH171" t="str">
            <v>10758</v>
          </cell>
        </row>
        <row r="172">
          <cell r="A172" t="str">
            <v>002468900</v>
          </cell>
          <cell r="B172" t="str">
            <v>โรงพยาบาลกรงปินัง</v>
          </cell>
          <cell r="C172" t="str">
            <v>21002</v>
          </cell>
          <cell r="D172" t="str">
            <v>กระทรวงสาธารณสุข สำนักงานปลัดกระทรวงสาธารณสุข</v>
          </cell>
          <cell r="E172" t="str">
            <v>07</v>
          </cell>
          <cell r="F172" t="str">
            <v>โรงพยาบาลชุมชน</v>
          </cell>
          <cell r="G172" t="str">
            <v>30</v>
          </cell>
          <cell r="H172" t="str">
            <v>95</v>
          </cell>
          <cell r="I172" t="str">
            <v>จ.ยะลา</v>
          </cell>
          <cell r="J172" t="str">
            <v>08</v>
          </cell>
          <cell r="K172" t="str">
            <v xml:space="preserve"> อ.กรงปินัง</v>
          </cell>
          <cell r="L172" t="str">
            <v>02</v>
          </cell>
          <cell r="M172" t="str">
            <v xml:space="preserve"> 'ต.สะเอะ'</v>
          </cell>
          <cell r="N172" t="str">
            <v>03</v>
          </cell>
          <cell r="O172" t="str">
            <v xml:space="preserve"> หมู่ 3</v>
          </cell>
          <cell r="P172" t="str">
            <v>01</v>
          </cell>
          <cell r="Q172" t="str">
            <v>เปิดดำเนินการ</v>
          </cell>
          <cell r="R172" t="str">
            <v>122</v>
          </cell>
          <cell r="S172" t="str">
            <v>95000</v>
          </cell>
          <cell r="T172" t="str">
            <v>073212008*224</v>
          </cell>
          <cell r="X172" t="str">
            <v>S</v>
          </cell>
          <cell r="Y172" t="str">
            <v xml:space="preserve">บริการ  </v>
          </cell>
          <cell r="Z172" t="str">
            <v>02</v>
          </cell>
          <cell r="AA172" t="str">
            <v>แก้ไขชื่อ</v>
          </cell>
          <cell r="AB172" t="str">
            <v>รพ.กรงปีนัง เป็น รพ.กรงปินัง</v>
          </cell>
          <cell r="AC172" t="str">
            <v>2011-04-18</v>
          </cell>
          <cell r="AE172" t="str">
            <v>2011-04-01</v>
          </cell>
          <cell r="AH172" t="str">
            <v>24689</v>
          </cell>
        </row>
        <row r="173">
          <cell r="A173" t="str">
            <v>001104100</v>
          </cell>
          <cell r="B173" t="str">
            <v>โรงพยาบาลพรเจริญ</v>
          </cell>
          <cell r="C173" t="str">
            <v>21002</v>
          </cell>
          <cell r="D173" t="str">
            <v>กระทรวงสาธารณสุข สำนักงานปลัดกระทรวงสาธารณสุข</v>
          </cell>
          <cell r="E173" t="str">
            <v>07</v>
          </cell>
          <cell r="F173" t="str">
            <v>โรงพยาบาลชุมชน</v>
          </cell>
          <cell r="G173" t="str">
            <v>30</v>
          </cell>
          <cell r="H173" t="str">
            <v>38</v>
          </cell>
          <cell r="I173" t="str">
            <v>จ.บึงกาฬ</v>
          </cell>
          <cell r="J173" t="str">
            <v>02</v>
          </cell>
          <cell r="K173" t="str">
            <v xml:space="preserve"> อ.พรเจริญ</v>
          </cell>
          <cell r="L173" t="str">
            <v>03</v>
          </cell>
          <cell r="M173" t="str">
            <v xml:space="preserve"> 'ต.พรเจริญ'</v>
          </cell>
          <cell r="N173" t="str">
            <v>08</v>
          </cell>
          <cell r="O173" t="str">
            <v xml:space="preserve"> หมู่ 8</v>
          </cell>
          <cell r="P173" t="str">
            <v>01</v>
          </cell>
          <cell r="Q173" t="str">
            <v>เปิดดำเนินการ</v>
          </cell>
          <cell r="R173" t="str">
            <v xml:space="preserve">1  </v>
          </cell>
          <cell r="T173" t="str">
            <v>042487099</v>
          </cell>
          <cell r="U173" t="str">
            <v>042487100</v>
          </cell>
          <cell r="V173" t="str">
            <v>21</v>
          </cell>
          <cell r="W173" t="str">
            <v>2.1 ทุติยภูมิระดับต้น</v>
          </cell>
          <cell r="X173" t="str">
            <v>S</v>
          </cell>
          <cell r="Y173" t="str">
            <v xml:space="preserve">บริการ  </v>
          </cell>
          <cell r="Z173" t="str">
            <v>01</v>
          </cell>
          <cell r="AA173" t="str">
            <v>ตั้งใหม่</v>
          </cell>
          <cell r="AH173" t="str">
            <v>11041</v>
          </cell>
        </row>
        <row r="174">
          <cell r="A174" t="str">
            <v>001067200</v>
          </cell>
          <cell r="B174" t="str">
            <v>โรงพยาบาลลำปาง</v>
          </cell>
          <cell r="C174" t="str">
            <v>21002</v>
          </cell>
          <cell r="D174" t="str">
            <v>กระทรวงสาธารณสุข สำนักงานปลัดกระทรวงสาธารณสุข</v>
          </cell>
          <cell r="E174" t="str">
            <v>05</v>
          </cell>
          <cell r="F174" t="str">
            <v>โรงพยาบาลศูนย์</v>
          </cell>
          <cell r="G174" t="str">
            <v>803</v>
          </cell>
          <cell r="H174" t="str">
            <v>52</v>
          </cell>
          <cell r="I174" t="str">
            <v>จ.ลำปาง</v>
          </cell>
          <cell r="J174" t="str">
            <v>01</v>
          </cell>
          <cell r="K174" t="str">
            <v xml:space="preserve"> อ.เมืองลำปาง</v>
          </cell>
          <cell r="L174" t="str">
            <v>02</v>
          </cell>
          <cell r="M174" t="str">
            <v xml:space="preserve"> 'ต.หัวเวียง'</v>
          </cell>
          <cell r="N174" t="str">
            <v>00</v>
          </cell>
          <cell r="O174" t="str">
            <v xml:space="preserve"> หมู่ 0</v>
          </cell>
          <cell r="P174" t="str">
            <v>01</v>
          </cell>
          <cell r="Q174" t="str">
            <v>เปิดดำเนินการ</v>
          </cell>
          <cell r="R174" t="str">
            <v xml:space="preserve">280  ถ.ป่าขาม </v>
          </cell>
          <cell r="S174" t="str">
            <v>52000</v>
          </cell>
          <cell r="T174" t="str">
            <v>054-237400</v>
          </cell>
          <cell r="V174" t="str">
            <v>31</v>
          </cell>
          <cell r="W174" t="str">
            <v>3.1 ตติยภูมิ</v>
          </cell>
          <cell r="AH174" t="str">
            <v>10672</v>
          </cell>
        </row>
        <row r="175">
          <cell r="A175" t="str">
            <v>001067800</v>
          </cell>
          <cell r="B175" t="str">
            <v>โรงพยาบาลเจ้าพระยายมราช</v>
          </cell>
          <cell r="C175" t="str">
            <v>21002</v>
          </cell>
          <cell r="D175" t="str">
            <v>กระทรวงสาธารณสุข สำนักงานปลัดกระทรวงสาธารณสุข</v>
          </cell>
          <cell r="E175" t="str">
            <v>05</v>
          </cell>
          <cell r="F175" t="str">
            <v>โรงพยาบาลศูนย์</v>
          </cell>
          <cell r="G175" t="str">
            <v>602</v>
          </cell>
          <cell r="H175" t="str">
            <v>72</v>
          </cell>
          <cell r="I175" t="str">
            <v>จ.สุพรรณบุรี</v>
          </cell>
          <cell r="J175" t="str">
            <v>01</v>
          </cell>
          <cell r="K175" t="str">
            <v xml:space="preserve"> อ.เมืองสุพรรณบุรี</v>
          </cell>
          <cell r="L175" t="str">
            <v>01</v>
          </cell>
          <cell r="M175" t="str">
            <v xml:space="preserve"> 'ต.ท่าพี่เลี้ยง'</v>
          </cell>
          <cell r="N175" t="str">
            <v>00</v>
          </cell>
          <cell r="O175" t="str">
            <v xml:space="preserve"> หมู่ 0</v>
          </cell>
          <cell r="P175" t="str">
            <v>01</v>
          </cell>
          <cell r="Q175" t="str">
            <v>เปิดดำเนินการ</v>
          </cell>
          <cell r="R175" t="str">
            <v xml:space="preserve">950 ถ.พระพันวษา </v>
          </cell>
          <cell r="S175" t="str">
            <v>72000</v>
          </cell>
          <cell r="T175" t="str">
            <v>035-524096*1806</v>
          </cell>
          <cell r="V175" t="str">
            <v>31</v>
          </cell>
          <cell r="W175" t="str">
            <v>3.1 ตติยภูมิ</v>
          </cell>
          <cell r="AH175" t="str">
            <v>10678</v>
          </cell>
        </row>
        <row r="176">
          <cell r="A176" t="str">
            <v>001068000</v>
          </cell>
          <cell r="B176" t="str">
            <v>โรงพยาบาลมหาราชนครศรีธรรมราช</v>
          </cell>
          <cell r="C176" t="str">
            <v>21002</v>
          </cell>
          <cell r="D176" t="str">
            <v>กระทรวงสาธารณสุข สำนักงานปลัดกระทรวงสาธารณสุข</v>
          </cell>
          <cell r="E176" t="str">
            <v>05</v>
          </cell>
          <cell r="F176" t="str">
            <v>โรงพยาบาลศูนย์</v>
          </cell>
          <cell r="G176" t="str">
            <v>863</v>
          </cell>
          <cell r="H176" t="str">
            <v>80</v>
          </cell>
          <cell r="I176" t="str">
            <v>จ.นครศรีธรรมราช</v>
          </cell>
          <cell r="J176" t="str">
            <v>01</v>
          </cell>
          <cell r="K176" t="str">
            <v xml:space="preserve"> อ.เมืองนครศรีธรรมราช</v>
          </cell>
          <cell r="L176" t="str">
            <v>01</v>
          </cell>
          <cell r="M176" t="str">
            <v xml:space="preserve"> 'ต.ในเมือง'</v>
          </cell>
          <cell r="N176" t="str">
            <v>00</v>
          </cell>
          <cell r="O176" t="str">
            <v xml:space="preserve"> หมู่ 0</v>
          </cell>
          <cell r="P176" t="str">
            <v>01</v>
          </cell>
          <cell r="Q176" t="str">
            <v>เปิดดำเนินการ</v>
          </cell>
          <cell r="R176" t="str">
            <v xml:space="preserve">198 ถ.ราชดำเนิน </v>
          </cell>
          <cell r="S176" t="str">
            <v>8000</v>
          </cell>
          <cell r="T176" t="str">
            <v>075-340250-2107</v>
          </cell>
          <cell r="V176" t="str">
            <v>31</v>
          </cell>
          <cell r="W176" t="str">
            <v>3.1 ตติยภูมิ</v>
          </cell>
          <cell r="AH176" t="str">
            <v>10680</v>
          </cell>
        </row>
        <row r="177">
          <cell r="A177" t="str">
            <v>001127700</v>
          </cell>
          <cell r="B177" t="str">
            <v>โรงพยาบาลวัดเพลง</v>
          </cell>
          <cell r="C177" t="str">
            <v>21002</v>
          </cell>
          <cell r="D177" t="str">
            <v>กระทรวงสาธารณสุข สำนักงานปลัดกระทรวงสาธารณสุข</v>
          </cell>
          <cell r="E177" t="str">
            <v>07</v>
          </cell>
          <cell r="F177" t="str">
            <v>โรงพยาบาลชุมชน</v>
          </cell>
          <cell r="G177" t="str">
            <v>30</v>
          </cell>
          <cell r="H177" t="str">
            <v>70</v>
          </cell>
          <cell r="I177" t="str">
            <v>จ.ราชบุรี</v>
          </cell>
          <cell r="J177" t="str">
            <v>09</v>
          </cell>
          <cell r="K177" t="str">
            <v xml:space="preserve"> อ.วัดเพลง</v>
          </cell>
          <cell r="L177" t="str">
            <v>03</v>
          </cell>
          <cell r="M177" t="str">
            <v xml:space="preserve"> 'ต.วัดเพลง'</v>
          </cell>
          <cell r="N177" t="str">
            <v>05</v>
          </cell>
          <cell r="O177" t="str">
            <v xml:space="preserve"> หมู่ 5</v>
          </cell>
          <cell r="P177" t="str">
            <v>01</v>
          </cell>
          <cell r="Q177" t="str">
            <v>เปิดดำเนินการ</v>
          </cell>
          <cell r="R177" t="str">
            <v xml:space="preserve">123 </v>
          </cell>
          <cell r="V177" t="str">
            <v>22</v>
          </cell>
          <cell r="W177" t="str">
            <v>2.2 ทุติยภูมิระดับกลาง</v>
          </cell>
          <cell r="Z177" t="str">
            <v>11</v>
          </cell>
          <cell r="AA177" t="str">
            <v>ยกฐานะหน่วยงาน</v>
          </cell>
          <cell r="AH177" t="str">
            <v>11277</v>
          </cell>
        </row>
        <row r="178">
          <cell r="A178" t="str">
            <v>001069500</v>
          </cell>
          <cell r="B178" t="str">
            <v>โรงพยาบาลพระพุทธบาท</v>
          </cell>
          <cell r="C178" t="str">
            <v>21002</v>
          </cell>
          <cell r="D178" t="str">
            <v>กระทรวงสาธารณสุข สำนักงานปลัดกระทรวงสาธารณสุข</v>
          </cell>
          <cell r="E178" t="str">
            <v>06</v>
          </cell>
          <cell r="F178" t="str">
            <v>โรงพยาบาลทั่วไป</v>
          </cell>
          <cell r="G178" t="str">
            <v>315</v>
          </cell>
          <cell r="H178" t="str">
            <v>19</v>
          </cell>
          <cell r="I178" t="str">
            <v>จ.สระบุรี</v>
          </cell>
          <cell r="J178" t="str">
            <v>09</v>
          </cell>
          <cell r="K178" t="str">
            <v xml:space="preserve"> อ.พระพุทธบาท</v>
          </cell>
          <cell r="L178" t="str">
            <v>03</v>
          </cell>
          <cell r="M178" t="str">
            <v xml:space="preserve"> 'ต.ธารเกษม'</v>
          </cell>
          <cell r="N178" t="str">
            <v>08</v>
          </cell>
          <cell r="O178" t="str">
            <v xml:space="preserve"> หมู่ 8</v>
          </cell>
          <cell r="P178" t="str">
            <v>01</v>
          </cell>
          <cell r="Q178" t="str">
            <v>เปิดดำเนินการ</v>
          </cell>
          <cell r="R178" t="str">
            <v xml:space="preserve">86 </v>
          </cell>
          <cell r="S178" t="str">
            <v>18120</v>
          </cell>
          <cell r="T178" t="str">
            <v>036266166</v>
          </cell>
          <cell r="V178" t="str">
            <v>23</v>
          </cell>
          <cell r="W178" t="str">
            <v>2.3 ทุติยภูมิระดับสูง</v>
          </cell>
          <cell r="AH178" t="str">
            <v>10695</v>
          </cell>
        </row>
        <row r="179">
          <cell r="A179" t="str">
            <v>001075600</v>
          </cell>
          <cell r="B179" t="str">
            <v>โรงพยาบาลบางกรวย</v>
          </cell>
          <cell r="C179" t="str">
            <v>21002</v>
          </cell>
          <cell r="D179" t="str">
            <v>กระทรวงสาธารณสุข สำนักงานปลัดกระทรวงสาธารณสุข</v>
          </cell>
          <cell r="E179" t="str">
            <v>07</v>
          </cell>
          <cell r="F179" t="str">
            <v>โรงพยาบาลชุมชน</v>
          </cell>
          <cell r="G179" t="str">
            <v>30</v>
          </cell>
          <cell r="H179" t="str">
            <v>12</v>
          </cell>
          <cell r="I179" t="str">
            <v>จ.นนทบุรี</v>
          </cell>
          <cell r="J179" t="str">
            <v>02</v>
          </cell>
          <cell r="K179" t="str">
            <v xml:space="preserve"> อ.บางกรวย</v>
          </cell>
          <cell r="L179" t="str">
            <v>01</v>
          </cell>
          <cell r="M179" t="str">
            <v xml:space="preserve"> 'ต.วัดชลอ'</v>
          </cell>
          <cell r="N179" t="str">
            <v>08</v>
          </cell>
          <cell r="O179" t="str">
            <v xml:space="preserve"> หมู่ 8</v>
          </cell>
          <cell r="P179" t="str">
            <v>01</v>
          </cell>
          <cell r="Q179" t="str">
            <v>เปิดดำเนินการ</v>
          </cell>
          <cell r="R179" t="str">
            <v xml:space="preserve">44  ถ.กรุงนนท์-วงถนอม </v>
          </cell>
          <cell r="S179" t="str">
            <v>11130</v>
          </cell>
          <cell r="T179" t="str">
            <v>024471999</v>
          </cell>
          <cell r="U179" t="str">
            <v>024430564</v>
          </cell>
          <cell r="V179" t="str">
            <v>21</v>
          </cell>
          <cell r="W179" t="str">
            <v>2.1 ทุติยภูมิระดับต้น</v>
          </cell>
          <cell r="X179" t="str">
            <v>S</v>
          </cell>
          <cell r="Y179" t="str">
            <v xml:space="preserve">บริการ  </v>
          </cell>
          <cell r="AH179" t="str">
            <v>10756</v>
          </cell>
        </row>
        <row r="180">
          <cell r="A180" t="str">
            <v>001070100</v>
          </cell>
          <cell r="B180" t="str">
            <v>โรงพยาบาลยโสธร</v>
          </cell>
          <cell r="C180" t="str">
            <v>21002</v>
          </cell>
          <cell r="D180" t="str">
            <v>กระทรวงสาธารณสุข สำนักงานปลัดกระทรวงสาธารณสุข</v>
          </cell>
          <cell r="E180" t="str">
            <v>06</v>
          </cell>
          <cell r="F180" t="str">
            <v>โรงพยาบาลทั่วไป</v>
          </cell>
          <cell r="G180" t="str">
            <v>370</v>
          </cell>
          <cell r="H180" t="str">
            <v>35</v>
          </cell>
          <cell r="I180" t="str">
            <v>จ.ยโสธร</v>
          </cell>
          <cell r="J180" t="str">
            <v>01</v>
          </cell>
          <cell r="K180" t="str">
            <v xml:space="preserve"> อ.เมืองยโสธร</v>
          </cell>
          <cell r="L180" t="str">
            <v>03</v>
          </cell>
          <cell r="M180" t="str">
            <v xml:space="preserve"> 'ต.ตาดทอง'</v>
          </cell>
          <cell r="N180" t="str">
            <v>08</v>
          </cell>
          <cell r="O180" t="str">
            <v xml:space="preserve"> หมู่ 8</v>
          </cell>
          <cell r="P180" t="str">
            <v>01</v>
          </cell>
          <cell r="Q180" t="str">
            <v>เปิดดำเนินการ</v>
          </cell>
          <cell r="R180" t="str">
            <v xml:space="preserve">26 ถ.แจ้งสนิท </v>
          </cell>
          <cell r="S180" t="str">
            <v>35000</v>
          </cell>
          <cell r="T180" t="str">
            <v>045714040-3</v>
          </cell>
          <cell r="V180" t="str">
            <v>23</v>
          </cell>
          <cell r="W180" t="str">
            <v>2.3 ทุติยภูมิระดับสูง</v>
          </cell>
          <cell r="AH180" t="str">
            <v>10701</v>
          </cell>
        </row>
        <row r="181">
          <cell r="A181" t="str">
            <v>001145100</v>
          </cell>
          <cell r="B181" t="str">
            <v>โรงพยาบาลสมเด็จพระยุพราชธาตุพนม</v>
          </cell>
          <cell r="C181" t="str">
            <v>21002</v>
          </cell>
          <cell r="D181" t="str">
            <v>กระทรวงสาธารณสุข สำนักงานปลัดกระทรวงสาธารณสุข</v>
          </cell>
          <cell r="E181" t="str">
            <v>07</v>
          </cell>
          <cell r="F181" t="str">
            <v>โรงพยาบาลชุมชน</v>
          </cell>
          <cell r="G181" t="str">
            <v>90</v>
          </cell>
          <cell r="H181" t="str">
            <v>48</v>
          </cell>
          <cell r="I181" t="str">
            <v>จ.นครพนม</v>
          </cell>
          <cell r="J181" t="str">
            <v>05</v>
          </cell>
          <cell r="K181" t="str">
            <v xml:space="preserve"> อ.ธาตุพนม</v>
          </cell>
          <cell r="L181" t="str">
            <v>01</v>
          </cell>
          <cell r="M181" t="str">
            <v xml:space="preserve"> 'ต.ธาตุพนม'</v>
          </cell>
          <cell r="N181" t="str">
            <v>07</v>
          </cell>
          <cell r="O181" t="str">
            <v xml:space="preserve"> หมู่ 7</v>
          </cell>
          <cell r="P181" t="str">
            <v>01</v>
          </cell>
          <cell r="Q181" t="str">
            <v>เปิดดำเนินการ</v>
          </cell>
          <cell r="V181" t="str">
            <v>22</v>
          </cell>
          <cell r="W181" t="str">
            <v>2.2 ทุติยภูมิระดับกลาง</v>
          </cell>
          <cell r="AH181" t="str">
            <v>11451</v>
          </cell>
        </row>
        <row r="182">
          <cell r="A182" t="str">
            <v>001075700</v>
          </cell>
          <cell r="B182" t="str">
            <v>โรงพยาบาลบางใหญ่</v>
          </cell>
          <cell r="C182" t="str">
            <v>21002</v>
          </cell>
          <cell r="D182" t="str">
            <v>กระทรวงสาธารณสุข สำนักงานปลัดกระทรวงสาธารณสุข</v>
          </cell>
          <cell r="E182" t="str">
            <v>07</v>
          </cell>
          <cell r="F182" t="str">
            <v>โรงพยาบาลชุมชน</v>
          </cell>
          <cell r="G182" t="str">
            <v>30</v>
          </cell>
          <cell r="H182" t="str">
            <v>12</v>
          </cell>
          <cell r="I182" t="str">
            <v>จ.นนทบุรี</v>
          </cell>
          <cell r="J182" t="str">
            <v>03</v>
          </cell>
          <cell r="K182" t="str">
            <v xml:space="preserve"> อ.บางใหญ่</v>
          </cell>
          <cell r="L182" t="str">
            <v>01</v>
          </cell>
          <cell r="M182" t="str">
            <v xml:space="preserve"> 'ต.บางม่วง'</v>
          </cell>
          <cell r="N182" t="str">
            <v>03</v>
          </cell>
          <cell r="O182" t="str">
            <v xml:space="preserve"> หมู่ 3</v>
          </cell>
          <cell r="P182" t="str">
            <v>01</v>
          </cell>
          <cell r="Q182" t="str">
            <v>เปิดดำเนินการ</v>
          </cell>
          <cell r="R182" t="str">
            <v>ถ.กาญจนาภิเษก</v>
          </cell>
          <cell r="S182" t="str">
            <v>11140</v>
          </cell>
          <cell r="T182" t="str">
            <v>024033350</v>
          </cell>
          <cell r="U182" t="str">
            <v>0259516238</v>
          </cell>
          <cell r="V182" t="str">
            <v>22</v>
          </cell>
          <cell r="W182" t="str">
            <v>2.2 ทุติยภูมิระดับกลาง</v>
          </cell>
          <cell r="X182" t="str">
            <v>S</v>
          </cell>
          <cell r="Y182" t="str">
            <v xml:space="preserve">บริการ  </v>
          </cell>
          <cell r="AH182" t="str">
            <v>10757</v>
          </cell>
        </row>
        <row r="183">
          <cell r="A183" t="str">
            <v>001125300</v>
          </cell>
          <cell r="B183" t="str">
            <v>โรงพยาบาลบางกระทุ่ม</v>
          </cell>
          <cell r="C183" t="str">
            <v>21002</v>
          </cell>
          <cell r="D183" t="str">
            <v>กระทรวงสาธารณสุข สำนักงานปลัดกระทรวงสาธารณสุข</v>
          </cell>
          <cell r="E183" t="str">
            <v>07</v>
          </cell>
          <cell r="F183" t="str">
            <v>โรงพยาบาลชุมชน</v>
          </cell>
          <cell r="G183" t="str">
            <v>30</v>
          </cell>
          <cell r="H183" t="str">
            <v>65</v>
          </cell>
          <cell r="I183" t="str">
            <v>จ.พิษณุโลก</v>
          </cell>
          <cell r="J183" t="str">
            <v>05</v>
          </cell>
          <cell r="K183" t="str">
            <v xml:space="preserve"> อ.บางกระทุ่ม</v>
          </cell>
          <cell r="L183" t="str">
            <v>06</v>
          </cell>
          <cell r="M183" t="str">
            <v xml:space="preserve"> 'ต.ไผ่ล้อม'</v>
          </cell>
          <cell r="N183" t="str">
            <v>11</v>
          </cell>
          <cell r="O183" t="str">
            <v xml:space="preserve"> หมู่ 11</v>
          </cell>
          <cell r="P183" t="str">
            <v>01</v>
          </cell>
          <cell r="Q183" t="str">
            <v>เปิดดำเนินการ</v>
          </cell>
          <cell r="R183" t="str">
            <v>100 ม.11 บ้านยางโทน</v>
          </cell>
          <cell r="V183" t="str">
            <v>21</v>
          </cell>
          <cell r="W183" t="str">
            <v>2.1 ทุติยภูมิระดับต้น</v>
          </cell>
          <cell r="AH183" t="str">
            <v>11253</v>
          </cell>
        </row>
        <row r="184">
          <cell r="A184" t="str">
            <v>001070200</v>
          </cell>
          <cell r="B184" t="str">
            <v>โรงพยาบาลชัยภูมิ</v>
          </cell>
          <cell r="C184" t="str">
            <v>21002</v>
          </cell>
          <cell r="D184" t="str">
            <v>กระทรวงสาธารณสุข สำนักงานปลัดกระทรวงสาธารณสุข</v>
          </cell>
          <cell r="E184" t="str">
            <v>06</v>
          </cell>
          <cell r="F184" t="str">
            <v>โรงพยาบาลทั่วไป</v>
          </cell>
          <cell r="G184" t="str">
            <v>444</v>
          </cell>
          <cell r="H184" t="str">
            <v>36</v>
          </cell>
          <cell r="I184" t="str">
            <v>จ.ชัยภูมิ</v>
          </cell>
          <cell r="J184" t="str">
            <v>01</v>
          </cell>
          <cell r="K184" t="str">
            <v xml:space="preserve"> อ.เมืองชัยภูมิ</v>
          </cell>
          <cell r="L184" t="str">
            <v>01</v>
          </cell>
          <cell r="M184" t="str">
            <v xml:space="preserve"> 'ต.ในเมือง'</v>
          </cell>
          <cell r="N184" t="str">
            <v>05</v>
          </cell>
          <cell r="O184" t="str">
            <v xml:space="preserve"> หมู่ 5</v>
          </cell>
          <cell r="P184" t="str">
            <v>01</v>
          </cell>
          <cell r="Q184" t="str">
            <v>เปิดดำเนินการ</v>
          </cell>
          <cell r="R184" t="str">
            <v xml:space="preserve">12 ถ.บรรณาการ </v>
          </cell>
          <cell r="S184" t="str">
            <v>36000</v>
          </cell>
          <cell r="T184" t="str">
            <v>044837100-4</v>
          </cell>
          <cell r="V184" t="str">
            <v>23</v>
          </cell>
          <cell r="W184" t="str">
            <v>2.3 ทุติยภูมิระดับสูง</v>
          </cell>
          <cell r="AH184" t="str">
            <v>10702</v>
          </cell>
        </row>
        <row r="185">
          <cell r="A185" t="str">
            <v>001070300</v>
          </cell>
          <cell r="B185" t="str">
            <v>โรงพยาบาลอำนาจเจริญ</v>
          </cell>
          <cell r="C185" t="str">
            <v>21002</v>
          </cell>
          <cell r="D185" t="str">
            <v>กระทรวงสาธารณสุข สำนักงานปลัดกระทรวงสาธารณสุข</v>
          </cell>
          <cell r="E185" t="str">
            <v>06</v>
          </cell>
          <cell r="F185" t="str">
            <v>โรงพยาบาลทั่วไป</v>
          </cell>
          <cell r="G185" t="str">
            <v>160</v>
          </cell>
          <cell r="H185" t="str">
            <v>37</v>
          </cell>
          <cell r="I185" t="str">
            <v>จ.อำนาจเจริญ</v>
          </cell>
          <cell r="J185" t="str">
            <v>01</v>
          </cell>
          <cell r="K185" t="str">
            <v xml:space="preserve"> อ.เมืองอำนาจเจริญ</v>
          </cell>
          <cell r="L185" t="str">
            <v>01</v>
          </cell>
          <cell r="M185" t="str">
            <v xml:space="preserve"> 'ต.บุ่ง'</v>
          </cell>
          <cell r="N185" t="str">
            <v>06</v>
          </cell>
          <cell r="O185" t="str">
            <v xml:space="preserve"> หมู่ 6</v>
          </cell>
          <cell r="P185" t="str">
            <v>01</v>
          </cell>
          <cell r="Q185" t="str">
            <v>เปิดดำเนินการ</v>
          </cell>
          <cell r="R185" t="str">
            <v xml:space="preserve">291  ถ.อรุณประเสริฐ </v>
          </cell>
          <cell r="S185" t="str">
            <v>37000</v>
          </cell>
          <cell r="T185" t="str">
            <v>045511940-8</v>
          </cell>
          <cell r="V185" t="str">
            <v>23</v>
          </cell>
          <cell r="W185" t="str">
            <v>2.3 ทุติยภูมิระดับสูง</v>
          </cell>
          <cell r="AH185" t="str">
            <v>10703</v>
          </cell>
        </row>
        <row r="186">
          <cell r="A186" t="str">
            <v>001070900</v>
          </cell>
          <cell r="B186" t="str">
            <v>โรงพยาบาลกาฬสินธุ์</v>
          </cell>
          <cell r="C186" t="str">
            <v>21002</v>
          </cell>
          <cell r="D186" t="str">
            <v>กระทรวงสาธารณสุข สำนักงานปลัดกระทรวงสาธารณสุข</v>
          </cell>
          <cell r="E186" t="str">
            <v>06</v>
          </cell>
          <cell r="F186" t="str">
            <v>โรงพยาบาลทั่วไป</v>
          </cell>
          <cell r="G186" t="str">
            <v>505</v>
          </cell>
          <cell r="H186" t="str">
            <v>46</v>
          </cell>
          <cell r="I186" t="str">
            <v>จ.กาฬสินธุ์</v>
          </cell>
          <cell r="J186" t="str">
            <v>01</v>
          </cell>
          <cell r="K186" t="str">
            <v xml:space="preserve"> อ.เมืองกาฬสินธุ์</v>
          </cell>
          <cell r="L186" t="str">
            <v>01</v>
          </cell>
          <cell r="M186" t="str">
            <v xml:space="preserve"> 'ต.กาฬสินธุ์'</v>
          </cell>
          <cell r="N186" t="str">
            <v>00</v>
          </cell>
          <cell r="O186" t="str">
            <v xml:space="preserve"> หมู่ 0</v>
          </cell>
          <cell r="P186" t="str">
            <v>01</v>
          </cell>
          <cell r="Q186" t="str">
            <v>เปิดดำเนินการ</v>
          </cell>
          <cell r="R186" t="str">
            <v xml:space="preserve">ถนนกาฬสินธุ์   </v>
          </cell>
          <cell r="S186" t="str">
            <v>46000</v>
          </cell>
          <cell r="T186" t="str">
            <v>043812980</v>
          </cell>
          <cell r="V186" t="str">
            <v>23</v>
          </cell>
          <cell r="W186" t="str">
            <v>2.3 ทุติยภูมิระดับสูง</v>
          </cell>
          <cell r="AH186" t="str">
            <v>10709</v>
          </cell>
        </row>
        <row r="187">
          <cell r="A187" t="str">
            <v>001071100</v>
          </cell>
          <cell r="B187" t="str">
            <v>โรงพยาบาลนครพนม</v>
          </cell>
          <cell r="C187" t="str">
            <v>21002</v>
          </cell>
          <cell r="D187" t="str">
            <v>กระทรวงสาธารณสุข สำนักงานปลัดกระทรวงสาธารณสุข</v>
          </cell>
          <cell r="E187" t="str">
            <v>06</v>
          </cell>
          <cell r="F187" t="str">
            <v>โรงพยาบาลทั่วไป</v>
          </cell>
          <cell r="G187" t="str">
            <v>306</v>
          </cell>
          <cell r="H187" t="str">
            <v>48</v>
          </cell>
          <cell r="I187" t="str">
            <v>จ.นครพนม</v>
          </cell>
          <cell r="J187" t="str">
            <v>01</v>
          </cell>
          <cell r="K187" t="str">
            <v xml:space="preserve"> อ.เมืองนครพนม</v>
          </cell>
          <cell r="L187" t="str">
            <v>01</v>
          </cell>
          <cell r="M187" t="str">
            <v xml:space="preserve"> 'ต.ในเมือง'</v>
          </cell>
          <cell r="N187" t="str">
            <v>00</v>
          </cell>
          <cell r="O187" t="str">
            <v xml:space="preserve"> หมู่ 0</v>
          </cell>
          <cell r="P187" t="str">
            <v>01</v>
          </cell>
          <cell r="Q187" t="str">
            <v>เปิดดำเนินการ</v>
          </cell>
          <cell r="R187" t="str">
            <v>270 ถ.อภิบาลบัญชา</v>
          </cell>
          <cell r="S187" t="str">
            <v>48000</v>
          </cell>
          <cell r="T187" t="str">
            <v>042511424</v>
          </cell>
          <cell r="V187" t="str">
            <v>23</v>
          </cell>
          <cell r="W187" t="str">
            <v>2.3 ทุติยภูมิระดับสูง</v>
          </cell>
          <cell r="AH187" t="str">
            <v>10711</v>
          </cell>
        </row>
        <row r="188">
          <cell r="A188" t="str">
            <v>001074400</v>
          </cell>
          <cell r="B188" t="str">
            <v>โรงพยาบาลชุมพรเขตรอุดมศักดิ์</v>
          </cell>
          <cell r="C188" t="str">
            <v>21002</v>
          </cell>
          <cell r="D188" t="str">
            <v>กระทรวงสาธารณสุข สำนักงานปลัดกระทรวงสาธารณสุข</v>
          </cell>
          <cell r="E188" t="str">
            <v>06</v>
          </cell>
          <cell r="F188" t="str">
            <v>โรงพยาบาลทั่วไป</v>
          </cell>
          <cell r="G188" t="str">
            <v>509</v>
          </cell>
          <cell r="H188" t="str">
            <v>86</v>
          </cell>
          <cell r="I188" t="str">
            <v>จ.ชุมพร</v>
          </cell>
          <cell r="J188" t="str">
            <v>01</v>
          </cell>
          <cell r="K188" t="str">
            <v xml:space="preserve"> อ.เมืองชุมพร</v>
          </cell>
          <cell r="L188" t="str">
            <v>01</v>
          </cell>
          <cell r="M188" t="str">
            <v xml:space="preserve"> 'ต.ท่าตะเภา'</v>
          </cell>
          <cell r="N188" t="str">
            <v>00</v>
          </cell>
          <cell r="O188" t="str">
            <v xml:space="preserve"> หมู่ 0</v>
          </cell>
          <cell r="P188" t="str">
            <v>01</v>
          </cell>
          <cell r="Q188" t="str">
            <v>เปิดดำเนินการ</v>
          </cell>
          <cell r="R188" t="str">
            <v xml:space="preserve">4008 ถ.พิดิษฐ์พยาบาล </v>
          </cell>
          <cell r="S188" t="str">
            <v>86000</v>
          </cell>
          <cell r="V188" t="str">
            <v>31</v>
          </cell>
          <cell r="W188" t="str">
            <v>3.1 ตติยภูมิ</v>
          </cell>
          <cell r="AH188" t="str">
            <v>10744</v>
          </cell>
        </row>
        <row r="189">
          <cell r="A189" t="str">
            <v>001073300</v>
          </cell>
          <cell r="B189" t="str">
            <v>โรงพยาบาลสมเด็จพระสังฆราชองค์ที่17</v>
          </cell>
          <cell r="C189" t="str">
            <v>21002</v>
          </cell>
          <cell r="D189" t="str">
            <v>กระทรวงสาธารณสุข สำนักงานปลัดกระทรวงสาธารณสุข</v>
          </cell>
          <cell r="E189" t="str">
            <v>06</v>
          </cell>
          <cell r="F189" t="str">
            <v>โรงพยาบาลทั่วไป</v>
          </cell>
          <cell r="G189" t="str">
            <v>210</v>
          </cell>
          <cell r="H189" t="str">
            <v>72</v>
          </cell>
          <cell r="I189" t="str">
            <v>จ.สุพรรณบุรี</v>
          </cell>
          <cell r="J189" t="str">
            <v>07</v>
          </cell>
          <cell r="K189" t="str">
            <v xml:space="preserve"> อ.สองพี่น้อง</v>
          </cell>
          <cell r="L189" t="str">
            <v>01</v>
          </cell>
          <cell r="M189" t="str">
            <v xml:space="preserve"> 'ต.สองพี่น้อง'</v>
          </cell>
          <cell r="N189" t="str">
            <v>00</v>
          </cell>
          <cell r="O189" t="str">
            <v xml:space="preserve"> หมู่ 0</v>
          </cell>
          <cell r="P189" t="str">
            <v>01</v>
          </cell>
          <cell r="Q189" t="str">
            <v>เปิดดำเนินการ</v>
          </cell>
          <cell r="R189" t="str">
            <v xml:space="preserve">ถ.บางลี่-หนองวัลย์เปรี่ยง </v>
          </cell>
          <cell r="S189" t="str">
            <v>72110</v>
          </cell>
          <cell r="V189" t="str">
            <v>23</v>
          </cell>
          <cell r="W189" t="str">
            <v>2.3 ทุติยภูมิระดับสูง</v>
          </cell>
          <cell r="AH189" t="str">
            <v>10733</v>
          </cell>
        </row>
        <row r="190">
          <cell r="A190" t="str">
            <v>001078600</v>
          </cell>
          <cell r="B190" t="str">
            <v>โรงพยาบาลแสวงหา</v>
          </cell>
          <cell r="C190" t="str">
            <v>21002</v>
          </cell>
          <cell r="D190" t="str">
            <v>กระทรวงสาธารณสุข สำนักงานปลัดกระทรวงสาธารณสุข</v>
          </cell>
          <cell r="E190" t="str">
            <v>07</v>
          </cell>
          <cell r="F190" t="str">
            <v>โรงพยาบาลชุมชน</v>
          </cell>
          <cell r="G190" t="str">
            <v>30</v>
          </cell>
          <cell r="H190" t="str">
            <v>15</v>
          </cell>
          <cell r="I190" t="str">
            <v>จ.อ่างทอง</v>
          </cell>
          <cell r="J190" t="str">
            <v>05</v>
          </cell>
          <cell r="K190" t="str">
            <v xml:space="preserve"> อ.แสวงหา</v>
          </cell>
          <cell r="L190" t="str">
            <v>01</v>
          </cell>
          <cell r="M190" t="str">
            <v xml:space="preserve"> 'ต.แสวงหา'</v>
          </cell>
          <cell r="N190" t="str">
            <v>01</v>
          </cell>
          <cell r="O190" t="str">
            <v xml:space="preserve"> หมู่ 1</v>
          </cell>
          <cell r="P190" t="str">
            <v>01</v>
          </cell>
          <cell r="Q190" t="str">
            <v>เปิดดำเนินการ</v>
          </cell>
          <cell r="R190" t="str">
            <v xml:space="preserve">106 ม.1 </v>
          </cell>
          <cell r="S190" t="str">
            <v>14150</v>
          </cell>
          <cell r="V190" t="str">
            <v>21</v>
          </cell>
          <cell r="W190" t="str">
            <v>2.1 ทุติยภูมิระดับต้น</v>
          </cell>
          <cell r="AH190" t="str">
            <v>10786</v>
          </cell>
        </row>
        <row r="191">
          <cell r="A191" t="str">
            <v>001078700</v>
          </cell>
          <cell r="B191" t="str">
            <v>โรงพยาบาลวิเศษชัยชาญ</v>
          </cell>
          <cell r="C191" t="str">
            <v>21002</v>
          </cell>
          <cell r="D191" t="str">
            <v>กระทรวงสาธารณสุข สำนักงานปลัดกระทรวงสาธารณสุข</v>
          </cell>
          <cell r="E191" t="str">
            <v>07</v>
          </cell>
          <cell r="F191" t="str">
            <v>โรงพยาบาลชุมชน</v>
          </cell>
          <cell r="G191" t="str">
            <v>90</v>
          </cell>
          <cell r="H191" t="str">
            <v>15</v>
          </cell>
          <cell r="I191" t="str">
            <v>จ.อ่างทอง</v>
          </cell>
          <cell r="J191" t="str">
            <v>06</v>
          </cell>
          <cell r="K191" t="str">
            <v xml:space="preserve"> อ.วิเศษชัยชาญ</v>
          </cell>
          <cell r="L191" t="str">
            <v>02</v>
          </cell>
          <cell r="M191" t="str">
            <v xml:space="preserve"> 'ต.ศาลเจ้าโรงทอง'</v>
          </cell>
          <cell r="N191" t="str">
            <v>04</v>
          </cell>
          <cell r="O191" t="str">
            <v xml:space="preserve"> หมู่ 4</v>
          </cell>
          <cell r="P191" t="str">
            <v>01</v>
          </cell>
          <cell r="Q191" t="str">
            <v>เปิดดำเนินการ</v>
          </cell>
          <cell r="V191" t="str">
            <v>22</v>
          </cell>
          <cell r="W191" t="str">
            <v>2.2 ทุติยภูมิระดับกลาง</v>
          </cell>
          <cell r="AH191" t="str">
            <v>10787</v>
          </cell>
        </row>
        <row r="192">
          <cell r="A192" t="str">
            <v>001078500</v>
          </cell>
          <cell r="B192" t="str">
            <v>โรงพยาบาลโพธิ์ทอง</v>
          </cell>
          <cell r="C192" t="str">
            <v>21002</v>
          </cell>
          <cell r="D192" t="str">
            <v>กระทรวงสาธารณสุข สำนักงานปลัดกระทรวงสาธารณสุข</v>
          </cell>
          <cell r="E192" t="str">
            <v>07</v>
          </cell>
          <cell r="F192" t="str">
            <v>โรงพยาบาลชุมชน</v>
          </cell>
          <cell r="G192" t="str">
            <v>30</v>
          </cell>
          <cell r="H192" t="str">
            <v>15</v>
          </cell>
          <cell r="I192" t="str">
            <v>จ.อ่างทอง</v>
          </cell>
          <cell r="J192" t="str">
            <v>04</v>
          </cell>
          <cell r="K192" t="str">
            <v xml:space="preserve"> อ.โพธิ์ทอง</v>
          </cell>
          <cell r="L192" t="str">
            <v>01</v>
          </cell>
          <cell r="M192" t="str">
            <v xml:space="preserve"> 'ต.อ่างแก้ว'</v>
          </cell>
          <cell r="N192" t="str">
            <v>04</v>
          </cell>
          <cell r="O192" t="str">
            <v xml:space="preserve"> หมู่ 4</v>
          </cell>
          <cell r="P192" t="str">
            <v>01</v>
          </cell>
          <cell r="Q192" t="str">
            <v>เปิดดำเนินการ</v>
          </cell>
          <cell r="V192" t="str">
            <v>21</v>
          </cell>
          <cell r="W192" t="str">
            <v>2.1 ทุติยภูมิระดับต้น</v>
          </cell>
          <cell r="AH192" t="str">
            <v>10785</v>
          </cell>
        </row>
        <row r="193">
          <cell r="A193" t="str">
            <v>001080300</v>
          </cell>
          <cell r="B193" t="str">
            <v>โรงพยาบาลวัดสิงห์</v>
          </cell>
          <cell r="C193" t="str">
            <v>21002</v>
          </cell>
          <cell r="D193" t="str">
            <v>กระทรวงสาธารณสุข สำนักงานปลัดกระทรวงสาธารณสุข</v>
          </cell>
          <cell r="E193" t="str">
            <v>07</v>
          </cell>
          <cell r="F193" t="str">
            <v>โรงพยาบาลชุมชน</v>
          </cell>
          <cell r="G193" t="str">
            <v>38</v>
          </cell>
          <cell r="H193" t="str">
            <v>18</v>
          </cell>
          <cell r="I193" t="str">
            <v>จ.ชัยนาท</v>
          </cell>
          <cell r="J193" t="str">
            <v>03</v>
          </cell>
          <cell r="K193" t="str">
            <v xml:space="preserve"> อ.วัดสิงห์</v>
          </cell>
          <cell r="L193" t="str">
            <v>01</v>
          </cell>
          <cell r="M193" t="str">
            <v xml:space="preserve"> 'ต.วัดสิงห์'</v>
          </cell>
          <cell r="N193" t="str">
            <v>00</v>
          </cell>
          <cell r="O193" t="str">
            <v xml:space="preserve"> หมู่ 0</v>
          </cell>
          <cell r="P193" t="str">
            <v>01</v>
          </cell>
          <cell r="Q193" t="str">
            <v>เปิดดำเนินการ</v>
          </cell>
          <cell r="R193" t="str">
            <v xml:space="preserve">16 ถ.จวนวิไล </v>
          </cell>
          <cell r="V193" t="str">
            <v>21</v>
          </cell>
          <cell r="W193" t="str">
            <v>2.1 ทุติยภูมิระดับต้น</v>
          </cell>
          <cell r="AH193" t="str">
            <v>10803</v>
          </cell>
        </row>
        <row r="194">
          <cell r="A194" t="str">
            <v>001079600</v>
          </cell>
          <cell r="B194" t="str">
            <v>โรงพยาบาลลำสนธิ</v>
          </cell>
          <cell r="C194" t="str">
            <v>21002</v>
          </cell>
          <cell r="D194" t="str">
            <v>กระทรวงสาธารณสุข สำนักงานปลัดกระทรวงสาธารณสุข</v>
          </cell>
          <cell r="E194" t="str">
            <v>07</v>
          </cell>
          <cell r="F194" t="str">
            <v>โรงพยาบาลชุมชน</v>
          </cell>
          <cell r="G194" t="str">
            <v>30</v>
          </cell>
          <cell r="H194" t="str">
            <v>16</v>
          </cell>
          <cell r="I194" t="str">
            <v>จ.ลพบุรี</v>
          </cell>
          <cell r="J194" t="str">
            <v>10</v>
          </cell>
          <cell r="K194" t="str">
            <v xml:space="preserve"> อ.ลำสนธิ</v>
          </cell>
          <cell r="L194" t="str">
            <v>03</v>
          </cell>
          <cell r="M194" t="str">
            <v xml:space="preserve"> 'ต.หนองรี'</v>
          </cell>
          <cell r="N194" t="str">
            <v>11</v>
          </cell>
          <cell r="O194" t="str">
            <v xml:space="preserve"> หมู่ 11</v>
          </cell>
          <cell r="P194" t="str">
            <v>01</v>
          </cell>
          <cell r="Q194" t="str">
            <v>เปิดดำเนินการ</v>
          </cell>
          <cell r="R194" t="str">
            <v>79 ถนนสุระนารายณ์</v>
          </cell>
          <cell r="S194" t="str">
            <v>15190</v>
          </cell>
          <cell r="T194" t="str">
            <v>036-633185</v>
          </cell>
          <cell r="U194" t="str">
            <v>036-633183</v>
          </cell>
          <cell r="V194" t="str">
            <v>21</v>
          </cell>
          <cell r="W194" t="str">
            <v>2.1 ทุติยภูมิระดับต้น</v>
          </cell>
          <cell r="X194" t="str">
            <v>S</v>
          </cell>
          <cell r="Y194" t="str">
            <v xml:space="preserve">บริการ  </v>
          </cell>
          <cell r="AH194" t="str">
            <v>10796</v>
          </cell>
        </row>
        <row r="195">
          <cell r="A195" t="str">
            <v>001079500</v>
          </cell>
          <cell r="B195" t="str">
            <v>โรงพยาบาลโคกเจริญ</v>
          </cell>
          <cell r="C195" t="str">
            <v>21002</v>
          </cell>
          <cell r="D195" t="str">
            <v>กระทรวงสาธารณสุข สำนักงานปลัดกระทรวงสาธารณสุข</v>
          </cell>
          <cell r="E195" t="str">
            <v>07</v>
          </cell>
          <cell r="F195" t="str">
            <v>โรงพยาบาลชุมชน</v>
          </cell>
          <cell r="G195" t="str">
            <v>16</v>
          </cell>
          <cell r="H195" t="str">
            <v>16</v>
          </cell>
          <cell r="I195" t="str">
            <v>จ.ลพบุรี</v>
          </cell>
          <cell r="J195" t="str">
            <v>09</v>
          </cell>
          <cell r="K195" t="str">
            <v xml:space="preserve"> อ.โคกเจริญ</v>
          </cell>
          <cell r="L195" t="str">
            <v>01</v>
          </cell>
          <cell r="M195" t="str">
            <v xml:space="preserve"> 'ต.โคกเจริญ'</v>
          </cell>
          <cell r="N195" t="str">
            <v>02</v>
          </cell>
          <cell r="O195" t="str">
            <v xml:space="preserve"> หมู่ 2</v>
          </cell>
          <cell r="P195" t="str">
            <v>01</v>
          </cell>
          <cell r="Q195" t="str">
            <v>เปิดดำเนินการ</v>
          </cell>
          <cell r="R195" t="str">
            <v>111</v>
          </cell>
          <cell r="S195" t="str">
            <v>15250</v>
          </cell>
          <cell r="T195" t="str">
            <v>036-641106</v>
          </cell>
          <cell r="U195" t="str">
            <v>036-651102</v>
          </cell>
          <cell r="V195" t="str">
            <v>21</v>
          </cell>
          <cell r="W195" t="str">
            <v>2.1 ทุติยภูมิระดับต้น</v>
          </cell>
          <cell r="X195" t="str">
            <v>S</v>
          </cell>
          <cell r="Y195" t="str">
            <v xml:space="preserve">บริการ  </v>
          </cell>
          <cell r="AH195" t="str">
            <v>10795</v>
          </cell>
        </row>
        <row r="196">
          <cell r="A196" t="str">
            <v>001079800</v>
          </cell>
          <cell r="B196" t="str">
            <v>โรงพยาบาลบางระจัน</v>
          </cell>
          <cell r="C196" t="str">
            <v>21002</v>
          </cell>
          <cell r="D196" t="str">
            <v>กระทรวงสาธารณสุข สำนักงานปลัดกระทรวงสาธารณสุข</v>
          </cell>
          <cell r="E196" t="str">
            <v>07</v>
          </cell>
          <cell r="F196" t="str">
            <v>โรงพยาบาลชุมชน</v>
          </cell>
          <cell r="G196" t="str">
            <v>30</v>
          </cell>
          <cell r="H196" t="str">
            <v>17</v>
          </cell>
          <cell r="I196" t="str">
            <v>จ.สิงห์บุรี</v>
          </cell>
          <cell r="J196" t="str">
            <v>02</v>
          </cell>
          <cell r="K196" t="str">
            <v xml:space="preserve"> อ.บางระจัน</v>
          </cell>
          <cell r="L196" t="str">
            <v>03</v>
          </cell>
          <cell r="M196" t="str">
            <v xml:space="preserve"> 'ต.เชิงกลัด'</v>
          </cell>
          <cell r="N196" t="str">
            <v>06</v>
          </cell>
          <cell r="O196" t="str">
            <v xml:space="preserve"> หมู่ 6</v>
          </cell>
          <cell r="P196" t="str">
            <v>01</v>
          </cell>
          <cell r="Q196" t="str">
            <v>เปิดดำเนินการ</v>
          </cell>
          <cell r="R196" t="str">
            <v xml:space="preserve">41 </v>
          </cell>
          <cell r="S196" t="str">
            <v>16130</v>
          </cell>
          <cell r="T196" t="str">
            <v>036-591486</v>
          </cell>
          <cell r="U196" t="str">
            <v>036-544434</v>
          </cell>
          <cell r="V196" t="str">
            <v>21</v>
          </cell>
          <cell r="W196" t="str">
            <v>2.1 ทุติยภูมิระดับต้น</v>
          </cell>
          <cell r="X196" t="str">
            <v>S</v>
          </cell>
          <cell r="Y196" t="str">
            <v xml:space="preserve">บริการ  </v>
          </cell>
          <cell r="AH196" t="str">
            <v>10798</v>
          </cell>
        </row>
        <row r="197">
          <cell r="A197" t="str">
            <v>001082100</v>
          </cell>
          <cell r="B197" t="str">
            <v>โรงพยาบาลพานทอง</v>
          </cell>
          <cell r="C197" t="str">
            <v>21002</v>
          </cell>
          <cell r="D197" t="str">
            <v>กระทรวงสาธารณสุข สำนักงานปลัดกระทรวงสาธารณสุข</v>
          </cell>
          <cell r="E197" t="str">
            <v>07</v>
          </cell>
          <cell r="F197" t="str">
            <v>โรงพยาบาลชุมชน</v>
          </cell>
          <cell r="G197" t="str">
            <v>60</v>
          </cell>
          <cell r="H197" t="str">
            <v>20</v>
          </cell>
          <cell r="I197" t="str">
            <v>จ.ชลบุรี</v>
          </cell>
          <cell r="J197" t="str">
            <v>05</v>
          </cell>
          <cell r="K197" t="str">
            <v xml:space="preserve"> อ.พานทอง</v>
          </cell>
          <cell r="L197" t="str">
            <v>01</v>
          </cell>
          <cell r="M197" t="str">
            <v xml:space="preserve"> 'ต.พานทอง'</v>
          </cell>
          <cell r="N197" t="str">
            <v>08</v>
          </cell>
          <cell r="O197" t="str">
            <v xml:space="preserve"> หมู่ 8</v>
          </cell>
          <cell r="P197" t="str">
            <v>01</v>
          </cell>
          <cell r="Q197" t="str">
            <v>เปิดดำเนินการ</v>
          </cell>
          <cell r="R197" t="str">
            <v xml:space="preserve">  เลขที่ 1/10</v>
          </cell>
          <cell r="V197" t="str">
            <v>21</v>
          </cell>
          <cell r="W197" t="str">
            <v>2.1 ทุติยภูมิระดับต้น</v>
          </cell>
          <cell r="AH197" t="str">
            <v>10821</v>
          </cell>
        </row>
        <row r="198">
          <cell r="A198" t="str">
            <v>001082000</v>
          </cell>
          <cell r="B198" t="str">
            <v>โรงพยาบาลวัดญาณสังวราราม</v>
          </cell>
          <cell r="C198" t="str">
            <v>21002</v>
          </cell>
          <cell r="D198" t="str">
            <v>กระทรวงสาธารณสุข สำนักงานปลัดกระทรวงสาธารณสุข</v>
          </cell>
          <cell r="E198" t="str">
            <v>07</v>
          </cell>
          <cell r="F198" t="str">
            <v>โรงพยาบาลชุมชน</v>
          </cell>
          <cell r="G198" t="str">
            <v>30</v>
          </cell>
          <cell r="H198" t="str">
            <v>20</v>
          </cell>
          <cell r="I198" t="str">
            <v>จ.ชลบุรี</v>
          </cell>
          <cell r="J198" t="str">
            <v>04</v>
          </cell>
          <cell r="K198" t="str">
            <v xml:space="preserve"> อ.บางละมุง</v>
          </cell>
          <cell r="L198" t="str">
            <v>06</v>
          </cell>
          <cell r="M198" t="str">
            <v xml:space="preserve"> 'ต.ห้วยใหญ่'</v>
          </cell>
          <cell r="N198" t="str">
            <v>11</v>
          </cell>
          <cell r="O198" t="str">
            <v xml:space="preserve"> หมู่ 11</v>
          </cell>
          <cell r="P198" t="str">
            <v>01</v>
          </cell>
          <cell r="Q198" t="str">
            <v>เปิดดำเนินการ</v>
          </cell>
          <cell r="V198" t="str">
            <v>21</v>
          </cell>
          <cell r="W198" t="str">
            <v>2.1 ทุติยภูมิระดับต้น</v>
          </cell>
          <cell r="AH198" t="str">
            <v>10820</v>
          </cell>
        </row>
        <row r="199">
          <cell r="A199" t="str">
            <v>001082400</v>
          </cell>
          <cell r="B199" t="str">
            <v>โรงพยาบาลเกาะสีชัง</v>
          </cell>
          <cell r="C199" t="str">
            <v>21002</v>
          </cell>
          <cell r="D199" t="str">
            <v>กระทรวงสาธารณสุข สำนักงานปลัดกระทรวงสาธารณสุข</v>
          </cell>
          <cell r="E199" t="str">
            <v>07</v>
          </cell>
          <cell r="F199" t="str">
            <v>โรงพยาบาลชุมชน</v>
          </cell>
          <cell r="G199" t="str">
            <v>30</v>
          </cell>
          <cell r="H199" t="str">
            <v>20</v>
          </cell>
          <cell r="I199" t="str">
            <v>จ.ชลบุรี</v>
          </cell>
          <cell r="J199" t="str">
            <v>08</v>
          </cell>
          <cell r="K199" t="str">
            <v xml:space="preserve"> อ.เกาะสีชัง</v>
          </cell>
          <cell r="L199" t="str">
            <v>01</v>
          </cell>
          <cell r="M199" t="str">
            <v xml:space="preserve"> 'ต.ท่าเทววงษ์'</v>
          </cell>
          <cell r="N199" t="str">
            <v>01</v>
          </cell>
          <cell r="O199" t="str">
            <v xml:space="preserve"> หมู่ 1</v>
          </cell>
          <cell r="P199" t="str">
            <v>01</v>
          </cell>
          <cell r="Q199" t="str">
            <v>เปิดดำเนินการ</v>
          </cell>
          <cell r="V199" t="str">
            <v>21</v>
          </cell>
          <cell r="W199" t="str">
            <v>2.1 ทุติยภูมิระดับต้น</v>
          </cell>
          <cell r="AH199" t="str">
            <v>10824</v>
          </cell>
        </row>
        <row r="200">
          <cell r="A200" t="str">
            <v>001089100</v>
          </cell>
          <cell r="B200" t="str">
            <v xml:space="preserve">โรงพยาบาลหนองบุญมาก </v>
          </cell>
          <cell r="C200" t="str">
            <v>21002</v>
          </cell>
          <cell r="D200" t="str">
            <v>กระทรวงสาธารณสุข สำนักงานปลัดกระทรวงสาธารณสุข</v>
          </cell>
          <cell r="E200" t="str">
            <v>07</v>
          </cell>
          <cell r="F200" t="str">
            <v>โรงพยาบาลชุมชน</v>
          </cell>
          <cell r="G200" t="str">
            <v>30</v>
          </cell>
          <cell r="H200" t="str">
            <v>30</v>
          </cell>
          <cell r="I200" t="str">
            <v>จ.นครราชสีมา</v>
          </cell>
          <cell r="J200" t="str">
            <v>22</v>
          </cell>
          <cell r="K200" t="str">
            <v xml:space="preserve"> อ.หนองบุญมาก</v>
          </cell>
          <cell r="L200" t="str">
            <v>04</v>
          </cell>
          <cell r="M200" t="str">
            <v xml:space="preserve"> 'ต.หนองหัวแรต'</v>
          </cell>
          <cell r="N200" t="str">
            <v>04</v>
          </cell>
          <cell r="O200" t="str">
            <v xml:space="preserve"> หมู่ 4</v>
          </cell>
          <cell r="P200" t="str">
            <v>01</v>
          </cell>
          <cell r="Q200" t="str">
            <v>เปิดดำเนินการ</v>
          </cell>
          <cell r="R200" t="str">
            <v>198 ม.4 ถ.โชคชัย - เดชอุดม</v>
          </cell>
          <cell r="V200" t="str">
            <v>21</v>
          </cell>
          <cell r="W200" t="str">
            <v>2.1 ทุติยภูมิระดับต้น</v>
          </cell>
          <cell r="Z200" t="str">
            <v>02</v>
          </cell>
          <cell r="AA200" t="str">
            <v>แก้ไขชื่อ</v>
          </cell>
          <cell r="AB200" t="str">
            <v xml:space="preserve">เปลี่ยนชื่อจากโรงพยาบาลหนองบุนนาก เป็น โรงพยาบาลหนองบุญมาก </v>
          </cell>
          <cell r="AH200" t="str">
            <v>10891</v>
          </cell>
        </row>
        <row r="201">
          <cell r="A201" t="str">
            <v>001088400</v>
          </cell>
          <cell r="B201" t="str">
            <v>โรงพยาบาลพิมาย</v>
          </cell>
          <cell r="C201" t="str">
            <v>21002</v>
          </cell>
          <cell r="D201" t="str">
            <v>กระทรวงสาธารณสุข สำนักงานปลัดกระทรวงสาธารณสุข</v>
          </cell>
          <cell r="E201" t="str">
            <v>07</v>
          </cell>
          <cell r="F201" t="str">
            <v>โรงพยาบาลชุมชน</v>
          </cell>
          <cell r="G201" t="str">
            <v>90</v>
          </cell>
          <cell r="H201" t="str">
            <v>30</v>
          </cell>
          <cell r="I201" t="str">
            <v>จ.นครราชสีมา</v>
          </cell>
          <cell r="J201" t="str">
            <v>15</v>
          </cell>
          <cell r="K201" t="str">
            <v xml:space="preserve"> อ.พิมาย</v>
          </cell>
          <cell r="L201" t="str">
            <v>01</v>
          </cell>
          <cell r="M201" t="str">
            <v xml:space="preserve"> 'ต.ในเมือง'</v>
          </cell>
          <cell r="N201" t="str">
            <v>01</v>
          </cell>
          <cell r="O201" t="str">
            <v xml:space="preserve"> หมู่ 1</v>
          </cell>
          <cell r="P201" t="str">
            <v>01</v>
          </cell>
          <cell r="Q201" t="str">
            <v>เปิดดำเนินการ</v>
          </cell>
          <cell r="R201" t="str">
            <v>138 ม.1  ถ.พิมาย - ตลาดแค</v>
          </cell>
          <cell r="V201" t="str">
            <v>23</v>
          </cell>
          <cell r="W201" t="str">
            <v>2.3 ทุติยภูมิระดับสูง</v>
          </cell>
          <cell r="AH201" t="str">
            <v>10884</v>
          </cell>
        </row>
        <row r="202">
          <cell r="A202" t="str">
            <v>001086600</v>
          </cell>
          <cell r="B202" t="str">
            <v>โรงพยาบาลคลองหาด</v>
          </cell>
          <cell r="C202" t="str">
            <v>21002</v>
          </cell>
          <cell r="D202" t="str">
            <v>กระทรวงสาธารณสุข สำนักงานปลัดกระทรวงสาธารณสุข</v>
          </cell>
          <cell r="E202" t="str">
            <v>07</v>
          </cell>
          <cell r="F202" t="str">
            <v>โรงพยาบาลชุมชน</v>
          </cell>
          <cell r="G202" t="str">
            <v>30</v>
          </cell>
          <cell r="H202" t="str">
            <v>27</v>
          </cell>
          <cell r="I202" t="str">
            <v>จ.สระแก้ว</v>
          </cell>
          <cell r="J202" t="str">
            <v>02</v>
          </cell>
          <cell r="K202" t="str">
            <v xml:space="preserve"> อ.คลองหาด</v>
          </cell>
          <cell r="L202" t="str">
            <v>01</v>
          </cell>
          <cell r="M202" t="str">
            <v xml:space="preserve"> 'ต.คลองหาด'</v>
          </cell>
          <cell r="N202" t="str">
            <v>01</v>
          </cell>
          <cell r="O202" t="str">
            <v xml:space="preserve"> หมู่ 1</v>
          </cell>
          <cell r="P202" t="str">
            <v>01</v>
          </cell>
          <cell r="Q202" t="str">
            <v>เปิดดำเนินการ</v>
          </cell>
          <cell r="R202" t="str">
            <v xml:space="preserve">628 </v>
          </cell>
          <cell r="V202" t="str">
            <v>21</v>
          </cell>
          <cell r="W202" t="str">
            <v>2.1 ทุติยภูมิระดับต้น</v>
          </cell>
          <cell r="AH202" t="str">
            <v>10866</v>
          </cell>
        </row>
        <row r="203">
          <cell r="A203" t="str">
            <v>001085900</v>
          </cell>
          <cell r="B203" t="str">
            <v>โรงพยาบาลบ้านสร้าง</v>
          </cell>
          <cell r="C203" t="str">
            <v>21002</v>
          </cell>
          <cell r="D203" t="str">
            <v>กระทรวงสาธารณสุข สำนักงานปลัดกระทรวงสาธารณสุข</v>
          </cell>
          <cell r="E203" t="str">
            <v>07</v>
          </cell>
          <cell r="F203" t="str">
            <v>โรงพยาบาลชุมชน</v>
          </cell>
          <cell r="G203" t="str">
            <v>30</v>
          </cell>
          <cell r="H203" t="str">
            <v>25</v>
          </cell>
          <cell r="I203" t="str">
            <v>จ.ปราจีนบุรี</v>
          </cell>
          <cell r="J203" t="str">
            <v>06</v>
          </cell>
          <cell r="K203" t="str">
            <v xml:space="preserve"> อ.บ้านสร้าง</v>
          </cell>
          <cell r="L203" t="str">
            <v>02</v>
          </cell>
          <cell r="M203" t="str">
            <v xml:space="preserve"> 'ต.บางกระเบา'</v>
          </cell>
          <cell r="N203" t="str">
            <v>01</v>
          </cell>
          <cell r="O203" t="str">
            <v xml:space="preserve"> หมู่ 1</v>
          </cell>
          <cell r="P203" t="str">
            <v>01</v>
          </cell>
          <cell r="Q203" t="str">
            <v>เปิดดำเนินการ</v>
          </cell>
          <cell r="V203" t="str">
            <v>21</v>
          </cell>
          <cell r="W203" t="str">
            <v>2.1 ทุติยภูมิระดับต้น</v>
          </cell>
          <cell r="AH203" t="str">
            <v>10859</v>
          </cell>
        </row>
        <row r="204">
          <cell r="A204" t="str">
            <v>001086000</v>
          </cell>
          <cell r="B204" t="str">
            <v>โรงพยาบาลประจันตคาม</v>
          </cell>
          <cell r="C204" t="str">
            <v>21002</v>
          </cell>
          <cell r="D204" t="str">
            <v>กระทรวงสาธารณสุข สำนักงานปลัดกระทรวงสาธารณสุข</v>
          </cell>
          <cell r="E204" t="str">
            <v>07</v>
          </cell>
          <cell r="F204" t="str">
            <v>โรงพยาบาลชุมชน</v>
          </cell>
          <cell r="G204" t="str">
            <v>30</v>
          </cell>
          <cell r="H204" t="str">
            <v>25</v>
          </cell>
          <cell r="I204" t="str">
            <v>จ.ปราจีนบุรี</v>
          </cell>
          <cell r="J204" t="str">
            <v>07</v>
          </cell>
          <cell r="K204" t="str">
            <v xml:space="preserve"> อ.ประจันตคาม</v>
          </cell>
          <cell r="L204" t="str">
            <v>01</v>
          </cell>
          <cell r="M204" t="str">
            <v xml:space="preserve"> 'ต.ประจันตคาม'</v>
          </cell>
          <cell r="N204" t="str">
            <v>04</v>
          </cell>
          <cell r="O204" t="str">
            <v xml:space="preserve"> หมู่ 4</v>
          </cell>
          <cell r="P204" t="str">
            <v>01</v>
          </cell>
          <cell r="Q204" t="str">
            <v>เปิดดำเนินการ</v>
          </cell>
          <cell r="R204" t="str">
            <v xml:space="preserve">101 </v>
          </cell>
          <cell r="V204" t="str">
            <v>21</v>
          </cell>
          <cell r="W204" t="str">
            <v>2.1 ทุติยภูมิระดับต้น</v>
          </cell>
          <cell r="AH204" t="str">
            <v>10860</v>
          </cell>
        </row>
        <row r="205">
          <cell r="A205" t="str">
            <v>001086100</v>
          </cell>
          <cell r="B205" t="str">
            <v>โรงพยาบาลศรีมหาโพธิ</v>
          </cell>
          <cell r="C205" t="str">
            <v>21002</v>
          </cell>
          <cell r="D205" t="str">
            <v>กระทรวงสาธารณสุข สำนักงานปลัดกระทรวงสาธารณสุข</v>
          </cell>
          <cell r="E205" t="str">
            <v>07</v>
          </cell>
          <cell r="F205" t="str">
            <v>โรงพยาบาลชุมชน</v>
          </cell>
          <cell r="G205" t="str">
            <v>60</v>
          </cell>
          <cell r="H205" t="str">
            <v>25</v>
          </cell>
          <cell r="I205" t="str">
            <v>จ.ปราจีนบุรี</v>
          </cell>
          <cell r="J205" t="str">
            <v>08</v>
          </cell>
          <cell r="K205" t="str">
            <v xml:space="preserve"> อ.ศรีมหาโพธิ</v>
          </cell>
          <cell r="L205" t="str">
            <v>01</v>
          </cell>
          <cell r="M205" t="str">
            <v xml:space="preserve"> 'ต.ศรีมหาโพธิ'</v>
          </cell>
          <cell r="N205" t="str">
            <v>09</v>
          </cell>
          <cell r="O205" t="str">
            <v xml:space="preserve"> หมู่ 9</v>
          </cell>
          <cell r="P205" t="str">
            <v>01</v>
          </cell>
          <cell r="Q205" t="str">
            <v>เปิดดำเนินการ</v>
          </cell>
          <cell r="R205" t="str">
            <v xml:space="preserve">114 </v>
          </cell>
          <cell r="V205" t="str">
            <v>21</v>
          </cell>
          <cell r="W205" t="str">
            <v>2.1 ทุติยภูมิระดับต้น</v>
          </cell>
          <cell r="AH205" t="str">
            <v>10861</v>
          </cell>
        </row>
        <row r="206">
          <cell r="A206" t="str">
            <v>001089300</v>
          </cell>
          <cell r="B206" t="str">
            <v>โรงพยาบาลโนนแดง</v>
          </cell>
          <cell r="C206" t="str">
            <v>21002</v>
          </cell>
          <cell r="D206" t="str">
            <v>กระทรวงสาธารณสุข สำนักงานปลัดกระทรวงสาธารณสุข</v>
          </cell>
          <cell r="E206" t="str">
            <v>07</v>
          </cell>
          <cell r="F206" t="str">
            <v>โรงพยาบาลชุมชน</v>
          </cell>
          <cell r="G206" t="str">
            <v>30</v>
          </cell>
          <cell r="H206" t="str">
            <v>30</v>
          </cell>
          <cell r="I206" t="str">
            <v>จ.นครราชสีมา</v>
          </cell>
          <cell r="J206" t="str">
            <v>24</v>
          </cell>
          <cell r="K206" t="str">
            <v xml:space="preserve"> อ.โนนแดง</v>
          </cell>
          <cell r="L206" t="str">
            <v>01</v>
          </cell>
          <cell r="M206" t="str">
            <v xml:space="preserve"> 'ต.โนนแดง'</v>
          </cell>
          <cell r="N206" t="str">
            <v>09</v>
          </cell>
          <cell r="O206" t="str">
            <v xml:space="preserve"> หมู่ 9</v>
          </cell>
          <cell r="P206" t="str">
            <v>01</v>
          </cell>
          <cell r="Q206" t="str">
            <v>เปิดดำเนินการ</v>
          </cell>
          <cell r="R206" t="str">
            <v xml:space="preserve">113 </v>
          </cell>
          <cell r="V206" t="str">
            <v>21</v>
          </cell>
          <cell r="W206" t="str">
            <v>2.1 ทุติยภูมิระดับต้น</v>
          </cell>
          <cell r="AH206" t="str">
            <v>10893</v>
          </cell>
        </row>
        <row r="207">
          <cell r="A207" t="str">
            <v>001089400</v>
          </cell>
          <cell r="B207" t="str">
            <v>โรงพยาบาลวังน้ำเขียว</v>
          </cell>
          <cell r="C207" t="str">
            <v>21002</v>
          </cell>
          <cell r="D207" t="str">
            <v>กระทรวงสาธารณสุข สำนักงานปลัดกระทรวงสาธารณสุข</v>
          </cell>
          <cell r="E207" t="str">
            <v>07</v>
          </cell>
          <cell r="F207" t="str">
            <v>โรงพยาบาลชุมชน</v>
          </cell>
          <cell r="G207" t="str">
            <v>10</v>
          </cell>
          <cell r="H207" t="str">
            <v>30</v>
          </cell>
          <cell r="I207" t="str">
            <v>จ.นครราชสีมา</v>
          </cell>
          <cell r="J207" t="str">
            <v>25</v>
          </cell>
          <cell r="K207" t="str">
            <v xml:space="preserve"> อ.วังน้ำเขียว</v>
          </cell>
          <cell r="L207" t="str">
            <v>05</v>
          </cell>
          <cell r="M207" t="str">
            <v xml:space="preserve"> 'ต.ไทยสามัคคี'</v>
          </cell>
          <cell r="N207" t="str">
            <v>03</v>
          </cell>
          <cell r="O207" t="str">
            <v xml:space="preserve"> หมู่ 3</v>
          </cell>
          <cell r="P207" t="str">
            <v>01</v>
          </cell>
          <cell r="Q207" t="str">
            <v>เปิดดำเนินการ</v>
          </cell>
          <cell r="R207" t="str">
            <v xml:space="preserve">ถ.ราชสีมา - กบินทร์บุรี  </v>
          </cell>
          <cell r="V207" t="str">
            <v>21</v>
          </cell>
          <cell r="W207" t="str">
            <v>2.1 ทุติยภูมิระดับต้น</v>
          </cell>
          <cell r="AH207" t="str">
            <v>10894</v>
          </cell>
        </row>
        <row r="208">
          <cell r="A208" t="str">
            <v>001087500</v>
          </cell>
          <cell r="B208" t="str">
            <v>โรงพยาบาลจักราช</v>
          </cell>
          <cell r="C208" t="str">
            <v>21002</v>
          </cell>
          <cell r="D208" t="str">
            <v>กระทรวงสาธารณสุข สำนักงานปลัดกระทรวงสาธารณสุข</v>
          </cell>
          <cell r="E208" t="str">
            <v>07</v>
          </cell>
          <cell r="F208" t="str">
            <v>โรงพยาบาลชุมชน</v>
          </cell>
          <cell r="G208" t="str">
            <v>30</v>
          </cell>
          <cell r="H208" t="str">
            <v>30</v>
          </cell>
          <cell r="I208" t="str">
            <v>จ.นครราชสีมา</v>
          </cell>
          <cell r="J208" t="str">
            <v>06</v>
          </cell>
          <cell r="K208" t="str">
            <v xml:space="preserve"> อ.จักราช</v>
          </cell>
          <cell r="L208" t="str">
            <v>01</v>
          </cell>
          <cell r="M208" t="str">
            <v xml:space="preserve"> 'ต.จักราช'</v>
          </cell>
          <cell r="N208" t="str">
            <v>04</v>
          </cell>
          <cell r="O208" t="str">
            <v xml:space="preserve"> หมู่ 4</v>
          </cell>
          <cell r="P208" t="str">
            <v>01</v>
          </cell>
          <cell r="Q208" t="str">
            <v>เปิดดำเนินการ</v>
          </cell>
          <cell r="R208" t="str">
            <v xml:space="preserve">272 </v>
          </cell>
          <cell r="V208" t="str">
            <v>22</v>
          </cell>
          <cell r="W208" t="str">
            <v>2.2 ทุติยภูมิระดับกลาง</v>
          </cell>
          <cell r="AH208" t="str">
            <v>10875</v>
          </cell>
        </row>
        <row r="209">
          <cell r="A209" t="str">
            <v>001089900</v>
          </cell>
          <cell r="B209" t="str">
            <v>โรงพยาบาลละหานทราย</v>
          </cell>
          <cell r="C209" t="str">
            <v>21002</v>
          </cell>
          <cell r="D209" t="str">
            <v>กระทรวงสาธารณสุข สำนักงานปลัดกระทรวงสาธารณสุข</v>
          </cell>
          <cell r="E209" t="str">
            <v>07</v>
          </cell>
          <cell r="F209" t="str">
            <v>โรงพยาบาลชุมชน</v>
          </cell>
          <cell r="G209" t="str">
            <v>90</v>
          </cell>
          <cell r="H209" t="str">
            <v>31</v>
          </cell>
          <cell r="I209" t="str">
            <v>จ.บุรีรัมย์</v>
          </cell>
          <cell r="J209" t="str">
            <v>06</v>
          </cell>
          <cell r="K209" t="str">
            <v xml:space="preserve"> อ.ละหานทราย</v>
          </cell>
          <cell r="L209" t="str">
            <v>01</v>
          </cell>
          <cell r="M209" t="str">
            <v xml:space="preserve"> 'ต.ละหานทราย'</v>
          </cell>
          <cell r="N209" t="str">
            <v>08</v>
          </cell>
          <cell r="O209" t="str">
            <v xml:space="preserve"> หมู่ 8</v>
          </cell>
          <cell r="P209" t="str">
            <v>01</v>
          </cell>
          <cell r="Q209" t="str">
            <v>เปิดดำเนินการ</v>
          </cell>
          <cell r="R209" t="str">
            <v xml:space="preserve">55 </v>
          </cell>
          <cell r="V209" t="str">
            <v>22</v>
          </cell>
          <cell r="W209" t="str">
            <v>2.2 ทุติยภูมิระดับกลาง</v>
          </cell>
          <cell r="AH209" t="str">
            <v>10899</v>
          </cell>
        </row>
        <row r="210">
          <cell r="A210" t="str">
            <v>001092400</v>
          </cell>
          <cell r="B210" t="str">
            <v>โรงพยาบาลลำดวน</v>
          </cell>
          <cell r="C210" t="str">
            <v>21002</v>
          </cell>
          <cell r="D210" t="str">
            <v>กระทรวงสาธารณสุข สำนักงานปลัดกระทรวงสาธารณสุข</v>
          </cell>
          <cell r="E210" t="str">
            <v>07</v>
          </cell>
          <cell r="F210" t="str">
            <v>โรงพยาบาลชุมชน</v>
          </cell>
          <cell r="G210" t="str">
            <v>60</v>
          </cell>
          <cell r="H210" t="str">
            <v>32</v>
          </cell>
          <cell r="I210" t="str">
            <v>จ.สุรินทร์</v>
          </cell>
          <cell r="J210" t="str">
            <v>11</v>
          </cell>
          <cell r="K210" t="str">
            <v xml:space="preserve"> อ.ลำดวน</v>
          </cell>
          <cell r="L210" t="str">
            <v>01</v>
          </cell>
          <cell r="M210" t="str">
            <v xml:space="preserve"> 'ต.ลำดวน'</v>
          </cell>
          <cell r="N210" t="str">
            <v>03</v>
          </cell>
          <cell r="O210" t="str">
            <v xml:space="preserve"> หมู่ 3</v>
          </cell>
          <cell r="P210" t="str">
            <v>01</v>
          </cell>
          <cell r="Q210" t="str">
            <v>เปิดดำเนินการ</v>
          </cell>
          <cell r="R210" t="str">
            <v xml:space="preserve">80  ถ.สุรินทร์-สังขะ </v>
          </cell>
          <cell r="V210" t="str">
            <v>21</v>
          </cell>
          <cell r="W210" t="str">
            <v>2.1 ทุติยภูมิระดับต้น</v>
          </cell>
          <cell r="AH210" t="str">
            <v>10924</v>
          </cell>
        </row>
        <row r="211">
          <cell r="A211" t="str">
            <v>001092500</v>
          </cell>
          <cell r="B211" t="str">
            <v>โรงพยาบาลสำโรงทาบ</v>
          </cell>
          <cell r="C211" t="str">
            <v>21002</v>
          </cell>
          <cell r="D211" t="str">
            <v>กระทรวงสาธารณสุข สำนักงานปลัดกระทรวงสาธารณสุข</v>
          </cell>
          <cell r="E211" t="str">
            <v>07</v>
          </cell>
          <cell r="F211" t="str">
            <v>โรงพยาบาลชุมชน</v>
          </cell>
          <cell r="G211" t="str">
            <v>30</v>
          </cell>
          <cell r="H211" t="str">
            <v>32</v>
          </cell>
          <cell r="I211" t="str">
            <v>จ.สุรินทร์</v>
          </cell>
          <cell r="J211" t="str">
            <v>12</v>
          </cell>
          <cell r="K211" t="str">
            <v xml:space="preserve"> อ.สำโรงทาบ</v>
          </cell>
          <cell r="L211" t="str">
            <v>02</v>
          </cell>
          <cell r="M211" t="str">
            <v xml:space="preserve"> 'ต.หนองไผ่ล้อม'</v>
          </cell>
          <cell r="N211" t="str">
            <v>01</v>
          </cell>
          <cell r="O211" t="str">
            <v xml:space="preserve"> หมู่ 1</v>
          </cell>
          <cell r="P211" t="str">
            <v>01</v>
          </cell>
          <cell r="Q211" t="str">
            <v>เปิดดำเนินการ</v>
          </cell>
          <cell r="R211" t="str">
            <v xml:space="preserve">272  ถ.ขามสามัคคี </v>
          </cell>
          <cell r="V211" t="str">
            <v>21</v>
          </cell>
          <cell r="W211" t="str">
            <v>2.1 ทุติยภูมิระดับต้น</v>
          </cell>
          <cell r="AH211" t="str">
            <v>10925</v>
          </cell>
        </row>
        <row r="212">
          <cell r="A212" t="str">
            <v>001092600</v>
          </cell>
          <cell r="B212" t="str">
            <v>โรงพยาบาลบัวเชด</v>
          </cell>
          <cell r="C212" t="str">
            <v>21002</v>
          </cell>
          <cell r="D212" t="str">
            <v>กระทรวงสาธารณสุข สำนักงานปลัดกระทรวงสาธารณสุข</v>
          </cell>
          <cell r="E212" t="str">
            <v>07</v>
          </cell>
          <cell r="F212" t="str">
            <v>โรงพยาบาลชุมชน</v>
          </cell>
          <cell r="G212" t="str">
            <v>30</v>
          </cell>
          <cell r="H212" t="str">
            <v>32</v>
          </cell>
          <cell r="I212" t="str">
            <v>จ.สุรินทร์</v>
          </cell>
          <cell r="J212" t="str">
            <v>13</v>
          </cell>
          <cell r="K212" t="str">
            <v xml:space="preserve"> อ.บัวเชด</v>
          </cell>
          <cell r="L212" t="str">
            <v>01</v>
          </cell>
          <cell r="M212" t="str">
            <v xml:space="preserve"> 'ต.บัวเชด'</v>
          </cell>
          <cell r="N212" t="str">
            <v>01</v>
          </cell>
          <cell r="O212" t="str">
            <v xml:space="preserve"> หมู่ 1</v>
          </cell>
          <cell r="P212" t="str">
            <v>01</v>
          </cell>
          <cell r="Q212" t="str">
            <v>เปิดดำเนินการ</v>
          </cell>
          <cell r="V212" t="str">
            <v>21</v>
          </cell>
          <cell r="W212" t="str">
            <v>2.1 ทุติยภูมิระดับต้น</v>
          </cell>
          <cell r="AH212" t="str">
            <v>10926</v>
          </cell>
        </row>
        <row r="213">
          <cell r="A213" t="str">
            <v>001098300</v>
          </cell>
          <cell r="B213" t="str">
            <v>โรงพยาบาลเนินสง่า</v>
          </cell>
          <cell r="C213" t="str">
            <v>21002</v>
          </cell>
          <cell r="D213" t="str">
            <v>กระทรวงสาธารณสุข สำนักงานปลัดกระทรวงสาธารณสุข</v>
          </cell>
          <cell r="E213" t="str">
            <v>07</v>
          </cell>
          <cell r="F213" t="str">
            <v>โรงพยาบาลชุมชน</v>
          </cell>
          <cell r="G213" t="str">
            <v>30</v>
          </cell>
          <cell r="H213" t="str">
            <v>36</v>
          </cell>
          <cell r="I213" t="str">
            <v>จ.ชัยภูมิ</v>
          </cell>
          <cell r="J213" t="str">
            <v>15</v>
          </cell>
          <cell r="K213" t="str">
            <v xml:space="preserve"> อ.เนินสง่า</v>
          </cell>
          <cell r="L213" t="str">
            <v>01</v>
          </cell>
          <cell r="M213" t="str">
            <v xml:space="preserve"> 'ต.หนองฉิม'</v>
          </cell>
          <cell r="N213" t="str">
            <v>05</v>
          </cell>
          <cell r="O213" t="str">
            <v xml:space="preserve"> หมู่ 5</v>
          </cell>
          <cell r="P213" t="str">
            <v>01</v>
          </cell>
          <cell r="Q213" t="str">
            <v>เปิดดำเนินการ</v>
          </cell>
          <cell r="R213" t="str">
            <v xml:space="preserve">180 ม. 5 </v>
          </cell>
          <cell r="S213" t="str">
            <v>36130</v>
          </cell>
          <cell r="V213" t="str">
            <v>21</v>
          </cell>
          <cell r="W213" t="str">
            <v>2.1 ทุติยภูมิระดับต้น</v>
          </cell>
          <cell r="AH213" t="str">
            <v>10983</v>
          </cell>
        </row>
        <row r="214">
          <cell r="A214" t="str">
            <v>001097300</v>
          </cell>
          <cell r="B214" t="str">
            <v>โรงพยาบาลหนองบัวแดง</v>
          </cell>
          <cell r="C214" t="str">
            <v>21002</v>
          </cell>
          <cell r="D214" t="str">
            <v>กระทรวงสาธารณสุข สำนักงานปลัดกระทรวงสาธารณสุข</v>
          </cell>
          <cell r="E214" t="str">
            <v>07</v>
          </cell>
          <cell r="F214" t="str">
            <v>โรงพยาบาลชุมชน</v>
          </cell>
          <cell r="G214" t="str">
            <v>30</v>
          </cell>
          <cell r="H214" t="str">
            <v>36</v>
          </cell>
          <cell r="I214" t="str">
            <v>จ.ชัยภูมิ</v>
          </cell>
          <cell r="J214" t="str">
            <v>05</v>
          </cell>
          <cell r="K214" t="str">
            <v xml:space="preserve"> อ.หนองบัวแดง</v>
          </cell>
          <cell r="L214" t="str">
            <v>01</v>
          </cell>
          <cell r="M214" t="str">
            <v xml:space="preserve"> 'ต.หนองบัวแดง'</v>
          </cell>
          <cell r="N214" t="str">
            <v>02</v>
          </cell>
          <cell r="O214" t="str">
            <v xml:space="preserve"> หมู่ 2</v>
          </cell>
          <cell r="P214" t="str">
            <v>01</v>
          </cell>
          <cell r="Q214" t="str">
            <v>เปิดดำเนินการ</v>
          </cell>
          <cell r="R214" t="str">
            <v xml:space="preserve">431 </v>
          </cell>
          <cell r="V214" t="str">
            <v>22</v>
          </cell>
          <cell r="W214" t="str">
            <v>2.2 ทุติยภูมิระดับกลาง</v>
          </cell>
          <cell r="AH214" t="str">
            <v>10973</v>
          </cell>
        </row>
        <row r="215">
          <cell r="A215" t="str">
            <v>001099200</v>
          </cell>
          <cell r="B215" t="str">
            <v>โรงพยาบาลโนนสัง</v>
          </cell>
          <cell r="C215" t="str">
            <v>21002</v>
          </cell>
          <cell r="D215" t="str">
            <v>กระทรวงสาธารณสุข สำนักงานปลัดกระทรวงสาธารณสุข</v>
          </cell>
          <cell r="E215" t="str">
            <v>07</v>
          </cell>
          <cell r="F215" t="str">
            <v>โรงพยาบาลชุมชน</v>
          </cell>
          <cell r="G215" t="str">
            <v>30</v>
          </cell>
          <cell r="H215" t="str">
            <v>39</v>
          </cell>
          <cell r="I215" t="str">
            <v>จ.หนองบัวลำภู</v>
          </cell>
          <cell r="J215" t="str">
            <v>03</v>
          </cell>
          <cell r="K215" t="str">
            <v xml:space="preserve"> อ.โนนสัง</v>
          </cell>
          <cell r="L215" t="str">
            <v>01</v>
          </cell>
          <cell r="M215" t="str">
            <v xml:space="preserve"> 'ต.โนนสัง'</v>
          </cell>
          <cell r="N215" t="str">
            <v>15</v>
          </cell>
          <cell r="O215" t="str">
            <v xml:space="preserve"> หมู่ 15</v>
          </cell>
          <cell r="P215" t="str">
            <v>01</v>
          </cell>
          <cell r="Q215" t="str">
            <v>เปิดดำเนินการ</v>
          </cell>
          <cell r="V215" t="str">
            <v>21</v>
          </cell>
          <cell r="W215" t="str">
            <v>2.1 ทุติยภูมิระดับต้น</v>
          </cell>
          <cell r="AH215" t="str">
            <v>10992</v>
          </cell>
        </row>
        <row r="216">
          <cell r="A216" t="str">
            <v>001099300</v>
          </cell>
          <cell r="B216" t="str">
            <v>โรงพยาบาลศรีบุญเรือง</v>
          </cell>
          <cell r="C216" t="str">
            <v>21002</v>
          </cell>
          <cell r="D216" t="str">
            <v>กระทรวงสาธารณสุข สำนักงานปลัดกระทรวงสาธารณสุข</v>
          </cell>
          <cell r="E216" t="str">
            <v>07</v>
          </cell>
          <cell r="F216" t="str">
            <v>โรงพยาบาลชุมชน</v>
          </cell>
          <cell r="G216" t="str">
            <v>60</v>
          </cell>
          <cell r="H216" t="str">
            <v>39</v>
          </cell>
          <cell r="I216" t="str">
            <v>จ.หนองบัวลำภู</v>
          </cell>
          <cell r="J216" t="str">
            <v>04</v>
          </cell>
          <cell r="K216" t="str">
            <v xml:space="preserve"> อ.ศรีบุญเรือง</v>
          </cell>
          <cell r="L216" t="str">
            <v>01</v>
          </cell>
          <cell r="M216" t="str">
            <v xml:space="preserve"> 'ต.เมืองใหม่'</v>
          </cell>
          <cell r="N216" t="str">
            <v>07</v>
          </cell>
          <cell r="O216" t="str">
            <v xml:space="preserve"> หมู่ 7</v>
          </cell>
          <cell r="P216" t="str">
            <v>01</v>
          </cell>
          <cell r="Q216" t="str">
            <v>เปิดดำเนินการ</v>
          </cell>
          <cell r="R216" t="str">
            <v xml:space="preserve">106 </v>
          </cell>
          <cell r="V216" t="str">
            <v>21</v>
          </cell>
          <cell r="W216" t="str">
            <v>2.1 ทุติยภูมิระดับต้น</v>
          </cell>
          <cell r="AH216" t="str">
            <v>10993</v>
          </cell>
        </row>
        <row r="217">
          <cell r="A217" t="str">
            <v>001099400</v>
          </cell>
          <cell r="B217" t="str">
            <v>โรงพยาบาลสุวรรณคูหา</v>
          </cell>
          <cell r="C217" t="str">
            <v>21002</v>
          </cell>
          <cell r="D217" t="str">
            <v>กระทรวงสาธารณสุข สำนักงานปลัดกระทรวงสาธารณสุข</v>
          </cell>
          <cell r="E217" t="str">
            <v>07</v>
          </cell>
          <cell r="F217" t="str">
            <v>โรงพยาบาลชุมชน</v>
          </cell>
          <cell r="G217" t="str">
            <v>30</v>
          </cell>
          <cell r="H217" t="str">
            <v>39</v>
          </cell>
          <cell r="I217" t="str">
            <v>จ.หนองบัวลำภู</v>
          </cell>
          <cell r="J217" t="str">
            <v>05</v>
          </cell>
          <cell r="K217" t="str">
            <v xml:space="preserve"> อ.สุวรรณคูหา</v>
          </cell>
          <cell r="L217" t="str">
            <v>06</v>
          </cell>
          <cell r="M217" t="str">
            <v xml:space="preserve"> 'ต.สุวรรณคูหา'</v>
          </cell>
          <cell r="N217" t="str">
            <v>06</v>
          </cell>
          <cell r="O217" t="str">
            <v xml:space="preserve"> หมู่ 6</v>
          </cell>
          <cell r="P217" t="str">
            <v>01</v>
          </cell>
          <cell r="Q217" t="str">
            <v>เปิดดำเนินการ</v>
          </cell>
          <cell r="R217" t="str">
            <v xml:space="preserve">ถ.พระไชยเชษฐา </v>
          </cell>
          <cell r="V217" t="str">
            <v>21</v>
          </cell>
          <cell r="W217" t="str">
            <v>2.1 ทุติยภูมิระดับต้น</v>
          </cell>
          <cell r="AH217" t="str">
            <v>10994</v>
          </cell>
        </row>
        <row r="218">
          <cell r="A218" t="str">
            <v>001100700</v>
          </cell>
          <cell r="B218" t="str">
            <v>โรงพยาบาลหนองสองห้อง</v>
          </cell>
          <cell r="C218" t="str">
            <v>21002</v>
          </cell>
          <cell r="D218" t="str">
            <v>กระทรวงสาธารณสุข สำนักงานปลัดกระทรวงสาธารณสุข</v>
          </cell>
          <cell r="E218" t="str">
            <v>07</v>
          </cell>
          <cell r="F218" t="str">
            <v>โรงพยาบาลชุมชน</v>
          </cell>
          <cell r="G218" t="str">
            <v>30</v>
          </cell>
          <cell r="H218" t="str">
            <v>40</v>
          </cell>
          <cell r="I218" t="str">
            <v>จ.ขอนแก่น</v>
          </cell>
          <cell r="J218" t="str">
            <v>15</v>
          </cell>
          <cell r="K218" t="str">
            <v xml:space="preserve"> อ.หนองสองห้อง</v>
          </cell>
          <cell r="L218" t="str">
            <v>01</v>
          </cell>
          <cell r="M218" t="str">
            <v xml:space="preserve"> 'ต.หนองสองห้อง'</v>
          </cell>
          <cell r="N218" t="str">
            <v>16</v>
          </cell>
          <cell r="O218" t="str">
            <v xml:space="preserve"> หมู่ 16</v>
          </cell>
          <cell r="P218" t="str">
            <v>01</v>
          </cell>
          <cell r="Q218" t="str">
            <v>เปิดดำเนินการ</v>
          </cell>
          <cell r="R218" t="str">
            <v xml:space="preserve">803 </v>
          </cell>
          <cell r="S218" t="str">
            <v>40190</v>
          </cell>
          <cell r="T218" t="str">
            <v>043491010</v>
          </cell>
          <cell r="V218" t="str">
            <v>21</v>
          </cell>
          <cell r="W218" t="str">
            <v>2.1 ทุติยภูมิระดับต้น</v>
          </cell>
          <cell r="X218" t="str">
            <v>S</v>
          </cell>
          <cell r="Y218" t="str">
            <v xml:space="preserve">บริการ  </v>
          </cell>
          <cell r="AH218" t="str">
            <v>11007</v>
          </cell>
        </row>
        <row r="219">
          <cell r="A219" t="str">
            <v>001101200</v>
          </cell>
          <cell r="B219" t="str">
            <v>โรงพยาบาลภูผาม่าน</v>
          </cell>
          <cell r="C219" t="str">
            <v>21002</v>
          </cell>
          <cell r="D219" t="str">
            <v>กระทรวงสาธารณสุข สำนักงานปลัดกระทรวงสาธารณสุข</v>
          </cell>
          <cell r="E219" t="str">
            <v>07</v>
          </cell>
          <cell r="F219" t="str">
            <v>โรงพยาบาลชุมชน</v>
          </cell>
          <cell r="G219" t="str">
            <v>30</v>
          </cell>
          <cell r="H219" t="str">
            <v>40</v>
          </cell>
          <cell r="I219" t="str">
            <v>จ.ขอนแก่น</v>
          </cell>
          <cell r="J219" t="str">
            <v>20</v>
          </cell>
          <cell r="K219" t="str">
            <v xml:space="preserve"> อ.ภูผาม่าน</v>
          </cell>
          <cell r="L219" t="str">
            <v>03</v>
          </cell>
          <cell r="M219" t="str">
            <v xml:space="preserve"> 'ต.ภูผาม่าน'</v>
          </cell>
          <cell r="N219" t="str">
            <v>01</v>
          </cell>
          <cell r="O219" t="str">
            <v xml:space="preserve"> หมู่ 1</v>
          </cell>
          <cell r="P219" t="str">
            <v>01</v>
          </cell>
          <cell r="Q219" t="str">
            <v>เปิดดำเนินการ</v>
          </cell>
          <cell r="R219" t="str">
            <v xml:space="preserve">39 </v>
          </cell>
          <cell r="S219" t="str">
            <v>40350</v>
          </cell>
          <cell r="T219" t="str">
            <v>043396011</v>
          </cell>
          <cell r="V219" t="str">
            <v>21</v>
          </cell>
          <cell r="W219" t="str">
            <v>2.1 ทุติยภูมิระดับต้น</v>
          </cell>
          <cell r="X219" t="str">
            <v>S</v>
          </cell>
          <cell r="Y219" t="str">
            <v xml:space="preserve">บริการ  </v>
          </cell>
          <cell r="AH219" t="str">
            <v>11012</v>
          </cell>
        </row>
        <row r="220">
          <cell r="A220" t="str">
            <v>001101700</v>
          </cell>
          <cell r="B220" t="str">
            <v>โรงพยาบาลโนนสะอาด</v>
          </cell>
          <cell r="C220" t="str">
            <v>21002</v>
          </cell>
          <cell r="D220" t="str">
            <v>กระทรวงสาธารณสุข สำนักงานปลัดกระทรวงสาธารณสุข</v>
          </cell>
          <cell r="E220" t="str">
            <v>07</v>
          </cell>
          <cell r="F220" t="str">
            <v>โรงพยาบาลชุมชน</v>
          </cell>
          <cell r="G220" t="str">
            <v>30</v>
          </cell>
          <cell r="H220" t="str">
            <v>41</v>
          </cell>
          <cell r="I220" t="str">
            <v>จ.อุดรธานี</v>
          </cell>
          <cell r="J220" t="str">
            <v>05</v>
          </cell>
          <cell r="K220" t="str">
            <v xml:space="preserve"> อ.โนนสะอาด</v>
          </cell>
          <cell r="L220" t="str">
            <v>01</v>
          </cell>
          <cell r="M220" t="str">
            <v xml:space="preserve"> 'ต.โนนสะอาด'</v>
          </cell>
          <cell r="N220" t="str">
            <v>02</v>
          </cell>
          <cell r="O220" t="str">
            <v xml:space="preserve"> หมู่ 2</v>
          </cell>
          <cell r="P220" t="str">
            <v>01</v>
          </cell>
          <cell r="Q220" t="str">
            <v>เปิดดำเนินการ</v>
          </cell>
          <cell r="V220" t="str">
            <v>21</v>
          </cell>
          <cell r="W220" t="str">
            <v>2.1 ทุติยภูมิระดับต้น</v>
          </cell>
          <cell r="AH220" t="str">
            <v>11017</v>
          </cell>
        </row>
        <row r="221">
          <cell r="A221" t="str">
            <v>001102200</v>
          </cell>
          <cell r="B221" t="str">
            <v>โรงพยาบาลวังสามหมอ</v>
          </cell>
          <cell r="C221" t="str">
            <v>21002</v>
          </cell>
          <cell r="D221" t="str">
            <v>กระทรวงสาธารณสุข สำนักงานปลัดกระทรวงสาธารณสุข</v>
          </cell>
          <cell r="E221" t="str">
            <v>07</v>
          </cell>
          <cell r="F221" t="str">
            <v>โรงพยาบาลชุมชน</v>
          </cell>
          <cell r="G221" t="str">
            <v>30</v>
          </cell>
          <cell r="H221" t="str">
            <v>41</v>
          </cell>
          <cell r="I221" t="str">
            <v>จ.อุดรธานี</v>
          </cell>
          <cell r="J221" t="str">
            <v>10</v>
          </cell>
          <cell r="K221" t="str">
            <v xml:space="preserve"> อ.วังสามหมอ</v>
          </cell>
          <cell r="L221" t="str">
            <v>06</v>
          </cell>
          <cell r="M221" t="str">
            <v xml:space="preserve"> 'ต.วังสามหมอ'</v>
          </cell>
          <cell r="N221" t="str">
            <v>11</v>
          </cell>
          <cell r="O221" t="str">
            <v xml:space="preserve"> หมู่ 11</v>
          </cell>
          <cell r="P221" t="str">
            <v>01</v>
          </cell>
          <cell r="Q221" t="str">
            <v>เปิดดำเนินการ</v>
          </cell>
          <cell r="R221" t="str">
            <v xml:space="preserve">108  ถ.ศรีธาตุ-วังสามหมอ </v>
          </cell>
          <cell r="S221" t="str">
            <v>41280</v>
          </cell>
          <cell r="V221" t="str">
            <v>21</v>
          </cell>
          <cell r="W221" t="str">
            <v>2.1 ทุติยภูมิระดับต้น</v>
          </cell>
          <cell r="AH221" t="str">
            <v>11022</v>
          </cell>
        </row>
        <row r="222">
          <cell r="A222" t="str">
            <v>001105100</v>
          </cell>
          <cell r="B222" t="str">
            <v>โรงพยาบาลแกดำ</v>
          </cell>
          <cell r="C222" t="str">
            <v>21002</v>
          </cell>
          <cell r="D222" t="str">
            <v>กระทรวงสาธารณสุข สำนักงานปลัดกระทรวงสาธารณสุข</v>
          </cell>
          <cell r="E222" t="str">
            <v>07</v>
          </cell>
          <cell r="F222" t="str">
            <v>โรงพยาบาลชุมชน</v>
          </cell>
          <cell r="G222" t="str">
            <v>30</v>
          </cell>
          <cell r="H222" t="str">
            <v>44</v>
          </cell>
          <cell r="I222" t="str">
            <v>จ.มหาสารคาม</v>
          </cell>
          <cell r="J222" t="str">
            <v>02</v>
          </cell>
          <cell r="K222" t="str">
            <v xml:space="preserve"> อ.แกดำ</v>
          </cell>
          <cell r="L222" t="str">
            <v>01</v>
          </cell>
          <cell r="M222" t="str">
            <v xml:space="preserve"> 'ต.แกดำ'</v>
          </cell>
          <cell r="N222" t="str">
            <v>07</v>
          </cell>
          <cell r="O222" t="str">
            <v xml:space="preserve"> หมู่ 7</v>
          </cell>
          <cell r="P222" t="str">
            <v>01</v>
          </cell>
          <cell r="Q222" t="str">
            <v>เปิดดำเนินการ</v>
          </cell>
          <cell r="R222" t="str">
            <v xml:space="preserve">155 </v>
          </cell>
          <cell r="V222" t="str">
            <v>21</v>
          </cell>
          <cell r="W222" t="str">
            <v>2.1 ทุติยภูมิระดับต้น</v>
          </cell>
          <cell r="AH222" t="str">
            <v>11051</v>
          </cell>
        </row>
        <row r="223">
          <cell r="A223" t="str">
            <v>001101600</v>
          </cell>
          <cell r="B223" t="str">
            <v>โรงพยาบาลห้วยเกิ้ง</v>
          </cell>
          <cell r="C223" t="str">
            <v>21002</v>
          </cell>
          <cell r="D223" t="str">
            <v>กระทรวงสาธารณสุข สำนักงานปลัดกระทรวงสาธารณสุข</v>
          </cell>
          <cell r="E223" t="str">
            <v>07</v>
          </cell>
          <cell r="F223" t="str">
            <v>โรงพยาบาลชุมชน</v>
          </cell>
          <cell r="G223" t="str">
            <v>10</v>
          </cell>
          <cell r="H223" t="str">
            <v>41</v>
          </cell>
          <cell r="I223" t="str">
            <v>จ.อุดรธานี</v>
          </cell>
          <cell r="J223" t="str">
            <v>04</v>
          </cell>
          <cell r="K223" t="str">
            <v xml:space="preserve"> อ.กุมภวาปี</v>
          </cell>
          <cell r="L223" t="str">
            <v>07</v>
          </cell>
          <cell r="M223" t="str">
            <v xml:space="preserve"> 'ต.ห้วยเกิ้ง'</v>
          </cell>
          <cell r="N223" t="str">
            <v>04</v>
          </cell>
          <cell r="O223" t="str">
            <v xml:space="preserve"> หมู่ 4</v>
          </cell>
          <cell r="P223" t="str">
            <v>01</v>
          </cell>
          <cell r="Q223" t="str">
            <v>เปิดดำเนินการ</v>
          </cell>
          <cell r="S223" t="str">
            <v>41000</v>
          </cell>
          <cell r="V223" t="str">
            <v>21</v>
          </cell>
          <cell r="W223" t="str">
            <v>2.1 ทุติยภูมิระดับต้น</v>
          </cell>
          <cell r="AH223" t="str">
            <v>11016</v>
          </cell>
        </row>
        <row r="224">
          <cell r="A224" t="str">
            <v>001105700</v>
          </cell>
          <cell r="B224" t="str">
            <v>โรงพยาบาลพยัคฆภูมิพิสัย</v>
          </cell>
          <cell r="C224" t="str">
            <v>21002</v>
          </cell>
          <cell r="D224" t="str">
            <v>กระทรวงสาธารณสุข สำนักงานปลัดกระทรวงสาธารณสุข</v>
          </cell>
          <cell r="E224" t="str">
            <v>07</v>
          </cell>
          <cell r="F224" t="str">
            <v>โรงพยาบาลชุมชน</v>
          </cell>
          <cell r="G224" t="str">
            <v>90</v>
          </cell>
          <cell r="H224" t="str">
            <v>44</v>
          </cell>
          <cell r="I224" t="str">
            <v>จ.มหาสารคาม</v>
          </cell>
          <cell r="J224" t="str">
            <v>08</v>
          </cell>
          <cell r="K224" t="str">
            <v xml:space="preserve"> อ.พยัคฆภูมิพิสัย</v>
          </cell>
          <cell r="L224" t="str">
            <v>01</v>
          </cell>
          <cell r="M224" t="str">
            <v xml:space="preserve"> 'ต.ปะหลาน'</v>
          </cell>
          <cell r="N224" t="str">
            <v>01</v>
          </cell>
          <cell r="O224" t="str">
            <v xml:space="preserve"> หมู่ 1</v>
          </cell>
          <cell r="P224" t="str">
            <v>01</v>
          </cell>
          <cell r="Q224" t="str">
            <v>เปิดดำเนินการ</v>
          </cell>
          <cell r="R224" t="str">
            <v xml:space="preserve">693  ถ.นุตจรัส </v>
          </cell>
          <cell r="V224" t="str">
            <v>22</v>
          </cell>
          <cell r="W224" t="str">
            <v>2.2 ทุติยภูมิระดับกลาง</v>
          </cell>
          <cell r="AH224" t="str">
            <v>11057</v>
          </cell>
        </row>
        <row r="225">
          <cell r="A225" t="str">
            <v>001105800</v>
          </cell>
          <cell r="B225" t="str">
            <v>โรงพยาบาลวาปีปทุม</v>
          </cell>
          <cell r="C225" t="str">
            <v>21002</v>
          </cell>
          <cell r="D225" t="str">
            <v>กระทรวงสาธารณสุข สำนักงานปลัดกระทรวงสาธารณสุข</v>
          </cell>
          <cell r="E225" t="str">
            <v>07</v>
          </cell>
          <cell r="F225" t="str">
            <v>โรงพยาบาลชุมชน</v>
          </cell>
          <cell r="G225" t="str">
            <v>90</v>
          </cell>
          <cell r="H225" t="str">
            <v>44</v>
          </cell>
          <cell r="I225" t="str">
            <v>จ.มหาสารคาม</v>
          </cell>
          <cell r="J225" t="str">
            <v>09</v>
          </cell>
          <cell r="K225" t="str">
            <v xml:space="preserve"> อ.วาปีปทุม</v>
          </cell>
          <cell r="L225" t="str">
            <v>01</v>
          </cell>
          <cell r="M225" t="str">
            <v xml:space="preserve"> 'ต.หนองแสง'</v>
          </cell>
          <cell r="N225" t="str">
            <v>02</v>
          </cell>
          <cell r="O225" t="str">
            <v xml:space="preserve"> หมู่ 2</v>
          </cell>
          <cell r="P225" t="str">
            <v>01</v>
          </cell>
          <cell r="Q225" t="str">
            <v>เปิดดำเนินการ</v>
          </cell>
          <cell r="R225" t="str">
            <v xml:space="preserve">ถ.วานี-พยัคฆ์ </v>
          </cell>
          <cell r="V225" t="str">
            <v>21</v>
          </cell>
          <cell r="W225" t="str">
            <v>2.1 ทุติยภูมิระดับต้น</v>
          </cell>
          <cell r="Z225" t="str">
            <v>06</v>
          </cell>
          <cell r="AA225" t="str">
            <v>แก้ไข/เปลี่ยนแปลงจำนวนเตียง</v>
          </cell>
          <cell r="AB225" t="str">
            <v>เพิ่มจำนวนเตียง จาก 60 เป็น 90 ตามหนังสือสำนักบริหารการสาธารณสุขที่ สธ0228.042/6246 วันที่ 20 พย.55</v>
          </cell>
          <cell r="AH225" t="str">
            <v>11058</v>
          </cell>
        </row>
        <row r="226">
          <cell r="A226" t="str">
            <v>001105400</v>
          </cell>
          <cell r="B226" t="str">
            <v>โรงพยาบาลเชียงยืน</v>
          </cell>
          <cell r="C226" t="str">
            <v>21002</v>
          </cell>
          <cell r="D226" t="str">
            <v>กระทรวงสาธารณสุข สำนักงานปลัดกระทรวงสาธารณสุข</v>
          </cell>
          <cell r="E226" t="str">
            <v>07</v>
          </cell>
          <cell r="F226" t="str">
            <v>โรงพยาบาลชุมชน</v>
          </cell>
          <cell r="G226" t="str">
            <v>30</v>
          </cell>
          <cell r="H226" t="str">
            <v>44</v>
          </cell>
          <cell r="I226" t="str">
            <v>จ.มหาสารคาม</v>
          </cell>
          <cell r="J226" t="str">
            <v>05</v>
          </cell>
          <cell r="K226" t="str">
            <v xml:space="preserve"> อ.เชียงยืน</v>
          </cell>
          <cell r="L226" t="str">
            <v>01</v>
          </cell>
          <cell r="M226" t="str">
            <v xml:space="preserve"> 'ต.เชียงยืน'</v>
          </cell>
          <cell r="N226" t="str">
            <v>05</v>
          </cell>
          <cell r="O226" t="str">
            <v xml:space="preserve"> หมู่ 5</v>
          </cell>
          <cell r="P226" t="str">
            <v>01</v>
          </cell>
          <cell r="Q226" t="str">
            <v>เปิดดำเนินการ</v>
          </cell>
          <cell r="R226" t="str">
            <v xml:space="preserve">ถ.แสงอาวุธ </v>
          </cell>
          <cell r="V226" t="str">
            <v>21</v>
          </cell>
          <cell r="W226" t="str">
            <v>2.1 ทุติยภูมิระดับต้น</v>
          </cell>
          <cell r="AH226" t="str">
            <v>11054</v>
          </cell>
        </row>
        <row r="227">
          <cell r="A227" t="str">
            <v>001105600</v>
          </cell>
          <cell r="B227" t="str">
            <v>โรงพยาบาลนาเชือก</v>
          </cell>
          <cell r="C227" t="str">
            <v>21002</v>
          </cell>
          <cell r="D227" t="str">
            <v>กระทรวงสาธารณสุข สำนักงานปลัดกระทรวงสาธารณสุข</v>
          </cell>
          <cell r="E227" t="str">
            <v>07</v>
          </cell>
          <cell r="F227" t="str">
            <v>โรงพยาบาลชุมชน</v>
          </cell>
          <cell r="G227" t="str">
            <v>30</v>
          </cell>
          <cell r="H227" t="str">
            <v>44</v>
          </cell>
          <cell r="I227" t="str">
            <v>จ.มหาสารคาม</v>
          </cell>
          <cell r="J227" t="str">
            <v>07</v>
          </cell>
          <cell r="K227" t="str">
            <v xml:space="preserve"> อ.นาเชือก</v>
          </cell>
          <cell r="L227" t="str">
            <v>01</v>
          </cell>
          <cell r="M227" t="str">
            <v xml:space="preserve"> 'ต.นาเชือก'</v>
          </cell>
          <cell r="N227" t="str">
            <v>02</v>
          </cell>
          <cell r="O227" t="str">
            <v xml:space="preserve"> หมู่ 2</v>
          </cell>
          <cell r="P227" t="str">
            <v>01</v>
          </cell>
          <cell r="Q227" t="str">
            <v>เปิดดำเนินการ</v>
          </cell>
          <cell r="R227" t="str">
            <v xml:space="preserve">52  ถ.นาเชือก-พยัคฒภูมิพิสัย </v>
          </cell>
          <cell r="V227" t="str">
            <v>21</v>
          </cell>
          <cell r="W227" t="str">
            <v>2.1 ทุติยภูมิระดับต้น</v>
          </cell>
          <cell r="AH227" t="str">
            <v>11056</v>
          </cell>
        </row>
        <row r="228">
          <cell r="A228" t="str">
            <v>001108700</v>
          </cell>
          <cell r="B228" t="str">
            <v>โรงพยาบาลสมเด็จ</v>
          </cell>
          <cell r="C228" t="str">
            <v>21002</v>
          </cell>
          <cell r="D228" t="str">
            <v>กระทรวงสาธารณสุข สำนักงานปลัดกระทรวงสาธารณสุข</v>
          </cell>
          <cell r="E228" t="str">
            <v>07</v>
          </cell>
          <cell r="F228" t="str">
            <v>โรงพยาบาลชุมชน</v>
          </cell>
          <cell r="G228" t="str">
            <v>90</v>
          </cell>
          <cell r="H228" t="str">
            <v>46</v>
          </cell>
          <cell r="I228" t="str">
            <v>จ.กาฬสินธุ์</v>
          </cell>
          <cell r="J228" t="str">
            <v>13</v>
          </cell>
          <cell r="K228" t="str">
            <v xml:space="preserve"> อ.สมเด็จ</v>
          </cell>
          <cell r="L228" t="str">
            <v>01</v>
          </cell>
          <cell r="M228" t="str">
            <v xml:space="preserve"> 'ต.สมเด็จ'</v>
          </cell>
          <cell r="N228" t="str">
            <v>02</v>
          </cell>
          <cell r="O228" t="str">
            <v xml:space="preserve"> หมู่ 2</v>
          </cell>
          <cell r="P228" t="str">
            <v>01</v>
          </cell>
          <cell r="Q228" t="str">
            <v>เปิดดำเนินการ</v>
          </cell>
          <cell r="R228" t="str">
            <v xml:space="preserve">398 </v>
          </cell>
          <cell r="V228" t="str">
            <v>22</v>
          </cell>
          <cell r="W228" t="str">
            <v>2.2 ทุติยภูมิระดับกลาง</v>
          </cell>
          <cell r="AH228" t="str">
            <v>11087</v>
          </cell>
        </row>
        <row r="229">
          <cell r="A229" t="str">
            <v>001105900</v>
          </cell>
          <cell r="B229" t="str">
            <v>โรงพยาบาลนาดูน</v>
          </cell>
          <cell r="C229" t="str">
            <v>21002</v>
          </cell>
          <cell r="D229" t="str">
            <v>กระทรวงสาธารณสุข สำนักงานปลัดกระทรวงสาธารณสุข</v>
          </cell>
          <cell r="E229" t="str">
            <v>07</v>
          </cell>
          <cell r="F229" t="str">
            <v>โรงพยาบาลชุมชน</v>
          </cell>
          <cell r="G229" t="str">
            <v>30</v>
          </cell>
          <cell r="H229" t="str">
            <v>44</v>
          </cell>
          <cell r="I229" t="str">
            <v>จ.มหาสารคาม</v>
          </cell>
          <cell r="J229" t="str">
            <v>10</v>
          </cell>
          <cell r="K229" t="str">
            <v xml:space="preserve"> อ.นาดูน</v>
          </cell>
          <cell r="L229" t="str">
            <v>01</v>
          </cell>
          <cell r="M229" t="str">
            <v xml:space="preserve"> 'ต.นาดูน'</v>
          </cell>
          <cell r="N229" t="str">
            <v>09</v>
          </cell>
          <cell r="O229" t="str">
            <v xml:space="preserve"> หมู่ 9</v>
          </cell>
          <cell r="P229" t="str">
            <v>01</v>
          </cell>
          <cell r="Q229" t="str">
            <v>เปิดดำเนินการ</v>
          </cell>
          <cell r="R229" t="str">
            <v xml:space="preserve">170  ถ.กลางเมือง </v>
          </cell>
          <cell r="V229" t="str">
            <v>21</v>
          </cell>
          <cell r="W229" t="str">
            <v>2.1 ทุติยภูมิระดับต้น</v>
          </cell>
          <cell r="AH229" t="str">
            <v>11059</v>
          </cell>
        </row>
        <row r="230">
          <cell r="A230" t="str">
            <v>001108200</v>
          </cell>
          <cell r="B230" t="str">
            <v>โรงพยาบาลห้วยเม็ก</v>
          </cell>
          <cell r="C230" t="str">
            <v>21002</v>
          </cell>
          <cell r="D230" t="str">
            <v>กระทรวงสาธารณสุข สำนักงานปลัดกระทรวงสาธารณสุข</v>
          </cell>
          <cell r="E230" t="str">
            <v>07</v>
          </cell>
          <cell r="F230" t="str">
            <v>โรงพยาบาลชุมชน</v>
          </cell>
          <cell r="G230" t="str">
            <v>10</v>
          </cell>
          <cell r="H230" t="str">
            <v>46</v>
          </cell>
          <cell r="I230" t="str">
            <v>จ.กาฬสินธุ์</v>
          </cell>
          <cell r="J230" t="str">
            <v>08</v>
          </cell>
          <cell r="K230" t="str">
            <v xml:space="preserve"> อ.ห้วยเม็ก</v>
          </cell>
          <cell r="L230" t="str">
            <v>01</v>
          </cell>
          <cell r="M230" t="str">
            <v xml:space="preserve"> 'ต.ห้วยเม็ก'</v>
          </cell>
          <cell r="N230" t="str">
            <v>04</v>
          </cell>
          <cell r="O230" t="str">
            <v xml:space="preserve"> หมู่ 4</v>
          </cell>
          <cell r="P230" t="str">
            <v>01</v>
          </cell>
          <cell r="Q230" t="str">
            <v>เปิดดำเนินการ</v>
          </cell>
          <cell r="R230" t="str">
            <v xml:space="preserve">55 </v>
          </cell>
          <cell r="V230" t="str">
            <v>21</v>
          </cell>
          <cell r="W230" t="str">
            <v>2.1 ทุติยภูมิระดับต้น</v>
          </cell>
          <cell r="AH230" t="str">
            <v>11082</v>
          </cell>
        </row>
        <row r="231">
          <cell r="A231" t="str">
            <v>001108000</v>
          </cell>
          <cell r="B231" t="str">
            <v>โรงพยาบาลเขาวง</v>
          </cell>
          <cell r="C231" t="str">
            <v>21002</v>
          </cell>
          <cell r="D231" t="str">
            <v>กระทรวงสาธารณสุข สำนักงานปลัดกระทรวงสาธารณสุข</v>
          </cell>
          <cell r="E231" t="str">
            <v>07</v>
          </cell>
          <cell r="F231" t="str">
            <v>โรงพยาบาลชุมชน</v>
          </cell>
          <cell r="G231" t="str">
            <v>30</v>
          </cell>
          <cell r="H231" t="str">
            <v>46</v>
          </cell>
          <cell r="I231" t="str">
            <v>จ.กาฬสินธุ์</v>
          </cell>
          <cell r="J231" t="str">
            <v>06</v>
          </cell>
          <cell r="K231" t="str">
            <v xml:space="preserve"> อ.เขาวง</v>
          </cell>
          <cell r="L231" t="str">
            <v>01</v>
          </cell>
          <cell r="M231" t="str">
            <v xml:space="preserve"> 'ต.คุ้มเก่า'</v>
          </cell>
          <cell r="N231" t="str">
            <v>03</v>
          </cell>
          <cell r="O231" t="str">
            <v xml:space="preserve"> หมู่ 3</v>
          </cell>
          <cell r="P231" t="str">
            <v>01</v>
          </cell>
          <cell r="Q231" t="str">
            <v>เปิดดำเนินการ</v>
          </cell>
          <cell r="R231" t="str">
            <v xml:space="preserve">249 </v>
          </cell>
          <cell r="V231" t="str">
            <v>21</v>
          </cell>
          <cell r="W231" t="str">
            <v>2.1 ทุติยภูมิระดับต้น</v>
          </cell>
          <cell r="AH231" t="str">
            <v>11080</v>
          </cell>
        </row>
        <row r="232">
          <cell r="A232" t="str">
            <v>001107900</v>
          </cell>
          <cell r="B232" t="str">
            <v>โรงพยาบาลร่องคำ</v>
          </cell>
          <cell r="C232" t="str">
            <v>21002</v>
          </cell>
          <cell r="D232" t="str">
            <v>กระทรวงสาธารณสุข สำนักงานปลัดกระทรวงสาธารณสุข</v>
          </cell>
          <cell r="E232" t="str">
            <v>07</v>
          </cell>
          <cell r="F232" t="str">
            <v>โรงพยาบาลชุมชน</v>
          </cell>
          <cell r="G232" t="str">
            <v>30</v>
          </cell>
          <cell r="H232" t="str">
            <v>46</v>
          </cell>
          <cell r="I232" t="str">
            <v>จ.กาฬสินธุ์</v>
          </cell>
          <cell r="J232" t="str">
            <v>04</v>
          </cell>
          <cell r="K232" t="str">
            <v xml:space="preserve"> อ.ร่องคำ</v>
          </cell>
          <cell r="L232" t="str">
            <v>01</v>
          </cell>
          <cell r="M232" t="str">
            <v xml:space="preserve"> 'ต.ร่องคำ'</v>
          </cell>
          <cell r="N232" t="str">
            <v>01</v>
          </cell>
          <cell r="O232" t="str">
            <v xml:space="preserve"> หมู่ 1</v>
          </cell>
          <cell r="P232" t="str">
            <v>01</v>
          </cell>
          <cell r="Q232" t="str">
            <v>เปิดดำเนินการ</v>
          </cell>
          <cell r="R232" t="str">
            <v>101</v>
          </cell>
          <cell r="V232" t="str">
            <v>21</v>
          </cell>
          <cell r="W232" t="str">
            <v>2.1 ทุติยภูมิระดับต้น</v>
          </cell>
          <cell r="AH232" t="str">
            <v>11079</v>
          </cell>
        </row>
        <row r="233">
          <cell r="A233" t="str">
            <v>001108100</v>
          </cell>
          <cell r="B233" t="str">
            <v>โรงพยาบาลยางตลาด</v>
          </cell>
          <cell r="C233" t="str">
            <v>21002</v>
          </cell>
          <cell r="D233" t="str">
            <v>กระทรวงสาธารณสุข สำนักงานปลัดกระทรวงสาธารณสุข</v>
          </cell>
          <cell r="E233" t="str">
            <v>07</v>
          </cell>
          <cell r="F233" t="str">
            <v>โรงพยาบาลชุมชน</v>
          </cell>
          <cell r="G233" t="str">
            <v>60</v>
          </cell>
          <cell r="H233" t="str">
            <v>46</v>
          </cell>
          <cell r="I233" t="str">
            <v>จ.กาฬสินธุ์</v>
          </cell>
          <cell r="J233" t="str">
            <v>07</v>
          </cell>
          <cell r="K233" t="str">
            <v xml:space="preserve"> อ.ยางตลาด</v>
          </cell>
          <cell r="L233" t="str">
            <v>01</v>
          </cell>
          <cell r="M233" t="str">
            <v xml:space="preserve"> 'ต.ยางตลาด'</v>
          </cell>
          <cell r="N233" t="str">
            <v>20</v>
          </cell>
          <cell r="O233" t="str">
            <v xml:space="preserve"> หมู่ 20</v>
          </cell>
          <cell r="P233" t="str">
            <v>01</v>
          </cell>
          <cell r="Q233" t="str">
            <v>เปิดดำเนินการ</v>
          </cell>
          <cell r="R233" t="str">
            <v xml:space="preserve">87 </v>
          </cell>
          <cell r="V233" t="str">
            <v>21</v>
          </cell>
          <cell r="W233" t="str">
            <v>2.1 ทุติยภูมิระดับต้น</v>
          </cell>
          <cell r="AH233" t="str">
            <v>11081</v>
          </cell>
        </row>
        <row r="234">
          <cell r="A234" t="str">
            <v>001107800</v>
          </cell>
          <cell r="B234" t="str">
            <v>โรงพยาบาลกมลาไสย</v>
          </cell>
          <cell r="C234" t="str">
            <v>21002</v>
          </cell>
          <cell r="D234" t="str">
            <v>กระทรวงสาธารณสุข สำนักงานปลัดกระทรวงสาธารณสุข</v>
          </cell>
          <cell r="E234" t="str">
            <v>07</v>
          </cell>
          <cell r="F234" t="str">
            <v>โรงพยาบาลชุมชน</v>
          </cell>
          <cell r="G234" t="str">
            <v>30</v>
          </cell>
          <cell r="H234" t="str">
            <v>46</v>
          </cell>
          <cell r="I234" t="str">
            <v>จ.กาฬสินธุ์</v>
          </cell>
          <cell r="J234" t="str">
            <v>03</v>
          </cell>
          <cell r="K234" t="str">
            <v xml:space="preserve"> อ.กมลาไสย</v>
          </cell>
          <cell r="L234" t="str">
            <v>01</v>
          </cell>
          <cell r="M234" t="str">
            <v xml:space="preserve"> 'ต.กมลาไสย'</v>
          </cell>
          <cell r="N234" t="str">
            <v>11</v>
          </cell>
          <cell r="O234" t="str">
            <v xml:space="preserve"> หมู่ 11</v>
          </cell>
          <cell r="P234" t="str">
            <v>01</v>
          </cell>
          <cell r="Q234" t="str">
            <v>เปิดดำเนินการ</v>
          </cell>
          <cell r="R234" t="str">
            <v>111 ม.11 ถนนกมลาไสย-หนองแปน</v>
          </cell>
          <cell r="V234" t="str">
            <v>21</v>
          </cell>
          <cell r="W234" t="str">
            <v>2.1 ทุติยภูมิระดับต้น</v>
          </cell>
          <cell r="AH234" t="str">
            <v>11078</v>
          </cell>
        </row>
        <row r="235">
          <cell r="A235" t="str">
            <v>001111600</v>
          </cell>
          <cell r="B235" t="str">
            <v>โรงพยาบาลคำชะอี</v>
          </cell>
          <cell r="C235" t="str">
            <v>21002</v>
          </cell>
          <cell r="D235" t="str">
            <v>กระทรวงสาธารณสุข สำนักงานปลัดกระทรวงสาธารณสุข</v>
          </cell>
          <cell r="E235" t="str">
            <v>07</v>
          </cell>
          <cell r="F235" t="str">
            <v>โรงพยาบาลชุมชน</v>
          </cell>
          <cell r="G235" t="str">
            <v>30</v>
          </cell>
          <cell r="H235" t="str">
            <v>49</v>
          </cell>
          <cell r="I235" t="str">
            <v>จ.มุกดาหาร</v>
          </cell>
          <cell r="J235" t="str">
            <v>05</v>
          </cell>
          <cell r="K235" t="str">
            <v xml:space="preserve"> อ.คำชะอี</v>
          </cell>
          <cell r="L235" t="str">
            <v>03</v>
          </cell>
          <cell r="M235" t="str">
            <v xml:space="preserve"> 'ต.บ้านซ่ง'</v>
          </cell>
          <cell r="N235" t="str">
            <v>02</v>
          </cell>
          <cell r="O235" t="str">
            <v xml:space="preserve"> หมู่ 2</v>
          </cell>
          <cell r="P235" t="str">
            <v>01</v>
          </cell>
          <cell r="Q235" t="str">
            <v>เปิดดำเนินการ</v>
          </cell>
          <cell r="R235" t="str">
            <v xml:space="preserve">55 ม.2 ถ.มุก-กุฉินารายณ์ </v>
          </cell>
          <cell r="S235" t="str">
            <v>49110</v>
          </cell>
          <cell r="T235" t="str">
            <v>042691085</v>
          </cell>
          <cell r="U235" t="str">
            <v>042637176</v>
          </cell>
          <cell r="V235" t="str">
            <v>21</v>
          </cell>
          <cell r="W235" t="str">
            <v>2.1 ทุติยภูมิระดับต้น</v>
          </cell>
          <cell r="AH235" t="str">
            <v>11116</v>
          </cell>
        </row>
        <row r="236">
          <cell r="A236" t="str">
            <v>001111800</v>
          </cell>
          <cell r="B236" t="str">
            <v>โรงพยาบาลหนองสูง</v>
          </cell>
          <cell r="C236" t="str">
            <v>21002</v>
          </cell>
          <cell r="D236" t="str">
            <v>กระทรวงสาธารณสุข สำนักงานปลัดกระทรวงสาธารณสุข</v>
          </cell>
          <cell r="E236" t="str">
            <v>07</v>
          </cell>
          <cell r="F236" t="str">
            <v>โรงพยาบาลชุมชน</v>
          </cell>
          <cell r="G236" t="str">
            <v>30</v>
          </cell>
          <cell r="H236" t="str">
            <v>49</v>
          </cell>
          <cell r="I236" t="str">
            <v>จ.มุกดาหาร</v>
          </cell>
          <cell r="J236" t="str">
            <v>07</v>
          </cell>
          <cell r="K236" t="str">
            <v xml:space="preserve"> อ.หนองสูง</v>
          </cell>
          <cell r="L236" t="str">
            <v>06</v>
          </cell>
          <cell r="M236" t="str">
            <v xml:space="preserve"> 'ต.หนองสูงเหนือ'</v>
          </cell>
          <cell r="N236" t="str">
            <v>04</v>
          </cell>
          <cell r="O236" t="str">
            <v xml:space="preserve"> หมู่ 4</v>
          </cell>
          <cell r="P236" t="str">
            <v>01</v>
          </cell>
          <cell r="Q236" t="str">
            <v>เปิดดำเนินการ</v>
          </cell>
          <cell r="R236" t="str">
            <v xml:space="preserve">59 ม.4 </v>
          </cell>
          <cell r="S236" t="str">
            <v>49160</v>
          </cell>
          <cell r="T236" t="str">
            <v>042635281</v>
          </cell>
          <cell r="U236" t="str">
            <v>042635281</v>
          </cell>
          <cell r="V236" t="str">
            <v>21</v>
          </cell>
          <cell r="W236" t="str">
            <v>2.1 ทุติยภูมิระดับต้น</v>
          </cell>
          <cell r="AH236" t="str">
            <v>11118</v>
          </cell>
        </row>
        <row r="237">
          <cell r="A237" t="str">
            <v>001112900</v>
          </cell>
          <cell r="B237" t="str">
            <v>โรงพยาบาลสันกำแพง</v>
          </cell>
          <cell r="C237" t="str">
            <v>21002</v>
          </cell>
          <cell r="D237" t="str">
            <v>กระทรวงสาธารณสุข สำนักงานปลัดกระทรวงสาธารณสุข</v>
          </cell>
          <cell r="E237" t="str">
            <v>07</v>
          </cell>
          <cell r="F237" t="str">
            <v>โรงพยาบาลชุมชน</v>
          </cell>
          <cell r="G237" t="str">
            <v>30</v>
          </cell>
          <cell r="H237" t="str">
            <v>50</v>
          </cell>
          <cell r="I237" t="str">
            <v>จ.เชียงใหม่</v>
          </cell>
          <cell r="J237" t="str">
            <v>13</v>
          </cell>
          <cell r="K237" t="str">
            <v xml:space="preserve"> อ.สันกำแพง</v>
          </cell>
          <cell r="L237" t="str">
            <v>04</v>
          </cell>
          <cell r="M237" t="str">
            <v xml:space="preserve"> 'ต.บวกค้าง'</v>
          </cell>
          <cell r="N237" t="str">
            <v>01</v>
          </cell>
          <cell r="O237" t="str">
            <v xml:space="preserve"> หมู่ 1</v>
          </cell>
          <cell r="P237" t="str">
            <v>01</v>
          </cell>
          <cell r="Q237" t="str">
            <v>เปิดดำเนินการ</v>
          </cell>
          <cell r="S237" t="str">
            <v>50130</v>
          </cell>
          <cell r="V237" t="str">
            <v>21</v>
          </cell>
          <cell r="W237" t="str">
            <v>2.1 ทุติยภูมิระดับต้น</v>
          </cell>
          <cell r="AH237" t="str">
            <v>11129</v>
          </cell>
        </row>
        <row r="238">
          <cell r="A238" t="str">
            <v>001116000</v>
          </cell>
          <cell r="B238" t="str">
            <v>โรงพยาบาลน้ำปาด</v>
          </cell>
          <cell r="C238" t="str">
            <v>21002</v>
          </cell>
          <cell r="D238" t="str">
            <v>กระทรวงสาธารณสุข สำนักงานปลัดกระทรวงสาธารณสุข</v>
          </cell>
          <cell r="E238" t="str">
            <v>07</v>
          </cell>
          <cell r="F238" t="str">
            <v>โรงพยาบาลชุมชน</v>
          </cell>
          <cell r="G238" t="str">
            <v>30</v>
          </cell>
          <cell r="H238" t="str">
            <v>53</v>
          </cell>
          <cell r="I238" t="str">
            <v>จ.อุตรดิตถ์</v>
          </cell>
          <cell r="J238" t="str">
            <v>04</v>
          </cell>
          <cell r="K238" t="str">
            <v xml:space="preserve"> อ.น้ำปาด</v>
          </cell>
          <cell r="L238" t="str">
            <v>01</v>
          </cell>
          <cell r="M238" t="str">
            <v xml:space="preserve"> 'ต.แสนตอ'</v>
          </cell>
          <cell r="N238" t="str">
            <v>04</v>
          </cell>
          <cell r="O238" t="str">
            <v xml:space="preserve"> หมู่ 4</v>
          </cell>
          <cell r="P238" t="str">
            <v>01</v>
          </cell>
          <cell r="Q238" t="str">
            <v>เปิดดำเนินการ</v>
          </cell>
          <cell r="S238" t="str">
            <v>53110</v>
          </cell>
          <cell r="T238" t="str">
            <v>055481574</v>
          </cell>
          <cell r="U238" t="str">
            <v>155481061</v>
          </cell>
          <cell r="V238" t="str">
            <v>22</v>
          </cell>
          <cell r="W238" t="str">
            <v>2.2 ทุติยภูมิระดับกลาง</v>
          </cell>
          <cell r="AH238" t="str">
            <v>11160</v>
          </cell>
        </row>
        <row r="239">
          <cell r="A239" t="str">
            <v>001116200</v>
          </cell>
          <cell r="B239" t="str">
            <v>โรงพยาบาลบ้านโคก</v>
          </cell>
          <cell r="C239" t="str">
            <v>21002</v>
          </cell>
          <cell r="D239" t="str">
            <v>กระทรวงสาธารณสุข สำนักงานปลัดกระทรวงสาธารณสุข</v>
          </cell>
          <cell r="E239" t="str">
            <v>07</v>
          </cell>
          <cell r="F239" t="str">
            <v>โรงพยาบาลชุมชน</v>
          </cell>
          <cell r="G239" t="str">
            <v>30</v>
          </cell>
          <cell r="H239" t="str">
            <v>53</v>
          </cell>
          <cell r="I239" t="str">
            <v>จ.อุตรดิตถ์</v>
          </cell>
          <cell r="J239" t="str">
            <v>06</v>
          </cell>
          <cell r="K239" t="str">
            <v xml:space="preserve"> อ.บ้านโคก</v>
          </cell>
          <cell r="L239" t="str">
            <v>02</v>
          </cell>
          <cell r="M239" t="str">
            <v xml:space="preserve"> 'ต.บ้านโคก'</v>
          </cell>
          <cell r="N239" t="str">
            <v>03</v>
          </cell>
          <cell r="O239" t="str">
            <v xml:space="preserve"> หมู่ 3</v>
          </cell>
          <cell r="P239" t="str">
            <v>01</v>
          </cell>
          <cell r="Q239" t="str">
            <v>เปิดดำเนินการ</v>
          </cell>
          <cell r="R239" t="str">
            <v>232</v>
          </cell>
          <cell r="S239" t="str">
            <v>531802</v>
          </cell>
          <cell r="T239" t="str">
            <v>055486127</v>
          </cell>
          <cell r="U239" t="str">
            <v>055486126</v>
          </cell>
          <cell r="V239" t="str">
            <v>22</v>
          </cell>
          <cell r="W239" t="str">
            <v>2.2 ทุติยภูมิระดับกลาง</v>
          </cell>
          <cell r="AH239" t="str">
            <v>11162</v>
          </cell>
        </row>
        <row r="240">
          <cell r="A240" t="str">
            <v>001112000</v>
          </cell>
          <cell r="B240" t="str">
            <v>โรงพยาบาลแม่แจ่ม</v>
          </cell>
          <cell r="C240" t="str">
            <v>21002</v>
          </cell>
          <cell r="D240" t="str">
            <v>กระทรวงสาธารณสุข สำนักงานปลัดกระทรวงสาธารณสุข</v>
          </cell>
          <cell r="E240" t="str">
            <v>07</v>
          </cell>
          <cell r="F240" t="str">
            <v>โรงพยาบาลชุมชน</v>
          </cell>
          <cell r="G240" t="str">
            <v>60</v>
          </cell>
          <cell r="H240" t="str">
            <v>50</v>
          </cell>
          <cell r="I240" t="str">
            <v>จ.เชียงใหม่</v>
          </cell>
          <cell r="J240" t="str">
            <v>03</v>
          </cell>
          <cell r="K240" t="str">
            <v xml:space="preserve"> อ.แม่แจ่ม</v>
          </cell>
          <cell r="L240" t="str">
            <v>01</v>
          </cell>
          <cell r="M240" t="str">
            <v xml:space="preserve"> 'ต.ช่างเคิ่ง'</v>
          </cell>
          <cell r="N240" t="str">
            <v>04</v>
          </cell>
          <cell r="O240" t="str">
            <v xml:space="preserve"> หมู่ 4</v>
          </cell>
          <cell r="P240" t="str">
            <v>01</v>
          </cell>
          <cell r="Q240" t="str">
            <v>เปิดดำเนินการ</v>
          </cell>
          <cell r="R240" t="str">
            <v xml:space="preserve">73 </v>
          </cell>
          <cell r="S240" t="str">
            <v>50270</v>
          </cell>
          <cell r="V240" t="str">
            <v>21</v>
          </cell>
          <cell r="W240" t="str">
            <v>2.1 ทุติยภูมิระดับต้น</v>
          </cell>
          <cell r="Z240" t="str">
            <v>06</v>
          </cell>
          <cell r="AA240" t="str">
            <v>แก้ไข/เปลี่ยนแปลงจำนวนเตียง</v>
          </cell>
          <cell r="AB240" t="str">
            <v xml:space="preserve">เพิ่มเตียง จากมติของ อ.ก.พ. สป. </v>
          </cell>
          <cell r="AH240" t="str">
            <v>11120</v>
          </cell>
        </row>
        <row r="241">
          <cell r="A241" t="str">
            <v>001114500</v>
          </cell>
          <cell r="B241" t="str">
            <v>โรงพยาบาลบ้านธิ</v>
          </cell>
          <cell r="C241" t="str">
            <v>21002</v>
          </cell>
          <cell r="D241" t="str">
            <v>กระทรวงสาธารณสุข สำนักงานปลัดกระทรวงสาธารณสุข</v>
          </cell>
          <cell r="E241" t="str">
            <v>07</v>
          </cell>
          <cell r="F241" t="str">
            <v>โรงพยาบาลชุมชน</v>
          </cell>
          <cell r="G241" t="str">
            <v>30</v>
          </cell>
          <cell r="H241" t="str">
            <v>51</v>
          </cell>
          <cell r="I241" t="str">
            <v>จ.ลำพูน</v>
          </cell>
          <cell r="J241" t="str">
            <v>07</v>
          </cell>
          <cell r="K241" t="str">
            <v xml:space="preserve"> อ.บ้านธิ</v>
          </cell>
          <cell r="L241" t="str">
            <v>01</v>
          </cell>
          <cell r="M241" t="str">
            <v xml:space="preserve"> 'ต.บ้านธิ'</v>
          </cell>
          <cell r="N241" t="str">
            <v>06</v>
          </cell>
          <cell r="O241" t="str">
            <v xml:space="preserve"> หมู่ 6</v>
          </cell>
          <cell r="P241" t="str">
            <v>01</v>
          </cell>
          <cell r="Q241" t="str">
            <v>เปิดดำเนินการ</v>
          </cell>
          <cell r="R241" t="str">
            <v xml:space="preserve">265 ม.6 ถ.บ้านธิ-สันพระเจ้าแดง </v>
          </cell>
          <cell r="S241" t="str">
            <v>51180</v>
          </cell>
          <cell r="V241" t="str">
            <v>21</v>
          </cell>
          <cell r="W241" t="str">
            <v>2.1 ทุติยภูมิระดับต้น</v>
          </cell>
          <cell r="AH241" t="str">
            <v>11145</v>
          </cell>
        </row>
        <row r="242">
          <cell r="A242" t="str">
            <v>001114600</v>
          </cell>
          <cell r="B242" t="str">
            <v>โรงพยาบาลแม่เมาะ</v>
          </cell>
          <cell r="C242" t="str">
            <v>21002</v>
          </cell>
          <cell r="D242" t="str">
            <v>กระทรวงสาธารณสุข สำนักงานปลัดกระทรวงสาธารณสุข</v>
          </cell>
          <cell r="E242" t="str">
            <v>07</v>
          </cell>
          <cell r="F242" t="str">
            <v>โรงพยาบาลชุมชน</v>
          </cell>
          <cell r="G242" t="str">
            <v>30</v>
          </cell>
          <cell r="H242" t="str">
            <v>52</v>
          </cell>
          <cell r="I242" t="str">
            <v>จ.ลำปาง</v>
          </cell>
          <cell r="J242" t="str">
            <v>02</v>
          </cell>
          <cell r="K242" t="str">
            <v xml:space="preserve"> อ.แม่เมาะ</v>
          </cell>
          <cell r="L242" t="str">
            <v>04</v>
          </cell>
          <cell r="M242" t="str">
            <v xml:space="preserve"> 'ต.แม่เมาะ'</v>
          </cell>
          <cell r="N242" t="str">
            <v>11</v>
          </cell>
          <cell r="O242" t="str">
            <v xml:space="preserve"> หมู่ 11</v>
          </cell>
          <cell r="P242" t="str">
            <v>01</v>
          </cell>
          <cell r="Q242" t="str">
            <v>เปิดดำเนินการ</v>
          </cell>
          <cell r="V242" t="str">
            <v>21</v>
          </cell>
          <cell r="W242" t="str">
            <v>2.1 ทุติยภูมิระดับต้น</v>
          </cell>
          <cell r="AH242" t="str">
            <v>11146</v>
          </cell>
        </row>
        <row r="243">
          <cell r="A243" t="str">
            <v>001113800</v>
          </cell>
          <cell r="B243" t="str">
            <v>โรงพยาบาลแม่วาง</v>
          </cell>
          <cell r="C243" t="str">
            <v>21002</v>
          </cell>
          <cell r="D243" t="str">
            <v>กระทรวงสาธารณสุข สำนักงานปลัดกระทรวงสาธารณสุข</v>
          </cell>
          <cell r="E243" t="str">
            <v>07</v>
          </cell>
          <cell r="F243" t="str">
            <v>โรงพยาบาลชุมชน</v>
          </cell>
          <cell r="G243" t="str">
            <v>30</v>
          </cell>
          <cell r="H243" t="str">
            <v>50</v>
          </cell>
          <cell r="I243" t="str">
            <v>จ.เชียงใหม่</v>
          </cell>
          <cell r="J243" t="str">
            <v>22</v>
          </cell>
          <cell r="K243" t="str">
            <v xml:space="preserve"> อ.แม่วาง</v>
          </cell>
          <cell r="L243" t="str">
            <v>01</v>
          </cell>
          <cell r="M243" t="str">
            <v xml:space="preserve"> 'ต.บ้านกาด'</v>
          </cell>
          <cell r="N243" t="str">
            <v>01</v>
          </cell>
          <cell r="O243" t="str">
            <v xml:space="preserve"> หมู่ 1</v>
          </cell>
          <cell r="P243" t="str">
            <v>01</v>
          </cell>
          <cell r="Q243" t="str">
            <v>เปิดดำเนินการ</v>
          </cell>
          <cell r="R243" t="str">
            <v xml:space="preserve">ถ.มานีกาด-แม่วาง </v>
          </cell>
          <cell r="S243" t="str">
            <v>50360</v>
          </cell>
          <cell r="V243" t="str">
            <v>21</v>
          </cell>
          <cell r="W243" t="str">
            <v>2.1 ทุติยภูมิระดับต้น</v>
          </cell>
          <cell r="AH243" t="str">
            <v>11138</v>
          </cell>
        </row>
        <row r="244">
          <cell r="A244" t="str">
            <v>001113900</v>
          </cell>
          <cell r="B244" t="str">
            <v>โรงพยาบาลแม่ออน</v>
          </cell>
          <cell r="C244" t="str">
            <v>21002</v>
          </cell>
          <cell r="D244" t="str">
            <v>กระทรวงสาธารณสุข สำนักงานปลัดกระทรวงสาธารณสุข</v>
          </cell>
          <cell r="E244" t="str">
            <v>07</v>
          </cell>
          <cell r="F244" t="str">
            <v>โรงพยาบาลชุมชน</v>
          </cell>
          <cell r="G244" t="str">
            <v>10</v>
          </cell>
          <cell r="H244" t="str">
            <v>50</v>
          </cell>
          <cell r="I244" t="str">
            <v>จ.เชียงใหม่</v>
          </cell>
          <cell r="J244" t="str">
            <v>23</v>
          </cell>
          <cell r="K244" t="str">
            <v xml:space="preserve"> อ.แม่ออน</v>
          </cell>
          <cell r="L244" t="str">
            <v>03</v>
          </cell>
          <cell r="M244" t="str">
            <v xml:space="preserve"> 'ต.บ้านสหกรณ์'</v>
          </cell>
          <cell r="N244" t="str">
            <v>01</v>
          </cell>
          <cell r="O244" t="str">
            <v xml:space="preserve"> หมู่ 1</v>
          </cell>
          <cell r="P244" t="str">
            <v>01</v>
          </cell>
          <cell r="Q244" t="str">
            <v>เปิดดำเนินการ</v>
          </cell>
          <cell r="R244" t="str">
            <v xml:space="preserve">750 </v>
          </cell>
          <cell r="S244" t="str">
            <v>50130</v>
          </cell>
          <cell r="V244" t="str">
            <v>21</v>
          </cell>
          <cell r="W244" t="str">
            <v>2.1 ทุติยภูมิระดับต้น</v>
          </cell>
          <cell r="AH244" t="str">
            <v>11139</v>
          </cell>
        </row>
        <row r="245">
          <cell r="A245" t="str">
            <v>001114900</v>
          </cell>
          <cell r="B245" t="str">
            <v>โรงพยาบาลงาว</v>
          </cell>
          <cell r="C245" t="str">
            <v>21002</v>
          </cell>
          <cell r="D245" t="str">
            <v>กระทรวงสาธารณสุข สำนักงานปลัดกระทรวงสาธารณสุข</v>
          </cell>
          <cell r="E245" t="str">
            <v>07</v>
          </cell>
          <cell r="F245" t="str">
            <v>โรงพยาบาลชุมชน</v>
          </cell>
          <cell r="G245" t="str">
            <v>30</v>
          </cell>
          <cell r="H245" t="str">
            <v>52</v>
          </cell>
          <cell r="I245" t="str">
            <v>จ.ลำปาง</v>
          </cell>
          <cell r="J245" t="str">
            <v>05</v>
          </cell>
          <cell r="K245" t="str">
            <v xml:space="preserve"> อ.งาว</v>
          </cell>
          <cell r="L245" t="str">
            <v>01</v>
          </cell>
          <cell r="M245" t="str">
            <v xml:space="preserve"> 'ต.หลวงเหนือ'</v>
          </cell>
          <cell r="N245" t="str">
            <v>04</v>
          </cell>
          <cell r="O245" t="str">
            <v xml:space="preserve"> หมู่ 4</v>
          </cell>
          <cell r="P245" t="str">
            <v>01</v>
          </cell>
          <cell r="Q245" t="str">
            <v>เปิดดำเนินการ</v>
          </cell>
          <cell r="V245" t="str">
            <v>21</v>
          </cell>
          <cell r="W245" t="str">
            <v>2.1 ทุติยภูมิระดับต้น</v>
          </cell>
          <cell r="AH245" t="str">
            <v>11149</v>
          </cell>
        </row>
        <row r="246">
          <cell r="A246" t="str">
            <v>001114100</v>
          </cell>
          <cell r="B246" t="str">
            <v>โรงพยาบาลบ้านโฮ่ง</v>
          </cell>
          <cell r="C246" t="str">
            <v>21002</v>
          </cell>
          <cell r="D246" t="str">
            <v>กระทรวงสาธารณสุข สำนักงานปลัดกระทรวงสาธารณสุข</v>
          </cell>
          <cell r="E246" t="str">
            <v>07</v>
          </cell>
          <cell r="F246" t="str">
            <v>โรงพยาบาลชุมชน</v>
          </cell>
          <cell r="G246" t="str">
            <v>30</v>
          </cell>
          <cell r="H246" t="str">
            <v>51</v>
          </cell>
          <cell r="I246" t="str">
            <v>จ.ลำพูน</v>
          </cell>
          <cell r="J246" t="str">
            <v>03</v>
          </cell>
          <cell r="K246" t="str">
            <v xml:space="preserve"> อ.บ้านโฮ่ง</v>
          </cell>
          <cell r="L246" t="str">
            <v>01</v>
          </cell>
          <cell r="M246" t="str">
            <v xml:space="preserve"> 'ต.บ้านโฮ่ง'</v>
          </cell>
          <cell r="N246" t="str">
            <v>02</v>
          </cell>
          <cell r="O246" t="str">
            <v xml:space="preserve"> หมู่ 2</v>
          </cell>
          <cell r="P246" t="str">
            <v>01</v>
          </cell>
          <cell r="Q246" t="str">
            <v>เปิดดำเนินการ</v>
          </cell>
          <cell r="R246" t="str">
            <v xml:space="preserve">308 ม.2 </v>
          </cell>
          <cell r="S246" t="str">
            <v>51130</v>
          </cell>
          <cell r="V246" t="str">
            <v>21</v>
          </cell>
          <cell r="W246" t="str">
            <v>2.1 ทุติยภูมิระดับต้น</v>
          </cell>
          <cell r="AH246" t="str">
            <v>11141</v>
          </cell>
        </row>
        <row r="247">
          <cell r="A247" t="str">
            <v>001114300</v>
          </cell>
          <cell r="B247" t="str">
            <v>โรงพยาบาลทุ่งหัวช้าง</v>
          </cell>
          <cell r="C247" t="str">
            <v>21002</v>
          </cell>
          <cell r="D247" t="str">
            <v>กระทรวงสาธารณสุข สำนักงานปลัดกระทรวงสาธารณสุข</v>
          </cell>
          <cell r="E247" t="str">
            <v>07</v>
          </cell>
          <cell r="F247" t="str">
            <v>โรงพยาบาลชุมชน</v>
          </cell>
          <cell r="G247" t="str">
            <v>30</v>
          </cell>
          <cell r="H247" t="str">
            <v>51</v>
          </cell>
          <cell r="I247" t="str">
            <v>จ.ลำพูน</v>
          </cell>
          <cell r="J247" t="str">
            <v>05</v>
          </cell>
          <cell r="K247" t="str">
            <v xml:space="preserve"> อ.ทุ่งหัวช้าง</v>
          </cell>
          <cell r="L247" t="str">
            <v>01</v>
          </cell>
          <cell r="M247" t="str">
            <v xml:space="preserve"> 'ต.ทุ่งหัวช้าง'</v>
          </cell>
          <cell r="N247" t="str">
            <v>03</v>
          </cell>
          <cell r="O247" t="str">
            <v xml:space="preserve"> หมู่ 3</v>
          </cell>
          <cell r="P247" t="str">
            <v>01</v>
          </cell>
          <cell r="Q247" t="str">
            <v>เปิดดำเนินการ</v>
          </cell>
          <cell r="S247" t="str">
            <v>51160</v>
          </cell>
          <cell r="V247" t="str">
            <v>21</v>
          </cell>
          <cell r="W247" t="str">
            <v>2.1 ทุติยภูมิระดับต้น</v>
          </cell>
          <cell r="AH247" t="str">
            <v>11143</v>
          </cell>
        </row>
        <row r="248">
          <cell r="A248" t="str">
            <v>001114400</v>
          </cell>
          <cell r="B248" t="str">
            <v>โรงพยาบาลป่าซาง</v>
          </cell>
          <cell r="C248" t="str">
            <v>21002</v>
          </cell>
          <cell r="D248" t="str">
            <v>กระทรวงสาธารณสุข สำนักงานปลัดกระทรวงสาธารณสุข</v>
          </cell>
          <cell r="E248" t="str">
            <v>07</v>
          </cell>
          <cell r="F248" t="str">
            <v>โรงพยาบาลชุมชน</v>
          </cell>
          <cell r="G248" t="str">
            <v>60</v>
          </cell>
          <cell r="H248" t="str">
            <v>51</v>
          </cell>
          <cell r="I248" t="str">
            <v>จ.ลำพูน</v>
          </cell>
          <cell r="J248" t="str">
            <v>06</v>
          </cell>
          <cell r="K248" t="str">
            <v xml:space="preserve"> อ.ป่าซาง</v>
          </cell>
          <cell r="L248" t="str">
            <v>11</v>
          </cell>
          <cell r="M248" t="str">
            <v xml:space="preserve"> 'ต.นครเจดีย์'</v>
          </cell>
          <cell r="N248" t="str">
            <v>07</v>
          </cell>
          <cell r="O248" t="str">
            <v xml:space="preserve"> หมู่ 7</v>
          </cell>
          <cell r="P248" t="str">
            <v>01</v>
          </cell>
          <cell r="Q248" t="str">
            <v>เปิดดำเนินการ</v>
          </cell>
          <cell r="S248" t="str">
            <v>51120</v>
          </cell>
          <cell r="V248" t="str">
            <v>21</v>
          </cell>
          <cell r="W248" t="str">
            <v>2.1 ทุติยภูมิระดับต้น</v>
          </cell>
          <cell r="AH248" t="str">
            <v>11144</v>
          </cell>
        </row>
        <row r="249">
          <cell r="A249" t="str">
            <v>001118900</v>
          </cell>
          <cell r="B249" t="str">
            <v>โรงพยาบาลเทิง</v>
          </cell>
          <cell r="C249" t="str">
            <v>21002</v>
          </cell>
          <cell r="D249" t="str">
            <v>กระทรวงสาธารณสุข สำนักงานปลัดกระทรวงสาธารณสุข</v>
          </cell>
          <cell r="E249" t="str">
            <v>07</v>
          </cell>
          <cell r="F249" t="str">
            <v>โรงพยาบาลชุมชน</v>
          </cell>
          <cell r="G249" t="str">
            <v>60</v>
          </cell>
          <cell r="H249" t="str">
            <v>57</v>
          </cell>
          <cell r="I249" t="str">
            <v>จ.เชียงราย</v>
          </cell>
          <cell r="J249" t="str">
            <v>04</v>
          </cell>
          <cell r="K249" t="str">
            <v xml:space="preserve"> อ.เทิง</v>
          </cell>
          <cell r="L249" t="str">
            <v>01</v>
          </cell>
          <cell r="M249" t="str">
            <v xml:space="preserve"> 'ต.เวียง'</v>
          </cell>
          <cell r="N249" t="str">
            <v>20</v>
          </cell>
          <cell r="O249" t="str">
            <v xml:space="preserve"> หมู่ 20</v>
          </cell>
          <cell r="P249" t="str">
            <v>01</v>
          </cell>
          <cell r="Q249" t="str">
            <v>เปิดดำเนินการ</v>
          </cell>
          <cell r="R249" t="str">
            <v>146 ม.20</v>
          </cell>
          <cell r="S249" t="str">
            <v>57160</v>
          </cell>
          <cell r="T249" t="str">
            <v>053-795259</v>
          </cell>
          <cell r="U249" t="str">
            <v>053-795259</v>
          </cell>
          <cell r="V249" t="str">
            <v>21</v>
          </cell>
          <cell r="W249" t="str">
            <v>2.1 ทุติยภูมิระดับต้น</v>
          </cell>
          <cell r="AH249" t="str">
            <v>11189</v>
          </cell>
        </row>
        <row r="250">
          <cell r="A250" t="str">
            <v>001121500</v>
          </cell>
          <cell r="B250" t="str">
            <v>โรงพยาบาลท่าตะโก</v>
          </cell>
          <cell r="C250" t="str">
            <v>21002</v>
          </cell>
          <cell r="D250" t="str">
            <v>กระทรวงสาธารณสุข สำนักงานปลัดกระทรวงสาธารณสุข</v>
          </cell>
          <cell r="E250" t="str">
            <v>07</v>
          </cell>
          <cell r="F250" t="str">
            <v>โรงพยาบาลชุมชน</v>
          </cell>
          <cell r="G250" t="str">
            <v>60</v>
          </cell>
          <cell r="H250" t="str">
            <v>60</v>
          </cell>
          <cell r="I250" t="str">
            <v>จ.นครสวรรค์</v>
          </cell>
          <cell r="J250" t="str">
            <v>08</v>
          </cell>
          <cell r="K250" t="str">
            <v xml:space="preserve"> อ.ท่าตะโก</v>
          </cell>
          <cell r="L250" t="str">
            <v>01</v>
          </cell>
          <cell r="M250" t="str">
            <v xml:space="preserve"> 'ต.ท่าตะโก'</v>
          </cell>
          <cell r="N250" t="str">
            <v>01</v>
          </cell>
          <cell r="O250" t="str">
            <v xml:space="preserve"> หมู่ 1</v>
          </cell>
          <cell r="P250" t="str">
            <v>01</v>
          </cell>
          <cell r="Q250" t="str">
            <v>เปิดดำเนินการ</v>
          </cell>
          <cell r="V250" t="str">
            <v>22</v>
          </cell>
          <cell r="W250" t="str">
            <v>2.2 ทุติยภูมิระดับกลาง</v>
          </cell>
          <cell r="AH250" t="str">
            <v>11215</v>
          </cell>
        </row>
        <row r="251">
          <cell r="A251" t="str">
            <v>001121400</v>
          </cell>
          <cell r="B251" t="str">
            <v>โรงพยาบาลตาคลี</v>
          </cell>
          <cell r="C251" t="str">
            <v>21002</v>
          </cell>
          <cell r="D251" t="str">
            <v>กระทรวงสาธารณสุข สำนักงานปลัดกระทรวงสาธารณสุข</v>
          </cell>
          <cell r="E251" t="str">
            <v>07</v>
          </cell>
          <cell r="F251" t="str">
            <v>โรงพยาบาลชุมชน</v>
          </cell>
          <cell r="G251" t="str">
            <v>90</v>
          </cell>
          <cell r="H251" t="str">
            <v>60</v>
          </cell>
          <cell r="I251" t="str">
            <v>จ.นครสวรรค์</v>
          </cell>
          <cell r="J251" t="str">
            <v>07</v>
          </cell>
          <cell r="K251" t="str">
            <v xml:space="preserve"> อ.ตาคลี</v>
          </cell>
          <cell r="L251" t="str">
            <v>01</v>
          </cell>
          <cell r="M251" t="str">
            <v xml:space="preserve"> 'ต.ตาคลี'</v>
          </cell>
          <cell r="N251" t="str">
            <v>14</v>
          </cell>
          <cell r="O251" t="str">
            <v xml:space="preserve"> หมู่ 14</v>
          </cell>
          <cell r="P251" t="str">
            <v>01</v>
          </cell>
          <cell r="Q251" t="str">
            <v>เปิดดำเนินการ</v>
          </cell>
          <cell r="R251" t="str">
            <v xml:space="preserve">ถ.หัสนัย   บ้านตาคลีใหญ่  </v>
          </cell>
          <cell r="V251" t="str">
            <v>22</v>
          </cell>
          <cell r="W251" t="str">
            <v>2.2 ทุติยภูมิระดับกลาง</v>
          </cell>
          <cell r="AH251" t="str">
            <v>11214</v>
          </cell>
        </row>
        <row r="252">
          <cell r="A252" t="str">
            <v>001121200</v>
          </cell>
          <cell r="B252" t="str">
            <v>โรงพยาบาลบรรพตพิสัย</v>
          </cell>
          <cell r="C252" t="str">
            <v>21002</v>
          </cell>
          <cell r="D252" t="str">
            <v>กระทรวงสาธารณสุข สำนักงานปลัดกระทรวงสาธารณสุข</v>
          </cell>
          <cell r="E252" t="str">
            <v>07</v>
          </cell>
          <cell r="F252" t="str">
            <v>โรงพยาบาลชุมชน</v>
          </cell>
          <cell r="G252" t="str">
            <v>60</v>
          </cell>
          <cell r="H252" t="str">
            <v>60</v>
          </cell>
          <cell r="I252" t="str">
            <v>จ.นครสวรรค์</v>
          </cell>
          <cell r="J252" t="str">
            <v>05</v>
          </cell>
          <cell r="K252" t="str">
            <v xml:space="preserve"> อ.บรรพตพิสัย</v>
          </cell>
          <cell r="L252" t="str">
            <v>13</v>
          </cell>
          <cell r="M252" t="str">
            <v xml:space="preserve"> 'ต.เจริญผล'</v>
          </cell>
          <cell r="N252" t="str">
            <v>02</v>
          </cell>
          <cell r="O252" t="str">
            <v xml:space="preserve"> หมู่ 2</v>
          </cell>
          <cell r="P252" t="str">
            <v>01</v>
          </cell>
          <cell r="Q252" t="str">
            <v>เปิดดำเนินการ</v>
          </cell>
          <cell r="R252" t="str">
            <v xml:space="preserve">700 ถ.บรรพตพิสัย-โพทะเล </v>
          </cell>
          <cell r="S252" t="str">
            <v>60180</v>
          </cell>
          <cell r="V252" t="str">
            <v>21</v>
          </cell>
          <cell r="W252" t="str">
            <v>2.1 ทุติยภูมิระดับต้น</v>
          </cell>
          <cell r="AH252" t="str">
            <v>11212</v>
          </cell>
        </row>
        <row r="253">
          <cell r="A253" t="str">
            <v>001121300</v>
          </cell>
          <cell r="B253" t="str">
            <v>โรงพยาบาลเก้าเลี้ยว</v>
          </cell>
          <cell r="C253" t="str">
            <v>21002</v>
          </cell>
          <cell r="D253" t="str">
            <v>กระทรวงสาธารณสุข สำนักงานปลัดกระทรวงสาธารณสุข</v>
          </cell>
          <cell r="E253" t="str">
            <v>07</v>
          </cell>
          <cell r="F253" t="str">
            <v>โรงพยาบาลชุมชน</v>
          </cell>
          <cell r="G253" t="str">
            <v>30</v>
          </cell>
          <cell r="H253" t="str">
            <v>60</v>
          </cell>
          <cell r="I253" t="str">
            <v>จ.นครสวรรค์</v>
          </cell>
          <cell r="J253" t="str">
            <v>06</v>
          </cell>
          <cell r="K253" t="str">
            <v xml:space="preserve"> อ.เก้าเลี้ยว</v>
          </cell>
          <cell r="L253" t="str">
            <v>02</v>
          </cell>
          <cell r="M253" t="str">
            <v xml:space="preserve"> 'ต.เก้าเลี้ยว'</v>
          </cell>
          <cell r="N253" t="str">
            <v>01</v>
          </cell>
          <cell r="O253" t="str">
            <v xml:space="preserve"> หมู่ 1</v>
          </cell>
          <cell r="P253" t="str">
            <v>01</v>
          </cell>
          <cell r="Q253" t="str">
            <v>เปิดดำเนินการ</v>
          </cell>
          <cell r="V253" t="str">
            <v>21</v>
          </cell>
          <cell r="W253" t="str">
            <v>2.1 ทุติยภูมิระดับต้น</v>
          </cell>
          <cell r="AH253" t="str">
            <v>11213</v>
          </cell>
        </row>
        <row r="254">
          <cell r="A254" t="str">
            <v>001122000</v>
          </cell>
          <cell r="B254" t="str">
            <v>โรงพยาบาลแม่วงก์</v>
          </cell>
          <cell r="C254" t="str">
            <v>21002</v>
          </cell>
          <cell r="D254" t="str">
            <v>กระทรวงสาธารณสุข สำนักงานปลัดกระทรวงสาธารณสุข</v>
          </cell>
          <cell r="E254" t="str">
            <v>07</v>
          </cell>
          <cell r="F254" t="str">
            <v>โรงพยาบาลชุมชน</v>
          </cell>
          <cell r="G254" t="str">
            <v>10</v>
          </cell>
          <cell r="H254" t="str">
            <v>60</v>
          </cell>
          <cell r="I254" t="str">
            <v>จ.นครสวรรค์</v>
          </cell>
          <cell r="J254" t="str">
            <v>13</v>
          </cell>
          <cell r="K254" t="str">
            <v xml:space="preserve"> อ.แม่วงก์</v>
          </cell>
          <cell r="L254" t="str">
            <v>01</v>
          </cell>
          <cell r="M254" t="str">
            <v xml:space="preserve"> 'ต.แม่วงก์'</v>
          </cell>
          <cell r="N254" t="str">
            <v>09</v>
          </cell>
          <cell r="O254" t="str">
            <v xml:space="preserve"> หมู่ 9</v>
          </cell>
          <cell r="P254" t="str">
            <v>01</v>
          </cell>
          <cell r="Q254" t="str">
            <v>เปิดดำเนินการ</v>
          </cell>
          <cell r="R254" t="str">
            <v xml:space="preserve">25 </v>
          </cell>
          <cell r="S254" t="str">
            <v>60150</v>
          </cell>
          <cell r="V254" t="str">
            <v>21</v>
          </cell>
          <cell r="W254" t="str">
            <v>2.1 ทุติยภูมิระดับต้น</v>
          </cell>
          <cell r="AH254" t="str">
            <v>11220</v>
          </cell>
        </row>
        <row r="255">
          <cell r="A255" t="str">
            <v>001121100</v>
          </cell>
          <cell r="B255" t="str">
            <v>โรงพยาบาลหนองบัว</v>
          </cell>
          <cell r="C255" t="str">
            <v>21002</v>
          </cell>
          <cell r="D255" t="str">
            <v>กระทรวงสาธารณสุข สำนักงานปลัดกระทรวงสาธารณสุข</v>
          </cell>
          <cell r="E255" t="str">
            <v>07</v>
          </cell>
          <cell r="F255" t="str">
            <v>โรงพยาบาลชุมชน</v>
          </cell>
          <cell r="G255" t="str">
            <v>60</v>
          </cell>
          <cell r="H255" t="str">
            <v>60</v>
          </cell>
          <cell r="I255" t="str">
            <v>จ.นครสวรรค์</v>
          </cell>
          <cell r="J255" t="str">
            <v>04</v>
          </cell>
          <cell r="K255" t="str">
            <v xml:space="preserve"> อ.หนองบัว</v>
          </cell>
          <cell r="L255" t="str">
            <v>01</v>
          </cell>
          <cell r="M255" t="str">
            <v xml:space="preserve"> 'ต.หนองบัว'</v>
          </cell>
          <cell r="N255" t="str">
            <v>03</v>
          </cell>
          <cell r="O255" t="str">
            <v xml:space="preserve"> หมู่ 3</v>
          </cell>
          <cell r="P255" t="str">
            <v>01</v>
          </cell>
          <cell r="Q255" t="str">
            <v>เปิดดำเนินการ</v>
          </cell>
          <cell r="R255" t="str">
            <v xml:space="preserve">265/5 </v>
          </cell>
          <cell r="S255" t="str">
            <v>60110</v>
          </cell>
          <cell r="V255" t="str">
            <v>21</v>
          </cell>
          <cell r="W255" t="str">
            <v>2.1 ทุติยภูมิระดับต้น</v>
          </cell>
          <cell r="AH255" t="str">
            <v>11211</v>
          </cell>
        </row>
        <row r="256">
          <cell r="A256" t="str">
            <v>001121700</v>
          </cell>
          <cell r="B256" t="str">
            <v>โรงพยาบาลพยุหะคีรี</v>
          </cell>
          <cell r="C256" t="str">
            <v>21002</v>
          </cell>
          <cell r="D256" t="str">
            <v>กระทรวงสาธารณสุข สำนักงานปลัดกระทรวงสาธารณสุข</v>
          </cell>
          <cell r="E256" t="str">
            <v>07</v>
          </cell>
          <cell r="F256" t="str">
            <v>โรงพยาบาลชุมชน</v>
          </cell>
          <cell r="G256" t="str">
            <v>30</v>
          </cell>
          <cell r="H256" t="str">
            <v>60</v>
          </cell>
          <cell r="I256" t="str">
            <v>จ.นครสวรรค์</v>
          </cell>
          <cell r="J256" t="str">
            <v>10</v>
          </cell>
          <cell r="K256" t="str">
            <v xml:space="preserve"> อ.พยุหะคีรี</v>
          </cell>
          <cell r="L256" t="str">
            <v>01</v>
          </cell>
          <cell r="M256" t="str">
            <v xml:space="preserve"> 'ต.พยุหะ'</v>
          </cell>
          <cell r="N256" t="str">
            <v>08</v>
          </cell>
          <cell r="O256" t="str">
            <v xml:space="preserve"> หมู่ 8</v>
          </cell>
          <cell r="P256" t="str">
            <v>01</v>
          </cell>
          <cell r="Q256" t="str">
            <v>เปิดดำเนินการ</v>
          </cell>
          <cell r="V256" t="str">
            <v>21</v>
          </cell>
          <cell r="W256" t="str">
            <v>2.1 ทุติยภูมิระดับต้น</v>
          </cell>
          <cell r="AH256" t="str">
            <v>11217</v>
          </cell>
        </row>
        <row r="257">
          <cell r="A257" t="str">
            <v>001122500</v>
          </cell>
          <cell r="B257" t="str">
            <v>โรงพยาบาลบ้านไร่</v>
          </cell>
          <cell r="C257" t="str">
            <v>21002</v>
          </cell>
          <cell r="D257" t="str">
            <v>กระทรวงสาธารณสุข สำนักงานปลัดกระทรวงสาธารณสุข</v>
          </cell>
          <cell r="E257" t="str">
            <v>07</v>
          </cell>
          <cell r="F257" t="str">
            <v>โรงพยาบาลชุมชน</v>
          </cell>
          <cell r="G257" t="str">
            <v>60</v>
          </cell>
          <cell r="H257" t="str">
            <v>61</v>
          </cell>
          <cell r="I257" t="str">
            <v>จ.อุทัยธานี</v>
          </cell>
          <cell r="J257" t="str">
            <v>06</v>
          </cell>
          <cell r="K257" t="str">
            <v xml:space="preserve"> อ.บ้านไร่</v>
          </cell>
          <cell r="L257" t="str">
            <v>04</v>
          </cell>
          <cell r="M257" t="str">
            <v xml:space="preserve"> 'ต.คอกควาย'</v>
          </cell>
          <cell r="N257" t="str">
            <v>01</v>
          </cell>
          <cell r="O257" t="str">
            <v xml:space="preserve"> หมู่ 1</v>
          </cell>
          <cell r="P257" t="str">
            <v>01</v>
          </cell>
          <cell r="Q257" t="str">
            <v>เปิดดำเนินการ</v>
          </cell>
          <cell r="R257" t="str">
            <v xml:space="preserve">307 </v>
          </cell>
          <cell r="S257" t="str">
            <v>61140</v>
          </cell>
          <cell r="T257" t="str">
            <v>056539000</v>
          </cell>
          <cell r="U257" t="str">
            <v>056539000</v>
          </cell>
          <cell r="V257" t="str">
            <v>21</v>
          </cell>
          <cell r="W257" t="str">
            <v>2.1 ทุติยภูมิระดับต้น</v>
          </cell>
          <cell r="X257" t="str">
            <v>S</v>
          </cell>
          <cell r="Y257" t="str">
            <v xml:space="preserve">บริการ  </v>
          </cell>
          <cell r="AH257" t="str">
            <v>11225</v>
          </cell>
        </row>
        <row r="258">
          <cell r="A258" t="str">
            <v>001125100</v>
          </cell>
          <cell r="B258" t="str">
            <v>โรงพยาบาลชาติตระการ</v>
          </cell>
          <cell r="C258" t="str">
            <v>21002</v>
          </cell>
          <cell r="D258" t="str">
            <v>กระทรวงสาธารณสุข สำนักงานปลัดกระทรวงสาธารณสุข</v>
          </cell>
          <cell r="E258" t="str">
            <v>07</v>
          </cell>
          <cell r="F258" t="str">
            <v>โรงพยาบาลชุมชน</v>
          </cell>
          <cell r="G258" t="str">
            <v>30</v>
          </cell>
          <cell r="H258" t="str">
            <v>65</v>
          </cell>
          <cell r="I258" t="str">
            <v>จ.พิษณุโลก</v>
          </cell>
          <cell r="J258" t="str">
            <v>03</v>
          </cell>
          <cell r="K258" t="str">
            <v xml:space="preserve"> อ.ชาติตระการ</v>
          </cell>
          <cell r="L258" t="str">
            <v>01</v>
          </cell>
          <cell r="M258" t="str">
            <v xml:space="preserve"> 'ต.ป่าแดง'</v>
          </cell>
          <cell r="N258" t="str">
            <v>05</v>
          </cell>
          <cell r="O258" t="str">
            <v xml:space="preserve"> หมู่ 5</v>
          </cell>
          <cell r="P258" t="str">
            <v>01</v>
          </cell>
          <cell r="Q258" t="str">
            <v>เปิดดำเนินการ</v>
          </cell>
          <cell r="R258" t="str">
            <v>112 ม.5 บ้านศรีสงคราม</v>
          </cell>
          <cell r="V258" t="str">
            <v>21</v>
          </cell>
          <cell r="W258" t="str">
            <v>2.1 ทุติยภูมิระดับต้น</v>
          </cell>
          <cell r="AH258" t="str">
            <v>11251</v>
          </cell>
        </row>
        <row r="259">
          <cell r="A259" t="str">
            <v>001125400</v>
          </cell>
          <cell r="B259" t="str">
            <v>โรงพยาบาลพรหมพิราม</v>
          </cell>
          <cell r="C259" t="str">
            <v>21002</v>
          </cell>
          <cell r="D259" t="str">
            <v>กระทรวงสาธารณสุข สำนักงานปลัดกระทรวงสาธารณสุข</v>
          </cell>
          <cell r="E259" t="str">
            <v>07</v>
          </cell>
          <cell r="F259" t="str">
            <v>โรงพยาบาลชุมชน</v>
          </cell>
          <cell r="G259" t="str">
            <v>30</v>
          </cell>
          <cell r="H259" t="str">
            <v>65</v>
          </cell>
          <cell r="I259" t="str">
            <v>จ.พิษณุโลก</v>
          </cell>
          <cell r="J259" t="str">
            <v>06</v>
          </cell>
          <cell r="K259" t="str">
            <v xml:space="preserve"> อ.พรหมพิราม</v>
          </cell>
          <cell r="L259" t="str">
            <v>01</v>
          </cell>
          <cell r="M259" t="str">
            <v xml:space="preserve"> 'ต.พรหมพิราม'</v>
          </cell>
          <cell r="N259" t="str">
            <v>01</v>
          </cell>
          <cell r="O259" t="str">
            <v xml:space="preserve"> หมู่ 1</v>
          </cell>
          <cell r="P259" t="str">
            <v>01</v>
          </cell>
          <cell r="Q259" t="str">
            <v>เปิดดำเนินการ</v>
          </cell>
          <cell r="R259" t="str">
            <v>479 ม.1 บ้านพรหมพิราม</v>
          </cell>
          <cell r="V259" t="str">
            <v>21</v>
          </cell>
          <cell r="W259" t="str">
            <v>2.1 ทุติยภูมิระดับต้น</v>
          </cell>
          <cell r="AH259" t="str">
            <v>11254</v>
          </cell>
        </row>
        <row r="260">
          <cell r="A260" t="str">
            <v>001125500</v>
          </cell>
          <cell r="B260" t="str">
            <v>โรงพยาบาลวัดโบสถ์</v>
          </cell>
          <cell r="C260" t="str">
            <v>21002</v>
          </cell>
          <cell r="D260" t="str">
            <v>กระทรวงสาธารณสุข สำนักงานปลัดกระทรวงสาธารณสุข</v>
          </cell>
          <cell r="E260" t="str">
            <v>07</v>
          </cell>
          <cell r="F260" t="str">
            <v>โรงพยาบาลชุมชน</v>
          </cell>
          <cell r="G260" t="str">
            <v>30</v>
          </cell>
          <cell r="H260" t="str">
            <v>65</v>
          </cell>
          <cell r="I260" t="str">
            <v>จ.พิษณุโลก</v>
          </cell>
          <cell r="J260" t="str">
            <v>07</v>
          </cell>
          <cell r="K260" t="str">
            <v xml:space="preserve"> อ.วัดโบสถ์</v>
          </cell>
          <cell r="L260" t="str">
            <v>01</v>
          </cell>
          <cell r="M260" t="str">
            <v xml:space="preserve"> 'ต.วัดโบสถ์'</v>
          </cell>
          <cell r="N260" t="str">
            <v>01</v>
          </cell>
          <cell r="O260" t="str">
            <v xml:space="preserve"> หมู่ 1</v>
          </cell>
          <cell r="P260" t="str">
            <v>01</v>
          </cell>
          <cell r="Q260" t="str">
            <v>เปิดดำเนินการ</v>
          </cell>
          <cell r="R260" t="str">
            <v>135 ม.1 บ้านท่างาม</v>
          </cell>
          <cell r="V260" t="str">
            <v>21</v>
          </cell>
          <cell r="W260" t="str">
            <v>2.1 ทุติยภูมิระดับต้น</v>
          </cell>
          <cell r="AH260" t="str">
            <v>11255</v>
          </cell>
        </row>
        <row r="261">
          <cell r="A261" t="str">
            <v>001125600</v>
          </cell>
          <cell r="B261" t="str">
            <v>โรงพยาบาลวังทอง</v>
          </cell>
          <cell r="C261" t="str">
            <v>21002</v>
          </cell>
          <cell r="D261" t="str">
            <v>กระทรวงสาธารณสุข สำนักงานปลัดกระทรวงสาธารณสุข</v>
          </cell>
          <cell r="E261" t="str">
            <v>07</v>
          </cell>
          <cell r="F261" t="str">
            <v>โรงพยาบาลชุมชน</v>
          </cell>
          <cell r="G261" t="str">
            <v>30</v>
          </cell>
          <cell r="H261" t="str">
            <v>65</v>
          </cell>
          <cell r="I261" t="str">
            <v>จ.พิษณุโลก</v>
          </cell>
          <cell r="J261" t="str">
            <v>08</v>
          </cell>
          <cell r="K261" t="str">
            <v xml:space="preserve"> อ.วังทอง</v>
          </cell>
          <cell r="L261" t="str">
            <v>01</v>
          </cell>
          <cell r="M261" t="str">
            <v xml:space="preserve"> 'ต.วังทอง'</v>
          </cell>
          <cell r="N261" t="str">
            <v>05</v>
          </cell>
          <cell r="O261" t="str">
            <v xml:space="preserve"> หมู่ 5</v>
          </cell>
          <cell r="P261" t="str">
            <v>01</v>
          </cell>
          <cell r="Q261" t="str">
            <v>เปิดดำเนินการ</v>
          </cell>
          <cell r="R261" t="str">
            <v>491 ม.5 บ้านหนองเสือ</v>
          </cell>
          <cell r="V261" t="str">
            <v>21</v>
          </cell>
          <cell r="W261" t="str">
            <v>2.1 ทุติยภูมิระดับต้น</v>
          </cell>
          <cell r="AH261" t="str">
            <v>11256</v>
          </cell>
        </row>
        <row r="262">
          <cell r="A262" t="str">
            <v>001129000</v>
          </cell>
          <cell r="B262" t="str">
            <v>โรงพยาบาลด่านช้าง</v>
          </cell>
          <cell r="C262" t="str">
            <v>21002</v>
          </cell>
          <cell r="D262" t="str">
            <v>กระทรวงสาธารณสุข สำนักงานปลัดกระทรวงสาธารณสุข</v>
          </cell>
          <cell r="E262" t="str">
            <v>07</v>
          </cell>
          <cell r="F262" t="str">
            <v>โรงพยาบาลชุมชน</v>
          </cell>
          <cell r="G262" t="str">
            <v>86</v>
          </cell>
          <cell r="H262" t="str">
            <v>72</v>
          </cell>
          <cell r="I262" t="str">
            <v>จ.สุพรรณบุรี</v>
          </cell>
          <cell r="J262" t="str">
            <v>03</v>
          </cell>
          <cell r="K262" t="str">
            <v xml:space="preserve"> อ.ด่านช้าง</v>
          </cell>
          <cell r="L262" t="str">
            <v>02</v>
          </cell>
          <cell r="M262" t="str">
            <v xml:space="preserve"> 'ต.ด่านช้าง'</v>
          </cell>
          <cell r="N262" t="str">
            <v>01</v>
          </cell>
          <cell r="O262" t="str">
            <v xml:space="preserve"> หมู่ 1</v>
          </cell>
          <cell r="P262" t="str">
            <v>01</v>
          </cell>
          <cell r="Q262" t="str">
            <v>เปิดดำเนินการ</v>
          </cell>
          <cell r="R262" t="str">
            <v>94</v>
          </cell>
          <cell r="V262" t="str">
            <v>22</v>
          </cell>
          <cell r="W262" t="str">
            <v>2.2 ทุติยภูมิระดับกลาง</v>
          </cell>
          <cell r="AH262" t="str">
            <v>11290</v>
          </cell>
        </row>
        <row r="263">
          <cell r="A263" t="str">
            <v>001129600</v>
          </cell>
          <cell r="B263" t="str">
            <v>โรงพยาบาลหนองหญ้าไซ</v>
          </cell>
          <cell r="C263" t="str">
            <v>21002</v>
          </cell>
          <cell r="D263" t="str">
            <v>กระทรวงสาธารณสุข สำนักงานปลัดกระทรวงสาธารณสุข</v>
          </cell>
          <cell r="E263" t="str">
            <v>07</v>
          </cell>
          <cell r="F263" t="str">
            <v>โรงพยาบาลชุมชน</v>
          </cell>
          <cell r="G263" t="str">
            <v>60</v>
          </cell>
          <cell r="H263" t="str">
            <v>72</v>
          </cell>
          <cell r="I263" t="str">
            <v>จ.สุพรรณบุรี</v>
          </cell>
          <cell r="J263" t="str">
            <v>10</v>
          </cell>
          <cell r="K263" t="str">
            <v xml:space="preserve"> อ.หนองหญ้าไซ</v>
          </cell>
          <cell r="L263" t="str">
            <v>01</v>
          </cell>
          <cell r="M263" t="str">
            <v xml:space="preserve"> 'ต.หนองหญ้าไซ'</v>
          </cell>
          <cell r="N263" t="str">
            <v>05</v>
          </cell>
          <cell r="O263" t="str">
            <v xml:space="preserve"> หมู่ 5</v>
          </cell>
          <cell r="P263" t="str">
            <v>01</v>
          </cell>
          <cell r="Q263" t="str">
            <v>เปิดดำเนินการ</v>
          </cell>
          <cell r="R263" t="str">
            <v>503 ม.05</v>
          </cell>
          <cell r="S263" t="str">
            <v>72240</v>
          </cell>
          <cell r="V263" t="str">
            <v>22</v>
          </cell>
          <cell r="W263" t="str">
            <v>2.2 ทุติยภูมิระดับกลาง</v>
          </cell>
          <cell r="AH263" t="str">
            <v>11296</v>
          </cell>
        </row>
        <row r="264">
          <cell r="A264" t="str">
            <v>001129200</v>
          </cell>
          <cell r="B264" t="str">
            <v>โรงพยาบาลศรีประจันต์</v>
          </cell>
          <cell r="C264" t="str">
            <v>21002</v>
          </cell>
          <cell r="D264" t="str">
            <v>กระทรวงสาธารณสุข สำนักงานปลัดกระทรวงสาธารณสุข</v>
          </cell>
          <cell r="E264" t="str">
            <v>07</v>
          </cell>
          <cell r="F264" t="str">
            <v>โรงพยาบาลชุมชน</v>
          </cell>
          <cell r="G264" t="str">
            <v>66</v>
          </cell>
          <cell r="H264" t="str">
            <v>72</v>
          </cell>
          <cell r="I264" t="str">
            <v>จ.สุพรรณบุรี</v>
          </cell>
          <cell r="J264" t="str">
            <v>05</v>
          </cell>
          <cell r="K264" t="str">
            <v xml:space="preserve"> อ.ศรีประจันต์</v>
          </cell>
          <cell r="L264" t="str">
            <v>08</v>
          </cell>
          <cell r="M264" t="str">
            <v xml:space="preserve"> 'ต.วังน้ำซับ'</v>
          </cell>
          <cell r="N264" t="str">
            <v>01</v>
          </cell>
          <cell r="O264" t="str">
            <v xml:space="preserve"> หมู่ 1</v>
          </cell>
          <cell r="P264" t="str">
            <v>01</v>
          </cell>
          <cell r="Q264" t="str">
            <v>เปิดดำเนินการ</v>
          </cell>
          <cell r="R264" t="str">
            <v xml:space="preserve">218 ถ.สุพรรณบุรี-ชัยนาท </v>
          </cell>
          <cell r="V264" t="str">
            <v>22</v>
          </cell>
          <cell r="W264" t="str">
            <v>2.2 ทุติยภูมิระดับกลาง</v>
          </cell>
          <cell r="AH264" t="str">
            <v>11292</v>
          </cell>
        </row>
        <row r="265">
          <cell r="A265" t="str">
            <v>001132500</v>
          </cell>
          <cell r="B265" t="str">
            <v>โรงพยาบาลสมเด็จพระยุพราชฉวาง</v>
          </cell>
          <cell r="C265" t="str">
            <v>21002</v>
          </cell>
          <cell r="D265" t="str">
            <v>กระทรวงสาธารณสุข สำนักงานปลัดกระทรวงสาธารณสุข</v>
          </cell>
          <cell r="E265" t="str">
            <v>07</v>
          </cell>
          <cell r="F265" t="str">
            <v>โรงพยาบาลชุมชน</v>
          </cell>
          <cell r="G265" t="str">
            <v>90</v>
          </cell>
          <cell r="H265" t="str">
            <v>80</v>
          </cell>
          <cell r="I265" t="str">
            <v>จ.นครศรีธรรมราช</v>
          </cell>
          <cell r="J265" t="str">
            <v>04</v>
          </cell>
          <cell r="K265" t="str">
            <v xml:space="preserve"> อ.ฉวาง</v>
          </cell>
          <cell r="L265" t="str">
            <v>10</v>
          </cell>
          <cell r="M265" t="str">
            <v xml:space="preserve"> 'ต.ไสหร้า'</v>
          </cell>
          <cell r="N265" t="str">
            <v>08</v>
          </cell>
          <cell r="O265" t="str">
            <v xml:space="preserve"> หมู่ 8</v>
          </cell>
          <cell r="P265" t="str">
            <v>01</v>
          </cell>
          <cell r="Q265" t="str">
            <v>เปิดดำเนินการ</v>
          </cell>
          <cell r="R265" t="str">
            <v xml:space="preserve">20 ม.8  </v>
          </cell>
          <cell r="V265" t="str">
            <v>22</v>
          </cell>
          <cell r="W265" t="str">
            <v>2.2 ทุติยภูมิระดับกลาง</v>
          </cell>
          <cell r="AH265" t="str">
            <v>11325</v>
          </cell>
        </row>
        <row r="266">
          <cell r="A266" t="str">
            <v>001132900</v>
          </cell>
          <cell r="B266" t="str">
            <v>โรงพยาบาลท่าศาลา</v>
          </cell>
          <cell r="C266" t="str">
            <v>21002</v>
          </cell>
          <cell r="D266" t="str">
            <v>กระทรวงสาธารณสุข สำนักงานปลัดกระทรวงสาธารณสุข</v>
          </cell>
          <cell r="E266" t="str">
            <v>07</v>
          </cell>
          <cell r="F266" t="str">
            <v>โรงพยาบาลชุมชน</v>
          </cell>
          <cell r="G266" t="str">
            <v>60</v>
          </cell>
          <cell r="H266" t="str">
            <v>80</v>
          </cell>
          <cell r="I266" t="str">
            <v>จ.นครศรีธรรมราช</v>
          </cell>
          <cell r="J266" t="str">
            <v>08</v>
          </cell>
          <cell r="K266" t="str">
            <v xml:space="preserve"> อ.ท่าศาลา</v>
          </cell>
          <cell r="L266" t="str">
            <v>01</v>
          </cell>
          <cell r="M266" t="str">
            <v xml:space="preserve"> 'ต.ท่าศาลา'</v>
          </cell>
          <cell r="N266" t="str">
            <v>03</v>
          </cell>
          <cell r="O266" t="str">
            <v xml:space="preserve"> หมู่ 3</v>
          </cell>
          <cell r="P266" t="str">
            <v>01</v>
          </cell>
          <cell r="Q266" t="str">
            <v>เปิดดำเนินการ</v>
          </cell>
          <cell r="V266" t="str">
            <v>22</v>
          </cell>
          <cell r="W266" t="str">
            <v>2.2 ทุติยภูมิระดับกลาง</v>
          </cell>
          <cell r="AH266" t="str">
            <v>11329</v>
          </cell>
        </row>
        <row r="267">
          <cell r="A267" t="str">
            <v>001133500</v>
          </cell>
          <cell r="B267" t="str">
            <v>โรงพยาบาลสิชล</v>
          </cell>
          <cell r="C267" t="str">
            <v>21002</v>
          </cell>
          <cell r="D267" t="str">
            <v>กระทรวงสาธารณสุข สำนักงานปลัดกระทรวงสาธารณสุข</v>
          </cell>
          <cell r="E267" t="str">
            <v>07</v>
          </cell>
          <cell r="F267" t="str">
            <v>โรงพยาบาลชุมชน</v>
          </cell>
          <cell r="G267" t="str">
            <v>120</v>
          </cell>
          <cell r="H267" t="str">
            <v>80</v>
          </cell>
          <cell r="I267" t="str">
            <v>จ.นครศรีธรรมราช</v>
          </cell>
          <cell r="J267" t="str">
            <v>14</v>
          </cell>
          <cell r="K267" t="str">
            <v xml:space="preserve"> อ.สิชล</v>
          </cell>
          <cell r="L267" t="str">
            <v>01</v>
          </cell>
          <cell r="M267" t="str">
            <v xml:space="preserve"> 'ต.สิชล'</v>
          </cell>
          <cell r="N267" t="str">
            <v>05</v>
          </cell>
          <cell r="O267" t="str">
            <v xml:space="preserve"> หมู่ 5</v>
          </cell>
          <cell r="P267" t="str">
            <v>01</v>
          </cell>
          <cell r="Q267" t="str">
            <v>เปิดดำเนินการ</v>
          </cell>
          <cell r="R267" t="str">
            <v xml:space="preserve">189 </v>
          </cell>
          <cell r="V267" t="str">
            <v>22</v>
          </cell>
          <cell r="W267" t="str">
            <v>2.2 ทุติยภูมิระดับกลาง</v>
          </cell>
          <cell r="AH267" t="str">
            <v>11335</v>
          </cell>
        </row>
        <row r="268">
          <cell r="A268" t="str">
            <v>001137900</v>
          </cell>
          <cell r="B268" t="str">
            <v>โรงพยาบาลหลังสวน</v>
          </cell>
          <cell r="C268" t="str">
            <v>21002</v>
          </cell>
          <cell r="D268" t="str">
            <v>กระทรวงสาธารณสุข สำนักงานปลัดกระทรวงสาธารณสุข</v>
          </cell>
          <cell r="E268" t="str">
            <v>07</v>
          </cell>
          <cell r="F268" t="str">
            <v>โรงพยาบาลชุมชน</v>
          </cell>
          <cell r="G268" t="str">
            <v>120</v>
          </cell>
          <cell r="H268" t="str">
            <v>86</v>
          </cell>
          <cell r="I268" t="str">
            <v>จ.ชุมพร</v>
          </cell>
          <cell r="J268" t="str">
            <v>04</v>
          </cell>
          <cell r="K268" t="str">
            <v xml:space="preserve"> อ.หลังสวน</v>
          </cell>
          <cell r="L268" t="str">
            <v>12</v>
          </cell>
          <cell r="M268" t="str">
            <v xml:space="preserve"> 'ต.วังตะกอ'</v>
          </cell>
          <cell r="N268" t="str">
            <v>05</v>
          </cell>
          <cell r="O268" t="str">
            <v xml:space="preserve"> หมู่ 5</v>
          </cell>
          <cell r="P268" t="str">
            <v>01</v>
          </cell>
          <cell r="Q268" t="str">
            <v>เปิดดำเนินการ</v>
          </cell>
          <cell r="V268" t="str">
            <v>22</v>
          </cell>
          <cell r="W268" t="str">
            <v>2.2 ทุติยภูมิระดับกลาง</v>
          </cell>
          <cell r="AH268" t="str">
            <v>11379</v>
          </cell>
        </row>
        <row r="269">
          <cell r="A269" t="str">
            <v>001136700</v>
          </cell>
          <cell r="B269" t="str">
            <v>โรงพยาบาลบ้านนาเดิม</v>
          </cell>
          <cell r="C269" t="str">
            <v>21002</v>
          </cell>
          <cell r="D269" t="str">
            <v>กระทรวงสาธารณสุข สำนักงานปลัดกระทรวงสาธารณสุข</v>
          </cell>
          <cell r="E269" t="str">
            <v>07</v>
          </cell>
          <cell r="F269" t="str">
            <v>โรงพยาบาลชุมชน</v>
          </cell>
          <cell r="G269" t="str">
            <v>30</v>
          </cell>
          <cell r="H269" t="str">
            <v>84</v>
          </cell>
          <cell r="I269" t="str">
            <v>จ.สุราษฎร์ธานี</v>
          </cell>
          <cell r="J269" t="str">
            <v>13</v>
          </cell>
          <cell r="K269" t="str">
            <v xml:space="preserve"> อ.บ้านนาเดิม</v>
          </cell>
          <cell r="L269" t="str">
            <v>01</v>
          </cell>
          <cell r="M269" t="str">
            <v xml:space="preserve"> 'ต.บ้านนา'</v>
          </cell>
          <cell r="N269" t="str">
            <v>02</v>
          </cell>
          <cell r="O269" t="str">
            <v xml:space="preserve"> หมู่ 2</v>
          </cell>
          <cell r="P269" t="str">
            <v>01</v>
          </cell>
          <cell r="Q269" t="str">
            <v>เปิดดำเนินการ</v>
          </cell>
          <cell r="S269" t="str">
            <v>84240</v>
          </cell>
          <cell r="V269" t="str">
            <v>21</v>
          </cell>
          <cell r="W269" t="str">
            <v>2.1 ทุติยภูมิระดับต้น</v>
          </cell>
          <cell r="AH269" t="str">
            <v>11367</v>
          </cell>
        </row>
        <row r="270">
          <cell r="A270" t="str">
            <v>001134800</v>
          </cell>
          <cell r="B270" t="str">
            <v>โรงพยาบาลกะปงชัยพัฒน์</v>
          </cell>
          <cell r="C270" t="str">
            <v>21002</v>
          </cell>
          <cell r="D270" t="str">
            <v>กระทรวงสาธารณสุข สำนักงานปลัดกระทรวงสาธารณสุข</v>
          </cell>
          <cell r="E270" t="str">
            <v>07</v>
          </cell>
          <cell r="F270" t="str">
            <v>โรงพยาบาลชุมชน</v>
          </cell>
          <cell r="G270" t="str">
            <v>30</v>
          </cell>
          <cell r="H270" t="str">
            <v>82</v>
          </cell>
          <cell r="I270" t="str">
            <v>จ.พังงา</v>
          </cell>
          <cell r="J270" t="str">
            <v>03</v>
          </cell>
          <cell r="K270" t="str">
            <v xml:space="preserve"> อ.กะปง</v>
          </cell>
          <cell r="L270" t="str">
            <v>02</v>
          </cell>
          <cell r="M270" t="str">
            <v xml:space="preserve"> 'ต.ท่านา'</v>
          </cell>
          <cell r="N270" t="str">
            <v>01</v>
          </cell>
          <cell r="O270" t="str">
            <v xml:space="preserve"> หมู่ 1</v>
          </cell>
          <cell r="P270" t="str">
            <v>01</v>
          </cell>
          <cell r="Q270" t="str">
            <v>เปิดดำเนินการ</v>
          </cell>
          <cell r="R270" t="str">
            <v xml:space="preserve">29/25 </v>
          </cell>
          <cell r="S270" t="str">
            <v>82170</v>
          </cell>
          <cell r="T270" t="str">
            <v>076499132</v>
          </cell>
          <cell r="U270" t="str">
            <v>076499132</v>
          </cell>
          <cell r="V270" t="str">
            <v>21</v>
          </cell>
          <cell r="W270" t="str">
            <v>2.1 ทุติยภูมิระดับต้น</v>
          </cell>
          <cell r="AH270" t="str">
            <v>11348</v>
          </cell>
        </row>
        <row r="271">
          <cell r="A271" t="str">
            <v>001137500</v>
          </cell>
          <cell r="B271" t="str">
            <v>โรงพยาบาลปากน้ำชุมพร</v>
          </cell>
          <cell r="C271" t="str">
            <v>21002</v>
          </cell>
          <cell r="D271" t="str">
            <v>กระทรวงสาธารณสุข สำนักงานปลัดกระทรวงสาธารณสุข</v>
          </cell>
          <cell r="E271" t="str">
            <v>07</v>
          </cell>
          <cell r="F271" t="str">
            <v>โรงพยาบาลชุมชน</v>
          </cell>
          <cell r="G271" t="str">
            <v>10</v>
          </cell>
          <cell r="H271" t="str">
            <v>86</v>
          </cell>
          <cell r="I271" t="str">
            <v>จ.ชุมพร</v>
          </cell>
          <cell r="J271" t="str">
            <v>01</v>
          </cell>
          <cell r="K271" t="str">
            <v xml:space="preserve"> อ.เมืองชุมพร</v>
          </cell>
          <cell r="L271" t="str">
            <v>02</v>
          </cell>
          <cell r="M271" t="str">
            <v xml:space="preserve"> 'ต.ปากน้ำ'</v>
          </cell>
          <cell r="N271" t="str">
            <v>03</v>
          </cell>
          <cell r="O271" t="str">
            <v xml:space="preserve"> หมู่ 3</v>
          </cell>
          <cell r="P271" t="str">
            <v>01</v>
          </cell>
          <cell r="Q271" t="str">
            <v>เปิดดำเนินการ</v>
          </cell>
          <cell r="V271" t="str">
            <v>21</v>
          </cell>
          <cell r="W271" t="str">
            <v>2.1 ทุติยภูมิระดับต้น</v>
          </cell>
          <cell r="AH271" t="str">
            <v>11375</v>
          </cell>
        </row>
        <row r="272">
          <cell r="A272" t="str">
            <v>001137600</v>
          </cell>
          <cell r="B272" t="str">
            <v>โรงพยาบาลท่าแซะ</v>
          </cell>
          <cell r="C272" t="str">
            <v>21002</v>
          </cell>
          <cell r="D272" t="str">
            <v>กระทรวงสาธารณสุข สำนักงานปลัดกระทรวงสาธารณสุข</v>
          </cell>
          <cell r="E272" t="str">
            <v>07</v>
          </cell>
          <cell r="F272" t="str">
            <v>โรงพยาบาลชุมชน</v>
          </cell>
          <cell r="G272" t="str">
            <v>60</v>
          </cell>
          <cell r="H272" t="str">
            <v>86</v>
          </cell>
          <cell r="I272" t="str">
            <v>จ.ชุมพร</v>
          </cell>
          <cell r="J272" t="str">
            <v>02</v>
          </cell>
          <cell r="K272" t="str">
            <v xml:space="preserve"> อ.ท่าแซะ</v>
          </cell>
          <cell r="L272" t="str">
            <v>09</v>
          </cell>
          <cell r="M272" t="str">
            <v xml:space="preserve"> 'ต.ทรัพย์อนันต์'</v>
          </cell>
          <cell r="N272" t="str">
            <v>02</v>
          </cell>
          <cell r="O272" t="str">
            <v xml:space="preserve"> หมู่ 2</v>
          </cell>
          <cell r="P272" t="str">
            <v>01</v>
          </cell>
          <cell r="Q272" t="str">
            <v>เปิดดำเนินการ</v>
          </cell>
          <cell r="V272" t="str">
            <v>21</v>
          </cell>
          <cell r="W272" t="str">
            <v>2.1 ทุติยภูมิระดับต้น</v>
          </cell>
          <cell r="AH272" t="str">
            <v>11376</v>
          </cell>
        </row>
        <row r="273">
          <cell r="A273" t="str">
            <v>001143000</v>
          </cell>
          <cell r="B273" t="str">
            <v>โรงพยาบาลยะรัง</v>
          </cell>
          <cell r="C273" t="str">
            <v>21002</v>
          </cell>
          <cell r="D273" t="str">
            <v>กระทรวงสาธารณสุข สำนักงานปลัดกระทรวงสาธารณสุข</v>
          </cell>
          <cell r="E273" t="str">
            <v>07</v>
          </cell>
          <cell r="F273" t="str">
            <v>โรงพยาบาลชุมชน</v>
          </cell>
          <cell r="G273" t="str">
            <v>30</v>
          </cell>
          <cell r="H273" t="str">
            <v>94</v>
          </cell>
          <cell r="I273" t="str">
            <v>จ.ปัตตานี</v>
          </cell>
          <cell r="J273" t="str">
            <v>10</v>
          </cell>
          <cell r="K273" t="str">
            <v xml:space="preserve"> อ.ยะรัง</v>
          </cell>
          <cell r="L273" t="str">
            <v>06</v>
          </cell>
          <cell r="M273" t="str">
            <v xml:space="preserve"> 'ต.ปิตูมุดี'</v>
          </cell>
          <cell r="N273" t="str">
            <v>01</v>
          </cell>
          <cell r="O273" t="str">
            <v xml:space="preserve"> หมู่ 1</v>
          </cell>
          <cell r="P273" t="str">
            <v>01</v>
          </cell>
          <cell r="Q273" t="str">
            <v>เปิดดำเนินการ</v>
          </cell>
          <cell r="R273" t="str">
            <v xml:space="preserve">106 ม.1 ถ.ยะรัง </v>
          </cell>
          <cell r="S273" t="str">
            <v>96160</v>
          </cell>
          <cell r="V273" t="str">
            <v>21</v>
          </cell>
          <cell r="W273" t="str">
            <v>2.1 ทุติยภูมิระดับต้น</v>
          </cell>
          <cell r="AH273" t="str">
            <v>11430</v>
          </cell>
        </row>
        <row r="274">
          <cell r="A274" t="str">
            <v>001143800</v>
          </cell>
          <cell r="B274" t="str">
            <v>โรงพยาบาลรือเสาะ</v>
          </cell>
          <cell r="C274" t="str">
            <v>21002</v>
          </cell>
          <cell r="D274" t="str">
            <v>กระทรวงสาธารณสุข สำนักงานปลัดกระทรวงสาธารณสุข</v>
          </cell>
          <cell r="E274" t="str">
            <v>07</v>
          </cell>
          <cell r="F274" t="str">
            <v>โรงพยาบาลชุมชน</v>
          </cell>
          <cell r="G274" t="str">
            <v>30</v>
          </cell>
          <cell r="H274" t="str">
            <v>96</v>
          </cell>
          <cell r="I274" t="str">
            <v>จ.นราธิวาส</v>
          </cell>
          <cell r="J274" t="str">
            <v>06</v>
          </cell>
          <cell r="K274" t="str">
            <v xml:space="preserve"> อ.รือเสาะ</v>
          </cell>
          <cell r="L274" t="str">
            <v>01</v>
          </cell>
          <cell r="M274" t="str">
            <v xml:space="preserve"> 'ต.รือเสาะ'</v>
          </cell>
          <cell r="N274" t="str">
            <v>02</v>
          </cell>
          <cell r="O274" t="str">
            <v xml:space="preserve"> หมู่ 2</v>
          </cell>
          <cell r="P274" t="str">
            <v>01</v>
          </cell>
          <cell r="Q274" t="str">
            <v>เปิดดำเนินการ</v>
          </cell>
          <cell r="R274" t="str">
            <v xml:space="preserve">184/5 ม.2 ถ.รือเสาะสนองกิจ </v>
          </cell>
          <cell r="S274" t="str">
            <v>96150</v>
          </cell>
          <cell r="V274" t="str">
            <v>22</v>
          </cell>
          <cell r="W274" t="str">
            <v>2.2 ทุติยภูมิระดับกลาง</v>
          </cell>
          <cell r="AH274" t="str">
            <v>11438</v>
          </cell>
        </row>
        <row r="275">
          <cell r="A275" t="str">
            <v>001142500</v>
          </cell>
          <cell r="B275" t="str">
            <v>โรงพยาบาลปะนาเระ</v>
          </cell>
          <cell r="C275" t="str">
            <v>21002</v>
          </cell>
          <cell r="D275" t="str">
            <v>กระทรวงสาธารณสุข สำนักงานปลัดกระทรวงสาธารณสุข</v>
          </cell>
          <cell r="E275" t="str">
            <v>07</v>
          </cell>
          <cell r="F275" t="str">
            <v>โรงพยาบาลชุมชน</v>
          </cell>
          <cell r="G275" t="str">
            <v>30</v>
          </cell>
          <cell r="H275" t="str">
            <v>94</v>
          </cell>
          <cell r="I275" t="str">
            <v>จ.ปัตตานี</v>
          </cell>
          <cell r="J275" t="str">
            <v>04</v>
          </cell>
          <cell r="K275" t="str">
            <v xml:space="preserve"> อ.ปะนาเระ</v>
          </cell>
          <cell r="L275" t="str">
            <v>02</v>
          </cell>
          <cell r="M275" t="str">
            <v xml:space="preserve"> 'ต.ท่าข้าม'</v>
          </cell>
          <cell r="N275" t="str">
            <v>01</v>
          </cell>
          <cell r="O275" t="str">
            <v xml:space="preserve"> หมู่ 1</v>
          </cell>
          <cell r="P275" t="str">
            <v>01</v>
          </cell>
          <cell r="Q275" t="str">
            <v>เปิดดำเนินการ</v>
          </cell>
          <cell r="V275" t="str">
            <v>21</v>
          </cell>
          <cell r="W275" t="str">
            <v>2.1 ทุติยภูมิระดับต้น</v>
          </cell>
          <cell r="AH275" t="str">
            <v>11425</v>
          </cell>
        </row>
        <row r="276">
          <cell r="A276" t="str">
            <v>001143700</v>
          </cell>
          <cell r="B276" t="str">
            <v>โรงพยาบาลระแงะ</v>
          </cell>
          <cell r="C276" t="str">
            <v>21002</v>
          </cell>
          <cell r="D276" t="str">
            <v>กระทรวงสาธารณสุข สำนักงานปลัดกระทรวงสาธารณสุข</v>
          </cell>
          <cell r="E276" t="str">
            <v>07</v>
          </cell>
          <cell r="F276" t="str">
            <v>โรงพยาบาลชุมชน</v>
          </cell>
          <cell r="G276" t="str">
            <v>30</v>
          </cell>
          <cell r="H276" t="str">
            <v>96</v>
          </cell>
          <cell r="I276" t="str">
            <v>จ.นราธิวาส</v>
          </cell>
          <cell r="J276" t="str">
            <v>05</v>
          </cell>
          <cell r="K276" t="str">
            <v xml:space="preserve"> อ.ระแงะ</v>
          </cell>
          <cell r="L276" t="str">
            <v>01</v>
          </cell>
          <cell r="M276" t="str">
            <v xml:space="preserve"> 'ต.ตันหยงมัส'</v>
          </cell>
          <cell r="N276" t="str">
            <v>01</v>
          </cell>
          <cell r="O276" t="str">
            <v xml:space="preserve"> หมู่ 1</v>
          </cell>
          <cell r="P276" t="str">
            <v>01</v>
          </cell>
          <cell r="Q276" t="str">
            <v>เปิดดำเนินการ</v>
          </cell>
          <cell r="R276" t="str">
            <v xml:space="preserve">484 ม.1 ถ.ระแงะมรรคา </v>
          </cell>
          <cell r="S276" t="str">
            <v>96130</v>
          </cell>
          <cell r="V276" t="str">
            <v>22</v>
          </cell>
          <cell r="W276" t="str">
            <v>2.2 ทุติยภูมิระดับกลาง</v>
          </cell>
          <cell r="AH276" t="str">
            <v>11437</v>
          </cell>
        </row>
        <row r="277">
          <cell r="A277" t="str">
            <v>001143500</v>
          </cell>
          <cell r="B277" t="str">
            <v>โรงพยาบาลตากใบ</v>
          </cell>
          <cell r="C277" t="str">
            <v>21002</v>
          </cell>
          <cell r="D277" t="str">
            <v>กระทรวงสาธารณสุข สำนักงานปลัดกระทรวงสาธารณสุข</v>
          </cell>
          <cell r="E277" t="str">
            <v>07</v>
          </cell>
          <cell r="F277" t="str">
            <v>โรงพยาบาลชุมชน</v>
          </cell>
          <cell r="G277" t="str">
            <v>30</v>
          </cell>
          <cell r="H277" t="str">
            <v>96</v>
          </cell>
          <cell r="I277" t="str">
            <v>จ.นราธิวาส</v>
          </cell>
          <cell r="J277" t="str">
            <v>02</v>
          </cell>
          <cell r="K277" t="str">
            <v xml:space="preserve"> อ.ตากใบ</v>
          </cell>
          <cell r="L277" t="str">
            <v>01</v>
          </cell>
          <cell r="M277" t="str">
            <v xml:space="preserve"> 'ต.เจ๊ะเห'</v>
          </cell>
          <cell r="N277" t="str">
            <v>04</v>
          </cell>
          <cell r="O277" t="str">
            <v xml:space="preserve"> หมู่ 4</v>
          </cell>
          <cell r="P277" t="str">
            <v>01</v>
          </cell>
          <cell r="Q277" t="str">
            <v>เปิดดำเนินการ</v>
          </cell>
          <cell r="R277" t="str">
            <v xml:space="preserve">114/63 ม.4 ถ.ท่าแพรก </v>
          </cell>
          <cell r="S277" t="str">
            <v>96110</v>
          </cell>
          <cell r="V277" t="str">
            <v>21</v>
          </cell>
          <cell r="W277" t="str">
            <v>2.1 ทุติยภูมิระดับต้น</v>
          </cell>
          <cell r="AH277" t="str">
            <v>11435</v>
          </cell>
        </row>
        <row r="278">
          <cell r="A278" t="str">
            <v>001143600</v>
          </cell>
          <cell r="B278" t="str">
            <v>โรงพยาบาลบาเจาะ</v>
          </cell>
          <cell r="C278" t="str">
            <v>21002</v>
          </cell>
          <cell r="D278" t="str">
            <v>กระทรวงสาธารณสุข สำนักงานปลัดกระทรวงสาธารณสุข</v>
          </cell>
          <cell r="E278" t="str">
            <v>07</v>
          </cell>
          <cell r="F278" t="str">
            <v>โรงพยาบาลชุมชน</v>
          </cell>
          <cell r="G278" t="str">
            <v>10</v>
          </cell>
          <cell r="H278" t="str">
            <v>96</v>
          </cell>
          <cell r="I278" t="str">
            <v>จ.นราธิวาส</v>
          </cell>
          <cell r="J278" t="str">
            <v>03</v>
          </cell>
          <cell r="K278" t="str">
            <v xml:space="preserve"> อ.บาเจาะ</v>
          </cell>
          <cell r="L278" t="str">
            <v>01</v>
          </cell>
          <cell r="M278" t="str">
            <v xml:space="preserve"> 'ต.บาเจาะ'</v>
          </cell>
          <cell r="N278" t="str">
            <v>01</v>
          </cell>
          <cell r="O278" t="str">
            <v xml:space="preserve"> หมู่ 1</v>
          </cell>
          <cell r="P278" t="str">
            <v>01</v>
          </cell>
          <cell r="Q278" t="str">
            <v>เปิดดำเนินการ</v>
          </cell>
          <cell r="R278" t="str">
            <v xml:space="preserve">ถ.เพชรเกษม </v>
          </cell>
          <cell r="S278" t="str">
            <v>96170</v>
          </cell>
          <cell r="V278" t="str">
            <v>21</v>
          </cell>
          <cell r="W278" t="str">
            <v>2.1 ทุติยภูมิระดับต้น</v>
          </cell>
          <cell r="AH278" t="str">
            <v>11436</v>
          </cell>
        </row>
        <row r="279">
          <cell r="A279" t="str">
            <v>001381800</v>
          </cell>
          <cell r="B279" t="str">
            <v>โรงพยาบาลจะแนะ</v>
          </cell>
          <cell r="C279" t="str">
            <v>21002</v>
          </cell>
          <cell r="D279" t="str">
            <v>กระทรวงสาธารณสุข สำนักงานปลัดกระทรวงสาธารณสุข</v>
          </cell>
          <cell r="E279" t="str">
            <v>07</v>
          </cell>
          <cell r="F279" t="str">
            <v>โรงพยาบาลชุมชน</v>
          </cell>
          <cell r="G279" t="str">
            <v>10</v>
          </cell>
          <cell r="H279" t="str">
            <v>96</v>
          </cell>
          <cell r="I279" t="str">
            <v>จ.นราธิวาส</v>
          </cell>
          <cell r="J279" t="str">
            <v>12</v>
          </cell>
          <cell r="K279" t="str">
            <v xml:space="preserve"> อ.จะแนะ</v>
          </cell>
          <cell r="L279" t="str">
            <v>01</v>
          </cell>
          <cell r="M279" t="str">
            <v xml:space="preserve"> 'ต.จะแนะ'</v>
          </cell>
          <cell r="N279" t="str">
            <v>02</v>
          </cell>
          <cell r="O279" t="str">
            <v xml:space="preserve"> หมู่ 2</v>
          </cell>
          <cell r="P279" t="str">
            <v>01</v>
          </cell>
          <cell r="Q279" t="str">
            <v>เปิดดำเนินการ</v>
          </cell>
          <cell r="R279" t="str">
            <v>266/5</v>
          </cell>
          <cell r="S279" t="str">
            <v>96220</v>
          </cell>
          <cell r="V279" t="str">
            <v>21</v>
          </cell>
          <cell r="W279" t="str">
            <v>2.1 ทุติยภูมิระดับต้น</v>
          </cell>
          <cell r="AH279" t="str">
            <v>13818</v>
          </cell>
        </row>
        <row r="280">
          <cell r="A280" t="str">
            <v>001144100</v>
          </cell>
          <cell r="B280" t="str">
            <v>โรงพยาบาลสุคิริน</v>
          </cell>
          <cell r="C280" t="str">
            <v>21002</v>
          </cell>
          <cell r="D280" t="str">
            <v>กระทรวงสาธารณสุข สำนักงานปลัดกระทรวงสาธารณสุข</v>
          </cell>
          <cell r="E280" t="str">
            <v>07</v>
          </cell>
          <cell r="F280" t="str">
            <v>โรงพยาบาลชุมชน</v>
          </cell>
          <cell r="G280" t="str">
            <v>10</v>
          </cell>
          <cell r="H280" t="str">
            <v>96</v>
          </cell>
          <cell r="I280" t="str">
            <v>จ.นราธิวาส</v>
          </cell>
          <cell r="J280" t="str">
            <v>09</v>
          </cell>
          <cell r="K280" t="str">
            <v xml:space="preserve"> อ.สุคิริน</v>
          </cell>
          <cell r="L280" t="str">
            <v>01</v>
          </cell>
          <cell r="M280" t="str">
            <v xml:space="preserve"> 'ต.มาโมง'</v>
          </cell>
          <cell r="N280" t="str">
            <v>06</v>
          </cell>
          <cell r="O280" t="str">
            <v xml:space="preserve"> หมู่ 6</v>
          </cell>
          <cell r="P280" t="str">
            <v>01</v>
          </cell>
          <cell r="Q280" t="str">
            <v>เปิดดำเนินการ</v>
          </cell>
          <cell r="R280" t="str">
            <v xml:space="preserve">58 ม.6 </v>
          </cell>
          <cell r="S280" t="str">
            <v>96190</v>
          </cell>
          <cell r="V280" t="str">
            <v>21</v>
          </cell>
          <cell r="W280" t="str">
            <v>2.1 ทุติยภูมิระดับต้น</v>
          </cell>
          <cell r="AH280" t="str">
            <v>11441</v>
          </cell>
        </row>
        <row r="281">
          <cell r="A281" t="str">
            <v>001162500</v>
          </cell>
          <cell r="B281" t="str">
            <v>โรงพยาบาลเฉลิมพระเกียรติ</v>
          </cell>
          <cell r="C281" t="str">
            <v>21002</v>
          </cell>
          <cell r="D281" t="str">
            <v>กระทรวงสาธารณสุข สำนักงานปลัดกระทรวงสาธารณสุข</v>
          </cell>
          <cell r="E281" t="str">
            <v>07</v>
          </cell>
          <cell r="F281" t="str">
            <v>โรงพยาบาลชุมชน</v>
          </cell>
          <cell r="G281" t="str">
            <v>30</v>
          </cell>
          <cell r="H281" t="str">
            <v>55</v>
          </cell>
          <cell r="I281" t="str">
            <v>จ.น่าน</v>
          </cell>
          <cell r="J281" t="str">
            <v>15</v>
          </cell>
          <cell r="K281" t="str">
            <v xml:space="preserve"> อ.เฉลิมพระเกียรติ</v>
          </cell>
          <cell r="L281" t="str">
            <v>02</v>
          </cell>
          <cell r="M281" t="str">
            <v xml:space="preserve"> 'ต.ขุนน่าน'</v>
          </cell>
          <cell r="N281" t="str">
            <v>01</v>
          </cell>
          <cell r="O281" t="str">
            <v xml:space="preserve"> หมู่ 1</v>
          </cell>
          <cell r="P281" t="str">
            <v>01</v>
          </cell>
          <cell r="Q281" t="str">
            <v>เปิดดำเนินการ</v>
          </cell>
          <cell r="S281" t="str">
            <v>10210</v>
          </cell>
          <cell r="V281" t="str">
            <v>22</v>
          </cell>
          <cell r="W281" t="str">
            <v>2.2 ทุติยภูมิระดับกลาง</v>
          </cell>
          <cell r="Z281" t="str">
            <v>04</v>
          </cell>
          <cell r="AA281" t="str">
            <v>แก้ไข/เปลี่ยนแปลงที่ตั้ง</v>
          </cell>
          <cell r="AB281" t="str">
            <v>เพิ่มเติมจำนวนเตียง</v>
          </cell>
          <cell r="AH281" t="str">
            <v>11625</v>
          </cell>
        </row>
        <row r="282">
          <cell r="A282" t="str">
            <v>001144200</v>
          </cell>
          <cell r="B282" t="str">
            <v>โรงพยาบาลสุไหงปาดี</v>
          </cell>
          <cell r="C282" t="str">
            <v>21002</v>
          </cell>
          <cell r="D282" t="str">
            <v>กระทรวงสาธารณสุข สำนักงานปลัดกระทรวงสาธารณสุข</v>
          </cell>
          <cell r="E282" t="str">
            <v>07</v>
          </cell>
          <cell r="F282" t="str">
            <v>โรงพยาบาลชุมชน</v>
          </cell>
          <cell r="G282" t="str">
            <v>30</v>
          </cell>
          <cell r="H282" t="str">
            <v>96</v>
          </cell>
          <cell r="I282" t="str">
            <v>จ.นราธิวาส</v>
          </cell>
          <cell r="J282" t="str">
            <v>11</v>
          </cell>
          <cell r="K282" t="str">
            <v xml:space="preserve"> อ.สุไหงปาดี</v>
          </cell>
          <cell r="L282" t="str">
            <v>01</v>
          </cell>
          <cell r="M282" t="str">
            <v xml:space="preserve"> 'ต.ปะลุรู'</v>
          </cell>
          <cell r="N282" t="str">
            <v>01</v>
          </cell>
          <cell r="O282" t="str">
            <v xml:space="preserve"> หมู่ 1</v>
          </cell>
          <cell r="P282" t="str">
            <v>01</v>
          </cell>
          <cell r="Q282" t="str">
            <v>เปิดดำเนินการ</v>
          </cell>
          <cell r="R282" t="str">
            <v xml:space="preserve">ู334 ถ.จารุเสถียร  </v>
          </cell>
          <cell r="S282" t="str">
            <v>96141</v>
          </cell>
          <cell r="V282" t="str">
            <v>21</v>
          </cell>
          <cell r="W282" t="str">
            <v>2.1 ทุติยภูมิระดับต้น</v>
          </cell>
          <cell r="AH282" t="str">
            <v>11442</v>
          </cell>
        </row>
        <row r="283">
          <cell r="A283" t="str">
            <v>001066200</v>
          </cell>
          <cell r="B283" t="str">
            <v>โรงพยาบาลชลบุรี</v>
          </cell>
          <cell r="C283" t="str">
            <v>21002</v>
          </cell>
          <cell r="D283" t="str">
            <v>กระทรวงสาธารณสุข สำนักงานปลัดกระทรวงสาธารณสุข</v>
          </cell>
          <cell r="E283" t="str">
            <v>05</v>
          </cell>
          <cell r="F283" t="str">
            <v>โรงพยาบาลศูนย์</v>
          </cell>
          <cell r="G283" t="str">
            <v>832</v>
          </cell>
          <cell r="H283" t="str">
            <v>20</v>
          </cell>
          <cell r="I283" t="str">
            <v>จ.ชลบุรี</v>
          </cell>
          <cell r="J283" t="str">
            <v>01</v>
          </cell>
          <cell r="K283" t="str">
            <v xml:space="preserve"> อ.เมืองชลบุรี</v>
          </cell>
          <cell r="L283" t="str">
            <v>05</v>
          </cell>
          <cell r="M283" t="str">
            <v xml:space="preserve"> 'ต.บ้านสวน'</v>
          </cell>
          <cell r="N283" t="str">
            <v>02</v>
          </cell>
          <cell r="O283" t="str">
            <v xml:space="preserve"> หมู่ 2</v>
          </cell>
          <cell r="P283" t="str">
            <v>01</v>
          </cell>
          <cell r="Q283" t="str">
            <v>เปิดดำเนินการ</v>
          </cell>
          <cell r="R283" t="str">
            <v>เลขที่ 69</v>
          </cell>
          <cell r="S283" t="str">
            <v>20000</v>
          </cell>
          <cell r="T283" t="str">
            <v>038931000</v>
          </cell>
          <cell r="V283" t="str">
            <v>31</v>
          </cell>
          <cell r="W283" t="str">
            <v>3.1 ตติยภูมิ</v>
          </cell>
          <cell r="AH283" t="str">
            <v>10662</v>
          </cell>
        </row>
        <row r="284">
          <cell r="A284" t="str">
            <v>001068900</v>
          </cell>
          <cell r="B284" t="str">
            <v>โรงพยาบาลอ่างทอง</v>
          </cell>
          <cell r="C284" t="str">
            <v>21002</v>
          </cell>
          <cell r="D284" t="str">
            <v>กระทรวงสาธารณสุข สำนักงานปลัดกระทรวงสาธารณสุข</v>
          </cell>
          <cell r="E284" t="str">
            <v>06</v>
          </cell>
          <cell r="F284" t="str">
            <v>โรงพยาบาลทั่วไป</v>
          </cell>
          <cell r="G284" t="str">
            <v>324</v>
          </cell>
          <cell r="H284" t="str">
            <v>15</v>
          </cell>
          <cell r="I284" t="str">
            <v>จ.อ่างทอง</v>
          </cell>
          <cell r="J284" t="str">
            <v>01</v>
          </cell>
          <cell r="K284" t="str">
            <v xml:space="preserve"> อ.เมืองอ่างทอง</v>
          </cell>
          <cell r="L284" t="str">
            <v>02</v>
          </cell>
          <cell r="M284" t="str">
            <v xml:space="preserve"> 'ต.บางแก้ว'</v>
          </cell>
          <cell r="N284" t="str">
            <v>00</v>
          </cell>
          <cell r="O284" t="str">
            <v xml:space="preserve"> หมู่ 0</v>
          </cell>
          <cell r="P284" t="str">
            <v>01</v>
          </cell>
          <cell r="Q284" t="str">
            <v>เปิดดำเนินการ</v>
          </cell>
          <cell r="R284" t="str">
            <v xml:space="preserve">3 ถ.เทศบาล </v>
          </cell>
          <cell r="S284" t="str">
            <v>14000</v>
          </cell>
          <cell r="T284" t="str">
            <v>035615111</v>
          </cell>
          <cell r="V284" t="str">
            <v>23</v>
          </cell>
          <cell r="W284" t="str">
            <v>2.3 ทุติยภูมิระดับสูง</v>
          </cell>
          <cell r="Z284" t="str">
            <v>04</v>
          </cell>
          <cell r="AA284" t="str">
            <v>แก้ไข/เปลี่ยนแปลงที่ตั้ง</v>
          </cell>
          <cell r="AB284" t="str">
            <v>เพิ่มเตียงเป็น 324 เตียง ตามมติของ อกพ.สป.</v>
          </cell>
          <cell r="AH284" t="str">
            <v>10689</v>
          </cell>
        </row>
        <row r="285">
          <cell r="A285" t="str">
            <v>001080000</v>
          </cell>
          <cell r="B285" t="str">
            <v>โรงพยาบาลพรหมบุรี</v>
          </cell>
          <cell r="C285" t="str">
            <v>21002</v>
          </cell>
          <cell r="D285" t="str">
            <v>กระทรวงสาธารณสุข สำนักงานปลัดกระทรวงสาธารณสุข</v>
          </cell>
          <cell r="E285" t="str">
            <v>07</v>
          </cell>
          <cell r="F285" t="str">
            <v>โรงพยาบาลชุมชน</v>
          </cell>
          <cell r="G285" t="str">
            <v>10</v>
          </cell>
          <cell r="H285" t="str">
            <v>17</v>
          </cell>
          <cell r="I285" t="str">
            <v>จ.สิงห์บุรี</v>
          </cell>
          <cell r="J285" t="str">
            <v>04</v>
          </cell>
          <cell r="K285" t="str">
            <v xml:space="preserve"> อ.พรหมบุรี</v>
          </cell>
          <cell r="L285" t="str">
            <v>04</v>
          </cell>
          <cell r="M285" t="str">
            <v xml:space="preserve"> 'ต.บ้านหม้อ'</v>
          </cell>
          <cell r="N285" t="str">
            <v>03</v>
          </cell>
          <cell r="O285" t="str">
            <v xml:space="preserve"> หมู่ 3</v>
          </cell>
          <cell r="P285" t="str">
            <v>01</v>
          </cell>
          <cell r="Q285" t="str">
            <v>เปิดดำเนินการ</v>
          </cell>
          <cell r="R285" t="str">
            <v xml:space="preserve">172 </v>
          </cell>
          <cell r="S285" t="str">
            <v>16120</v>
          </cell>
          <cell r="T285" t="str">
            <v>036-599481</v>
          </cell>
          <cell r="U285" t="str">
            <v>036-537984</v>
          </cell>
          <cell r="V285" t="str">
            <v>21</v>
          </cell>
          <cell r="W285" t="str">
            <v>2.1 ทุติยภูมิระดับต้น</v>
          </cell>
          <cell r="X285" t="str">
            <v>S</v>
          </cell>
          <cell r="Y285" t="str">
            <v xml:space="preserve">บริการ  </v>
          </cell>
          <cell r="AH285" t="str">
            <v>10800</v>
          </cell>
        </row>
        <row r="286">
          <cell r="A286" t="str">
            <v>001091500</v>
          </cell>
          <cell r="B286" t="str">
            <v>โรงพยาบาลชุมพลบุรี</v>
          </cell>
          <cell r="C286" t="str">
            <v>21002</v>
          </cell>
          <cell r="D286" t="str">
            <v>กระทรวงสาธารณสุข สำนักงานปลัดกระทรวงสาธารณสุข</v>
          </cell>
          <cell r="E286" t="str">
            <v>07</v>
          </cell>
          <cell r="F286" t="str">
            <v>โรงพยาบาลชุมชน</v>
          </cell>
          <cell r="G286" t="str">
            <v>80</v>
          </cell>
          <cell r="H286" t="str">
            <v>32</v>
          </cell>
          <cell r="I286" t="str">
            <v>จ.สุรินทร์</v>
          </cell>
          <cell r="J286" t="str">
            <v>02</v>
          </cell>
          <cell r="K286" t="str">
            <v xml:space="preserve"> อ.ชุมพลบุรี</v>
          </cell>
          <cell r="L286" t="str">
            <v>01</v>
          </cell>
          <cell r="M286" t="str">
            <v xml:space="preserve"> 'ต.ชุมพลบุรี'</v>
          </cell>
          <cell r="N286" t="str">
            <v>01</v>
          </cell>
          <cell r="O286" t="str">
            <v xml:space="preserve"> หมู่ 1</v>
          </cell>
          <cell r="P286" t="str">
            <v>01</v>
          </cell>
          <cell r="Q286" t="str">
            <v>เปิดดำเนินการ</v>
          </cell>
          <cell r="R286" t="str">
            <v>175 ม.01 ถ.ชุมพลบุรี-ท่าตูม</v>
          </cell>
          <cell r="S286" t="str">
            <v>32190</v>
          </cell>
          <cell r="T286" t="str">
            <v>044-596319</v>
          </cell>
          <cell r="U286" t="str">
            <v>044-596319</v>
          </cell>
          <cell r="V286" t="str">
            <v>21</v>
          </cell>
          <cell r="W286" t="str">
            <v>2.1 ทุติยภูมิระดับต้น</v>
          </cell>
          <cell r="X286" t="str">
            <v>S</v>
          </cell>
          <cell r="Y286" t="str">
            <v xml:space="preserve">บริการ  </v>
          </cell>
          <cell r="AH286" t="str">
            <v>10915</v>
          </cell>
        </row>
        <row r="287">
          <cell r="A287" t="str">
            <v>001161900</v>
          </cell>
          <cell r="B287" t="str">
            <v>โรงพยาบาลเฉลิมพระเกียรติ</v>
          </cell>
          <cell r="C287" t="str">
            <v>21002</v>
          </cell>
          <cell r="D287" t="str">
            <v>กระทรวงสาธารณสุข สำนักงานปลัดกระทรวงสาธารณสุข</v>
          </cell>
          <cell r="E287" t="str">
            <v>07</v>
          </cell>
          <cell r="F287" t="str">
            <v>โรงพยาบาลชุมชน</v>
          </cell>
          <cell r="G287" t="str">
            <v>30</v>
          </cell>
          <cell r="H287" t="str">
            <v>31</v>
          </cell>
          <cell r="I287" t="str">
            <v>จ.บุรีรัมย์</v>
          </cell>
          <cell r="J287" t="str">
            <v>23</v>
          </cell>
          <cell r="K287" t="str">
            <v xml:space="preserve"> อ.เฉลิมพระเกียรติ</v>
          </cell>
          <cell r="L287" t="str">
            <v>02</v>
          </cell>
          <cell r="M287" t="str">
            <v xml:space="preserve"> 'ต.ตาเป๊ก'</v>
          </cell>
          <cell r="N287" t="str">
            <v>02</v>
          </cell>
          <cell r="O287" t="str">
            <v xml:space="preserve"> หมู่ 2</v>
          </cell>
          <cell r="P287" t="str">
            <v>01</v>
          </cell>
          <cell r="Q287" t="str">
            <v>เปิดดำเนินการ</v>
          </cell>
          <cell r="V287" t="str">
            <v>22</v>
          </cell>
          <cell r="W287" t="str">
            <v>2.2 ทุติยภูมิระดับกลาง</v>
          </cell>
          <cell r="Z287" t="str">
            <v>01</v>
          </cell>
          <cell r="AA287" t="str">
            <v>ตั้งใหม่</v>
          </cell>
          <cell r="AB287" t="str">
            <v>แก้ไขตำบลจากเจริญสุข เป็นตาเป็ก</v>
          </cell>
          <cell r="AH287" t="str">
            <v>11619</v>
          </cell>
        </row>
        <row r="288">
          <cell r="A288" t="str">
            <v>001089500</v>
          </cell>
          <cell r="B288" t="str">
            <v>โรงพยาบาลคูเมือง</v>
          </cell>
          <cell r="C288" t="str">
            <v>21002</v>
          </cell>
          <cell r="D288" t="str">
            <v>กระทรวงสาธารณสุข สำนักงานปลัดกระทรวงสาธารณสุข</v>
          </cell>
          <cell r="E288" t="str">
            <v>07</v>
          </cell>
          <cell r="F288" t="str">
            <v>โรงพยาบาลชุมชน</v>
          </cell>
          <cell r="G288" t="str">
            <v>69</v>
          </cell>
          <cell r="H288" t="str">
            <v>31</v>
          </cell>
          <cell r="I288" t="str">
            <v>จ.บุรีรัมย์</v>
          </cell>
          <cell r="J288" t="str">
            <v>02</v>
          </cell>
          <cell r="K288" t="str">
            <v xml:space="preserve"> อ.คูเมือง</v>
          </cell>
          <cell r="L288" t="str">
            <v>01</v>
          </cell>
          <cell r="M288" t="str">
            <v xml:space="preserve"> 'ต.คูเมือง'</v>
          </cell>
          <cell r="N288" t="str">
            <v>06</v>
          </cell>
          <cell r="O288" t="str">
            <v xml:space="preserve"> หมู่ 6</v>
          </cell>
          <cell r="P288" t="str">
            <v>01</v>
          </cell>
          <cell r="Q288" t="str">
            <v>เปิดดำเนินการ</v>
          </cell>
          <cell r="R288" t="str">
            <v>101</v>
          </cell>
          <cell r="V288" t="str">
            <v>22</v>
          </cell>
          <cell r="W288" t="str">
            <v>2.2 ทุติยภูมิระดับกลาง</v>
          </cell>
          <cell r="AH288" t="str">
            <v>10895</v>
          </cell>
        </row>
        <row r="289">
          <cell r="A289" t="str">
            <v>001089600</v>
          </cell>
          <cell r="B289" t="str">
            <v>โรงพยาบาลกระสัง</v>
          </cell>
          <cell r="C289" t="str">
            <v>21002</v>
          </cell>
          <cell r="D289" t="str">
            <v>กระทรวงสาธารณสุข สำนักงานปลัดกระทรวงสาธารณสุข</v>
          </cell>
          <cell r="E289" t="str">
            <v>07</v>
          </cell>
          <cell r="F289" t="str">
            <v>โรงพยาบาลชุมชน</v>
          </cell>
          <cell r="G289" t="str">
            <v>54</v>
          </cell>
          <cell r="H289" t="str">
            <v>31</v>
          </cell>
          <cell r="I289" t="str">
            <v>จ.บุรีรัมย์</v>
          </cell>
          <cell r="J289" t="str">
            <v>03</v>
          </cell>
          <cell r="K289" t="str">
            <v xml:space="preserve"> อ.กระสัง</v>
          </cell>
          <cell r="L289" t="str">
            <v>01</v>
          </cell>
          <cell r="M289" t="str">
            <v xml:space="preserve"> 'ต.กระสัง'</v>
          </cell>
          <cell r="N289" t="str">
            <v>09</v>
          </cell>
          <cell r="O289" t="str">
            <v xml:space="preserve"> หมู่ 9</v>
          </cell>
          <cell r="P289" t="str">
            <v>01</v>
          </cell>
          <cell r="Q289" t="str">
            <v>เปิดดำเนินการ</v>
          </cell>
          <cell r="R289" t="str">
            <v xml:space="preserve">140  ถ.สุขาภิบาล 3 </v>
          </cell>
          <cell r="V289" t="str">
            <v>22</v>
          </cell>
          <cell r="W289" t="str">
            <v>2.2 ทุติยภูมิระดับกลาง</v>
          </cell>
          <cell r="AH289" t="str">
            <v>10896</v>
          </cell>
        </row>
        <row r="290">
          <cell r="A290" t="str">
            <v>001079400</v>
          </cell>
          <cell r="B290" t="str">
            <v>โรงพยาบาลสระโบสถ์</v>
          </cell>
          <cell r="C290" t="str">
            <v>21002</v>
          </cell>
          <cell r="D290" t="str">
            <v>กระทรวงสาธารณสุข สำนักงานปลัดกระทรวงสาธารณสุข</v>
          </cell>
          <cell r="E290" t="str">
            <v>07</v>
          </cell>
          <cell r="F290" t="str">
            <v>โรงพยาบาลชุมชน</v>
          </cell>
          <cell r="G290" t="str">
            <v>19</v>
          </cell>
          <cell r="H290" t="str">
            <v>16</v>
          </cell>
          <cell r="I290" t="str">
            <v>จ.ลพบุรี</v>
          </cell>
          <cell r="J290" t="str">
            <v>08</v>
          </cell>
          <cell r="K290" t="str">
            <v xml:space="preserve"> อ.สระโบสถ์</v>
          </cell>
          <cell r="L290" t="str">
            <v>05</v>
          </cell>
          <cell r="M290" t="str">
            <v xml:space="preserve"> 'ต.นิยมชัย'</v>
          </cell>
          <cell r="N290" t="str">
            <v>10</v>
          </cell>
          <cell r="O290" t="str">
            <v xml:space="preserve"> หมู่ 10</v>
          </cell>
          <cell r="P290" t="str">
            <v>01</v>
          </cell>
          <cell r="Q290" t="str">
            <v>เปิดดำเนินการ</v>
          </cell>
          <cell r="R290" t="str">
            <v>24  ถนนหนองม่วง-วังเพลิง</v>
          </cell>
          <cell r="S290" t="str">
            <v>15240</v>
          </cell>
          <cell r="T290" t="str">
            <v>036-439102</v>
          </cell>
          <cell r="U290" t="str">
            <v>036-647288</v>
          </cell>
          <cell r="V290" t="str">
            <v>21</v>
          </cell>
          <cell r="W290" t="str">
            <v>2.1 ทุติยภูมิระดับต้น</v>
          </cell>
          <cell r="X290" t="str">
            <v>S</v>
          </cell>
          <cell r="Y290" t="str">
            <v xml:space="preserve">บริการ  </v>
          </cell>
          <cell r="AH290" t="str">
            <v>10794</v>
          </cell>
        </row>
        <row r="291">
          <cell r="A291" t="str">
            <v>001079900</v>
          </cell>
          <cell r="B291" t="str">
            <v>โรงพยาบาลค่ายบางระจัน</v>
          </cell>
          <cell r="C291" t="str">
            <v>21002</v>
          </cell>
          <cell r="D291" t="str">
            <v>กระทรวงสาธารณสุข สำนักงานปลัดกระทรวงสาธารณสุข</v>
          </cell>
          <cell r="E291" t="str">
            <v>07</v>
          </cell>
          <cell r="F291" t="str">
            <v>โรงพยาบาลชุมชน</v>
          </cell>
          <cell r="G291" t="str">
            <v>30</v>
          </cell>
          <cell r="H291" t="str">
            <v>17</v>
          </cell>
          <cell r="I291" t="str">
            <v>จ.สิงห์บุรี</v>
          </cell>
          <cell r="J291" t="str">
            <v>03</v>
          </cell>
          <cell r="K291" t="str">
            <v xml:space="preserve"> อ.ค่ายบางระจัน</v>
          </cell>
          <cell r="L291" t="str">
            <v>02</v>
          </cell>
          <cell r="M291" t="str">
            <v xml:space="preserve"> 'ต.บางระจัน'</v>
          </cell>
          <cell r="N291" t="str">
            <v>11</v>
          </cell>
          <cell r="O291" t="str">
            <v xml:space="preserve"> หมู่ 11</v>
          </cell>
          <cell r="P291" t="str">
            <v>01</v>
          </cell>
          <cell r="Q291" t="str">
            <v>เปิดดำเนินการ</v>
          </cell>
          <cell r="R291" t="str">
            <v xml:space="preserve">69 </v>
          </cell>
          <cell r="S291" t="str">
            <v>16150</v>
          </cell>
          <cell r="T291" t="str">
            <v>036-597041</v>
          </cell>
          <cell r="U291" t="str">
            <v>036-535374</v>
          </cell>
          <cell r="V291" t="str">
            <v>21</v>
          </cell>
          <cell r="W291" t="str">
            <v>2.1 ทุติยภูมิระดับต้น</v>
          </cell>
          <cell r="X291" t="str">
            <v>S</v>
          </cell>
          <cell r="Y291" t="str">
            <v xml:space="preserve">บริการ  </v>
          </cell>
          <cell r="AH291" t="str">
            <v>10799</v>
          </cell>
        </row>
        <row r="292">
          <cell r="A292" t="str">
            <v>001129100</v>
          </cell>
          <cell r="B292" t="str">
            <v>โรงพยาบาลบางปลาม้า</v>
          </cell>
          <cell r="C292" t="str">
            <v>21002</v>
          </cell>
          <cell r="D292" t="str">
            <v>กระทรวงสาธารณสุข สำนักงานปลัดกระทรวงสาธารณสุข</v>
          </cell>
          <cell r="E292" t="str">
            <v>07</v>
          </cell>
          <cell r="F292" t="str">
            <v>โรงพยาบาลชุมชน</v>
          </cell>
          <cell r="G292" t="str">
            <v>60</v>
          </cell>
          <cell r="H292" t="str">
            <v>72</v>
          </cell>
          <cell r="I292" t="str">
            <v>จ.สุพรรณบุรี</v>
          </cell>
          <cell r="J292" t="str">
            <v>04</v>
          </cell>
          <cell r="K292" t="str">
            <v xml:space="preserve"> อ.บางปลาม้า</v>
          </cell>
          <cell r="L292" t="str">
            <v>01</v>
          </cell>
          <cell r="M292" t="str">
            <v xml:space="preserve"> 'ต.โคกคราม'</v>
          </cell>
          <cell r="N292" t="str">
            <v>05</v>
          </cell>
          <cell r="O292" t="str">
            <v xml:space="preserve"> หมู่ 5</v>
          </cell>
          <cell r="P292" t="str">
            <v>01</v>
          </cell>
          <cell r="Q292" t="str">
            <v>เปิดดำเนินการ</v>
          </cell>
          <cell r="R292" t="str">
            <v xml:space="preserve">215 ถ.บางบัวทอง-สุพรรณบุรี </v>
          </cell>
          <cell r="V292" t="str">
            <v>22</v>
          </cell>
          <cell r="W292" t="str">
            <v>2.2 ทุติยภูมิระดับกลาง</v>
          </cell>
          <cell r="AH292" t="str">
            <v>11291</v>
          </cell>
        </row>
        <row r="293">
          <cell r="A293" t="str">
            <v>001091000</v>
          </cell>
          <cell r="B293" t="str">
            <v>โรงพยาบาลห้วยราช</v>
          </cell>
          <cell r="C293" t="str">
            <v>21002</v>
          </cell>
          <cell r="D293" t="str">
            <v>กระทรวงสาธารณสุข สำนักงานปลัดกระทรวงสาธารณสุข</v>
          </cell>
          <cell r="E293" t="str">
            <v>07</v>
          </cell>
          <cell r="F293" t="str">
            <v>โรงพยาบาลชุมชน</v>
          </cell>
          <cell r="G293" t="str">
            <v>30</v>
          </cell>
          <cell r="H293" t="str">
            <v>31</v>
          </cell>
          <cell r="I293" t="str">
            <v>จ.บุรีรัมย์</v>
          </cell>
          <cell r="J293" t="str">
            <v>16</v>
          </cell>
          <cell r="K293" t="str">
            <v xml:space="preserve"> อ.ห้วยราช</v>
          </cell>
          <cell r="L293" t="str">
            <v>08</v>
          </cell>
          <cell r="M293" t="str">
            <v xml:space="preserve"> 'ต.ห้วยราชา'</v>
          </cell>
          <cell r="N293" t="str">
            <v>08</v>
          </cell>
          <cell r="O293" t="str">
            <v xml:space="preserve"> หมู่ 8</v>
          </cell>
          <cell r="P293" t="str">
            <v>01</v>
          </cell>
          <cell r="Q293" t="str">
            <v>เปิดดำเนินการ</v>
          </cell>
          <cell r="R293" t="str">
            <v xml:space="preserve">5 </v>
          </cell>
          <cell r="V293" t="str">
            <v>22</v>
          </cell>
          <cell r="W293" t="str">
            <v>2.2 ทุติยภูมิระดับกลาง</v>
          </cell>
          <cell r="Z293" t="str">
            <v>01</v>
          </cell>
          <cell r="AA293" t="str">
            <v>ตั้งใหม่</v>
          </cell>
          <cell r="AB293" t="str">
            <v>แก้ไขหมู่ที่ 9 เป็น 8</v>
          </cell>
          <cell r="AH293" t="str">
            <v>10910</v>
          </cell>
        </row>
        <row r="294">
          <cell r="A294" t="str">
            <v>001066100</v>
          </cell>
          <cell r="B294" t="str">
            <v>โรงพยาบาลสระบุรี</v>
          </cell>
          <cell r="C294" t="str">
            <v>21002</v>
          </cell>
          <cell r="D294" t="str">
            <v>กระทรวงสาธารณสุข สำนักงานปลัดกระทรวงสาธารณสุข</v>
          </cell>
          <cell r="E294" t="str">
            <v>05</v>
          </cell>
          <cell r="F294" t="str">
            <v>โรงพยาบาลศูนย์</v>
          </cell>
          <cell r="G294" t="str">
            <v>680</v>
          </cell>
          <cell r="H294" t="str">
            <v>19</v>
          </cell>
          <cell r="I294" t="str">
            <v>จ.สระบุรี</v>
          </cell>
          <cell r="J294" t="str">
            <v>01</v>
          </cell>
          <cell r="K294" t="str">
            <v xml:space="preserve"> อ.เมืองสระบุรี</v>
          </cell>
          <cell r="L294" t="str">
            <v>01</v>
          </cell>
          <cell r="M294" t="str">
            <v xml:space="preserve"> 'ต.ปากเพรียว'</v>
          </cell>
          <cell r="N294" t="str">
            <v>00</v>
          </cell>
          <cell r="O294" t="str">
            <v xml:space="preserve"> หมู่ 0</v>
          </cell>
          <cell r="P294" t="str">
            <v>01</v>
          </cell>
          <cell r="Q294" t="str">
            <v>เปิดดำเนินการ</v>
          </cell>
          <cell r="R294" t="str">
            <v xml:space="preserve">18 ถ.เทศบาล 4 </v>
          </cell>
          <cell r="S294" t="str">
            <v>18000</v>
          </cell>
          <cell r="T294" t="str">
            <v>036211424</v>
          </cell>
          <cell r="V294" t="str">
            <v>31</v>
          </cell>
          <cell r="W294" t="str">
            <v>3.1 ตติยภูมิ</v>
          </cell>
          <cell r="AH294" t="str">
            <v>10661</v>
          </cell>
        </row>
        <row r="295">
          <cell r="A295" t="str">
            <v>001084400</v>
          </cell>
          <cell r="B295" t="str">
            <v>โรงพยาบาลเขาคิชฌกูฏ</v>
          </cell>
          <cell r="C295" t="str">
            <v>21002</v>
          </cell>
          <cell r="D295" t="str">
            <v>กระทรวงสาธารณสุข สำนักงานปลัดกระทรวงสาธารณสุข</v>
          </cell>
          <cell r="E295" t="str">
            <v>07</v>
          </cell>
          <cell r="F295" t="str">
            <v>โรงพยาบาลชุมชน</v>
          </cell>
          <cell r="G295" t="str">
            <v>30</v>
          </cell>
          <cell r="H295" t="str">
            <v>22</v>
          </cell>
          <cell r="I295" t="str">
            <v>จ.จันทบุรี</v>
          </cell>
          <cell r="J295" t="str">
            <v>10</v>
          </cell>
          <cell r="K295" t="str">
            <v xml:space="preserve"> อ.เขาคิชฌกูฏ</v>
          </cell>
          <cell r="L295" t="str">
            <v>01</v>
          </cell>
          <cell r="M295" t="str">
            <v xml:space="preserve"> 'ต.ชากไทย'</v>
          </cell>
          <cell r="N295" t="str">
            <v>10</v>
          </cell>
          <cell r="O295" t="str">
            <v xml:space="preserve"> หมู่ 10</v>
          </cell>
          <cell r="P295" t="str">
            <v>01</v>
          </cell>
          <cell r="Q295" t="str">
            <v>เปิดดำเนินการ</v>
          </cell>
          <cell r="R295" t="str">
            <v xml:space="preserve">100 </v>
          </cell>
          <cell r="S295" t="str">
            <v>22210</v>
          </cell>
          <cell r="T295" t="str">
            <v>039-452384</v>
          </cell>
          <cell r="V295" t="str">
            <v>22</v>
          </cell>
          <cell r="W295" t="str">
            <v>2.2 ทุติยภูมิระดับกลาง</v>
          </cell>
          <cell r="X295" t="str">
            <v>S</v>
          </cell>
          <cell r="Y295" t="str">
            <v xml:space="preserve">บริการ  </v>
          </cell>
          <cell r="AH295" t="str">
            <v>10844</v>
          </cell>
        </row>
        <row r="296">
          <cell r="A296" t="str">
            <v>002396200</v>
          </cell>
          <cell r="B296" t="str">
            <v>โรงพยาบาลนิคมพัฒนา</v>
          </cell>
          <cell r="C296" t="str">
            <v>21002</v>
          </cell>
          <cell r="D296" t="str">
            <v>กระทรวงสาธารณสุข สำนักงานปลัดกระทรวงสาธารณสุข</v>
          </cell>
          <cell r="E296" t="str">
            <v>07</v>
          </cell>
          <cell r="F296" t="str">
            <v>โรงพยาบาลชุมชน</v>
          </cell>
          <cell r="G296" t="str">
            <v>30</v>
          </cell>
          <cell r="H296" t="str">
            <v>21</v>
          </cell>
          <cell r="I296" t="str">
            <v>จ.ระยอง</v>
          </cell>
          <cell r="J296" t="str">
            <v>08</v>
          </cell>
          <cell r="K296" t="str">
            <v xml:space="preserve"> อ.นิคมพัฒนา</v>
          </cell>
          <cell r="L296" t="str">
            <v>03</v>
          </cell>
          <cell r="M296" t="str">
            <v xml:space="preserve"> 'ต.พนานิคม'</v>
          </cell>
          <cell r="N296" t="str">
            <v>02</v>
          </cell>
          <cell r="O296" t="str">
            <v xml:space="preserve"> หมู่ 2</v>
          </cell>
          <cell r="P296" t="str">
            <v>01</v>
          </cell>
          <cell r="Q296" t="str">
            <v>เปิดดำเนินการ</v>
          </cell>
          <cell r="R296" t="str">
            <v xml:space="preserve">17  </v>
          </cell>
          <cell r="S296" t="str">
            <v>21180</v>
          </cell>
          <cell r="T296" t="str">
            <v>038-038051</v>
          </cell>
          <cell r="U296" t="str">
            <v>038-038051</v>
          </cell>
          <cell r="V296" t="str">
            <v>21</v>
          </cell>
          <cell r="W296" t="str">
            <v>2.1 ทุติยภูมิระดับต้น</v>
          </cell>
          <cell r="X296" t="str">
            <v>S</v>
          </cell>
          <cell r="Y296" t="str">
            <v xml:space="preserve">บริการ  </v>
          </cell>
          <cell r="AC296" t="str">
            <v>2009-09-07</v>
          </cell>
          <cell r="AE296" t="str">
            <v>2009-09-09</v>
          </cell>
          <cell r="AH296" t="str">
            <v>23962</v>
          </cell>
        </row>
        <row r="297">
          <cell r="A297" t="str">
            <v>001075400</v>
          </cell>
          <cell r="B297" t="str">
            <v>โรงพยาบาลบางจาก</v>
          </cell>
          <cell r="C297" t="str">
            <v>21002</v>
          </cell>
          <cell r="D297" t="str">
            <v>กระทรวงสาธารณสุข สำนักงานปลัดกระทรวงสาธารณสุข</v>
          </cell>
          <cell r="E297" t="str">
            <v>07</v>
          </cell>
          <cell r="F297" t="str">
            <v>โรงพยาบาลชุมชน</v>
          </cell>
          <cell r="G297" t="str">
            <v>30</v>
          </cell>
          <cell r="H297" t="str">
            <v>11</v>
          </cell>
          <cell r="I297" t="str">
            <v>จ.สมุทรปราการ</v>
          </cell>
          <cell r="J297" t="str">
            <v>04</v>
          </cell>
          <cell r="K297" t="str">
            <v xml:space="preserve"> อ.พระประแดง</v>
          </cell>
          <cell r="L297" t="str">
            <v>01</v>
          </cell>
          <cell r="M297" t="str">
            <v xml:space="preserve"> 'ต.ตลาด'</v>
          </cell>
          <cell r="N297" t="str">
            <v>08</v>
          </cell>
          <cell r="O297" t="str">
            <v xml:space="preserve"> หมู่ 8</v>
          </cell>
          <cell r="P297" t="str">
            <v>01</v>
          </cell>
          <cell r="Q297" t="str">
            <v>เปิดดำเนินการ</v>
          </cell>
          <cell r="R297" t="str">
            <v xml:space="preserve">35/3 ถ.สุขสวัสดิ์ &lt;br /&gt; </v>
          </cell>
          <cell r="S297" t="str">
            <v>10130</v>
          </cell>
          <cell r="T297" t="str">
            <v>024643002</v>
          </cell>
          <cell r="U297" t="str">
            <v>024643961</v>
          </cell>
          <cell r="V297" t="str">
            <v>22</v>
          </cell>
          <cell r="W297" t="str">
            <v>2.2 ทุติยภูมิระดับกลาง</v>
          </cell>
          <cell r="AH297" t="str">
            <v>10754</v>
          </cell>
        </row>
        <row r="298">
          <cell r="A298" t="str">
            <v>001081400</v>
          </cell>
          <cell r="B298" t="str">
            <v>โรงพยาบาลเสาไห้</v>
          </cell>
          <cell r="C298" t="str">
            <v>21002</v>
          </cell>
          <cell r="D298" t="str">
            <v>กระทรวงสาธารณสุข สำนักงานปลัดกระทรวงสาธารณสุข</v>
          </cell>
          <cell r="E298" t="str">
            <v>07</v>
          </cell>
          <cell r="F298" t="str">
            <v>โรงพยาบาลชุมชน</v>
          </cell>
          <cell r="G298" t="str">
            <v>10</v>
          </cell>
          <cell r="H298" t="str">
            <v>19</v>
          </cell>
          <cell r="I298" t="str">
            <v>จ.สระบุรี</v>
          </cell>
          <cell r="J298" t="str">
            <v>10</v>
          </cell>
          <cell r="K298" t="str">
            <v xml:space="preserve"> อ.เสาไห้</v>
          </cell>
          <cell r="L298" t="str">
            <v>01</v>
          </cell>
          <cell r="M298" t="str">
            <v xml:space="preserve"> 'ต.เสาไห้'</v>
          </cell>
          <cell r="N298" t="str">
            <v>07</v>
          </cell>
          <cell r="O298" t="str">
            <v xml:space="preserve"> หมู่ 7</v>
          </cell>
          <cell r="P298" t="str">
            <v>01</v>
          </cell>
          <cell r="Q298" t="str">
            <v>เปิดดำเนินการ</v>
          </cell>
          <cell r="R298" t="str">
            <v xml:space="preserve">33 </v>
          </cell>
          <cell r="V298" t="str">
            <v>21</v>
          </cell>
          <cell r="W298" t="str">
            <v>2.1 ทุติยภูมิระดับต้น</v>
          </cell>
          <cell r="AH298" t="str">
            <v>10814</v>
          </cell>
        </row>
        <row r="299">
          <cell r="A299" t="str">
            <v>001131500</v>
          </cell>
          <cell r="B299" t="str">
            <v>โรงพยาบาลกุยบุรี</v>
          </cell>
          <cell r="C299" t="str">
            <v>21002</v>
          </cell>
          <cell r="D299" t="str">
            <v>กระทรวงสาธารณสุข สำนักงานปลัดกระทรวงสาธารณสุข</v>
          </cell>
          <cell r="E299" t="str">
            <v>07</v>
          </cell>
          <cell r="F299" t="str">
            <v>โรงพยาบาลชุมชน</v>
          </cell>
          <cell r="G299" t="str">
            <v>30</v>
          </cell>
          <cell r="H299" t="str">
            <v>77</v>
          </cell>
          <cell r="I299" t="str">
            <v>จ.ประจวบคีรีขันธ์</v>
          </cell>
          <cell r="J299" t="str">
            <v>02</v>
          </cell>
          <cell r="K299" t="str">
            <v xml:space="preserve"> อ.กุยบุรี</v>
          </cell>
          <cell r="L299" t="str">
            <v>01</v>
          </cell>
          <cell r="M299" t="str">
            <v xml:space="preserve"> 'ต.กุยบุรี'</v>
          </cell>
          <cell r="N299" t="str">
            <v>05</v>
          </cell>
          <cell r="O299" t="str">
            <v xml:space="preserve"> หมู่ 5</v>
          </cell>
          <cell r="P299" t="str">
            <v>01</v>
          </cell>
          <cell r="Q299" t="str">
            <v>เปิดดำเนินการ</v>
          </cell>
          <cell r="R299" t="str">
            <v xml:space="preserve">41/1  ถ.เพชรเกษม </v>
          </cell>
          <cell r="V299" t="str">
            <v>21</v>
          </cell>
          <cell r="W299" t="str">
            <v>2.1 ทุติยภูมิระดับต้น</v>
          </cell>
          <cell r="AH299" t="str">
            <v>11315</v>
          </cell>
        </row>
        <row r="300">
          <cell r="A300" t="str">
            <v>001137200</v>
          </cell>
          <cell r="B300" t="str">
            <v>โรงพยาบาลกะเปอร์</v>
          </cell>
          <cell r="C300" t="str">
            <v>21002</v>
          </cell>
          <cell r="D300" t="str">
            <v>กระทรวงสาธารณสุข สำนักงานปลัดกระทรวงสาธารณสุข</v>
          </cell>
          <cell r="E300" t="str">
            <v>07</v>
          </cell>
          <cell r="F300" t="str">
            <v>โรงพยาบาลชุมชน</v>
          </cell>
          <cell r="G300" t="str">
            <v>30</v>
          </cell>
          <cell r="H300" t="str">
            <v>85</v>
          </cell>
          <cell r="I300" t="str">
            <v>จ.ระนอง</v>
          </cell>
          <cell r="J300" t="str">
            <v>03</v>
          </cell>
          <cell r="K300" t="str">
            <v xml:space="preserve"> อ.กะเปอร์</v>
          </cell>
          <cell r="L300" t="str">
            <v>02</v>
          </cell>
          <cell r="M300" t="str">
            <v xml:space="preserve"> 'ต.กะเปอร์'</v>
          </cell>
          <cell r="N300" t="str">
            <v>01</v>
          </cell>
          <cell r="O300" t="str">
            <v xml:space="preserve"> หมู่ 1</v>
          </cell>
          <cell r="P300" t="str">
            <v>01</v>
          </cell>
          <cell r="Q300" t="str">
            <v>เปิดดำเนินการ</v>
          </cell>
          <cell r="R300" t="str">
            <v xml:space="preserve">195 </v>
          </cell>
          <cell r="S300" t="str">
            <v>85120</v>
          </cell>
          <cell r="T300" t="str">
            <v>077897455</v>
          </cell>
          <cell r="U300" t="str">
            <v>077897222</v>
          </cell>
          <cell r="V300" t="str">
            <v>21</v>
          </cell>
          <cell r="W300" t="str">
            <v>2.1 ทุติยภูมิระดับต้น</v>
          </cell>
          <cell r="X300" t="str">
            <v>S</v>
          </cell>
          <cell r="Y300" t="str">
            <v xml:space="preserve">บริการ  </v>
          </cell>
          <cell r="AH300" t="str">
            <v>11372</v>
          </cell>
        </row>
        <row r="301">
          <cell r="A301" t="str">
            <v>001097000</v>
          </cell>
          <cell r="B301" t="str">
            <v>โรงพยาบาลบ้านเขว้า</v>
          </cell>
          <cell r="C301" t="str">
            <v>21002</v>
          </cell>
          <cell r="D301" t="str">
            <v>กระทรวงสาธารณสุข สำนักงานปลัดกระทรวงสาธารณสุข</v>
          </cell>
          <cell r="E301" t="str">
            <v>07</v>
          </cell>
          <cell r="F301" t="str">
            <v>โรงพยาบาลชุมชน</v>
          </cell>
          <cell r="G301" t="str">
            <v>30</v>
          </cell>
          <cell r="H301" t="str">
            <v>36</v>
          </cell>
          <cell r="I301" t="str">
            <v>จ.ชัยภูมิ</v>
          </cell>
          <cell r="J301" t="str">
            <v>02</v>
          </cell>
          <cell r="K301" t="str">
            <v xml:space="preserve"> อ.บ้านเขว้า</v>
          </cell>
          <cell r="L301" t="str">
            <v>01</v>
          </cell>
          <cell r="M301" t="str">
            <v xml:space="preserve"> 'ต.บ้านเขว้า'</v>
          </cell>
          <cell r="N301" t="str">
            <v>01</v>
          </cell>
          <cell r="O301" t="str">
            <v xml:space="preserve"> หมู่ 1</v>
          </cell>
          <cell r="P301" t="str">
            <v>01</v>
          </cell>
          <cell r="Q301" t="str">
            <v>เปิดดำเนินการ</v>
          </cell>
          <cell r="R301" t="str">
            <v xml:space="preserve">800 </v>
          </cell>
          <cell r="V301" t="str">
            <v>21</v>
          </cell>
          <cell r="W301" t="str">
            <v>2.1 ทุติยภูมิระดับต้น</v>
          </cell>
          <cell r="AH301" t="str">
            <v>10970</v>
          </cell>
        </row>
        <row r="302">
          <cell r="A302" t="str">
            <v>001145700</v>
          </cell>
          <cell r="B302" t="str">
            <v>โรงพยาบาลสมเด็จพระยุพราชหล่มเก่า</v>
          </cell>
          <cell r="C302" t="str">
            <v>21002</v>
          </cell>
          <cell r="D302" t="str">
            <v>กระทรวงสาธารณสุข สำนักงานปลัดกระทรวงสาธารณสุข</v>
          </cell>
          <cell r="E302" t="str">
            <v>07</v>
          </cell>
          <cell r="F302" t="str">
            <v>โรงพยาบาลชุมชน</v>
          </cell>
          <cell r="G302" t="str">
            <v>60</v>
          </cell>
          <cell r="H302" t="str">
            <v>67</v>
          </cell>
          <cell r="I302" t="str">
            <v>จ.เพชรบูรณ์</v>
          </cell>
          <cell r="J302" t="str">
            <v>04</v>
          </cell>
          <cell r="K302" t="str">
            <v xml:space="preserve"> อ.หล่มเก่า</v>
          </cell>
          <cell r="L302" t="str">
            <v>06</v>
          </cell>
          <cell r="M302" t="str">
            <v xml:space="preserve"> 'ต.นาแซง'</v>
          </cell>
          <cell r="N302" t="str">
            <v>01</v>
          </cell>
          <cell r="O302" t="str">
            <v xml:space="preserve"> หมู่ 1</v>
          </cell>
          <cell r="P302" t="str">
            <v>01</v>
          </cell>
          <cell r="Q302" t="str">
            <v>เปิดดำเนินการ</v>
          </cell>
          <cell r="V302" t="str">
            <v>22</v>
          </cell>
          <cell r="W302" t="str">
            <v>2.2 ทุติยภูมิระดับกลาง</v>
          </cell>
          <cell r="Z302" t="str">
            <v>01</v>
          </cell>
          <cell r="AA302" t="str">
            <v>ตั้งใหม่</v>
          </cell>
          <cell r="AH302" t="str">
            <v>11457</v>
          </cell>
        </row>
        <row r="303">
          <cell r="A303" t="str">
            <v>001070700</v>
          </cell>
          <cell r="B303" t="str">
            <v>โรงพยาบาลมหาสารคาม</v>
          </cell>
          <cell r="C303" t="str">
            <v>21002</v>
          </cell>
          <cell r="D303" t="str">
            <v>กระทรวงสาธารณสุข สำนักงานปลัดกระทรวงสาธารณสุข</v>
          </cell>
          <cell r="E303" t="str">
            <v>06</v>
          </cell>
          <cell r="F303" t="str">
            <v>โรงพยาบาลทั่วไป</v>
          </cell>
          <cell r="G303" t="str">
            <v>347</v>
          </cell>
          <cell r="H303" t="str">
            <v>44</v>
          </cell>
          <cell r="I303" t="str">
            <v>จ.มหาสารคาม</v>
          </cell>
          <cell r="J303" t="str">
            <v>01</v>
          </cell>
          <cell r="K303" t="str">
            <v xml:space="preserve"> อ.เมืองมหาสารคาม</v>
          </cell>
          <cell r="L303" t="str">
            <v>01</v>
          </cell>
          <cell r="M303" t="str">
            <v xml:space="preserve"> 'ต.ตลาด'</v>
          </cell>
          <cell r="N303" t="str">
            <v>02</v>
          </cell>
          <cell r="O303" t="str">
            <v xml:space="preserve"> หมู่ 2</v>
          </cell>
          <cell r="P303" t="str">
            <v>01</v>
          </cell>
          <cell r="Q303" t="str">
            <v>เปิดดำเนินการ</v>
          </cell>
          <cell r="R303" t="str">
            <v>168 ถ.ผดุงวิถี</v>
          </cell>
          <cell r="S303" t="str">
            <v>44000</v>
          </cell>
          <cell r="T303" t="str">
            <v>043740993-6</v>
          </cell>
          <cell r="V303" t="str">
            <v>23</v>
          </cell>
          <cell r="W303" t="str">
            <v>2.3 ทุติยภูมิระดับสูง</v>
          </cell>
          <cell r="AH303" t="str">
            <v>10707</v>
          </cell>
        </row>
        <row r="304">
          <cell r="A304" t="str">
            <v>001071700</v>
          </cell>
          <cell r="B304" t="str">
            <v>โรงพยาบาลพะเยา</v>
          </cell>
          <cell r="C304" t="str">
            <v>21002</v>
          </cell>
          <cell r="D304" t="str">
            <v>กระทรวงสาธารณสุข สำนักงานปลัดกระทรวงสาธารณสุข</v>
          </cell>
          <cell r="E304" t="str">
            <v>06</v>
          </cell>
          <cell r="F304" t="str">
            <v>โรงพยาบาลทั่วไป</v>
          </cell>
          <cell r="G304" t="str">
            <v>400</v>
          </cell>
          <cell r="H304" t="str">
            <v>56</v>
          </cell>
          <cell r="I304" t="str">
            <v>จ.พะเยา</v>
          </cell>
          <cell r="J304" t="str">
            <v>01</v>
          </cell>
          <cell r="K304" t="str">
            <v xml:space="preserve"> อ.เมืองพะเยา</v>
          </cell>
          <cell r="L304" t="str">
            <v>07</v>
          </cell>
          <cell r="M304" t="str">
            <v xml:space="preserve"> 'ต.บ้านต๋อม'</v>
          </cell>
          <cell r="N304" t="str">
            <v>00</v>
          </cell>
          <cell r="O304" t="str">
            <v xml:space="preserve"> หมู่ 0</v>
          </cell>
          <cell r="P304" t="str">
            <v>01</v>
          </cell>
          <cell r="Q304" t="str">
            <v>เปิดดำเนินการ</v>
          </cell>
          <cell r="R304" t="str">
            <v xml:space="preserve">269 ถ.พหลโยธิน </v>
          </cell>
          <cell r="S304" t="str">
            <v>56000</v>
          </cell>
          <cell r="T304" t="str">
            <v>054-409300-1</v>
          </cell>
          <cell r="U304" t="str">
            <v>054-409330</v>
          </cell>
          <cell r="V304" t="str">
            <v>23</v>
          </cell>
          <cell r="W304" t="str">
            <v>2.3 ทุติยภูมิระดับสูง</v>
          </cell>
          <cell r="X304" t="str">
            <v>S</v>
          </cell>
          <cell r="Y304" t="str">
            <v xml:space="preserve">บริการ  </v>
          </cell>
          <cell r="Z304" t="str">
            <v>06</v>
          </cell>
          <cell r="AA304" t="str">
            <v>แก้ไข/เปลี่ยนแปลงจำนวนเตียง</v>
          </cell>
          <cell r="AB304" t="str">
            <v>เพิ่มเตียง 360 เป็น 400เตียงตามหนังสือรพ.พะเยาที่พย.0027.201/10713 29 พย.56</v>
          </cell>
          <cell r="AH304" t="str">
            <v>10717</v>
          </cell>
        </row>
        <row r="305">
          <cell r="A305" t="str">
            <v>001160200</v>
          </cell>
          <cell r="B305" t="str">
            <v>โรงพยาบาลเฉลิมพระเกียรติสมเด็จย่า 100 ปี เมืองยาง</v>
          </cell>
          <cell r="C305" t="str">
            <v>21002</v>
          </cell>
          <cell r="D305" t="str">
            <v>กระทรวงสาธารณสุข สำนักงานปลัดกระทรวงสาธารณสุข</v>
          </cell>
          <cell r="E305" t="str">
            <v>07</v>
          </cell>
          <cell r="F305" t="str">
            <v>โรงพยาบาลชุมชน</v>
          </cell>
          <cell r="G305" t="str">
            <v>10</v>
          </cell>
          <cell r="H305" t="str">
            <v>30</v>
          </cell>
          <cell r="I305" t="str">
            <v>จ.นครราชสีมา</v>
          </cell>
          <cell r="J305" t="str">
            <v>27</v>
          </cell>
          <cell r="K305" t="str">
            <v xml:space="preserve"> อ.เมืองยาง</v>
          </cell>
          <cell r="L305" t="str">
            <v>01</v>
          </cell>
          <cell r="M305" t="str">
            <v xml:space="preserve"> 'ต.เมืองยาง'</v>
          </cell>
          <cell r="N305" t="str">
            <v>01</v>
          </cell>
          <cell r="O305" t="str">
            <v xml:space="preserve"> หมู่ 1</v>
          </cell>
          <cell r="P305" t="str">
            <v>01</v>
          </cell>
          <cell r="Q305" t="str">
            <v>เปิดดำเนินการ</v>
          </cell>
          <cell r="V305" t="str">
            <v>21</v>
          </cell>
          <cell r="W305" t="str">
            <v>2.1 ทุติยภูมิระดับต้น</v>
          </cell>
          <cell r="Z305" t="str">
            <v>02</v>
          </cell>
          <cell r="AA305" t="str">
            <v>แก้ไขชื่อ</v>
          </cell>
          <cell r="AB305" t="str">
            <v>แก้ไขชื่อ จาก 110 ปี เป็น 100 ปี</v>
          </cell>
          <cell r="AH305" t="str">
            <v>11602</v>
          </cell>
        </row>
        <row r="306">
          <cell r="A306" t="str">
            <v>001082500</v>
          </cell>
          <cell r="B306" t="str">
            <v>โรงพยาบาลสัตหีบกม10</v>
          </cell>
          <cell r="C306" t="str">
            <v>21002</v>
          </cell>
          <cell r="D306" t="str">
            <v>กระทรวงสาธารณสุข สำนักงานปลัดกระทรวงสาธารณสุข</v>
          </cell>
          <cell r="E306" t="str">
            <v>07</v>
          </cell>
          <cell r="F306" t="str">
            <v>โรงพยาบาลชุมชน</v>
          </cell>
          <cell r="G306" t="str">
            <v>60</v>
          </cell>
          <cell r="H306" t="str">
            <v>20</v>
          </cell>
          <cell r="I306" t="str">
            <v>จ.ชลบุรี</v>
          </cell>
          <cell r="J306" t="str">
            <v>09</v>
          </cell>
          <cell r="K306" t="str">
            <v xml:space="preserve"> อ.สัตหีบ</v>
          </cell>
          <cell r="L306" t="str">
            <v>03</v>
          </cell>
          <cell r="M306" t="str">
            <v xml:space="preserve"> 'ต.พลูตาหลวง'</v>
          </cell>
          <cell r="N306" t="str">
            <v>01</v>
          </cell>
          <cell r="O306" t="str">
            <v xml:space="preserve"> หมู่ 1</v>
          </cell>
          <cell r="P306" t="str">
            <v>01</v>
          </cell>
          <cell r="Q306" t="str">
            <v>เปิดดำเนินการ</v>
          </cell>
          <cell r="V306" t="str">
            <v>21</v>
          </cell>
          <cell r="W306" t="str">
            <v>2.1 ทุติยภูมิระดับต้น</v>
          </cell>
          <cell r="AB306" t="str">
            <v>แก้ไขชื่อหน่วยงาน</v>
          </cell>
          <cell r="AH306" t="str">
            <v>10825</v>
          </cell>
        </row>
        <row r="307">
          <cell r="A307" t="str">
            <v>001082700</v>
          </cell>
          <cell r="B307" t="str">
            <v>โรงพยาบาลมาบตาพุด</v>
          </cell>
          <cell r="C307" t="str">
            <v>21002</v>
          </cell>
          <cell r="D307" t="str">
            <v>กระทรวงสาธารณสุข สำนักงานปลัดกระทรวงสาธารณสุข</v>
          </cell>
          <cell r="E307" t="str">
            <v>07</v>
          </cell>
          <cell r="F307" t="str">
            <v>โรงพยาบาลชุมชน</v>
          </cell>
          <cell r="G307" t="str">
            <v>38</v>
          </cell>
          <cell r="H307" t="str">
            <v>21</v>
          </cell>
          <cell r="I307" t="str">
            <v>จ.ระยอง</v>
          </cell>
          <cell r="J307" t="str">
            <v>01</v>
          </cell>
          <cell r="K307" t="str">
            <v xml:space="preserve"> อ.เมืองระยอง</v>
          </cell>
          <cell r="L307" t="str">
            <v>13</v>
          </cell>
          <cell r="M307" t="str">
            <v xml:space="preserve"> 'ต.ห้วยโป่ง'</v>
          </cell>
          <cell r="N307" t="str">
            <v>00</v>
          </cell>
          <cell r="O307" t="str">
            <v xml:space="preserve"> หมู่ 0</v>
          </cell>
          <cell r="P307" t="str">
            <v>01</v>
          </cell>
          <cell r="Q307" t="str">
            <v>เปิดดำเนินการ</v>
          </cell>
          <cell r="R307" t="str">
            <v>ถ.เมืองใหม่</v>
          </cell>
          <cell r="S307" t="str">
            <v>21150</v>
          </cell>
          <cell r="T307" t="str">
            <v>038-684444</v>
          </cell>
          <cell r="U307" t="str">
            <v>038-687340</v>
          </cell>
          <cell r="V307" t="str">
            <v>22</v>
          </cell>
          <cell r="W307" t="str">
            <v>2.2 ทุติยภูมิระดับกลาง</v>
          </cell>
          <cell r="X307" t="str">
            <v>S</v>
          </cell>
          <cell r="Y307" t="str">
            <v xml:space="preserve">บริการ  </v>
          </cell>
          <cell r="AH307" t="str">
            <v>10827</v>
          </cell>
        </row>
        <row r="308">
          <cell r="A308" t="str">
            <v>007775300</v>
          </cell>
          <cell r="B308" t="str">
            <v>โรงพยาบาลเกาะพีพี</v>
          </cell>
          <cell r="C308" t="str">
            <v>21002</v>
          </cell>
          <cell r="D308" t="str">
            <v>กระทรวงสาธารณสุข สำนักงานปลัดกระทรวงสาธารณสุข</v>
          </cell>
          <cell r="E308" t="str">
            <v>07</v>
          </cell>
          <cell r="F308" t="str">
            <v>โรงพยาบาลชุมชน</v>
          </cell>
          <cell r="G308" t="str">
            <v>10</v>
          </cell>
          <cell r="H308" t="str">
            <v>81</v>
          </cell>
          <cell r="I308" t="str">
            <v>จ.กระบี่</v>
          </cell>
          <cell r="J308" t="str">
            <v>01</v>
          </cell>
          <cell r="K308" t="str">
            <v xml:space="preserve"> อ.เมืองกระบี่</v>
          </cell>
          <cell r="L308" t="str">
            <v>16</v>
          </cell>
          <cell r="M308" t="str">
            <v xml:space="preserve"> 'ต.อ่าวนาง'</v>
          </cell>
          <cell r="N308" t="str">
            <v>07</v>
          </cell>
          <cell r="O308" t="str">
            <v xml:space="preserve"> หมู่ 7</v>
          </cell>
          <cell r="P308" t="str">
            <v>01</v>
          </cell>
          <cell r="Q308" t="str">
            <v>เปิดดำเนินการ</v>
          </cell>
          <cell r="S308" t="str">
            <v>81000</v>
          </cell>
          <cell r="T308" t="str">
            <v>075660719</v>
          </cell>
          <cell r="V308" t="str">
            <v>21</v>
          </cell>
          <cell r="W308" t="str">
            <v>2.1 ทุติยภูมิระดับต้น</v>
          </cell>
          <cell r="X308" t="str">
            <v>S</v>
          </cell>
          <cell r="Y308" t="str">
            <v xml:space="preserve">บริการ  </v>
          </cell>
          <cell r="Z308" t="str">
            <v>11</v>
          </cell>
          <cell r="AA308" t="str">
            <v>ยกฐานะหน่วยงาน</v>
          </cell>
          <cell r="AB308" t="str">
            <v>ยกฐานะจากระดับ (รพ.สาขา  ปฐมภูมิ) เป็นรพช.ขนาดเล็ก (F3 ทุติยภูมิ )  แก้ไขรหัส รพ.เกาะพีพี  รหัส 77753</v>
          </cell>
          <cell r="AC308" t="str">
            <v>001134102 เป็น 007775300</v>
          </cell>
          <cell r="AD308" t="str">
            <v>77753 ตามหนังสือที่ กบ 0032/4896 ลงวันที่ 12 พย 56'</v>
          </cell>
          <cell r="AE308" t="str">
            <v>2013-11-21</v>
          </cell>
          <cell r="AH308" t="str">
            <v>77753</v>
          </cell>
        </row>
        <row r="309">
          <cell r="A309" t="str">
            <v>001067000</v>
          </cell>
          <cell r="B309" t="str">
            <v>โรงพยาบาลขอนแก่น</v>
          </cell>
          <cell r="C309" t="str">
            <v>21002</v>
          </cell>
          <cell r="D309" t="str">
            <v>กระทรวงสาธารณสุข สำนักงานปลัดกระทรวงสาธารณสุข</v>
          </cell>
          <cell r="E309" t="str">
            <v>05</v>
          </cell>
          <cell r="F309" t="str">
            <v>โรงพยาบาลศูนย์</v>
          </cell>
          <cell r="G309" t="str">
            <v>867</v>
          </cell>
          <cell r="H309" t="str">
            <v>40</v>
          </cell>
          <cell r="I309" t="str">
            <v>จ.ขอนแก่น</v>
          </cell>
          <cell r="J309" t="str">
            <v>01</v>
          </cell>
          <cell r="K309" t="str">
            <v xml:space="preserve"> อ.เมืองขอนแก่น</v>
          </cell>
          <cell r="L309" t="str">
            <v>01</v>
          </cell>
          <cell r="M309" t="str">
            <v xml:space="preserve"> 'ต.ในเมือง'</v>
          </cell>
          <cell r="N309" t="str">
            <v>00</v>
          </cell>
          <cell r="O309" t="str">
            <v xml:space="preserve"> หมู่ 0</v>
          </cell>
          <cell r="P309" t="str">
            <v>01</v>
          </cell>
          <cell r="Q309" t="str">
            <v>เปิดดำเนินการ</v>
          </cell>
          <cell r="R309" t="str">
            <v xml:space="preserve">54 ถ.ศรีจันทร์ </v>
          </cell>
          <cell r="S309" t="str">
            <v>40000</v>
          </cell>
          <cell r="T309" t="str">
            <v>043336789</v>
          </cell>
          <cell r="V309" t="str">
            <v>31</v>
          </cell>
          <cell r="W309" t="str">
            <v>3.1 ตติยภูมิ</v>
          </cell>
          <cell r="X309" t="str">
            <v>S</v>
          </cell>
          <cell r="Y309" t="str">
            <v xml:space="preserve">บริการ  </v>
          </cell>
          <cell r="AH309" t="str">
            <v>10670</v>
          </cell>
        </row>
        <row r="310">
          <cell r="A310" t="str">
            <v>001067500</v>
          </cell>
          <cell r="B310" t="str">
            <v>โรงพยาบาลสวรรค์ประชารักษ์</v>
          </cell>
          <cell r="C310" t="str">
            <v>21002</v>
          </cell>
          <cell r="D310" t="str">
            <v>กระทรวงสาธารณสุข สำนักงานปลัดกระทรวงสาธารณสุข</v>
          </cell>
          <cell r="E310" t="str">
            <v>05</v>
          </cell>
          <cell r="F310" t="str">
            <v>โรงพยาบาลศูนย์</v>
          </cell>
          <cell r="G310" t="str">
            <v>672</v>
          </cell>
          <cell r="H310" t="str">
            <v>60</v>
          </cell>
          <cell r="I310" t="str">
            <v>จ.นครสวรรค์</v>
          </cell>
          <cell r="J310" t="str">
            <v>01</v>
          </cell>
          <cell r="K310" t="str">
            <v xml:space="preserve"> อ.เมืองนครสวรรค์</v>
          </cell>
          <cell r="L310" t="str">
            <v>01</v>
          </cell>
          <cell r="M310" t="str">
            <v xml:space="preserve"> 'ต.ปากน้ำโพ'</v>
          </cell>
          <cell r="N310" t="str">
            <v>00</v>
          </cell>
          <cell r="O310" t="str">
            <v xml:space="preserve"> หมู่ 0</v>
          </cell>
          <cell r="P310" t="str">
            <v>01</v>
          </cell>
          <cell r="Q310" t="str">
            <v>เปิดดำเนินการ</v>
          </cell>
          <cell r="R310" t="str">
            <v xml:space="preserve">ถ.อรรถกวี  </v>
          </cell>
          <cell r="S310" t="str">
            <v>60000</v>
          </cell>
          <cell r="T310" t="str">
            <v>056-219888</v>
          </cell>
          <cell r="V310" t="str">
            <v>31</v>
          </cell>
          <cell r="W310" t="str">
            <v>3.1 ตติยภูมิ</v>
          </cell>
          <cell r="AH310" t="str">
            <v>10675</v>
          </cell>
        </row>
        <row r="311">
          <cell r="A311" t="str">
            <v>001066500</v>
          </cell>
          <cell r="B311" t="str">
            <v>โรงพยาบาลเจ้าพระยาอภัยภูเบศร</v>
          </cell>
          <cell r="C311" t="str">
            <v>21002</v>
          </cell>
          <cell r="D311" t="str">
            <v>กระทรวงสาธารณสุข สำนักงานปลัดกระทรวงสาธารณสุข</v>
          </cell>
          <cell r="E311" t="str">
            <v>05</v>
          </cell>
          <cell r="F311" t="str">
            <v>โรงพยาบาลศูนย์</v>
          </cell>
          <cell r="G311" t="str">
            <v>505</v>
          </cell>
          <cell r="H311" t="str">
            <v>25</v>
          </cell>
          <cell r="I311" t="str">
            <v>จ.ปราจีนบุรี</v>
          </cell>
          <cell r="J311" t="str">
            <v>01</v>
          </cell>
          <cell r="K311" t="str">
            <v xml:space="preserve"> อ.เมืองปราจีนบุรี</v>
          </cell>
          <cell r="L311" t="str">
            <v>05</v>
          </cell>
          <cell r="M311" t="str">
            <v xml:space="preserve"> 'ต.ท่างาม'</v>
          </cell>
          <cell r="N311" t="str">
            <v>12</v>
          </cell>
          <cell r="O311" t="str">
            <v xml:space="preserve"> หมู่ 12</v>
          </cell>
          <cell r="P311" t="str">
            <v>01</v>
          </cell>
          <cell r="Q311" t="str">
            <v>เปิดดำเนินการ</v>
          </cell>
          <cell r="R311" t="str">
            <v xml:space="preserve">32/7 </v>
          </cell>
          <cell r="S311" t="str">
            <v>25000</v>
          </cell>
          <cell r="T311" t="str">
            <v>037211088</v>
          </cell>
          <cell r="V311" t="str">
            <v>31</v>
          </cell>
          <cell r="W311" t="str">
            <v>3.1 ตติยภูมิ</v>
          </cell>
          <cell r="AH311" t="str">
            <v>10665</v>
          </cell>
        </row>
        <row r="312">
          <cell r="A312" t="str">
            <v>001067300</v>
          </cell>
          <cell r="B312" t="str">
            <v>โรงพยาบาลอุตรดิตถ์</v>
          </cell>
          <cell r="C312" t="str">
            <v>21002</v>
          </cell>
          <cell r="D312" t="str">
            <v>กระทรวงสาธารณสุข สำนักงานปลัดกระทรวงสาธารณสุข</v>
          </cell>
          <cell r="E312" t="str">
            <v>05</v>
          </cell>
          <cell r="F312" t="str">
            <v>โรงพยาบาลศูนย์</v>
          </cell>
          <cell r="G312" t="str">
            <v>610</v>
          </cell>
          <cell r="H312" t="str">
            <v>53</v>
          </cell>
          <cell r="I312" t="str">
            <v>จ.อุตรดิตถ์</v>
          </cell>
          <cell r="J312" t="str">
            <v>01</v>
          </cell>
          <cell r="K312" t="str">
            <v xml:space="preserve"> อ.เมืองอุตรดิตถ์</v>
          </cell>
          <cell r="L312" t="str">
            <v>01</v>
          </cell>
          <cell r="M312" t="str">
            <v xml:space="preserve"> 'ต.ท่าอิฐ'</v>
          </cell>
          <cell r="N312" t="str">
            <v>00</v>
          </cell>
          <cell r="O312" t="str">
            <v xml:space="preserve"> หมู่ 0</v>
          </cell>
          <cell r="P312" t="str">
            <v>01</v>
          </cell>
          <cell r="Q312" t="str">
            <v>เปิดดำเนินการ</v>
          </cell>
          <cell r="R312" t="str">
            <v xml:space="preserve">38  ถ.เจษฏาบดินทร์ </v>
          </cell>
          <cell r="S312" t="str">
            <v>53000</v>
          </cell>
          <cell r="T312" t="str">
            <v>055411064  055-830782</v>
          </cell>
          <cell r="U312" t="str">
            <v>055411848</v>
          </cell>
          <cell r="V312" t="str">
            <v>31</v>
          </cell>
          <cell r="W312" t="str">
            <v>3.1 ตติยภูมิ</v>
          </cell>
          <cell r="Z312" t="str">
            <v>06</v>
          </cell>
          <cell r="AA312" t="str">
            <v>แก้ไข/เปลี่ยนแปลงจำนวนเตียง</v>
          </cell>
          <cell r="AB312" t="str">
            <v>แก้ไขจำนวนเตียง561 เป็น 610เตียง ตามหนังสือแจ้งที่ อต.0032.101.6/9566 ลงวันที่ 19 พย.56</v>
          </cell>
          <cell r="AH312" t="str">
            <v>10673</v>
          </cell>
        </row>
        <row r="313">
          <cell r="A313" t="str">
            <v>001067900</v>
          </cell>
          <cell r="B313" t="str">
            <v>โรงพยาบาลนครปฐม</v>
          </cell>
          <cell r="C313" t="str">
            <v>21002</v>
          </cell>
          <cell r="D313" t="str">
            <v>กระทรวงสาธารณสุข สำนักงานปลัดกระทรวงสาธารณสุข</v>
          </cell>
          <cell r="E313" t="str">
            <v>05</v>
          </cell>
          <cell r="F313" t="str">
            <v>โรงพยาบาลศูนย์</v>
          </cell>
          <cell r="G313" t="str">
            <v>560</v>
          </cell>
          <cell r="H313" t="str">
            <v>73</v>
          </cell>
          <cell r="I313" t="str">
            <v>จ.นครปฐม</v>
          </cell>
          <cell r="J313" t="str">
            <v>01</v>
          </cell>
          <cell r="K313" t="str">
            <v xml:space="preserve"> อ.เมืองนครปฐม</v>
          </cell>
          <cell r="L313" t="str">
            <v>01</v>
          </cell>
          <cell r="M313" t="str">
            <v xml:space="preserve"> 'ต.พระปฐมเจดีย์'</v>
          </cell>
          <cell r="N313" t="str">
            <v>00</v>
          </cell>
          <cell r="O313" t="str">
            <v xml:space="preserve"> หมู่ 0</v>
          </cell>
          <cell r="P313" t="str">
            <v>01</v>
          </cell>
          <cell r="Q313" t="str">
            <v>เปิดดำเนินการ</v>
          </cell>
          <cell r="R313" t="str">
            <v xml:space="preserve">196 ถ.เทศ7 </v>
          </cell>
          <cell r="S313" t="str">
            <v>73000</v>
          </cell>
          <cell r="T313" t="str">
            <v>034-251552</v>
          </cell>
          <cell r="V313" t="str">
            <v>31</v>
          </cell>
          <cell r="W313" t="str">
            <v>3.1 ตติยภูมิ</v>
          </cell>
          <cell r="AH313" t="str">
            <v>10679</v>
          </cell>
        </row>
        <row r="314">
          <cell r="A314" t="str">
            <v>001066300</v>
          </cell>
          <cell r="B314" t="str">
            <v>โรงพยาบาลระยอง</v>
          </cell>
          <cell r="C314" t="str">
            <v>21002</v>
          </cell>
          <cell r="D314" t="str">
            <v>กระทรวงสาธารณสุข สำนักงานปลัดกระทรวงสาธารณสุข</v>
          </cell>
          <cell r="E314" t="str">
            <v>05</v>
          </cell>
          <cell r="F314" t="str">
            <v>โรงพยาบาลศูนย์</v>
          </cell>
          <cell r="G314" t="str">
            <v>555</v>
          </cell>
          <cell r="H314" t="str">
            <v>21</v>
          </cell>
          <cell r="I314" t="str">
            <v>จ.ระยอง</v>
          </cell>
          <cell r="J314" t="str">
            <v>01</v>
          </cell>
          <cell r="K314" t="str">
            <v xml:space="preserve"> อ.เมืองระยอง</v>
          </cell>
          <cell r="L314" t="str">
            <v>01</v>
          </cell>
          <cell r="M314" t="str">
            <v xml:space="preserve"> 'ต.ท่าประดู่'</v>
          </cell>
          <cell r="N314" t="str">
            <v>00</v>
          </cell>
          <cell r="O314" t="str">
            <v xml:space="preserve"> หมู่ 0</v>
          </cell>
          <cell r="P314" t="str">
            <v>01</v>
          </cell>
          <cell r="Q314" t="str">
            <v>เปิดดำเนินการ</v>
          </cell>
          <cell r="R314" t="str">
            <v xml:space="preserve">138 ถ.สุขุมวิท </v>
          </cell>
          <cell r="S314" t="str">
            <v>21000</v>
          </cell>
          <cell r="T314" t="str">
            <v>038611104</v>
          </cell>
          <cell r="V314" t="str">
            <v>31</v>
          </cell>
          <cell r="W314" t="str">
            <v>3.1 ตติยภูมิ</v>
          </cell>
          <cell r="AH314" t="str">
            <v>10663</v>
          </cell>
        </row>
        <row r="315">
          <cell r="A315" t="str">
            <v>001066400</v>
          </cell>
          <cell r="B315" t="str">
            <v>โรงพยาบาลพระปกเกล้า</v>
          </cell>
          <cell r="C315" t="str">
            <v>21002</v>
          </cell>
          <cell r="D315" t="str">
            <v>กระทรวงสาธารณสุข สำนักงานปลัดกระทรวงสาธารณสุข</v>
          </cell>
          <cell r="E315" t="str">
            <v>05</v>
          </cell>
          <cell r="F315" t="str">
            <v>โรงพยาบาลศูนย์</v>
          </cell>
          <cell r="G315" t="str">
            <v>755</v>
          </cell>
          <cell r="H315" t="str">
            <v>22</v>
          </cell>
          <cell r="I315" t="str">
            <v>จ.จันทบุรี</v>
          </cell>
          <cell r="J315" t="str">
            <v>01</v>
          </cell>
          <cell r="K315" t="str">
            <v xml:space="preserve"> อ.เมืองจันทบุรี</v>
          </cell>
          <cell r="L315" t="str">
            <v>02</v>
          </cell>
          <cell r="M315" t="str">
            <v xml:space="preserve"> 'ต.วัดใหม่'</v>
          </cell>
          <cell r="N315" t="str">
            <v>00</v>
          </cell>
          <cell r="O315" t="str">
            <v xml:space="preserve"> หมู่ 0</v>
          </cell>
          <cell r="P315" t="str">
            <v>01</v>
          </cell>
          <cell r="Q315" t="str">
            <v>เปิดดำเนินการ</v>
          </cell>
          <cell r="R315" t="str">
            <v>38 ถ.เลียบเนิน</v>
          </cell>
          <cell r="S315" t="str">
            <v>22000</v>
          </cell>
          <cell r="T315" t="str">
            <v>039324975-84</v>
          </cell>
          <cell r="V315" t="str">
            <v>31</v>
          </cell>
          <cell r="W315" t="str">
            <v>3.1 ตติยภูมิ</v>
          </cell>
          <cell r="AH315" t="str">
            <v>10664</v>
          </cell>
        </row>
        <row r="316">
          <cell r="A316" t="str">
            <v>001066800</v>
          </cell>
          <cell r="B316" t="str">
            <v>โรงพยาบาลสุรินทร์</v>
          </cell>
          <cell r="C316" t="str">
            <v>21002</v>
          </cell>
          <cell r="D316" t="str">
            <v>กระทรวงสาธารณสุข สำนักงานปลัดกระทรวงสาธารณสุข</v>
          </cell>
          <cell r="E316" t="str">
            <v>05</v>
          </cell>
          <cell r="F316" t="str">
            <v>โรงพยาบาลศูนย์</v>
          </cell>
          <cell r="G316" t="str">
            <v>789</v>
          </cell>
          <cell r="H316" t="str">
            <v>32</v>
          </cell>
          <cell r="I316" t="str">
            <v>จ.สุรินทร์</v>
          </cell>
          <cell r="J316" t="str">
            <v>01</v>
          </cell>
          <cell r="K316" t="str">
            <v xml:space="preserve"> อ.เมืองสุรินทร์</v>
          </cell>
          <cell r="L316" t="str">
            <v>01</v>
          </cell>
          <cell r="M316" t="str">
            <v xml:space="preserve"> 'ต.ในเมือง'</v>
          </cell>
          <cell r="N316" t="str">
            <v>00</v>
          </cell>
          <cell r="O316" t="str">
            <v xml:space="preserve"> หมู่ 0</v>
          </cell>
          <cell r="P316" t="str">
            <v>01</v>
          </cell>
          <cell r="Q316" t="str">
            <v>เปิดดำเนินการ</v>
          </cell>
          <cell r="R316" t="str">
            <v xml:space="preserve">68 ถ.หลักเมือง </v>
          </cell>
          <cell r="S316" t="str">
            <v>3200</v>
          </cell>
          <cell r="T316" t="str">
            <v>044-511757</v>
          </cell>
          <cell r="V316" t="str">
            <v>31</v>
          </cell>
          <cell r="W316" t="str">
            <v>3.1 ตติยภูมิ</v>
          </cell>
          <cell r="Z316" t="str">
            <v>06</v>
          </cell>
          <cell r="AA316" t="str">
            <v>แก้ไข/เปลี่ยนแปลงจำนวนเตียง</v>
          </cell>
          <cell r="AB316" t="str">
            <v>เพิ่มจำนวนเตียงจาก 697 เป็น 789 ตามหนังสือรพ.สุรินทร์ ที่ สร.0027.102/14572 ลง วันที่ 25 กย.56</v>
          </cell>
          <cell r="AH316" t="str">
            <v>10668</v>
          </cell>
        </row>
        <row r="317">
          <cell r="A317" t="str">
            <v>001066900</v>
          </cell>
          <cell r="B317" t="str">
            <v>โรงพยาบาลสรรพสิทธิประสงค์</v>
          </cell>
          <cell r="C317" t="str">
            <v>21002</v>
          </cell>
          <cell r="D317" t="str">
            <v>กระทรวงสาธารณสุข สำนักงานปลัดกระทรวงสาธารณสุข</v>
          </cell>
          <cell r="E317" t="str">
            <v>05</v>
          </cell>
          <cell r="F317" t="str">
            <v>โรงพยาบาลศูนย์</v>
          </cell>
          <cell r="G317" t="str">
            <v>1000</v>
          </cell>
          <cell r="H317" t="str">
            <v>34</v>
          </cell>
          <cell r="I317" t="str">
            <v>จ.อุบลราชธานี</v>
          </cell>
          <cell r="J317" t="str">
            <v>01</v>
          </cell>
          <cell r="K317" t="str">
            <v xml:space="preserve"> อ.เมืองอุบลราชธานี</v>
          </cell>
          <cell r="L317" t="str">
            <v>01</v>
          </cell>
          <cell r="M317" t="str">
            <v xml:space="preserve"> 'ต.ในเมือง'</v>
          </cell>
          <cell r="N317" t="str">
            <v>10</v>
          </cell>
          <cell r="O317" t="str">
            <v xml:space="preserve"> หมู่ 10</v>
          </cell>
          <cell r="P317" t="str">
            <v>01</v>
          </cell>
          <cell r="Q317" t="str">
            <v>เปิดดำเนินการ</v>
          </cell>
          <cell r="R317" t="str">
            <v xml:space="preserve">122 ถ.สรรพสิทธิ์ </v>
          </cell>
          <cell r="S317" t="str">
            <v>34000</v>
          </cell>
          <cell r="T317" t="str">
            <v>043336789</v>
          </cell>
          <cell r="V317" t="str">
            <v>31</v>
          </cell>
          <cell r="W317" t="str">
            <v>3.1 ตติยภูมิ</v>
          </cell>
          <cell r="AH317" t="str">
            <v>10669</v>
          </cell>
        </row>
        <row r="318">
          <cell r="A318" t="str">
            <v>001067700</v>
          </cell>
          <cell r="B318" t="str">
            <v>โรงพยาบาลราชบุรี</v>
          </cell>
          <cell r="C318" t="str">
            <v>21002</v>
          </cell>
          <cell r="D318" t="str">
            <v>กระทรวงสาธารณสุข สำนักงานปลัดกระทรวงสาธารณสุข</v>
          </cell>
          <cell r="E318" t="str">
            <v>05</v>
          </cell>
          <cell r="F318" t="str">
            <v>โรงพยาบาลศูนย์</v>
          </cell>
          <cell r="G318" t="str">
            <v>855</v>
          </cell>
          <cell r="H318" t="str">
            <v>70</v>
          </cell>
          <cell r="I318" t="str">
            <v>จ.ราชบุรี</v>
          </cell>
          <cell r="J318" t="str">
            <v>01</v>
          </cell>
          <cell r="K318" t="str">
            <v xml:space="preserve"> อ.เมืองราชบุรี</v>
          </cell>
          <cell r="L318" t="str">
            <v>01</v>
          </cell>
          <cell r="M318" t="str">
            <v xml:space="preserve"> 'ต.หน้าเมือง'</v>
          </cell>
          <cell r="N318" t="str">
            <v>01</v>
          </cell>
          <cell r="O318" t="str">
            <v xml:space="preserve"> หมู่ 1</v>
          </cell>
          <cell r="P318" t="str">
            <v>01</v>
          </cell>
          <cell r="Q318" t="str">
            <v>เปิดดำเนินการ</v>
          </cell>
          <cell r="R318" t="str">
            <v>85 ถ.สมบูรณ์กุล</v>
          </cell>
          <cell r="S318" t="str">
            <v>70000</v>
          </cell>
          <cell r="T318" t="str">
            <v>0-3271-9600-50</v>
          </cell>
          <cell r="V318" t="str">
            <v>31</v>
          </cell>
          <cell r="W318" t="str">
            <v>3.1 ตติยภูมิ</v>
          </cell>
          <cell r="AH318" t="str">
            <v>10677</v>
          </cell>
        </row>
        <row r="319">
          <cell r="A319" t="str">
            <v>001068100</v>
          </cell>
          <cell r="B319" t="str">
            <v>โรงพยาบาลสุราษฎร์ธานี</v>
          </cell>
          <cell r="C319" t="str">
            <v>21002</v>
          </cell>
          <cell r="D319" t="str">
            <v>กระทรวงสาธารณสุข สำนักงานปลัดกระทรวงสาธารณสุข</v>
          </cell>
          <cell r="E319" t="str">
            <v>05</v>
          </cell>
          <cell r="F319" t="str">
            <v>โรงพยาบาลศูนย์</v>
          </cell>
          <cell r="G319" t="str">
            <v>660</v>
          </cell>
          <cell r="H319" t="str">
            <v>84</v>
          </cell>
          <cell r="I319" t="str">
            <v>จ.สุราษฎร์ธานี</v>
          </cell>
          <cell r="J319" t="str">
            <v>01</v>
          </cell>
          <cell r="K319" t="str">
            <v xml:space="preserve"> อ.เมืองสุราษฎร์ธานี</v>
          </cell>
          <cell r="L319" t="str">
            <v>02</v>
          </cell>
          <cell r="M319" t="str">
            <v xml:space="preserve"> 'ต.มะขามเตี้ย'</v>
          </cell>
          <cell r="N319" t="str">
            <v>02</v>
          </cell>
          <cell r="O319" t="str">
            <v xml:space="preserve"> หมู่ 2</v>
          </cell>
          <cell r="P319" t="str">
            <v>01</v>
          </cell>
          <cell r="Q319" t="str">
            <v>เปิดดำเนินการ</v>
          </cell>
          <cell r="R319" t="str">
            <v xml:space="preserve">56 </v>
          </cell>
          <cell r="S319" t="str">
            <v>84000</v>
          </cell>
          <cell r="T319" t="str">
            <v>077272231</v>
          </cell>
          <cell r="U319" t="str">
            <v>077283257</v>
          </cell>
          <cell r="V319" t="str">
            <v>31</v>
          </cell>
          <cell r="W319" t="str">
            <v>3.1 ตติยภูมิ</v>
          </cell>
          <cell r="X319" t="str">
            <v>S</v>
          </cell>
          <cell r="Y319" t="str">
            <v xml:space="preserve">บริการ  </v>
          </cell>
          <cell r="AH319" t="str">
            <v>10681</v>
          </cell>
        </row>
        <row r="320">
          <cell r="A320" t="str">
            <v>001069900</v>
          </cell>
          <cell r="B320" t="str">
            <v>โรงพยาบาลสมเด็จพระยุพราชสระแก้ว</v>
          </cell>
          <cell r="C320" t="str">
            <v>21002</v>
          </cell>
          <cell r="D320" t="str">
            <v>กระทรวงสาธารณสุข สำนักงานปลัดกระทรวงสาธารณสุข</v>
          </cell>
          <cell r="E320" t="str">
            <v>06</v>
          </cell>
          <cell r="F320" t="str">
            <v>โรงพยาบาลทั่วไป</v>
          </cell>
          <cell r="G320" t="str">
            <v>324</v>
          </cell>
          <cell r="H320" t="str">
            <v>27</v>
          </cell>
          <cell r="I320" t="str">
            <v>จ.สระแก้ว</v>
          </cell>
          <cell r="J320" t="str">
            <v>01</v>
          </cell>
          <cell r="K320" t="str">
            <v xml:space="preserve"> อ.เมืองสระแก้ว</v>
          </cell>
          <cell r="L320" t="str">
            <v>01</v>
          </cell>
          <cell r="M320" t="str">
            <v xml:space="preserve"> 'ต.สระแก้ว'</v>
          </cell>
          <cell r="N320" t="str">
            <v>02</v>
          </cell>
          <cell r="O320" t="str">
            <v xml:space="preserve"> หมู่ 2</v>
          </cell>
          <cell r="P320" t="str">
            <v>01</v>
          </cell>
          <cell r="Q320" t="str">
            <v>เปิดดำเนินการ</v>
          </cell>
          <cell r="R320" t="str">
            <v xml:space="preserve">725 ม.2 ถ.สุวรรณศร </v>
          </cell>
          <cell r="S320" t="str">
            <v>27000</v>
          </cell>
          <cell r="T320" t="str">
            <v>037241011</v>
          </cell>
          <cell r="V320" t="str">
            <v>23</v>
          </cell>
          <cell r="W320" t="str">
            <v>2.3 ทุติยภูมิระดับสูง</v>
          </cell>
          <cell r="Z320" t="str">
            <v>06</v>
          </cell>
          <cell r="AA320" t="str">
            <v>แก้ไข/เปลี่ยนแปลงจำนวนเตียง</v>
          </cell>
          <cell r="AB320" t="str">
            <v>ปรับจำนวนเตียง  ตามหนังสือ สำนักบริหารกลาง ที่สธ.0228.04.3/5568 วันที่  10 ตค.55 และตามมติ อกพ.สป.</v>
          </cell>
          <cell r="AH320" t="str">
            <v>10699</v>
          </cell>
        </row>
        <row r="321">
          <cell r="A321" t="str">
            <v>001069600</v>
          </cell>
          <cell r="B321" t="str">
            <v>โรงพยาบาลตราด</v>
          </cell>
          <cell r="C321" t="str">
            <v>21002</v>
          </cell>
          <cell r="D321" t="str">
            <v>กระทรวงสาธารณสุข สำนักงานปลัดกระทรวงสาธารณสุข</v>
          </cell>
          <cell r="E321" t="str">
            <v>06</v>
          </cell>
          <cell r="F321" t="str">
            <v>โรงพยาบาลทั่วไป</v>
          </cell>
          <cell r="G321" t="str">
            <v>314</v>
          </cell>
          <cell r="H321" t="str">
            <v>23</v>
          </cell>
          <cell r="I321" t="str">
            <v>จ.ตราด</v>
          </cell>
          <cell r="J321" t="str">
            <v>01</v>
          </cell>
          <cell r="K321" t="str">
            <v xml:space="preserve"> อ.เมืองตราด</v>
          </cell>
          <cell r="L321" t="str">
            <v>07</v>
          </cell>
          <cell r="M321" t="str">
            <v xml:space="preserve"> 'ต.วังกระแจะ'</v>
          </cell>
          <cell r="N321" t="str">
            <v>00</v>
          </cell>
          <cell r="O321" t="str">
            <v xml:space="preserve"> หมู่ 0</v>
          </cell>
          <cell r="P321" t="str">
            <v>01</v>
          </cell>
          <cell r="Q321" t="str">
            <v>เปิดดำเนินการ</v>
          </cell>
          <cell r="R321" t="str">
            <v xml:space="preserve">108 ถ.สุขุมวิท </v>
          </cell>
          <cell r="S321" t="str">
            <v>23000</v>
          </cell>
          <cell r="T321" t="str">
            <v>039511040-1</v>
          </cell>
          <cell r="V321" t="str">
            <v>23</v>
          </cell>
          <cell r="W321" t="str">
            <v>2.3 ทุติยภูมิระดับสูง</v>
          </cell>
          <cell r="Z321" t="str">
            <v>04</v>
          </cell>
          <cell r="AA321" t="str">
            <v>แก้ไข/เปลี่ยนแปลงที่ตั้ง</v>
          </cell>
          <cell r="AB321" t="str">
            <v>จาก 340 เป็น 314 (กรอบ 312)</v>
          </cell>
          <cell r="AH321" t="str">
            <v>10696</v>
          </cell>
        </row>
        <row r="322">
          <cell r="A322" t="str">
            <v>001069800</v>
          </cell>
          <cell r="B322" t="str">
            <v>โรงพยาบาลนครนายก</v>
          </cell>
          <cell r="C322" t="str">
            <v>21002</v>
          </cell>
          <cell r="D322" t="str">
            <v>กระทรวงสาธารณสุข สำนักงานปลัดกระทรวงสาธารณสุข</v>
          </cell>
          <cell r="E322" t="str">
            <v>06</v>
          </cell>
          <cell r="F322" t="str">
            <v>โรงพยาบาลทั่วไป</v>
          </cell>
          <cell r="G322" t="str">
            <v>314</v>
          </cell>
          <cell r="H322" t="str">
            <v>26</v>
          </cell>
          <cell r="I322" t="str">
            <v>จ.นครนายก</v>
          </cell>
          <cell r="J322" t="str">
            <v>01</v>
          </cell>
          <cell r="K322" t="str">
            <v xml:space="preserve"> อ.เมืองนครนายก</v>
          </cell>
          <cell r="L322" t="str">
            <v>01</v>
          </cell>
          <cell r="M322" t="str">
            <v xml:space="preserve"> 'ต.นครนายก'</v>
          </cell>
          <cell r="N322" t="str">
            <v>06</v>
          </cell>
          <cell r="O322" t="str">
            <v xml:space="preserve"> หมู่ 6</v>
          </cell>
          <cell r="P322" t="str">
            <v>01</v>
          </cell>
          <cell r="Q322" t="str">
            <v>เปิดดำเนินการ</v>
          </cell>
          <cell r="R322" t="str">
            <v xml:space="preserve">100 ถ.สุวรรณศร </v>
          </cell>
          <cell r="S322" t="str">
            <v>26000</v>
          </cell>
          <cell r="T322" t="str">
            <v>037311150-2*114</v>
          </cell>
          <cell r="V322" t="str">
            <v>23</v>
          </cell>
          <cell r="W322" t="str">
            <v>2.3 ทุติยภูมิระดับสูง</v>
          </cell>
          <cell r="AH322" t="str">
            <v>10698</v>
          </cell>
        </row>
        <row r="323">
          <cell r="A323" t="str">
            <v>001070000</v>
          </cell>
          <cell r="B323" t="str">
            <v>โรงพยาบาลศรีสะเกษ</v>
          </cell>
          <cell r="C323" t="str">
            <v>21002</v>
          </cell>
          <cell r="D323" t="str">
            <v>กระทรวงสาธารณสุข สำนักงานปลัดกระทรวงสาธารณสุข</v>
          </cell>
          <cell r="E323" t="str">
            <v>06</v>
          </cell>
          <cell r="F323" t="str">
            <v>โรงพยาบาลทั่วไป</v>
          </cell>
          <cell r="G323" t="str">
            <v>506</v>
          </cell>
          <cell r="H323" t="str">
            <v>33</v>
          </cell>
          <cell r="I323" t="str">
            <v>จ.ศรีสะเกษ</v>
          </cell>
          <cell r="J323" t="str">
            <v>01</v>
          </cell>
          <cell r="K323" t="str">
            <v xml:space="preserve"> อ.เมืองศรีสะเกษ</v>
          </cell>
          <cell r="L323" t="str">
            <v>02</v>
          </cell>
          <cell r="M323" t="str">
            <v xml:space="preserve"> 'ต.เมืองใต้'</v>
          </cell>
          <cell r="N323" t="str">
            <v>00</v>
          </cell>
          <cell r="O323" t="str">
            <v xml:space="preserve"> หมู่ 0</v>
          </cell>
          <cell r="P323" t="str">
            <v>01</v>
          </cell>
          <cell r="Q323" t="str">
            <v>เปิดดำเนินการ</v>
          </cell>
          <cell r="R323" t="str">
            <v xml:space="preserve">859 ถนนกสิกรรม </v>
          </cell>
          <cell r="S323" t="str">
            <v>33000</v>
          </cell>
          <cell r="T323" t="str">
            <v>045611503</v>
          </cell>
          <cell r="U323" t="str">
            <v>045611502</v>
          </cell>
          <cell r="V323" t="str">
            <v>23</v>
          </cell>
          <cell r="W323" t="str">
            <v>2.3 ทุติยภูมิระดับสูง</v>
          </cell>
          <cell r="X323" t="str">
            <v>S</v>
          </cell>
          <cell r="Y323" t="str">
            <v xml:space="preserve">บริการ  </v>
          </cell>
          <cell r="AH323" t="str">
            <v>10700</v>
          </cell>
        </row>
        <row r="324">
          <cell r="A324" t="str">
            <v>001068200</v>
          </cell>
          <cell r="B324" t="str">
            <v>โรงพยาบาลหาดใหญ่</v>
          </cell>
          <cell r="C324" t="str">
            <v>21002</v>
          </cell>
          <cell r="D324" t="str">
            <v>กระทรวงสาธารณสุข สำนักงานปลัดกระทรวงสาธารณสุข</v>
          </cell>
          <cell r="E324" t="str">
            <v>05</v>
          </cell>
          <cell r="F324" t="str">
            <v>โรงพยาบาลศูนย์</v>
          </cell>
          <cell r="G324" t="str">
            <v>591</v>
          </cell>
          <cell r="H324" t="str">
            <v>90</v>
          </cell>
          <cell r="I324" t="str">
            <v>จ.สงขลา</v>
          </cell>
          <cell r="J324" t="str">
            <v>11</v>
          </cell>
          <cell r="K324" t="str">
            <v xml:space="preserve"> อ.หาดใหญ่</v>
          </cell>
          <cell r="L324" t="str">
            <v>01</v>
          </cell>
          <cell r="M324" t="str">
            <v xml:space="preserve"> 'ต.หาดใหญ่'</v>
          </cell>
          <cell r="N324" t="str">
            <v>00</v>
          </cell>
          <cell r="O324" t="str">
            <v xml:space="preserve"> หมู่ 0</v>
          </cell>
          <cell r="P324" t="str">
            <v>01</v>
          </cell>
          <cell r="Q324" t="str">
            <v>เปิดดำเนินการ</v>
          </cell>
          <cell r="R324" t="str">
            <v xml:space="preserve">182 ถ.รักการ </v>
          </cell>
          <cell r="S324" t="str">
            <v>90110</v>
          </cell>
          <cell r="T324" t="str">
            <v>074237100</v>
          </cell>
          <cell r="U324" t="str">
            <v>074273218</v>
          </cell>
          <cell r="V324" t="str">
            <v>31</v>
          </cell>
          <cell r="W324" t="str">
            <v>3.1 ตติยภูมิ</v>
          </cell>
          <cell r="X324" t="str">
            <v>S</v>
          </cell>
          <cell r="Y324" t="str">
            <v xml:space="preserve">บริการ  </v>
          </cell>
          <cell r="AH324" t="str">
            <v>10682</v>
          </cell>
        </row>
        <row r="325">
          <cell r="A325" t="str">
            <v>001075900</v>
          </cell>
          <cell r="B325" t="str">
            <v>โรงพยาบาลไทรน้อย</v>
          </cell>
          <cell r="C325" t="str">
            <v>21002</v>
          </cell>
          <cell r="D325" t="str">
            <v>กระทรวงสาธารณสุข สำนักงานปลัดกระทรวงสาธารณสุข</v>
          </cell>
          <cell r="E325" t="str">
            <v>07</v>
          </cell>
          <cell r="F325" t="str">
            <v>โรงพยาบาลชุมชน</v>
          </cell>
          <cell r="G325" t="str">
            <v>30</v>
          </cell>
          <cell r="H325" t="str">
            <v>12</v>
          </cell>
          <cell r="I325" t="str">
            <v>จ.นนทบุรี</v>
          </cell>
          <cell r="J325" t="str">
            <v>05</v>
          </cell>
          <cell r="K325" t="str">
            <v xml:space="preserve"> อ.ไทรน้อย</v>
          </cell>
          <cell r="L325" t="str">
            <v>01</v>
          </cell>
          <cell r="M325" t="str">
            <v xml:space="preserve"> 'ต.ไทรน้อย'</v>
          </cell>
          <cell r="N325" t="str">
            <v>05</v>
          </cell>
          <cell r="O325" t="str">
            <v xml:space="preserve"> หมู่ 5</v>
          </cell>
          <cell r="P325" t="str">
            <v>01</v>
          </cell>
          <cell r="Q325" t="str">
            <v>เปิดดำเนินการ</v>
          </cell>
          <cell r="R325" t="str">
            <v>บางกรวย-ไทรน้อย</v>
          </cell>
          <cell r="S325" t="str">
            <v>11150</v>
          </cell>
          <cell r="T325" t="str">
            <v>025971131</v>
          </cell>
          <cell r="U325" t="str">
            <v>029238818</v>
          </cell>
          <cell r="V325" t="str">
            <v>21</v>
          </cell>
          <cell r="W325" t="str">
            <v>2.1 ทุติยภูมิระดับต้น</v>
          </cell>
          <cell r="X325" t="str">
            <v>S</v>
          </cell>
          <cell r="Y325" t="str">
            <v xml:space="preserve">บริการ  </v>
          </cell>
          <cell r="AH325" t="str">
            <v>10759</v>
          </cell>
        </row>
        <row r="326">
          <cell r="A326" t="str">
            <v>001069300</v>
          </cell>
          <cell r="B326" t="str">
            <v>โรงพยาบาลอินทร์บุรี</v>
          </cell>
          <cell r="C326" t="str">
            <v>21002</v>
          </cell>
          <cell r="D326" t="str">
            <v>กระทรวงสาธารณสุข สำนักงานปลัดกระทรวงสาธารณสุข</v>
          </cell>
          <cell r="E326" t="str">
            <v>06</v>
          </cell>
          <cell r="F326" t="str">
            <v>โรงพยาบาลทั่วไป</v>
          </cell>
          <cell r="G326" t="str">
            <v>254</v>
          </cell>
          <cell r="H326" t="str">
            <v>17</v>
          </cell>
          <cell r="I326" t="str">
            <v>จ.สิงห์บุรี</v>
          </cell>
          <cell r="J326" t="str">
            <v>06</v>
          </cell>
          <cell r="K326" t="str">
            <v xml:space="preserve"> อ.อินทร์บุรี</v>
          </cell>
          <cell r="L326" t="str">
            <v>03</v>
          </cell>
          <cell r="M326" t="str">
            <v xml:space="preserve"> 'ต.ทับยา'</v>
          </cell>
          <cell r="N326" t="str">
            <v>01</v>
          </cell>
          <cell r="O326" t="str">
            <v xml:space="preserve"> หมู่ 1</v>
          </cell>
          <cell r="P326" t="str">
            <v>01</v>
          </cell>
          <cell r="Q326" t="str">
            <v>เปิดดำเนินการ</v>
          </cell>
          <cell r="R326" t="str">
            <v xml:space="preserve">37/7 </v>
          </cell>
          <cell r="S326" t="str">
            <v>17000</v>
          </cell>
          <cell r="T326" t="str">
            <v>056-412032</v>
          </cell>
          <cell r="V326" t="str">
            <v>23</v>
          </cell>
          <cell r="W326" t="str">
            <v>2.3 ทุติยภูมิระดับสูง</v>
          </cell>
          <cell r="AH326" t="str">
            <v>10693</v>
          </cell>
        </row>
        <row r="327">
          <cell r="A327" t="str">
            <v>001068400</v>
          </cell>
          <cell r="B327" t="str">
            <v>โรงพยาบาลยะลา</v>
          </cell>
          <cell r="C327" t="str">
            <v>21002</v>
          </cell>
          <cell r="D327" t="str">
            <v>กระทรวงสาธารณสุข สำนักงานปลัดกระทรวงสาธารณสุข</v>
          </cell>
          <cell r="E327" t="str">
            <v>05</v>
          </cell>
          <cell r="F327" t="str">
            <v>โรงพยาบาลศูนย์</v>
          </cell>
          <cell r="G327" t="str">
            <v>527</v>
          </cell>
          <cell r="H327" t="str">
            <v>95</v>
          </cell>
          <cell r="I327" t="str">
            <v>จ.ยะลา</v>
          </cell>
          <cell r="J327" t="str">
            <v>01</v>
          </cell>
          <cell r="K327" t="str">
            <v xml:space="preserve"> อ.เมืองยะลา</v>
          </cell>
          <cell r="L327" t="str">
            <v>01</v>
          </cell>
          <cell r="M327" t="str">
            <v xml:space="preserve"> 'ต.สะเตง'</v>
          </cell>
          <cell r="N327" t="str">
            <v>00</v>
          </cell>
          <cell r="O327" t="str">
            <v xml:space="preserve"> หมู่ 0</v>
          </cell>
          <cell r="P327" t="str">
            <v>01</v>
          </cell>
          <cell r="Q327" t="str">
            <v>เปิดดำเนินการ</v>
          </cell>
          <cell r="R327" t="str">
            <v xml:space="preserve">152 ถ.สิโรรส </v>
          </cell>
          <cell r="S327" t="str">
            <v>95000</v>
          </cell>
          <cell r="T327" t="str">
            <v>073244711</v>
          </cell>
          <cell r="U327" t="str">
            <v>073212764</v>
          </cell>
          <cell r="V327" t="str">
            <v>31</v>
          </cell>
          <cell r="W327" t="str">
            <v>3.1 ตติยภูมิ</v>
          </cell>
          <cell r="AH327" t="str">
            <v>10684</v>
          </cell>
        </row>
        <row r="328">
          <cell r="A328" t="str">
            <v>002383900</v>
          </cell>
          <cell r="B328" t="str">
            <v xml:space="preserve">โรงพยาบาลเทพรัตน์นครราชสีมา </v>
          </cell>
          <cell r="C328" t="str">
            <v>21002</v>
          </cell>
          <cell r="D328" t="str">
            <v>กระทรวงสาธารณสุข สำนักงานปลัดกระทรวงสาธารณสุข</v>
          </cell>
          <cell r="E328" t="str">
            <v>07</v>
          </cell>
          <cell r="F328" t="str">
            <v>โรงพยาบาลชุมชน</v>
          </cell>
          <cell r="G328" t="str">
            <v>60</v>
          </cell>
          <cell r="H328" t="str">
            <v>30</v>
          </cell>
          <cell r="I328" t="str">
            <v>จ.นครราชสีมา</v>
          </cell>
          <cell r="J328" t="str">
            <v>01</v>
          </cell>
          <cell r="K328" t="str">
            <v xml:space="preserve"> อ.เมืองนครราชสีมา</v>
          </cell>
          <cell r="L328" t="str">
            <v>17</v>
          </cell>
          <cell r="M328" t="str">
            <v xml:space="preserve"> 'ต.โคกกรวด'</v>
          </cell>
          <cell r="N328" t="str">
            <v>06</v>
          </cell>
          <cell r="O328" t="str">
            <v xml:space="preserve"> หมู่ 6</v>
          </cell>
          <cell r="P328" t="str">
            <v>01</v>
          </cell>
          <cell r="Q328" t="str">
            <v>เปิดดำเนินการ</v>
          </cell>
          <cell r="R328" t="str">
            <v xml:space="preserve">345/5 </v>
          </cell>
          <cell r="S328" t="str">
            <v>30280</v>
          </cell>
          <cell r="V328" t="str">
            <v>23</v>
          </cell>
          <cell r="W328" t="str">
            <v>2.3 ทุติยภูมิระดับสูง</v>
          </cell>
          <cell r="X328" t="str">
            <v>S</v>
          </cell>
          <cell r="Y328" t="str">
            <v xml:space="preserve">บริการ  </v>
          </cell>
          <cell r="Z328" t="str">
            <v>02</v>
          </cell>
          <cell r="AA328" t="str">
            <v>แก้ไขชื่อ</v>
          </cell>
          <cell r="AB328" t="str">
            <v>เปลี่ยนชื่อ รพ.นครราชสีมา เป็น รพ.เทพรัตน์นครราชสีมา</v>
          </cell>
          <cell r="AH328" t="str">
            <v>23839</v>
          </cell>
        </row>
        <row r="329">
          <cell r="A329" t="str">
            <v>001068300</v>
          </cell>
          <cell r="B329" t="str">
            <v>โรงพยาบาลตรัง</v>
          </cell>
          <cell r="C329" t="str">
            <v>21002</v>
          </cell>
          <cell r="D329" t="str">
            <v>กระทรวงสาธารณสุข สำนักงานปลัดกระทรวงสาธารณสุข</v>
          </cell>
          <cell r="E329" t="str">
            <v>05</v>
          </cell>
          <cell r="F329" t="str">
            <v>โรงพยาบาลศูนย์</v>
          </cell>
          <cell r="G329" t="str">
            <v>535</v>
          </cell>
          <cell r="H329" t="str">
            <v>92</v>
          </cell>
          <cell r="I329" t="str">
            <v>จ.ตรัง</v>
          </cell>
          <cell r="J329" t="str">
            <v>01</v>
          </cell>
          <cell r="K329" t="str">
            <v xml:space="preserve"> อ.เมืองตรัง</v>
          </cell>
          <cell r="L329" t="str">
            <v>01</v>
          </cell>
          <cell r="M329" t="str">
            <v xml:space="preserve"> 'ต.ทับเที่ยง'</v>
          </cell>
          <cell r="N329" t="str">
            <v>00</v>
          </cell>
          <cell r="O329" t="str">
            <v xml:space="preserve"> หมู่ 0</v>
          </cell>
          <cell r="P329" t="str">
            <v>01</v>
          </cell>
          <cell r="Q329" t="str">
            <v>เปิดดำเนินการ</v>
          </cell>
          <cell r="R329" t="str">
            <v xml:space="preserve">69 </v>
          </cell>
          <cell r="S329" t="str">
            <v>92000</v>
          </cell>
          <cell r="T329" t="str">
            <v>075218018</v>
          </cell>
          <cell r="V329" t="str">
            <v>31</v>
          </cell>
          <cell r="W329" t="str">
            <v>3.1 ตติยภูมิ</v>
          </cell>
          <cell r="X329" t="str">
            <v>S</v>
          </cell>
          <cell r="Y329" t="str">
            <v xml:space="preserve">บริการ  </v>
          </cell>
          <cell r="Z329" t="str">
            <v>06</v>
          </cell>
          <cell r="AA329" t="str">
            <v>แก้ไข/เปลี่ยนแปลงจำนวนเตียง</v>
          </cell>
          <cell r="AH329" t="str">
            <v>10683</v>
          </cell>
        </row>
        <row r="330">
          <cell r="A330" t="str">
            <v>001075500</v>
          </cell>
          <cell r="B330" t="str">
            <v>โรงพยาบาลพระสมุทรเจดีย์</v>
          </cell>
          <cell r="C330" t="str">
            <v>21002</v>
          </cell>
          <cell r="D330" t="str">
            <v>กระทรวงสาธารณสุข สำนักงานปลัดกระทรวงสาธารณสุข</v>
          </cell>
          <cell r="E330" t="str">
            <v>07</v>
          </cell>
          <cell r="F330" t="str">
            <v>โรงพยาบาลชุมชน</v>
          </cell>
          <cell r="G330" t="str">
            <v>30</v>
          </cell>
          <cell r="H330" t="str">
            <v>11</v>
          </cell>
          <cell r="I330" t="str">
            <v>จ.สมุทรปราการ</v>
          </cell>
          <cell r="J330" t="str">
            <v>05</v>
          </cell>
          <cell r="K330" t="str">
            <v xml:space="preserve"> อ.พระสมุทรเจดีย์</v>
          </cell>
          <cell r="L330" t="str">
            <v>01</v>
          </cell>
          <cell r="M330" t="str">
            <v xml:space="preserve"> 'ต.นาเกลือ'</v>
          </cell>
          <cell r="N330" t="str">
            <v>03</v>
          </cell>
          <cell r="O330" t="str">
            <v xml:space="preserve"> หมู่ 3</v>
          </cell>
          <cell r="P330" t="str">
            <v>01</v>
          </cell>
          <cell r="Q330" t="str">
            <v>เปิดดำเนินการ</v>
          </cell>
          <cell r="R330" t="str">
            <v xml:space="preserve">172 ม.3 ถ.สุขสวัสดิ์ </v>
          </cell>
          <cell r="S330" t="str">
            <v>10290</v>
          </cell>
          <cell r="T330" t="str">
            <v>024259766</v>
          </cell>
          <cell r="V330" t="str">
            <v>22</v>
          </cell>
          <cell r="W330" t="str">
            <v>2.2 ทุติยภูมิระดับกลาง</v>
          </cell>
          <cell r="AH330" t="str">
            <v>10755</v>
          </cell>
        </row>
        <row r="331">
          <cell r="A331" t="str">
            <v>002273400</v>
          </cell>
          <cell r="B331" t="str">
            <v>โรงพยาบาลเขาชะเมา เฉลิมพระเกียรติ 80 พรรษา</v>
          </cell>
          <cell r="C331" t="str">
            <v>21002</v>
          </cell>
          <cell r="D331" t="str">
            <v>กระทรวงสาธารณสุข สำนักงานปลัดกระทรวงสาธารณสุข</v>
          </cell>
          <cell r="E331" t="str">
            <v>07</v>
          </cell>
          <cell r="F331" t="str">
            <v>โรงพยาบาลชุมชน</v>
          </cell>
          <cell r="G331" t="str">
            <v>30</v>
          </cell>
          <cell r="H331" t="str">
            <v>21</v>
          </cell>
          <cell r="I331" t="str">
            <v>จ.ระยอง</v>
          </cell>
          <cell r="J331" t="str">
            <v>07</v>
          </cell>
          <cell r="K331" t="str">
            <v xml:space="preserve"> อ.เขาชะเมา</v>
          </cell>
          <cell r="L331" t="str">
            <v>02</v>
          </cell>
          <cell r="M331" t="str">
            <v xml:space="preserve"> 'ต.ห้วยทับมอญ'</v>
          </cell>
          <cell r="N331" t="str">
            <v>02</v>
          </cell>
          <cell r="O331" t="str">
            <v xml:space="preserve"> หมู่ 2</v>
          </cell>
          <cell r="P331" t="str">
            <v>01</v>
          </cell>
          <cell r="Q331" t="str">
            <v>เปิดดำเนินการ</v>
          </cell>
          <cell r="R331" t="str">
            <v xml:space="preserve">102/9 </v>
          </cell>
          <cell r="S331" t="str">
            <v>21110</v>
          </cell>
          <cell r="V331" t="str">
            <v>21</v>
          </cell>
          <cell r="W331" t="str">
            <v>2.1 ทุติยภูมิระดับต้น</v>
          </cell>
          <cell r="AH331" t="str">
            <v>22734</v>
          </cell>
        </row>
        <row r="332">
          <cell r="A332" t="str">
            <v>001107400</v>
          </cell>
          <cell r="B332" t="str">
            <v>โรงพยาบาลเมยวดี</v>
          </cell>
          <cell r="C332" t="str">
            <v>21002</v>
          </cell>
          <cell r="D332" t="str">
            <v>กระทรวงสาธารณสุข สำนักงานปลัดกระทรวงสาธารณสุข</v>
          </cell>
          <cell r="E332" t="str">
            <v>07</v>
          </cell>
          <cell r="F332" t="str">
            <v>โรงพยาบาลชุมชน</v>
          </cell>
          <cell r="G332" t="str">
            <v>30</v>
          </cell>
          <cell r="H332" t="str">
            <v>45</v>
          </cell>
          <cell r="I332" t="str">
            <v>จ.ร้อยเอ็ด</v>
          </cell>
          <cell r="J332" t="str">
            <v>15</v>
          </cell>
          <cell r="K332" t="str">
            <v xml:space="preserve"> อ.เมยวดี</v>
          </cell>
          <cell r="L332" t="str">
            <v>01</v>
          </cell>
          <cell r="M332" t="str">
            <v xml:space="preserve"> 'ต.เมยวดี'</v>
          </cell>
          <cell r="N332" t="str">
            <v>06</v>
          </cell>
          <cell r="O332" t="str">
            <v xml:space="preserve"> หมู่ 6</v>
          </cell>
          <cell r="P332" t="str">
            <v>01</v>
          </cell>
          <cell r="Q332" t="str">
            <v>เปิดดำเนินการ</v>
          </cell>
          <cell r="R332" t="str">
            <v xml:space="preserve">100 </v>
          </cell>
          <cell r="S332" t="str">
            <v>45250</v>
          </cell>
          <cell r="V332" t="str">
            <v>21</v>
          </cell>
          <cell r="W332" t="str">
            <v>2.1 ทุติยภูมิระดับต้น</v>
          </cell>
          <cell r="AH332" t="str">
            <v>11074</v>
          </cell>
        </row>
        <row r="333">
          <cell r="A333" t="str">
            <v>001102800</v>
          </cell>
          <cell r="B333" t="str">
            <v>โรงพยาบาลนายูง</v>
          </cell>
          <cell r="C333" t="str">
            <v>21002</v>
          </cell>
          <cell r="D333" t="str">
            <v>กระทรวงสาธารณสุข สำนักงานปลัดกระทรวงสาธารณสุข</v>
          </cell>
          <cell r="E333" t="str">
            <v>07</v>
          </cell>
          <cell r="F333" t="str">
            <v>โรงพยาบาลชุมชน</v>
          </cell>
          <cell r="G333" t="str">
            <v>30</v>
          </cell>
          <cell r="H333" t="str">
            <v>41</v>
          </cell>
          <cell r="I333" t="str">
            <v>จ.อุดรธานี</v>
          </cell>
          <cell r="J333" t="str">
            <v>22</v>
          </cell>
          <cell r="K333" t="str">
            <v xml:space="preserve"> อ.นายูง</v>
          </cell>
          <cell r="L333" t="str">
            <v>01</v>
          </cell>
          <cell r="M333" t="str">
            <v xml:space="preserve"> 'ต.นายูง'</v>
          </cell>
          <cell r="N333" t="str">
            <v>07</v>
          </cell>
          <cell r="O333" t="str">
            <v xml:space="preserve"> หมู่ 7</v>
          </cell>
          <cell r="P333" t="str">
            <v>01</v>
          </cell>
          <cell r="Q333" t="str">
            <v>เปิดดำเนินการ</v>
          </cell>
          <cell r="S333" t="str">
            <v>41380</v>
          </cell>
          <cell r="V333" t="str">
            <v>21</v>
          </cell>
          <cell r="W333" t="str">
            <v>2.1 ทุติยภูมิระดับต้น</v>
          </cell>
          <cell r="AH333" t="str">
            <v>11028</v>
          </cell>
        </row>
        <row r="334">
          <cell r="A334" t="str">
            <v>001413300</v>
          </cell>
          <cell r="B334" t="str">
            <v>โรงพยาบาลเอราวัณ</v>
          </cell>
          <cell r="C334" t="str">
            <v>21002</v>
          </cell>
          <cell r="D334" t="str">
            <v>กระทรวงสาธารณสุข สำนักงานปลัดกระทรวงสาธารณสุข</v>
          </cell>
          <cell r="E334" t="str">
            <v>07</v>
          </cell>
          <cell r="F334" t="str">
            <v>โรงพยาบาลชุมชน</v>
          </cell>
          <cell r="G334" t="str">
            <v>60</v>
          </cell>
          <cell r="H334" t="str">
            <v>42</v>
          </cell>
          <cell r="I334" t="str">
            <v>จ.เลย</v>
          </cell>
          <cell r="J334" t="str">
            <v>13</v>
          </cell>
          <cell r="K334" t="str">
            <v xml:space="preserve"> อ.เอราวัณ</v>
          </cell>
          <cell r="L334" t="str">
            <v>02</v>
          </cell>
          <cell r="M334" t="str">
            <v xml:space="preserve"> 'ต.ผาอินทร์แปลง'</v>
          </cell>
          <cell r="N334" t="str">
            <v>03</v>
          </cell>
          <cell r="O334" t="str">
            <v xml:space="preserve"> หมู่ 3</v>
          </cell>
          <cell r="P334" t="str">
            <v>01</v>
          </cell>
          <cell r="Q334" t="str">
            <v>เปิดดำเนินการ</v>
          </cell>
          <cell r="R334" t="str">
            <v xml:space="preserve">692  ถ.เลย-อุดร </v>
          </cell>
          <cell r="S334" t="str">
            <v>42220</v>
          </cell>
          <cell r="T334" t="str">
            <v>042853342</v>
          </cell>
          <cell r="U334" t="str">
            <v>042853345</v>
          </cell>
          <cell r="V334" t="str">
            <v>21</v>
          </cell>
          <cell r="W334" t="str">
            <v>2.1 ทุติยภูมิระดับต้น</v>
          </cell>
          <cell r="X334" t="str">
            <v>S</v>
          </cell>
          <cell r="Y334" t="str">
            <v xml:space="preserve">บริการ  </v>
          </cell>
          <cell r="AH334" t="str">
            <v>14133</v>
          </cell>
        </row>
        <row r="335">
          <cell r="A335" t="str">
            <v>001110700</v>
          </cell>
          <cell r="B335" t="str">
            <v>โรงพยาบาลนาทม</v>
          </cell>
          <cell r="C335" t="str">
            <v>21002</v>
          </cell>
          <cell r="D335" t="str">
            <v>กระทรวงสาธารณสุข สำนักงานปลัดกระทรวงสาธารณสุข</v>
          </cell>
          <cell r="E335" t="str">
            <v>07</v>
          </cell>
          <cell r="F335" t="str">
            <v>โรงพยาบาลชุมชน</v>
          </cell>
          <cell r="G335" t="str">
            <v>10</v>
          </cell>
          <cell r="H335" t="str">
            <v>48</v>
          </cell>
          <cell r="I335" t="str">
            <v>จ.นครพนม</v>
          </cell>
          <cell r="J335" t="str">
            <v>11</v>
          </cell>
          <cell r="K335" t="str">
            <v xml:space="preserve"> อ.นาทม</v>
          </cell>
          <cell r="L335" t="str">
            <v>03</v>
          </cell>
          <cell r="M335" t="str">
            <v xml:space="preserve"> 'ต.ดอนเตย'</v>
          </cell>
          <cell r="N335" t="str">
            <v>04</v>
          </cell>
          <cell r="O335" t="str">
            <v xml:space="preserve"> หมู่ 4</v>
          </cell>
          <cell r="P335" t="str">
            <v>01</v>
          </cell>
          <cell r="Q335" t="str">
            <v>เปิดดำเนินการ</v>
          </cell>
          <cell r="R335" t="str">
            <v xml:space="preserve">101 </v>
          </cell>
          <cell r="S335" t="str">
            <v>48140</v>
          </cell>
          <cell r="V335" t="str">
            <v>21</v>
          </cell>
          <cell r="W335" t="str">
            <v>2.1 ทุติยภูมิระดับต้น</v>
          </cell>
          <cell r="AH335" t="str">
            <v>11107</v>
          </cell>
        </row>
        <row r="336">
          <cell r="A336" t="str">
            <v>001110400</v>
          </cell>
          <cell r="B336" t="str">
            <v>โรงพยาบาลปลาปาก</v>
          </cell>
          <cell r="C336" t="str">
            <v>21002</v>
          </cell>
          <cell r="D336" t="str">
            <v>กระทรวงสาธารณสุข สำนักงานปลัดกระทรวงสาธารณสุข</v>
          </cell>
          <cell r="E336" t="str">
            <v>07</v>
          </cell>
          <cell r="F336" t="str">
            <v>โรงพยาบาลชุมชน</v>
          </cell>
          <cell r="G336" t="str">
            <v>30</v>
          </cell>
          <cell r="H336" t="str">
            <v>48</v>
          </cell>
          <cell r="I336" t="str">
            <v>จ.นครพนม</v>
          </cell>
          <cell r="J336" t="str">
            <v>02</v>
          </cell>
          <cell r="K336" t="str">
            <v xml:space="preserve"> อ.ปลาปาก</v>
          </cell>
          <cell r="L336" t="str">
            <v>01</v>
          </cell>
          <cell r="M336" t="str">
            <v xml:space="preserve"> 'ต.ปลาปาก'</v>
          </cell>
          <cell r="N336" t="str">
            <v>02</v>
          </cell>
          <cell r="O336" t="str">
            <v xml:space="preserve"> หมู่ 2</v>
          </cell>
          <cell r="P336" t="str">
            <v>01</v>
          </cell>
          <cell r="Q336" t="str">
            <v>เปิดดำเนินการ</v>
          </cell>
          <cell r="R336" t="str">
            <v xml:space="preserve">120 </v>
          </cell>
          <cell r="S336" t="str">
            <v>48120</v>
          </cell>
          <cell r="V336" t="str">
            <v>21</v>
          </cell>
          <cell r="W336" t="str">
            <v>2.1 ทุติยภูมิระดับต้น</v>
          </cell>
          <cell r="AH336" t="str">
            <v>11104</v>
          </cell>
        </row>
        <row r="337">
          <cell r="A337" t="str">
            <v>001094800</v>
          </cell>
          <cell r="B337" t="str">
            <v>โรงพยาบาลนาจะหลวย</v>
          </cell>
          <cell r="C337" t="str">
            <v>21002</v>
          </cell>
          <cell r="D337" t="str">
            <v>กระทรวงสาธารณสุข สำนักงานปลัดกระทรวงสาธารณสุข</v>
          </cell>
          <cell r="E337" t="str">
            <v>07</v>
          </cell>
          <cell r="F337" t="str">
            <v>โรงพยาบาลชุมชน</v>
          </cell>
          <cell r="G337" t="str">
            <v>30</v>
          </cell>
          <cell r="H337" t="str">
            <v>34</v>
          </cell>
          <cell r="I337" t="str">
            <v>จ.อุบลราชธานี</v>
          </cell>
          <cell r="J337" t="str">
            <v>08</v>
          </cell>
          <cell r="K337" t="str">
            <v xml:space="preserve"> อ.นาจะหลวย</v>
          </cell>
          <cell r="L337" t="str">
            <v>01</v>
          </cell>
          <cell r="M337" t="str">
            <v xml:space="preserve"> 'ต.นาจะหลวย'</v>
          </cell>
          <cell r="N337" t="str">
            <v>11</v>
          </cell>
          <cell r="O337" t="str">
            <v xml:space="preserve"> หมู่ 11</v>
          </cell>
          <cell r="P337" t="str">
            <v>01</v>
          </cell>
          <cell r="Q337" t="str">
            <v>เปิดดำเนินการ</v>
          </cell>
          <cell r="R337" t="str">
            <v xml:space="preserve">128/1-8 </v>
          </cell>
          <cell r="V337" t="str">
            <v>21</v>
          </cell>
          <cell r="W337" t="str">
            <v>2.1 ทุติยภูมิระดับต้น</v>
          </cell>
          <cell r="AH337" t="str">
            <v>10948</v>
          </cell>
        </row>
        <row r="338">
          <cell r="A338" t="str">
            <v>001118500</v>
          </cell>
          <cell r="B338" t="str">
            <v>โรงพยาบาลเชียงม่วน</v>
          </cell>
          <cell r="C338" t="str">
            <v>21002</v>
          </cell>
          <cell r="D338" t="str">
            <v>กระทรวงสาธารณสุข สำนักงานปลัดกระทรวงสาธารณสุข</v>
          </cell>
          <cell r="E338" t="str">
            <v>07</v>
          </cell>
          <cell r="F338" t="str">
            <v>โรงพยาบาลชุมชน</v>
          </cell>
          <cell r="G338" t="str">
            <v>30</v>
          </cell>
          <cell r="H338" t="str">
            <v>56</v>
          </cell>
          <cell r="I338" t="str">
            <v>จ.พะเยา</v>
          </cell>
          <cell r="J338" t="str">
            <v>04</v>
          </cell>
          <cell r="K338" t="str">
            <v xml:space="preserve"> อ.เชียงม่วน</v>
          </cell>
          <cell r="L338" t="str">
            <v>02</v>
          </cell>
          <cell r="M338" t="str">
            <v xml:space="preserve"> 'ต.บ้านมาง'</v>
          </cell>
          <cell r="N338" t="str">
            <v>01</v>
          </cell>
          <cell r="O338" t="str">
            <v xml:space="preserve"> หมู่ 1</v>
          </cell>
          <cell r="P338" t="str">
            <v>01</v>
          </cell>
          <cell r="Q338" t="str">
            <v>เปิดดำเนินการ</v>
          </cell>
          <cell r="R338" t="str">
            <v xml:space="preserve">200 </v>
          </cell>
          <cell r="S338" t="str">
            <v>56160</v>
          </cell>
          <cell r="T338" t="str">
            <v>054-495-018</v>
          </cell>
          <cell r="U338" t="str">
            <v>054-495125</v>
          </cell>
          <cell r="V338" t="str">
            <v>21</v>
          </cell>
          <cell r="W338" t="str">
            <v>2.1 ทุติยภูมิระดับต้น</v>
          </cell>
          <cell r="X338" t="str">
            <v>S</v>
          </cell>
          <cell r="Y338" t="str">
            <v xml:space="preserve">บริการ  </v>
          </cell>
          <cell r="AH338" t="str">
            <v>11185</v>
          </cell>
        </row>
        <row r="339">
          <cell r="A339" t="str">
            <v>001118600</v>
          </cell>
          <cell r="B339" t="str">
            <v>โรงพยาบาลดอกคำใต้</v>
          </cell>
          <cell r="C339" t="str">
            <v>21002</v>
          </cell>
          <cell r="D339" t="str">
            <v>กระทรวงสาธารณสุข สำนักงานปลัดกระทรวงสาธารณสุข</v>
          </cell>
          <cell r="E339" t="str">
            <v>07</v>
          </cell>
          <cell r="F339" t="str">
            <v>โรงพยาบาลชุมชน</v>
          </cell>
          <cell r="G339" t="str">
            <v>30</v>
          </cell>
          <cell r="H339" t="str">
            <v>56</v>
          </cell>
          <cell r="I339" t="str">
            <v>จ.พะเยา</v>
          </cell>
          <cell r="J339" t="str">
            <v>05</v>
          </cell>
          <cell r="K339" t="str">
            <v xml:space="preserve"> อ.ดอกคำใต้</v>
          </cell>
          <cell r="L339" t="str">
            <v>02</v>
          </cell>
          <cell r="M339" t="str">
            <v xml:space="preserve"> 'ต.ดอนศรีชุม'</v>
          </cell>
          <cell r="N339" t="str">
            <v>08</v>
          </cell>
          <cell r="O339" t="str">
            <v xml:space="preserve"> หมู่ 8</v>
          </cell>
          <cell r="P339" t="str">
            <v>01</v>
          </cell>
          <cell r="Q339" t="str">
            <v>เปิดดำเนินการ</v>
          </cell>
          <cell r="R339" t="str">
            <v xml:space="preserve">225 ถ.พะเยา-เชียงคำ </v>
          </cell>
          <cell r="S339" t="str">
            <v>56120</v>
          </cell>
          <cell r="T339" t="str">
            <v>054-409500</v>
          </cell>
          <cell r="U339" t="str">
            <v>054491507</v>
          </cell>
          <cell r="V339" t="str">
            <v>21</v>
          </cell>
          <cell r="W339" t="str">
            <v>2.1 ทุติยภูมิระดับต้น</v>
          </cell>
          <cell r="X339" t="str">
            <v>S</v>
          </cell>
          <cell r="Y339" t="str">
            <v xml:space="preserve">บริการ  </v>
          </cell>
          <cell r="AH339" t="str">
            <v>11186</v>
          </cell>
        </row>
        <row r="340">
          <cell r="A340" t="str">
            <v>001125200</v>
          </cell>
          <cell r="B340" t="str">
            <v>โรงพยาบาลบางระกำ</v>
          </cell>
          <cell r="C340" t="str">
            <v>21002</v>
          </cell>
          <cell r="D340" t="str">
            <v>กระทรวงสาธารณสุข สำนักงานปลัดกระทรวงสาธารณสุข</v>
          </cell>
          <cell r="E340" t="str">
            <v>07</v>
          </cell>
          <cell r="F340" t="str">
            <v>โรงพยาบาลชุมชน</v>
          </cell>
          <cell r="G340" t="str">
            <v>30</v>
          </cell>
          <cell r="H340" t="str">
            <v>65</v>
          </cell>
          <cell r="I340" t="str">
            <v>จ.พิษณุโลก</v>
          </cell>
          <cell r="J340" t="str">
            <v>04</v>
          </cell>
          <cell r="K340" t="str">
            <v xml:space="preserve"> อ.บางระกำ</v>
          </cell>
          <cell r="L340" t="str">
            <v>01</v>
          </cell>
          <cell r="M340" t="str">
            <v xml:space="preserve"> 'ต.บางระกำ'</v>
          </cell>
          <cell r="N340" t="str">
            <v>07</v>
          </cell>
          <cell r="O340" t="str">
            <v xml:space="preserve"> หมู่ 7</v>
          </cell>
          <cell r="P340" t="str">
            <v>01</v>
          </cell>
          <cell r="Q340" t="str">
            <v>เปิดดำเนินการ</v>
          </cell>
          <cell r="R340" t="str">
            <v>1/3 ม.7 บ้านบางระกำ</v>
          </cell>
          <cell r="V340" t="str">
            <v>21</v>
          </cell>
          <cell r="W340" t="str">
            <v>2.1 ทุติยภูมิระดับต้น</v>
          </cell>
          <cell r="AH340" t="str">
            <v>11252</v>
          </cell>
        </row>
        <row r="341">
          <cell r="A341" t="str">
            <v>001113300</v>
          </cell>
          <cell r="B341" t="str">
            <v>โรงพยาบาลดอยเต่า</v>
          </cell>
          <cell r="C341" t="str">
            <v>21002</v>
          </cell>
          <cell r="D341" t="str">
            <v>กระทรวงสาธารณสุข สำนักงานปลัดกระทรวงสาธารณสุข</v>
          </cell>
          <cell r="E341" t="str">
            <v>07</v>
          </cell>
          <cell r="F341" t="str">
            <v>โรงพยาบาลชุมชน</v>
          </cell>
          <cell r="G341" t="str">
            <v>30</v>
          </cell>
          <cell r="H341" t="str">
            <v>50</v>
          </cell>
          <cell r="I341" t="str">
            <v>จ.เชียงใหม่</v>
          </cell>
          <cell r="J341" t="str">
            <v>17</v>
          </cell>
          <cell r="K341" t="str">
            <v xml:space="preserve"> อ.ดอยเต่า</v>
          </cell>
          <cell r="L341" t="str">
            <v>01</v>
          </cell>
          <cell r="M341" t="str">
            <v xml:space="preserve"> 'ต.ดอยเต่า'</v>
          </cell>
          <cell r="N341" t="str">
            <v>03</v>
          </cell>
          <cell r="O341" t="str">
            <v xml:space="preserve"> หมู่ 3</v>
          </cell>
          <cell r="P341" t="str">
            <v>01</v>
          </cell>
          <cell r="Q341" t="str">
            <v>เปิดดำเนินการ</v>
          </cell>
          <cell r="R341" t="str">
            <v xml:space="preserve">105 ม.3 ถ.ฮอด-แม่ตื้น </v>
          </cell>
          <cell r="S341" t="str">
            <v>50560</v>
          </cell>
          <cell r="V341" t="str">
            <v>21</v>
          </cell>
          <cell r="W341" t="str">
            <v>2.1 ทุติยภูมิระดับต้น</v>
          </cell>
          <cell r="X341" t="str">
            <v>S</v>
          </cell>
          <cell r="Y341" t="str">
            <v xml:space="preserve">บริการ  </v>
          </cell>
          <cell r="AH341" t="str">
            <v>11133</v>
          </cell>
        </row>
        <row r="342">
          <cell r="A342" t="str">
            <v>002377100</v>
          </cell>
          <cell r="B342" t="str">
            <v>ยี่งอเฉลิมพระเกียรติ 80 พรรษา</v>
          </cell>
          <cell r="C342" t="str">
            <v>21002</v>
          </cell>
          <cell r="D342" t="str">
            <v>กระทรวงสาธารณสุข สำนักงานปลัดกระทรวงสาธารณสุข</v>
          </cell>
          <cell r="E342" t="str">
            <v>07</v>
          </cell>
          <cell r="F342" t="str">
            <v>โรงพยาบาลชุมชน</v>
          </cell>
          <cell r="G342" t="str">
            <v>30</v>
          </cell>
          <cell r="H342" t="str">
            <v>96</v>
          </cell>
          <cell r="I342" t="str">
            <v>จ.นราธิวาส</v>
          </cell>
          <cell r="J342" t="str">
            <v>04</v>
          </cell>
          <cell r="K342" t="str">
            <v xml:space="preserve"> อ.ยี่งอ</v>
          </cell>
          <cell r="L342" t="str">
            <v>01</v>
          </cell>
          <cell r="M342" t="str">
            <v xml:space="preserve"> 'ต.ยี่งอ'</v>
          </cell>
          <cell r="N342" t="str">
            <v>04</v>
          </cell>
          <cell r="O342" t="str">
            <v xml:space="preserve"> หมู่ 4</v>
          </cell>
          <cell r="P342" t="str">
            <v>01</v>
          </cell>
          <cell r="Q342" t="str">
            <v>เปิดดำเนินการ</v>
          </cell>
          <cell r="R342" t="str">
            <v xml:space="preserve">1/17 หมู่ที่ 4 </v>
          </cell>
          <cell r="S342" t="str">
            <v>96180</v>
          </cell>
          <cell r="T342" t="str">
            <v>0816907170 073591595</v>
          </cell>
          <cell r="U342" t="str">
            <v>073591002</v>
          </cell>
          <cell r="V342" t="str">
            <v>21</v>
          </cell>
          <cell r="W342" t="str">
            <v>2.1 ทุติยภูมิระดับต้น</v>
          </cell>
          <cell r="Z342" t="str">
            <v>07</v>
          </cell>
          <cell r="AA342" t="str">
            <v>แก้ไข/เปลี่ยนแปลงสังกัด</v>
          </cell>
          <cell r="AH342" t="str">
            <v>23771</v>
          </cell>
        </row>
        <row r="343">
          <cell r="A343" t="str">
            <v>001102300</v>
          </cell>
          <cell r="B343" t="str">
            <v>โรงพยาบาลบ้านผือ</v>
          </cell>
          <cell r="C343" t="str">
            <v>21002</v>
          </cell>
          <cell r="D343" t="str">
            <v>กระทรวงสาธารณสุข สำนักงานปลัดกระทรวงสาธารณสุข</v>
          </cell>
          <cell r="E343" t="str">
            <v>07</v>
          </cell>
          <cell r="F343" t="str">
            <v>โรงพยาบาลชุมชน</v>
          </cell>
          <cell r="G343" t="str">
            <v>90</v>
          </cell>
          <cell r="H343" t="str">
            <v>41</v>
          </cell>
          <cell r="I343" t="str">
            <v>จ.อุดรธานี</v>
          </cell>
          <cell r="J343" t="str">
            <v>17</v>
          </cell>
          <cell r="K343" t="str">
            <v xml:space="preserve"> อ.บ้านผือ</v>
          </cell>
          <cell r="L343" t="str">
            <v>01</v>
          </cell>
          <cell r="M343" t="str">
            <v xml:space="preserve"> 'ต.บ้านผือ'</v>
          </cell>
          <cell r="N343" t="str">
            <v>02</v>
          </cell>
          <cell r="O343" t="str">
            <v xml:space="preserve"> หมู่ 2</v>
          </cell>
          <cell r="P343" t="str">
            <v>01</v>
          </cell>
          <cell r="Q343" t="str">
            <v>เปิดดำเนินการ</v>
          </cell>
          <cell r="S343" t="str">
            <v>41160</v>
          </cell>
          <cell r="V343" t="str">
            <v>22</v>
          </cell>
          <cell r="W343" t="str">
            <v>2.2 ทุติยภูมิระดับกลาง</v>
          </cell>
          <cell r="AH343" t="str">
            <v>11023</v>
          </cell>
        </row>
        <row r="344">
          <cell r="A344" t="str">
            <v>001067100</v>
          </cell>
          <cell r="B344" t="str">
            <v>โรงพยาบาลอุดรธานี</v>
          </cell>
          <cell r="C344" t="str">
            <v>21002</v>
          </cell>
          <cell r="D344" t="str">
            <v>กระทรวงสาธารณสุข สำนักงานปลัดกระทรวงสาธารณสุข</v>
          </cell>
          <cell r="E344" t="str">
            <v>05</v>
          </cell>
          <cell r="F344" t="str">
            <v>โรงพยาบาลศูนย์</v>
          </cell>
          <cell r="G344" t="str">
            <v>806</v>
          </cell>
          <cell r="H344" t="str">
            <v>41</v>
          </cell>
          <cell r="I344" t="str">
            <v>จ.อุดรธานี</v>
          </cell>
          <cell r="J344" t="str">
            <v>01</v>
          </cell>
          <cell r="K344" t="str">
            <v xml:space="preserve"> อ.เมืองอุดรธานี</v>
          </cell>
          <cell r="L344" t="str">
            <v>01</v>
          </cell>
          <cell r="M344" t="str">
            <v xml:space="preserve"> 'ต.หมากแข้ง'</v>
          </cell>
          <cell r="N344" t="str">
            <v>00</v>
          </cell>
          <cell r="O344" t="str">
            <v xml:space="preserve"> หมู่ 0</v>
          </cell>
          <cell r="P344" t="str">
            <v>01</v>
          </cell>
          <cell r="Q344" t="str">
            <v>เปิดดำเนินการ</v>
          </cell>
          <cell r="R344" t="str">
            <v xml:space="preserve">33 ถ.เพาะนิยม </v>
          </cell>
          <cell r="S344" t="str">
            <v>41000</v>
          </cell>
          <cell r="T344" t="str">
            <v>042245555</v>
          </cell>
          <cell r="V344" t="str">
            <v>31</v>
          </cell>
          <cell r="W344" t="str">
            <v>3.1 ตติยภูมิ</v>
          </cell>
          <cell r="AH344" t="str">
            <v>10671</v>
          </cell>
        </row>
        <row r="345">
          <cell r="A345" t="str">
            <v>001101900</v>
          </cell>
          <cell r="B345" t="str">
            <v>โรงพยาบาลทุ่งฝน</v>
          </cell>
          <cell r="C345" t="str">
            <v>21002</v>
          </cell>
          <cell r="D345" t="str">
            <v>กระทรวงสาธารณสุข สำนักงานปลัดกระทรวงสาธารณสุข</v>
          </cell>
          <cell r="E345" t="str">
            <v>07</v>
          </cell>
          <cell r="F345" t="str">
            <v>โรงพยาบาลชุมชน</v>
          </cell>
          <cell r="G345" t="str">
            <v>30</v>
          </cell>
          <cell r="H345" t="str">
            <v>41</v>
          </cell>
          <cell r="I345" t="str">
            <v>จ.อุดรธานี</v>
          </cell>
          <cell r="J345" t="str">
            <v>07</v>
          </cell>
          <cell r="K345" t="str">
            <v xml:space="preserve"> อ.ทุ่งฝน</v>
          </cell>
          <cell r="L345" t="str">
            <v>01</v>
          </cell>
          <cell r="M345" t="str">
            <v xml:space="preserve"> 'ต.ทุ่งฝน'</v>
          </cell>
          <cell r="N345" t="str">
            <v>11</v>
          </cell>
          <cell r="O345" t="str">
            <v xml:space="preserve"> หมู่ 11</v>
          </cell>
          <cell r="P345" t="str">
            <v>01</v>
          </cell>
          <cell r="Q345" t="str">
            <v>เปิดดำเนินการ</v>
          </cell>
          <cell r="S345" t="str">
            <v>41310</v>
          </cell>
          <cell r="V345" t="str">
            <v>21</v>
          </cell>
          <cell r="W345" t="str">
            <v>2.1 ทุติยภูมิระดับต้น</v>
          </cell>
          <cell r="AH345" t="str">
            <v>11019</v>
          </cell>
        </row>
        <row r="346">
          <cell r="A346" t="str">
            <v>001102900</v>
          </cell>
          <cell r="B346" t="str">
            <v>โรงพยาบาลพิบูลย์รักษ์</v>
          </cell>
          <cell r="C346" t="str">
            <v>21002</v>
          </cell>
          <cell r="D346" t="str">
            <v>กระทรวงสาธารณสุข สำนักงานปลัดกระทรวงสาธารณสุข</v>
          </cell>
          <cell r="E346" t="str">
            <v>07</v>
          </cell>
          <cell r="F346" t="str">
            <v>โรงพยาบาลชุมชน</v>
          </cell>
          <cell r="G346" t="str">
            <v>30</v>
          </cell>
          <cell r="H346" t="str">
            <v>41</v>
          </cell>
          <cell r="I346" t="str">
            <v>จ.อุดรธานี</v>
          </cell>
          <cell r="J346" t="str">
            <v>23</v>
          </cell>
          <cell r="K346" t="str">
            <v xml:space="preserve"> อ.พิบูลย์รักษ์</v>
          </cell>
          <cell r="L346" t="str">
            <v>01</v>
          </cell>
          <cell r="M346" t="str">
            <v xml:space="preserve"> 'ต.บ้านแดง'</v>
          </cell>
          <cell r="N346" t="str">
            <v>11</v>
          </cell>
          <cell r="O346" t="str">
            <v xml:space="preserve"> หมู่ 11</v>
          </cell>
          <cell r="P346" t="str">
            <v>01</v>
          </cell>
          <cell r="Q346" t="str">
            <v>เปิดดำเนินการ</v>
          </cell>
          <cell r="R346" t="str">
            <v>269</v>
          </cell>
          <cell r="S346" t="str">
            <v>41130</v>
          </cell>
          <cell r="V346" t="str">
            <v>21</v>
          </cell>
          <cell r="W346" t="str">
            <v>2.1 ทุติยภูมิระดับต้น</v>
          </cell>
          <cell r="AH346" t="str">
            <v>11029</v>
          </cell>
        </row>
        <row r="347">
          <cell r="A347" t="str">
            <v>001071200</v>
          </cell>
          <cell r="B347" t="str">
            <v>โรงพยาบาลมุกดาหาร</v>
          </cell>
          <cell r="C347" t="str">
            <v>21002</v>
          </cell>
          <cell r="D347" t="str">
            <v>กระทรวงสาธารณสุข สำนักงานปลัดกระทรวงสาธารณสุข</v>
          </cell>
          <cell r="E347" t="str">
            <v>06</v>
          </cell>
          <cell r="F347" t="str">
            <v>โรงพยาบาลทั่วไป</v>
          </cell>
          <cell r="G347" t="str">
            <v>260</v>
          </cell>
          <cell r="H347" t="str">
            <v>49</v>
          </cell>
          <cell r="I347" t="str">
            <v>จ.มุกดาหาร</v>
          </cell>
          <cell r="J347" t="str">
            <v>01</v>
          </cell>
          <cell r="K347" t="str">
            <v xml:space="preserve"> อ.เมืองมุกดาหาร</v>
          </cell>
          <cell r="L347" t="str">
            <v>13</v>
          </cell>
          <cell r="M347" t="str">
            <v xml:space="preserve"> 'ต.กุดแข้'</v>
          </cell>
          <cell r="N347" t="str">
            <v>00</v>
          </cell>
          <cell r="O347" t="str">
            <v xml:space="preserve"> หมู่ 0</v>
          </cell>
          <cell r="P347" t="str">
            <v>01</v>
          </cell>
          <cell r="Q347" t="str">
            <v>เปิดดำเนินการ</v>
          </cell>
          <cell r="R347" t="str">
            <v xml:space="preserve">24 ถ.พิทักษ์พนมเขต </v>
          </cell>
          <cell r="S347" t="str">
            <v>49000</v>
          </cell>
          <cell r="T347" t="str">
            <v>042611285</v>
          </cell>
          <cell r="V347" t="str">
            <v>23</v>
          </cell>
          <cell r="W347" t="str">
            <v>2.3 ทุติยภูมิระดับสูง</v>
          </cell>
          <cell r="AH347" t="str">
            <v>10712</v>
          </cell>
        </row>
        <row r="348">
          <cell r="A348" t="str">
            <v>001070600</v>
          </cell>
          <cell r="B348" t="str">
            <v>โรงพยาบาลหนองคาย</v>
          </cell>
          <cell r="C348" t="str">
            <v>21002</v>
          </cell>
          <cell r="D348" t="str">
            <v>กระทรวงสาธารณสุข สำนักงานปลัดกระทรวงสาธารณสุข</v>
          </cell>
          <cell r="E348" t="str">
            <v>06</v>
          </cell>
          <cell r="F348" t="str">
            <v>โรงพยาบาลทั่วไป</v>
          </cell>
          <cell r="G348" t="str">
            <v>349</v>
          </cell>
          <cell r="H348" t="str">
            <v>43</v>
          </cell>
          <cell r="I348" t="str">
            <v>จ.หนองคาย</v>
          </cell>
          <cell r="J348" t="str">
            <v>01</v>
          </cell>
          <cell r="K348" t="str">
            <v xml:space="preserve"> อ.เมืองหนองคาย</v>
          </cell>
          <cell r="L348" t="str">
            <v>01</v>
          </cell>
          <cell r="M348" t="str">
            <v xml:space="preserve"> 'ต.ในเมือง'</v>
          </cell>
          <cell r="N348" t="str">
            <v>03</v>
          </cell>
          <cell r="O348" t="str">
            <v xml:space="preserve"> หมู่ 3</v>
          </cell>
          <cell r="P348" t="str">
            <v>01</v>
          </cell>
          <cell r="Q348" t="str">
            <v>เปิดดำเนินการ</v>
          </cell>
          <cell r="R348" t="str">
            <v xml:space="preserve">1158 </v>
          </cell>
          <cell r="S348" t="str">
            <v>43000</v>
          </cell>
          <cell r="T348" t="str">
            <v>042413456</v>
          </cell>
          <cell r="U348" t="str">
            <v>042421465</v>
          </cell>
          <cell r="V348" t="str">
            <v>23</v>
          </cell>
          <cell r="W348" t="str">
            <v>2.3 ทุติยภูมิระดับสูง</v>
          </cell>
          <cell r="X348" t="str">
            <v>S</v>
          </cell>
          <cell r="Y348" t="str">
            <v xml:space="preserve">บริการ  </v>
          </cell>
          <cell r="AH348" t="str">
            <v>10706</v>
          </cell>
        </row>
        <row r="349">
          <cell r="A349" t="str">
            <v>001070500</v>
          </cell>
          <cell r="B349" t="str">
            <v>โรงพยาบาลเลย</v>
          </cell>
          <cell r="C349" t="str">
            <v>21002</v>
          </cell>
          <cell r="D349" t="str">
            <v>กระทรวงสาธารณสุข สำนักงานปลัดกระทรวงสาธารณสุข</v>
          </cell>
          <cell r="E349" t="str">
            <v>06</v>
          </cell>
          <cell r="F349" t="str">
            <v>โรงพยาบาลทั่วไป</v>
          </cell>
          <cell r="G349" t="str">
            <v>324</v>
          </cell>
          <cell r="H349" t="str">
            <v>42</v>
          </cell>
          <cell r="I349" t="str">
            <v>จ.เลย</v>
          </cell>
          <cell r="J349" t="str">
            <v>01</v>
          </cell>
          <cell r="K349" t="str">
            <v xml:space="preserve"> อ.เมืองเลย</v>
          </cell>
          <cell r="L349" t="str">
            <v>01</v>
          </cell>
          <cell r="M349" t="str">
            <v xml:space="preserve"> 'ต.กุดป่อง'</v>
          </cell>
          <cell r="N349" t="str">
            <v>01</v>
          </cell>
          <cell r="O349" t="str">
            <v xml:space="preserve"> หมู่ 1</v>
          </cell>
          <cell r="P349" t="str">
            <v>01</v>
          </cell>
          <cell r="Q349" t="str">
            <v>เปิดดำเนินการ</v>
          </cell>
          <cell r="R349" t="str">
            <v xml:space="preserve">32/1 ถ.มลิวรรณ </v>
          </cell>
          <cell r="S349" t="str">
            <v>42000</v>
          </cell>
          <cell r="T349" t="str">
            <v>042811679</v>
          </cell>
          <cell r="U349" t="str">
            <v>042812653</v>
          </cell>
          <cell r="V349" t="str">
            <v>23</v>
          </cell>
          <cell r="W349" t="str">
            <v>2.3 ทุติยภูมิระดับสูง</v>
          </cell>
          <cell r="X349" t="str">
            <v>S</v>
          </cell>
          <cell r="Y349" t="str">
            <v xml:space="preserve">บริการ  </v>
          </cell>
          <cell r="AH349" t="str">
            <v>10705</v>
          </cell>
        </row>
        <row r="350">
          <cell r="A350" t="str">
            <v>001072400</v>
          </cell>
          <cell r="B350" t="str">
            <v>โรงพยาบาลสุโขทัย</v>
          </cell>
          <cell r="C350" t="str">
            <v>21002</v>
          </cell>
          <cell r="D350" t="str">
            <v>กระทรวงสาธารณสุข สำนักงานปลัดกระทรวงสาธารณสุข</v>
          </cell>
          <cell r="E350" t="str">
            <v>06</v>
          </cell>
          <cell r="F350" t="str">
            <v>โรงพยาบาลทั่วไป</v>
          </cell>
          <cell r="G350" t="str">
            <v>320</v>
          </cell>
          <cell r="H350" t="str">
            <v>64</v>
          </cell>
          <cell r="I350" t="str">
            <v>จ.สุโขทัย</v>
          </cell>
          <cell r="J350" t="str">
            <v>01</v>
          </cell>
          <cell r="K350" t="str">
            <v xml:space="preserve"> อ.เมืองสุโขทัย</v>
          </cell>
          <cell r="L350" t="str">
            <v>06</v>
          </cell>
          <cell r="M350" t="str">
            <v xml:space="preserve"> 'ต.บ้านกล้วย'</v>
          </cell>
          <cell r="N350" t="str">
            <v>01</v>
          </cell>
          <cell r="O350" t="str">
            <v xml:space="preserve"> หมู่ 1</v>
          </cell>
          <cell r="P350" t="str">
            <v>01</v>
          </cell>
          <cell r="Q350" t="str">
            <v>เปิดดำเนินการ</v>
          </cell>
          <cell r="V350" t="str">
            <v>23</v>
          </cell>
          <cell r="W350" t="str">
            <v>2.3 ทุติยภูมิระดับสูง</v>
          </cell>
          <cell r="AH350" t="str">
            <v>10724</v>
          </cell>
        </row>
        <row r="351">
          <cell r="A351" t="str">
            <v>001071600</v>
          </cell>
          <cell r="B351" t="str">
            <v>โรงพยาบาลน่าน</v>
          </cell>
          <cell r="C351" t="str">
            <v>21002</v>
          </cell>
          <cell r="D351" t="str">
            <v>กระทรวงสาธารณสุข สำนักงานปลัดกระทรวงสาธารณสุข</v>
          </cell>
          <cell r="E351" t="str">
            <v>06</v>
          </cell>
          <cell r="F351" t="str">
            <v>โรงพยาบาลทั่วไป</v>
          </cell>
          <cell r="G351" t="str">
            <v>420</v>
          </cell>
          <cell r="H351" t="str">
            <v>55</v>
          </cell>
          <cell r="I351" t="str">
            <v>จ.น่าน</v>
          </cell>
          <cell r="J351" t="str">
            <v>01</v>
          </cell>
          <cell r="K351" t="str">
            <v xml:space="preserve"> อ.เมืองน่าน</v>
          </cell>
          <cell r="L351" t="str">
            <v>01</v>
          </cell>
          <cell r="M351" t="str">
            <v xml:space="preserve"> 'ต.ในเวียง'</v>
          </cell>
          <cell r="N351" t="str">
            <v>00</v>
          </cell>
          <cell r="O351" t="str">
            <v xml:space="preserve"> หมู่ 0</v>
          </cell>
          <cell r="P351" t="str">
            <v>01</v>
          </cell>
          <cell r="Q351" t="str">
            <v>เปิดดำเนินการ</v>
          </cell>
          <cell r="R351" t="str">
            <v xml:space="preserve">1 ถนน วรวิชัย </v>
          </cell>
          <cell r="S351" t="str">
            <v>55000</v>
          </cell>
          <cell r="T351" t="str">
            <v>054710138</v>
          </cell>
          <cell r="U351" t="str">
            <v>054710977</v>
          </cell>
          <cell r="V351" t="str">
            <v>23</v>
          </cell>
          <cell r="W351" t="str">
            <v>2.3 ทุติยภูมิระดับสูง</v>
          </cell>
          <cell r="AH351" t="str">
            <v>10716</v>
          </cell>
        </row>
        <row r="352">
          <cell r="A352" t="str">
            <v>001132000</v>
          </cell>
          <cell r="B352" t="str">
            <v>โรงพยาบาลหัวหิน</v>
          </cell>
          <cell r="C352" t="str">
            <v>21002</v>
          </cell>
          <cell r="D352" t="str">
            <v>กระทรวงสาธารณสุข สำนักงานปลัดกระทรวงสาธารณสุข</v>
          </cell>
          <cell r="E352" t="str">
            <v>06</v>
          </cell>
          <cell r="F352" t="str">
            <v>โรงพยาบาลทั่วไป</v>
          </cell>
          <cell r="G352" t="str">
            <v>340</v>
          </cell>
          <cell r="H352" t="str">
            <v>77</v>
          </cell>
          <cell r="I352" t="str">
            <v>จ.ประจวบคีรีขันธ์</v>
          </cell>
          <cell r="J352" t="str">
            <v>07</v>
          </cell>
          <cell r="K352" t="str">
            <v xml:space="preserve"> อ.หัวหิน</v>
          </cell>
          <cell r="L352" t="str">
            <v>01</v>
          </cell>
          <cell r="M352" t="str">
            <v xml:space="preserve"> 'ต.หัวหิน'</v>
          </cell>
          <cell r="N352" t="str">
            <v>00</v>
          </cell>
          <cell r="O352" t="str">
            <v xml:space="preserve"> หมู่ 0</v>
          </cell>
          <cell r="P352" t="str">
            <v>01</v>
          </cell>
          <cell r="Q352" t="str">
            <v>เปิดดำเนินการ</v>
          </cell>
          <cell r="R352" t="str">
            <v xml:space="preserve">30/2 ถ.เพชรเกษม </v>
          </cell>
          <cell r="V352" t="str">
            <v>31</v>
          </cell>
          <cell r="W352" t="str">
            <v>3.1 ตติยภูมิ</v>
          </cell>
          <cell r="Z352" t="str">
            <v>06</v>
          </cell>
          <cell r="AA352" t="str">
            <v>แก้ไข/เปลี่ยนแปลงจำนวนเตียง</v>
          </cell>
          <cell r="AB352" t="str">
            <v>เพิ่ม เตียงเป็น 200 เป็น 340 ตาม อกพ.สป</v>
          </cell>
          <cell r="AH352" t="str">
            <v>11320</v>
          </cell>
        </row>
        <row r="353">
          <cell r="A353" t="str">
            <v>001073500</v>
          </cell>
          <cell r="B353" t="str">
            <v>โรงพยาบาลสมเด็จพระพุทธเลิศหล้า</v>
          </cell>
          <cell r="C353" t="str">
            <v>21002</v>
          </cell>
          <cell r="D353" t="str">
            <v>กระทรวงสาธารณสุข สำนักงานปลัดกระทรวงสาธารณสุข</v>
          </cell>
          <cell r="E353" t="str">
            <v>06</v>
          </cell>
          <cell r="F353" t="str">
            <v>โรงพยาบาลทั่วไป</v>
          </cell>
          <cell r="G353" t="str">
            <v>260</v>
          </cell>
          <cell r="H353" t="str">
            <v>75</v>
          </cell>
          <cell r="I353" t="str">
            <v>จ.สมุทรสงคราม</v>
          </cell>
          <cell r="J353" t="str">
            <v>01</v>
          </cell>
          <cell r="K353" t="str">
            <v xml:space="preserve"> อ.เมืองสมุทรสงคราม</v>
          </cell>
          <cell r="L353" t="str">
            <v>01</v>
          </cell>
          <cell r="M353" t="str">
            <v xml:space="preserve"> 'ต.แม่กลอง'</v>
          </cell>
          <cell r="N353" t="str">
            <v>00</v>
          </cell>
          <cell r="O353" t="str">
            <v xml:space="preserve"> หมู่ 0</v>
          </cell>
          <cell r="P353" t="str">
            <v>01</v>
          </cell>
          <cell r="Q353" t="str">
            <v>เปิดดำเนินการ</v>
          </cell>
          <cell r="R353" t="str">
            <v xml:space="preserve">708 ถ.ประสิทธิพัฒนา </v>
          </cell>
          <cell r="S353" t="str">
            <v>75000</v>
          </cell>
          <cell r="T353" t="str">
            <v>034 723044-9</v>
          </cell>
          <cell r="V353" t="str">
            <v>23</v>
          </cell>
          <cell r="W353" t="str">
            <v>2.3 ทุติยภูมิระดับสูง</v>
          </cell>
          <cell r="AH353" t="str">
            <v>10735</v>
          </cell>
        </row>
        <row r="354">
          <cell r="A354" t="str">
            <v>001072500</v>
          </cell>
          <cell r="B354" t="str">
            <v>โรงพยาบาลศรีสังวรสุโขทัย</v>
          </cell>
          <cell r="C354" t="str">
            <v>21002</v>
          </cell>
          <cell r="D354" t="str">
            <v>กระทรวงสาธารณสุข สำนักงานปลัดกระทรวงสาธารณสุข</v>
          </cell>
          <cell r="E354" t="str">
            <v>06</v>
          </cell>
          <cell r="F354" t="str">
            <v>โรงพยาบาลทั่วไป</v>
          </cell>
          <cell r="G354" t="str">
            <v>307</v>
          </cell>
          <cell r="H354" t="str">
            <v>64</v>
          </cell>
          <cell r="I354" t="str">
            <v>จ.สุโขทัย</v>
          </cell>
          <cell r="J354" t="str">
            <v>06</v>
          </cell>
          <cell r="K354" t="str">
            <v xml:space="preserve"> อ.ศรีสำโรง</v>
          </cell>
          <cell r="L354" t="str">
            <v>01</v>
          </cell>
          <cell r="M354" t="str">
            <v xml:space="preserve"> 'ต.คลองตาล'</v>
          </cell>
          <cell r="N354" t="str">
            <v>08</v>
          </cell>
          <cell r="O354" t="str">
            <v xml:space="preserve"> หมู่ 8</v>
          </cell>
          <cell r="P354" t="str">
            <v>01</v>
          </cell>
          <cell r="Q354" t="str">
            <v>เปิดดำเนินการ</v>
          </cell>
          <cell r="R354" t="str">
            <v>ถ.จรดวิถีถ่อง</v>
          </cell>
          <cell r="S354" t="str">
            <v>64120</v>
          </cell>
          <cell r="T354" t="str">
            <v>05682030</v>
          </cell>
          <cell r="U354" t="str">
            <v>055681519</v>
          </cell>
          <cell r="V354" t="str">
            <v>23</v>
          </cell>
          <cell r="W354" t="str">
            <v>2.3 ทุติยภูมิระดับสูง</v>
          </cell>
          <cell r="AH354" t="str">
            <v>10725</v>
          </cell>
        </row>
        <row r="355">
          <cell r="A355" t="str">
            <v>001074600</v>
          </cell>
          <cell r="B355" t="str">
            <v>โรงพยาบาลสตูล</v>
          </cell>
          <cell r="C355" t="str">
            <v>21002</v>
          </cell>
          <cell r="D355" t="str">
            <v>กระทรวงสาธารณสุข สำนักงานปลัดกระทรวงสาธารณสุข</v>
          </cell>
          <cell r="E355" t="str">
            <v>06</v>
          </cell>
          <cell r="F355" t="str">
            <v>โรงพยาบาลทั่วไป</v>
          </cell>
          <cell r="G355" t="str">
            <v>164</v>
          </cell>
          <cell r="H355" t="str">
            <v>91</v>
          </cell>
          <cell r="I355" t="str">
            <v>จ.สตูล</v>
          </cell>
          <cell r="J355" t="str">
            <v>01</v>
          </cell>
          <cell r="K355" t="str">
            <v xml:space="preserve"> อ.เมืองสตูล</v>
          </cell>
          <cell r="L355" t="str">
            <v>01</v>
          </cell>
          <cell r="M355" t="str">
            <v xml:space="preserve"> 'ต.พิมาน'</v>
          </cell>
          <cell r="N355" t="str">
            <v>00</v>
          </cell>
          <cell r="O355" t="str">
            <v xml:space="preserve"> หมู่ 0</v>
          </cell>
          <cell r="P355" t="str">
            <v>01</v>
          </cell>
          <cell r="Q355" t="str">
            <v>เปิดดำเนินการ</v>
          </cell>
          <cell r="R355" t="str">
            <v xml:space="preserve">55 ถ.หัถตกรรมศึกษา  </v>
          </cell>
          <cell r="V355" t="str">
            <v>23</v>
          </cell>
          <cell r="W355" t="str">
            <v>2.3 ทุติยภูมิระดับสูง</v>
          </cell>
          <cell r="AH355" t="str">
            <v>10746</v>
          </cell>
        </row>
        <row r="356">
          <cell r="A356" t="str">
            <v>001071500</v>
          </cell>
          <cell r="B356" t="str">
            <v>โรงพยาบาลแพร่</v>
          </cell>
          <cell r="C356" t="str">
            <v>21002</v>
          </cell>
          <cell r="D356" t="str">
            <v>กระทรวงสาธารณสุข สำนักงานปลัดกระทรวงสาธารณสุข</v>
          </cell>
          <cell r="E356" t="str">
            <v>06</v>
          </cell>
          <cell r="F356" t="str">
            <v>โรงพยาบาลทั่วไป</v>
          </cell>
          <cell r="G356" t="str">
            <v>520</v>
          </cell>
          <cell r="H356" t="str">
            <v>54</v>
          </cell>
          <cell r="I356" t="str">
            <v>จ.แพร่</v>
          </cell>
          <cell r="J356" t="str">
            <v>01</v>
          </cell>
          <cell r="K356" t="str">
            <v xml:space="preserve"> อ.เมืองแพร่</v>
          </cell>
          <cell r="L356" t="str">
            <v>01</v>
          </cell>
          <cell r="M356" t="str">
            <v xml:space="preserve"> 'ต.ในเวียง'</v>
          </cell>
          <cell r="N356" t="str">
            <v>00</v>
          </cell>
          <cell r="O356" t="str">
            <v xml:space="preserve"> หมู่ 0</v>
          </cell>
          <cell r="P356" t="str">
            <v>01</v>
          </cell>
          <cell r="Q356" t="str">
            <v>เปิดดำเนินการ</v>
          </cell>
          <cell r="R356" t="str">
            <v xml:space="preserve">144 ถ.ช่อแฮ่ </v>
          </cell>
          <cell r="S356" t="str">
            <v>54000</v>
          </cell>
          <cell r="T356" t="str">
            <v>0545338500</v>
          </cell>
          <cell r="V356" t="str">
            <v>23</v>
          </cell>
          <cell r="W356" t="str">
            <v>2.3 ทุติยภูมิระดับสูง</v>
          </cell>
          <cell r="Z356" t="str">
            <v>06</v>
          </cell>
          <cell r="AA356" t="str">
            <v>แก้ไข/เปลี่ยนแปลงจำนวนเตียง</v>
          </cell>
          <cell r="AB356" t="str">
            <v>ปรับเตียง 395 เป็น 520 เตียง</v>
          </cell>
          <cell r="AH356" t="str">
            <v>10715</v>
          </cell>
        </row>
        <row r="357">
          <cell r="A357" t="str">
            <v>001072200</v>
          </cell>
          <cell r="B357" t="str">
            <v>โรงพยาบาลสมเด็จพระเจ้าตากสินมหาราช</v>
          </cell>
          <cell r="C357" t="str">
            <v>21002</v>
          </cell>
          <cell r="D357" t="str">
            <v>กระทรวงสาธารณสุข สำนักงานปลัดกระทรวงสาธารณสุข</v>
          </cell>
          <cell r="E357" t="str">
            <v>06</v>
          </cell>
          <cell r="F357" t="str">
            <v>โรงพยาบาลทั่วไป</v>
          </cell>
          <cell r="G357" t="str">
            <v>320</v>
          </cell>
          <cell r="H357" t="str">
            <v>63</v>
          </cell>
          <cell r="I357" t="str">
            <v>จ.ตาก</v>
          </cell>
          <cell r="J357" t="str">
            <v>01</v>
          </cell>
          <cell r="K357" t="str">
            <v xml:space="preserve"> อ.เมืองตาก</v>
          </cell>
          <cell r="L357" t="str">
            <v>01</v>
          </cell>
          <cell r="M357" t="str">
            <v xml:space="preserve"> 'ต.ระแหง'</v>
          </cell>
          <cell r="N357" t="str">
            <v>00</v>
          </cell>
          <cell r="O357" t="str">
            <v xml:space="preserve"> หมู่ 0</v>
          </cell>
          <cell r="P357" t="str">
            <v>01</v>
          </cell>
          <cell r="Q357" t="str">
            <v>เปิดดำเนินการ</v>
          </cell>
          <cell r="R357" t="str">
            <v xml:space="preserve">295 ถนนพหลโยธิน </v>
          </cell>
          <cell r="S357" t="str">
            <v>63000</v>
          </cell>
          <cell r="T357" t="str">
            <v>055511024</v>
          </cell>
          <cell r="V357" t="str">
            <v>23</v>
          </cell>
          <cell r="W357" t="str">
            <v>2.3 ทุติยภูมิระดับสูง</v>
          </cell>
          <cell r="AH357" t="str">
            <v>10722</v>
          </cell>
        </row>
        <row r="358">
          <cell r="A358" t="str">
            <v>001071900</v>
          </cell>
          <cell r="B358" t="str">
            <v>โรงพยาบาลศรีสังวาลย์</v>
          </cell>
          <cell r="C358" t="str">
            <v>21002</v>
          </cell>
          <cell r="D358" t="str">
            <v>กระทรวงสาธารณสุข สำนักงานปลัดกระทรวงสาธารณสุข</v>
          </cell>
          <cell r="E358" t="str">
            <v>06</v>
          </cell>
          <cell r="F358" t="str">
            <v>โรงพยาบาลทั่วไป</v>
          </cell>
          <cell r="G358" t="str">
            <v>150</v>
          </cell>
          <cell r="H358" t="str">
            <v>58</v>
          </cell>
          <cell r="I358" t="str">
            <v>จ.แม่ฮ่องสอน</v>
          </cell>
          <cell r="J358" t="str">
            <v>01</v>
          </cell>
          <cell r="K358" t="str">
            <v xml:space="preserve"> อ.เมืองแม่ฮ่องสอน</v>
          </cell>
          <cell r="L358" t="str">
            <v>01</v>
          </cell>
          <cell r="M358" t="str">
            <v xml:space="preserve"> 'ต.จองคำ'</v>
          </cell>
          <cell r="N358" t="str">
            <v>00</v>
          </cell>
          <cell r="O358" t="str">
            <v xml:space="preserve"> หมู่ 0</v>
          </cell>
          <cell r="P358" t="str">
            <v>01</v>
          </cell>
          <cell r="Q358" t="str">
            <v>เปิดดำเนินการ</v>
          </cell>
          <cell r="R358" t="str">
            <v xml:space="preserve">101 ถ.สีหนาทบำรุง </v>
          </cell>
          <cell r="S358" t="str">
            <v>58000</v>
          </cell>
          <cell r="T358" t="str">
            <v>053611398</v>
          </cell>
          <cell r="V358" t="str">
            <v>23</v>
          </cell>
          <cell r="W358" t="str">
            <v>2.3 ทุติยภูมิระดับสูง</v>
          </cell>
          <cell r="X358" t="str">
            <v>S</v>
          </cell>
          <cell r="Y358" t="str">
            <v xml:space="preserve">บริการ  </v>
          </cell>
          <cell r="AH358" t="str">
            <v>10719</v>
          </cell>
        </row>
        <row r="359">
          <cell r="A359" t="str">
            <v>001072000</v>
          </cell>
          <cell r="B359" t="str">
            <v>โรงพยาบาลอุทัยธานี</v>
          </cell>
          <cell r="C359" t="str">
            <v>21002</v>
          </cell>
          <cell r="D359" t="str">
            <v>กระทรวงสาธารณสุข สำนักงานปลัดกระทรวงสาธารณสุข</v>
          </cell>
          <cell r="E359" t="str">
            <v>06</v>
          </cell>
          <cell r="F359" t="str">
            <v>โรงพยาบาลทั่วไป</v>
          </cell>
          <cell r="G359" t="str">
            <v>350</v>
          </cell>
          <cell r="H359" t="str">
            <v>61</v>
          </cell>
          <cell r="I359" t="str">
            <v>จ.อุทัยธานี</v>
          </cell>
          <cell r="J359" t="str">
            <v>01</v>
          </cell>
          <cell r="K359" t="str">
            <v xml:space="preserve"> อ.เมืองอุทัยธานี</v>
          </cell>
          <cell r="L359" t="str">
            <v>01</v>
          </cell>
          <cell r="M359" t="str">
            <v xml:space="preserve"> 'ต.อุทัยใหม่'</v>
          </cell>
          <cell r="N359" t="str">
            <v>00</v>
          </cell>
          <cell r="O359" t="str">
            <v xml:space="preserve"> หมู่ 0</v>
          </cell>
          <cell r="P359" t="str">
            <v>01</v>
          </cell>
          <cell r="Q359" t="str">
            <v>เปิดดำเนินการ</v>
          </cell>
          <cell r="R359" t="str">
            <v xml:space="preserve">56 </v>
          </cell>
          <cell r="S359" t="str">
            <v>61000</v>
          </cell>
          <cell r="T359" t="str">
            <v>056511081</v>
          </cell>
          <cell r="U359" t="str">
            <v>05624406'</v>
          </cell>
          <cell r="W359" t="str">
            <v>23</v>
          </cell>
          <cell r="X359" t="str">
            <v>2.3 ทุติยภูมิระดับสูง</v>
          </cell>
          <cell r="Y359" t="str">
            <v>S</v>
          </cell>
          <cell r="Z359" t="str">
            <v xml:space="preserve">บริการ  </v>
          </cell>
          <cell r="AH359" t="str">
            <v>10720</v>
          </cell>
        </row>
        <row r="360">
          <cell r="A360" t="str">
            <v>001076400</v>
          </cell>
          <cell r="B360" t="str">
            <v>โรงพยาบาลหนองเสือ</v>
          </cell>
          <cell r="C360" t="str">
            <v>21002</v>
          </cell>
          <cell r="D360" t="str">
            <v>กระทรวงสาธารณสุข สำนักงานปลัดกระทรวงสาธารณสุข</v>
          </cell>
          <cell r="E360" t="str">
            <v>07</v>
          </cell>
          <cell r="F360" t="str">
            <v>โรงพยาบาลชุมชน</v>
          </cell>
          <cell r="G360" t="str">
            <v>30</v>
          </cell>
          <cell r="H360" t="str">
            <v>13</v>
          </cell>
          <cell r="I360" t="str">
            <v>จ.ปทุมธานี</v>
          </cell>
          <cell r="J360" t="str">
            <v>04</v>
          </cell>
          <cell r="K360" t="str">
            <v xml:space="preserve"> อ.หนองเสือ</v>
          </cell>
          <cell r="L360" t="str">
            <v>01</v>
          </cell>
          <cell r="M360" t="str">
            <v xml:space="preserve"> 'ต.บึงบา'</v>
          </cell>
          <cell r="N360" t="str">
            <v>06</v>
          </cell>
          <cell r="O360" t="str">
            <v xml:space="preserve"> หมู่ 6</v>
          </cell>
          <cell r="P360" t="str">
            <v>01</v>
          </cell>
          <cell r="Q360" t="str">
            <v>เปิดดำเนินการ</v>
          </cell>
          <cell r="R360" t="str">
            <v xml:space="preserve"> </v>
          </cell>
          <cell r="S360" t="str">
            <v>12170</v>
          </cell>
          <cell r="T360" t="str">
            <v>025491235</v>
          </cell>
          <cell r="U360" t="str">
            <v>025491235</v>
          </cell>
          <cell r="V360" t="str">
            <v>22</v>
          </cell>
          <cell r="W360" t="str">
            <v>2.2 ทุติยภูมิระดับกลาง</v>
          </cell>
          <cell r="AH360" t="str">
            <v>10764</v>
          </cell>
        </row>
        <row r="361">
          <cell r="A361" t="str">
            <v>001071800</v>
          </cell>
          <cell r="B361" t="str">
            <v>โรงพยาบาลเชียงคำ</v>
          </cell>
          <cell r="C361" t="str">
            <v>21002</v>
          </cell>
          <cell r="D361" t="str">
            <v>กระทรวงสาธารณสุข สำนักงานปลัดกระทรวงสาธารณสุข</v>
          </cell>
          <cell r="E361" t="str">
            <v>06</v>
          </cell>
          <cell r="F361" t="str">
            <v>โรงพยาบาลทั่วไป</v>
          </cell>
          <cell r="G361" t="str">
            <v>232</v>
          </cell>
          <cell r="H361" t="str">
            <v>56</v>
          </cell>
          <cell r="I361" t="str">
            <v>จ.พะเยา</v>
          </cell>
          <cell r="J361" t="str">
            <v>03</v>
          </cell>
          <cell r="K361" t="str">
            <v xml:space="preserve"> อ.เชียงคำ</v>
          </cell>
          <cell r="L361" t="str">
            <v>01</v>
          </cell>
          <cell r="M361" t="str">
            <v xml:space="preserve"> 'ต.หย่วน'</v>
          </cell>
          <cell r="N361" t="str">
            <v>00</v>
          </cell>
          <cell r="P361" t="str">
            <v>01</v>
          </cell>
          <cell r="Q361" t="str">
            <v>เปิดดำเนินการ</v>
          </cell>
          <cell r="R361" t="str">
            <v xml:space="preserve">244 ถ.ประสิทธิประขาราษฏร์ </v>
          </cell>
          <cell r="S361" t="str">
            <v>56110</v>
          </cell>
          <cell r="T361" t="str">
            <v>054-409056</v>
          </cell>
          <cell r="U361" t="str">
            <v>054-416615</v>
          </cell>
          <cell r="V361" t="str">
            <v>23</v>
          </cell>
          <cell r="W361" t="str">
            <v>2.3 ทุติยภูมิระดับสูง</v>
          </cell>
          <cell r="X361" t="str">
            <v>S</v>
          </cell>
          <cell r="Y361" t="str">
            <v xml:space="preserve">บริการ  </v>
          </cell>
          <cell r="AH361" t="str">
            <v>10718</v>
          </cell>
        </row>
        <row r="362">
          <cell r="A362" t="str">
            <v>001072600</v>
          </cell>
          <cell r="B362" t="str">
            <v>โรงพยาบาลพิจิตร</v>
          </cell>
          <cell r="C362" t="str">
            <v>21002</v>
          </cell>
          <cell r="D362" t="str">
            <v>กระทรวงสาธารณสุข สำนักงานปลัดกระทรวงสาธารณสุข</v>
          </cell>
          <cell r="E362" t="str">
            <v>06</v>
          </cell>
          <cell r="F362" t="str">
            <v>โรงพยาบาลทั่วไป</v>
          </cell>
          <cell r="G362" t="str">
            <v>342</v>
          </cell>
          <cell r="H362" t="str">
            <v>66</v>
          </cell>
          <cell r="I362" t="str">
            <v>จ.พิจิตร</v>
          </cell>
          <cell r="J362" t="str">
            <v>01</v>
          </cell>
          <cell r="K362" t="str">
            <v xml:space="preserve"> อ.เมืองพิจิตร</v>
          </cell>
          <cell r="L362" t="str">
            <v>01</v>
          </cell>
          <cell r="M362" t="str">
            <v xml:space="preserve"> 'ต.ในเมือง'</v>
          </cell>
          <cell r="N362" t="str">
            <v>00</v>
          </cell>
          <cell r="O362" t="str">
            <v xml:space="preserve"> หมู่ 0</v>
          </cell>
          <cell r="P362" t="str">
            <v>01</v>
          </cell>
          <cell r="Q362" t="str">
            <v>เปิดดำเนินการ</v>
          </cell>
          <cell r="R362" t="str">
            <v xml:space="preserve">136 ถ.บึงสีไฟ </v>
          </cell>
          <cell r="S362" t="str">
            <v>66000</v>
          </cell>
          <cell r="T362" t="str">
            <v>056611230</v>
          </cell>
          <cell r="U362" t="str">
            <v>613553'</v>
          </cell>
          <cell r="W362" t="str">
            <v>23</v>
          </cell>
          <cell r="X362" t="str">
            <v>2.3 ทุติยภูมิระดับสูง</v>
          </cell>
          <cell r="AH362" t="str">
            <v>10726</v>
          </cell>
        </row>
        <row r="363">
          <cell r="A363" t="str">
            <v>001072700</v>
          </cell>
          <cell r="B363" t="str">
            <v>โรงพยาบาลเพชรบูรณ์</v>
          </cell>
          <cell r="C363" t="str">
            <v>21002</v>
          </cell>
          <cell r="D363" t="str">
            <v>กระทรวงสาธารณสุข สำนักงานปลัดกระทรวงสาธารณสุข</v>
          </cell>
          <cell r="E363" t="str">
            <v>06</v>
          </cell>
          <cell r="F363" t="str">
            <v>โรงพยาบาลทั่วไป</v>
          </cell>
          <cell r="G363" t="str">
            <v>344</v>
          </cell>
          <cell r="H363" t="str">
            <v>67</v>
          </cell>
          <cell r="I363" t="str">
            <v>จ.เพชรบูรณ์</v>
          </cell>
          <cell r="J363" t="str">
            <v>01</v>
          </cell>
          <cell r="K363" t="str">
            <v xml:space="preserve"> อ.เมืองเพชรบูรณ์</v>
          </cell>
          <cell r="L363" t="str">
            <v>01</v>
          </cell>
          <cell r="M363" t="str">
            <v xml:space="preserve"> 'ต.ในเมือง'</v>
          </cell>
          <cell r="N363" t="str">
            <v>00</v>
          </cell>
          <cell r="O363" t="str">
            <v xml:space="preserve"> หมู่ 0</v>
          </cell>
          <cell r="P363" t="str">
            <v>01</v>
          </cell>
          <cell r="Q363" t="str">
            <v>เปิดดำเนินการ</v>
          </cell>
          <cell r="R363" t="str">
            <v xml:space="preserve">203 ถ.สามัคคีชัย </v>
          </cell>
          <cell r="S363" t="str">
            <v>67000</v>
          </cell>
          <cell r="T363" t="str">
            <v>056717600</v>
          </cell>
          <cell r="V363" t="str">
            <v>23</v>
          </cell>
          <cell r="W363" t="str">
            <v>2.3 ทุติยภูมิระดับสูง</v>
          </cell>
          <cell r="AH363" t="str">
            <v>10727</v>
          </cell>
        </row>
        <row r="364">
          <cell r="A364" t="str">
            <v>001073900</v>
          </cell>
          <cell r="B364" t="str">
            <v>โรงพยาบาลพังงา</v>
          </cell>
          <cell r="C364" t="str">
            <v>21002</v>
          </cell>
          <cell r="D364" t="str">
            <v>กระทรวงสาธารณสุข สำนักงานปลัดกระทรวงสาธารณสุข</v>
          </cell>
          <cell r="E364" t="str">
            <v>06</v>
          </cell>
          <cell r="F364" t="str">
            <v>โรงพยาบาลทั่วไป</v>
          </cell>
          <cell r="G364" t="str">
            <v>215</v>
          </cell>
          <cell r="H364" t="str">
            <v>82</v>
          </cell>
          <cell r="I364" t="str">
            <v>จ.พังงา</v>
          </cell>
          <cell r="J364" t="str">
            <v>01</v>
          </cell>
          <cell r="K364" t="str">
            <v xml:space="preserve"> อ.เมืองพังงา</v>
          </cell>
          <cell r="L364" t="str">
            <v>01</v>
          </cell>
          <cell r="M364" t="str">
            <v xml:space="preserve"> 'ต.ท้ายช้าง'</v>
          </cell>
          <cell r="N364" t="str">
            <v>00</v>
          </cell>
          <cell r="O364" t="str">
            <v xml:space="preserve"> หมู่ 0</v>
          </cell>
          <cell r="P364" t="str">
            <v>01</v>
          </cell>
          <cell r="Q364" t="str">
            <v>เปิดดำเนินการ</v>
          </cell>
          <cell r="R364" t="str">
            <v xml:space="preserve">436 ถ.เพชรเกษม </v>
          </cell>
          <cell r="S364" t="str">
            <v>82000</v>
          </cell>
          <cell r="T364" t="str">
            <v>076412032</v>
          </cell>
          <cell r="U364" t="str">
            <v>076411617</v>
          </cell>
          <cell r="V364" t="str">
            <v>23</v>
          </cell>
          <cell r="W364" t="str">
            <v>2.3 ทุติยภูมิระดับสูง</v>
          </cell>
          <cell r="AH364" t="str">
            <v>10739</v>
          </cell>
        </row>
        <row r="365">
          <cell r="A365" t="str">
            <v>001074800</v>
          </cell>
          <cell r="B365" t="str">
            <v>โรงพยาบาลปัตตานี</v>
          </cell>
          <cell r="C365" t="str">
            <v>21002</v>
          </cell>
          <cell r="D365" t="str">
            <v>กระทรวงสาธารณสุข สำนักงานปลัดกระทรวงสาธารณสุข</v>
          </cell>
          <cell r="E365" t="str">
            <v>06</v>
          </cell>
          <cell r="F365" t="str">
            <v>โรงพยาบาลทั่วไป</v>
          </cell>
          <cell r="G365" t="str">
            <v>335</v>
          </cell>
          <cell r="H365" t="str">
            <v>94</v>
          </cell>
          <cell r="I365" t="str">
            <v>จ.ปัตตานี</v>
          </cell>
          <cell r="J365" t="str">
            <v>01</v>
          </cell>
          <cell r="K365" t="str">
            <v xml:space="preserve"> อ.เมืองปัตตานี</v>
          </cell>
          <cell r="L365" t="str">
            <v>01</v>
          </cell>
          <cell r="M365" t="str">
            <v xml:space="preserve"> 'ต.สะบารัง'</v>
          </cell>
          <cell r="N365" t="str">
            <v>00</v>
          </cell>
          <cell r="O365" t="str">
            <v xml:space="preserve"> หมู่ 0</v>
          </cell>
          <cell r="P365" t="str">
            <v>01</v>
          </cell>
          <cell r="Q365" t="str">
            <v>เปิดดำเนินการ</v>
          </cell>
          <cell r="R365" t="str">
            <v>2</v>
          </cell>
          <cell r="S365" t="str">
            <v>94000</v>
          </cell>
          <cell r="V365" t="str">
            <v>23</v>
          </cell>
          <cell r="W365" t="str">
            <v>2.3 ทุติยภูมิระดับสูง</v>
          </cell>
          <cell r="X365" t="str">
            <v>S</v>
          </cell>
          <cell r="Y365" t="str">
            <v xml:space="preserve">บริการ  </v>
          </cell>
          <cell r="AH365" t="str">
            <v>10748</v>
          </cell>
        </row>
        <row r="366">
          <cell r="A366" t="str">
            <v>001077200</v>
          </cell>
          <cell r="B366" t="str">
            <v>โรงพยาบาลบางปะอิน</v>
          </cell>
          <cell r="C366" t="str">
            <v>21002</v>
          </cell>
          <cell r="D366" t="str">
            <v>กระทรวงสาธารณสุข สำนักงานปลัดกระทรวงสาธารณสุข</v>
          </cell>
          <cell r="E366" t="str">
            <v>07</v>
          </cell>
          <cell r="F366" t="str">
            <v>โรงพยาบาลชุมชน</v>
          </cell>
          <cell r="G366" t="str">
            <v>60</v>
          </cell>
          <cell r="H366" t="str">
            <v>14</v>
          </cell>
          <cell r="I366" t="str">
            <v>จ.พระนครศรีอยุธยา</v>
          </cell>
          <cell r="J366" t="str">
            <v>06</v>
          </cell>
          <cell r="K366" t="str">
            <v xml:space="preserve"> อ.บางปะอิน</v>
          </cell>
          <cell r="L366" t="str">
            <v>01</v>
          </cell>
          <cell r="M366" t="str">
            <v xml:space="preserve"> 'ต.บ้านเลน'</v>
          </cell>
          <cell r="N366" t="str">
            <v>11</v>
          </cell>
          <cell r="O366" t="str">
            <v xml:space="preserve"> หมู่ 11</v>
          </cell>
          <cell r="P366" t="str">
            <v>01</v>
          </cell>
          <cell r="Q366" t="str">
            <v>เปิดดำเนินการ</v>
          </cell>
          <cell r="R366" t="str">
            <v xml:space="preserve">72 </v>
          </cell>
          <cell r="V366" t="str">
            <v>21</v>
          </cell>
          <cell r="W366" t="str">
            <v>2.1 ทุติยภูมิระดับต้น</v>
          </cell>
          <cell r="AH366" t="str">
            <v>10772</v>
          </cell>
        </row>
        <row r="367">
          <cell r="A367" t="str">
            <v>001074700</v>
          </cell>
          <cell r="B367" t="str">
            <v>โรงพยาบาลพัทลุง</v>
          </cell>
          <cell r="C367" t="str">
            <v>21002</v>
          </cell>
          <cell r="D367" t="str">
            <v>กระทรวงสาธารณสุข สำนักงานปลัดกระทรวงสาธารณสุข</v>
          </cell>
          <cell r="E367" t="str">
            <v>06</v>
          </cell>
          <cell r="F367" t="str">
            <v>โรงพยาบาลทั่วไป</v>
          </cell>
          <cell r="G367" t="str">
            <v>440</v>
          </cell>
          <cell r="H367" t="str">
            <v>93</v>
          </cell>
          <cell r="I367" t="str">
            <v>จ.พัทลุง</v>
          </cell>
          <cell r="J367" t="str">
            <v>01</v>
          </cell>
          <cell r="K367" t="str">
            <v xml:space="preserve"> อ.เมืองพัทลุง</v>
          </cell>
          <cell r="L367" t="str">
            <v>01</v>
          </cell>
          <cell r="M367" t="str">
            <v xml:space="preserve"> 'ต.คูหาสวรรค์'</v>
          </cell>
          <cell r="N367" t="str">
            <v>00</v>
          </cell>
          <cell r="O367" t="str">
            <v xml:space="preserve"> หมู่ 0</v>
          </cell>
          <cell r="P367" t="str">
            <v>01</v>
          </cell>
          <cell r="Q367" t="str">
            <v>เปิดดำเนินการ</v>
          </cell>
          <cell r="R367" t="str">
            <v xml:space="preserve">42 ถ.ราเมศวร์ </v>
          </cell>
          <cell r="S367" t="str">
            <v>93000</v>
          </cell>
          <cell r="T367" t="str">
            <v>074609500</v>
          </cell>
          <cell r="U367" t="str">
            <v>074612412</v>
          </cell>
          <cell r="V367" t="str">
            <v>23</v>
          </cell>
          <cell r="W367" t="str">
            <v>2.3 ทุติยภูมิระดับสูง</v>
          </cell>
          <cell r="Z367" t="str">
            <v>04</v>
          </cell>
          <cell r="AA367" t="str">
            <v>แก้ไข/เปลี่ยนแปลงที่ตั้ง</v>
          </cell>
          <cell r="AB367" t="str">
            <v>จาก 385 เป็น 440 เตียง</v>
          </cell>
          <cell r="AH367" t="str">
            <v>10747</v>
          </cell>
        </row>
        <row r="368">
          <cell r="A368" t="str">
            <v>001072900</v>
          </cell>
          <cell r="B368" t="str">
            <v>โรงพยาบาลบ้านโป่ง</v>
          </cell>
          <cell r="C368" t="str">
            <v>21002</v>
          </cell>
          <cell r="D368" t="str">
            <v>กระทรวงสาธารณสุข สำนักงานปลัดกระทรวงสาธารณสุข</v>
          </cell>
          <cell r="E368" t="str">
            <v>06</v>
          </cell>
          <cell r="F368" t="str">
            <v>โรงพยาบาลทั่วไป</v>
          </cell>
          <cell r="G368" t="str">
            <v>360</v>
          </cell>
          <cell r="H368" t="str">
            <v>70</v>
          </cell>
          <cell r="I368" t="str">
            <v>จ.ราชบุรี</v>
          </cell>
          <cell r="J368" t="str">
            <v>05</v>
          </cell>
          <cell r="K368" t="str">
            <v xml:space="preserve"> อ.บ้านโป่ง</v>
          </cell>
          <cell r="L368" t="str">
            <v>01</v>
          </cell>
          <cell r="M368" t="str">
            <v xml:space="preserve"> 'ต.บ้านโป่ง'</v>
          </cell>
          <cell r="N368" t="str">
            <v>01</v>
          </cell>
          <cell r="O368" t="str">
            <v xml:space="preserve"> หมู่ 1</v>
          </cell>
          <cell r="P368" t="str">
            <v>01</v>
          </cell>
          <cell r="Q368" t="str">
            <v>เปิดดำเนินการ</v>
          </cell>
          <cell r="R368" t="str">
            <v xml:space="preserve">12 ถ.แสงชูโต </v>
          </cell>
          <cell r="S368" t="str">
            <v>70110</v>
          </cell>
          <cell r="T368" t="str">
            <v>032222841-46</v>
          </cell>
          <cell r="V368" t="str">
            <v>23</v>
          </cell>
          <cell r="W368" t="str">
            <v>2.3 ทุติยภูมิระดับสูง</v>
          </cell>
          <cell r="AH368" t="str">
            <v>10729</v>
          </cell>
        </row>
        <row r="369">
          <cell r="A369" t="str">
            <v>001073700</v>
          </cell>
          <cell r="B369" t="str">
            <v>โรงพยาบาลประจวบคีรีขันธ์</v>
          </cell>
          <cell r="C369" t="str">
            <v>21002</v>
          </cell>
          <cell r="D369" t="str">
            <v>กระทรวงสาธารณสุข สำนักงานปลัดกระทรวงสาธารณสุข</v>
          </cell>
          <cell r="E369" t="str">
            <v>06</v>
          </cell>
          <cell r="F369" t="str">
            <v>โรงพยาบาลทั่วไป</v>
          </cell>
          <cell r="G369" t="str">
            <v>278</v>
          </cell>
          <cell r="H369" t="str">
            <v>77</v>
          </cell>
          <cell r="I369" t="str">
            <v>จ.ประจวบคีรีขันธ์</v>
          </cell>
          <cell r="J369" t="str">
            <v>01</v>
          </cell>
          <cell r="K369" t="str">
            <v xml:space="preserve"> อ.เมืองประจวบคีรีขันธ์</v>
          </cell>
          <cell r="L369" t="str">
            <v>01</v>
          </cell>
          <cell r="M369" t="str">
            <v xml:space="preserve"> 'ต.ประจวบคีรีขันธ์'</v>
          </cell>
          <cell r="N369" t="str">
            <v>00</v>
          </cell>
          <cell r="O369" t="str">
            <v xml:space="preserve"> หมู่ 0</v>
          </cell>
          <cell r="P369" t="str">
            <v>01</v>
          </cell>
          <cell r="Q369" t="str">
            <v>เปิดดำเนินการ</v>
          </cell>
          <cell r="R369" t="str">
            <v xml:space="preserve">237 ถ.พิทักษ์ชาติ </v>
          </cell>
          <cell r="S369" t="str">
            <v>77000</v>
          </cell>
          <cell r="T369" t="str">
            <v>032601060-4</v>
          </cell>
          <cell r="V369" t="str">
            <v>31</v>
          </cell>
          <cell r="W369" t="str">
            <v>3.1 ตติยภูมิ</v>
          </cell>
          <cell r="AH369" t="str">
            <v>10737</v>
          </cell>
        </row>
        <row r="370">
          <cell r="A370" t="str">
            <v>001074900</v>
          </cell>
          <cell r="B370" t="str">
            <v>โรงพยาบาลเบตง</v>
          </cell>
          <cell r="C370" t="str">
            <v>21002</v>
          </cell>
          <cell r="D370" t="str">
            <v>กระทรวงสาธารณสุข สำนักงานปลัดกระทรวงสาธารณสุข</v>
          </cell>
          <cell r="E370" t="str">
            <v>06</v>
          </cell>
          <cell r="F370" t="str">
            <v>โรงพยาบาลทั่วไป</v>
          </cell>
          <cell r="G370" t="str">
            <v>160</v>
          </cell>
          <cell r="H370" t="str">
            <v>95</v>
          </cell>
          <cell r="I370" t="str">
            <v>จ.ยะลา</v>
          </cell>
          <cell r="J370" t="str">
            <v>02</v>
          </cell>
          <cell r="K370" t="str">
            <v xml:space="preserve"> อ.เบตง</v>
          </cell>
          <cell r="L370" t="str">
            <v>01</v>
          </cell>
          <cell r="M370" t="str">
            <v xml:space="preserve"> 'ต.เบตง'</v>
          </cell>
          <cell r="N370" t="str">
            <v>00</v>
          </cell>
          <cell r="O370" t="str">
            <v xml:space="preserve"> หมู่ 0</v>
          </cell>
          <cell r="P370" t="str">
            <v>01</v>
          </cell>
          <cell r="Q370" t="str">
            <v>เปิดดำเนินการ</v>
          </cell>
          <cell r="R370" t="str">
            <v xml:space="preserve">106 ถ.รัตนกิจ </v>
          </cell>
          <cell r="S370" t="str">
            <v>95110</v>
          </cell>
          <cell r="T370" t="str">
            <v>073234077</v>
          </cell>
          <cell r="U370" t="str">
            <v>073230936</v>
          </cell>
          <cell r="V370" t="str">
            <v>23</v>
          </cell>
          <cell r="W370" t="str">
            <v>2.3 ทุติยภูมิระดับสูง</v>
          </cell>
          <cell r="X370" t="str">
            <v>S</v>
          </cell>
          <cell r="Y370" t="str">
            <v xml:space="preserve">บริการ  </v>
          </cell>
          <cell r="AH370" t="str">
            <v>10749</v>
          </cell>
        </row>
        <row r="371">
          <cell r="A371" t="str">
            <v>001078000</v>
          </cell>
          <cell r="B371" t="str">
            <v>โรงพยาบาลมหาราช</v>
          </cell>
          <cell r="C371" t="str">
            <v>21002</v>
          </cell>
          <cell r="D371" t="str">
            <v>กระทรวงสาธารณสุข สำนักงานปลัดกระทรวงสาธารณสุข</v>
          </cell>
          <cell r="E371" t="str">
            <v>07</v>
          </cell>
          <cell r="F371" t="str">
            <v>โรงพยาบาลชุมชน</v>
          </cell>
          <cell r="G371" t="str">
            <v>10</v>
          </cell>
          <cell r="H371" t="str">
            <v>14</v>
          </cell>
          <cell r="I371" t="str">
            <v>จ.พระนครศรีอยุธยา</v>
          </cell>
          <cell r="J371" t="str">
            <v>15</v>
          </cell>
          <cell r="K371" t="str">
            <v xml:space="preserve"> อ.มหาราช</v>
          </cell>
          <cell r="L371" t="str">
            <v>01</v>
          </cell>
          <cell r="M371" t="str">
            <v xml:space="preserve"> 'ต.หัวไผ่'</v>
          </cell>
          <cell r="N371" t="str">
            <v>06</v>
          </cell>
          <cell r="O371" t="str">
            <v xml:space="preserve"> หมู่ 6</v>
          </cell>
          <cell r="P371" t="str">
            <v>01</v>
          </cell>
          <cell r="Q371" t="str">
            <v>เปิดดำเนินการ</v>
          </cell>
          <cell r="R371" t="str">
            <v xml:space="preserve">224 ม.6 </v>
          </cell>
          <cell r="V371" t="str">
            <v>21</v>
          </cell>
          <cell r="W371" t="str">
            <v>2.1 ทุติยภูมิระดับต้น</v>
          </cell>
          <cell r="AH371" t="str">
            <v>10780</v>
          </cell>
        </row>
        <row r="372">
          <cell r="A372" t="str">
            <v>001074300</v>
          </cell>
          <cell r="B372" t="str">
            <v>โรงพยาบาลระนอง</v>
          </cell>
          <cell r="C372" t="str">
            <v>21002</v>
          </cell>
          <cell r="D372" t="str">
            <v>กระทรวงสาธารณสุข สำนักงานปลัดกระทรวงสาธารณสุข</v>
          </cell>
          <cell r="E372" t="str">
            <v>06</v>
          </cell>
          <cell r="F372" t="str">
            <v>โรงพยาบาลทั่วไป</v>
          </cell>
          <cell r="G372" t="str">
            <v>324</v>
          </cell>
          <cell r="H372" t="str">
            <v>85</v>
          </cell>
          <cell r="I372" t="str">
            <v>จ.ระนอง</v>
          </cell>
          <cell r="J372" t="str">
            <v>01</v>
          </cell>
          <cell r="K372" t="str">
            <v xml:space="preserve"> อ.เมืองระนอง</v>
          </cell>
          <cell r="L372" t="str">
            <v>01</v>
          </cell>
          <cell r="M372" t="str">
            <v xml:space="preserve"> 'ต.เขานิเวศน์'</v>
          </cell>
          <cell r="N372" t="str">
            <v>00</v>
          </cell>
          <cell r="O372" t="str">
            <v xml:space="preserve"> หมู่ 0</v>
          </cell>
          <cell r="P372" t="str">
            <v>01</v>
          </cell>
          <cell r="Q372" t="str">
            <v>เปิดดำเนินการ</v>
          </cell>
          <cell r="R372" t="str">
            <v xml:space="preserve">11 ถ.กำลังทรัพย์ </v>
          </cell>
          <cell r="S372" t="str">
            <v>85000</v>
          </cell>
          <cell r="T372" t="str">
            <v>077812630</v>
          </cell>
          <cell r="U372" t="str">
            <v>077823267</v>
          </cell>
          <cell r="V372" t="str">
            <v>23</v>
          </cell>
          <cell r="W372" t="str">
            <v>2.3 ทุติยภูมิระดับสูง</v>
          </cell>
          <cell r="X372" t="str">
            <v>S</v>
          </cell>
          <cell r="Y372" t="str">
            <v xml:space="preserve">บริการ  </v>
          </cell>
          <cell r="AH372" t="str">
            <v>10743</v>
          </cell>
        </row>
        <row r="373">
          <cell r="A373" t="str">
            <v>001073600</v>
          </cell>
          <cell r="B373" t="str">
            <v>โรงพยาบาลพระจอมเกล้า</v>
          </cell>
          <cell r="C373" t="str">
            <v>21002</v>
          </cell>
          <cell r="D373" t="str">
            <v>กระทรวงสาธารณสุข สำนักงานปลัดกระทรวงสาธารณสุข</v>
          </cell>
          <cell r="E373" t="str">
            <v>06</v>
          </cell>
          <cell r="F373" t="str">
            <v>โรงพยาบาลทั่วไป</v>
          </cell>
          <cell r="G373" t="str">
            <v>365</v>
          </cell>
          <cell r="H373" t="str">
            <v>76</v>
          </cell>
          <cell r="I373" t="str">
            <v>จ.เพชรบุรี</v>
          </cell>
          <cell r="J373" t="str">
            <v>01</v>
          </cell>
          <cell r="K373" t="str">
            <v xml:space="preserve"> อ.เมืองเพชรบุรี</v>
          </cell>
          <cell r="L373" t="str">
            <v>02</v>
          </cell>
          <cell r="M373" t="str">
            <v xml:space="preserve"> 'ต.คลองกระแชง'</v>
          </cell>
          <cell r="N373" t="str">
            <v>00</v>
          </cell>
          <cell r="O373" t="str">
            <v xml:space="preserve"> หมู่ 0</v>
          </cell>
          <cell r="P373" t="str">
            <v>01</v>
          </cell>
          <cell r="Q373" t="str">
            <v>เปิดดำเนินการ</v>
          </cell>
          <cell r="R373" t="str">
            <v xml:space="preserve">53 ถ.รถไฟ </v>
          </cell>
          <cell r="S373" t="str">
            <v>76000</v>
          </cell>
          <cell r="T373" t="str">
            <v>032709999</v>
          </cell>
          <cell r="U373" t="str">
            <v>032425205</v>
          </cell>
          <cell r="V373" t="str">
            <v>23</v>
          </cell>
          <cell r="W373" t="str">
            <v>2.3 ทุติยภูมิระดับสูง</v>
          </cell>
          <cell r="X373" t="str">
            <v>S</v>
          </cell>
          <cell r="Y373" t="str">
            <v xml:space="preserve">บริการ  </v>
          </cell>
          <cell r="Z373" t="str">
            <v>01</v>
          </cell>
          <cell r="AA373" t="str">
            <v>ตั้งใหม่</v>
          </cell>
          <cell r="AH373" t="str">
            <v>10736</v>
          </cell>
        </row>
        <row r="374">
          <cell r="A374" t="str">
            <v>001079100</v>
          </cell>
          <cell r="B374" t="str">
            <v>โรงพยาบาลชัยบาดาล</v>
          </cell>
          <cell r="C374" t="str">
            <v>21002</v>
          </cell>
          <cell r="D374" t="str">
            <v>กระทรวงสาธารณสุข สำนักงานปลัดกระทรวงสาธารณสุข</v>
          </cell>
          <cell r="E374" t="str">
            <v>07</v>
          </cell>
          <cell r="F374" t="str">
            <v>โรงพยาบาลชุมชน</v>
          </cell>
          <cell r="G374" t="str">
            <v>152</v>
          </cell>
          <cell r="H374" t="str">
            <v>16</v>
          </cell>
          <cell r="I374" t="str">
            <v>จ.ลพบุรี</v>
          </cell>
          <cell r="J374" t="str">
            <v>04</v>
          </cell>
          <cell r="K374" t="str">
            <v xml:space="preserve"> อ.ชัยบาดาล</v>
          </cell>
          <cell r="L374" t="str">
            <v>01</v>
          </cell>
          <cell r="M374" t="str">
            <v xml:space="preserve"> 'ต.ลำนารายณ์'</v>
          </cell>
          <cell r="N374" t="str">
            <v>11</v>
          </cell>
          <cell r="O374" t="str">
            <v xml:space="preserve"> หมู่ 11</v>
          </cell>
          <cell r="P374" t="str">
            <v>01</v>
          </cell>
          <cell r="Q374" t="str">
            <v>เปิดดำเนินการ</v>
          </cell>
          <cell r="R374" t="str">
            <v xml:space="preserve">250 </v>
          </cell>
          <cell r="S374" t="str">
            <v>15130</v>
          </cell>
          <cell r="T374" t="str">
            <v>036-461414</v>
          </cell>
          <cell r="U374" t="str">
            <v>036-462040</v>
          </cell>
          <cell r="V374" t="str">
            <v>22</v>
          </cell>
          <cell r="W374" t="str">
            <v>2.2 ทุติยภูมิระดับกลาง</v>
          </cell>
          <cell r="X374" t="str">
            <v>S</v>
          </cell>
          <cell r="Y374" t="str">
            <v xml:space="preserve">บริการ  </v>
          </cell>
          <cell r="Z374" t="str">
            <v>01</v>
          </cell>
          <cell r="AA374" t="str">
            <v>ตั้งใหม่</v>
          </cell>
          <cell r="AB374" t="str">
            <v>จากการสำรวจ ปี55</v>
          </cell>
          <cell r="AH374" t="str">
            <v>10791</v>
          </cell>
        </row>
        <row r="375">
          <cell r="A375" t="str">
            <v>001102400</v>
          </cell>
          <cell r="B375" t="str">
            <v>โรงพยาบาลน้ำโสม</v>
          </cell>
          <cell r="C375" t="str">
            <v>21002</v>
          </cell>
          <cell r="D375" t="str">
            <v>กระทรวงสาธารณสุข สำนักงานปลัดกระทรวงสาธารณสุข</v>
          </cell>
          <cell r="E375" t="str">
            <v>07</v>
          </cell>
          <cell r="F375" t="str">
            <v>โรงพยาบาลชุมชน</v>
          </cell>
          <cell r="G375" t="str">
            <v>60</v>
          </cell>
          <cell r="H375" t="str">
            <v>41</v>
          </cell>
          <cell r="I375" t="str">
            <v>จ.อุดรธานี</v>
          </cell>
          <cell r="J375" t="str">
            <v>18</v>
          </cell>
          <cell r="K375" t="str">
            <v xml:space="preserve"> อ.น้ำโสม</v>
          </cell>
          <cell r="L375" t="str">
            <v>10</v>
          </cell>
          <cell r="M375" t="str">
            <v xml:space="preserve"> 'ต.ศรีสำราญ'</v>
          </cell>
          <cell r="N375" t="str">
            <v>01</v>
          </cell>
          <cell r="O375" t="str">
            <v xml:space="preserve"> หมู่ 1</v>
          </cell>
          <cell r="P375" t="str">
            <v>01</v>
          </cell>
          <cell r="Q375" t="str">
            <v>เปิดดำเนินการ</v>
          </cell>
          <cell r="S375" t="str">
            <v>41210</v>
          </cell>
          <cell r="V375" t="str">
            <v>21</v>
          </cell>
          <cell r="W375" t="str">
            <v>2.1 ทุติยภูมิระดับต้น</v>
          </cell>
          <cell r="AH375" t="str">
            <v>11024</v>
          </cell>
        </row>
        <row r="376">
          <cell r="A376" t="str">
            <v>001073200</v>
          </cell>
          <cell r="B376" t="str">
            <v>โรงพยาบาลมะการักษ์</v>
          </cell>
          <cell r="C376" t="str">
            <v>21002</v>
          </cell>
          <cell r="D376" t="str">
            <v>กระทรวงสาธารณสุข สำนักงานปลัดกระทรวงสาธารณสุข</v>
          </cell>
          <cell r="E376" t="str">
            <v>06</v>
          </cell>
          <cell r="F376" t="str">
            <v>โรงพยาบาลทั่วไป</v>
          </cell>
          <cell r="G376" t="str">
            <v>240</v>
          </cell>
          <cell r="H376" t="str">
            <v>71</v>
          </cell>
          <cell r="I376" t="str">
            <v>จ.กาญจนบุรี</v>
          </cell>
          <cell r="J376" t="str">
            <v>05</v>
          </cell>
          <cell r="K376" t="str">
            <v xml:space="preserve"> อ.ท่ามะกา</v>
          </cell>
          <cell r="L376" t="str">
            <v>06</v>
          </cell>
          <cell r="M376" t="str">
            <v xml:space="preserve"> 'ต.ท่ามะกา'</v>
          </cell>
          <cell r="N376" t="str">
            <v>04</v>
          </cell>
          <cell r="O376" t="str">
            <v xml:space="preserve"> หมู่ 4</v>
          </cell>
          <cell r="P376" t="str">
            <v>01</v>
          </cell>
          <cell r="Q376" t="str">
            <v>เปิดดำเนินการ</v>
          </cell>
          <cell r="R376" t="str">
            <v xml:space="preserve">47/12 </v>
          </cell>
          <cell r="S376" t="str">
            <v>71120</v>
          </cell>
          <cell r="T376" t="str">
            <v>034542031</v>
          </cell>
          <cell r="U376" t="str">
            <v>034541115</v>
          </cell>
          <cell r="V376" t="str">
            <v>23</v>
          </cell>
          <cell r="W376" t="str">
            <v>2.3 ทุติยภูมิระดับสูง</v>
          </cell>
          <cell r="X376" t="str">
            <v>S</v>
          </cell>
          <cell r="Y376" t="str">
            <v xml:space="preserve">บริการ  </v>
          </cell>
          <cell r="AH376" t="str">
            <v>10732</v>
          </cell>
        </row>
        <row r="377">
          <cell r="A377" t="str">
            <v>001076000</v>
          </cell>
          <cell r="B377" t="str">
            <v>โรงพยาบาลปากเกร็ด</v>
          </cell>
          <cell r="C377" t="str">
            <v>21002</v>
          </cell>
          <cell r="D377" t="str">
            <v>กระทรวงสาธารณสุข สำนักงานปลัดกระทรวงสาธารณสุข</v>
          </cell>
          <cell r="E377" t="str">
            <v>07</v>
          </cell>
          <cell r="F377" t="str">
            <v>โรงพยาบาลชุมชน</v>
          </cell>
          <cell r="G377" t="str">
            <v>30</v>
          </cell>
          <cell r="H377" t="str">
            <v>12</v>
          </cell>
          <cell r="I377" t="str">
            <v>จ.นนทบุรี</v>
          </cell>
          <cell r="J377" t="str">
            <v>06</v>
          </cell>
          <cell r="K377" t="str">
            <v xml:space="preserve"> อ.ปากเกร็ด</v>
          </cell>
          <cell r="L377" t="str">
            <v>01</v>
          </cell>
          <cell r="M377" t="str">
            <v xml:space="preserve"> 'ต.ปากเกร็ด'</v>
          </cell>
          <cell r="N377" t="str">
            <v>05</v>
          </cell>
          <cell r="O377" t="str">
            <v xml:space="preserve"> หมู่ 5</v>
          </cell>
          <cell r="P377" t="str">
            <v>01</v>
          </cell>
          <cell r="Q377" t="str">
            <v>เปิดดำเนินการ</v>
          </cell>
          <cell r="R377" t="str">
            <v xml:space="preserve">70 ถ.แจ้งวัฒนะ </v>
          </cell>
          <cell r="S377" t="str">
            <v>11120</v>
          </cell>
          <cell r="T377" t="str">
            <v>029609900</v>
          </cell>
          <cell r="U377" t="str">
            <v>029609911</v>
          </cell>
          <cell r="V377" t="str">
            <v>22</v>
          </cell>
          <cell r="W377" t="str">
            <v>2.2 ทุติยภูมิระดับกลาง</v>
          </cell>
          <cell r="X377" t="str">
            <v>S</v>
          </cell>
          <cell r="Y377" t="str">
            <v xml:space="preserve">บริการ  </v>
          </cell>
          <cell r="AH377" t="str">
            <v>10760</v>
          </cell>
        </row>
        <row r="378">
          <cell r="A378" t="str">
            <v>001076100</v>
          </cell>
          <cell r="B378" t="str">
            <v>โรงพยาบาลคลองหลวง</v>
          </cell>
          <cell r="C378" t="str">
            <v>21002</v>
          </cell>
          <cell r="D378" t="str">
            <v>กระทรวงสาธารณสุข สำนักงานปลัดกระทรวงสาธารณสุข</v>
          </cell>
          <cell r="E378" t="str">
            <v>07</v>
          </cell>
          <cell r="F378" t="str">
            <v>โรงพยาบาลชุมชน</v>
          </cell>
          <cell r="G378" t="str">
            <v>30</v>
          </cell>
          <cell r="H378" t="str">
            <v>13</v>
          </cell>
          <cell r="I378" t="str">
            <v>จ.ปทุมธานี</v>
          </cell>
          <cell r="J378" t="str">
            <v>02</v>
          </cell>
          <cell r="K378" t="str">
            <v xml:space="preserve"> อ.คลองหลวง</v>
          </cell>
          <cell r="L378" t="str">
            <v>06</v>
          </cell>
          <cell r="M378" t="str">
            <v xml:space="preserve"> 'ต.คลองหก'</v>
          </cell>
          <cell r="N378" t="str">
            <v>07</v>
          </cell>
          <cell r="O378" t="str">
            <v xml:space="preserve"> หมู่ 7</v>
          </cell>
          <cell r="P378" t="str">
            <v>01</v>
          </cell>
          <cell r="Q378" t="str">
            <v>เปิดดำเนินการ</v>
          </cell>
          <cell r="R378" t="str">
            <v xml:space="preserve">30 </v>
          </cell>
          <cell r="S378" t="str">
            <v>12120</v>
          </cell>
          <cell r="T378" t="str">
            <v>0290464456</v>
          </cell>
          <cell r="U378" t="str">
            <v>029046446</v>
          </cell>
          <cell r="V378" t="str">
            <v>22</v>
          </cell>
          <cell r="W378" t="str">
            <v>2.2 ทุติยภูมิระดับกลาง</v>
          </cell>
          <cell r="AH378" t="str">
            <v>10761</v>
          </cell>
        </row>
        <row r="379">
          <cell r="A379" t="str">
            <v>001076300</v>
          </cell>
          <cell r="B379" t="str">
            <v>โรงพยาบาลประชาธิปัตย์</v>
          </cell>
          <cell r="C379" t="str">
            <v>21002</v>
          </cell>
          <cell r="D379" t="str">
            <v>กระทรวงสาธารณสุข สำนักงานปลัดกระทรวงสาธารณสุข</v>
          </cell>
          <cell r="E379" t="str">
            <v>07</v>
          </cell>
          <cell r="F379" t="str">
            <v>โรงพยาบาลชุมชน</v>
          </cell>
          <cell r="G379" t="str">
            <v>30</v>
          </cell>
          <cell r="H379" t="str">
            <v>13</v>
          </cell>
          <cell r="I379" t="str">
            <v>จ.ปทุมธานี</v>
          </cell>
          <cell r="J379" t="str">
            <v>03</v>
          </cell>
          <cell r="K379" t="str">
            <v xml:space="preserve"> อ.ธัญบุรี</v>
          </cell>
          <cell r="L379" t="str">
            <v>01</v>
          </cell>
          <cell r="M379" t="str">
            <v xml:space="preserve"> 'ต.ประชาธิปัตย์'</v>
          </cell>
          <cell r="N379" t="str">
            <v>02</v>
          </cell>
          <cell r="O379" t="str">
            <v xml:space="preserve"> หมู่ 2</v>
          </cell>
          <cell r="P379" t="str">
            <v>01</v>
          </cell>
          <cell r="Q379" t="str">
            <v>เปิดดำเนินการ</v>
          </cell>
          <cell r="R379" t="str">
            <v xml:space="preserve">247/45 </v>
          </cell>
          <cell r="S379" t="str">
            <v>12110</v>
          </cell>
          <cell r="T379" t="str">
            <v>025313075</v>
          </cell>
          <cell r="U379" t="str">
            <v>025676317</v>
          </cell>
          <cell r="V379" t="str">
            <v>22</v>
          </cell>
          <cell r="W379" t="str">
            <v>2.2 ทุติยภูมิระดับกลาง</v>
          </cell>
          <cell r="AH379" t="str">
            <v>10763</v>
          </cell>
        </row>
        <row r="380">
          <cell r="A380" t="str">
            <v>001076500</v>
          </cell>
          <cell r="B380" t="str">
            <v>โรงพยาบาลลาดหลุมแก้ว</v>
          </cell>
          <cell r="C380" t="str">
            <v>21002</v>
          </cell>
          <cell r="D380" t="str">
            <v>กระทรวงสาธารณสุข สำนักงานปลัดกระทรวงสาธารณสุข</v>
          </cell>
          <cell r="E380" t="str">
            <v>07</v>
          </cell>
          <cell r="F380" t="str">
            <v>โรงพยาบาลชุมชน</v>
          </cell>
          <cell r="G380" t="str">
            <v>30</v>
          </cell>
          <cell r="H380" t="str">
            <v>13</v>
          </cell>
          <cell r="I380" t="str">
            <v>จ.ปทุมธานี</v>
          </cell>
          <cell r="J380" t="str">
            <v>05</v>
          </cell>
          <cell r="K380" t="str">
            <v xml:space="preserve"> อ.ลาดหลุมแก้ว</v>
          </cell>
          <cell r="L380" t="str">
            <v>01</v>
          </cell>
          <cell r="M380" t="str">
            <v xml:space="preserve"> 'ต.ระแหง'</v>
          </cell>
          <cell r="N380" t="str">
            <v>04</v>
          </cell>
          <cell r="O380" t="str">
            <v xml:space="preserve"> หมู่ 4</v>
          </cell>
          <cell r="P380" t="str">
            <v>01</v>
          </cell>
          <cell r="Q380" t="str">
            <v>เปิดดำเนินการ</v>
          </cell>
          <cell r="R380" t="str">
            <v xml:space="preserve">187 </v>
          </cell>
          <cell r="S380" t="str">
            <v>12140</v>
          </cell>
          <cell r="T380" t="str">
            <v>025991650</v>
          </cell>
          <cell r="U380" t="str">
            <v>025991651</v>
          </cell>
          <cell r="V380" t="str">
            <v>22</v>
          </cell>
          <cell r="W380" t="str">
            <v>2.2 ทุติยภูมิระดับกลาง</v>
          </cell>
          <cell r="AH380" t="str">
            <v>10765</v>
          </cell>
        </row>
        <row r="381">
          <cell r="A381" t="str">
            <v>001076600</v>
          </cell>
          <cell r="B381" t="str">
            <v>โรงพยาบาลลำลูกกา</v>
          </cell>
          <cell r="C381" t="str">
            <v>21002</v>
          </cell>
          <cell r="D381" t="str">
            <v>กระทรวงสาธารณสุข สำนักงานปลัดกระทรวงสาธารณสุข</v>
          </cell>
          <cell r="E381" t="str">
            <v>07</v>
          </cell>
          <cell r="F381" t="str">
            <v>โรงพยาบาลชุมชน</v>
          </cell>
          <cell r="G381" t="str">
            <v>30</v>
          </cell>
          <cell r="H381" t="str">
            <v>13</v>
          </cell>
          <cell r="I381" t="str">
            <v>จ.ปทุมธานี</v>
          </cell>
          <cell r="J381" t="str">
            <v>06</v>
          </cell>
          <cell r="K381" t="str">
            <v xml:space="preserve"> อ.ลำลูกกา</v>
          </cell>
          <cell r="L381" t="str">
            <v>06</v>
          </cell>
          <cell r="M381" t="str">
            <v xml:space="preserve"> 'ต.ลำไทร'</v>
          </cell>
          <cell r="N381" t="str">
            <v>06</v>
          </cell>
          <cell r="O381" t="str">
            <v xml:space="preserve"> หมู่ 6</v>
          </cell>
          <cell r="P381" t="str">
            <v>01</v>
          </cell>
          <cell r="Q381" t="str">
            <v>เปิดดำเนินการ</v>
          </cell>
          <cell r="S381" t="str">
            <v>12150</v>
          </cell>
          <cell r="T381" t="str">
            <v>025631080</v>
          </cell>
          <cell r="U381" t="str">
            <v>025631011</v>
          </cell>
          <cell r="V381" t="str">
            <v>22</v>
          </cell>
          <cell r="W381" t="str">
            <v>2.2 ทุติยภูมิระดับกลาง</v>
          </cell>
          <cell r="AH381" t="str">
            <v>10766</v>
          </cell>
        </row>
        <row r="382">
          <cell r="A382" t="str">
            <v>001077400</v>
          </cell>
          <cell r="B382" t="str">
            <v>โรงพยาบาลผักไห่</v>
          </cell>
          <cell r="C382" t="str">
            <v>21002</v>
          </cell>
          <cell r="D382" t="str">
            <v>กระทรวงสาธารณสุข สำนักงานปลัดกระทรวงสาธารณสุข</v>
          </cell>
          <cell r="E382" t="str">
            <v>07</v>
          </cell>
          <cell r="F382" t="str">
            <v>โรงพยาบาลชุมชน</v>
          </cell>
          <cell r="G382" t="str">
            <v>30</v>
          </cell>
          <cell r="H382" t="str">
            <v>14</v>
          </cell>
          <cell r="I382" t="str">
            <v>จ.พระนครศรีอยุธยา</v>
          </cell>
          <cell r="J382" t="str">
            <v>08</v>
          </cell>
          <cell r="K382" t="str">
            <v xml:space="preserve"> อ.ผักไห่</v>
          </cell>
          <cell r="L382" t="str">
            <v>01</v>
          </cell>
          <cell r="M382" t="str">
            <v xml:space="preserve"> 'ต.ผักไห่'</v>
          </cell>
          <cell r="N382" t="str">
            <v>05</v>
          </cell>
          <cell r="O382" t="str">
            <v xml:space="preserve"> หมู่ 5</v>
          </cell>
          <cell r="P382" t="str">
            <v>01</v>
          </cell>
          <cell r="Q382" t="str">
            <v>เปิดดำเนินการ</v>
          </cell>
          <cell r="R382" t="str">
            <v xml:space="preserve">15 ม.5 ถ.ผักไห่-ป่าโมก </v>
          </cell>
          <cell r="V382" t="str">
            <v>21</v>
          </cell>
          <cell r="W382" t="str">
            <v>2.1 ทุติยภูมิระดับต้น</v>
          </cell>
          <cell r="AH382" t="str">
            <v>10774</v>
          </cell>
        </row>
        <row r="383">
          <cell r="A383" t="str">
            <v>001077100</v>
          </cell>
          <cell r="B383" t="str">
            <v>โรงพยาบาลบางบาล</v>
          </cell>
          <cell r="C383" t="str">
            <v>21002</v>
          </cell>
          <cell r="D383" t="str">
            <v>กระทรวงสาธารณสุข สำนักงานปลัดกระทรวงสาธารณสุข</v>
          </cell>
          <cell r="E383" t="str">
            <v>07</v>
          </cell>
          <cell r="F383" t="str">
            <v>โรงพยาบาลชุมชน</v>
          </cell>
          <cell r="G383" t="str">
            <v>30</v>
          </cell>
          <cell r="H383" t="str">
            <v>14</v>
          </cell>
          <cell r="I383" t="str">
            <v>จ.พระนครศรีอยุธยา</v>
          </cell>
          <cell r="J383" t="str">
            <v>05</v>
          </cell>
          <cell r="K383" t="str">
            <v xml:space="preserve"> อ.บางบาล</v>
          </cell>
          <cell r="L383" t="str">
            <v>04</v>
          </cell>
          <cell r="M383" t="str">
            <v xml:space="preserve"> 'ต.สะพานไทย'</v>
          </cell>
          <cell r="N383" t="str">
            <v>02</v>
          </cell>
          <cell r="O383" t="str">
            <v xml:space="preserve"> หมู่ 2</v>
          </cell>
          <cell r="P383" t="str">
            <v>01</v>
          </cell>
          <cell r="Q383" t="str">
            <v>เปิดดำเนินการ</v>
          </cell>
          <cell r="R383" t="str">
            <v xml:space="preserve">82 </v>
          </cell>
          <cell r="V383" t="str">
            <v>21</v>
          </cell>
          <cell r="W383" t="str">
            <v>2.1 ทุติยภูมิระดับต้น</v>
          </cell>
          <cell r="AH383" t="str">
            <v>10771</v>
          </cell>
        </row>
        <row r="384">
          <cell r="A384" t="str">
            <v>001077300</v>
          </cell>
          <cell r="B384" t="str">
            <v>โรงพยาบาลบางปะหัน</v>
          </cell>
          <cell r="C384" t="str">
            <v>21002</v>
          </cell>
          <cell r="D384" t="str">
            <v>กระทรวงสาธารณสุข สำนักงานปลัดกระทรวงสาธารณสุข</v>
          </cell>
          <cell r="E384" t="str">
            <v>07</v>
          </cell>
          <cell r="F384" t="str">
            <v>โรงพยาบาลชุมชน</v>
          </cell>
          <cell r="G384" t="str">
            <v>10</v>
          </cell>
          <cell r="H384" t="str">
            <v>14</v>
          </cell>
          <cell r="I384" t="str">
            <v>จ.พระนครศรีอยุธยา</v>
          </cell>
          <cell r="J384" t="str">
            <v>07</v>
          </cell>
          <cell r="K384" t="str">
            <v xml:space="preserve"> อ.บางปะหัน</v>
          </cell>
          <cell r="L384" t="str">
            <v>08</v>
          </cell>
          <cell r="M384" t="str">
            <v xml:space="preserve"> 'ต.บางนางร้า'</v>
          </cell>
          <cell r="N384" t="str">
            <v>05</v>
          </cell>
          <cell r="O384" t="str">
            <v xml:space="preserve"> หมู่ 5</v>
          </cell>
          <cell r="P384" t="str">
            <v>01</v>
          </cell>
          <cell r="Q384" t="str">
            <v>เปิดดำเนินการ</v>
          </cell>
          <cell r="R384" t="str">
            <v xml:space="preserve">71/3 </v>
          </cell>
          <cell r="V384" t="str">
            <v>21</v>
          </cell>
          <cell r="W384" t="str">
            <v>2.1 ทุติยภูมิระดับต้น</v>
          </cell>
          <cell r="X384" t="str">
            <v>S</v>
          </cell>
          <cell r="Y384" t="str">
            <v xml:space="preserve">บริการ  </v>
          </cell>
          <cell r="Z384" t="str">
            <v>01</v>
          </cell>
          <cell r="AA384" t="str">
            <v>ตั้งใหม่</v>
          </cell>
          <cell r="AH384" t="str">
            <v>10773</v>
          </cell>
        </row>
        <row r="385">
          <cell r="A385" t="str">
            <v>001078100</v>
          </cell>
          <cell r="B385" t="str">
            <v>โรงพยาบาลบ้านแพรก</v>
          </cell>
          <cell r="C385" t="str">
            <v>21002</v>
          </cell>
          <cell r="D385" t="str">
            <v>กระทรวงสาธารณสุข สำนักงานปลัดกระทรวงสาธารณสุข</v>
          </cell>
          <cell r="E385" t="str">
            <v>07</v>
          </cell>
          <cell r="F385" t="str">
            <v>โรงพยาบาลชุมชน</v>
          </cell>
          <cell r="G385" t="str">
            <v>10</v>
          </cell>
          <cell r="H385" t="str">
            <v>14</v>
          </cell>
          <cell r="I385" t="str">
            <v>จ.พระนครศรีอยุธยา</v>
          </cell>
          <cell r="J385" t="str">
            <v>16</v>
          </cell>
          <cell r="K385" t="str">
            <v xml:space="preserve"> อ.บ้านแพรก</v>
          </cell>
          <cell r="L385" t="str">
            <v>02</v>
          </cell>
          <cell r="M385" t="str">
            <v xml:space="preserve"> 'ต.บ้านใหม่'</v>
          </cell>
          <cell r="N385" t="str">
            <v>01</v>
          </cell>
          <cell r="O385" t="str">
            <v xml:space="preserve"> หมู่ 1</v>
          </cell>
          <cell r="P385" t="str">
            <v>01</v>
          </cell>
          <cell r="Q385" t="str">
            <v>เปิดดำเนินการ</v>
          </cell>
          <cell r="R385" t="str">
            <v>165 ม.1</v>
          </cell>
          <cell r="V385" t="str">
            <v>21</v>
          </cell>
          <cell r="W385" t="str">
            <v>2.1 ทุติยภูมิระดับต้น</v>
          </cell>
          <cell r="AH385" t="str">
            <v>10781</v>
          </cell>
        </row>
        <row r="386">
          <cell r="A386" t="str">
            <v>001077900</v>
          </cell>
          <cell r="B386" t="str">
            <v>โรงพยาบาลอุทัย</v>
          </cell>
          <cell r="C386" t="str">
            <v>21002</v>
          </cell>
          <cell r="D386" t="str">
            <v>กระทรวงสาธารณสุข สำนักงานปลัดกระทรวงสาธารณสุข</v>
          </cell>
          <cell r="E386" t="str">
            <v>07</v>
          </cell>
          <cell r="F386" t="str">
            <v>โรงพยาบาลชุมชน</v>
          </cell>
          <cell r="G386" t="str">
            <v>10</v>
          </cell>
          <cell r="H386" t="str">
            <v>14</v>
          </cell>
          <cell r="I386" t="str">
            <v>จ.พระนครศรีอยุธยา</v>
          </cell>
          <cell r="J386" t="str">
            <v>14</v>
          </cell>
          <cell r="K386" t="str">
            <v xml:space="preserve"> อ.อุทัย</v>
          </cell>
          <cell r="L386" t="str">
            <v>10</v>
          </cell>
          <cell r="M386" t="str">
            <v xml:space="preserve"> 'ต.ธนู'</v>
          </cell>
          <cell r="N386" t="str">
            <v>05</v>
          </cell>
          <cell r="O386" t="str">
            <v xml:space="preserve"> หมู่ 5</v>
          </cell>
          <cell r="P386" t="str">
            <v>01</v>
          </cell>
          <cell r="Q386" t="str">
            <v>เปิดดำเนินการ</v>
          </cell>
          <cell r="R386" t="str">
            <v xml:space="preserve">15 ม.5 </v>
          </cell>
          <cell r="V386" t="str">
            <v>21</v>
          </cell>
          <cell r="W386" t="str">
            <v>2.1 ทุติยภูมิระดับต้น</v>
          </cell>
          <cell r="AH386" t="str">
            <v>10779</v>
          </cell>
        </row>
        <row r="387">
          <cell r="A387" t="str">
            <v>001078800</v>
          </cell>
          <cell r="B387" t="str">
            <v>โรงพยาบาลสามโก้</v>
          </cell>
          <cell r="C387" t="str">
            <v>21002</v>
          </cell>
          <cell r="D387" t="str">
            <v>กระทรวงสาธารณสุข สำนักงานปลัดกระทรวงสาธารณสุข</v>
          </cell>
          <cell r="E387" t="str">
            <v>07</v>
          </cell>
          <cell r="F387" t="str">
            <v>โรงพยาบาลชุมชน</v>
          </cell>
          <cell r="G387" t="str">
            <v>30</v>
          </cell>
          <cell r="H387" t="str">
            <v>15</v>
          </cell>
          <cell r="I387" t="str">
            <v>จ.อ่างทอง</v>
          </cell>
          <cell r="J387" t="str">
            <v>07</v>
          </cell>
          <cell r="K387" t="str">
            <v xml:space="preserve"> อ.สามโก้</v>
          </cell>
          <cell r="L387" t="str">
            <v>01</v>
          </cell>
          <cell r="M387" t="str">
            <v xml:space="preserve"> 'ต.สามโก้'</v>
          </cell>
          <cell r="N387" t="str">
            <v>10</v>
          </cell>
          <cell r="O387" t="str">
            <v xml:space="preserve"> หมู่ 10</v>
          </cell>
          <cell r="P387" t="str">
            <v>01</v>
          </cell>
          <cell r="Q387" t="str">
            <v>เปิดดำเนินการ</v>
          </cell>
          <cell r="R387" t="str">
            <v xml:space="preserve">ที่ตั้ง1 </v>
          </cell>
          <cell r="V387" t="str">
            <v>22</v>
          </cell>
          <cell r="W387" t="str">
            <v>2.2 ทุติยภูมิระดับกลาง</v>
          </cell>
          <cell r="Z387" t="str">
            <v>04</v>
          </cell>
          <cell r="AA387" t="str">
            <v>แก้ไข/เปลี่ยนแปลงที่ตั้ง</v>
          </cell>
          <cell r="AB387" t="str">
            <v>เพิ่มเป็น 30 เตียง ตามมติ อกพ.สป</v>
          </cell>
          <cell r="AH387" t="str">
            <v>10788</v>
          </cell>
        </row>
        <row r="388">
          <cell r="A388" t="str">
            <v>001073100</v>
          </cell>
          <cell r="B388" t="str">
            <v>โรงพยาบาลพหลพลพยุหเสนา</v>
          </cell>
          <cell r="C388" t="str">
            <v>21002</v>
          </cell>
          <cell r="D388" t="str">
            <v>กระทรวงสาธารณสุข สำนักงานปลัดกระทรวงสาธารณสุข</v>
          </cell>
          <cell r="E388" t="str">
            <v>06</v>
          </cell>
          <cell r="F388" t="str">
            <v>โรงพยาบาลทั่วไป</v>
          </cell>
          <cell r="G388" t="str">
            <v>578</v>
          </cell>
          <cell r="H388" t="str">
            <v>71</v>
          </cell>
          <cell r="I388" t="str">
            <v>จ.กาญจนบุรี</v>
          </cell>
          <cell r="J388" t="str">
            <v>01</v>
          </cell>
          <cell r="K388" t="str">
            <v xml:space="preserve"> อ.เมืองกาญจนบุรี</v>
          </cell>
          <cell r="L388" t="str">
            <v>03</v>
          </cell>
          <cell r="M388" t="str">
            <v xml:space="preserve"> 'ต.ปากแพรก'</v>
          </cell>
          <cell r="N388" t="str">
            <v>03</v>
          </cell>
          <cell r="O388" t="str">
            <v xml:space="preserve"> หมู่ 3</v>
          </cell>
          <cell r="P388" t="str">
            <v>01</v>
          </cell>
          <cell r="Q388" t="str">
            <v>เปิดดำเนินการ</v>
          </cell>
          <cell r="R388" t="str">
            <v xml:space="preserve">572/1 </v>
          </cell>
          <cell r="S388" t="str">
            <v>71000</v>
          </cell>
          <cell r="T388" t="str">
            <v>034622999</v>
          </cell>
          <cell r="U388" t="str">
            <v>034511507</v>
          </cell>
          <cell r="V388" t="str">
            <v>23</v>
          </cell>
          <cell r="W388" t="str">
            <v>2.3 ทุติยภูมิระดับสูง</v>
          </cell>
          <cell r="X388" t="str">
            <v>S</v>
          </cell>
          <cell r="Y388" t="str">
            <v xml:space="preserve">บริการ  </v>
          </cell>
          <cell r="AH388" t="str">
            <v>10731</v>
          </cell>
        </row>
        <row r="389">
          <cell r="A389" t="str">
            <v>001074200</v>
          </cell>
          <cell r="B389" t="str">
            <v>โรงพยาบาลเกาะสมุย</v>
          </cell>
          <cell r="C389" t="str">
            <v>21002</v>
          </cell>
          <cell r="D389" t="str">
            <v>กระทรวงสาธารณสุข สำนักงานปลัดกระทรวงสาธารณสุข</v>
          </cell>
          <cell r="E389" t="str">
            <v>06</v>
          </cell>
          <cell r="F389" t="str">
            <v>โรงพยาบาลทั่วไป</v>
          </cell>
          <cell r="G389" t="str">
            <v>120</v>
          </cell>
          <cell r="H389" t="str">
            <v>84</v>
          </cell>
          <cell r="I389" t="str">
            <v>จ.สุราษฎร์ธานี</v>
          </cell>
          <cell r="J389" t="str">
            <v>04</v>
          </cell>
          <cell r="K389" t="str">
            <v xml:space="preserve"> อ.เกาะสมุย</v>
          </cell>
          <cell r="L389" t="str">
            <v>01</v>
          </cell>
          <cell r="M389" t="str">
            <v xml:space="preserve"> 'ต.อ่างทอง'</v>
          </cell>
          <cell r="N389" t="str">
            <v>01</v>
          </cell>
          <cell r="O389" t="str">
            <v xml:space="preserve"> หมู่ 1</v>
          </cell>
          <cell r="P389" t="str">
            <v>01</v>
          </cell>
          <cell r="Q389" t="str">
            <v>เปิดดำเนินการ</v>
          </cell>
          <cell r="R389" t="str">
            <v xml:space="preserve">60 </v>
          </cell>
          <cell r="S389" t="str">
            <v>84140</v>
          </cell>
          <cell r="T389" t="str">
            <v>077421232</v>
          </cell>
          <cell r="U389" t="str">
            <v>077421230</v>
          </cell>
          <cell r="V389" t="str">
            <v>23</v>
          </cell>
          <cell r="W389" t="str">
            <v>2.3 ทุติยภูมิระดับสูง</v>
          </cell>
          <cell r="X389" t="str">
            <v>S</v>
          </cell>
          <cell r="Y389" t="str">
            <v xml:space="preserve">บริการ  </v>
          </cell>
          <cell r="AH389" t="str">
            <v>10742</v>
          </cell>
        </row>
        <row r="390">
          <cell r="A390" t="str">
            <v>001077800</v>
          </cell>
          <cell r="B390" t="str">
            <v>โรงพยาบาลบางซ้าย</v>
          </cell>
          <cell r="C390" t="str">
            <v>21002</v>
          </cell>
          <cell r="D390" t="str">
            <v>กระทรวงสาธารณสุข สำนักงานปลัดกระทรวงสาธารณสุข</v>
          </cell>
          <cell r="E390" t="str">
            <v>07</v>
          </cell>
          <cell r="F390" t="str">
            <v>โรงพยาบาลชุมชน</v>
          </cell>
          <cell r="G390" t="str">
            <v>10</v>
          </cell>
          <cell r="H390" t="str">
            <v>14</v>
          </cell>
          <cell r="I390" t="str">
            <v>จ.พระนครศรีอยุธยา</v>
          </cell>
          <cell r="J390" t="str">
            <v>13</v>
          </cell>
          <cell r="K390" t="str">
            <v xml:space="preserve"> อ.บางซ้าย</v>
          </cell>
          <cell r="L390" t="str">
            <v>01</v>
          </cell>
          <cell r="M390" t="str">
            <v xml:space="preserve"> 'ต.บางซ้าย'</v>
          </cell>
          <cell r="N390" t="str">
            <v>01</v>
          </cell>
          <cell r="O390" t="str">
            <v xml:space="preserve"> หมู่ 1</v>
          </cell>
          <cell r="P390" t="str">
            <v>01</v>
          </cell>
          <cell r="Q390" t="str">
            <v>เปิดดำเนินการ</v>
          </cell>
          <cell r="R390" t="str">
            <v>58 ม.1</v>
          </cell>
          <cell r="V390" t="str">
            <v>21</v>
          </cell>
          <cell r="W390" t="str">
            <v>2.1 ทุติยภูมิระดับต้น</v>
          </cell>
          <cell r="AH390" t="str">
            <v>10778</v>
          </cell>
        </row>
        <row r="391">
          <cell r="A391" t="str">
            <v>001078400</v>
          </cell>
          <cell r="B391" t="str">
            <v>โรงพยาบาลป่าโมก</v>
          </cell>
          <cell r="C391" t="str">
            <v>21002</v>
          </cell>
          <cell r="D391" t="str">
            <v>กระทรวงสาธารณสุข สำนักงานปลัดกระทรวงสาธารณสุข</v>
          </cell>
          <cell r="E391" t="str">
            <v>07</v>
          </cell>
          <cell r="F391" t="str">
            <v>โรงพยาบาลชุมชน</v>
          </cell>
          <cell r="G391" t="str">
            <v>60</v>
          </cell>
          <cell r="H391" t="str">
            <v>15</v>
          </cell>
          <cell r="I391" t="str">
            <v>จ.อ่างทอง</v>
          </cell>
          <cell r="J391" t="str">
            <v>03</v>
          </cell>
          <cell r="K391" t="str">
            <v xml:space="preserve"> อ.ป่าโมก</v>
          </cell>
          <cell r="L391" t="str">
            <v>02</v>
          </cell>
          <cell r="M391" t="str">
            <v xml:space="preserve"> 'ต.ป่าโมก'</v>
          </cell>
          <cell r="N391" t="str">
            <v>00</v>
          </cell>
          <cell r="O391" t="str">
            <v xml:space="preserve"> หมู่ 0</v>
          </cell>
          <cell r="P391" t="str">
            <v>01</v>
          </cell>
          <cell r="Q391" t="str">
            <v>เปิดดำเนินการ</v>
          </cell>
          <cell r="R391" t="str">
            <v xml:space="preserve">318/ข ถ.ตร-สนัน-ชิต </v>
          </cell>
          <cell r="V391" t="str">
            <v>21</v>
          </cell>
          <cell r="W391" t="str">
            <v>2.1 ทุติยภูมิระดับต้น</v>
          </cell>
          <cell r="Z391" t="str">
            <v>04</v>
          </cell>
          <cell r="AA391" t="str">
            <v>แก้ไข/เปลี่ยนแปลงที่ตั้ง</v>
          </cell>
          <cell r="AB391" t="str">
            <v>เพิ่ม 30 เป็น 60 เตียง ตาม อกพ.สป</v>
          </cell>
          <cell r="AH391" t="str">
            <v>10784</v>
          </cell>
        </row>
        <row r="392">
          <cell r="A392" t="str">
            <v>001073000</v>
          </cell>
          <cell r="B392" t="str">
            <v>โรงพยาบาลโพธาราม</v>
          </cell>
          <cell r="C392" t="str">
            <v>21002</v>
          </cell>
          <cell r="D392" t="str">
            <v>กระทรวงสาธารณสุข สำนักงานปลัดกระทรวงสาธารณสุข</v>
          </cell>
          <cell r="E392" t="str">
            <v>06</v>
          </cell>
          <cell r="F392" t="str">
            <v>โรงพยาบาลทั่วไป</v>
          </cell>
          <cell r="G392" t="str">
            <v>340</v>
          </cell>
          <cell r="H392" t="str">
            <v>70</v>
          </cell>
          <cell r="I392" t="str">
            <v>จ.ราชบุรี</v>
          </cell>
          <cell r="J392" t="str">
            <v>07</v>
          </cell>
          <cell r="K392" t="str">
            <v xml:space="preserve"> อ.โพธาราม</v>
          </cell>
          <cell r="L392" t="str">
            <v>01</v>
          </cell>
          <cell r="M392" t="str">
            <v xml:space="preserve"> 'ต.โพธาราม'</v>
          </cell>
          <cell r="N392" t="str">
            <v>00</v>
          </cell>
          <cell r="O392" t="str">
            <v xml:space="preserve"> หมู่ 0</v>
          </cell>
          <cell r="P392" t="str">
            <v>01</v>
          </cell>
          <cell r="Q392" t="str">
            <v>เปิดดำเนินการ</v>
          </cell>
          <cell r="R392" t="str">
            <v>29ถ.ขนาน</v>
          </cell>
          <cell r="S392" t="str">
            <v>70120</v>
          </cell>
          <cell r="T392" t="str">
            <v>032 355300-9</v>
          </cell>
          <cell r="V392" t="str">
            <v>23</v>
          </cell>
          <cell r="W392" t="str">
            <v>2.3 ทุติยภูมิระดับสูง</v>
          </cell>
          <cell r="AH392" t="str">
            <v>10730</v>
          </cell>
        </row>
        <row r="393">
          <cell r="A393" t="str">
            <v>001073800</v>
          </cell>
          <cell r="B393" t="str">
            <v>โรงพยาบาลกระบี่</v>
          </cell>
          <cell r="C393" t="str">
            <v>21002</v>
          </cell>
          <cell r="D393" t="str">
            <v>กระทรวงสาธารณสุข สำนักงานปลัดกระทรวงสาธารณสุข</v>
          </cell>
          <cell r="E393" t="str">
            <v>06</v>
          </cell>
          <cell r="F393" t="str">
            <v>โรงพยาบาลทั่วไป</v>
          </cell>
          <cell r="G393" t="str">
            <v>340</v>
          </cell>
          <cell r="H393" t="str">
            <v>81</v>
          </cell>
          <cell r="I393" t="str">
            <v>จ.กระบี่</v>
          </cell>
          <cell r="J393" t="str">
            <v>01</v>
          </cell>
          <cell r="K393" t="str">
            <v xml:space="preserve"> อ.เมืองกระบี่</v>
          </cell>
          <cell r="L393" t="str">
            <v>01</v>
          </cell>
          <cell r="M393" t="str">
            <v xml:space="preserve"> 'ต.ปากน้ำ'</v>
          </cell>
          <cell r="N393" t="str">
            <v>00</v>
          </cell>
          <cell r="O393" t="str">
            <v xml:space="preserve"> หมู่ 0</v>
          </cell>
          <cell r="P393" t="str">
            <v>01</v>
          </cell>
          <cell r="Q393" t="str">
            <v>เปิดดำเนินการ</v>
          </cell>
          <cell r="R393" t="str">
            <v xml:space="preserve">325 ถ.อุดรกิจ </v>
          </cell>
          <cell r="S393" t="str">
            <v>81000</v>
          </cell>
          <cell r="T393" t="str">
            <v>075611226</v>
          </cell>
          <cell r="V393" t="str">
            <v>23</v>
          </cell>
          <cell r="W393" t="str">
            <v>2.3 ทุติยภูมิระดับสูง</v>
          </cell>
          <cell r="AH393" t="str">
            <v>10738</v>
          </cell>
        </row>
        <row r="394">
          <cell r="A394" t="str">
            <v>001074000</v>
          </cell>
          <cell r="B394" t="str">
            <v>โรงพยาบาลตะกั่วป่า</v>
          </cell>
          <cell r="C394" t="str">
            <v>21002</v>
          </cell>
          <cell r="D394" t="str">
            <v>กระทรวงสาธารณสุข สำนักงานปลัดกระทรวงสาธารณสุข</v>
          </cell>
          <cell r="E394" t="str">
            <v>06</v>
          </cell>
          <cell r="F394" t="str">
            <v>โรงพยาบาลทั่วไป</v>
          </cell>
          <cell r="G394" t="str">
            <v>209</v>
          </cell>
          <cell r="H394" t="str">
            <v>82</v>
          </cell>
          <cell r="I394" t="str">
            <v>จ.พังงา</v>
          </cell>
          <cell r="J394" t="str">
            <v>05</v>
          </cell>
          <cell r="K394" t="str">
            <v xml:space="preserve"> อ.ตะกั่วป่า</v>
          </cell>
          <cell r="L394" t="str">
            <v>02</v>
          </cell>
          <cell r="M394" t="str">
            <v xml:space="preserve"> 'ต.บางนายสี'</v>
          </cell>
          <cell r="N394" t="str">
            <v>00</v>
          </cell>
          <cell r="O394" t="str">
            <v xml:space="preserve"> หมู่ 0</v>
          </cell>
          <cell r="P394" t="str">
            <v>01</v>
          </cell>
          <cell r="Q394" t="str">
            <v>เปิดดำเนินการ</v>
          </cell>
          <cell r="R394" t="str">
            <v xml:space="preserve">39/2 ถ.เพชรเกษม </v>
          </cell>
          <cell r="S394" t="str">
            <v>82110</v>
          </cell>
          <cell r="T394" t="str">
            <v>076421770</v>
          </cell>
          <cell r="U394" t="str">
            <v>076584250'</v>
          </cell>
          <cell r="V394" t="str">
            <v>076421070</v>
          </cell>
          <cell r="W394" t="str">
            <v>23</v>
          </cell>
          <cell r="X394" t="str">
            <v>2.3 ทุติยภูมิระดับสูง</v>
          </cell>
          <cell r="AH394" t="str">
            <v>10740</v>
          </cell>
        </row>
        <row r="395">
          <cell r="A395" t="str">
            <v>001083800</v>
          </cell>
          <cell r="B395" t="str">
            <v>โรงพยาบาลโป่งน้ำร้อน</v>
          </cell>
          <cell r="C395" t="str">
            <v>21002</v>
          </cell>
          <cell r="D395" t="str">
            <v>กระทรวงสาธารณสุข สำนักงานปลัดกระทรวงสาธารณสุข</v>
          </cell>
          <cell r="E395" t="str">
            <v>07</v>
          </cell>
          <cell r="F395" t="str">
            <v>โรงพยาบาลชุมชน</v>
          </cell>
          <cell r="G395" t="str">
            <v>60</v>
          </cell>
          <cell r="H395" t="str">
            <v>22</v>
          </cell>
          <cell r="I395" t="str">
            <v>จ.จันทบุรี</v>
          </cell>
          <cell r="J395" t="str">
            <v>04</v>
          </cell>
          <cell r="K395" t="str">
            <v xml:space="preserve"> อ.โป่งน้ำร้อน</v>
          </cell>
          <cell r="L395" t="str">
            <v>01</v>
          </cell>
          <cell r="M395" t="str">
            <v xml:space="preserve"> 'ต.ทับไทร'</v>
          </cell>
          <cell r="N395" t="str">
            <v>01</v>
          </cell>
          <cell r="O395" t="str">
            <v xml:space="preserve"> หมู่ 1</v>
          </cell>
          <cell r="P395" t="str">
            <v>01</v>
          </cell>
          <cell r="Q395" t="str">
            <v>เปิดดำเนินการ</v>
          </cell>
          <cell r="V395" t="str">
            <v>22</v>
          </cell>
          <cell r="W395" t="str">
            <v>2.2 ทุติยภูมิระดับกลาง</v>
          </cell>
          <cell r="AH395" t="str">
            <v>10838</v>
          </cell>
        </row>
        <row r="396">
          <cell r="A396" t="str">
            <v>001080400</v>
          </cell>
          <cell r="B396" t="str">
            <v>โรงพยาบาลสรรพยา</v>
          </cell>
          <cell r="C396" t="str">
            <v>21002</v>
          </cell>
          <cell r="D396" t="str">
            <v>กระทรวงสาธารณสุข สำนักงานปลัดกระทรวงสาธารณสุข</v>
          </cell>
          <cell r="E396" t="str">
            <v>07</v>
          </cell>
          <cell r="F396" t="str">
            <v>โรงพยาบาลชุมชน</v>
          </cell>
          <cell r="G396" t="str">
            <v>30</v>
          </cell>
          <cell r="H396" t="str">
            <v>18</v>
          </cell>
          <cell r="I396" t="str">
            <v>จ.ชัยนาท</v>
          </cell>
          <cell r="J396" t="str">
            <v>04</v>
          </cell>
          <cell r="K396" t="str">
            <v xml:space="preserve"> อ.สรรพยา</v>
          </cell>
          <cell r="L396" t="str">
            <v>04</v>
          </cell>
          <cell r="M396" t="str">
            <v xml:space="preserve"> 'ต.โพนางดำตก'</v>
          </cell>
          <cell r="N396" t="str">
            <v>05</v>
          </cell>
          <cell r="O396" t="str">
            <v xml:space="preserve"> หมู่ 5</v>
          </cell>
          <cell r="P396" t="str">
            <v>01</v>
          </cell>
          <cell r="Q396" t="str">
            <v>เปิดดำเนินการ</v>
          </cell>
          <cell r="R396" t="str">
            <v xml:space="preserve">196 </v>
          </cell>
          <cell r="V396" t="str">
            <v>21</v>
          </cell>
          <cell r="W396" t="str">
            <v>2.1 ทุติยภูมิระดับต้น</v>
          </cell>
          <cell r="AH396" t="str">
            <v>10804</v>
          </cell>
        </row>
        <row r="397">
          <cell r="A397" t="str">
            <v>001082200</v>
          </cell>
          <cell r="B397" t="str">
            <v>โรงพยาบาลพนัสนิคม</v>
          </cell>
          <cell r="C397" t="str">
            <v>21002</v>
          </cell>
          <cell r="D397" t="str">
            <v>กระทรวงสาธารณสุข สำนักงานปลัดกระทรวงสาธารณสุข</v>
          </cell>
          <cell r="E397" t="str">
            <v>07</v>
          </cell>
          <cell r="F397" t="str">
            <v>โรงพยาบาลชุมชน</v>
          </cell>
          <cell r="G397" t="str">
            <v>120</v>
          </cell>
          <cell r="H397" t="str">
            <v>20</v>
          </cell>
          <cell r="I397" t="str">
            <v>จ.ชลบุรี</v>
          </cell>
          <cell r="J397" t="str">
            <v>06</v>
          </cell>
          <cell r="K397" t="str">
            <v xml:space="preserve"> อ.พนัสนิคม</v>
          </cell>
          <cell r="L397" t="str">
            <v>09</v>
          </cell>
          <cell r="M397" t="str">
            <v xml:space="preserve"> 'ต.กุฎโง้ง'</v>
          </cell>
          <cell r="N397" t="str">
            <v>01</v>
          </cell>
          <cell r="O397" t="str">
            <v xml:space="preserve"> หมู่ 1</v>
          </cell>
          <cell r="P397" t="str">
            <v>01</v>
          </cell>
          <cell r="Q397" t="str">
            <v>เปิดดำเนินการ</v>
          </cell>
          <cell r="R397" t="str">
            <v xml:space="preserve"> ถนนสุขประยูร  </v>
          </cell>
          <cell r="V397" t="str">
            <v>22</v>
          </cell>
          <cell r="W397" t="str">
            <v>2.2 ทุติยภูมิระดับกลาง</v>
          </cell>
          <cell r="AH397" t="str">
            <v>10822</v>
          </cell>
        </row>
        <row r="398">
          <cell r="A398" t="str">
            <v>001079200</v>
          </cell>
          <cell r="B398" t="str">
            <v>โรงพยาบาลท่าวุ้ง</v>
          </cell>
          <cell r="C398" t="str">
            <v>21002</v>
          </cell>
          <cell r="D398" t="str">
            <v>กระทรวงสาธารณสุข สำนักงานปลัดกระทรวงสาธารณสุข</v>
          </cell>
          <cell r="E398" t="str">
            <v>07</v>
          </cell>
          <cell r="F398" t="str">
            <v>โรงพยาบาลชุมชน</v>
          </cell>
          <cell r="G398" t="str">
            <v>60</v>
          </cell>
          <cell r="H398" t="str">
            <v>16</v>
          </cell>
          <cell r="I398" t="str">
            <v>จ.ลพบุรี</v>
          </cell>
          <cell r="J398" t="str">
            <v>05</v>
          </cell>
          <cell r="K398" t="str">
            <v xml:space="preserve"> อ.ท่าวุ้ง</v>
          </cell>
          <cell r="L398" t="str">
            <v>02</v>
          </cell>
          <cell r="M398" t="str">
            <v xml:space="preserve"> 'ต.บางคู้'</v>
          </cell>
          <cell r="N398" t="str">
            <v>07</v>
          </cell>
          <cell r="O398" t="str">
            <v xml:space="preserve"> หมู่ 7</v>
          </cell>
          <cell r="P398" t="str">
            <v>01</v>
          </cell>
          <cell r="Q398" t="str">
            <v>เปิดดำเนินการ</v>
          </cell>
          <cell r="R398" t="str">
            <v>60 ถนนลพบุรี-สิงห์บุรี</v>
          </cell>
          <cell r="S398" t="str">
            <v>15150</v>
          </cell>
          <cell r="T398" t="str">
            <v>036-481166</v>
          </cell>
          <cell r="U398" t="str">
            <v>036-622130</v>
          </cell>
          <cell r="V398" t="str">
            <v>21</v>
          </cell>
          <cell r="W398" t="str">
            <v>2.1 ทุติยภูมิระดับต้น</v>
          </cell>
          <cell r="X398" t="str">
            <v>S</v>
          </cell>
          <cell r="Y398" t="str">
            <v xml:space="preserve">บริการ  </v>
          </cell>
          <cell r="AH398" t="str">
            <v>10792</v>
          </cell>
        </row>
        <row r="399">
          <cell r="A399" t="str">
            <v>001080600</v>
          </cell>
          <cell r="B399" t="str">
            <v>โรงพยาบาลหันคา</v>
          </cell>
          <cell r="C399" t="str">
            <v>21002</v>
          </cell>
          <cell r="D399" t="str">
            <v>กระทรวงสาธารณสุข สำนักงานปลัดกระทรวงสาธารณสุข</v>
          </cell>
          <cell r="E399" t="str">
            <v>07</v>
          </cell>
          <cell r="F399" t="str">
            <v>โรงพยาบาลชุมชน</v>
          </cell>
          <cell r="G399" t="str">
            <v>45</v>
          </cell>
          <cell r="H399" t="str">
            <v>18</v>
          </cell>
          <cell r="I399" t="str">
            <v>จ.ชัยนาท</v>
          </cell>
          <cell r="J399" t="str">
            <v>06</v>
          </cell>
          <cell r="K399" t="str">
            <v xml:space="preserve"> อ.หันคา</v>
          </cell>
          <cell r="L399" t="str">
            <v>09</v>
          </cell>
          <cell r="M399" t="str">
            <v xml:space="preserve"> 'ต.เด่นใหญ่'</v>
          </cell>
          <cell r="N399" t="str">
            <v>01</v>
          </cell>
          <cell r="O399" t="str">
            <v xml:space="preserve"> หมู่ 1</v>
          </cell>
          <cell r="P399" t="str">
            <v>01</v>
          </cell>
          <cell r="Q399" t="str">
            <v>เปิดดำเนินการ</v>
          </cell>
          <cell r="R399" t="str">
            <v xml:space="preserve">678 ม.1 ถ.ชัยนาท-บ้านไร่ </v>
          </cell>
          <cell r="V399" t="str">
            <v>22</v>
          </cell>
          <cell r="W399" t="str">
            <v>2.2 ทุติยภูมิระดับกลาง</v>
          </cell>
          <cell r="AH399" t="str">
            <v>10806</v>
          </cell>
        </row>
        <row r="400">
          <cell r="A400" t="str">
            <v>001080900</v>
          </cell>
          <cell r="B400" t="str">
            <v>โรงพยาบาลวิหารแดง</v>
          </cell>
          <cell r="C400" t="str">
            <v>21002</v>
          </cell>
          <cell r="D400" t="str">
            <v>กระทรวงสาธารณสุข สำนักงานปลัดกระทรวงสาธารณสุข</v>
          </cell>
          <cell r="E400" t="str">
            <v>07</v>
          </cell>
          <cell r="F400" t="str">
            <v>โรงพยาบาลชุมชน</v>
          </cell>
          <cell r="G400" t="str">
            <v>30</v>
          </cell>
          <cell r="H400" t="str">
            <v>19</v>
          </cell>
          <cell r="I400" t="str">
            <v>จ.สระบุรี</v>
          </cell>
          <cell r="J400" t="str">
            <v>04</v>
          </cell>
          <cell r="K400" t="str">
            <v xml:space="preserve"> อ.วิหารแดง</v>
          </cell>
          <cell r="L400" t="str">
            <v>02</v>
          </cell>
          <cell r="M400" t="str">
            <v xml:space="preserve"> 'ต.บ้านลำ'</v>
          </cell>
          <cell r="N400" t="str">
            <v>03</v>
          </cell>
          <cell r="O400" t="str">
            <v xml:space="preserve"> หมู่ 3</v>
          </cell>
          <cell r="P400" t="str">
            <v>01</v>
          </cell>
          <cell r="Q400" t="str">
            <v>เปิดดำเนินการ</v>
          </cell>
          <cell r="R400" t="str">
            <v xml:space="preserve">200 ม.3 </v>
          </cell>
          <cell r="V400" t="str">
            <v>21</v>
          </cell>
          <cell r="W400" t="str">
            <v>2.1 ทุติยภูมิระดับต้น</v>
          </cell>
          <cell r="AH400" t="str">
            <v>10809</v>
          </cell>
        </row>
        <row r="401">
          <cell r="A401" t="str">
            <v>001081700</v>
          </cell>
          <cell r="B401" t="str">
            <v>โรงพยาบาลบ้านบึง</v>
          </cell>
          <cell r="C401" t="str">
            <v>21002</v>
          </cell>
          <cell r="D401" t="str">
            <v>กระทรวงสาธารณสุข สำนักงานปลัดกระทรวงสาธารณสุข</v>
          </cell>
          <cell r="E401" t="str">
            <v>07</v>
          </cell>
          <cell r="F401" t="str">
            <v>โรงพยาบาลชุมชน</v>
          </cell>
          <cell r="G401" t="str">
            <v>90</v>
          </cell>
          <cell r="H401" t="str">
            <v>20</v>
          </cell>
          <cell r="I401" t="str">
            <v>จ.ชลบุรี</v>
          </cell>
          <cell r="J401" t="str">
            <v>02</v>
          </cell>
          <cell r="K401" t="str">
            <v xml:space="preserve"> อ.บ้านบึง</v>
          </cell>
          <cell r="L401" t="str">
            <v>01</v>
          </cell>
          <cell r="M401" t="str">
            <v xml:space="preserve"> 'ต.บ้านบึง'</v>
          </cell>
          <cell r="N401" t="str">
            <v>01</v>
          </cell>
          <cell r="O401" t="str">
            <v xml:space="preserve"> หมู่ 1</v>
          </cell>
          <cell r="P401" t="str">
            <v>01</v>
          </cell>
          <cell r="Q401" t="str">
            <v>เปิดดำเนินการ</v>
          </cell>
          <cell r="R401" t="str">
            <v xml:space="preserve">   เลขที่ 3 ซ.บ้านบึง-ชลบุรี 19    ถ.บ้านบึง-ชลบุรี</v>
          </cell>
          <cell r="S401" t="str">
            <v>20170</v>
          </cell>
          <cell r="T401" t="str">
            <v>038-442200</v>
          </cell>
          <cell r="U401" t="str">
            <v>038-442299</v>
          </cell>
          <cell r="V401" t="str">
            <v>22</v>
          </cell>
          <cell r="W401" t="str">
            <v>2.2 ทุติยภูมิระดับกลาง</v>
          </cell>
          <cell r="Z401" t="str">
            <v>01</v>
          </cell>
          <cell r="AA401" t="str">
            <v>ตั้งใหม่</v>
          </cell>
          <cell r="AH401" t="str">
            <v>10817</v>
          </cell>
        </row>
        <row r="402">
          <cell r="A402" t="str">
            <v>001081000</v>
          </cell>
          <cell r="B402" t="str">
            <v>โรงพยาบาลหนองแซง</v>
          </cell>
          <cell r="C402" t="str">
            <v>21002</v>
          </cell>
          <cell r="D402" t="str">
            <v>กระทรวงสาธารณสุข สำนักงานปลัดกระทรวงสาธารณสุข</v>
          </cell>
          <cell r="E402" t="str">
            <v>07</v>
          </cell>
          <cell r="F402" t="str">
            <v>โรงพยาบาลชุมชน</v>
          </cell>
          <cell r="G402" t="str">
            <v>10</v>
          </cell>
          <cell r="H402" t="str">
            <v>19</v>
          </cell>
          <cell r="I402" t="str">
            <v>จ.สระบุรี</v>
          </cell>
          <cell r="J402" t="str">
            <v>05</v>
          </cell>
          <cell r="K402" t="str">
            <v xml:space="preserve"> อ.หนองแซง</v>
          </cell>
          <cell r="L402" t="str">
            <v>06</v>
          </cell>
          <cell r="M402" t="str">
            <v xml:space="preserve"> 'ต.ไก่เส่า'</v>
          </cell>
          <cell r="N402" t="str">
            <v>06</v>
          </cell>
          <cell r="O402" t="str">
            <v xml:space="preserve"> หมู่ 6</v>
          </cell>
          <cell r="P402" t="str">
            <v>01</v>
          </cell>
          <cell r="Q402" t="str">
            <v>เปิดดำเนินการ</v>
          </cell>
          <cell r="R402" t="str">
            <v>59</v>
          </cell>
          <cell r="V402" t="str">
            <v>21</v>
          </cell>
          <cell r="W402" t="str">
            <v>2.1 ทุติยภูมิระดับต้น</v>
          </cell>
          <cell r="AH402" t="str">
            <v>10810</v>
          </cell>
        </row>
        <row r="403">
          <cell r="A403" t="str">
            <v>001081100</v>
          </cell>
          <cell r="B403" t="str">
            <v>โรงพยาบาลบ้านหมอ</v>
          </cell>
          <cell r="C403" t="str">
            <v>21002</v>
          </cell>
          <cell r="D403" t="str">
            <v>กระทรวงสาธารณสุข สำนักงานปลัดกระทรวงสาธารณสุข</v>
          </cell>
          <cell r="E403" t="str">
            <v>07</v>
          </cell>
          <cell r="F403" t="str">
            <v>โรงพยาบาลชุมชน</v>
          </cell>
          <cell r="G403" t="str">
            <v>30</v>
          </cell>
          <cell r="H403" t="str">
            <v>19</v>
          </cell>
          <cell r="I403" t="str">
            <v>จ.สระบุรี</v>
          </cell>
          <cell r="J403" t="str">
            <v>06</v>
          </cell>
          <cell r="K403" t="str">
            <v xml:space="preserve"> อ.บ้านหมอ</v>
          </cell>
          <cell r="L403" t="str">
            <v>01</v>
          </cell>
          <cell r="M403" t="str">
            <v xml:space="preserve"> 'ต.บ้านหมอ'</v>
          </cell>
          <cell r="N403" t="str">
            <v>04</v>
          </cell>
          <cell r="O403" t="str">
            <v xml:space="preserve"> หมู่ 4</v>
          </cell>
          <cell r="P403" t="str">
            <v>01</v>
          </cell>
          <cell r="Q403" t="str">
            <v>เปิดดำเนินการ</v>
          </cell>
          <cell r="R403" t="str">
            <v xml:space="preserve">141 </v>
          </cell>
          <cell r="V403" t="str">
            <v>21</v>
          </cell>
          <cell r="W403" t="str">
            <v>2.1 ทุติยภูมิระดับต้น</v>
          </cell>
          <cell r="AH403" t="str">
            <v>10811</v>
          </cell>
        </row>
        <row r="404">
          <cell r="A404" t="str">
            <v>001081200</v>
          </cell>
          <cell r="B404" t="str">
            <v>โรงพยาบาลดอนพุด</v>
          </cell>
          <cell r="C404" t="str">
            <v>21002</v>
          </cell>
          <cell r="D404" t="str">
            <v>กระทรวงสาธารณสุข สำนักงานปลัดกระทรวงสาธารณสุข</v>
          </cell>
          <cell r="E404" t="str">
            <v>07</v>
          </cell>
          <cell r="F404" t="str">
            <v>โรงพยาบาลชุมชน</v>
          </cell>
          <cell r="G404" t="str">
            <v>30</v>
          </cell>
          <cell r="H404" t="str">
            <v>19</v>
          </cell>
          <cell r="I404" t="str">
            <v>จ.สระบุรี</v>
          </cell>
          <cell r="J404" t="str">
            <v>07</v>
          </cell>
          <cell r="K404" t="str">
            <v xml:space="preserve"> อ.ดอนพุด</v>
          </cell>
          <cell r="L404" t="str">
            <v>01</v>
          </cell>
          <cell r="M404" t="str">
            <v xml:space="preserve"> 'ต.ดอนพุด'</v>
          </cell>
          <cell r="N404" t="str">
            <v>02</v>
          </cell>
          <cell r="O404" t="str">
            <v xml:space="preserve"> หมู่ 2</v>
          </cell>
          <cell r="P404" t="str">
            <v>01</v>
          </cell>
          <cell r="Q404" t="str">
            <v>เปิดดำเนินการ</v>
          </cell>
          <cell r="R404" t="str">
            <v xml:space="preserve">100 </v>
          </cell>
          <cell r="V404" t="str">
            <v>21</v>
          </cell>
          <cell r="W404" t="str">
            <v>2.1 ทุติยภูมิระดับต้น</v>
          </cell>
          <cell r="AH404" t="str">
            <v>10812</v>
          </cell>
        </row>
        <row r="405">
          <cell r="A405" t="str">
            <v>001081300</v>
          </cell>
          <cell r="B405" t="str">
            <v>โรงพยาบาลหนองโดน</v>
          </cell>
          <cell r="C405" t="str">
            <v>21002</v>
          </cell>
          <cell r="D405" t="str">
            <v>กระทรวงสาธารณสุข สำนักงานปลัดกระทรวงสาธารณสุข</v>
          </cell>
          <cell r="E405" t="str">
            <v>07</v>
          </cell>
          <cell r="F405" t="str">
            <v>โรงพยาบาลชุมชน</v>
          </cell>
          <cell r="G405" t="str">
            <v>10</v>
          </cell>
          <cell r="H405" t="str">
            <v>19</v>
          </cell>
          <cell r="I405" t="str">
            <v>จ.สระบุรี</v>
          </cell>
          <cell r="J405" t="str">
            <v>08</v>
          </cell>
          <cell r="K405" t="str">
            <v xml:space="preserve"> อ.หนองโดน</v>
          </cell>
          <cell r="L405" t="str">
            <v>01</v>
          </cell>
          <cell r="M405" t="str">
            <v xml:space="preserve"> 'ต.หนองโดน'</v>
          </cell>
          <cell r="N405" t="str">
            <v>09</v>
          </cell>
          <cell r="O405" t="str">
            <v xml:space="preserve"> หมู่ 9</v>
          </cell>
          <cell r="P405" t="str">
            <v>01</v>
          </cell>
          <cell r="Q405" t="str">
            <v>เปิดดำเนินการ</v>
          </cell>
          <cell r="R405" t="str">
            <v xml:space="preserve">121 </v>
          </cell>
          <cell r="V405" t="str">
            <v>21</v>
          </cell>
          <cell r="W405" t="str">
            <v>2.1 ทุติยภูมิระดับต้น</v>
          </cell>
          <cell r="AH405" t="str">
            <v>10813</v>
          </cell>
        </row>
        <row r="406">
          <cell r="A406" t="str">
            <v>001081500</v>
          </cell>
          <cell r="B406" t="str">
            <v>โรงพยาบาลมวกเหล็ก</v>
          </cell>
          <cell r="C406" t="str">
            <v>21002</v>
          </cell>
          <cell r="D406" t="str">
            <v>กระทรวงสาธารณสุข สำนักงานปลัดกระทรวงสาธารณสุข</v>
          </cell>
          <cell r="E406" t="str">
            <v>07</v>
          </cell>
          <cell r="F406" t="str">
            <v>โรงพยาบาลชุมชน</v>
          </cell>
          <cell r="G406" t="str">
            <v>30</v>
          </cell>
          <cell r="H406" t="str">
            <v>19</v>
          </cell>
          <cell r="I406" t="str">
            <v>จ.สระบุรี</v>
          </cell>
          <cell r="J406" t="str">
            <v>11</v>
          </cell>
          <cell r="K406" t="str">
            <v xml:space="preserve"> อ.มวกเหล็ก</v>
          </cell>
          <cell r="L406" t="str">
            <v>02</v>
          </cell>
          <cell r="M406" t="str">
            <v xml:space="preserve"> 'ต.มิตรภาพ'</v>
          </cell>
          <cell r="N406" t="str">
            <v>09</v>
          </cell>
          <cell r="O406" t="str">
            <v xml:space="preserve"> หมู่ 9</v>
          </cell>
          <cell r="P406" t="str">
            <v>01</v>
          </cell>
          <cell r="Q406" t="str">
            <v>เปิดดำเนินการ</v>
          </cell>
          <cell r="V406" t="str">
            <v>21</v>
          </cell>
          <cell r="W406" t="str">
            <v>2.1 ทุติยภูมิระดับต้น</v>
          </cell>
          <cell r="AH406" t="str">
            <v>10815</v>
          </cell>
        </row>
        <row r="407">
          <cell r="A407" t="str">
            <v>001081600</v>
          </cell>
          <cell r="B407" t="str">
            <v>โรงพยาบาลวังม่วง</v>
          </cell>
          <cell r="C407" t="str">
            <v>21002</v>
          </cell>
          <cell r="D407" t="str">
            <v>กระทรวงสาธารณสุข สำนักงานปลัดกระทรวงสาธารณสุข</v>
          </cell>
          <cell r="E407" t="str">
            <v>07</v>
          </cell>
          <cell r="F407" t="str">
            <v>โรงพยาบาลชุมชน</v>
          </cell>
          <cell r="G407" t="str">
            <v>30</v>
          </cell>
          <cell r="H407" t="str">
            <v>19</v>
          </cell>
          <cell r="I407" t="str">
            <v>จ.สระบุรี</v>
          </cell>
          <cell r="J407" t="str">
            <v>12</v>
          </cell>
          <cell r="K407" t="str">
            <v xml:space="preserve"> อ.วังม่วง</v>
          </cell>
          <cell r="L407" t="str">
            <v>03</v>
          </cell>
          <cell r="M407" t="str">
            <v xml:space="preserve"> 'ต.วังม่วง'</v>
          </cell>
          <cell r="N407" t="str">
            <v>01</v>
          </cell>
          <cell r="O407" t="str">
            <v xml:space="preserve"> หมู่ 1</v>
          </cell>
          <cell r="P407" t="str">
            <v>01</v>
          </cell>
          <cell r="Q407" t="str">
            <v>เปิดดำเนินการ</v>
          </cell>
          <cell r="R407" t="str">
            <v xml:space="preserve">60 </v>
          </cell>
          <cell r="V407" t="str">
            <v>21</v>
          </cell>
          <cell r="W407" t="str">
            <v>2.1 ทุติยภูมิระดับต้น</v>
          </cell>
          <cell r="AH407" t="str">
            <v>10816</v>
          </cell>
        </row>
        <row r="408">
          <cell r="A408" t="str">
            <v>001080200</v>
          </cell>
          <cell r="B408" t="str">
            <v>โรงพยาบาลมโนรมย์</v>
          </cell>
          <cell r="C408" t="str">
            <v>21002</v>
          </cell>
          <cell r="D408" t="str">
            <v>กระทรวงสาธารณสุข สำนักงานปลัดกระทรวงสาธารณสุข</v>
          </cell>
          <cell r="E408" t="str">
            <v>07</v>
          </cell>
          <cell r="F408" t="str">
            <v>โรงพยาบาลชุมชน</v>
          </cell>
          <cell r="G408" t="str">
            <v>30</v>
          </cell>
          <cell r="H408" t="str">
            <v>18</v>
          </cell>
          <cell r="I408" t="str">
            <v>จ.ชัยนาท</v>
          </cell>
          <cell r="J408" t="str">
            <v>02</v>
          </cell>
          <cell r="K408" t="str">
            <v xml:space="preserve"> อ.มโนรมย์</v>
          </cell>
          <cell r="L408" t="str">
            <v>05</v>
          </cell>
          <cell r="M408" t="str">
            <v xml:space="preserve"> 'ต.หางน้ำสาคร'</v>
          </cell>
          <cell r="N408" t="str">
            <v>04</v>
          </cell>
          <cell r="O408" t="str">
            <v xml:space="preserve"> หมู่ 4</v>
          </cell>
          <cell r="P408" t="str">
            <v>01</v>
          </cell>
          <cell r="Q408" t="str">
            <v>เปิดดำเนินการ</v>
          </cell>
          <cell r="R408" t="str">
            <v xml:space="preserve">108 ม.8 ถ.ชัยนาท-สุพรรณบุรี </v>
          </cell>
          <cell r="V408" t="str">
            <v>21</v>
          </cell>
          <cell r="W408" t="str">
            <v>2.1 ทุติยภูมิระดับต้น</v>
          </cell>
          <cell r="AH408" t="str">
            <v>10802</v>
          </cell>
        </row>
        <row r="409">
          <cell r="A409" t="str">
            <v>001084600</v>
          </cell>
          <cell r="B409" t="str">
            <v>โรงพยาบาลเขาสมิง</v>
          </cell>
          <cell r="C409" t="str">
            <v>21002</v>
          </cell>
          <cell r="D409" t="str">
            <v>กระทรวงสาธารณสุข สำนักงานปลัดกระทรวงสาธารณสุข</v>
          </cell>
          <cell r="E409" t="str">
            <v>07</v>
          </cell>
          <cell r="F409" t="str">
            <v>โรงพยาบาลชุมชน</v>
          </cell>
          <cell r="G409" t="str">
            <v>38</v>
          </cell>
          <cell r="H409" t="str">
            <v>23</v>
          </cell>
          <cell r="I409" t="str">
            <v>จ.ตราด</v>
          </cell>
          <cell r="J409" t="str">
            <v>03</v>
          </cell>
          <cell r="K409" t="str">
            <v xml:space="preserve"> อ.เขาสมิง</v>
          </cell>
          <cell r="L409" t="str">
            <v>02</v>
          </cell>
          <cell r="M409" t="str">
            <v xml:space="preserve"> 'ต.แสนตุ้ง'</v>
          </cell>
          <cell r="N409" t="str">
            <v>01</v>
          </cell>
          <cell r="O409" t="str">
            <v xml:space="preserve"> หมู่ 1</v>
          </cell>
          <cell r="P409" t="str">
            <v>01</v>
          </cell>
          <cell r="Q409" t="str">
            <v>เปิดดำเนินการ</v>
          </cell>
          <cell r="R409" t="str">
            <v xml:space="preserve">75 ม.1 ถ.สุขุมวิท </v>
          </cell>
          <cell r="S409" t="str">
            <v>23150</v>
          </cell>
          <cell r="T409" t="str">
            <v>039-696414</v>
          </cell>
          <cell r="U409" t="str">
            <v>039-696414</v>
          </cell>
          <cell r="V409" t="str">
            <v>21</v>
          </cell>
          <cell r="W409" t="str">
            <v>2.1 ทุติยภูมิระดับต้น</v>
          </cell>
          <cell r="X409" t="str">
            <v>S</v>
          </cell>
          <cell r="Y409" t="str">
            <v xml:space="preserve">บริการ  </v>
          </cell>
          <cell r="AH409" t="str">
            <v>10846</v>
          </cell>
        </row>
        <row r="410">
          <cell r="A410" t="str">
            <v>001084700</v>
          </cell>
          <cell r="B410" t="str">
            <v>โรงพยาบาลบ่อไร่</v>
          </cell>
          <cell r="C410" t="str">
            <v>21002</v>
          </cell>
          <cell r="D410" t="str">
            <v>กระทรวงสาธารณสุข สำนักงานปลัดกระทรวงสาธารณสุข</v>
          </cell>
          <cell r="E410" t="str">
            <v>07</v>
          </cell>
          <cell r="F410" t="str">
            <v>โรงพยาบาลชุมชน</v>
          </cell>
          <cell r="G410" t="str">
            <v>37</v>
          </cell>
          <cell r="H410" t="str">
            <v>23</v>
          </cell>
          <cell r="I410" t="str">
            <v>จ.ตราด</v>
          </cell>
          <cell r="J410" t="str">
            <v>04</v>
          </cell>
          <cell r="K410" t="str">
            <v xml:space="preserve"> อ.บ่อไร่</v>
          </cell>
          <cell r="L410" t="str">
            <v>01</v>
          </cell>
          <cell r="M410" t="str">
            <v xml:space="preserve"> 'ต.บ่อพลอย'</v>
          </cell>
          <cell r="N410" t="str">
            <v>04</v>
          </cell>
          <cell r="O410" t="str">
            <v xml:space="preserve"> หมู่ 4</v>
          </cell>
          <cell r="P410" t="str">
            <v>01</v>
          </cell>
          <cell r="Q410" t="str">
            <v>เปิดดำเนินการ</v>
          </cell>
          <cell r="R410" t="str">
            <v xml:space="preserve">29 </v>
          </cell>
          <cell r="S410" t="str">
            <v>23140</v>
          </cell>
          <cell r="T410" t="str">
            <v>039-591040</v>
          </cell>
          <cell r="U410" t="str">
            <v>039-591020</v>
          </cell>
          <cell r="V410" t="str">
            <v>21</v>
          </cell>
          <cell r="W410" t="str">
            <v>2.1 ทุติยภูมิระดับต้น</v>
          </cell>
          <cell r="X410" t="str">
            <v>S</v>
          </cell>
          <cell r="Y410" t="str">
            <v xml:space="preserve">บริการ  </v>
          </cell>
          <cell r="AH410" t="str">
            <v>10847</v>
          </cell>
        </row>
        <row r="411">
          <cell r="A411" t="str">
            <v>001084800</v>
          </cell>
          <cell r="B411" t="str">
            <v>โรงพยาบาลแหลมงอบ</v>
          </cell>
          <cell r="C411" t="str">
            <v>21002</v>
          </cell>
          <cell r="D411" t="str">
            <v>กระทรวงสาธารณสุข สำนักงานปลัดกระทรวงสาธารณสุข</v>
          </cell>
          <cell r="E411" t="str">
            <v>07</v>
          </cell>
          <cell r="F411" t="str">
            <v>โรงพยาบาลชุมชน</v>
          </cell>
          <cell r="G411" t="str">
            <v>35</v>
          </cell>
          <cell r="H411" t="str">
            <v>23</v>
          </cell>
          <cell r="I411" t="str">
            <v>จ.ตราด</v>
          </cell>
          <cell r="J411" t="str">
            <v>05</v>
          </cell>
          <cell r="K411" t="str">
            <v xml:space="preserve"> อ.แหลมงอบ</v>
          </cell>
          <cell r="L411" t="str">
            <v>01</v>
          </cell>
          <cell r="M411" t="str">
            <v xml:space="preserve"> 'ต.แหลมงอบ'</v>
          </cell>
          <cell r="N411" t="str">
            <v>06</v>
          </cell>
          <cell r="O411" t="str">
            <v xml:space="preserve"> หมู่ 6</v>
          </cell>
          <cell r="P411" t="str">
            <v>01</v>
          </cell>
          <cell r="Q411" t="str">
            <v>เปิดดำเนินการ</v>
          </cell>
          <cell r="R411" t="str">
            <v xml:space="preserve">5/5 </v>
          </cell>
          <cell r="S411" t="str">
            <v>23120</v>
          </cell>
          <cell r="T411" t="str">
            <v>039-597040</v>
          </cell>
          <cell r="U411" t="str">
            <v>039-597040</v>
          </cell>
          <cell r="V411" t="str">
            <v>21</v>
          </cell>
          <cell r="W411" t="str">
            <v>2.1 ทุติยภูมิระดับต้น</v>
          </cell>
          <cell r="X411" t="str">
            <v>S</v>
          </cell>
          <cell r="Y411" t="str">
            <v xml:space="preserve">บริการ  </v>
          </cell>
          <cell r="AH411" t="str">
            <v>10848</v>
          </cell>
        </row>
        <row r="412">
          <cell r="A412" t="str">
            <v>001084900</v>
          </cell>
          <cell r="B412" t="str">
            <v>โรงพยาบาลเกาะกูด</v>
          </cell>
          <cell r="C412" t="str">
            <v>21002</v>
          </cell>
          <cell r="D412" t="str">
            <v>กระทรวงสาธารณสุข สำนักงานปลัดกระทรวงสาธารณสุข</v>
          </cell>
          <cell r="E412" t="str">
            <v>07</v>
          </cell>
          <cell r="F412" t="str">
            <v>โรงพยาบาลชุมชน</v>
          </cell>
          <cell r="G412" t="str">
            <v>6</v>
          </cell>
          <cell r="H412" t="str">
            <v>23</v>
          </cell>
          <cell r="I412" t="str">
            <v>จ.ตราด</v>
          </cell>
          <cell r="J412" t="str">
            <v>06</v>
          </cell>
          <cell r="K412" t="str">
            <v xml:space="preserve"> อ.เกาะกูด</v>
          </cell>
          <cell r="L412" t="str">
            <v>02</v>
          </cell>
          <cell r="M412" t="str">
            <v xml:space="preserve"> 'ต.เกาะกูด'</v>
          </cell>
          <cell r="N412" t="str">
            <v>01</v>
          </cell>
          <cell r="O412" t="str">
            <v xml:space="preserve"> หมู่ 1</v>
          </cell>
          <cell r="P412" t="str">
            <v>01</v>
          </cell>
          <cell r="Q412" t="str">
            <v>เปิดดำเนินการ</v>
          </cell>
          <cell r="R412" t="str">
            <v xml:space="preserve">49 </v>
          </cell>
          <cell r="S412" t="str">
            <v>23000</v>
          </cell>
          <cell r="T412" t="str">
            <v>039-525748</v>
          </cell>
          <cell r="U412" t="str">
            <v>039-525748</v>
          </cell>
          <cell r="V412" t="str">
            <v>21</v>
          </cell>
          <cell r="W412" t="str">
            <v>2.1 ทุติยภูมิระดับต้น</v>
          </cell>
          <cell r="X412" t="str">
            <v>S</v>
          </cell>
          <cell r="Y412" t="str">
            <v xml:space="preserve">บริการ  </v>
          </cell>
          <cell r="AH412" t="str">
            <v>10849</v>
          </cell>
        </row>
        <row r="413">
          <cell r="A413" t="str">
            <v>001080800</v>
          </cell>
          <cell r="B413" t="str">
            <v>โรงพยาบาลหนองแค</v>
          </cell>
          <cell r="C413" t="str">
            <v>21002</v>
          </cell>
          <cell r="D413" t="str">
            <v>กระทรวงสาธารณสุข สำนักงานปลัดกระทรวงสาธารณสุข</v>
          </cell>
          <cell r="E413" t="str">
            <v>07</v>
          </cell>
          <cell r="F413" t="str">
            <v>โรงพยาบาลชุมชน</v>
          </cell>
          <cell r="G413" t="str">
            <v>90</v>
          </cell>
          <cell r="H413" t="str">
            <v>19</v>
          </cell>
          <cell r="I413" t="str">
            <v>จ.สระบุรี</v>
          </cell>
          <cell r="J413" t="str">
            <v>03</v>
          </cell>
          <cell r="K413" t="str">
            <v xml:space="preserve"> อ.หนองแค</v>
          </cell>
          <cell r="L413" t="str">
            <v>01</v>
          </cell>
          <cell r="M413" t="str">
            <v xml:space="preserve"> 'ต.หนองแค'</v>
          </cell>
          <cell r="N413" t="str">
            <v>00</v>
          </cell>
          <cell r="O413" t="str">
            <v xml:space="preserve"> หมู่ 0</v>
          </cell>
          <cell r="P413" t="str">
            <v>01</v>
          </cell>
          <cell r="Q413" t="str">
            <v>เปิดดำเนินการ</v>
          </cell>
          <cell r="R413" t="str">
            <v>115 ถ.พหลโยธิน</v>
          </cell>
          <cell r="V413" t="str">
            <v>21</v>
          </cell>
          <cell r="W413" t="str">
            <v>2.1 ทุติยภูมิระดับต้น</v>
          </cell>
          <cell r="AH413" t="str">
            <v>10808</v>
          </cell>
        </row>
        <row r="414">
          <cell r="A414" t="str">
            <v>001083100</v>
          </cell>
          <cell r="B414" t="str">
            <v>โรงพยาบาลบ้านค่าย</v>
          </cell>
          <cell r="C414" t="str">
            <v>21002</v>
          </cell>
          <cell r="D414" t="str">
            <v>กระทรวงสาธารณสุข สำนักงานปลัดกระทรวงสาธารณสุข</v>
          </cell>
          <cell r="E414" t="str">
            <v>07</v>
          </cell>
          <cell r="F414" t="str">
            <v>โรงพยาบาลชุมชน</v>
          </cell>
          <cell r="G414" t="str">
            <v>38</v>
          </cell>
          <cell r="H414" t="str">
            <v>21</v>
          </cell>
          <cell r="I414" t="str">
            <v>จ.ระยอง</v>
          </cell>
          <cell r="J414" t="str">
            <v>05</v>
          </cell>
          <cell r="K414" t="str">
            <v xml:space="preserve"> อ.บ้านค่าย</v>
          </cell>
          <cell r="L414" t="str">
            <v>02</v>
          </cell>
          <cell r="M414" t="str">
            <v xml:space="preserve"> 'ต.หนองละลอก'</v>
          </cell>
          <cell r="N414" t="str">
            <v>04</v>
          </cell>
          <cell r="O414" t="str">
            <v xml:space="preserve"> หมู่ 4</v>
          </cell>
          <cell r="P414" t="str">
            <v>01</v>
          </cell>
          <cell r="Q414" t="str">
            <v>เปิดดำเนินการ</v>
          </cell>
          <cell r="R414" t="str">
            <v xml:space="preserve">144 </v>
          </cell>
          <cell r="S414" t="str">
            <v>21120</v>
          </cell>
          <cell r="T414" t="str">
            <v>038-641005</v>
          </cell>
          <cell r="U414" t="str">
            <v>038-641005</v>
          </cell>
          <cell r="V414" t="str">
            <v>22</v>
          </cell>
          <cell r="W414" t="str">
            <v>2.2 ทุติยภูมิระดับกลาง</v>
          </cell>
          <cell r="X414" t="str">
            <v>S</v>
          </cell>
          <cell r="Y414" t="str">
            <v xml:space="preserve">บริการ  </v>
          </cell>
          <cell r="AH414" t="str">
            <v>10831</v>
          </cell>
        </row>
        <row r="415">
          <cell r="A415" t="str">
            <v>001083200</v>
          </cell>
          <cell r="B415" t="str">
            <v>โรงพยาบาลปลวกแดง</v>
          </cell>
          <cell r="C415" t="str">
            <v>21002</v>
          </cell>
          <cell r="D415" t="str">
            <v>กระทรวงสาธารณสุข สำนักงานปลัดกระทรวงสาธารณสุข</v>
          </cell>
          <cell r="E415" t="str">
            <v>07</v>
          </cell>
          <cell r="F415" t="str">
            <v>โรงพยาบาลชุมชน</v>
          </cell>
          <cell r="G415" t="str">
            <v>36</v>
          </cell>
          <cell r="H415" t="str">
            <v>21</v>
          </cell>
          <cell r="I415" t="str">
            <v>จ.ระยอง</v>
          </cell>
          <cell r="J415" t="str">
            <v>06</v>
          </cell>
          <cell r="K415" t="str">
            <v xml:space="preserve"> อ.ปลวกแดง</v>
          </cell>
          <cell r="L415" t="str">
            <v>01</v>
          </cell>
          <cell r="M415" t="str">
            <v xml:space="preserve"> 'ต.ปลวกแดง'</v>
          </cell>
          <cell r="N415" t="str">
            <v>01</v>
          </cell>
          <cell r="O415" t="str">
            <v xml:space="preserve"> หมู่ 1</v>
          </cell>
          <cell r="P415" t="str">
            <v>01</v>
          </cell>
          <cell r="Q415" t="str">
            <v>เปิดดำเนินการ</v>
          </cell>
          <cell r="R415" t="str">
            <v xml:space="preserve">272 </v>
          </cell>
          <cell r="S415" t="str">
            <v>21140</v>
          </cell>
          <cell r="T415" t="str">
            <v>038-659117</v>
          </cell>
          <cell r="U415" t="str">
            <v>038-659005</v>
          </cell>
          <cell r="V415" t="str">
            <v>22</v>
          </cell>
          <cell r="W415" t="str">
            <v>2.2 ทุติยภูมิระดับกลาง</v>
          </cell>
          <cell r="X415" t="str">
            <v>S</v>
          </cell>
          <cell r="Y415" t="str">
            <v xml:space="preserve">บริการ  </v>
          </cell>
          <cell r="AH415" t="str">
            <v>10832</v>
          </cell>
        </row>
        <row r="416">
          <cell r="A416" t="str">
            <v>001144600</v>
          </cell>
          <cell r="B416" t="str">
            <v>โรงพยาบาลสมเด็จพระยุพราชบ้านดุง</v>
          </cell>
          <cell r="C416" t="str">
            <v>21002</v>
          </cell>
          <cell r="D416" t="str">
            <v>กระทรวงสาธารณสุข สำนักงานปลัดกระทรวงสาธารณสุข</v>
          </cell>
          <cell r="E416" t="str">
            <v>07</v>
          </cell>
          <cell r="F416" t="str">
            <v>โรงพยาบาลชุมชน</v>
          </cell>
          <cell r="G416" t="str">
            <v>90</v>
          </cell>
          <cell r="H416" t="str">
            <v>41</v>
          </cell>
          <cell r="I416" t="str">
            <v>จ.อุดรธานี</v>
          </cell>
          <cell r="J416" t="str">
            <v>11</v>
          </cell>
          <cell r="K416" t="str">
            <v xml:space="preserve"> อ.บ้านดุง</v>
          </cell>
          <cell r="L416" t="str">
            <v>01</v>
          </cell>
          <cell r="M416" t="str">
            <v xml:space="preserve"> 'ต.ศรีสุทโธ'</v>
          </cell>
          <cell r="N416" t="str">
            <v>07</v>
          </cell>
          <cell r="O416" t="str">
            <v xml:space="preserve"> หมู่ 7</v>
          </cell>
          <cell r="P416" t="str">
            <v>01</v>
          </cell>
          <cell r="Q416" t="str">
            <v>เปิดดำเนินการ</v>
          </cell>
          <cell r="V416" t="str">
            <v>21</v>
          </cell>
          <cell r="W416" t="str">
            <v>2.1 ทุติยภูมิระดับต้น</v>
          </cell>
          <cell r="AH416" t="str">
            <v>11446</v>
          </cell>
        </row>
        <row r="417">
          <cell r="A417" t="str">
            <v>001082900</v>
          </cell>
          <cell r="B417" t="str">
            <v>โรงพยาบาลแกลง</v>
          </cell>
          <cell r="C417" t="str">
            <v>21002</v>
          </cell>
          <cell r="D417" t="str">
            <v>กระทรวงสาธารณสุข สำนักงานปลัดกระทรวงสาธารณสุข</v>
          </cell>
          <cell r="E417" t="str">
            <v>07</v>
          </cell>
          <cell r="F417" t="str">
            <v>โรงพยาบาลชุมชน</v>
          </cell>
          <cell r="G417" t="str">
            <v>158</v>
          </cell>
          <cell r="H417" t="str">
            <v>21</v>
          </cell>
          <cell r="I417" t="str">
            <v>จ.ระยอง</v>
          </cell>
          <cell r="J417" t="str">
            <v>03</v>
          </cell>
          <cell r="K417" t="str">
            <v xml:space="preserve"> อ.แกลง</v>
          </cell>
          <cell r="L417" t="str">
            <v>01</v>
          </cell>
          <cell r="M417" t="str">
            <v xml:space="preserve"> 'ต.ทางเกวียน'</v>
          </cell>
          <cell r="N417" t="str">
            <v>00</v>
          </cell>
          <cell r="O417" t="str">
            <v xml:space="preserve"> หมู่ 0</v>
          </cell>
          <cell r="P417" t="str">
            <v>01</v>
          </cell>
          <cell r="Q417" t="str">
            <v>เปิดดำเนินการ</v>
          </cell>
          <cell r="R417" t="str">
            <v xml:space="preserve">254  ถ.สุขุมวิท </v>
          </cell>
          <cell r="S417" t="str">
            <v>21110</v>
          </cell>
          <cell r="T417" t="str">
            <v>038-677537</v>
          </cell>
          <cell r="U417" t="str">
            <v>038-677537</v>
          </cell>
          <cell r="V417" t="str">
            <v>23</v>
          </cell>
          <cell r="W417" t="str">
            <v>2.3 ทุติยภูมิระดับสูง</v>
          </cell>
          <cell r="X417" t="str">
            <v>S</v>
          </cell>
          <cell r="Y417" t="str">
            <v xml:space="preserve">บริการ  </v>
          </cell>
          <cell r="AH417" t="str">
            <v>10829</v>
          </cell>
        </row>
        <row r="418">
          <cell r="A418" t="str">
            <v>001080700</v>
          </cell>
          <cell r="B418" t="str">
            <v>โรงพยาบาลแก่งคอย</v>
          </cell>
          <cell r="C418" t="str">
            <v>21002</v>
          </cell>
          <cell r="D418" t="str">
            <v>กระทรวงสาธารณสุข สำนักงานปลัดกระทรวงสาธารณสุข</v>
          </cell>
          <cell r="E418" t="str">
            <v>07</v>
          </cell>
          <cell r="F418" t="str">
            <v>โรงพยาบาลชุมชน</v>
          </cell>
          <cell r="G418" t="str">
            <v>60</v>
          </cell>
          <cell r="H418" t="str">
            <v>19</v>
          </cell>
          <cell r="I418" t="str">
            <v>จ.สระบุรี</v>
          </cell>
          <cell r="J418" t="str">
            <v>02</v>
          </cell>
          <cell r="K418" t="str">
            <v xml:space="preserve"> อ.แก่งคอย</v>
          </cell>
          <cell r="L418" t="str">
            <v>01</v>
          </cell>
          <cell r="M418" t="str">
            <v xml:space="preserve"> 'ต.แก่งคอย'</v>
          </cell>
          <cell r="N418" t="str">
            <v>08</v>
          </cell>
          <cell r="O418" t="str">
            <v xml:space="preserve"> หมู่ 8</v>
          </cell>
          <cell r="P418" t="str">
            <v>01</v>
          </cell>
          <cell r="Q418" t="str">
            <v>เปิดดำเนินการ</v>
          </cell>
          <cell r="R418" t="str">
            <v xml:space="preserve">107 </v>
          </cell>
          <cell r="V418" t="str">
            <v>21</v>
          </cell>
          <cell r="W418" t="str">
            <v>2.1 ทุติยภูมิระดับต้น</v>
          </cell>
          <cell r="AH418" t="str">
            <v>10807</v>
          </cell>
        </row>
        <row r="419">
          <cell r="A419" t="str">
            <v>001077000</v>
          </cell>
          <cell r="B419" t="str">
            <v>โรงพยาบาลบางไทร</v>
          </cell>
          <cell r="C419" t="str">
            <v>21002</v>
          </cell>
          <cell r="D419" t="str">
            <v>กระทรวงสาธารณสุข สำนักงานปลัดกระทรวงสาธารณสุข</v>
          </cell>
          <cell r="E419" t="str">
            <v>07</v>
          </cell>
          <cell r="F419" t="str">
            <v>โรงพยาบาลชุมชน</v>
          </cell>
          <cell r="G419" t="str">
            <v>30</v>
          </cell>
          <cell r="H419" t="str">
            <v>14</v>
          </cell>
          <cell r="I419" t="str">
            <v>จ.พระนครศรีอยุธยา</v>
          </cell>
          <cell r="J419" t="str">
            <v>04</v>
          </cell>
          <cell r="K419" t="str">
            <v xml:space="preserve"> อ.บางไทร</v>
          </cell>
          <cell r="L419" t="str">
            <v>01</v>
          </cell>
          <cell r="M419" t="str">
            <v xml:space="preserve"> 'ต.บางไทร'</v>
          </cell>
          <cell r="N419" t="str">
            <v>02</v>
          </cell>
          <cell r="O419" t="str">
            <v xml:space="preserve"> หมู่ 2</v>
          </cell>
          <cell r="P419" t="str">
            <v>01</v>
          </cell>
          <cell r="Q419" t="str">
            <v>เปิดดำเนินการ</v>
          </cell>
          <cell r="R419" t="str">
            <v xml:space="preserve">35 ม.2 </v>
          </cell>
          <cell r="S419" t="str">
            <v>13190</v>
          </cell>
          <cell r="V419" t="str">
            <v>21</v>
          </cell>
          <cell r="W419" t="str">
            <v>2.1 ทุติยภูมิระดับต้น</v>
          </cell>
          <cell r="AH419" t="str">
            <v>10770</v>
          </cell>
        </row>
        <row r="420">
          <cell r="A420" t="str">
            <v>001076800</v>
          </cell>
          <cell r="B420" t="str">
            <v>โรงพยาบาลท่าเรือ</v>
          </cell>
          <cell r="C420" t="str">
            <v>21002</v>
          </cell>
          <cell r="D420" t="str">
            <v>กระทรวงสาธารณสุข สำนักงานปลัดกระทรวงสาธารณสุข</v>
          </cell>
          <cell r="E420" t="str">
            <v>07</v>
          </cell>
          <cell r="F420" t="str">
            <v>โรงพยาบาลชุมชน</v>
          </cell>
          <cell r="G420" t="str">
            <v>30</v>
          </cell>
          <cell r="H420" t="str">
            <v>14</v>
          </cell>
          <cell r="I420" t="str">
            <v>จ.พระนครศรีอยุธยา</v>
          </cell>
          <cell r="J420" t="str">
            <v>02</v>
          </cell>
          <cell r="K420" t="str">
            <v xml:space="preserve"> อ.ท่าเรือ</v>
          </cell>
          <cell r="L420" t="str">
            <v>01</v>
          </cell>
          <cell r="M420" t="str">
            <v xml:space="preserve"> 'ต.ท่าเรือ'</v>
          </cell>
          <cell r="N420" t="str">
            <v>02</v>
          </cell>
          <cell r="O420" t="str">
            <v xml:space="preserve"> หมู่ 2</v>
          </cell>
          <cell r="P420" t="str">
            <v>01</v>
          </cell>
          <cell r="Q420" t="str">
            <v>เปิดดำเนินการ</v>
          </cell>
          <cell r="R420" t="str">
            <v xml:space="preserve">440/1 ถ.เทศบาล 2 &lt;br /&gt; </v>
          </cell>
          <cell r="S420" t="str">
            <v>13000</v>
          </cell>
          <cell r="V420" t="str">
            <v>21</v>
          </cell>
          <cell r="W420" t="str">
            <v>2.1 ทุติยภูมิระดับต้น</v>
          </cell>
          <cell r="X420" t="str">
            <v>S</v>
          </cell>
          <cell r="Y420" t="str">
            <v xml:space="preserve">บริการ  </v>
          </cell>
          <cell r="AH420" t="str">
            <v>10768</v>
          </cell>
        </row>
        <row r="421">
          <cell r="A421" t="str">
            <v>001077700</v>
          </cell>
          <cell r="B421" t="str">
            <v>โรงพยาบาลวังน้อย</v>
          </cell>
          <cell r="C421" t="str">
            <v>21002</v>
          </cell>
          <cell r="D421" t="str">
            <v>กระทรวงสาธารณสุข สำนักงานปลัดกระทรวงสาธารณสุข</v>
          </cell>
          <cell r="E421" t="str">
            <v>07</v>
          </cell>
          <cell r="F421" t="str">
            <v>โรงพยาบาลชุมชน</v>
          </cell>
          <cell r="G421" t="str">
            <v>60</v>
          </cell>
          <cell r="H421" t="str">
            <v>14</v>
          </cell>
          <cell r="I421" t="str">
            <v>จ.พระนครศรีอยุธยา</v>
          </cell>
          <cell r="J421" t="str">
            <v>11</v>
          </cell>
          <cell r="K421" t="str">
            <v xml:space="preserve"> อ.วังน้อย</v>
          </cell>
          <cell r="L421" t="str">
            <v>01</v>
          </cell>
          <cell r="M421" t="str">
            <v xml:space="preserve"> 'ต.ลำตาเสา'</v>
          </cell>
          <cell r="N421" t="str">
            <v>05</v>
          </cell>
          <cell r="O421" t="str">
            <v xml:space="preserve"> หมู่ 5</v>
          </cell>
          <cell r="P421" t="str">
            <v>01</v>
          </cell>
          <cell r="Q421" t="str">
            <v>เปิดดำเนินการ</v>
          </cell>
          <cell r="R421" t="str">
            <v xml:space="preserve">100 ม.5 ถ.พหลโยธิน </v>
          </cell>
          <cell r="S421" t="str">
            <v>13170</v>
          </cell>
          <cell r="T421" t="str">
            <v>035271033</v>
          </cell>
          <cell r="V421" t="str">
            <v>21</v>
          </cell>
          <cell r="W421" t="str">
            <v>2.1 ทุติยภูมิระดับต้น</v>
          </cell>
          <cell r="X421" t="str">
            <v>S</v>
          </cell>
          <cell r="Y421" t="str">
            <v xml:space="preserve">บริการ  </v>
          </cell>
          <cell r="AH421" t="str">
            <v>10777</v>
          </cell>
        </row>
        <row r="422">
          <cell r="A422" t="str">
            <v>001084000</v>
          </cell>
          <cell r="B422" t="str">
            <v>โรงพยาบาลแหลมสิงห์</v>
          </cell>
          <cell r="C422" t="str">
            <v>21002</v>
          </cell>
          <cell r="D422" t="str">
            <v>กระทรวงสาธารณสุข สำนักงานปลัดกระทรวงสาธารณสุข</v>
          </cell>
          <cell r="E422" t="str">
            <v>07</v>
          </cell>
          <cell r="F422" t="str">
            <v>โรงพยาบาลชุมชน</v>
          </cell>
          <cell r="G422" t="str">
            <v>10</v>
          </cell>
          <cell r="H422" t="str">
            <v>22</v>
          </cell>
          <cell r="I422" t="str">
            <v>จ.จันทบุรี</v>
          </cell>
          <cell r="J422" t="str">
            <v>06</v>
          </cell>
          <cell r="K422" t="str">
            <v xml:space="preserve"> อ.แหลมสิงห์</v>
          </cell>
          <cell r="L422" t="str">
            <v>01</v>
          </cell>
          <cell r="M422" t="str">
            <v xml:space="preserve"> 'ต.ปากน้ำแหลมสิงห์'</v>
          </cell>
          <cell r="N422" t="str">
            <v>01</v>
          </cell>
          <cell r="O422" t="str">
            <v xml:space="preserve"> หมู่ 1</v>
          </cell>
          <cell r="P422" t="str">
            <v>01</v>
          </cell>
          <cell r="Q422" t="str">
            <v>เปิดดำเนินการ</v>
          </cell>
          <cell r="R422" t="str">
            <v xml:space="preserve">79/24 </v>
          </cell>
          <cell r="V422" t="str">
            <v>22</v>
          </cell>
          <cell r="W422" t="str">
            <v>2.2 ทุติยภูมิระดับกลาง</v>
          </cell>
          <cell r="AH422" t="str">
            <v>10840</v>
          </cell>
        </row>
        <row r="423">
          <cell r="A423" t="str">
            <v>001084100</v>
          </cell>
          <cell r="B423" t="str">
            <v>โรงพยาบาลสอยดาว</v>
          </cell>
          <cell r="C423" t="str">
            <v>21002</v>
          </cell>
          <cell r="D423" t="str">
            <v>กระทรวงสาธารณสุข สำนักงานปลัดกระทรวงสาธารณสุข</v>
          </cell>
          <cell r="E423" t="str">
            <v>07</v>
          </cell>
          <cell r="F423" t="str">
            <v>โรงพยาบาลชุมชน</v>
          </cell>
          <cell r="G423" t="str">
            <v>60</v>
          </cell>
          <cell r="H423" t="str">
            <v>22</v>
          </cell>
          <cell r="I423" t="str">
            <v>จ.จันทบุรี</v>
          </cell>
          <cell r="J423" t="str">
            <v>07</v>
          </cell>
          <cell r="K423" t="str">
            <v xml:space="preserve"> อ.สอยดาว</v>
          </cell>
          <cell r="L423" t="str">
            <v>01</v>
          </cell>
          <cell r="M423" t="str">
            <v xml:space="preserve"> 'ต.ปะตง'</v>
          </cell>
          <cell r="N423" t="str">
            <v>01</v>
          </cell>
          <cell r="O423" t="str">
            <v xml:space="preserve"> หมู่ 1</v>
          </cell>
          <cell r="P423" t="str">
            <v>01</v>
          </cell>
          <cell r="Q423" t="str">
            <v>เปิดดำเนินการ</v>
          </cell>
          <cell r="R423" t="str">
            <v>399</v>
          </cell>
          <cell r="V423" t="str">
            <v>22</v>
          </cell>
          <cell r="W423" t="str">
            <v>2.2 ทุติยภูมิระดับกลาง</v>
          </cell>
          <cell r="AH423" t="str">
            <v>10841</v>
          </cell>
        </row>
        <row r="424">
          <cell r="A424" t="str">
            <v>001084200</v>
          </cell>
          <cell r="B424" t="str">
            <v>โรงพยาบาลแก่งหางแมว</v>
          </cell>
          <cell r="C424" t="str">
            <v>21002</v>
          </cell>
          <cell r="D424" t="str">
            <v>กระทรวงสาธารณสุข สำนักงานปลัดกระทรวงสาธารณสุข</v>
          </cell>
          <cell r="E424" t="str">
            <v>07</v>
          </cell>
          <cell r="F424" t="str">
            <v>โรงพยาบาลชุมชน</v>
          </cell>
          <cell r="G424" t="str">
            <v>10</v>
          </cell>
          <cell r="H424" t="str">
            <v>22</v>
          </cell>
          <cell r="I424" t="str">
            <v>จ.จันทบุรี</v>
          </cell>
          <cell r="J424" t="str">
            <v>08</v>
          </cell>
          <cell r="K424" t="str">
            <v xml:space="preserve"> อ.แก่งหางแมว</v>
          </cell>
          <cell r="L424" t="str">
            <v>01</v>
          </cell>
          <cell r="M424" t="str">
            <v xml:space="preserve"> 'ต.แก่งหางแมว'</v>
          </cell>
          <cell r="N424" t="str">
            <v>03</v>
          </cell>
          <cell r="O424" t="str">
            <v xml:space="preserve"> หมู่ 3</v>
          </cell>
          <cell r="P424" t="str">
            <v>01</v>
          </cell>
          <cell r="Q424" t="str">
            <v>เปิดดำเนินการ</v>
          </cell>
          <cell r="R424" t="str">
            <v>3 ม.3 ถ.หนองกวาง-ขุนซ่อง</v>
          </cell>
          <cell r="V424" t="str">
            <v>22</v>
          </cell>
          <cell r="W424" t="str">
            <v>2.2 ทุติยภูมิระดับกลาง</v>
          </cell>
          <cell r="AH424" t="str">
            <v>10842</v>
          </cell>
        </row>
        <row r="425">
          <cell r="A425" t="str">
            <v>001084300</v>
          </cell>
          <cell r="B425" t="str">
            <v>โรงพยาบาลนายายอาม</v>
          </cell>
          <cell r="C425" t="str">
            <v>21002</v>
          </cell>
          <cell r="D425" t="str">
            <v>กระทรวงสาธารณสุข สำนักงานปลัดกระทรวงสาธารณสุข</v>
          </cell>
          <cell r="E425" t="str">
            <v>07</v>
          </cell>
          <cell r="F425" t="str">
            <v>โรงพยาบาลชุมชน</v>
          </cell>
          <cell r="G425" t="str">
            <v>10</v>
          </cell>
          <cell r="H425" t="str">
            <v>22</v>
          </cell>
          <cell r="I425" t="str">
            <v>จ.จันทบุรี</v>
          </cell>
          <cell r="J425" t="str">
            <v>09</v>
          </cell>
          <cell r="K425" t="str">
            <v xml:space="preserve"> อ.นายายอาม</v>
          </cell>
          <cell r="L425" t="str">
            <v>01</v>
          </cell>
          <cell r="M425" t="str">
            <v xml:space="preserve"> 'ต.นายายอาม'</v>
          </cell>
          <cell r="N425" t="str">
            <v>12</v>
          </cell>
          <cell r="O425" t="str">
            <v xml:space="preserve"> หมู่ 12</v>
          </cell>
          <cell r="P425" t="str">
            <v>01</v>
          </cell>
          <cell r="Q425" t="str">
            <v>เปิดดำเนินการ</v>
          </cell>
          <cell r="R425" t="str">
            <v xml:space="preserve">115 </v>
          </cell>
          <cell r="V425" t="str">
            <v>22</v>
          </cell>
          <cell r="W425" t="str">
            <v>2.2 ทุติยภูมิระดับกลาง</v>
          </cell>
          <cell r="AH425" t="str">
            <v>10843</v>
          </cell>
        </row>
        <row r="426">
          <cell r="A426" t="str">
            <v>001081800</v>
          </cell>
          <cell r="B426" t="str">
            <v>โรงพยาบาลหนองใหญ่</v>
          </cell>
          <cell r="C426" t="str">
            <v>21002</v>
          </cell>
          <cell r="D426" t="str">
            <v>กระทรวงสาธารณสุข สำนักงานปลัดกระทรวงสาธารณสุข</v>
          </cell>
          <cell r="E426" t="str">
            <v>07</v>
          </cell>
          <cell r="F426" t="str">
            <v>โรงพยาบาลชุมชน</v>
          </cell>
          <cell r="G426" t="str">
            <v>30</v>
          </cell>
          <cell r="H426" t="str">
            <v>20</v>
          </cell>
          <cell r="I426" t="str">
            <v>จ.ชลบุรี</v>
          </cell>
          <cell r="J426" t="str">
            <v>03</v>
          </cell>
          <cell r="K426" t="str">
            <v xml:space="preserve"> อ.หนองใหญ่</v>
          </cell>
          <cell r="L426" t="str">
            <v>01</v>
          </cell>
          <cell r="M426" t="str">
            <v xml:space="preserve"> 'ต.หนองใหญ่'</v>
          </cell>
          <cell r="N426" t="str">
            <v>01</v>
          </cell>
          <cell r="O426" t="str">
            <v xml:space="preserve"> หมู่ 1</v>
          </cell>
          <cell r="P426" t="str">
            <v>01</v>
          </cell>
          <cell r="Q426" t="str">
            <v>เปิดดำเนินการ</v>
          </cell>
          <cell r="V426" t="str">
            <v>21</v>
          </cell>
          <cell r="W426" t="str">
            <v>2.1 ทุติยภูมิระดับต้น</v>
          </cell>
          <cell r="AH426" t="str">
            <v>10818</v>
          </cell>
        </row>
        <row r="427">
          <cell r="A427" t="str">
            <v>001082600</v>
          </cell>
          <cell r="B427" t="str">
            <v>โรงพยาบาลบ่อทอง</v>
          </cell>
          <cell r="C427" t="str">
            <v>21002</v>
          </cell>
          <cell r="D427" t="str">
            <v>กระทรวงสาธารณสุข สำนักงานปลัดกระทรวงสาธารณสุข</v>
          </cell>
          <cell r="E427" t="str">
            <v>07</v>
          </cell>
          <cell r="F427" t="str">
            <v>โรงพยาบาลชุมชน</v>
          </cell>
          <cell r="G427" t="str">
            <v>60</v>
          </cell>
          <cell r="H427" t="str">
            <v>20</v>
          </cell>
          <cell r="I427" t="str">
            <v>จ.ชลบุรี</v>
          </cell>
          <cell r="J427" t="str">
            <v>10</v>
          </cell>
          <cell r="K427" t="str">
            <v xml:space="preserve"> อ.บ่อทอง</v>
          </cell>
          <cell r="L427" t="str">
            <v>01</v>
          </cell>
          <cell r="M427" t="str">
            <v xml:space="preserve"> 'ต.บ่อทอง'</v>
          </cell>
          <cell r="N427" t="str">
            <v>01</v>
          </cell>
          <cell r="O427" t="str">
            <v xml:space="preserve"> หมู่ 1</v>
          </cell>
          <cell r="P427" t="str">
            <v>01</v>
          </cell>
          <cell r="Q427" t="str">
            <v>เปิดดำเนินการ</v>
          </cell>
          <cell r="R427" t="str">
            <v xml:space="preserve">  เลขที่  300</v>
          </cell>
          <cell r="V427" t="str">
            <v>21</v>
          </cell>
          <cell r="W427" t="str">
            <v>2.1 ทุติยภูมิระดับต้น</v>
          </cell>
          <cell r="AH427" t="str">
            <v>10826</v>
          </cell>
        </row>
        <row r="428">
          <cell r="A428" t="str">
            <v>001082800</v>
          </cell>
          <cell r="B428" t="str">
            <v>โรงพยาบาลบ้านฉาง</v>
          </cell>
          <cell r="C428" t="str">
            <v>21002</v>
          </cell>
          <cell r="D428" t="str">
            <v>กระทรวงสาธารณสุข สำนักงานปลัดกระทรวงสาธารณสุข</v>
          </cell>
          <cell r="E428" t="str">
            <v>07</v>
          </cell>
          <cell r="F428" t="str">
            <v>โรงพยาบาลชุมชน</v>
          </cell>
          <cell r="G428" t="str">
            <v>70</v>
          </cell>
          <cell r="H428" t="str">
            <v>21</v>
          </cell>
          <cell r="I428" t="str">
            <v>จ.ระยอง</v>
          </cell>
          <cell r="J428" t="str">
            <v>02</v>
          </cell>
          <cell r="K428" t="str">
            <v xml:space="preserve"> อ.บ้านฉาง</v>
          </cell>
          <cell r="L428" t="str">
            <v>02</v>
          </cell>
          <cell r="M428" t="str">
            <v xml:space="preserve"> 'ต.พลา'</v>
          </cell>
          <cell r="N428" t="str">
            <v>01</v>
          </cell>
          <cell r="O428" t="str">
            <v xml:space="preserve"> หมู่ 1</v>
          </cell>
          <cell r="P428" t="str">
            <v>01</v>
          </cell>
          <cell r="Q428" t="str">
            <v>เปิดดำเนินการ</v>
          </cell>
          <cell r="R428" t="str">
            <v xml:space="preserve">77 ม.1 ถ.อังกินันทน์ </v>
          </cell>
          <cell r="S428" t="str">
            <v>21130</v>
          </cell>
          <cell r="T428" t="str">
            <v>038-603995</v>
          </cell>
          <cell r="U428" t="str">
            <v>038-603838</v>
          </cell>
          <cell r="V428" t="str">
            <v>22</v>
          </cell>
          <cell r="W428" t="str">
            <v>2.2 ทุติยภูมิระดับกลาง</v>
          </cell>
          <cell r="X428" t="str">
            <v>S</v>
          </cell>
          <cell r="Y428" t="str">
            <v xml:space="preserve">บริการ  </v>
          </cell>
          <cell r="AH428" t="str">
            <v>10828</v>
          </cell>
        </row>
        <row r="429">
          <cell r="A429" t="str">
            <v>001083000</v>
          </cell>
          <cell r="B429" t="str">
            <v>โรงพยาบาลวังจันทร์</v>
          </cell>
          <cell r="C429" t="str">
            <v>21002</v>
          </cell>
          <cell r="D429" t="str">
            <v>กระทรวงสาธารณสุข สำนักงานปลัดกระทรวงสาธารณสุข</v>
          </cell>
          <cell r="E429" t="str">
            <v>07</v>
          </cell>
          <cell r="F429" t="str">
            <v>โรงพยาบาลชุมชน</v>
          </cell>
          <cell r="G429" t="str">
            <v>45</v>
          </cell>
          <cell r="H429" t="str">
            <v>21</v>
          </cell>
          <cell r="I429" t="str">
            <v>จ.ระยอง</v>
          </cell>
          <cell r="J429" t="str">
            <v>04</v>
          </cell>
          <cell r="K429" t="str">
            <v xml:space="preserve"> อ.วังจันทร์</v>
          </cell>
          <cell r="L429" t="str">
            <v>02</v>
          </cell>
          <cell r="M429" t="str">
            <v xml:space="preserve"> 'ต.ชุมแสง'</v>
          </cell>
          <cell r="N429" t="str">
            <v>03</v>
          </cell>
          <cell r="O429" t="str">
            <v xml:space="preserve"> หมู่ 3</v>
          </cell>
          <cell r="P429" t="str">
            <v>01</v>
          </cell>
          <cell r="Q429" t="str">
            <v>เปิดดำเนินการ</v>
          </cell>
          <cell r="R429" t="str">
            <v xml:space="preserve">349 ต.ชุมแสง </v>
          </cell>
          <cell r="S429" t="str">
            <v>21210</v>
          </cell>
          <cell r="T429" t="str">
            <v>038-666198</v>
          </cell>
          <cell r="U429" t="str">
            <v>038-666247</v>
          </cell>
          <cell r="V429" t="str">
            <v>22</v>
          </cell>
          <cell r="W429" t="str">
            <v>2.2 ทุติยภูมิระดับกลาง</v>
          </cell>
          <cell r="X429" t="str">
            <v>S</v>
          </cell>
          <cell r="Y429" t="str">
            <v xml:space="preserve">บริการ  </v>
          </cell>
          <cell r="AH429" t="str">
            <v>10830</v>
          </cell>
        </row>
        <row r="430">
          <cell r="A430" t="str">
            <v>001087600</v>
          </cell>
          <cell r="B430" t="str">
            <v>โรงพยาบาลโชคชัย</v>
          </cell>
          <cell r="C430" t="str">
            <v>21002</v>
          </cell>
          <cell r="D430" t="str">
            <v>กระทรวงสาธารณสุข สำนักงานปลัดกระทรวงสาธารณสุข</v>
          </cell>
          <cell r="E430" t="str">
            <v>07</v>
          </cell>
          <cell r="F430" t="str">
            <v>โรงพยาบาลชุมชน</v>
          </cell>
          <cell r="G430" t="str">
            <v>30</v>
          </cell>
          <cell r="H430" t="str">
            <v>30</v>
          </cell>
          <cell r="I430" t="str">
            <v>จ.นครราชสีมา</v>
          </cell>
          <cell r="J430" t="str">
            <v>07</v>
          </cell>
          <cell r="K430" t="str">
            <v xml:space="preserve"> อ.โชคชัย</v>
          </cell>
          <cell r="L430" t="str">
            <v>08</v>
          </cell>
          <cell r="M430" t="str">
            <v xml:space="preserve"> 'ต.โชคชัย'</v>
          </cell>
          <cell r="N430" t="str">
            <v>13</v>
          </cell>
          <cell r="O430" t="str">
            <v xml:space="preserve"> หมู่ 13</v>
          </cell>
          <cell r="P430" t="str">
            <v>01</v>
          </cell>
          <cell r="Q430" t="str">
            <v>เปิดดำเนินการ</v>
          </cell>
          <cell r="R430" t="str">
            <v xml:space="preserve">220 </v>
          </cell>
          <cell r="V430" t="str">
            <v>22</v>
          </cell>
          <cell r="W430" t="str">
            <v>2.2 ทุติยภูมิระดับกลาง</v>
          </cell>
          <cell r="AH430" t="str">
            <v>10876</v>
          </cell>
        </row>
        <row r="431">
          <cell r="A431" t="str">
            <v>001087700</v>
          </cell>
          <cell r="B431" t="str">
            <v>โรงพยาบาลด่านขุนทด</v>
          </cell>
          <cell r="C431" t="str">
            <v>21002</v>
          </cell>
          <cell r="D431" t="str">
            <v>กระทรวงสาธารณสุข สำนักงานปลัดกระทรวงสาธารณสุข</v>
          </cell>
          <cell r="E431" t="str">
            <v>07</v>
          </cell>
          <cell r="F431" t="str">
            <v>โรงพยาบาลชุมชน</v>
          </cell>
          <cell r="G431" t="str">
            <v>90</v>
          </cell>
          <cell r="H431" t="str">
            <v>30</v>
          </cell>
          <cell r="I431" t="str">
            <v>จ.นครราชสีมา</v>
          </cell>
          <cell r="J431" t="str">
            <v>08</v>
          </cell>
          <cell r="K431" t="str">
            <v xml:space="preserve"> อ.ด่านขุนทด</v>
          </cell>
          <cell r="L431" t="str">
            <v>02</v>
          </cell>
          <cell r="M431" t="str">
            <v xml:space="preserve"> 'ต.ด่านขุนทด'</v>
          </cell>
          <cell r="N431" t="str">
            <v>02</v>
          </cell>
          <cell r="O431" t="str">
            <v xml:space="preserve"> หมู่ 2</v>
          </cell>
          <cell r="P431" t="str">
            <v>01</v>
          </cell>
          <cell r="Q431" t="str">
            <v>เปิดดำเนินการ</v>
          </cell>
          <cell r="R431" t="str">
            <v xml:space="preserve">142/49 </v>
          </cell>
          <cell r="V431" t="str">
            <v>22</v>
          </cell>
          <cell r="W431" t="str">
            <v>2.2 ทุติยภูมิระดับกลาง</v>
          </cell>
          <cell r="AH431" t="str">
            <v>10877</v>
          </cell>
        </row>
        <row r="432">
          <cell r="A432" t="str">
            <v>001088100</v>
          </cell>
          <cell r="B432" t="str">
            <v>โรงพยาบาลบัวใหญ่</v>
          </cell>
          <cell r="C432" t="str">
            <v>21002</v>
          </cell>
          <cell r="D432" t="str">
            <v>กระทรวงสาธารณสุข สำนักงานปลัดกระทรวงสาธารณสุข</v>
          </cell>
          <cell r="E432" t="str">
            <v>07</v>
          </cell>
          <cell r="F432" t="str">
            <v>โรงพยาบาลชุมชน</v>
          </cell>
          <cell r="G432" t="str">
            <v>90</v>
          </cell>
          <cell r="H432" t="str">
            <v>30</v>
          </cell>
          <cell r="I432" t="str">
            <v>จ.นครราชสีมา</v>
          </cell>
          <cell r="J432" t="str">
            <v>12</v>
          </cell>
          <cell r="K432" t="str">
            <v xml:space="preserve"> อ.บัวใหญ่</v>
          </cell>
          <cell r="L432" t="str">
            <v>01</v>
          </cell>
          <cell r="M432" t="str">
            <v xml:space="preserve"> 'ต.บัวใหญ่'</v>
          </cell>
          <cell r="N432" t="str">
            <v>00</v>
          </cell>
          <cell r="O432" t="str">
            <v xml:space="preserve"> หมู่ 0</v>
          </cell>
          <cell r="P432" t="str">
            <v>01</v>
          </cell>
          <cell r="Q432" t="str">
            <v>เปิดดำเนินการ</v>
          </cell>
          <cell r="R432" t="str">
            <v xml:space="preserve">6 ถ.เทศบาล12 </v>
          </cell>
          <cell r="V432" t="str">
            <v>22</v>
          </cell>
          <cell r="W432" t="str">
            <v>2.2 ทุติยภูมิระดับกลาง</v>
          </cell>
          <cell r="AH432" t="str">
            <v>10881</v>
          </cell>
        </row>
        <row r="433">
          <cell r="A433" t="str">
            <v>001087000</v>
          </cell>
          <cell r="B433" t="str">
            <v>โรงพยาบาลอรัญประเทศ</v>
          </cell>
          <cell r="C433" t="str">
            <v>21002</v>
          </cell>
          <cell r="D433" t="str">
            <v>กระทรวงสาธารณสุข สำนักงานปลัดกระทรวงสาธารณสุข</v>
          </cell>
          <cell r="E433" t="str">
            <v>07</v>
          </cell>
          <cell r="F433" t="str">
            <v>โรงพยาบาลชุมชน</v>
          </cell>
          <cell r="G433" t="str">
            <v>120</v>
          </cell>
          <cell r="H433" t="str">
            <v>27</v>
          </cell>
          <cell r="I433" t="str">
            <v>จ.สระแก้ว</v>
          </cell>
          <cell r="J433" t="str">
            <v>06</v>
          </cell>
          <cell r="K433" t="str">
            <v xml:space="preserve"> อ.อรัญประเทศ</v>
          </cell>
          <cell r="L433" t="str">
            <v>01</v>
          </cell>
          <cell r="M433" t="str">
            <v xml:space="preserve"> 'ต.อรัญประเทศ'</v>
          </cell>
          <cell r="N433" t="str">
            <v>01</v>
          </cell>
          <cell r="O433" t="str">
            <v xml:space="preserve"> หมู่ 1</v>
          </cell>
          <cell r="P433" t="str">
            <v>01</v>
          </cell>
          <cell r="Q433" t="str">
            <v>เปิดดำเนินการ</v>
          </cell>
          <cell r="R433" t="str">
            <v xml:space="preserve">4 ถ.มหาดไทย </v>
          </cell>
          <cell r="V433" t="str">
            <v>23</v>
          </cell>
          <cell r="W433" t="str">
            <v>2.3 ทุติยภูมิระดับสูง</v>
          </cell>
          <cell r="AH433" t="str">
            <v>10870</v>
          </cell>
        </row>
        <row r="434">
          <cell r="A434" t="str">
            <v>001090800</v>
          </cell>
          <cell r="B434" t="str">
            <v>โรงพยาบาลหนองหงส์</v>
          </cell>
          <cell r="C434" t="str">
            <v>21002</v>
          </cell>
          <cell r="D434" t="str">
            <v>กระทรวงสาธารณสุข สำนักงานปลัดกระทรวงสาธารณสุข</v>
          </cell>
          <cell r="E434" t="str">
            <v>07</v>
          </cell>
          <cell r="F434" t="str">
            <v>โรงพยาบาลชุมชน</v>
          </cell>
          <cell r="G434" t="str">
            <v>30</v>
          </cell>
          <cell r="H434" t="str">
            <v>31</v>
          </cell>
          <cell r="I434" t="str">
            <v>จ.บุรีรัมย์</v>
          </cell>
          <cell r="J434" t="str">
            <v>14</v>
          </cell>
          <cell r="K434" t="str">
            <v xml:space="preserve"> อ.หนองหงส์</v>
          </cell>
          <cell r="L434" t="str">
            <v>01</v>
          </cell>
          <cell r="M434" t="str">
            <v xml:space="preserve"> 'ต.สระแก้ว'</v>
          </cell>
          <cell r="N434" t="str">
            <v>02</v>
          </cell>
          <cell r="O434" t="str">
            <v xml:space="preserve"> หมู่ 2</v>
          </cell>
          <cell r="P434" t="str">
            <v>01</v>
          </cell>
          <cell r="Q434" t="str">
            <v>เปิดดำเนินการ</v>
          </cell>
          <cell r="V434" t="str">
            <v>22</v>
          </cell>
          <cell r="W434" t="str">
            <v>2.2 ทุติยภูมิระดับกลาง</v>
          </cell>
          <cell r="AH434" t="str">
            <v>10908</v>
          </cell>
        </row>
        <row r="435">
          <cell r="A435" t="str">
            <v>001083500</v>
          </cell>
          <cell r="B435" t="str">
            <v>โรงพยาบาลท่าใหม่</v>
          </cell>
          <cell r="C435" t="str">
            <v>21002</v>
          </cell>
          <cell r="D435" t="str">
            <v>กระทรวงสาธารณสุข สำนักงานปลัดกระทรวงสาธารณสุข</v>
          </cell>
          <cell r="E435" t="str">
            <v>07</v>
          </cell>
          <cell r="F435" t="str">
            <v>โรงพยาบาลชุมชน</v>
          </cell>
          <cell r="G435" t="str">
            <v>30</v>
          </cell>
          <cell r="H435" t="str">
            <v>22</v>
          </cell>
          <cell r="I435" t="str">
            <v>จ.จันทบุรี</v>
          </cell>
          <cell r="J435" t="str">
            <v>03</v>
          </cell>
          <cell r="K435" t="str">
            <v xml:space="preserve"> อ.ท่าใหม่</v>
          </cell>
          <cell r="L435" t="str">
            <v>01</v>
          </cell>
          <cell r="M435" t="str">
            <v xml:space="preserve"> 'ต.ท่าใหม่'</v>
          </cell>
          <cell r="N435" t="str">
            <v>00</v>
          </cell>
          <cell r="O435" t="str">
            <v xml:space="preserve"> หมู่ 0</v>
          </cell>
          <cell r="P435" t="str">
            <v>01</v>
          </cell>
          <cell r="Q435" t="str">
            <v>เปิดดำเนินการ</v>
          </cell>
          <cell r="R435" t="str">
            <v xml:space="preserve">28 ถ.สรรพกิจ </v>
          </cell>
          <cell r="S435" t="str">
            <v>22120</v>
          </cell>
          <cell r="T435" t="str">
            <v>039-431001</v>
          </cell>
          <cell r="U435" t="str">
            <v>039-431002</v>
          </cell>
          <cell r="V435" t="str">
            <v>22</v>
          </cell>
          <cell r="W435" t="str">
            <v>2.2 ทุติยภูมิระดับกลาง</v>
          </cell>
          <cell r="X435" t="str">
            <v>S</v>
          </cell>
          <cell r="Y435" t="str">
            <v xml:space="preserve">บริการ  </v>
          </cell>
          <cell r="AH435" t="str">
            <v>10835</v>
          </cell>
        </row>
        <row r="436">
          <cell r="A436" t="str">
            <v>001089000</v>
          </cell>
          <cell r="B436" t="str">
            <v>โรงพยาบาลปากช่องนานา</v>
          </cell>
          <cell r="C436" t="str">
            <v>21002</v>
          </cell>
          <cell r="D436" t="str">
            <v>กระทรวงสาธารณสุข สำนักงานปลัดกระทรวงสาธารณสุข</v>
          </cell>
          <cell r="E436" t="str">
            <v>07</v>
          </cell>
          <cell r="F436" t="str">
            <v>โรงพยาบาลชุมชน</v>
          </cell>
          <cell r="G436" t="str">
            <v>120</v>
          </cell>
          <cell r="H436" t="str">
            <v>30</v>
          </cell>
          <cell r="I436" t="str">
            <v>จ.นครราชสีมา</v>
          </cell>
          <cell r="J436" t="str">
            <v>21</v>
          </cell>
          <cell r="K436" t="str">
            <v xml:space="preserve"> อ.ปากช่อง</v>
          </cell>
          <cell r="L436" t="str">
            <v>01</v>
          </cell>
          <cell r="M436" t="str">
            <v xml:space="preserve"> 'ต.ปากช่อง'</v>
          </cell>
          <cell r="N436" t="str">
            <v>00</v>
          </cell>
          <cell r="O436" t="str">
            <v xml:space="preserve"> หมู่ 0</v>
          </cell>
          <cell r="P436" t="str">
            <v>01</v>
          </cell>
          <cell r="Q436" t="str">
            <v>เปิดดำเนินการ</v>
          </cell>
          <cell r="R436" t="str">
            <v xml:space="preserve">400 ถ.มิตรภาพ </v>
          </cell>
          <cell r="V436" t="str">
            <v>23</v>
          </cell>
          <cell r="W436" t="str">
            <v>2.3 ทุติยภูมิระดับสูง</v>
          </cell>
          <cell r="AH436" t="str">
            <v>10890</v>
          </cell>
        </row>
        <row r="437">
          <cell r="A437" t="str">
            <v>001083600</v>
          </cell>
          <cell r="B437" t="str">
            <v>โรงพยาบาลเขาสุกิม</v>
          </cell>
          <cell r="C437" t="str">
            <v>21002</v>
          </cell>
          <cell r="D437" t="str">
            <v>กระทรวงสาธารณสุข สำนักงานปลัดกระทรวงสาธารณสุข</v>
          </cell>
          <cell r="E437" t="str">
            <v>07</v>
          </cell>
          <cell r="F437" t="str">
            <v>โรงพยาบาลชุมชน</v>
          </cell>
          <cell r="G437" t="str">
            <v>30</v>
          </cell>
          <cell r="H437" t="str">
            <v>22</v>
          </cell>
          <cell r="I437" t="str">
            <v>จ.จันทบุรี</v>
          </cell>
          <cell r="J437" t="str">
            <v>03</v>
          </cell>
          <cell r="K437" t="str">
            <v xml:space="preserve"> อ.ท่าใหม่</v>
          </cell>
          <cell r="L437" t="str">
            <v>07</v>
          </cell>
          <cell r="M437" t="str">
            <v xml:space="preserve"> 'ต.เขาบายศรี'</v>
          </cell>
          <cell r="N437" t="str">
            <v>12</v>
          </cell>
          <cell r="O437" t="str">
            <v xml:space="preserve"> หมู่ 12</v>
          </cell>
          <cell r="P437" t="str">
            <v>01</v>
          </cell>
          <cell r="Q437" t="str">
            <v>เปิดดำเนินการ</v>
          </cell>
          <cell r="R437" t="str">
            <v>50/1</v>
          </cell>
          <cell r="S437" t="str">
            <v>22120</v>
          </cell>
          <cell r="T437" t="str">
            <v>039-495225</v>
          </cell>
          <cell r="V437" t="str">
            <v>22</v>
          </cell>
          <cell r="W437" t="str">
            <v>2.2 ทุติยภูมิระดับกลาง</v>
          </cell>
          <cell r="X437" t="str">
            <v>S</v>
          </cell>
          <cell r="Y437" t="str">
            <v xml:space="preserve">บริการ  </v>
          </cell>
          <cell r="AH437" t="str">
            <v>10836</v>
          </cell>
        </row>
        <row r="438">
          <cell r="A438" t="str">
            <v>001085000</v>
          </cell>
          <cell r="B438" t="str">
            <v>โรงพยาบาลบางคล้า</v>
          </cell>
          <cell r="C438" t="str">
            <v>21002</v>
          </cell>
          <cell r="D438" t="str">
            <v>กระทรวงสาธารณสุข สำนักงานปลัดกระทรวงสาธารณสุข</v>
          </cell>
          <cell r="E438" t="str">
            <v>07</v>
          </cell>
          <cell r="F438" t="str">
            <v>โรงพยาบาลชุมชน</v>
          </cell>
          <cell r="G438" t="str">
            <v>30</v>
          </cell>
          <cell r="H438" t="str">
            <v>24</v>
          </cell>
          <cell r="I438" t="str">
            <v>จ.ฉะเชิงเทรา</v>
          </cell>
          <cell r="J438" t="str">
            <v>02</v>
          </cell>
          <cell r="K438" t="str">
            <v xml:space="preserve"> อ.บางคล้า</v>
          </cell>
          <cell r="L438" t="str">
            <v>09</v>
          </cell>
          <cell r="M438" t="str">
            <v xml:space="preserve"> 'ต.ปากน้ำ'</v>
          </cell>
          <cell r="N438" t="str">
            <v>01</v>
          </cell>
          <cell r="O438" t="str">
            <v xml:space="preserve"> หมู่ 1</v>
          </cell>
          <cell r="P438" t="str">
            <v>01</v>
          </cell>
          <cell r="Q438" t="str">
            <v>เปิดดำเนินการ</v>
          </cell>
          <cell r="R438" t="str">
            <v xml:space="preserve">62 </v>
          </cell>
          <cell r="S438" t="str">
            <v>24110</v>
          </cell>
          <cell r="T438" t="str">
            <v>038-541009</v>
          </cell>
          <cell r="U438" t="str">
            <v>038-541009</v>
          </cell>
          <cell r="V438" t="str">
            <v>21</v>
          </cell>
          <cell r="W438" t="str">
            <v>2.1 ทุติยภูมิระดับต้น</v>
          </cell>
          <cell r="X438" t="str">
            <v>S</v>
          </cell>
          <cell r="Y438" t="str">
            <v xml:space="preserve">บริการ  </v>
          </cell>
          <cell r="AH438" t="str">
            <v>10850</v>
          </cell>
        </row>
        <row r="439">
          <cell r="A439" t="str">
            <v>001085200</v>
          </cell>
          <cell r="B439" t="str">
            <v>โรงพยาบาลบางปะกง</v>
          </cell>
          <cell r="C439" t="str">
            <v>21002</v>
          </cell>
          <cell r="D439" t="str">
            <v>กระทรวงสาธารณสุข สำนักงานปลัดกระทรวงสาธารณสุข</v>
          </cell>
          <cell r="E439" t="str">
            <v>07</v>
          </cell>
          <cell r="F439" t="str">
            <v>โรงพยาบาลชุมชน</v>
          </cell>
          <cell r="G439" t="str">
            <v>70</v>
          </cell>
          <cell r="H439" t="str">
            <v>24</v>
          </cell>
          <cell r="I439" t="str">
            <v>จ.ฉะเชิงเทรา</v>
          </cell>
          <cell r="J439" t="str">
            <v>04</v>
          </cell>
          <cell r="K439" t="str">
            <v xml:space="preserve"> อ.บางปะกง</v>
          </cell>
          <cell r="L439" t="str">
            <v>01</v>
          </cell>
          <cell r="M439" t="str">
            <v xml:space="preserve"> 'ต.บางปะกง'</v>
          </cell>
          <cell r="N439" t="str">
            <v>13</v>
          </cell>
          <cell r="O439" t="str">
            <v xml:space="preserve"> หมู่ 13</v>
          </cell>
          <cell r="P439" t="str">
            <v>01</v>
          </cell>
          <cell r="Q439" t="str">
            <v>เปิดดำเนินการ</v>
          </cell>
          <cell r="R439" t="str">
            <v xml:space="preserve">142 ม.13 ถ.บางนา-ตราด </v>
          </cell>
          <cell r="S439" t="str">
            <v>24130</v>
          </cell>
          <cell r="T439" t="str">
            <v>038-531286</v>
          </cell>
          <cell r="U439" t="str">
            <v>038-531287</v>
          </cell>
          <cell r="V439" t="str">
            <v>22</v>
          </cell>
          <cell r="W439" t="str">
            <v>2.2 ทุติยภูมิระดับกลาง</v>
          </cell>
          <cell r="X439" t="str">
            <v>S</v>
          </cell>
          <cell r="Y439" t="str">
            <v xml:space="preserve">บริการ  </v>
          </cell>
          <cell r="AH439" t="str">
            <v>10852</v>
          </cell>
        </row>
        <row r="440">
          <cell r="A440" t="str">
            <v>001085300</v>
          </cell>
          <cell r="B440" t="str">
            <v>โรงพยาบาลบ้านโพธิ์</v>
          </cell>
          <cell r="C440" t="str">
            <v>21002</v>
          </cell>
          <cell r="D440" t="str">
            <v>กระทรวงสาธารณสุข สำนักงานปลัดกระทรวงสาธารณสุข</v>
          </cell>
          <cell r="E440" t="str">
            <v>07</v>
          </cell>
          <cell r="F440" t="str">
            <v>โรงพยาบาลชุมชน</v>
          </cell>
          <cell r="G440" t="str">
            <v>40</v>
          </cell>
          <cell r="H440" t="str">
            <v>24</v>
          </cell>
          <cell r="I440" t="str">
            <v>จ.ฉะเชิงเทรา</v>
          </cell>
          <cell r="J440" t="str">
            <v>05</v>
          </cell>
          <cell r="K440" t="str">
            <v xml:space="preserve"> อ.บ้านโพธิ์</v>
          </cell>
          <cell r="L440" t="str">
            <v>01</v>
          </cell>
          <cell r="M440" t="str">
            <v xml:space="preserve"> 'ต.บ้านโพธิ์'</v>
          </cell>
          <cell r="N440" t="str">
            <v>01</v>
          </cell>
          <cell r="O440" t="str">
            <v xml:space="preserve"> หมู่ 1</v>
          </cell>
          <cell r="P440" t="str">
            <v>01</v>
          </cell>
          <cell r="Q440" t="str">
            <v>เปิดดำเนินการ</v>
          </cell>
          <cell r="R440" t="str">
            <v xml:space="preserve">107/1 ม.1 ถ. บ้านโพธิ์-ดอนสีนนท์ </v>
          </cell>
          <cell r="S440" t="str">
            <v>24140</v>
          </cell>
          <cell r="T440" t="str">
            <v>038-587222</v>
          </cell>
          <cell r="U440" t="str">
            <v>038-587222</v>
          </cell>
          <cell r="V440" t="str">
            <v>21</v>
          </cell>
          <cell r="W440" t="str">
            <v>2.1 ทุติยภูมิระดับต้น</v>
          </cell>
          <cell r="X440" t="str">
            <v>S</v>
          </cell>
          <cell r="Y440" t="str">
            <v xml:space="preserve">บริการ  </v>
          </cell>
          <cell r="AH440" t="str">
            <v>10853</v>
          </cell>
        </row>
        <row r="441">
          <cell r="A441" t="str">
            <v>001085500</v>
          </cell>
          <cell r="B441" t="str">
            <v>โรงพยาบาลสนามชัยเขต</v>
          </cell>
          <cell r="C441" t="str">
            <v>21002</v>
          </cell>
          <cell r="D441" t="str">
            <v>กระทรวงสาธารณสุข สำนักงานปลัดกระทรวงสาธารณสุข</v>
          </cell>
          <cell r="E441" t="str">
            <v>07</v>
          </cell>
          <cell r="F441" t="str">
            <v>โรงพยาบาลชุมชน</v>
          </cell>
          <cell r="G441" t="str">
            <v>99</v>
          </cell>
          <cell r="H441" t="str">
            <v>24</v>
          </cell>
          <cell r="I441" t="str">
            <v>จ.ฉะเชิงเทรา</v>
          </cell>
          <cell r="J441" t="str">
            <v>08</v>
          </cell>
          <cell r="K441" t="str">
            <v xml:space="preserve"> อ.สนามชัยเขต</v>
          </cell>
          <cell r="L441" t="str">
            <v>01</v>
          </cell>
          <cell r="M441" t="str">
            <v xml:space="preserve"> 'ต.คู้ยายหมี'</v>
          </cell>
          <cell r="N441" t="str">
            <v>04</v>
          </cell>
          <cell r="O441" t="str">
            <v xml:space="preserve"> หมู่ 4</v>
          </cell>
          <cell r="P441" t="str">
            <v>01</v>
          </cell>
          <cell r="Q441" t="str">
            <v>เปิดดำเนินการ</v>
          </cell>
          <cell r="R441" t="str">
            <v xml:space="preserve">590/1 </v>
          </cell>
          <cell r="S441" t="str">
            <v>24160</v>
          </cell>
          <cell r="T441" t="str">
            <v>038-597128</v>
          </cell>
          <cell r="U441" t="str">
            <v>038-597128</v>
          </cell>
          <cell r="V441" t="str">
            <v>22</v>
          </cell>
          <cell r="W441" t="str">
            <v>2.2 ทุติยภูมิระดับกลาง</v>
          </cell>
          <cell r="X441" t="str">
            <v>S</v>
          </cell>
          <cell r="Y441" t="str">
            <v xml:space="preserve">บริการ  </v>
          </cell>
          <cell r="AH441" t="str">
            <v>10855</v>
          </cell>
        </row>
        <row r="442">
          <cell r="A442" t="str">
            <v>001085400</v>
          </cell>
          <cell r="B442" t="str">
            <v>โรงพยาบาลพนมสารคาม</v>
          </cell>
          <cell r="C442" t="str">
            <v>21002</v>
          </cell>
          <cell r="D442" t="str">
            <v>กระทรวงสาธารณสุข สำนักงานปลัดกระทรวงสาธารณสุข</v>
          </cell>
          <cell r="E442" t="str">
            <v>07</v>
          </cell>
          <cell r="F442" t="str">
            <v>โรงพยาบาลชุมชน</v>
          </cell>
          <cell r="G442" t="str">
            <v>90</v>
          </cell>
          <cell r="H442" t="str">
            <v>24</v>
          </cell>
          <cell r="I442" t="str">
            <v>จ.ฉะเชิงเทรา</v>
          </cell>
          <cell r="J442" t="str">
            <v>06</v>
          </cell>
          <cell r="K442" t="str">
            <v xml:space="preserve"> อ.พนมสารคาม</v>
          </cell>
          <cell r="L442" t="str">
            <v>06</v>
          </cell>
          <cell r="M442" t="str">
            <v xml:space="preserve"> 'ต.ท่าถ่าน'</v>
          </cell>
          <cell r="N442" t="str">
            <v>04</v>
          </cell>
          <cell r="O442" t="str">
            <v xml:space="preserve"> หมู่ 4</v>
          </cell>
          <cell r="P442" t="str">
            <v>01</v>
          </cell>
          <cell r="Q442" t="str">
            <v>เปิดดำเนินการ</v>
          </cell>
          <cell r="R442" t="str">
            <v xml:space="preserve">490 ม.4 ถ.ฉะเชิงเทรา-กบินทร์บุรี </v>
          </cell>
          <cell r="S442" t="str">
            <v>24120</v>
          </cell>
          <cell r="T442" t="str">
            <v>038-551444</v>
          </cell>
          <cell r="U442" t="str">
            <v>038-551888</v>
          </cell>
          <cell r="V442" t="str">
            <v>22</v>
          </cell>
          <cell r="W442" t="str">
            <v>2.2 ทุติยภูมิระดับกลาง</v>
          </cell>
          <cell r="X442" t="str">
            <v>S</v>
          </cell>
          <cell r="Y442" t="str">
            <v xml:space="preserve">บริการ  </v>
          </cell>
          <cell r="AH442" t="str">
            <v>10854</v>
          </cell>
        </row>
        <row r="443">
          <cell r="A443" t="str">
            <v>001085700</v>
          </cell>
          <cell r="B443" t="str">
            <v>โรงพยาบาลกบินทร์บุรี</v>
          </cell>
          <cell r="C443" t="str">
            <v>21002</v>
          </cell>
          <cell r="D443" t="str">
            <v>กระทรวงสาธารณสุข สำนักงานปลัดกระทรวงสาธารณสุข</v>
          </cell>
          <cell r="E443" t="str">
            <v>07</v>
          </cell>
          <cell r="F443" t="str">
            <v>โรงพยาบาลชุมชน</v>
          </cell>
          <cell r="G443" t="str">
            <v>120</v>
          </cell>
          <cell r="H443" t="str">
            <v>25</v>
          </cell>
          <cell r="I443" t="str">
            <v>จ.ปราจีนบุรี</v>
          </cell>
          <cell r="J443" t="str">
            <v>02</v>
          </cell>
          <cell r="K443" t="str">
            <v xml:space="preserve"> อ.กบินทร์บุรี</v>
          </cell>
          <cell r="L443" t="str">
            <v>01</v>
          </cell>
          <cell r="M443" t="str">
            <v xml:space="preserve"> 'ต.กบินทร์'</v>
          </cell>
          <cell r="N443" t="str">
            <v>05</v>
          </cell>
          <cell r="O443" t="str">
            <v xml:space="preserve"> หมู่ 5</v>
          </cell>
          <cell r="P443" t="str">
            <v>01</v>
          </cell>
          <cell r="Q443" t="str">
            <v>เปิดดำเนินการ</v>
          </cell>
          <cell r="R443" t="str">
            <v xml:space="preserve">74 </v>
          </cell>
          <cell r="V443" t="str">
            <v>21</v>
          </cell>
          <cell r="W443" t="str">
            <v>2.1 ทุติยภูมิระดับต้น</v>
          </cell>
          <cell r="AH443" t="str">
            <v>10857</v>
          </cell>
        </row>
        <row r="444">
          <cell r="A444" t="str">
            <v>001085600</v>
          </cell>
          <cell r="B444" t="str">
            <v>โรงพยาบาลแปลงยาว</v>
          </cell>
          <cell r="C444" t="str">
            <v>21002</v>
          </cell>
          <cell r="D444" t="str">
            <v>กระทรวงสาธารณสุข สำนักงานปลัดกระทรวงสาธารณสุข</v>
          </cell>
          <cell r="E444" t="str">
            <v>07</v>
          </cell>
          <cell r="F444" t="str">
            <v>โรงพยาบาลชุมชน</v>
          </cell>
          <cell r="G444" t="str">
            <v>47</v>
          </cell>
          <cell r="H444" t="str">
            <v>24</v>
          </cell>
          <cell r="I444" t="str">
            <v>จ.ฉะเชิงเทรา</v>
          </cell>
          <cell r="J444" t="str">
            <v>09</v>
          </cell>
          <cell r="K444" t="str">
            <v xml:space="preserve"> อ.แปลงยาว</v>
          </cell>
          <cell r="L444" t="str">
            <v>02</v>
          </cell>
          <cell r="M444" t="str">
            <v xml:space="preserve"> 'ต.วังเย็น'</v>
          </cell>
          <cell r="N444" t="str">
            <v>04</v>
          </cell>
          <cell r="O444" t="str">
            <v xml:space="preserve"> หมู่ 4</v>
          </cell>
          <cell r="P444" t="str">
            <v>01</v>
          </cell>
          <cell r="Q444" t="str">
            <v>เปิดดำเนินการ</v>
          </cell>
          <cell r="R444" t="str">
            <v xml:space="preserve">60 </v>
          </cell>
          <cell r="S444" t="str">
            <v>24190</v>
          </cell>
          <cell r="T444" t="str">
            <v>038-589002</v>
          </cell>
          <cell r="U444" t="str">
            <v>038-589002</v>
          </cell>
          <cell r="V444" t="str">
            <v>21</v>
          </cell>
          <cell r="W444" t="str">
            <v>2.1 ทุติยภูมิระดับต้น</v>
          </cell>
          <cell r="X444" t="str">
            <v>S</v>
          </cell>
          <cell r="Y444" t="str">
            <v xml:space="preserve">บริการ  </v>
          </cell>
          <cell r="AH444" t="str">
            <v>10856</v>
          </cell>
        </row>
        <row r="445">
          <cell r="A445" t="str">
            <v>001090500</v>
          </cell>
          <cell r="B445" t="str">
            <v>โรงพยาบาลสตึก</v>
          </cell>
          <cell r="C445" t="str">
            <v>21002</v>
          </cell>
          <cell r="D445" t="str">
            <v>กระทรวงสาธารณสุข สำนักงานปลัดกระทรวงสาธารณสุข</v>
          </cell>
          <cell r="E445" t="str">
            <v>07</v>
          </cell>
          <cell r="F445" t="str">
            <v>โรงพยาบาลชุมชน</v>
          </cell>
          <cell r="G445" t="str">
            <v>80</v>
          </cell>
          <cell r="H445" t="str">
            <v>31</v>
          </cell>
          <cell r="I445" t="str">
            <v>จ.บุรีรัมย์</v>
          </cell>
          <cell r="J445" t="str">
            <v>11</v>
          </cell>
          <cell r="K445" t="str">
            <v xml:space="preserve"> อ.สตึก</v>
          </cell>
          <cell r="L445" t="str">
            <v>02</v>
          </cell>
          <cell r="M445" t="str">
            <v xml:space="preserve"> 'ต.นิคม'</v>
          </cell>
          <cell r="N445" t="str">
            <v>07</v>
          </cell>
          <cell r="O445" t="str">
            <v xml:space="preserve"> หมู่ 7</v>
          </cell>
          <cell r="P445" t="str">
            <v>01</v>
          </cell>
          <cell r="Q445" t="str">
            <v>เปิดดำเนินการ</v>
          </cell>
          <cell r="R445" t="str">
            <v xml:space="preserve">124/1  ถ.นิคม-สมบูรณ์ </v>
          </cell>
          <cell r="V445" t="str">
            <v>22</v>
          </cell>
          <cell r="W445" t="str">
            <v>2.2 ทุติยภูมิระดับกลาง</v>
          </cell>
          <cell r="AH445" t="str">
            <v>10905</v>
          </cell>
        </row>
        <row r="446">
          <cell r="A446" t="str">
            <v>001085800</v>
          </cell>
          <cell r="B446" t="str">
            <v>โรงพยาบาลนาดี</v>
          </cell>
          <cell r="C446" t="str">
            <v>21002</v>
          </cell>
          <cell r="D446" t="str">
            <v>กระทรวงสาธารณสุข สำนักงานปลัดกระทรวงสาธารณสุข</v>
          </cell>
          <cell r="E446" t="str">
            <v>07</v>
          </cell>
          <cell r="F446" t="str">
            <v>โรงพยาบาลชุมชน</v>
          </cell>
          <cell r="G446" t="str">
            <v>60</v>
          </cell>
          <cell r="H446" t="str">
            <v>25</v>
          </cell>
          <cell r="I446" t="str">
            <v>จ.ปราจีนบุรี</v>
          </cell>
          <cell r="J446" t="str">
            <v>03</v>
          </cell>
          <cell r="K446" t="str">
            <v xml:space="preserve"> อ.นาดี</v>
          </cell>
          <cell r="L446" t="str">
            <v>02</v>
          </cell>
          <cell r="M446" t="str">
            <v xml:space="preserve"> 'ต.สำพันตา'</v>
          </cell>
          <cell r="N446" t="str">
            <v>01</v>
          </cell>
          <cell r="O446" t="str">
            <v xml:space="preserve"> หมู่ 1</v>
          </cell>
          <cell r="P446" t="str">
            <v>01</v>
          </cell>
          <cell r="Q446" t="str">
            <v>เปิดดำเนินการ</v>
          </cell>
          <cell r="R446" t="str">
            <v>393</v>
          </cell>
          <cell r="V446" t="str">
            <v>21</v>
          </cell>
          <cell r="W446" t="str">
            <v>2.1 ทุติยภูมิระดับต้น</v>
          </cell>
          <cell r="AH446" t="str">
            <v>10858</v>
          </cell>
        </row>
        <row r="447">
          <cell r="A447" t="str">
            <v>001085100</v>
          </cell>
          <cell r="B447" t="str">
            <v>โรงพยาบาลบางน้ำเปรี้ยว</v>
          </cell>
          <cell r="C447" t="str">
            <v>21002</v>
          </cell>
          <cell r="D447" t="str">
            <v>กระทรวงสาธารณสุข สำนักงานปลัดกระทรวงสาธารณสุข</v>
          </cell>
          <cell r="E447" t="str">
            <v>07</v>
          </cell>
          <cell r="F447" t="str">
            <v>โรงพยาบาลชุมชน</v>
          </cell>
          <cell r="G447" t="str">
            <v>64</v>
          </cell>
          <cell r="H447" t="str">
            <v>24</v>
          </cell>
          <cell r="I447" t="str">
            <v>จ.ฉะเชิงเทรา</v>
          </cell>
          <cell r="J447" t="str">
            <v>03</v>
          </cell>
          <cell r="K447" t="str">
            <v xml:space="preserve"> อ.บางน้ำเปรี้ยว</v>
          </cell>
          <cell r="L447" t="str">
            <v>04</v>
          </cell>
          <cell r="M447" t="str">
            <v xml:space="preserve"> 'ต.หมอนทอง'</v>
          </cell>
          <cell r="N447" t="str">
            <v>02</v>
          </cell>
          <cell r="O447" t="str">
            <v xml:space="preserve"> หมู่ 2</v>
          </cell>
          <cell r="P447" t="str">
            <v>01</v>
          </cell>
          <cell r="Q447" t="str">
            <v>เปิดดำเนินการ</v>
          </cell>
          <cell r="R447" t="str">
            <v xml:space="preserve">100 </v>
          </cell>
          <cell r="S447" t="str">
            <v>24150</v>
          </cell>
          <cell r="T447" t="str">
            <v>038-581285</v>
          </cell>
          <cell r="U447" t="str">
            <v>038-581103</v>
          </cell>
          <cell r="V447" t="str">
            <v>22</v>
          </cell>
          <cell r="W447" t="str">
            <v>2.2 ทุติยภูมิระดับกลาง</v>
          </cell>
          <cell r="X447" t="str">
            <v>S</v>
          </cell>
          <cell r="Y447" t="str">
            <v xml:space="preserve">บริการ  </v>
          </cell>
          <cell r="AH447" t="str">
            <v>10851</v>
          </cell>
        </row>
        <row r="448">
          <cell r="A448" t="str">
            <v>001083300</v>
          </cell>
          <cell r="B448" t="str">
            <v>โรงพยาบาลท่าตะเกียบ</v>
          </cell>
          <cell r="C448" t="str">
            <v>21002</v>
          </cell>
          <cell r="D448" t="str">
            <v>กระทรวงสาธารณสุข สำนักงานปลัดกระทรวงสาธารณสุข</v>
          </cell>
          <cell r="E448" t="str">
            <v>07</v>
          </cell>
          <cell r="F448" t="str">
            <v>โรงพยาบาลชุมชน</v>
          </cell>
          <cell r="G448" t="str">
            <v>30</v>
          </cell>
          <cell r="H448" t="str">
            <v>24</v>
          </cell>
          <cell r="I448" t="str">
            <v>จ.ฉะเชิงเทรา</v>
          </cell>
          <cell r="J448" t="str">
            <v>10</v>
          </cell>
          <cell r="K448" t="str">
            <v xml:space="preserve"> อ.ท่าตะเกียบ</v>
          </cell>
          <cell r="L448" t="str">
            <v>01</v>
          </cell>
          <cell r="M448" t="str">
            <v xml:space="preserve"> 'ต.ท่าตะเกียบ'</v>
          </cell>
          <cell r="N448" t="str">
            <v>13</v>
          </cell>
          <cell r="O448" t="str">
            <v xml:space="preserve"> หมู่ 13</v>
          </cell>
          <cell r="P448" t="str">
            <v>01</v>
          </cell>
          <cell r="Q448" t="str">
            <v>เปิดดำเนินการ</v>
          </cell>
          <cell r="R448" t="str">
            <v xml:space="preserve">229 ถ.สนามชัย-วังเย็น </v>
          </cell>
          <cell r="S448" t="str">
            <v>24160</v>
          </cell>
          <cell r="T448" t="str">
            <v>038-556065</v>
          </cell>
          <cell r="U448" t="str">
            <v>038-556068</v>
          </cell>
          <cell r="V448" t="str">
            <v>21</v>
          </cell>
          <cell r="W448" t="str">
            <v>2.1 ทุติยภูมิระดับต้น</v>
          </cell>
          <cell r="X448" t="str">
            <v>S</v>
          </cell>
          <cell r="Y448" t="str">
            <v xml:space="preserve">บริการ  </v>
          </cell>
          <cell r="AH448" t="str">
            <v>10833</v>
          </cell>
        </row>
        <row r="449">
          <cell r="A449" t="str">
            <v>001086700</v>
          </cell>
          <cell r="B449" t="str">
            <v>โรงพยาบาลตาพระยา</v>
          </cell>
          <cell r="C449" t="str">
            <v>21002</v>
          </cell>
          <cell r="D449" t="str">
            <v>กระทรวงสาธารณสุข สำนักงานปลัดกระทรวงสาธารณสุข</v>
          </cell>
          <cell r="E449" t="str">
            <v>07</v>
          </cell>
          <cell r="F449" t="str">
            <v>โรงพยาบาลชุมชน</v>
          </cell>
          <cell r="G449" t="str">
            <v>30</v>
          </cell>
          <cell r="H449" t="str">
            <v>27</v>
          </cell>
          <cell r="I449" t="str">
            <v>จ.สระแก้ว</v>
          </cell>
          <cell r="J449" t="str">
            <v>03</v>
          </cell>
          <cell r="K449" t="str">
            <v xml:space="preserve"> อ.ตาพระยา</v>
          </cell>
          <cell r="L449" t="str">
            <v>01</v>
          </cell>
          <cell r="M449" t="str">
            <v xml:space="preserve"> 'ต.ตาพระยา'</v>
          </cell>
          <cell r="N449" t="str">
            <v>01</v>
          </cell>
          <cell r="O449" t="str">
            <v xml:space="preserve"> หมู่ 1</v>
          </cell>
          <cell r="P449" t="str">
            <v>01</v>
          </cell>
          <cell r="Q449" t="str">
            <v>เปิดดำเนินการ</v>
          </cell>
          <cell r="R449" t="str">
            <v>681</v>
          </cell>
          <cell r="V449" t="str">
            <v>21</v>
          </cell>
          <cell r="W449" t="str">
            <v>2.1 ทุติยภูมิระดับต้น</v>
          </cell>
          <cell r="AH449" t="str">
            <v>10867</v>
          </cell>
        </row>
        <row r="450">
          <cell r="A450" t="str">
            <v>001086800</v>
          </cell>
          <cell r="B450" t="str">
            <v>โรงพยาบาลวังน้ำเย็น</v>
          </cell>
          <cell r="C450" t="str">
            <v>21002</v>
          </cell>
          <cell r="D450" t="str">
            <v>กระทรวงสาธารณสุข สำนักงานปลัดกระทรวงสาธารณสุข</v>
          </cell>
          <cell r="E450" t="str">
            <v>07</v>
          </cell>
          <cell r="F450" t="str">
            <v>โรงพยาบาลชุมชน</v>
          </cell>
          <cell r="G450" t="str">
            <v>60</v>
          </cell>
          <cell r="H450" t="str">
            <v>27</v>
          </cell>
          <cell r="I450" t="str">
            <v>จ.สระแก้ว</v>
          </cell>
          <cell r="J450" t="str">
            <v>04</v>
          </cell>
          <cell r="K450" t="str">
            <v xml:space="preserve"> อ.วังน้ำเย็น</v>
          </cell>
          <cell r="L450" t="str">
            <v>01</v>
          </cell>
          <cell r="M450" t="str">
            <v xml:space="preserve"> 'ต.วังน้ำเย็น'</v>
          </cell>
          <cell r="N450" t="str">
            <v>06</v>
          </cell>
          <cell r="O450" t="str">
            <v xml:space="preserve"> หมู่ 6</v>
          </cell>
          <cell r="P450" t="str">
            <v>01</v>
          </cell>
          <cell r="Q450" t="str">
            <v>เปิดดำเนินการ</v>
          </cell>
          <cell r="R450" t="str">
            <v xml:space="preserve">304 </v>
          </cell>
          <cell r="V450" t="str">
            <v>21</v>
          </cell>
          <cell r="W450" t="str">
            <v>2.1 ทุติยภูมิระดับต้น</v>
          </cell>
          <cell r="AH450" t="str">
            <v>10868</v>
          </cell>
        </row>
        <row r="451">
          <cell r="A451" t="str">
            <v>001086900</v>
          </cell>
          <cell r="B451" t="str">
            <v>โรงพยาบาลวัฒนานคร</v>
          </cell>
          <cell r="C451" t="str">
            <v>21002</v>
          </cell>
          <cell r="D451" t="str">
            <v>กระทรวงสาธารณสุข สำนักงานปลัดกระทรวงสาธารณสุข</v>
          </cell>
          <cell r="E451" t="str">
            <v>07</v>
          </cell>
          <cell r="F451" t="str">
            <v>โรงพยาบาลชุมชน</v>
          </cell>
          <cell r="G451" t="str">
            <v>60</v>
          </cell>
          <cell r="H451" t="str">
            <v>27</v>
          </cell>
          <cell r="I451" t="str">
            <v>จ.สระแก้ว</v>
          </cell>
          <cell r="J451" t="str">
            <v>05</v>
          </cell>
          <cell r="K451" t="str">
            <v xml:space="preserve"> อ.วัฒนานคร</v>
          </cell>
          <cell r="L451" t="str">
            <v>01</v>
          </cell>
          <cell r="M451" t="str">
            <v xml:space="preserve"> 'ต.วัฒนานคร'</v>
          </cell>
          <cell r="N451" t="str">
            <v>11</v>
          </cell>
          <cell r="O451" t="str">
            <v xml:space="preserve"> หมู่ 11</v>
          </cell>
          <cell r="P451" t="str">
            <v>01</v>
          </cell>
          <cell r="Q451" t="str">
            <v>เปิดดำเนินการ</v>
          </cell>
          <cell r="R451" t="str">
            <v xml:space="preserve">231 </v>
          </cell>
          <cell r="V451" t="str">
            <v>21</v>
          </cell>
          <cell r="W451" t="str">
            <v>2.1 ทุติยภูมิระดับต้น</v>
          </cell>
          <cell r="AH451" t="str">
            <v>10869</v>
          </cell>
        </row>
        <row r="452">
          <cell r="A452" t="str">
            <v>001083700</v>
          </cell>
          <cell r="B452" t="str">
            <v>โรงพยาบาลสองพี่น้อง</v>
          </cell>
          <cell r="C452" t="str">
            <v>21002</v>
          </cell>
          <cell r="D452" t="str">
            <v>กระทรวงสาธารณสุข สำนักงานปลัดกระทรวงสาธารณสุข</v>
          </cell>
          <cell r="E452" t="str">
            <v>07</v>
          </cell>
          <cell r="F452" t="str">
            <v>โรงพยาบาลชุมชน</v>
          </cell>
          <cell r="G452" t="str">
            <v>30</v>
          </cell>
          <cell r="H452" t="str">
            <v>22</v>
          </cell>
          <cell r="I452" t="str">
            <v>จ.จันทบุรี</v>
          </cell>
          <cell r="J452" t="str">
            <v>03</v>
          </cell>
          <cell r="K452" t="str">
            <v xml:space="preserve"> อ.ท่าใหม่</v>
          </cell>
          <cell r="L452" t="str">
            <v>08</v>
          </cell>
          <cell r="M452" t="str">
            <v xml:space="preserve"> 'ต.สองพี่น้อง'</v>
          </cell>
          <cell r="N452" t="str">
            <v>05</v>
          </cell>
          <cell r="O452" t="str">
            <v xml:space="preserve"> หมู่ 5</v>
          </cell>
          <cell r="P452" t="str">
            <v>01</v>
          </cell>
          <cell r="Q452" t="str">
            <v>เปิดดำเนินการ</v>
          </cell>
          <cell r="R452" t="str">
            <v xml:space="preserve">66 </v>
          </cell>
          <cell r="S452" t="str">
            <v>22120</v>
          </cell>
          <cell r="T452" t="str">
            <v>039-431783</v>
          </cell>
          <cell r="V452" t="str">
            <v>22</v>
          </cell>
          <cell r="W452" t="str">
            <v>2.2 ทุติยภูมิระดับกลาง</v>
          </cell>
          <cell r="X452" t="str">
            <v>S</v>
          </cell>
          <cell r="Y452" t="str">
            <v xml:space="preserve">บริการ  </v>
          </cell>
          <cell r="AH452" t="str">
            <v>10837</v>
          </cell>
        </row>
        <row r="453">
          <cell r="A453" t="str">
            <v>001083400</v>
          </cell>
          <cell r="B453" t="str">
            <v>โรงพยาบาลขลุง</v>
          </cell>
          <cell r="C453" t="str">
            <v>21002</v>
          </cell>
          <cell r="D453" t="str">
            <v>กระทรวงสาธารณสุข สำนักงานปลัดกระทรวงสาธารณสุข</v>
          </cell>
          <cell r="E453" t="str">
            <v>07</v>
          </cell>
          <cell r="F453" t="str">
            <v>โรงพยาบาลชุมชน</v>
          </cell>
          <cell r="G453" t="str">
            <v>30</v>
          </cell>
          <cell r="H453" t="str">
            <v>22</v>
          </cell>
          <cell r="I453" t="str">
            <v>จ.จันทบุรี</v>
          </cell>
          <cell r="J453" t="str">
            <v>02</v>
          </cell>
          <cell r="K453" t="str">
            <v xml:space="preserve"> อ.ขลุง</v>
          </cell>
          <cell r="L453" t="str">
            <v>01</v>
          </cell>
          <cell r="M453" t="str">
            <v xml:space="preserve"> 'ต.ขลุง'</v>
          </cell>
          <cell r="N453" t="str">
            <v>00</v>
          </cell>
          <cell r="O453" t="str">
            <v xml:space="preserve"> หมู่ 0</v>
          </cell>
          <cell r="P453" t="str">
            <v>01</v>
          </cell>
          <cell r="Q453" t="str">
            <v>เปิดดำเนินการ</v>
          </cell>
          <cell r="R453" t="str">
            <v>9 ถ.สุขุมวิท</v>
          </cell>
          <cell r="S453" t="str">
            <v>22000</v>
          </cell>
          <cell r="T453" t="str">
            <v>039-441644</v>
          </cell>
          <cell r="V453" t="str">
            <v>22</v>
          </cell>
          <cell r="W453" t="str">
            <v>2.2 ทุติยภูมิระดับกลาง</v>
          </cell>
          <cell r="X453" t="str">
            <v>S</v>
          </cell>
          <cell r="Y453" t="str">
            <v xml:space="preserve">บริการ  </v>
          </cell>
          <cell r="AH453" t="str">
            <v>10834</v>
          </cell>
        </row>
        <row r="454">
          <cell r="A454" t="str">
            <v>001087300</v>
          </cell>
          <cell r="B454" t="str">
            <v>โรงพยาบาลคง</v>
          </cell>
          <cell r="C454" t="str">
            <v>21002</v>
          </cell>
          <cell r="D454" t="str">
            <v>กระทรวงสาธารณสุข สำนักงานปลัดกระทรวงสาธารณสุข</v>
          </cell>
          <cell r="E454" t="str">
            <v>07</v>
          </cell>
          <cell r="F454" t="str">
            <v>โรงพยาบาลชุมชน</v>
          </cell>
          <cell r="G454" t="str">
            <v>30</v>
          </cell>
          <cell r="H454" t="str">
            <v>30</v>
          </cell>
          <cell r="I454" t="str">
            <v>จ.นครราชสีมา</v>
          </cell>
          <cell r="J454" t="str">
            <v>04</v>
          </cell>
          <cell r="K454" t="str">
            <v xml:space="preserve"> อ.คง</v>
          </cell>
          <cell r="L454" t="str">
            <v>01</v>
          </cell>
          <cell r="M454" t="str">
            <v xml:space="preserve"> 'ต.เมืองคง'</v>
          </cell>
          <cell r="N454" t="str">
            <v>11</v>
          </cell>
          <cell r="O454" t="str">
            <v xml:space="preserve"> หมู่ 11</v>
          </cell>
          <cell r="P454" t="str">
            <v>01</v>
          </cell>
          <cell r="Q454" t="str">
            <v>เปิดดำเนินการ</v>
          </cell>
          <cell r="R454" t="str">
            <v xml:space="preserve">2 </v>
          </cell>
          <cell r="V454" t="str">
            <v>21</v>
          </cell>
          <cell r="W454" t="str">
            <v>2.1 ทุติยภูมิระดับต้น</v>
          </cell>
          <cell r="AH454" t="str">
            <v>10873</v>
          </cell>
        </row>
        <row r="455">
          <cell r="A455" t="str">
            <v>001087400</v>
          </cell>
          <cell r="B455" t="str">
            <v>โรงพยาบาลบ้านเหลื่อม</v>
          </cell>
          <cell r="C455" t="str">
            <v>21002</v>
          </cell>
          <cell r="D455" t="str">
            <v>กระทรวงสาธารณสุข สำนักงานปลัดกระทรวงสาธารณสุข</v>
          </cell>
          <cell r="E455" t="str">
            <v>07</v>
          </cell>
          <cell r="F455" t="str">
            <v>โรงพยาบาลชุมชน</v>
          </cell>
          <cell r="G455" t="str">
            <v>30</v>
          </cell>
          <cell r="H455" t="str">
            <v>30</v>
          </cell>
          <cell r="I455" t="str">
            <v>จ.นครราชสีมา</v>
          </cell>
          <cell r="J455" t="str">
            <v>05</v>
          </cell>
          <cell r="K455" t="str">
            <v xml:space="preserve"> อ.บ้านเหลื่อม</v>
          </cell>
          <cell r="L455" t="str">
            <v>01</v>
          </cell>
          <cell r="M455" t="str">
            <v xml:space="preserve"> 'ต.บ้านเหลื่อม'</v>
          </cell>
          <cell r="N455" t="str">
            <v>16</v>
          </cell>
          <cell r="O455" t="str">
            <v xml:space="preserve"> หมู่ 16</v>
          </cell>
          <cell r="P455" t="str">
            <v>01</v>
          </cell>
          <cell r="Q455" t="str">
            <v>เปิดดำเนินการ</v>
          </cell>
          <cell r="R455" t="str">
            <v xml:space="preserve">392 </v>
          </cell>
          <cell r="V455" t="str">
            <v>21</v>
          </cell>
          <cell r="W455" t="str">
            <v>2.1 ทุติยภูมิระดับต้น</v>
          </cell>
          <cell r="AH455" t="str">
            <v>10874</v>
          </cell>
        </row>
        <row r="456">
          <cell r="A456" t="str">
            <v>001087800</v>
          </cell>
          <cell r="B456" t="str">
            <v>โรงพยาบาลโนนไทย</v>
          </cell>
          <cell r="C456" t="str">
            <v>21002</v>
          </cell>
          <cell r="D456" t="str">
            <v>กระทรวงสาธารณสุข สำนักงานปลัดกระทรวงสาธารณสุข</v>
          </cell>
          <cell r="E456" t="str">
            <v>07</v>
          </cell>
          <cell r="F456" t="str">
            <v>โรงพยาบาลชุมชน</v>
          </cell>
          <cell r="G456" t="str">
            <v>30</v>
          </cell>
          <cell r="H456" t="str">
            <v>30</v>
          </cell>
          <cell r="I456" t="str">
            <v>จ.นครราชสีมา</v>
          </cell>
          <cell r="J456" t="str">
            <v>09</v>
          </cell>
          <cell r="K456" t="str">
            <v xml:space="preserve"> อ.โนนไทย</v>
          </cell>
          <cell r="L456" t="str">
            <v>01</v>
          </cell>
          <cell r="M456" t="str">
            <v xml:space="preserve"> 'ต.โนนไทย'</v>
          </cell>
          <cell r="N456" t="str">
            <v>01</v>
          </cell>
          <cell r="O456" t="str">
            <v xml:space="preserve"> หมู่ 1</v>
          </cell>
          <cell r="P456" t="str">
            <v>01</v>
          </cell>
          <cell r="Q456" t="str">
            <v>เปิดดำเนินการ</v>
          </cell>
          <cell r="R456" t="str">
            <v xml:space="preserve">707 ถ.สุรนารายณ์  </v>
          </cell>
          <cell r="V456" t="str">
            <v>21</v>
          </cell>
          <cell r="W456" t="str">
            <v>2.1 ทุติยภูมิระดับต้น</v>
          </cell>
          <cell r="AH456" t="str">
            <v>10878</v>
          </cell>
        </row>
        <row r="457">
          <cell r="A457" t="str">
            <v>001087900</v>
          </cell>
          <cell r="B457" t="str">
            <v>โรงพยาบาลโนนสูง</v>
          </cell>
          <cell r="C457" t="str">
            <v>21002</v>
          </cell>
          <cell r="D457" t="str">
            <v>กระทรวงสาธารณสุข สำนักงานปลัดกระทรวงสาธารณสุข</v>
          </cell>
          <cell r="E457" t="str">
            <v>07</v>
          </cell>
          <cell r="F457" t="str">
            <v>โรงพยาบาลชุมชน</v>
          </cell>
          <cell r="G457" t="str">
            <v>60</v>
          </cell>
          <cell r="H457" t="str">
            <v>30</v>
          </cell>
          <cell r="I457" t="str">
            <v>จ.นครราชสีมา</v>
          </cell>
          <cell r="J457" t="str">
            <v>10</v>
          </cell>
          <cell r="K457" t="str">
            <v xml:space="preserve"> อ.โนนสูง</v>
          </cell>
          <cell r="L457" t="str">
            <v>01</v>
          </cell>
          <cell r="M457" t="str">
            <v xml:space="preserve"> 'ต.โนนสูง'</v>
          </cell>
          <cell r="N457" t="str">
            <v>06</v>
          </cell>
          <cell r="O457" t="str">
            <v xml:space="preserve"> หมู่ 6</v>
          </cell>
          <cell r="P457" t="str">
            <v>01</v>
          </cell>
          <cell r="Q457" t="str">
            <v>เปิดดำเนินการ</v>
          </cell>
          <cell r="R457" t="str">
            <v xml:space="preserve">182 ถ.โนนสูง-มิตรภาพ </v>
          </cell>
          <cell r="V457" t="str">
            <v>21</v>
          </cell>
          <cell r="W457" t="str">
            <v>2.1 ทุติยภูมิระดับต้น</v>
          </cell>
          <cell r="AH457" t="str">
            <v>10879</v>
          </cell>
        </row>
        <row r="458">
          <cell r="A458" t="str">
            <v>001088000</v>
          </cell>
          <cell r="B458" t="str">
            <v>โรงพยาบาลขามสะแกแสง</v>
          </cell>
          <cell r="C458" t="str">
            <v>21002</v>
          </cell>
          <cell r="D458" t="str">
            <v>กระทรวงสาธารณสุข สำนักงานปลัดกระทรวงสาธารณสุข</v>
          </cell>
          <cell r="E458" t="str">
            <v>07</v>
          </cell>
          <cell r="F458" t="str">
            <v>โรงพยาบาลชุมชน</v>
          </cell>
          <cell r="G458" t="str">
            <v>30</v>
          </cell>
          <cell r="H458" t="str">
            <v>30</v>
          </cell>
          <cell r="I458" t="str">
            <v>จ.นครราชสีมา</v>
          </cell>
          <cell r="J458" t="str">
            <v>11</v>
          </cell>
          <cell r="K458" t="str">
            <v xml:space="preserve"> อ.ขามสะแกแสง</v>
          </cell>
          <cell r="L458" t="str">
            <v>01</v>
          </cell>
          <cell r="M458" t="str">
            <v xml:space="preserve"> 'ต.ขามสะแกแสง'</v>
          </cell>
          <cell r="N458" t="str">
            <v>13</v>
          </cell>
          <cell r="O458" t="str">
            <v xml:space="preserve"> หมู่ 13</v>
          </cell>
          <cell r="P458" t="str">
            <v>01</v>
          </cell>
          <cell r="Q458" t="str">
            <v>เปิดดำเนินการ</v>
          </cell>
          <cell r="R458" t="str">
            <v xml:space="preserve">459 </v>
          </cell>
          <cell r="V458" t="str">
            <v>21</v>
          </cell>
          <cell r="W458" t="str">
            <v>2.1 ทุติยภูมิระดับต้น</v>
          </cell>
          <cell r="AH458" t="str">
            <v>10880</v>
          </cell>
        </row>
        <row r="459">
          <cell r="A459" t="str">
            <v>001088200</v>
          </cell>
          <cell r="B459" t="str">
            <v>โรงพยาบาลประทาย</v>
          </cell>
          <cell r="C459" t="str">
            <v>21002</v>
          </cell>
          <cell r="D459" t="str">
            <v>กระทรวงสาธารณสุข สำนักงานปลัดกระทรวงสาธารณสุข</v>
          </cell>
          <cell r="E459" t="str">
            <v>07</v>
          </cell>
          <cell r="F459" t="str">
            <v>โรงพยาบาลชุมชน</v>
          </cell>
          <cell r="G459" t="str">
            <v>60</v>
          </cell>
          <cell r="H459" t="str">
            <v>30</v>
          </cell>
          <cell r="I459" t="str">
            <v>จ.นครราชสีมา</v>
          </cell>
          <cell r="J459" t="str">
            <v>13</v>
          </cell>
          <cell r="K459" t="str">
            <v xml:space="preserve"> อ.ประทาย</v>
          </cell>
          <cell r="L459" t="str">
            <v>01</v>
          </cell>
          <cell r="M459" t="str">
            <v xml:space="preserve"> 'ต.ประทาย'</v>
          </cell>
          <cell r="N459" t="str">
            <v>13</v>
          </cell>
          <cell r="O459" t="str">
            <v xml:space="preserve"> หมู่ 13</v>
          </cell>
          <cell r="P459" t="str">
            <v>01</v>
          </cell>
          <cell r="Q459" t="str">
            <v>เปิดดำเนินการ</v>
          </cell>
          <cell r="R459" t="str">
            <v xml:space="preserve">5 </v>
          </cell>
          <cell r="V459" t="str">
            <v>22</v>
          </cell>
          <cell r="W459" t="str">
            <v>2.2 ทุติยภูมิระดับกลาง</v>
          </cell>
          <cell r="AH459" t="str">
            <v>10882</v>
          </cell>
        </row>
        <row r="460">
          <cell r="A460" t="str">
            <v>001088300</v>
          </cell>
          <cell r="B460" t="str">
            <v>โรงพยาบาลปักธงชัย</v>
          </cell>
          <cell r="C460" t="str">
            <v>21002</v>
          </cell>
          <cell r="D460" t="str">
            <v>กระทรวงสาธารณสุข สำนักงานปลัดกระทรวงสาธารณสุข</v>
          </cell>
          <cell r="E460" t="str">
            <v>07</v>
          </cell>
          <cell r="F460" t="str">
            <v>โรงพยาบาลชุมชน</v>
          </cell>
          <cell r="G460" t="str">
            <v>30</v>
          </cell>
          <cell r="H460" t="str">
            <v>30</v>
          </cell>
          <cell r="I460" t="str">
            <v>จ.นครราชสีมา</v>
          </cell>
          <cell r="J460" t="str">
            <v>14</v>
          </cell>
          <cell r="K460" t="str">
            <v xml:space="preserve"> อ.ปักธงชัย</v>
          </cell>
          <cell r="L460" t="str">
            <v>17</v>
          </cell>
          <cell r="M460" t="str">
            <v xml:space="preserve"> 'ต.ธงชัยเหนือ'</v>
          </cell>
          <cell r="N460" t="str">
            <v>01</v>
          </cell>
          <cell r="O460" t="str">
            <v xml:space="preserve"> หมู่ 1</v>
          </cell>
          <cell r="P460" t="str">
            <v>01</v>
          </cell>
          <cell r="Q460" t="str">
            <v>เปิดดำเนินการ</v>
          </cell>
          <cell r="R460" t="str">
            <v xml:space="preserve">327 </v>
          </cell>
          <cell r="V460" t="str">
            <v>22</v>
          </cell>
          <cell r="W460" t="str">
            <v>2.2 ทุติยภูมิระดับกลาง</v>
          </cell>
          <cell r="AH460" t="str">
            <v>10883</v>
          </cell>
        </row>
        <row r="461">
          <cell r="A461" t="str">
            <v>001088600</v>
          </cell>
          <cell r="B461" t="str">
            <v>โรงพยาบาลชุมพวง</v>
          </cell>
          <cell r="C461" t="str">
            <v>21002</v>
          </cell>
          <cell r="D461" t="str">
            <v>กระทรวงสาธารณสุข สำนักงานปลัดกระทรวงสาธารณสุข</v>
          </cell>
          <cell r="E461" t="str">
            <v>07</v>
          </cell>
          <cell r="F461" t="str">
            <v>โรงพยาบาลชุมชน</v>
          </cell>
          <cell r="G461" t="str">
            <v>60</v>
          </cell>
          <cell r="H461" t="str">
            <v>30</v>
          </cell>
          <cell r="I461" t="str">
            <v>จ.นครราชสีมา</v>
          </cell>
          <cell r="J461" t="str">
            <v>17</v>
          </cell>
          <cell r="K461" t="str">
            <v xml:space="preserve"> อ.ชุมพวง</v>
          </cell>
          <cell r="L461" t="str">
            <v>01</v>
          </cell>
          <cell r="M461" t="str">
            <v xml:space="preserve"> 'ต.ชุมพวง'</v>
          </cell>
          <cell r="N461" t="str">
            <v>01</v>
          </cell>
          <cell r="O461" t="str">
            <v xml:space="preserve"> หมู่ 1</v>
          </cell>
          <cell r="P461" t="str">
            <v>01</v>
          </cell>
          <cell r="Q461" t="str">
            <v>เปิดดำเนินการ</v>
          </cell>
          <cell r="R461" t="str">
            <v xml:space="preserve">2 </v>
          </cell>
          <cell r="V461" t="str">
            <v>22</v>
          </cell>
          <cell r="W461" t="str">
            <v>2.2 ทุติยภูมิระดับกลาง</v>
          </cell>
          <cell r="AH461" t="str">
            <v>10886</v>
          </cell>
        </row>
        <row r="462">
          <cell r="A462" t="str">
            <v>001088700</v>
          </cell>
          <cell r="B462" t="str">
            <v>โรงพยาบาลสูงเนิน</v>
          </cell>
          <cell r="C462" t="str">
            <v>21002</v>
          </cell>
          <cell r="D462" t="str">
            <v>กระทรวงสาธารณสุข สำนักงานปลัดกระทรวงสาธารณสุข</v>
          </cell>
          <cell r="E462" t="str">
            <v>07</v>
          </cell>
          <cell r="F462" t="str">
            <v>โรงพยาบาลชุมชน</v>
          </cell>
          <cell r="G462" t="str">
            <v>60</v>
          </cell>
          <cell r="H462" t="str">
            <v>30</v>
          </cell>
          <cell r="I462" t="str">
            <v>จ.นครราชสีมา</v>
          </cell>
          <cell r="J462" t="str">
            <v>18</v>
          </cell>
          <cell r="K462" t="str">
            <v xml:space="preserve"> อ.สูงเนิน</v>
          </cell>
          <cell r="L462" t="str">
            <v>01</v>
          </cell>
          <cell r="M462" t="str">
            <v xml:space="preserve"> 'ต.สูงเนิน'</v>
          </cell>
          <cell r="N462" t="str">
            <v>01</v>
          </cell>
          <cell r="O462" t="str">
            <v xml:space="preserve"> หมู่ 1</v>
          </cell>
          <cell r="P462" t="str">
            <v>01</v>
          </cell>
          <cell r="Q462" t="str">
            <v>เปิดดำเนินการ</v>
          </cell>
          <cell r="R462" t="str">
            <v xml:space="preserve">274/5 ถ.มิตรสัมพันธ์ </v>
          </cell>
          <cell r="V462" t="str">
            <v>22</v>
          </cell>
          <cell r="W462" t="str">
            <v>2.2 ทุติยภูมิระดับกลาง</v>
          </cell>
          <cell r="AH462" t="str">
            <v>10887</v>
          </cell>
        </row>
        <row r="463">
          <cell r="A463" t="str">
            <v>001088900</v>
          </cell>
          <cell r="B463" t="str">
            <v>โรงพยาบาลสีคิ้ว</v>
          </cell>
          <cell r="C463" t="str">
            <v>21002</v>
          </cell>
          <cell r="D463" t="str">
            <v>กระทรวงสาธารณสุข สำนักงานปลัดกระทรวงสาธารณสุข</v>
          </cell>
          <cell r="E463" t="str">
            <v>07</v>
          </cell>
          <cell r="F463" t="str">
            <v>โรงพยาบาลชุมชน</v>
          </cell>
          <cell r="G463" t="str">
            <v>90</v>
          </cell>
          <cell r="H463" t="str">
            <v>30</v>
          </cell>
          <cell r="I463" t="str">
            <v>จ.นครราชสีมา</v>
          </cell>
          <cell r="J463" t="str">
            <v>20</v>
          </cell>
          <cell r="K463" t="str">
            <v xml:space="preserve"> อ.สีคิ้ว</v>
          </cell>
          <cell r="L463" t="str">
            <v>09</v>
          </cell>
          <cell r="M463" t="str">
            <v xml:space="preserve"> 'ต.มิตรภาพ'</v>
          </cell>
          <cell r="N463" t="str">
            <v>02</v>
          </cell>
          <cell r="O463" t="str">
            <v xml:space="preserve"> หมู่ 2</v>
          </cell>
          <cell r="P463" t="str">
            <v>01</v>
          </cell>
          <cell r="Q463" t="str">
            <v>เปิดดำเนินการ</v>
          </cell>
          <cell r="R463" t="str">
            <v xml:space="preserve">212 </v>
          </cell>
          <cell r="V463" t="str">
            <v>22</v>
          </cell>
          <cell r="W463" t="str">
            <v>2.2 ทุติยภูมิระดับกลาง</v>
          </cell>
          <cell r="AH463" t="str">
            <v>10889</v>
          </cell>
        </row>
        <row r="464">
          <cell r="A464" t="str">
            <v>001088800</v>
          </cell>
          <cell r="B464" t="str">
            <v>โรงพยาบาลขามทะเลสอ</v>
          </cell>
          <cell r="C464" t="str">
            <v>21002</v>
          </cell>
          <cell r="D464" t="str">
            <v>กระทรวงสาธารณสุข สำนักงานปลัดกระทรวงสาธารณสุข</v>
          </cell>
          <cell r="E464" t="str">
            <v>07</v>
          </cell>
          <cell r="F464" t="str">
            <v>โรงพยาบาลชุมชน</v>
          </cell>
          <cell r="G464" t="str">
            <v>30</v>
          </cell>
          <cell r="H464" t="str">
            <v>30</v>
          </cell>
          <cell r="I464" t="str">
            <v>จ.นครราชสีมา</v>
          </cell>
          <cell r="J464" t="str">
            <v>19</v>
          </cell>
          <cell r="K464" t="str">
            <v xml:space="preserve"> อ.ขามทะเลสอ</v>
          </cell>
          <cell r="L464" t="str">
            <v>01</v>
          </cell>
          <cell r="M464" t="str">
            <v xml:space="preserve"> 'ต.ขามทะเลสอ'</v>
          </cell>
          <cell r="N464" t="str">
            <v>07</v>
          </cell>
          <cell r="O464" t="str">
            <v xml:space="preserve"> หมู่ 7</v>
          </cell>
          <cell r="P464" t="str">
            <v>01</v>
          </cell>
          <cell r="Q464" t="str">
            <v>เปิดดำเนินการ</v>
          </cell>
          <cell r="R464" t="str">
            <v xml:space="preserve">197 </v>
          </cell>
          <cell r="V464" t="str">
            <v>21</v>
          </cell>
          <cell r="W464" t="str">
            <v>2.1 ทุติยภูมิระดับต้น</v>
          </cell>
          <cell r="AH464" t="str">
            <v>10888</v>
          </cell>
        </row>
        <row r="465">
          <cell r="A465" t="str">
            <v>001090600</v>
          </cell>
          <cell r="B465" t="str">
            <v>โรงพยาบาลปะคำ</v>
          </cell>
          <cell r="C465" t="str">
            <v>21002</v>
          </cell>
          <cell r="D465" t="str">
            <v>กระทรวงสาธารณสุข สำนักงานปลัดกระทรวงสาธารณสุข</v>
          </cell>
          <cell r="E465" t="str">
            <v>07</v>
          </cell>
          <cell r="F465" t="str">
            <v>โรงพยาบาลชุมชน</v>
          </cell>
          <cell r="G465" t="str">
            <v>30</v>
          </cell>
          <cell r="H465" t="str">
            <v>31</v>
          </cell>
          <cell r="I465" t="str">
            <v>จ.บุรีรัมย์</v>
          </cell>
          <cell r="J465" t="str">
            <v>12</v>
          </cell>
          <cell r="K465" t="str">
            <v xml:space="preserve"> อ.ปะคำ</v>
          </cell>
          <cell r="L465" t="str">
            <v>01</v>
          </cell>
          <cell r="M465" t="str">
            <v xml:space="preserve"> 'ต.ปะคำ'</v>
          </cell>
          <cell r="N465" t="str">
            <v>03</v>
          </cell>
          <cell r="O465" t="str">
            <v xml:space="preserve"> หมู่ 3</v>
          </cell>
          <cell r="P465" t="str">
            <v>01</v>
          </cell>
          <cell r="Q465" t="str">
            <v>เปิดดำเนินการ</v>
          </cell>
          <cell r="R465" t="str">
            <v xml:space="preserve">96  ถ.ปะคำ-นางรอง </v>
          </cell>
          <cell r="V465" t="str">
            <v>22</v>
          </cell>
          <cell r="W465" t="str">
            <v>2.2 ทุติยภูมิระดับกลาง</v>
          </cell>
          <cell r="AH465" t="str">
            <v>10906</v>
          </cell>
        </row>
        <row r="466">
          <cell r="A466" t="str">
            <v>001091700</v>
          </cell>
          <cell r="B466" t="str">
            <v>โรงพยาบาลจอมพระ</v>
          </cell>
          <cell r="C466" t="str">
            <v>21002</v>
          </cell>
          <cell r="D466" t="str">
            <v>กระทรวงสาธารณสุข สำนักงานปลัดกระทรวงสาธารณสุข</v>
          </cell>
          <cell r="E466" t="str">
            <v>07</v>
          </cell>
          <cell r="F466" t="str">
            <v>โรงพยาบาลชุมชน</v>
          </cell>
          <cell r="G466" t="str">
            <v>30</v>
          </cell>
          <cell r="H466" t="str">
            <v>32</v>
          </cell>
          <cell r="I466" t="str">
            <v>จ.สุรินทร์</v>
          </cell>
          <cell r="J466" t="str">
            <v>04</v>
          </cell>
          <cell r="K466" t="str">
            <v xml:space="preserve"> อ.จอมพระ</v>
          </cell>
          <cell r="L466" t="str">
            <v>01</v>
          </cell>
          <cell r="M466" t="str">
            <v xml:space="preserve"> 'ต.จอมพระ'</v>
          </cell>
          <cell r="N466" t="str">
            <v>06</v>
          </cell>
          <cell r="O466" t="str">
            <v xml:space="preserve"> หมู่ 6</v>
          </cell>
          <cell r="P466" t="str">
            <v>01</v>
          </cell>
          <cell r="Q466" t="str">
            <v>เปิดดำเนินการ</v>
          </cell>
          <cell r="R466" t="str">
            <v xml:space="preserve">19 </v>
          </cell>
          <cell r="V466" t="str">
            <v>21</v>
          </cell>
          <cell r="W466" t="str">
            <v>2.1 ทุติยภูมิระดับต้น</v>
          </cell>
          <cell r="AH466" t="str">
            <v>10917</v>
          </cell>
        </row>
        <row r="467">
          <cell r="A467" t="str">
            <v>001092000</v>
          </cell>
          <cell r="B467" t="str">
            <v>โรงพยาบาลรัตนบุรี</v>
          </cell>
          <cell r="C467" t="str">
            <v>21002</v>
          </cell>
          <cell r="D467" t="str">
            <v>กระทรวงสาธารณสุข สำนักงานปลัดกระทรวงสาธารณสุข</v>
          </cell>
          <cell r="E467" t="str">
            <v>07</v>
          </cell>
          <cell r="F467" t="str">
            <v>โรงพยาบาลชุมชน</v>
          </cell>
          <cell r="G467" t="str">
            <v>60</v>
          </cell>
          <cell r="H467" t="str">
            <v>32</v>
          </cell>
          <cell r="I467" t="str">
            <v>จ.สุรินทร์</v>
          </cell>
          <cell r="J467" t="str">
            <v>07</v>
          </cell>
          <cell r="K467" t="str">
            <v xml:space="preserve"> อ.รัตนบุรี</v>
          </cell>
          <cell r="L467" t="str">
            <v>01</v>
          </cell>
          <cell r="M467" t="str">
            <v xml:space="preserve"> 'ต.รัตนบุรี'</v>
          </cell>
          <cell r="N467" t="str">
            <v>08</v>
          </cell>
          <cell r="O467" t="str">
            <v xml:space="preserve"> หมู่ 8</v>
          </cell>
          <cell r="P467" t="str">
            <v>01</v>
          </cell>
          <cell r="Q467" t="str">
            <v>เปิดดำเนินการ</v>
          </cell>
          <cell r="R467" t="str">
            <v xml:space="preserve">150  ถ.ศรีรัตน์ </v>
          </cell>
          <cell r="V467" t="str">
            <v>22</v>
          </cell>
          <cell r="W467" t="str">
            <v>2.2 ทุติยภูมิระดับกลาง</v>
          </cell>
          <cell r="AH467" t="str">
            <v>10920</v>
          </cell>
        </row>
        <row r="468">
          <cell r="A468" t="str">
            <v>001092200</v>
          </cell>
          <cell r="B468" t="str">
            <v>โรงพยาบาลศีขรภูมิ</v>
          </cell>
          <cell r="C468" t="str">
            <v>21002</v>
          </cell>
          <cell r="D468" t="str">
            <v>กระทรวงสาธารณสุข สำนักงานปลัดกระทรวงสาธารณสุข</v>
          </cell>
          <cell r="E468" t="str">
            <v>07</v>
          </cell>
          <cell r="F468" t="str">
            <v>โรงพยาบาลชุมชน</v>
          </cell>
          <cell r="G468" t="str">
            <v>60</v>
          </cell>
          <cell r="H468" t="str">
            <v>32</v>
          </cell>
          <cell r="I468" t="str">
            <v>จ.สุรินทร์</v>
          </cell>
          <cell r="J468" t="str">
            <v>09</v>
          </cell>
          <cell r="K468" t="str">
            <v xml:space="preserve"> อ.ศีขรภูมิ</v>
          </cell>
          <cell r="L468" t="str">
            <v>01</v>
          </cell>
          <cell r="M468" t="str">
            <v xml:space="preserve"> 'ต.ระแงง'</v>
          </cell>
          <cell r="N468" t="str">
            <v>01</v>
          </cell>
          <cell r="O468" t="str">
            <v xml:space="preserve"> หมู่ 1</v>
          </cell>
          <cell r="P468" t="str">
            <v>01</v>
          </cell>
          <cell r="Q468" t="str">
            <v>เปิดดำเนินการ</v>
          </cell>
          <cell r="R468" t="str">
            <v xml:space="preserve"> ถ.สุรินทร์-ศรีสะเกษ </v>
          </cell>
          <cell r="V468" t="str">
            <v>22</v>
          </cell>
          <cell r="W468" t="str">
            <v>2.2 ทุติยภูมิระดับกลาง</v>
          </cell>
          <cell r="AH468" t="str">
            <v>10922</v>
          </cell>
        </row>
        <row r="469">
          <cell r="A469" t="str">
            <v>001092300</v>
          </cell>
          <cell r="B469" t="str">
            <v>โรงพยาบาลสังขะ</v>
          </cell>
          <cell r="C469" t="str">
            <v>21002</v>
          </cell>
          <cell r="D469" t="str">
            <v>กระทรวงสาธารณสุข สำนักงานปลัดกระทรวงสาธารณสุข</v>
          </cell>
          <cell r="E469" t="str">
            <v>07</v>
          </cell>
          <cell r="F469" t="str">
            <v>โรงพยาบาลชุมชน</v>
          </cell>
          <cell r="G469" t="str">
            <v>90</v>
          </cell>
          <cell r="H469" t="str">
            <v>32</v>
          </cell>
          <cell r="I469" t="str">
            <v>จ.สุรินทร์</v>
          </cell>
          <cell r="J469" t="str">
            <v>10</v>
          </cell>
          <cell r="K469" t="str">
            <v xml:space="preserve"> อ.สังขะ</v>
          </cell>
          <cell r="L469" t="str">
            <v>01</v>
          </cell>
          <cell r="M469" t="str">
            <v xml:space="preserve"> 'ต.สังขะ'</v>
          </cell>
          <cell r="N469" t="str">
            <v>01</v>
          </cell>
          <cell r="O469" t="str">
            <v xml:space="preserve"> หมู่ 1</v>
          </cell>
          <cell r="P469" t="str">
            <v>01</v>
          </cell>
          <cell r="Q469" t="str">
            <v>เปิดดำเนินการ</v>
          </cell>
          <cell r="R469" t="str">
            <v xml:space="preserve">700  ถ.สาธร </v>
          </cell>
          <cell r="V469" t="str">
            <v>22</v>
          </cell>
          <cell r="W469" t="str">
            <v>2.2 ทุติยภูมิระดับกลาง</v>
          </cell>
          <cell r="AH469" t="str">
            <v>10923</v>
          </cell>
        </row>
        <row r="470">
          <cell r="A470" t="str">
            <v>001095600</v>
          </cell>
          <cell r="B470" t="str">
            <v>โรงพยาบาลพิบูลมังสาหาร</v>
          </cell>
          <cell r="C470" t="str">
            <v>21002</v>
          </cell>
          <cell r="D470" t="str">
            <v>กระทรวงสาธารณสุข สำนักงานปลัดกระทรวงสาธารณสุข</v>
          </cell>
          <cell r="E470" t="str">
            <v>07</v>
          </cell>
          <cell r="F470" t="str">
            <v>โรงพยาบาลชุมชน</v>
          </cell>
          <cell r="G470" t="str">
            <v>60</v>
          </cell>
          <cell r="H470" t="str">
            <v>34</v>
          </cell>
          <cell r="I470" t="str">
            <v>จ.อุบลราชธานี</v>
          </cell>
          <cell r="J470" t="str">
            <v>19</v>
          </cell>
          <cell r="K470" t="str">
            <v xml:space="preserve"> อ.พิบูลมังสาหาร</v>
          </cell>
          <cell r="L470" t="str">
            <v>01</v>
          </cell>
          <cell r="M470" t="str">
            <v xml:space="preserve"> 'ต.พิบูล'</v>
          </cell>
          <cell r="N470" t="str">
            <v>00</v>
          </cell>
          <cell r="O470" t="str">
            <v xml:space="preserve"> หมู่ 0</v>
          </cell>
          <cell r="P470" t="str">
            <v>01</v>
          </cell>
          <cell r="Q470" t="str">
            <v>เปิดดำเนินการ</v>
          </cell>
          <cell r="R470" t="str">
            <v xml:space="preserve">20/6 ถ.เทศบาล 2 </v>
          </cell>
          <cell r="V470" t="str">
            <v>21</v>
          </cell>
          <cell r="W470" t="str">
            <v>2.1 ทุติยภูมิระดับต้น</v>
          </cell>
          <cell r="AH470" t="str">
            <v>10956</v>
          </cell>
        </row>
        <row r="471">
          <cell r="A471" t="str">
            <v>001095100</v>
          </cell>
          <cell r="B471" t="str">
            <v>โรงพยาบาลตระการพืชผล</v>
          </cell>
          <cell r="C471" t="str">
            <v>21002</v>
          </cell>
          <cell r="D471" t="str">
            <v>กระทรวงสาธารณสุข สำนักงานปลัดกระทรวงสาธารณสุข</v>
          </cell>
          <cell r="E471" t="str">
            <v>07</v>
          </cell>
          <cell r="F471" t="str">
            <v>โรงพยาบาลชุมชน</v>
          </cell>
          <cell r="G471" t="str">
            <v>60</v>
          </cell>
          <cell r="H471" t="str">
            <v>34</v>
          </cell>
          <cell r="I471" t="str">
            <v>จ.อุบลราชธานี</v>
          </cell>
          <cell r="J471" t="str">
            <v>11</v>
          </cell>
          <cell r="K471" t="str">
            <v xml:space="preserve"> อ.ตระการพืชผล</v>
          </cell>
          <cell r="L471" t="str">
            <v>01</v>
          </cell>
          <cell r="M471" t="str">
            <v xml:space="preserve"> 'ต.ขุหลุ'</v>
          </cell>
          <cell r="N471" t="str">
            <v>08</v>
          </cell>
          <cell r="O471" t="str">
            <v xml:space="preserve"> หมู่ 8</v>
          </cell>
          <cell r="P471" t="str">
            <v>01</v>
          </cell>
          <cell r="Q471" t="str">
            <v>เปิดดำเนินการ</v>
          </cell>
          <cell r="V471" t="str">
            <v>21</v>
          </cell>
          <cell r="W471" t="str">
            <v>2.1 ทุติยภูมิระดับต้น</v>
          </cell>
          <cell r="AH471" t="str">
            <v>10951</v>
          </cell>
        </row>
        <row r="472">
          <cell r="A472" t="str">
            <v>001095200</v>
          </cell>
          <cell r="B472" t="str">
            <v>โรงพยาบาลกุดข้าวปุ้น</v>
          </cell>
          <cell r="C472" t="str">
            <v>21002</v>
          </cell>
          <cell r="D472" t="str">
            <v>กระทรวงสาธารณสุข สำนักงานปลัดกระทรวงสาธารณสุข</v>
          </cell>
          <cell r="E472" t="str">
            <v>07</v>
          </cell>
          <cell r="F472" t="str">
            <v>โรงพยาบาลชุมชน</v>
          </cell>
          <cell r="G472" t="str">
            <v>30</v>
          </cell>
          <cell r="H472" t="str">
            <v>34</v>
          </cell>
          <cell r="I472" t="str">
            <v>จ.อุบลราชธานี</v>
          </cell>
          <cell r="J472" t="str">
            <v>12</v>
          </cell>
          <cell r="K472" t="str">
            <v xml:space="preserve"> อ.กุดข้าวปุ้น</v>
          </cell>
          <cell r="L472" t="str">
            <v>01</v>
          </cell>
          <cell r="M472" t="str">
            <v xml:space="preserve"> 'ต.ข้าวปุ้น'</v>
          </cell>
          <cell r="N472" t="str">
            <v>14</v>
          </cell>
          <cell r="O472" t="str">
            <v xml:space="preserve"> หมู่ 14</v>
          </cell>
          <cell r="P472" t="str">
            <v>01</v>
          </cell>
          <cell r="Q472" t="str">
            <v>เปิดดำเนินการ</v>
          </cell>
          <cell r="V472" t="str">
            <v>21</v>
          </cell>
          <cell r="W472" t="str">
            <v>2.1 ทุติยภูมิระดับต้น</v>
          </cell>
          <cell r="AH472" t="str">
            <v>10952</v>
          </cell>
        </row>
        <row r="473">
          <cell r="A473" t="str">
            <v>001093200</v>
          </cell>
          <cell r="B473" t="str">
            <v>โรงพยาบาลปรางค์กู่</v>
          </cell>
          <cell r="C473" t="str">
            <v>21002</v>
          </cell>
          <cell r="D473" t="str">
            <v>กระทรวงสาธารณสุข สำนักงานปลัดกระทรวงสาธารณสุข</v>
          </cell>
          <cell r="E473" t="str">
            <v>07</v>
          </cell>
          <cell r="F473" t="str">
            <v>โรงพยาบาลชุมชน</v>
          </cell>
          <cell r="G473" t="str">
            <v>30</v>
          </cell>
          <cell r="H473" t="str">
            <v>33</v>
          </cell>
          <cell r="I473" t="str">
            <v>จ.ศรีสะเกษ</v>
          </cell>
          <cell r="J473" t="str">
            <v>07</v>
          </cell>
          <cell r="K473" t="str">
            <v xml:space="preserve"> อ.ปรางค์กู่</v>
          </cell>
          <cell r="L473" t="str">
            <v>01</v>
          </cell>
          <cell r="M473" t="str">
            <v xml:space="preserve"> 'ต.พิมาย'</v>
          </cell>
          <cell r="N473" t="str">
            <v>01</v>
          </cell>
          <cell r="O473" t="str">
            <v xml:space="preserve"> หมู่ 1</v>
          </cell>
          <cell r="P473" t="str">
            <v>01</v>
          </cell>
          <cell r="Q473" t="str">
            <v>เปิดดำเนินการ</v>
          </cell>
          <cell r="R473" t="str">
            <v xml:space="preserve">87/2 </v>
          </cell>
          <cell r="S473" t="str">
            <v>33170</v>
          </cell>
          <cell r="T473" t="str">
            <v>045697167</v>
          </cell>
          <cell r="U473" t="str">
            <v>045697050</v>
          </cell>
          <cell r="V473" t="str">
            <v>21</v>
          </cell>
          <cell r="W473" t="str">
            <v>2.1 ทุติยภูมิระดับต้น</v>
          </cell>
          <cell r="X473" t="str">
            <v>S</v>
          </cell>
          <cell r="Y473" t="str">
            <v xml:space="preserve">บริการ  </v>
          </cell>
          <cell r="AH473" t="str">
            <v>10932</v>
          </cell>
        </row>
        <row r="474">
          <cell r="A474" t="str">
            <v>001090000</v>
          </cell>
          <cell r="B474" t="str">
            <v>โรงพยาบาลประโคนชัย</v>
          </cell>
          <cell r="C474" t="str">
            <v>21002</v>
          </cell>
          <cell r="D474" t="str">
            <v>กระทรวงสาธารณสุข สำนักงานปลัดกระทรวงสาธารณสุข</v>
          </cell>
          <cell r="E474" t="str">
            <v>07</v>
          </cell>
          <cell r="F474" t="str">
            <v>โรงพยาบาลชุมชน</v>
          </cell>
          <cell r="G474" t="str">
            <v>90</v>
          </cell>
          <cell r="H474" t="str">
            <v>31</v>
          </cell>
          <cell r="I474" t="str">
            <v>จ.บุรีรัมย์</v>
          </cell>
          <cell r="J474" t="str">
            <v>07</v>
          </cell>
          <cell r="K474" t="str">
            <v xml:space="preserve"> อ.ประโคนชัย</v>
          </cell>
          <cell r="L474" t="str">
            <v>01</v>
          </cell>
          <cell r="M474" t="str">
            <v xml:space="preserve"> 'ต.ประโคนชัย'</v>
          </cell>
          <cell r="N474" t="str">
            <v>03</v>
          </cell>
          <cell r="O474" t="str">
            <v xml:space="preserve"> หมู่ 3</v>
          </cell>
          <cell r="P474" t="str">
            <v>01</v>
          </cell>
          <cell r="Q474" t="str">
            <v>เปิดดำเนินการ</v>
          </cell>
          <cell r="R474" t="str">
            <v xml:space="preserve">90  ถ.โชคชัย-เดชอุดม </v>
          </cell>
          <cell r="V474" t="str">
            <v>22</v>
          </cell>
          <cell r="W474" t="str">
            <v>2.2 ทุติยภูมิระดับกลาง</v>
          </cell>
          <cell r="AH474" t="str">
            <v>10900</v>
          </cell>
        </row>
        <row r="475">
          <cell r="A475" t="str">
            <v>001090900</v>
          </cell>
          <cell r="B475" t="str">
            <v>โรงพยาบาลพลับพลาชัย</v>
          </cell>
          <cell r="C475" t="str">
            <v>21002</v>
          </cell>
          <cell r="D475" t="str">
            <v>กระทรวงสาธารณสุข สำนักงานปลัดกระทรวงสาธารณสุข</v>
          </cell>
          <cell r="E475" t="str">
            <v>07</v>
          </cell>
          <cell r="F475" t="str">
            <v>โรงพยาบาลชุมชน</v>
          </cell>
          <cell r="G475" t="str">
            <v>30</v>
          </cell>
          <cell r="H475" t="str">
            <v>31</v>
          </cell>
          <cell r="I475" t="str">
            <v>จ.บุรีรัมย์</v>
          </cell>
          <cell r="J475" t="str">
            <v>15</v>
          </cell>
          <cell r="K475" t="str">
            <v xml:space="preserve"> อ.พลับพลาชัย</v>
          </cell>
          <cell r="L475" t="str">
            <v>04</v>
          </cell>
          <cell r="M475" t="str">
            <v xml:space="preserve"> 'ต.สะเดา'</v>
          </cell>
          <cell r="N475" t="str">
            <v>01</v>
          </cell>
          <cell r="O475" t="str">
            <v xml:space="preserve"> หมู่ 1</v>
          </cell>
          <cell r="P475" t="str">
            <v>01</v>
          </cell>
          <cell r="Q475" t="str">
            <v>เปิดดำเนินการ</v>
          </cell>
          <cell r="R475" t="str">
            <v xml:space="preserve">99 </v>
          </cell>
          <cell r="V475" t="str">
            <v>22</v>
          </cell>
          <cell r="W475" t="str">
            <v>2.2 ทุติยภูมิระดับกลาง</v>
          </cell>
          <cell r="AH475" t="str">
            <v>10909</v>
          </cell>
        </row>
        <row r="476">
          <cell r="A476" t="str">
            <v>001091300</v>
          </cell>
          <cell r="B476" t="str">
            <v>โรงพยาบาลบ้านใหม่ไชยพจน์</v>
          </cell>
          <cell r="C476" t="str">
            <v>21002</v>
          </cell>
          <cell r="D476" t="str">
            <v>กระทรวงสาธารณสุข สำนักงานปลัดกระทรวงสาธารณสุข</v>
          </cell>
          <cell r="E476" t="str">
            <v>07</v>
          </cell>
          <cell r="F476" t="str">
            <v>โรงพยาบาลชุมชน</v>
          </cell>
          <cell r="G476" t="str">
            <v>30</v>
          </cell>
          <cell r="H476" t="str">
            <v>31</v>
          </cell>
          <cell r="I476" t="str">
            <v>จ.บุรีรัมย์</v>
          </cell>
          <cell r="J476" t="str">
            <v>19</v>
          </cell>
          <cell r="K476" t="str">
            <v xml:space="preserve"> อ.บ้านใหม่ไชยพจน์</v>
          </cell>
          <cell r="L476" t="str">
            <v>01</v>
          </cell>
          <cell r="M476" t="str">
            <v xml:space="preserve"> 'ต.หนองแวง'</v>
          </cell>
          <cell r="N476" t="str">
            <v>01</v>
          </cell>
          <cell r="O476" t="str">
            <v xml:space="preserve"> หมู่ 1</v>
          </cell>
          <cell r="P476" t="str">
            <v>01</v>
          </cell>
          <cell r="Q476" t="str">
            <v>เปิดดำเนินการ</v>
          </cell>
          <cell r="R476" t="str">
            <v xml:space="preserve">161 </v>
          </cell>
          <cell r="V476" t="str">
            <v>22</v>
          </cell>
          <cell r="W476" t="str">
            <v>2.2 ทุติยภูมิระดับกลาง</v>
          </cell>
          <cell r="AH476" t="str">
            <v>10913</v>
          </cell>
        </row>
        <row r="477">
          <cell r="A477" t="str">
            <v>001091100</v>
          </cell>
          <cell r="B477" t="str">
            <v>โรงพยาบาลโนนสุวรรณ</v>
          </cell>
          <cell r="C477" t="str">
            <v>21002</v>
          </cell>
          <cell r="D477" t="str">
            <v>กระทรวงสาธารณสุข สำนักงานปลัดกระทรวงสาธารณสุข</v>
          </cell>
          <cell r="E477" t="str">
            <v>07</v>
          </cell>
          <cell r="F477" t="str">
            <v>โรงพยาบาลชุมชน</v>
          </cell>
          <cell r="G477" t="str">
            <v>30</v>
          </cell>
          <cell r="H477" t="str">
            <v>31</v>
          </cell>
          <cell r="I477" t="str">
            <v>จ.บุรีรัมย์</v>
          </cell>
          <cell r="J477" t="str">
            <v>17</v>
          </cell>
          <cell r="K477" t="str">
            <v xml:space="preserve"> อ.โนนสุวรรณ</v>
          </cell>
          <cell r="L477" t="str">
            <v>01</v>
          </cell>
          <cell r="M477" t="str">
            <v xml:space="preserve"> 'ต.โนนสุวรรณ'</v>
          </cell>
          <cell r="N477" t="str">
            <v>10</v>
          </cell>
          <cell r="O477" t="str">
            <v xml:space="preserve"> หมู่ 10</v>
          </cell>
          <cell r="P477" t="str">
            <v>01</v>
          </cell>
          <cell r="Q477" t="str">
            <v>เปิดดำเนินการ</v>
          </cell>
          <cell r="V477" t="str">
            <v>22</v>
          </cell>
          <cell r="W477" t="str">
            <v>2.2 ทุติยภูมิระดับกลาง</v>
          </cell>
          <cell r="AH477" t="str">
            <v>10911</v>
          </cell>
        </row>
        <row r="478">
          <cell r="A478" t="str">
            <v>001091200</v>
          </cell>
          <cell r="B478" t="str">
            <v>โรงพยาบาลชำนิ</v>
          </cell>
          <cell r="C478" t="str">
            <v>21002</v>
          </cell>
          <cell r="D478" t="str">
            <v>กระทรวงสาธารณสุข สำนักงานปลัดกระทรวงสาธารณสุข</v>
          </cell>
          <cell r="E478" t="str">
            <v>07</v>
          </cell>
          <cell r="F478" t="str">
            <v>โรงพยาบาลชุมชน</v>
          </cell>
          <cell r="G478" t="str">
            <v>30</v>
          </cell>
          <cell r="H478" t="str">
            <v>31</v>
          </cell>
          <cell r="I478" t="str">
            <v>จ.บุรีรัมย์</v>
          </cell>
          <cell r="J478" t="str">
            <v>18</v>
          </cell>
          <cell r="K478" t="str">
            <v xml:space="preserve"> อ.ชำนิ</v>
          </cell>
          <cell r="L478" t="str">
            <v>01</v>
          </cell>
          <cell r="M478" t="str">
            <v xml:space="preserve"> 'ต.ชำนิ'</v>
          </cell>
          <cell r="N478" t="str">
            <v>08</v>
          </cell>
          <cell r="O478" t="str">
            <v xml:space="preserve"> หมู่ 8</v>
          </cell>
          <cell r="P478" t="str">
            <v>01</v>
          </cell>
          <cell r="Q478" t="str">
            <v>เปิดดำเนินการ</v>
          </cell>
          <cell r="R478" t="str">
            <v xml:space="preserve">105 </v>
          </cell>
          <cell r="V478" t="str">
            <v>22</v>
          </cell>
          <cell r="W478" t="str">
            <v>2.2 ทุติยภูมิระดับกลาง</v>
          </cell>
          <cell r="AH478" t="str">
            <v>10912</v>
          </cell>
        </row>
        <row r="479">
          <cell r="A479" t="str">
            <v>001091400</v>
          </cell>
          <cell r="B479" t="str">
            <v>โรงพยาบาลโนนดินแดง</v>
          </cell>
          <cell r="C479" t="str">
            <v>21002</v>
          </cell>
          <cell r="D479" t="str">
            <v>กระทรวงสาธารณสุข สำนักงานปลัดกระทรวงสาธารณสุข</v>
          </cell>
          <cell r="E479" t="str">
            <v>07</v>
          </cell>
          <cell r="F479" t="str">
            <v>โรงพยาบาลชุมชน</v>
          </cell>
          <cell r="G479" t="str">
            <v>30</v>
          </cell>
          <cell r="H479" t="str">
            <v>31</v>
          </cell>
          <cell r="I479" t="str">
            <v>จ.บุรีรัมย์</v>
          </cell>
          <cell r="J479" t="str">
            <v>20</v>
          </cell>
          <cell r="K479" t="str">
            <v xml:space="preserve"> อ.โนนดินแดง</v>
          </cell>
          <cell r="L479" t="str">
            <v>01</v>
          </cell>
          <cell r="M479" t="str">
            <v xml:space="preserve"> 'ต.โนนดินแดง'</v>
          </cell>
          <cell r="N479" t="str">
            <v>07</v>
          </cell>
          <cell r="O479" t="str">
            <v xml:space="preserve"> หมู่ 7</v>
          </cell>
          <cell r="P479" t="str">
            <v>01</v>
          </cell>
          <cell r="Q479" t="str">
            <v>เปิดดำเนินการ</v>
          </cell>
          <cell r="V479" t="str">
            <v>22</v>
          </cell>
          <cell r="W479" t="str">
            <v>2.2 ทุติยภูมิระดับกลาง</v>
          </cell>
          <cell r="AH479" t="str">
            <v>10914</v>
          </cell>
        </row>
        <row r="480">
          <cell r="A480" t="str">
            <v>001089800</v>
          </cell>
          <cell r="B480" t="str">
            <v>โรงพยาบาลหนองกี่</v>
          </cell>
          <cell r="C480" t="str">
            <v>21002</v>
          </cell>
          <cell r="D480" t="str">
            <v>กระทรวงสาธารณสุข สำนักงานปลัดกระทรวงสาธารณสุข</v>
          </cell>
          <cell r="E480" t="str">
            <v>07</v>
          </cell>
          <cell r="F480" t="str">
            <v>โรงพยาบาลชุมชน</v>
          </cell>
          <cell r="G480" t="str">
            <v>70</v>
          </cell>
          <cell r="H480" t="str">
            <v>31</v>
          </cell>
          <cell r="I480" t="str">
            <v>จ.บุรีรัมย์</v>
          </cell>
          <cell r="J480" t="str">
            <v>05</v>
          </cell>
          <cell r="K480" t="str">
            <v xml:space="preserve"> อ.หนองกี่</v>
          </cell>
          <cell r="L480" t="str">
            <v>06</v>
          </cell>
          <cell r="M480" t="str">
            <v xml:space="preserve"> 'ต.ทุ่งกระตาดพัฒนา'</v>
          </cell>
          <cell r="N480" t="str">
            <v>01</v>
          </cell>
          <cell r="O480" t="str">
            <v xml:space="preserve"> หมู่ 1</v>
          </cell>
          <cell r="P480" t="str">
            <v>01</v>
          </cell>
          <cell r="Q480" t="str">
            <v>เปิดดำเนินการ</v>
          </cell>
          <cell r="R480" t="str">
            <v xml:space="preserve">255  ถ.โชคชัย-เดชอุดม </v>
          </cell>
          <cell r="V480" t="str">
            <v>22</v>
          </cell>
          <cell r="W480" t="str">
            <v>2.2 ทุติยภูมิระดับกลาง</v>
          </cell>
          <cell r="AH480" t="str">
            <v>10898</v>
          </cell>
        </row>
        <row r="481">
          <cell r="A481" t="str">
            <v>001091800</v>
          </cell>
          <cell r="B481" t="str">
            <v>โรงพยาบาลปราสาท</v>
          </cell>
          <cell r="C481" t="str">
            <v>21002</v>
          </cell>
          <cell r="D481" t="str">
            <v>กระทรวงสาธารณสุข สำนักงานปลัดกระทรวงสาธารณสุข</v>
          </cell>
          <cell r="E481" t="str">
            <v>07</v>
          </cell>
          <cell r="F481" t="str">
            <v>โรงพยาบาลชุมชน</v>
          </cell>
          <cell r="G481" t="str">
            <v>60</v>
          </cell>
          <cell r="H481" t="str">
            <v>32</v>
          </cell>
          <cell r="I481" t="str">
            <v>จ.สุรินทร์</v>
          </cell>
          <cell r="J481" t="str">
            <v>05</v>
          </cell>
          <cell r="K481" t="str">
            <v xml:space="preserve"> อ.ปราสาท</v>
          </cell>
          <cell r="L481" t="str">
            <v>01</v>
          </cell>
          <cell r="M481" t="str">
            <v xml:space="preserve"> 'ต.กังแอน'</v>
          </cell>
          <cell r="N481" t="str">
            <v>02</v>
          </cell>
          <cell r="O481" t="str">
            <v xml:space="preserve"> หมู่ 2</v>
          </cell>
          <cell r="P481" t="str">
            <v>01</v>
          </cell>
          <cell r="Q481" t="str">
            <v>เปิดดำเนินการ</v>
          </cell>
          <cell r="R481" t="str">
            <v xml:space="preserve">602 ถ.โชคชัย-เดชอุดม </v>
          </cell>
          <cell r="V481" t="str">
            <v>22</v>
          </cell>
          <cell r="W481" t="str">
            <v>2.2 ทุติยภูมิระดับกลาง</v>
          </cell>
          <cell r="AH481" t="str">
            <v>10918</v>
          </cell>
        </row>
        <row r="482">
          <cell r="A482" t="str">
            <v>001091900</v>
          </cell>
          <cell r="B482" t="str">
            <v>โรงพยาบาลกาบเชิง</v>
          </cell>
          <cell r="C482" t="str">
            <v>21002</v>
          </cell>
          <cell r="D482" t="str">
            <v>กระทรวงสาธารณสุข สำนักงานปลัดกระทรวงสาธารณสุข</v>
          </cell>
          <cell r="E482" t="str">
            <v>07</v>
          </cell>
          <cell r="F482" t="str">
            <v>โรงพยาบาลชุมชน</v>
          </cell>
          <cell r="G482" t="str">
            <v>60</v>
          </cell>
          <cell r="H482" t="str">
            <v>32</v>
          </cell>
          <cell r="I482" t="str">
            <v>จ.สุรินทร์</v>
          </cell>
          <cell r="J482" t="str">
            <v>06</v>
          </cell>
          <cell r="K482" t="str">
            <v xml:space="preserve"> อ.กาบเชิง</v>
          </cell>
          <cell r="L482" t="str">
            <v>01</v>
          </cell>
          <cell r="M482" t="str">
            <v xml:space="preserve"> 'ต.กาบเชิง'</v>
          </cell>
          <cell r="N482" t="str">
            <v>01</v>
          </cell>
          <cell r="O482" t="str">
            <v xml:space="preserve"> หมู่ 1</v>
          </cell>
          <cell r="P482" t="str">
            <v>01</v>
          </cell>
          <cell r="Q482" t="str">
            <v>เปิดดำเนินการ</v>
          </cell>
          <cell r="V482" t="str">
            <v>21</v>
          </cell>
          <cell r="W482" t="str">
            <v>2.1 ทุติยภูมิระดับต้น</v>
          </cell>
          <cell r="AH482" t="str">
            <v>10919</v>
          </cell>
        </row>
        <row r="483">
          <cell r="A483" t="str">
            <v>001094400</v>
          </cell>
          <cell r="B483" t="str">
            <v>โรงพยาบาลศรีเมืองใหม่</v>
          </cell>
          <cell r="C483" t="str">
            <v>21002</v>
          </cell>
          <cell r="D483" t="str">
            <v>กระทรวงสาธารณสุข สำนักงานปลัดกระทรวงสาธารณสุข</v>
          </cell>
          <cell r="E483" t="str">
            <v>07</v>
          </cell>
          <cell r="F483" t="str">
            <v>โรงพยาบาลชุมชน</v>
          </cell>
          <cell r="G483" t="str">
            <v>60</v>
          </cell>
          <cell r="H483" t="str">
            <v>34</v>
          </cell>
          <cell r="I483" t="str">
            <v>จ.อุบลราชธานี</v>
          </cell>
          <cell r="J483" t="str">
            <v>02</v>
          </cell>
          <cell r="K483" t="str">
            <v xml:space="preserve"> อ.ศรีเมืองใหม่</v>
          </cell>
          <cell r="L483" t="str">
            <v>01</v>
          </cell>
          <cell r="M483" t="str">
            <v xml:space="preserve"> 'ต.นาคำ'</v>
          </cell>
          <cell r="N483" t="str">
            <v>15</v>
          </cell>
          <cell r="O483" t="str">
            <v xml:space="preserve"> หมู่ 15</v>
          </cell>
          <cell r="P483" t="str">
            <v>01</v>
          </cell>
          <cell r="Q483" t="str">
            <v>เปิดดำเนินการ</v>
          </cell>
          <cell r="V483" t="str">
            <v>21</v>
          </cell>
          <cell r="W483" t="str">
            <v>2.1 ทุติยภูมิระดับต้น</v>
          </cell>
          <cell r="AH483" t="str">
            <v>10944</v>
          </cell>
        </row>
        <row r="484">
          <cell r="A484" t="str">
            <v>001093400</v>
          </cell>
          <cell r="B484" t="str">
            <v>โรงพยาบาลราษีไศล</v>
          </cell>
          <cell r="C484" t="str">
            <v>21002</v>
          </cell>
          <cell r="D484" t="str">
            <v>กระทรวงสาธารณสุข สำนักงานปลัดกระทรวงสาธารณสุข</v>
          </cell>
          <cell r="E484" t="str">
            <v>07</v>
          </cell>
          <cell r="F484" t="str">
            <v>โรงพยาบาลชุมชน</v>
          </cell>
          <cell r="G484" t="str">
            <v>104</v>
          </cell>
          <cell r="H484" t="str">
            <v>33</v>
          </cell>
          <cell r="I484" t="str">
            <v>จ.ศรีสะเกษ</v>
          </cell>
          <cell r="J484" t="str">
            <v>09</v>
          </cell>
          <cell r="K484" t="str">
            <v xml:space="preserve"> อ.ราษีไศล</v>
          </cell>
          <cell r="L484" t="str">
            <v>01</v>
          </cell>
          <cell r="M484" t="str">
            <v xml:space="preserve"> 'ต.เมืองคง'</v>
          </cell>
          <cell r="N484" t="str">
            <v>02</v>
          </cell>
          <cell r="O484" t="str">
            <v xml:space="preserve"> หมู่ 2</v>
          </cell>
          <cell r="P484" t="str">
            <v>01</v>
          </cell>
          <cell r="Q484" t="str">
            <v>เปิดดำเนินการ</v>
          </cell>
          <cell r="R484" t="str">
            <v xml:space="preserve">164 </v>
          </cell>
          <cell r="S484" t="str">
            <v>33160</v>
          </cell>
          <cell r="T484" t="str">
            <v>045681107</v>
          </cell>
          <cell r="U484" t="str">
            <v>045681236</v>
          </cell>
          <cell r="V484" t="str">
            <v>22</v>
          </cell>
          <cell r="W484" t="str">
            <v>2.2 ทุติยภูมิระดับกลาง</v>
          </cell>
          <cell r="X484" t="str">
            <v>S</v>
          </cell>
          <cell r="Y484" t="str">
            <v xml:space="preserve">บริการ  </v>
          </cell>
          <cell r="AH484" t="str">
            <v>10934</v>
          </cell>
        </row>
        <row r="485">
          <cell r="A485" t="str">
            <v>001094200</v>
          </cell>
          <cell r="B485" t="str">
            <v>โรงพยาบาลภูสิงห์</v>
          </cell>
          <cell r="C485" t="str">
            <v>21002</v>
          </cell>
          <cell r="D485" t="str">
            <v>กระทรวงสาธารณสุข สำนักงานปลัดกระทรวงสาธารณสุข</v>
          </cell>
          <cell r="E485" t="str">
            <v>07</v>
          </cell>
          <cell r="F485" t="str">
            <v>โรงพยาบาลชุมชน</v>
          </cell>
          <cell r="G485" t="str">
            <v>30</v>
          </cell>
          <cell r="H485" t="str">
            <v>33</v>
          </cell>
          <cell r="I485" t="str">
            <v>จ.ศรีสะเกษ</v>
          </cell>
          <cell r="J485" t="str">
            <v>17</v>
          </cell>
          <cell r="K485" t="str">
            <v xml:space="preserve"> อ.ภูสิงห์</v>
          </cell>
          <cell r="L485" t="str">
            <v>03</v>
          </cell>
          <cell r="M485" t="str">
            <v xml:space="preserve"> 'ต.ห้วยตึ๊กชู'</v>
          </cell>
          <cell r="N485" t="str">
            <v>11</v>
          </cell>
          <cell r="O485" t="str">
            <v xml:space="preserve"> หมู่ 11</v>
          </cell>
          <cell r="P485" t="str">
            <v>01</v>
          </cell>
          <cell r="Q485" t="str">
            <v>เปิดดำเนินการ</v>
          </cell>
          <cell r="R485" t="str">
            <v xml:space="preserve">83/1 </v>
          </cell>
          <cell r="S485" t="str">
            <v>33140</v>
          </cell>
          <cell r="T485" t="str">
            <v>045608158-9</v>
          </cell>
          <cell r="U485" t="str">
            <v>045608159</v>
          </cell>
          <cell r="V485" t="str">
            <v>21</v>
          </cell>
          <cell r="W485" t="str">
            <v>2.1 ทุติยภูมิระดับต้น</v>
          </cell>
          <cell r="X485" t="str">
            <v>S</v>
          </cell>
          <cell r="Y485" t="str">
            <v xml:space="preserve">บริการ  </v>
          </cell>
          <cell r="AH485" t="str">
            <v>10942</v>
          </cell>
        </row>
        <row r="486">
          <cell r="A486" t="str">
            <v>001093500</v>
          </cell>
          <cell r="B486" t="str">
            <v>โรงพยาบาลอุทุมพรพิสัย</v>
          </cell>
          <cell r="C486" t="str">
            <v>21002</v>
          </cell>
          <cell r="D486" t="str">
            <v>กระทรวงสาธารณสุข สำนักงานปลัดกระทรวงสาธารณสุข</v>
          </cell>
          <cell r="E486" t="str">
            <v>07</v>
          </cell>
          <cell r="F486" t="str">
            <v>โรงพยาบาลชุมชน</v>
          </cell>
          <cell r="G486" t="str">
            <v>90</v>
          </cell>
          <cell r="H486" t="str">
            <v>33</v>
          </cell>
          <cell r="I486" t="str">
            <v>จ.ศรีสะเกษ</v>
          </cell>
          <cell r="J486" t="str">
            <v>10</v>
          </cell>
          <cell r="K486" t="str">
            <v xml:space="preserve"> อ.อุทุมพรพิสัย</v>
          </cell>
          <cell r="L486" t="str">
            <v>01</v>
          </cell>
          <cell r="M486" t="str">
            <v xml:space="preserve"> 'ต.กำแพง'</v>
          </cell>
          <cell r="N486" t="str">
            <v>07</v>
          </cell>
          <cell r="O486" t="str">
            <v xml:space="preserve"> หมู่ 7</v>
          </cell>
          <cell r="P486" t="str">
            <v>01</v>
          </cell>
          <cell r="Q486" t="str">
            <v>เปิดดำเนินการ</v>
          </cell>
          <cell r="R486" t="str">
            <v>83</v>
          </cell>
          <cell r="S486" t="str">
            <v>33120</v>
          </cell>
          <cell r="T486" t="str">
            <v>045691516</v>
          </cell>
          <cell r="U486" t="str">
            <v>045691518</v>
          </cell>
          <cell r="V486" t="str">
            <v>22</v>
          </cell>
          <cell r="W486" t="str">
            <v>2.2 ทุติยภูมิระดับกลาง</v>
          </cell>
          <cell r="X486" t="str">
            <v>S</v>
          </cell>
          <cell r="Y486" t="str">
            <v xml:space="preserve">บริการ  </v>
          </cell>
          <cell r="AH486" t="str">
            <v>10935</v>
          </cell>
        </row>
        <row r="487">
          <cell r="A487" t="str">
            <v>001093600</v>
          </cell>
          <cell r="B487" t="str">
            <v>โรงพยาบาลบึงบูรพ์</v>
          </cell>
          <cell r="C487" t="str">
            <v>21002</v>
          </cell>
          <cell r="D487" t="str">
            <v>กระทรวงสาธารณสุข สำนักงานปลัดกระทรวงสาธารณสุข</v>
          </cell>
          <cell r="E487" t="str">
            <v>07</v>
          </cell>
          <cell r="F487" t="str">
            <v>โรงพยาบาลชุมชน</v>
          </cell>
          <cell r="G487" t="str">
            <v>30</v>
          </cell>
          <cell r="H487" t="str">
            <v>33</v>
          </cell>
          <cell r="I487" t="str">
            <v>จ.ศรีสะเกษ</v>
          </cell>
          <cell r="J487" t="str">
            <v>11</v>
          </cell>
          <cell r="K487" t="str">
            <v xml:space="preserve"> อ.บึงบูรพ์</v>
          </cell>
          <cell r="L487" t="str">
            <v>02</v>
          </cell>
          <cell r="M487" t="str">
            <v xml:space="preserve"> 'ต.บึงบูรพ์'</v>
          </cell>
          <cell r="N487" t="str">
            <v>02</v>
          </cell>
          <cell r="O487" t="str">
            <v xml:space="preserve"> หมู่ 2</v>
          </cell>
          <cell r="P487" t="str">
            <v>01</v>
          </cell>
          <cell r="Q487" t="str">
            <v>เปิดดำเนินการ</v>
          </cell>
          <cell r="S487" t="str">
            <v>33220</v>
          </cell>
          <cell r="T487" t="str">
            <v>045689317</v>
          </cell>
          <cell r="U487" t="str">
            <v>045689670</v>
          </cell>
          <cell r="V487" t="str">
            <v>21</v>
          </cell>
          <cell r="W487" t="str">
            <v>2.1 ทุติยภูมิระดับต้น</v>
          </cell>
          <cell r="X487" t="str">
            <v>S</v>
          </cell>
          <cell r="Y487" t="str">
            <v xml:space="preserve">บริการ  </v>
          </cell>
          <cell r="AH487" t="str">
            <v>10936</v>
          </cell>
        </row>
        <row r="488">
          <cell r="A488" t="str">
            <v>001092700</v>
          </cell>
          <cell r="B488" t="str">
            <v>โรงพยาบาลยางชุมน้อย</v>
          </cell>
          <cell r="C488" t="str">
            <v>21002</v>
          </cell>
          <cell r="D488" t="str">
            <v>กระทรวงสาธารณสุข สำนักงานปลัดกระทรวงสาธารณสุข</v>
          </cell>
          <cell r="E488" t="str">
            <v>07</v>
          </cell>
          <cell r="F488" t="str">
            <v>โรงพยาบาลชุมชน</v>
          </cell>
          <cell r="G488" t="str">
            <v>82</v>
          </cell>
          <cell r="H488" t="str">
            <v>33</v>
          </cell>
          <cell r="I488" t="str">
            <v>จ.ศรีสะเกษ</v>
          </cell>
          <cell r="J488" t="str">
            <v>02</v>
          </cell>
          <cell r="K488" t="str">
            <v xml:space="preserve"> อ.ยางชุมน้อย</v>
          </cell>
          <cell r="L488" t="str">
            <v>01</v>
          </cell>
          <cell r="M488" t="str">
            <v xml:space="preserve"> 'ต.ยางชุมน้อย'</v>
          </cell>
          <cell r="N488" t="str">
            <v>07</v>
          </cell>
          <cell r="O488" t="str">
            <v xml:space="preserve"> หมู่ 7</v>
          </cell>
          <cell r="P488" t="str">
            <v>01</v>
          </cell>
          <cell r="Q488" t="str">
            <v>เปิดดำเนินการ</v>
          </cell>
          <cell r="S488" t="str">
            <v>33190</v>
          </cell>
          <cell r="T488" t="str">
            <v>045651019</v>
          </cell>
          <cell r="U488" t="str">
            <v>045651621</v>
          </cell>
          <cell r="V488" t="str">
            <v>21</v>
          </cell>
          <cell r="W488" t="str">
            <v>2.1 ทุติยภูมิระดับต้น</v>
          </cell>
          <cell r="X488" t="str">
            <v>S</v>
          </cell>
          <cell r="Y488" t="str">
            <v xml:space="preserve">บริการ  </v>
          </cell>
          <cell r="AH488" t="str">
            <v>10927</v>
          </cell>
        </row>
        <row r="489">
          <cell r="A489" t="str">
            <v>001092800</v>
          </cell>
          <cell r="B489" t="str">
            <v>โรงพยาบาลกันทรารมย์</v>
          </cell>
          <cell r="C489" t="str">
            <v>21002</v>
          </cell>
          <cell r="D489" t="str">
            <v>กระทรวงสาธารณสุข สำนักงานปลัดกระทรวงสาธารณสุข</v>
          </cell>
          <cell r="E489" t="str">
            <v>07</v>
          </cell>
          <cell r="F489" t="str">
            <v>โรงพยาบาลชุมชน</v>
          </cell>
          <cell r="G489" t="str">
            <v>90</v>
          </cell>
          <cell r="H489" t="str">
            <v>33</v>
          </cell>
          <cell r="I489" t="str">
            <v>จ.ศรีสะเกษ</v>
          </cell>
          <cell r="J489" t="str">
            <v>03</v>
          </cell>
          <cell r="K489" t="str">
            <v xml:space="preserve"> อ.กันทรารมย์</v>
          </cell>
          <cell r="L489" t="str">
            <v>01</v>
          </cell>
          <cell r="M489" t="str">
            <v xml:space="preserve"> 'ต.ดูน'</v>
          </cell>
          <cell r="N489" t="str">
            <v>05</v>
          </cell>
          <cell r="O489" t="str">
            <v xml:space="preserve"> หมู่ 5</v>
          </cell>
          <cell r="P489" t="str">
            <v>01</v>
          </cell>
          <cell r="Q489" t="str">
            <v>เปิดดำเนินการ</v>
          </cell>
          <cell r="R489" t="str">
            <v xml:space="preserve">183 </v>
          </cell>
          <cell r="S489" t="str">
            <v>33130</v>
          </cell>
          <cell r="T489" t="str">
            <v>045651019</v>
          </cell>
          <cell r="U489" t="str">
            <v>045651621</v>
          </cell>
          <cell r="V489" t="str">
            <v>22</v>
          </cell>
          <cell r="W489" t="str">
            <v>2.2 ทุติยภูมิระดับกลาง</v>
          </cell>
          <cell r="X489" t="str">
            <v>S</v>
          </cell>
          <cell r="Y489" t="str">
            <v xml:space="preserve">บริการ  </v>
          </cell>
          <cell r="AH489" t="str">
            <v>10928</v>
          </cell>
        </row>
        <row r="490">
          <cell r="A490" t="str">
            <v>001093900</v>
          </cell>
          <cell r="B490" t="str">
            <v>โรงพยาบาลศรีรัตนะ</v>
          </cell>
          <cell r="C490" t="str">
            <v>21002</v>
          </cell>
          <cell r="D490" t="str">
            <v>กระทรวงสาธารณสุข สำนักงานปลัดกระทรวงสาธารณสุข</v>
          </cell>
          <cell r="E490" t="str">
            <v>07</v>
          </cell>
          <cell r="F490" t="str">
            <v>โรงพยาบาลชุมชน</v>
          </cell>
          <cell r="G490" t="str">
            <v>30</v>
          </cell>
          <cell r="H490" t="str">
            <v>33</v>
          </cell>
          <cell r="I490" t="str">
            <v>จ.ศรีสะเกษ</v>
          </cell>
          <cell r="J490" t="str">
            <v>14</v>
          </cell>
          <cell r="K490" t="str">
            <v xml:space="preserve"> อ.ศรีรัตนะ</v>
          </cell>
          <cell r="L490" t="str">
            <v>01</v>
          </cell>
          <cell r="M490" t="str">
            <v xml:space="preserve"> 'ต.ศรีแก้ว'</v>
          </cell>
          <cell r="N490" t="str">
            <v>04</v>
          </cell>
          <cell r="O490" t="str">
            <v xml:space="preserve"> หมู่ 4</v>
          </cell>
          <cell r="P490" t="str">
            <v>01</v>
          </cell>
          <cell r="Q490" t="str">
            <v>เปิดดำเนินการ</v>
          </cell>
          <cell r="R490" t="str">
            <v xml:space="preserve">62 </v>
          </cell>
          <cell r="S490" t="str">
            <v>33240</v>
          </cell>
          <cell r="T490" t="str">
            <v>045677014</v>
          </cell>
          <cell r="U490" t="str">
            <v>045677140</v>
          </cell>
          <cell r="V490" t="str">
            <v>21</v>
          </cell>
          <cell r="W490" t="str">
            <v>2.1 ทุติยภูมิระดับต้น</v>
          </cell>
          <cell r="X490" t="str">
            <v>S</v>
          </cell>
          <cell r="Y490" t="str">
            <v xml:space="preserve">บริการ  </v>
          </cell>
          <cell r="AH490" t="str">
            <v>10939</v>
          </cell>
        </row>
        <row r="491">
          <cell r="A491" t="str">
            <v>001094000</v>
          </cell>
          <cell r="B491" t="str">
            <v>โรงพยาบาลวังหิน</v>
          </cell>
          <cell r="C491" t="str">
            <v>21002</v>
          </cell>
          <cell r="D491" t="str">
            <v>กระทรวงสาธารณสุข สำนักงานปลัดกระทรวงสาธารณสุข</v>
          </cell>
          <cell r="E491" t="str">
            <v>07</v>
          </cell>
          <cell r="F491" t="str">
            <v>โรงพยาบาลชุมชน</v>
          </cell>
          <cell r="G491" t="str">
            <v>30</v>
          </cell>
          <cell r="H491" t="str">
            <v>33</v>
          </cell>
          <cell r="I491" t="str">
            <v>จ.ศรีสะเกษ</v>
          </cell>
          <cell r="J491" t="str">
            <v>16</v>
          </cell>
          <cell r="K491" t="str">
            <v xml:space="preserve"> อ.วังหิน</v>
          </cell>
          <cell r="L491" t="str">
            <v>01</v>
          </cell>
          <cell r="M491" t="str">
            <v xml:space="preserve"> 'ต.บุสูง'</v>
          </cell>
          <cell r="N491" t="str">
            <v>04</v>
          </cell>
          <cell r="O491" t="str">
            <v xml:space="preserve"> หมู่ 4</v>
          </cell>
          <cell r="P491" t="str">
            <v>01</v>
          </cell>
          <cell r="Q491" t="str">
            <v>เปิดดำเนินการ</v>
          </cell>
          <cell r="S491" t="str">
            <v>33270</v>
          </cell>
          <cell r="T491" t="str">
            <v>045606088-9</v>
          </cell>
          <cell r="U491" t="str">
            <v>045606170</v>
          </cell>
          <cell r="V491" t="str">
            <v>21</v>
          </cell>
          <cell r="W491" t="str">
            <v>2.1 ทุติยภูมิระดับต้น</v>
          </cell>
          <cell r="X491" t="str">
            <v>S</v>
          </cell>
          <cell r="Y491" t="str">
            <v xml:space="preserve">บริการ  </v>
          </cell>
          <cell r="AH491" t="str">
            <v>10940</v>
          </cell>
        </row>
        <row r="492">
          <cell r="A492" t="str">
            <v>001094100</v>
          </cell>
          <cell r="B492" t="str">
            <v>โรงพยาบาลน้ำเกลี้ยง</v>
          </cell>
          <cell r="C492" t="str">
            <v>21002</v>
          </cell>
          <cell r="D492" t="str">
            <v>กระทรวงสาธารณสุข สำนักงานปลัดกระทรวงสาธารณสุข</v>
          </cell>
          <cell r="E492" t="str">
            <v>07</v>
          </cell>
          <cell r="F492" t="str">
            <v>โรงพยาบาลชุมชน</v>
          </cell>
          <cell r="G492" t="str">
            <v>30</v>
          </cell>
          <cell r="H492" t="str">
            <v>33</v>
          </cell>
          <cell r="I492" t="str">
            <v>จ.ศรีสะเกษ</v>
          </cell>
          <cell r="J492" t="str">
            <v>15</v>
          </cell>
          <cell r="K492" t="str">
            <v xml:space="preserve"> อ.น้ำเกลี้ยง</v>
          </cell>
          <cell r="L492" t="str">
            <v>01</v>
          </cell>
          <cell r="M492" t="str">
            <v xml:space="preserve"> 'ต.น้ำเกลี้ยง'</v>
          </cell>
          <cell r="N492" t="str">
            <v>05</v>
          </cell>
          <cell r="O492" t="str">
            <v xml:space="preserve"> หมู่ 5</v>
          </cell>
          <cell r="P492" t="str">
            <v>01</v>
          </cell>
          <cell r="Q492" t="str">
            <v>เปิดดำเนินการ</v>
          </cell>
          <cell r="S492" t="str">
            <v>33130</v>
          </cell>
          <cell r="T492" t="str">
            <v>045609055-6</v>
          </cell>
          <cell r="U492" t="str">
            <v>045609057</v>
          </cell>
          <cell r="V492" t="str">
            <v>21</v>
          </cell>
          <cell r="W492" t="str">
            <v>2.1 ทุติยภูมิระดับต้น</v>
          </cell>
          <cell r="X492" t="str">
            <v>S</v>
          </cell>
          <cell r="Y492" t="str">
            <v xml:space="preserve">บริการ  </v>
          </cell>
          <cell r="AH492" t="str">
            <v>10941</v>
          </cell>
        </row>
        <row r="493">
          <cell r="A493" t="str">
            <v>001094300</v>
          </cell>
          <cell r="B493" t="str">
            <v>โรงพยาบาลเมืองจันทร์</v>
          </cell>
          <cell r="C493" t="str">
            <v>21002</v>
          </cell>
          <cell r="D493" t="str">
            <v>กระทรวงสาธารณสุข สำนักงานปลัดกระทรวงสาธารณสุข</v>
          </cell>
          <cell r="E493" t="str">
            <v>07</v>
          </cell>
          <cell r="F493" t="str">
            <v>โรงพยาบาลชุมชน</v>
          </cell>
          <cell r="G493" t="str">
            <v>10</v>
          </cell>
          <cell r="H493" t="str">
            <v>33</v>
          </cell>
          <cell r="I493" t="str">
            <v>จ.ศรีสะเกษ</v>
          </cell>
          <cell r="J493" t="str">
            <v>18</v>
          </cell>
          <cell r="K493" t="str">
            <v xml:space="preserve"> อ.เมืองจันทร์</v>
          </cell>
          <cell r="L493" t="str">
            <v>03</v>
          </cell>
          <cell r="M493" t="str">
            <v xml:space="preserve"> 'ต.หนองใหญ่'</v>
          </cell>
          <cell r="N493" t="str">
            <v>04</v>
          </cell>
          <cell r="O493" t="str">
            <v xml:space="preserve"> หมู่ 4</v>
          </cell>
          <cell r="P493" t="str">
            <v>01</v>
          </cell>
          <cell r="Q493" t="str">
            <v>เปิดดำเนินการ</v>
          </cell>
          <cell r="S493" t="str">
            <v>33120</v>
          </cell>
          <cell r="T493" t="str">
            <v>045603053</v>
          </cell>
          <cell r="V493" t="str">
            <v>21</v>
          </cell>
          <cell r="W493" t="str">
            <v>2.1 ทุติยภูมิระดับต้น</v>
          </cell>
          <cell r="X493" t="str">
            <v>S</v>
          </cell>
          <cell r="Y493" t="str">
            <v xml:space="preserve">บริการ  </v>
          </cell>
          <cell r="AH493" t="str">
            <v>10943</v>
          </cell>
        </row>
        <row r="494">
          <cell r="A494" t="str">
            <v>001093300</v>
          </cell>
          <cell r="B494" t="str">
            <v>โรงพยาบาลขุนหาญ</v>
          </cell>
          <cell r="C494" t="str">
            <v>21002</v>
          </cell>
          <cell r="D494" t="str">
            <v>กระทรวงสาธารณสุข สำนักงานปลัดกระทรวงสาธารณสุข</v>
          </cell>
          <cell r="E494" t="str">
            <v>07</v>
          </cell>
          <cell r="F494" t="str">
            <v>โรงพยาบาลชุมชน</v>
          </cell>
          <cell r="G494" t="str">
            <v>93</v>
          </cell>
          <cell r="H494" t="str">
            <v>33</v>
          </cell>
          <cell r="I494" t="str">
            <v>จ.ศรีสะเกษ</v>
          </cell>
          <cell r="J494" t="str">
            <v>08</v>
          </cell>
          <cell r="K494" t="str">
            <v xml:space="preserve"> อ.ขุนหาญ</v>
          </cell>
          <cell r="L494" t="str">
            <v>01</v>
          </cell>
          <cell r="M494" t="str">
            <v xml:space="preserve"> 'ต.สิ'</v>
          </cell>
          <cell r="N494" t="str">
            <v>06</v>
          </cell>
          <cell r="O494" t="str">
            <v xml:space="preserve"> หมู่ 6</v>
          </cell>
          <cell r="P494" t="str">
            <v>01</v>
          </cell>
          <cell r="Q494" t="str">
            <v>เปิดดำเนินการ</v>
          </cell>
          <cell r="R494" t="str">
            <v xml:space="preserve">6 </v>
          </cell>
          <cell r="S494" t="str">
            <v>33150</v>
          </cell>
          <cell r="T494" t="str">
            <v>045637468</v>
          </cell>
          <cell r="U494" t="str">
            <v>045679016</v>
          </cell>
          <cell r="V494" t="str">
            <v>22</v>
          </cell>
          <cell r="W494" t="str">
            <v>2.2 ทุติยภูมิระดับกลาง</v>
          </cell>
          <cell r="X494" t="str">
            <v>S</v>
          </cell>
          <cell r="Y494" t="str">
            <v xml:space="preserve">บริการ  </v>
          </cell>
          <cell r="AH494" t="str">
            <v>10933</v>
          </cell>
        </row>
        <row r="495">
          <cell r="A495" t="str">
            <v>001094600</v>
          </cell>
          <cell r="B495" t="str">
            <v>โรงพยาบาลเขื่องใน</v>
          </cell>
          <cell r="C495" t="str">
            <v>21002</v>
          </cell>
          <cell r="D495" t="str">
            <v>กระทรวงสาธารณสุข สำนักงานปลัดกระทรวงสาธารณสุข</v>
          </cell>
          <cell r="E495" t="str">
            <v>07</v>
          </cell>
          <cell r="F495" t="str">
            <v>โรงพยาบาลชุมชน</v>
          </cell>
          <cell r="G495" t="str">
            <v>60</v>
          </cell>
          <cell r="H495" t="str">
            <v>34</v>
          </cell>
          <cell r="I495" t="str">
            <v>จ.อุบลราชธานี</v>
          </cell>
          <cell r="J495" t="str">
            <v>04</v>
          </cell>
          <cell r="K495" t="str">
            <v xml:space="preserve"> อ.เขื่องใน</v>
          </cell>
          <cell r="L495" t="str">
            <v>01</v>
          </cell>
          <cell r="M495" t="str">
            <v xml:space="preserve"> 'ต.เขื่องใน'</v>
          </cell>
          <cell r="N495" t="str">
            <v>06</v>
          </cell>
          <cell r="O495" t="str">
            <v xml:space="preserve"> หมู่ 6</v>
          </cell>
          <cell r="P495" t="str">
            <v>01</v>
          </cell>
          <cell r="Q495" t="str">
            <v>เปิดดำเนินการ</v>
          </cell>
          <cell r="R495" t="str">
            <v xml:space="preserve">83 </v>
          </cell>
          <cell r="V495" t="str">
            <v>21</v>
          </cell>
          <cell r="W495" t="str">
            <v>2.1 ทุติยภูมิระดับต้น</v>
          </cell>
          <cell r="AH495" t="str">
            <v>10946</v>
          </cell>
        </row>
        <row r="496">
          <cell r="A496" t="str">
            <v>001094900</v>
          </cell>
          <cell r="B496" t="str">
            <v>โรงพยาบาลน้ำยืน</v>
          </cell>
          <cell r="C496" t="str">
            <v>21002</v>
          </cell>
          <cell r="D496" t="str">
            <v>กระทรวงสาธารณสุข สำนักงานปลัดกระทรวงสาธารณสุข</v>
          </cell>
          <cell r="E496" t="str">
            <v>07</v>
          </cell>
          <cell r="F496" t="str">
            <v>โรงพยาบาลชุมชน</v>
          </cell>
          <cell r="G496" t="str">
            <v>30</v>
          </cell>
          <cell r="H496" t="str">
            <v>34</v>
          </cell>
          <cell r="I496" t="str">
            <v>จ.อุบลราชธานี</v>
          </cell>
          <cell r="J496" t="str">
            <v>09</v>
          </cell>
          <cell r="K496" t="str">
            <v xml:space="preserve"> อ.น้ำยืน</v>
          </cell>
          <cell r="L496" t="str">
            <v>07</v>
          </cell>
          <cell r="M496" t="str">
            <v xml:space="preserve"> 'ต.สีวิเชียร'</v>
          </cell>
          <cell r="N496" t="str">
            <v>12</v>
          </cell>
          <cell r="O496" t="str">
            <v xml:space="preserve"> หมู่ 12</v>
          </cell>
          <cell r="P496" t="str">
            <v>01</v>
          </cell>
          <cell r="Q496" t="str">
            <v>เปิดดำเนินการ</v>
          </cell>
          <cell r="V496" t="str">
            <v>21</v>
          </cell>
          <cell r="W496" t="str">
            <v>2.1 ทุติยภูมิระดับต้น</v>
          </cell>
          <cell r="AH496" t="str">
            <v>10949</v>
          </cell>
        </row>
        <row r="497">
          <cell r="A497" t="str">
            <v>001094500</v>
          </cell>
          <cell r="B497" t="str">
            <v>โรงพยาบาลโขงเจียม</v>
          </cell>
          <cell r="C497" t="str">
            <v>21002</v>
          </cell>
          <cell r="D497" t="str">
            <v>กระทรวงสาธารณสุข สำนักงานปลัดกระทรวงสาธารณสุข</v>
          </cell>
          <cell r="E497" t="str">
            <v>07</v>
          </cell>
          <cell r="F497" t="str">
            <v>โรงพยาบาลชุมชน</v>
          </cell>
          <cell r="G497" t="str">
            <v>30</v>
          </cell>
          <cell r="H497" t="str">
            <v>34</v>
          </cell>
          <cell r="I497" t="str">
            <v>จ.อุบลราชธานี</v>
          </cell>
          <cell r="J497" t="str">
            <v>03</v>
          </cell>
          <cell r="K497" t="str">
            <v xml:space="preserve"> อ.โขงเจียม</v>
          </cell>
          <cell r="L497" t="str">
            <v>01</v>
          </cell>
          <cell r="M497" t="str">
            <v xml:space="preserve"> 'ต.โขงเจียม'</v>
          </cell>
          <cell r="N497" t="str">
            <v>02</v>
          </cell>
          <cell r="O497" t="str">
            <v xml:space="preserve"> หมู่ 2</v>
          </cell>
          <cell r="P497" t="str">
            <v>01</v>
          </cell>
          <cell r="Q497" t="str">
            <v>เปิดดำเนินการ</v>
          </cell>
          <cell r="V497" t="str">
            <v>21</v>
          </cell>
          <cell r="W497" t="str">
            <v>2.1 ทุติยภูมิระดับต้น</v>
          </cell>
          <cell r="AH497" t="str">
            <v>10945</v>
          </cell>
        </row>
        <row r="498">
          <cell r="A498" t="str">
            <v>001095000</v>
          </cell>
          <cell r="B498" t="str">
            <v>โรงพยาบาลบุณฑริก</v>
          </cell>
          <cell r="C498" t="str">
            <v>21002</v>
          </cell>
          <cell r="D498" t="str">
            <v>กระทรวงสาธารณสุข สำนักงานปลัดกระทรวงสาธารณสุข</v>
          </cell>
          <cell r="E498" t="str">
            <v>07</v>
          </cell>
          <cell r="F498" t="str">
            <v>โรงพยาบาลชุมชน</v>
          </cell>
          <cell r="G498" t="str">
            <v>30</v>
          </cell>
          <cell r="H498" t="str">
            <v>34</v>
          </cell>
          <cell r="I498" t="str">
            <v>จ.อุบลราชธานี</v>
          </cell>
          <cell r="J498" t="str">
            <v>10</v>
          </cell>
          <cell r="K498" t="str">
            <v xml:space="preserve"> อ.บุณฑริก</v>
          </cell>
          <cell r="L498" t="str">
            <v>01</v>
          </cell>
          <cell r="M498" t="str">
            <v xml:space="preserve"> 'ต.โพนงาม'</v>
          </cell>
          <cell r="N498" t="str">
            <v>01</v>
          </cell>
          <cell r="O498" t="str">
            <v xml:space="preserve"> หมู่ 1</v>
          </cell>
          <cell r="P498" t="str">
            <v>01</v>
          </cell>
          <cell r="Q498" t="str">
            <v>เปิดดำเนินการ</v>
          </cell>
          <cell r="V498" t="str">
            <v>21</v>
          </cell>
          <cell r="W498" t="str">
            <v>2.1 ทุติยภูมิระดับต้น</v>
          </cell>
          <cell r="AH498" t="str">
            <v>10950</v>
          </cell>
        </row>
        <row r="499">
          <cell r="A499" t="str">
            <v>001095300</v>
          </cell>
          <cell r="B499" t="str">
            <v>โรงพยาบาลม่วงสามสิบ</v>
          </cell>
          <cell r="C499" t="str">
            <v>21002</v>
          </cell>
          <cell r="D499" t="str">
            <v>กระทรวงสาธารณสุข สำนักงานปลัดกระทรวงสาธารณสุข</v>
          </cell>
          <cell r="E499" t="str">
            <v>07</v>
          </cell>
          <cell r="F499" t="str">
            <v>โรงพยาบาลชุมชน</v>
          </cell>
          <cell r="G499" t="str">
            <v>30</v>
          </cell>
          <cell r="H499" t="str">
            <v>34</v>
          </cell>
          <cell r="I499" t="str">
            <v>จ.อุบลราชธานี</v>
          </cell>
          <cell r="J499" t="str">
            <v>14</v>
          </cell>
          <cell r="K499" t="str">
            <v xml:space="preserve"> อ.ม่วงสามสิบ</v>
          </cell>
          <cell r="L499" t="str">
            <v>01</v>
          </cell>
          <cell r="M499" t="str">
            <v xml:space="preserve"> 'ต.ม่วงสามสิบ'</v>
          </cell>
          <cell r="N499" t="str">
            <v>10</v>
          </cell>
          <cell r="O499" t="str">
            <v xml:space="preserve"> หมู่ 10</v>
          </cell>
          <cell r="P499" t="str">
            <v>01</v>
          </cell>
          <cell r="Q499" t="str">
            <v>เปิดดำเนินการ</v>
          </cell>
          <cell r="V499" t="str">
            <v>21</v>
          </cell>
          <cell r="W499" t="str">
            <v>2.1 ทุติยภูมิระดับต้น</v>
          </cell>
          <cell r="AH499" t="str">
            <v>10953</v>
          </cell>
        </row>
        <row r="500">
          <cell r="A500" t="str">
            <v>001090100</v>
          </cell>
          <cell r="B500" t="str">
            <v>โรงพยาบาลบ้านกรวด</v>
          </cell>
          <cell r="C500" t="str">
            <v>21002</v>
          </cell>
          <cell r="D500" t="str">
            <v>กระทรวงสาธารณสุข สำนักงานปลัดกระทรวงสาธารณสุข</v>
          </cell>
          <cell r="E500" t="str">
            <v>07</v>
          </cell>
          <cell r="F500" t="str">
            <v>โรงพยาบาลชุมชน</v>
          </cell>
          <cell r="G500" t="str">
            <v>60</v>
          </cell>
          <cell r="H500" t="str">
            <v>31</v>
          </cell>
          <cell r="I500" t="str">
            <v>จ.บุรีรัมย์</v>
          </cell>
          <cell r="J500" t="str">
            <v>08</v>
          </cell>
          <cell r="K500" t="str">
            <v xml:space="preserve"> อ.บ้านกรวด</v>
          </cell>
          <cell r="L500" t="str">
            <v>01</v>
          </cell>
          <cell r="M500" t="str">
            <v xml:space="preserve"> 'ต.บ้านกรวด'</v>
          </cell>
          <cell r="N500" t="str">
            <v>03</v>
          </cell>
          <cell r="O500" t="str">
            <v xml:space="preserve"> หมู่ 3</v>
          </cell>
          <cell r="P500" t="str">
            <v>01</v>
          </cell>
          <cell r="Q500" t="str">
            <v>เปิดดำเนินการ</v>
          </cell>
          <cell r="R500" t="str">
            <v xml:space="preserve">120  ถ.ไมยรัตน์ </v>
          </cell>
          <cell r="V500" t="str">
            <v>22</v>
          </cell>
          <cell r="W500" t="str">
            <v>2.2 ทุติยภูมิระดับกลาง</v>
          </cell>
          <cell r="AH500" t="str">
            <v>10901</v>
          </cell>
        </row>
        <row r="501">
          <cell r="A501" t="str">
            <v>001092100</v>
          </cell>
          <cell r="B501" t="str">
            <v>โรงพยาบาลสนม</v>
          </cell>
          <cell r="C501" t="str">
            <v>21002</v>
          </cell>
          <cell r="D501" t="str">
            <v>กระทรวงสาธารณสุข สำนักงานปลัดกระทรวงสาธารณสุข</v>
          </cell>
          <cell r="E501" t="str">
            <v>07</v>
          </cell>
          <cell r="F501" t="str">
            <v>โรงพยาบาลชุมชน</v>
          </cell>
          <cell r="G501" t="str">
            <v>30</v>
          </cell>
          <cell r="H501" t="str">
            <v>32</v>
          </cell>
          <cell r="I501" t="str">
            <v>จ.สุรินทร์</v>
          </cell>
          <cell r="J501" t="str">
            <v>08</v>
          </cell>
          <cell r="K501" t="str">
            <v xml:space="preserve"> อ.สนม</v>
          </cell>
          <cell r="L501" t="str">
            <v>01</v>
          </cell>
          <cell r="M501" t="str">
            <v xml:space="preserve"> 'ต.สนม'</v>
          </cell>
          <cell r="N501" t="str">
            <v>03</v>
          </cell>
          <cell r="O501" t="str">
            <v xml:space="preserve"> หมู่ 3</v>
          </cell>
          <cell r="P501" t="str">
            <v>01</v>
          </cell>
          <cell r="Q501" t="str">
            <v>เปิดดำเนินการ</v>
          </cell>
          <cell r="R501" t="str">
            <v xml:space="preserve">110  ถ.ศรีสนม </v>
          </cell>
          <cell r="V501" t="str">
            <v>21</v>
          </cell>
          <cell r="W501" t="str">
            <v>2.1 ทุติยภูมิระดับต้น</v>
          </cell>
          <cell r="AH501" t="str">
            <v>10921</v>
          </cell>
        </row>
        <row r="502">
          <cell r="A502" t="str">
            <v>001091600</v>
          </cell>
          <cell r="B502" t="str">
            <v>โรงพยาบาลท่าตูม</v>
          </cell>
          <cell r="C502" t="str">
            <v>21002</v>
          </cell>
          <cell r="D502" t="str">
            <v>กระทรวงสาธารณสุข สำนักงานปลัดกระทรวงสาธารณสุข</v>
          </cell>
          <cell r="E502" t="str">
            <v>07</v>
          </cell>
          <cell r="F502" t="str">
            <v>โรงพยาบาลชุมชน</v>
          </cell>
          <cell r="G502" t="str">
            <v>30</v>
          </cell>
          <cell r="H502" t="str">
            <v>32</v>
          </cell>
          <cell r="I502" t="str">
            <v>จ.สุรินทร์</v>
          </cell>
          <cell r="J502" t="str">
            <v>03</v>
          </cell>
          <cell r="K502" t="str">
            <v xml:space="preserve"> อ.ท่าตูม</v>
          </cell>
          <cell r="L502" t="str">
            <v>01</v>
          </cell>
          <cell r="M502" t="str">
            <v xml:space="preserve"> 'ต.ท่าตูม'</v>
          </cell>
          <cell r="N502" t="str">
            <v>07</v>
          </cell>
          <cell r="O502" t="str">
            <v xml:space="preserve"> หมู่ 7</v>
          </cell>
          <cell r="P502" t="str">
            <v>01</v>
          </cell>
          <cell r="Q502" t="str">
            <v>เปิดดำเนินการ</v>
          </cell>
          <cell r="R502" t="str">
            <v xml:space="preserve">406 </v>
          </cell>
          <cell r="S502" t="str">
            <v>32120</v>
          </cell>
          <cell r="T502" t="str">
            <v>044-591126</v>
          </cell>
          <cell r="U502" t="str">
            <v>044-591126</v>
          </cell>
          <cell r="V502" t="str">
            <v>22</v>
          </cell>
          <cell r="W502" t="str">
            <v>2.2 ทุติยภูมิระดับกลาง</v>
          </cell>
          <cell r="X502" t="str">
            <v>S</v>
          </cell>
          <cell r="Y502" t="str">
            <v xml:space="preserve">บริการ  </v>
          </cell>
          <cell r="AH502" t="str">
            <v>10916</v>
          </cell>
        </row>
        <row r="503">
          <cell r="A503" t="str">
            <v>001097800</v>
          </cell>
          <cell r="B503" t="str">
            <v>โรงพยาบาลภูเขียว</v>
          </cell>
          <cell r="C503" t="str">
            <v>21002</v>
          </cell>
          <cell r="D503" t="str">
            <v>กระทรวงสาธารณสุข สำนักงานปลัดกระทรวงสาธารณสุข</v>
          </cell>
          <cell r="E503" t="str">
            <v>07</v>
          </cell>
          <cell r="F503" t="str">
            <v>โรงพยาบาลชุมชน</v>
          </cell>
          <cell r="G503" t="str">
            <v>90</v>
          </cell>
          <cell r="H503" t="str">
            <v>36</v>
          </cell>
          <cell r="I503" t="str">
            <v>จ.ชัยภูมิ</v>
          </cell>
          <cell r="J503" t="str">
            <v>10</v>
          </cell>
          <cell r="K503" t="str">
            <v xml:space="preserve"> อ.ภูเขียว</v>
          </cell>
          <cell r="L503" t="str">
            <v>01</v>
          </cell>
          <cell r="M503" t="str">
            <v xml:space="preserve"> 'ต.ผักปัง'</v>
          </cell>
          <cell r="N503" t="str">
            <v>04</v>
          </cell>
          <cell r="O503" t="str">
            <v xml:space="preserve"> หมู่ 4</v>
          </cell>
          <cell r="P503" t="str">
            <v>01</v>
          </cell>
          <cell r="Q503" t="str">
            <v>เปิดดำเนินการ</v>
          </cell>
          <cell r="R503" t="str">
            <v xml:space="preserve">149 </v>
          </cell>
          <cell r="V503" t="str">
            <v>22</v>
          </cell>
          <cell r="W503" t="str">
            <v>2.2 ทุติยภูมิระดับกลาง</v>
          </cell>
          <cell r="AH503" t="str">
            <v>10978</v>
          </cell>
        </row>
        <row r="504">
          <cell r="A504" t="str">
            <v>001098000</v>
          </cell>
          <cell r="B504" t="str">
            <v>โรงพยาบาลแก้งคร้อ</v>
          </cell>
          <cell r="C504" t="str">
            <v>21002</v>
          </cell>
          <cell r="D504" t="str">
            <v>กระทรวงสาธารณสุข สำนักงานปลัดกระทรวงสาธารณสุข</v>
          </cell>
          <cell r="E504" t="str">
            <v>07</v>
          </cell>
          <cell r="F504" t="str">
            <v>โรงพยาบาลชุมชน</v>
          </cell>
          <cell r="G504" t="str">
            <v>60</v>
          </cell>
          <cell r="H504" t="str">
            <v>36</v>
          </cell>
          <cell r="I504" t="str">
            <v>จ.ชัยภูมิ</v>
          </cell>
          <cell r="J504" t="str">
            <v>12</v>
          </cell>
          <cell r="K504" t="str">
            <v xml:space="preserve"> อ.แก้งคร้อ</v>
          </cell>
          <cell r="L504" t="str">
            <v>01</v>
          </cell>
          <cell r="M504" t="str">
            <v xml:space="preserve"> 'ต.ช่องสามหมอ'</v>
          </cell>
          <cell r="N504" t="str">
            <v>01</v>
          </cell>
          <cell r="O504" t="str">
            <v xml:space="preserve"> หมู่ 1</v>
          </cell>
          <cell r="P504" t="str">
            <v>01</v>
          </cell>
          <cell r="Q504" t="str">
            <v>เปิดดำเนินการ</v>
          </cell>
          <cell r="R504" t="str">
            <v xml:space="preserve">1057 </v>
          </cell>
          <cell r="V504" t="str">
            <v>21</v>
          </cell>
          <cell r="W504" t="str">
            <v>2.1 ทุติยภูมิระดับต้น</v>
          </cell>
          <cell r="AH504" t="str">
            <v>10980</v>
          </cell>
        </row>
        <row r="505">
          <cell r="A505" t="str">
            <v>001098100</v>
          </cell>
          <cell r="B505" t="str">
            <v>โรงพยาบาลคอนสาร</v>
          </cell>
          <cell r="C505" t="str">
            <v>21002</v>
          </cell>
          <cell r="D505" t="str">
            <v>กระทรวงสาธารณสุข สำนักงานปลัดกระทรวงสาธารณสุข</v>
          </cell>
          <cell r="E505" t="str">
            <v>07</v>
          </cell>
          <cell r="F505" t="str">
            <v>โรงพยาบาลชุมชน</v>
          </cell>
          <cell r="G505" t="str">
            <v>30</v>
          </cell>
          <cell r="H505" t="str">
            <v>36</v>
          </cell>
          <cell r="I505" t="str">
            <v>จ.ชัยภูมิ</v>
          </cell>
          <cell r="J505" t="str">
            <v>13</v>
          </cell>
          <cell r="K505" t="str">
            <v xml:space="preserve"> อ.คอนสาร</v>
          </cell>
          <cell r="L505" t="str">
            <v>07</v>
          </cell>
          <cell r="M505" t="str">
            <v xml:space="preserve"> 'ต.ทุ่งนาเลา'</v>
          </cell>
          <cell r="N505" t="str">
            <v>05</v>
          </cell>
          <cell r="O505" t="str">
            <v xml:space="preserve"> หมู่ 5</v>
          </cell>
          <cell r="P505" t="str">
            <v>01</v>
          </cell>
          <cell r="Q505" t="str">
            <v>เปิดดำเนินการ</v>
          </cell>
          <cell r="R505" t="str">
            <v>137</v>
          </cell>
          <cell r="V505" t="str">
            <v>21</v>
          </cell>
          <cell r="W505" t="str">
            <v>2.1 ทุติยภูมิระดับต้น</v>
          </cell>
          <cell r="AH505" t="str">
            <v>10981</v>
          </cell>
        </row>
        <row r="506">
          <cell r="A506" t="str">
            <v>001099100</v>
          </cell>
          <cell r="B506" t="str">
            <v>โรงพยาบาลนากลาง</v>
          </cell>
          <cell r="C506" t="str">
            <v>21002</v>
          </cell>
          <cell r="D506" t="str">
            <v>กระทรวงสาธารณสุข สำนักงานปลัดกระทรวงสาธารณสุข</v>
          </cell>
          <cell r="E506" t="str">
            <v>07</v>
          </cell>
          <cell r="F506" t="str">
            <v>โรงพยาบาลชุมชน</v>
          </cell>
          <cell r="G506" t="str">
            <v>60</v>
          </cell>
          <cell r="H506" t="str">
            <v>39</v>
          </cell>
          <cell r="I506" t="str">
            <v>จ.หนองบัวลำภู</v>
          </cell>
          <cell r="J506" t="str">
            <v>02</v>
          </cell>
          <cell r="K506" t="str">
            <v xml:space="preserve"> อ.นากลาง</v>
          </cell>
          <cell r="L506" t="str">
            <v>01</v>
          </cell>
          <cell r="M506" t="str">
            <v xml:space="preserve"> 'ต.นากลาง'</v>
          </cell>
          <cell r="N506" t="str">
            <v>06</v>
          </cell>
          <cell r="O506" t="str">
            <v xml:space="preserve"> หมู่ 6</v>
          </cell>
          <cell r="P506" t="str">
            <v>01</v>
          </cell>
          <cell r="Q506" t="str">
            <v>เปิดดำเนินการ</v>
          </cell>
          <cell r="R506" t="str">
            <v xml:space="preserve">84  ถ.อุดร-เลย </v>
          </cell>
          <cell r="V506" t="str">
            <v>21</v>
          </cell>
          <cell r="W506" t="str">
            <v>2.1 ทุติยภูมิระดับต้น</v>
          </cell>
          <cell r="AH506" t="str">
            <v>10991</v>
          </cell>
        </row>
        <row r="507">
          <cell r="A507" t="str">
            <v>001100200</v>
          </cell>
          <cell r="B507" t="str">
            <v>โรงพยาบาลบ้านไผ่</v>
          </cell>
          <cell r="C507" t="str">
            <v>21002</v>
          </cell>
          <cell r="D507" t="str">
            <v>กระทรวงสาธารณสุข สำนักงานปลัดกระทรวงสาธารณสุข</v>
          </cell>
          <cell r="E507" t="str">
            <v>07</v>
          </cell>
          <cell r="F507" t="str">
            <v>โรงพยาบาลชุมชน</v>
          </cell>
          <cell r="G507" t="str">
            <v>90</v>
          </cell>
          <cell r="H507" t="str">
            <v>40</v>
          </cell>
          <cell r="I507" t="str">
            <v>จ.ขอนแก่น</v>
          </cell>
          <cell r="J507" t="str">
            <v>10</v>
          </cell>
          <cell r="K507" t="str">
            <v xml:space="preserve"> อ.บ้านไผ่</v>
          </cell>
          <cell r="L507" t="str">
            <v>02</v>
          </cell>
          <cell r="M507" t="str">
            <v xml:space="preserve"> 'ต.ในเมือง'</v>
          </cell>
          <cell r="N507" t="str">
            <v>03</v>
          </cell>
          <cell r="O507" t="str">
            <v xml:space="preserve"> หมู่ 3</v>
          </cell>
          <cell r="P507" t="str">
            <v>01</v>
          </cell>
          <cell r="Q507" t="str">
            <v>เปิดดำเนินการ</v>
          </cell>
          <cell r="R507" t="str">
            <v xml:space="preserve">718 ถ.แจ้งสนิท </v>
          </cell>
          <cell r="S507" t="str">
            <v>40110</v>
          </cell>
          <cell r="T507" t="str">
            <v>043272357</v>
          </cell>
          <cell r="V507" t="str">
            <v>22</v>
          </cell>
          <cell r="W507" t="str">
            <v>2.2 ทุติยภูมิระดับกลาง</v>
          </cell>
          <cell r="X507" t="str">
            <v>S</v>
          </cell>
          <cell r="Y507" t="str">
            <v xml:space="preserve">บริการ  </v>
          </cell>
          <cell r="AH507" t="str">
            <v>11002</v>
          </cell>
        </row>
        <row r="508">
          <cell r="A508" t="str">
            <v>001101800</v>
          </cell>
          <cell r="B508" t="str">
            <v>โรงพยาบาลหนองหาน</v>
          </cell>
          <cell r="C508" t="str">
            <v>21002</v>
          </cell>
          <cell r="D508" t="str">
            <v>กระทรวงสาธารณสุข สำนักงานปลัดกระทรวงสาธารณสุข</v>
          </cell>
          <cell r="E508" t="str">
            <v>07</v>
          </cell>
          <cell r="F508" t="str">
            <v>โรงพยาบาลชุมชน</v>
          </cell>
          <cell r="G508" t="str">
            <v>90</v>
          </cell>
          <cell r="H508" t="str">
            <v>41</v>
          </cell>
          <cell r="I508" t="str">
            <v>จ.อุดรธานี</v>
          </cell>
          <cell r="J508" t="str">
            <v>06</v>
          </cell>
          <cell r="K508" t="str">
            <v xml:space="preserve"> อ.หนองหาน</v>
          </cell>
          <cell r="L508" t="str">
            <v>01</v>
          </cell>
          <cell r="M508" t="str">
            <v xml:space="preserve"> 'ต.หนองหาน'</v>
          </cell>
          <cell r="N508" t="str">
            <v>06</v>
          </cell>
          <cell r="O508" t="str">
            <v xml:space="preserve"> หมู่ 6</v>
          </cell>
          <cell r="P508" t="str">
            <v>01</v>
          </cell>
          <cell r="Q508" t="str">
            <v>เปิดดำเนินการ</v>
          </cell>
          <cell r="S508" t="str">
            <v>41130</v>
          </cell>
          <cell r="V508" t="str">
            <v>22</v>
          </cell>
          <cell r="W508" t="str">
            <v>2.2 ทุติยภูมิระดับกลาง</v>
          </cell>
          <cell r="AH508" t="str">
            <v>11018</v>
          </cell>
        </row>
        <row r="509">
          <cell r="A509" t="str">
            <v>001100000</v>
          </cell>
          <cell r="B509" t="str">
            <v>โรงพยาบาลน้ำพอง</v>
          </cell>
          <cell r="C509" t="str">
            <v>21002</v>
          </cell>
          <cell r="D509" t="str">
            <v>กระทรวงสาธารณสุข สำนักงานปลัดกระทรวงสาธารณสุข</v>
          </cell>
          <cell r="E509" t="str">
            <v>07</v>
          </cell>
          <cell r="F509" t="str">
            <v>โรงพยาบาลชุมชน</v>
          </cell>
          <cell r="G509" t="str">
            <v>60</v>
          </cell>
          <cell r="H509" t="str">
            <v>40</v>
          </cell>
          <cell r="I509" t="str">
            <v>จ.ขอนแก่น</v>
          </cell>
          <cell r="J509" t="str">
            <v>07</v>
          </cell>
          <cell r="K509" t="str">
            <v xml:space="preserve"> อ.น้ำพอง</v>
          </cell>
          <cell r="L509" t="str">
            <v>01</v>
          </cell>
          <cell r="M509" t="str">
            <v xml:space="preserve"> 'ต.น้ำพอง'</v>
          </cell>
          <cell r="N509" t="str">
            <v>02</v>
          </cell>
          <cell r="O509" t="str">
            <v xml:space="preserve"> หมู่ 2</v>
          </cell>
          <cell r="P509" t="str">
            <v>01</v>
          </cell>
          <cell r="Q509" t="str">
            <v>เปิดดำเนินการ</v>
          </cell>
          <cell r="R509" t="str">
            <v xml:space="preserve">122/2 ถ.มิตรภาพ </v>
          </cell>
          <cell r="S509" t="str">
            <v>40140</v>
          </cell>
          <cell r="T509" t="str">
            <v>043441112</v>
          </cell>
          <cell r="V509" t="str">
            <v>21</v>
          </cell>
          <cell r="W509" t="str">
            <v>2.1 ทุติยภูมิระดับต้น</v>
          </cell>
          <cell r="X509" t="str">
            <v>S</v>
          </cell>
          <cell r="Y509" t="str">
            <v xml:space="preserve">บริการ  </v>
          </cell>
          <cell r="AH509" t="str">
            <v>11000</v>
          </cell>
        </row>
        <row r="510">
          <cell r="A510" t="str">
            <v>001101100</v>
          </cell>
          <cell r="B510" t="str">
            <v>โรงพยาบาลเขาสวนกวาง</v>
          </cell>
          <cell r="C510" t="str">
            <v>21002</v>
          </cell>
          <cell r="D510" t="str">
            <v>กระทรวงสาธารณสุข สำนักงานปลัดกระทรวงสาธารณสุข</v>
          </cell>
          <cell r="E510" t="str">
            <v>07</v>
          </cell>
          <cell r="F510" t="str">
            <v>โรงพยาบาลชุมชน</v>
          </cell>
          <cell r="G510" t="str">
            <v>30</v>
          </cell>
          <cell r="H510" t="str">
            <v>40</v>
          </cell>
          <cell r="I510" t="str">
            <v>จ.ขอนแก่น</v>
          </cell>
          <cell r="J510" t="str">
            <v>19</v>
          </cell>
          <cell r="K510" t="str">
            <v xml:space="preserve"> อ.เขาสวนกวาง</v>
          </cell>
          <cell r="L510" t="str">
            <v>05</v>
          </cell>
          <cell r="M510" t="str">
            <v xml:space="preserve"> 'ต.คำม่วง'</v>
          </cell>
          <cell r="N510" t="str">
            <v>10</v>
          </cell>
          <cell r="O510" t="str">
            <v xml:space="preserve"> หมู่ 10</v>
          </cell>
          <cell r="P510" t="str">
            <v>01</v>
          </cell>
          <cell r="Q510" t="str">
            <v>เปิดดำเนินการ</v>
          </cell>
          <cell r="R510" t="str">
            <v>198 ถ.มิตรภาพ</v>
          </cell>
          <cell r="S510" t="str">
            <v>40280</v>
          </cell>
          <cell r="T510" t="str">
            <v>043449095</v>
          </cell>
          <cell r="V510" t="str">
            <v>21</v>
          </cell>
          <cell r="W510" t="str">
            <v>2.1 ทุติยภูมิระดับต้น</v>
          </cell>
          <cell r="X510" t="str">
            <v>S</v>
          </cell>
          <cell r="Y510" t="str">
            <v xml:space="preserve">บริการ  </v>
          </cell>
          <cell r="AH510" t="str">
            <v>11011</v>
          </cell>
        </row>
        <row r="511">
          <cell r="A511" t="str">
            <v>001092900</v>
          </cell>
          <cell r="B511" t="str">
            <v>โรงพยาบาลกันทรลักษ์</v>
          </cell>
          <cell r="C511" t="str">
            <v>21002</v>
          </cell>
          <cell r="D511" t="str">
            <v>กระทรวงสาธารณสุข สำนักงานปลัดกระทรวงสาธารณสุข</v>
          </cell>
          <cell r="E511" t="str">
            <v>07</v>
          </cell>
          <cell r="F511" t="str">
            <v>โรงพยาบาลชุมชน</v>
          </cell>
          <cell r="G511" t="str">
            <v>120</v>
          </cell>
          <cell r="H511" t="str">
            <v>33</v>
          </cell>
          <cell r="I511" t="str">
            <v>จ.ศรีสะเกษ</v>
          </cell>
          <cell r="J511" t="str">
            <v>04</v>
          </cell>
          <cell r="K511" t="str">
            <v xml:space="preserve"> อ.กันทรลักษ์</v>
          </cell>
          <cell r="L511" t="str">
            <v>06</v>
          </cell>
          <cell r="M511" t="str">
            <v xml:space="preserve"> 'ต.น้ำอ้อม'</v>
          </cell>
          <cell r="N511" t="str">
            <v>05</v>
          </cell>
          <cell r="O511" t="str">
            <v xml:space="preserve"> หมู่ 5</v>
          </cell>
          <cell r="P511" t="str">
            <v>01</v>
          </cell>
          <cell r="Q511" t="str">
            <v>เปิดดำเนินการ</v>
          </cell>
          <cell r="S511" t="str">
            <v>33110</v>
          </cell>
          <cell r="T511" t="str">
            <v>045635758-61</v>
          </cell>
          <cell r="U511" t="str">
            <v>045661164</v>
          </cell>
          <cell r="V511" t="str">
            <v>23</v>
          </cell>
          <cell r="W511" t="str">
            <v>2.3 ทุติยภูมิระดับสูง</v>
          </cell>
          <cell r="X511" t="str">
            <v>S</v>
          </cell>
          <cell r="Y511" t="str">
            <v xml:space="preserve">บริการ  </v>
          </cell>
          <cell r="Z511" t="str">
            <v>04</v>
          </cell>
          <cell r="AA511" t="str">
            <v>แก้ไข/เปลี่ยนแปลงที่ตั้ง</v>
          </cell>
          <cell r="AB511" t="str">
            <v>แก้ไขจำนวนเตียง 142 เป็น 120</v>
          </cell>
          <cell r="AH511" t="str">
            <v>10929</v>
          </cell>
        </row>
        <row r="512">
          <cell r="A512" t="str">
            <v>001100900</v>
          </cell>
          <cell r="B512" t="str">
            <v>โรงพยาบาลมัญจาคีรี</v>
          </cell>
          <cell r="C512" t="str">
            <v>21002</v>
          </cell>
          <cell r="D512" t="str">
            <v>กระทรวงสาธารณสุข สำนักงานปลัดกระทรวงสาธารณสุข</v>
          </cell>
          <cell r="E512" t="str">
            <v>07</v>
          </cell>
          <cell r="F512" t="str">
            <v>โรงพยาบาลชุมชน</v>
          </cell>
          <cell r="G512" t="str">
            <v>60</v>
          </cell>
          <cell r="H512" t="str">
            <v>40</v>
          </cell>
          <cell r="I512" t="str">
            <v>จ.ขอนแก่น</v>
          </cell>
          <cell r="J512" t="str">
            <v>17</v>
          </cell>
          <cell r="K512" t="str">
            <v xml:space="preserve"> อ.มัญจาคีรี</v>
          </cell>
          <cell r="L512" t="str">
            <v>01</v>
          </cell>
          <cell r="M512" t="str">
            <v xml:space="preserve"> 'ต.กุดเค้า'</v>
          </cell>
          <cell r="N512" t="str">
            <v>14</v>
          </cell>
          <cell r="O512" t="str">
            <v xml:space="preserve"> หมู่ 14</v>
          </cell>
          <cell r="P512" t="str">
            <v>01</v>
          </cell>
          <cell r="Q512" t="str">
            <v>เปิดดำเนินการ</v>
          </cell>
          <cell r="R512" t="str">
            <v xml:space="preserve">316 </v>
          </cell>
          <cell r="S512" t="str">
            <v>40160</v>
          </cell>
          <cell r="T512" t="str">
            <v>043289100</v>
          </cell>
          <cell r="V512" t="str">
            <v>21</v>
          </cell>
          <cell r="W512" t="str">
            <v>2.1 ทุติยภูมิระดับต้น</v>
          </cell>
          <cell r="X512" t="str">
            <v>S</v>
          </cell>
          <cell r="Y512" t="str">
            <v xml:space="preserve">บริการ  </v>
          </cell>
          <cell r="AH512" t="str">
            <v>11009</v>
          </cell>
        </row>
        <row r="513">
          <cell r="A513" t="str">
            <v>001096300</v>
          </cell>
          <cell r="B513" t="str">
            <v>โรงพยาบาลทรายมูล</v>
          </cell>
          <cell r="C513" t="str">
            <v>21002</v>
          </cell>
          <cell r="D513" t="str">
            <v>กระทรวงสาธารณสุข สำนักงานปลัดกระทรวงสาธารณสุข</v>
          </cell>
          <cell r="E513" t="str">
            <v>07</v>
          </cell>
          <cell r="F513" t="str">
            <v>โรงพยาบาลชุมชน</v>
          </cell>
          <cell r="G513" t="str">
            <v>30</v>
          </cell>
          <cell r="H513" t="str">
            <v>35</v>
          </cell>
          <cell r="I513" t="str">
            <v>จ.ยโสธร</v>
          </cell>
          <cell r="J513" t="str">
            <v>02</v>
          </cell>
          <cell r="K513" t="str">
            <v xml:space="preserve"> อ.ทรายมูล</v>
          </cell>
          <cell r="L513" t="str">
            <v>01</v>
          </cell>
          <cell r="M513" t="str">
            <v xml:space="preserve"> 'ต.ทรายมูล'</v>
          </cell>
          <cell r="N513" t="str">
            <v>00</v>
          </cell>
          <cell r="O513" t="str">
            <v xml:space="preserve"> หมู่ 0</v>
          </cell>
          <cell r="P513" t="str">
            <v>01</v>
          </cell>
          <cell r="Q513" t="str">
            <v>เปิดดำเนินการ</v>
          </cell>
          <cell r="R513" t="str">
            <v xml:space="preserve">100 </v>
          </cell>
          <cell r="S513" t="str">
            <v>35170</v>
          </cell>
          <cell r="V513" t="str">
            <v>21</v>
          </cell>
          <cell r="W513" t="str">
            <v>2.1 ทุติยภูมิระดับต้น</v>
          </cell>
          <cell r="AH513" t="str">
            <v>10963</v>
          </cell>
        </row>
        <row r="514">
          <cell r="A514" t="str">
            <v>001095900</v>
          </cell>
          <cell r="B514" t="str">
            <v>โรงพยาบาลสำโรง</v>
          </cell>
          <cell r="C514" t="str">
            <v>21002</v>
          </cell>
          <cell r="D514" t="str">
            <v>กระทรวงสาธารณสุข สำนักงานปลัดกระทรวงสาธารณสุข</v>
          </cell>
          <cell r="E514" t="str">
            <v>07</v>
          </cell>
          <cell r="F514" t="str">
            <v>โรงพยาบาลชุมชน</v>
          </cell>
          <cell r="G514" t="str">
            <v>30</v>
          </cell>
          <cell r="H514" t="str">
            <v>34</v>
          </cell>
          <cell r="I514" t="str">
            <v>จ.อุบลราชธานี</v>
          </cell>
          <cell r="J514" t="str">
            <v>22</v>
          </cell>
          <cell r="K514" t="str">
            <v xml:space="preserve"> อ.สำโรง</v>
          </cell>
          <cell r="L514" t="str">
            <v>01</v>
          </cell>
          <cell r="M514" t="str">
            <v xml:space="preserve"> 'ต.สำโรง'</v>
          </cell>
          <cell r="N514" t="str">
            <v>08</v>
          </cell>
          <cell r="O514" t="str">
            <v xml:space="preserve"> หมู่ 8</v>
          </cell>
          <cell r="P514" t="str">
            <v>01</v>
          </cell>
          <cell r="Q514" t="str">
            <v>เปิดดำเนินการ</v>
          </cell>
          <cell r="V514" t="str">
            <v>21</v>
          </cell>
          <cell r="W514" t="str">
            <v>2.1 ทุติยภูมิระดับต้น</v>
          </cell>
          <cell r="AH514" t="str">
            <v>10959</v>
          </cell>
        </row>
        <row r="515">
          <cell r="A515" t="str">
            <v>001093000</v>
          </cell>
          <cell r="B515" t="str">
            <v>โรงพยาบาลขุขันธ์</v>
          </cell>
          <cell r="C515" t="str">
            <v>21002</v>
          </cell>
          <cell r="D515" t="str">
            <v>กระทรวงสาธารณสุข สำนักงานปลัดกระทรวงสาธารณสุข</v>
          </cell>
          <cell r="E515" t="str">
            <v>07</v>
          </cell>
          <cell r="F515" t="str">
            <v>โรงพยาบาลชุมชน</v>
          </cell>
          <cell r="G515" t="str">
            <v>90</v>
          </cell>
          <cell r="H515" t="str">
            <v>33</v>
          </cell>
          <cell r="I515" t="str">
            <v>จ.ศรีสะเกษ</v>
          </cell>
          <cell r="J515" t="str">
            <v>05</v>
          </cell>
          <cell r="K515" t="str">
            <v xml:space="preserve"> อ.ขุขันธ์</v>
          </cell>
          <cell r="L515" t="str">
            <v>09</v>
          </cell>
          <cell r="M515" t="str">
            <v xml:space="preserve"> 'ต.ห้วยเหนือ'</v>
          </cell>
          <cell r="N515" t="str">
            <v>06</v>
          </cell>
          <cell r="O515" t="str">
            <v xml:space="preserve"> หมู่ 6</v>
          </cell>
          <cell r="P515" t="str">
            <v>01</v>
          </cell>
          <cell r="Q515" t="str">
            <v>เปิดดำเนินการ</v>
          </cell>
          <cell r="S515" t="str">
            <v>33140</v>
          </cell>
          <cell r="T515" t="str">
            <v>04563481-3</v>
          </cell>
          <cell r="U515" t="str">
            <v>045671015'</v>
          </cell>
          <cell r="V515" t="str">
            <v>045630484</v>
          </cell>
          <cell r="W515" t="str">
            <v>045671015'</v>
          </cell>
          <cell r="X515" t="str">
            <v>21</v>
          </cell>
          <cell r="Y515" t="str">
            <v>2.1 ทุติยภูมิระดับต้น</v>
          </cell>
          <cell r="Z515" t="str">
            <v>S</v>
          </cell>
          <cell r="AA515" t="str">
            <v xml:space="preserve">บริการ  </v>
          </cell>
          <cell r="AH515" t="str">
            <v>10930</v>
          </cell>
        </row>
        <row r="516">
          <cell r="A516" t="str">
            <v>001104600</v>
          </cell>
          <cell r="B516" t="str">
            <v>โรงพยาบาลเซกา</v>
          </cell>
          <cell r="C516" t="str">
            <v>21002</v>
          </cell>
          <cell r="D516" t="str">
            <v>กระทรวงสาธารณสุข สำนักงานปลัดกระทรวงสาธารณสุข</v>
          </cell>
          <cell r="E516" t="str">
            <v>07</v>
          </cell>
          <cell r="F516" t="str">
            <v>โรงพยาบาลชุมชน</v>
          </cell>
          <cell r="G516" t="str">
            <v>30</v>
          </cell>
          <cell r="H516" t="str">
            <v>38</v>
          </cell>
          <cell r="I516" t="str">
            <v>จ.บึงกาฬ</v>
          </cell>
          <cell r="J516" t="str">
            <v>04</v>
          </cell>
          <cell r="K516" t="str">
            <v xml:space="preserve"> อ.เซกา</v>
          </cell>
          <cell r="L516" t="str">
            <v>01</v>
          </cell>
          <cell r="M516" t="str">
            <v xml:space="preserve"> 'ต.เซกา'</v>
          </cell>
          <cell r="N516" t="str">
            <v>01</v>
          </cell>
          <cell r="O516" t="str">
            <v xml:space="preserve"> หมู่ 1</v>
          </cell>
          <cell r="P516" t="str">
            <v>01</v>
          </cell>
          <cell r="Q516" t="str">
            <v>เปิดดำเนินการ</v>
          </cell>
          <cell r="R516" t="str">
            <v xml:space="preserve">62  </v>
          </cell>
          <cell r="S516" t="str">
            <v>43150</v>
          </cell>
          <cell r="T516" t="str">
            <v>042489099</v>
          </cell>
          <cell r="U516" t="str">
            <v>042489099</v>
          </cell>
          <cell r="V516" t="str">
            <v>22</v>
          </cell>
          <cell r="W516" t="str">
            <v>2.2 ทุติยภูมิระดับกลาง</v>
          </cell>
          <cell r="X516" t="str">
            <v>S</v>
          </cell>
          <cell r="Y516" t="str">
            <v xml:space="preserve">บริการ  </v>
          </cell>
          <cell r="Z516" t="str">
            <v>01</v>
          </cell>
          <cell r="AA516" t="str">
            <v>ตั้งใหม่</v>
          </cell>
          <cell r="AH516" t="str">
            <v>11046</v>
          </cell>
        </row>
        <row r="517">
          <cell r="A517" t="str">
            <v>001100100</v>
          </cell>
          <cell r="B517" t="str">
            <v>โรงพยาบาลอุบลรัตน์</v>
          </cell>
          <cell r="C517" t="str">
            <v>21002</v>
          </cell>
          <cell r="D517" t="str">
            <v>กระทรวงสาธารณสุข สำนักงานปลัดกระทรวงสาธารณสุข</v>
          </cell>
          <cell r="E517" t="str">
            <v>07</v>
          </cell>
          <cell r="F517" t="str">
            <v>โรงพยาบาลชุมชน</v>
          </cell>
          <cell r="G517" t="str">
            <v>30</v>
          </cell>
          <cell r="H517" t="str">
            <v>40</v>
          </cell>
          <cell r="I517" t="str">
            <v>จ.ขอนแก่น</v>
          </cell>
          <cell r="J517" t="str">
            <v>08</v>
          </cell>
          <cell r="K517" t="str">
            <v xml:space="preserve"> อ.อุบลรัตน์</v>
          </cell>
          <cell r="L517" t="str">
            <v>03</v>
          </cell>
          <cell r="M517" t="str">
            <v xml:space="preserve"> 'ต.เขื่อนอุบลรัตน์'</v>
          </cell>
          <cell r="N517" t="str">
            <v>02</v>
          </cell>
          <cell r="O517" t="str">
            <v xml:space="preserve"> หมู่ 2</v>
          </cell>
          <cell r="P517" t="str">
            <v>01</v>
          </cell>
          <cell r="Q517" t="str">
            <v>เปิดดำเนินการ</v>
          </cell>
          <cell r="R517" t="str">
            <v xml:space="preserve">175 ถ.สุขาภิบาล 1 </v>
          </cell>
          <cell r="S517" t="str">
            <v>40250</v>
          </cell>
          <cell r="T517" t="str">
            <v>043446112</v>
          </cell>
          <cell r="V517" t="str">
            <v>21</v>
          </cell>
          <cell r="W517" t="str">
            <v>2.1 ทุติยภูมิระดับต้น</v>
          </cell>
          <cell r="X517" t="str">
            <v>S</v>
          </cell>
          <cell r="Y517" t="str">
            <v xml:space="preserve">บริการ  </v>
          </cell>
          <cell r="AH517" t="str">
            <v>11001</v>
          </cell>
        </row>
        <row r="518">
          <cell r="A518" t="str">
            <v>001101000</v>
          </cell>
          <cell r="B518" t="str">
            <v>โรงพยาบาลชนบท</v>
          </cell>
          <cell r="C518" t="str">
            <v>21002</v>
          </cell>
          <cell r="D518" t="str">
            <v>กระทรวงสาธารณสุข สำนักงานปลัดกระทรวงสาธารณสุข</v>
          </cell>
          <cell r="E518" t="str">
            <v>07</v>
          </cell>
          <cell r="F518" t="str">
            <v>โรงพยาบาลชุมชน</v>
          </cell>
          <cell r="G518" t="str">
            <v>30</v>
          </cell>
          <cell r="H518" t="str">
            <v>40</v>
          </cell>
          <cell r="I518" t="str">
            <v>จ.ขอนแก่น</v>
          </cell>
          <cell r="J518" t="str">
            <v>18</v>
          </cell>
          <cell r="K518" t="str">
            <v xml:space="preserve"> อ.ชนบท</v>
          </cell>
          <cell r="L518" t="str">
            <v>01</v>
          </cell>
          <cell r="M518" t="str">
            <v xml:space="preserve"> 'ต.ชนบท'</v>
          </cell>
          <cell r="N518" t="str">
            <v>11</v>
          </cell>
          <cell r="O518" t="str">
            <v xml:space="preserve"> หมู่ 11</v>
          </cell>
          <cell r="P518" t="str">
            <v>01</v>
          </cell>
          <cell r="Q518" t="str">
            <v>เปิดดำเนินการ</v>
          </cell>
          <cell r="R518" t="str">
            <v xml:space="preserve">231 </v>
          </cell>
          <cell r="S518" t="str">
            <v>40180</v>
          </cell>
          <cell r="T518" t="str">
            <v>043286084</v>
          </cell>
          <cell r="V518" t="str">
            <v>21</v>
          </cell>
          <cell r="W518" t="str">
            <v>2.1 ทุติยภูมิระดับต้น</v>
          </cell>
          <cell r="X518" t="str">
            <v>S</v>
          </cell>
          <cell r="Y518" t="str">
            <v xml:space="preserve">บริการ  </v>
          </cell>
          <cell r="AH518" t="str">
            <v>11010</v>
          </cell>
        </row>
        <row r="519">
          <cell r="A519" t="str">
            <v>001100800</v>
          </cell>
          <cell r="B519" t="str">
            <v>โรงพยาบาลภูเวียง</v>
          </cell>
          <cell r="C519" t="str">
            <v>21002</v>
          </cell>
          <cell r="D519" t="str">
            <v>กระทรวงสาธารณสุข สำนักงานปลัดกระทรวงสาธารณสุข</v>
          </cell>
          <cell r="E519" t="str">
            <v>07</v>
          </cell>
          <cell r="F519" t="str">
            <v>โรงพยาบาลชุมชน</v>
          </cell>
          <cell r="G519" t="str">
            <v>60</v>
          </cell>
          <cell r="H519" t="str">
            <v>40</v>
          </cell>
          <cell r="I519" t="str">
            <v>จ.ขอนแก่น</v>
          </cell>
          <cell r="J519" t="str">
            <v>16</v>
          </cell>
          <cell r="K519" t="str">
            <v xml:space="preserve"> อ.ภูเวียง</v>
          </cell>
          <cell r="L519" t="str">
            <v>17</v>
          </cell>
          <cell r="M519" t="str">
            <v xml:space="preserve"> 'ต.ภูเวียง'</v>
          </cell>
          <cell r="N519" t="str">
            <v>03</v>
          </cell>
          <cell r="O519" t="str">
            <v xml:space="preserve"> หมู่ 3</v>
          </cell>
          <cell r="P519" t="str">
            <v>01</v>
          </cell>
          <cell r="Q519" t="str">
            <v>เปิดดำเนินการ</v>
          </cell>
          <cell r="R519" t="str">
            <v xml:space="preserve">136 </v>
          </cell>
          <cell r="S519" t="str">
            <v>40150</v>
          </cell>
          <cell r="T519" t="str">
            <v>043291194</v>
          </cell>
          <cell r="V519" t="str">
            <v>21</v>
          </cell>
          <cell r="W519" t="str">
            <v>2.1 ทุติยภูมิระดับต้น</v>
          </cell>
          <cell r="X519" t="str">
            <v>S</v>
          </cell>
          <cell r="Y519" t="str">
            <v xml:space="preserve">บริการ  </v>
          </cell>
          <cell r="AH519" t="str">
            <v>11008</v>
          </cell>
        </row>
        <row r="520">
          <cell r="A520" t="str">
            <v>001096400</v>
          </cell>
          <cell r="B520" t="str">
            <v>โรงพยาบาลกุดชุม</v>
          </cell>
          <cell r="C520" t="str">
            <v>21002</v>
          </cell>
          <cell r="D520" t="str">
            <v>กระทรวงสาธารณสุข สำนักงานปลัดกระทรวงสาธารณสุข</v>
          </cell>
          <cell r="E520" t="str">
            <v>07</v>
          </cell>
          <cell r="F520" t="str">
            <v>โรงพยาบาลชุมชน</v>
          </cell>
          <cell r="G520" t="str">
            <v>30</v>
          </cell>
          <cell r="H520" t="str">
            <v>35</v>
          </cell>
          <cell r="I520" t="str">
            <v>จ.ยโสธร</v>
          </cell>
          <cell r="J520" t="str">
            <v>03</v>
          </cell>
          <cell r="K520" t="str">
            <v xml:space="preserve"> อ.กุดชุม</v>
          </cell>
          <cell r="L520" t="str">
            <v>01</v>
          </cell>
          <cell r="M520" t="str">
            <v xml:space="preserve"> 'ต.กุดชุม'</v>
          </cell>
          <cell r="N520" t="str">
            <v>14</v>
          </cell>
          <cell r="O520" t="str">
            <v xml:space="preserve"> หมู่ 14</v>
          </cell>
          <cell r="P520" t="str">
            <v>01</v>
          </cell>
          <cell r="Q520" t="str">
            <v>เปิดดำเนินการ</v>
          </cell>
          <cell r="R520" t="str">
            <v xml:space="preserve">100 </v>
          </cell>
          <cell r="S520" t="str">
            <v>35170</v>
          </cell>
          <cell r="V520" t="str">
            <v>21</v>
          </cell>
          <cell r="W520" t="str">
            <v>2.1 ทุติยภูมิระดับต้น</v>
          </cell>
          <cell r="AH520" t="str">
            <v>10964</v>
          </cell>
        </row>
        <row r="521">
          <cell r="A521" t="str">
            <v>001096500</v>
          </cell>
          <cell r="B521" t="str">
            <v>โรงพยาบาลคำเขื่อนแก้ว</v>
          </cell>
          <cell r="C521" t="str">
            <v>21002</v>
          </cell>
          <cell r="D521" t="str">
            <v>กระทรวงสาธารณสุข สำนักงานปลัดกระทรวงสาธารณสุข</v>
          </cell>
          <cell r="E521" t="str">
            <v>07</v>
          </cell>
          <cell r="F521" t="str">
            <v>โรงพยาบาลชุมชน</v>
          </cell>
          <cell r="G521" t="str">
            <v>60</v>
          </cell>
          <cell r="H521" t="str">
            <v>35</v>
          </cell>
          <cell r="I521" t="str">
            <v>จ.ยโสธร</v>
          </cell>
          <cell r="J521" t="str">
            <v>04</v>
          </cell>
          <cell r="K521" t="str">
            <v xml:space="preserve"> อ.คำเขื่อนแก้ว</v>
          </cell>
          <cell r="L521" t="str">
            <v>01</v>
          </cell>
          <cell r="M521" t="str">
            <v xml:space="preserve"> 'ต.ลุมพุก'</v>
          </cell>
          <cell r="N521" t="str">
            <v>02</v>
          </cell>
          <cell r="O521" t="str">
            <v xml:space="preserve"> หมู่ 2</v>
          </cell>
          <cell r="P521" t="str">
            <v>01</v>
          </cell>
          <cell r="Q521" t="str">
            <v>เปิดดำเนินการ</v>
          </cell>
          <cell r="S521" t="str">
            <v>35110</v>
          </cell>
          <cell r="V521" t="str">
            <v>21</v>
          </cell>
          <cell r="W521" t="str">
            <v>2.1 ทุติยภูมิระดับต้น</v>
          </cell>
          <cell r="AH521" t="str">
            <v>10965</v>
          </cell>
        </row>
        <row r="522">
          <cell r="A522" t="str">
            <v>001096900</v>
          </cell>
          <cell r="B522" t="str">
            <v>โรงพยาบาลไทยเจริญ</v>
          </cell>
          <cell r="C522" t="str">
            <v>21002</v>
          </cell>
          <cell r="D522" t="str">
            <v>กระทรวงสาธารณสุข สำนักงานปลัดกระทรวงสาธารณสุข</v>
          </cell>
          <cell r="E522" t="str">
            <v>07</v>
          </cell>
          <cell r="F522" t="str">
            <v>โรงพยาบาลชุมชน</v>
          </cell>
          <cell r="G522" t="str">
            <v>10</v>
          </cell>
          <cell r="H522" t="str">
            <v>35</v>
          </cell>
          <cell r="I522" t="str">
            <v>จ.ยโสธร</v>
          </cell>
          <cell r="J522" t="str">
            <v>09</v>
          </cell>
          <cell r="K522" t="str">
            <v xml:space="preserve"> อ.ไทยเจริญ</v>
          </cell>
          <cell r="L522" t="str">
            <v>01</v>
          </cell>
          <cell r="M522" t="str">
            <v xml:space="preserve"> 'ต.ไทยเจริญ'</v>
          </cell>
          <cell r="N522" t="str">
            <v>01</v>
          </cell>
          <cell r="O522" t="str">
            <v xml:space="preserve"> หมู่ 1</v>
          </cell>
          <cell r="P522" t="str">
            <v>01</v>
          </cell>
          <cell r="Q522" t="str">
            <v>เปิดดำเนินการ</v>
          </cell>
          <cell r="S522" t="str">
            <v>35110</v>
          </cell>
          <cell r="V522" t="str">
            <v>21</v>
          </cell>
          <cell r="W522" t="str">
            <v>2.1 ทุติยภูมิระดับต้น</v>
          </cell>
          <cell r="AH522" t="str">
            <v>10969</v>
          </cell>
        </row>
        <row r="523">
          <cell r="A523" t="str">
            <v>001093100</v>
          </cell>
          <cell r="B523" t="str">
            <v>โรงพยาบาลไพรบึง</v>
          </cell>
          <cell r="C523" t="str">
            <v>21002</v>
          </cell>
          <cell r="D523" t="str">
            <v>กระทรวงสาธารณสุข สำนักงานปลัดกระทรวงสาธารณสุข</v>
          </cell>
          <cell r="E523" t="str">
            <v>07</v>
          </cell>
          <cell r="F523" t="str">
            <v>โรงพยาบาลชุมชน</v>
          </cell>
          <cell r="G523" t="str">
            <v>30</v>
          </cell>
          <cell r="H523" t="str">
            <v>33</v>
          </cell>
          <cell r="I523" t="str">
            <v>จ.ศรีสะเกษ</v>
          </cell>
          <cell r="J523" t="str">
            <v>06</v>
          </cell>
          <cell r="K523" t="str">
            <v xml:space="preserve"> อ.ไพรบึง</v>
          </cell>
          <cell r="L523" t="str">
            <v>01</v>
          </cell>
          <cell r="M523" t="str">
            <v xml:space="preserve"> 'ต.ไพรบึง'</v>
          </cell>
          <cell r="N523" t="str">
            <v>20</v>
          </cell>
          <cell r="O523" t="str">
            <v xml:space="preserve"> หมู่ 20</v>
          </cell>
          <cell r="P523" t="str">
            <v>01</v>
          </cell>
          <cell r="Q523" t="str">
            <v>เปิดดำเนินการ</v>
          </cell>
          <cell r="R523" t="str">
            <v xml:space="preserve">56 </v>
          </cell>
          <cell r="S523" t="str">
            <v>33180</v>
          </cell>
          <cell r="T523" t="str">
            <v>045675067</v>
          </cell>
          <cell r="U523" t="str">
            <v>0456750131</v>
          </cell>
          <cell r="V523" t="str">
            <v>21</v>
          </cell>
          <cell r="W523" t="str">
            <v>2.1 ทุติยภูมิระดับต้น</v>
          </cell>
          <cell r="X523" t="str">
            <v>S</v>
          </cell>
          <cell r="Y523" t="str">
            <v xml:space="preserve">บริการ  </v>
          </cell>
          <cell r="AH523" t="str">
            <v>10931</v>
          </cell>
        </row>
        <row r="524">
          <cell r="A524" t="str">
            <v>001093700</v>
          </cell>
          <cell r="B524" t="str">
            <v>โรงพยาบาลห้วยทับทัน</v>
          </cell>
          <cell r="C524" t="str">
            <v>21002</v>
          </cell>
          <cell r="D524" t="str">
            <v>กระทรวงสาธารณสุข สำนักงานปลัดกระทรวงสาธารณสุข</v>
          </cell>
          <cell r="E524" t="str">
            <v>07</v>
          </cell>
          <cell r="F524" t="str">
            <v>โรงพยาบาลชุมชน</v>
          </cell>
          <cell r="G524" t="str">
            <v>30</v>
          </cell>
          <cell r="H524" t="str">
            <v>33</v>
          </cell>
          <cell r="I524" t="str">
            <v>จ.ศรีสะเกษ</v>
          </cell>
          <cell r="J524" t="str">
            <v>12</v>
          </cell>
          <cell r="K524" t="str">
            <v xml:space="preserve"> อ.ห้วยทับทัน</v>
          </cell>
          <cell r="L524" t="str">
            <v>01</v>
          </cell>
          <cell r="M524" t="str">
            <v xml:space="preserve"> 'ต.ห้วยทับทัน'</v>
          </cell>
          <cell r="N524" t="str">
            <v>11</v>
          </cell>
          <cell r="O524" t="str">
            <v xml:space="preserve"> หมู่ 11</v>
          </cell>
          <cell r="P524" t="str">
            <v>01</v>
          </cell>
          <cell r="Q524" t="str">
            <v>เปิดดำเนินการ</v>
          </cell>
          <cell r="R524" t="str">
            <v xml:space="preserve">66 </v>
          </cell>
          <cell r="S524" t="str">
            <v>33210</v>
          </cell>
          <cell r="T524" t="str">
            <v>045699045</v>
          </cell>
          <cell r="U524" t="str">
            <v>045699128</v>
          </cell>
          <cell r="V524" t="str">
            <v>21</v>
          </cell>
          <cell r="W524" t="str">
            <v>2.1 ทุติยภูมิระดับต้น</v>
          </cell>
          <cell r="X524" t="str">
            <v>S</v>
          </cell>
          <cell r="Y524" t="str">
            <v xml:space="preserve">บริการ  </v>
          </cell>
          <cell r="AH524" t="str">
            <v>10937</v>
          </cell>
        </row>
        <row r="525">
          <cell r="A525" t="str">
            <v>001093800</v>
          </cell>
          <cell r="B525" t="str">
            <v>โรงพยาบาลโนนคูณ</v>
          </cell>
          <cell r="C525" t="str">
            <v>21002</v>
          </cell>
          <cell r="D525" t="str">
            <v>กระทรวงสาธารณสุข สำนักงานปลัดกระทรวงสาธารณสุข</v>
          </cell>
          <cell r="E525" t="str">
            <v>07</v>
          </cell>
          <cell r="F525" t="str">
            <v>โรงพยาบาลชุมชน</v>
          </cell>
          <cell r="G525" t="str">
            <v>30</v>
          </cell>
          <cell r="H525" t="str">
            <v>33</v>
          </cell>
          <cell r="I525" t="str">
            <v>จ.ศรีสะเกษ</v>
          </cell>
          <cell r="J525" t="str">
            <v>13</v>
          </cell>
          <cell r="K525" t="str">
            <v xml:space="preserve"> อ.โนนคูณ</v>
          </cell>
          <cell r="L525" t="str">
            <v>01</v>
          </cell>
          <cell r="M525" t="str">
            <v xml:space="preserve"> 'ต.โนนค้อ'</v>
          </cell>
          <cell r="N525" t="str">
            <v>04</v>
          </cell>
          <cell r="O525" t="str">
            <v xml:space="preserve"> หมู่ 4</v>
          </cell>
          <cell r="P525" t="str">
            <v>01</v>
          </cell>
          <cell r="Q525" t="str">
            <v>เปิดดำเนินการ</v>
          </cell>
          <cell r="R525" t="str">
            <v xml:space="preserve">182 </v>
          </cell>
          <cell r="S525" t="str">
            <v>33250</v>
          </cell>
          <cell r="T525" t="str">
            <v>045659044</v>
          </cell>
          <cell r="U525" t="str">
            <v>045659088</v>
          </cell>
          <cell r="V525" t="str">
            <v>21</v>
          </cell>
          <cell r="W525" t="str">
            <v>2.1 ทุติยภูมิระดับต้น</v>
          </cell>
          <cell r="X525" t="str">
            <v>S</v>
          </cell>
          <cell r="Y525" t="str">
            <v xml:space="preserve">บริการ  </v>
          </cell>
          <cell r="AH525" t="str">
            <v>10938</v>
          </cell>
        </row>
        <row r="526">
          <cell r="A526" t="str">
            <v>001098500</v>
          </cell>
          <cell r="B526" t="str">
            <v>โรงพยาบาลชานุมาน</v>
          </cell>
          <cell r="C526" t="str">
            <v>21002</v>
          </cell>
          <cell r="D526" t="str">
            <v>กระทรวงสาธารณสุข สำนักงานปลัดกระทรวงสาธารณสุข</v>
          </cell>
          <cell r="E526" t="str">
            <v>07</v>
          </cell>
          <cell r="F526" t="str">
            <v>โรงพยาบาลชุมชน</v>
          </cell>
          <cell r="G526" t="str">
            <v>30</v>
          </cell>
          <cell r="H526" t="str">
            <v>37</v>
          </cell>
          <cell r="I526" t="str">
            <v>จ.อำนาจเจริญ</v>
          </cell>
          <cell r="J526" t="str">
            <v>02</v>
          </cell>
          <cell r="K526" t="str">
            <v xml:space="preserve"> อ.ชานุมาน</v>
          </cell>
          <cell r="L526" t="str">
            <v>01</v>
          </cell>
          <cell r="M526" t="str">
            <v xml:space="preserve"> 'ต.ชานุมาน'</v>
          </cell>
          <cell r="N526" t="str">
            <v>08</v>
          </cell>
          <cell r="O526" t="str">
            <v xml:space="preserve"> หมู่ 8</v>
          </cell>
          <cell r="P526" t="str">
            <v>01</v>
          </cell>
          <cell r="Q526" t="str">
            <v>เปิดดำเนินการ</v>
          </cell>
          <cell r="R526" t="str">
            <v xml:space="preserve">176 </v>
          </cell>
          <cell r="S526" t="str">
            <v>37240</v>
          </cell>
          <cell r="V526" t="str">
            <v>22</v>
          </cell>
          <cell r="W526" t="str">
            <v>2.2 ทุติยภูมิระดับกลาง</v>
          </cell>
          <cell r="AH526" t="str">
            <v>10985</v>
          </cell>
        </row>
        <row r="527">
          <cell r="A527" t="str">
            <v>001098600</v>
          </cell>
          <cell r="B527" t="str">
            <v>โรงพยาบาลปทุมราชวงศา</v>
          </cell>
          <cell r="C527" t="str">
            <v>21002</v>
          </cell>
          <cell r="D527" t="str">
            <v>กระทรวงสาธารณสุข สำนักงานปลัดกระทรวงสาธารณสุข</v>
          </cell>
          <cell r="E527" t="str">
            <v>07</v>
          </cell>
          <cell r="F527" t="str">
            <v>โรงพยาบาลชุมชน</v>
          </cell>
          <cell r="G527" t="str">
            <v>10</v>
          </cell>
          <cell r="H527" t="str">
            <v>37</v>
          </cell>
          <cell r="I527" t="str">
            <v>จ.อำนาจเจริญ</v>
          </cell>
          <cell r="J527" t="str">
            <v>03</v>
          </cell>
          <cell r="K527" t="str">
            <v xml:space="preserve"> อ.ปทุมราชวงศา</v>
          </cell>
          <cell r="L527" t="str">
            <v>03</v>
          </cell>
          <cell r="M527" t="str">
            <v xml:space="preserve"> 'ต.นาหว้า'</v>
          </cell>
          <cell r="N527" t="str">
            <v>08</v>
          </cell>
          <cell r="O527" t="str">
            <v xml:space="preserve"> หมู่ 8</v>
          </cell>
          <cell r="P527" t="str">
            <v>01</v>
          </cell>
          <cell r="Q527" t="str">
            <v>เปิดดำเนินการ</v>
          </cell>
          <cell r="S527" t="str">
            <v>37110</v>
          </cell>
          <cell r="V527" t="str">
            <v>21</v>
          </cell>
          <cell r="W527" t="str">
            <v>2.1 ทุติยภูมิระดับต้น</v>
          </cell>
          <cell r="AH527" t="str">
            <v>10986</v>
          </cell>
        </row>
        <row r="528">
          <cell r="A528" t="str">
            <v>001095700</v>
          </cell>
          <cell r="B528" t="str">
            <v>โรงพยาบาลตาลสุม</v>
          </cell>
          <cell r="C528" t="str">
            <v>21002</v>
          </cell>
          <cell r="D528" t="str">
            <v>กระทรวงสาธารณสุข สำนักงานปลัดกระทรวงสาธารณสุข</v>
          </cell>
          <cell r="E528" t="str">
            <v>07</v>
          </cell>
          <cell r="F528" t="str">
            <v>โรงพยาบาลชุมชน</v>
          </cell>
          <cell r="G528" t="str">
            <v>30</v>
          </cell>
          <cell r="H528" t="str">
            <v>34</v>
          </cell>
          <cell r="I528" t="str">
            <v>จ.อุบลราชธานี</v>
          </cell>
          <cell r="J528" t="str">
            <v>20</v>
          </cell>
          <cell r="K528" t="str">
            <v xml:space="preserve"> อ.ตาลสุม</v>
          </cell>
          <cell r="L528" t="str">
            <v>01</v>
          </cell>
          <cell r="M528" t="str">
            <v xml:space="preserve"> 'ต.ตาลสุม'</v>
          </cell>
          <cell r="N528" t="str">
            <v>02</v>
          </cell>
          <cell r="O528" t="str">
            <v xml:space="preserve"> หมู่ 2</v>
          </cell>
          <cell r="P528" t="str">
            <v>01</v>
          </cell>
          <cell r="Q528" t="str">
            <v>เปิดดำเนินการ</v>
          </cell>
          <cell r="V528" t="str">
            <v>21</v>
          </cell>
          <cell r="W528" t="str">
            <v>2.1 ทุติยภูมิระดับต้น</v>
          </cell>
          <cell r="AH528" t="str">
            <v>10957</v>
          </cell>
        </row>
        <row r="529">
          <cell r="A529" t="str">
            <v>001095800</v>
          </cell>
          <cell r="B529" t="str">
            <v>โรงพยาบาลโพธิ์ไทร</v>
          </cell>
          <cell r="C529" t="str">
            <v>21002</v>
          </cell>
          <cell r="D529" t="str">
            <v>กระทรวงสาธารณสุข สำนักงานปลัดกระทรวงสาธารณสุข</v>
          </cell>
          <cell r="E529" t="str">
            <v>07</v>
          </cell>
          <cell r="F529" t="str">
            <v>โรงพยาบาลชุมชน</v>
          </cell>
          <cell r="G529" t="str">
            <v>30</v>
          </cell>
          <cell r="H529" t="str">
            <v>34</v>
          </cell>
          <cell r="I529" t="str">
            <v>จ.อุบลราชธานี</v>
          </cell>
          <cell r="J529" t="str">
            <v>21</v>
          </cell>
          <cell r="K529" t="str">
            <v xml:space="preserve"> อ.โพธิ์ไทร</v>
          </cell>
          <cell r="L529" t="str">
            <v>01</v>
          </cell>
          <cell r="M529" t="str">
            <v xml:space="preserve"> 'ต.โพธิ์ไทร'</v>
          </cell>
          <cell r="N529" t="str">
            <v>11</v>
          </cell>
          <cell r="O529" t="str">
            <v xml:space="preserve"> หมู่ 11</v>
          </cell>
          <cell r="P529" t="str">
            <v>01</v>
          </cell>
          <cell r="Q529" t="str">
            <v>เปิดดำเนินการ</v>
          </cell>
          <cell r="V529" t="str">
            <v>21</v>
          </cell>
          <cell r="W529" t="str">
            <v>2.1 ทุติยภูมิระดับต้น</v>
          </cell>
          <cell r="AH529" t="str">
            <v>10958</v>
          </cell>
        </row>
        <row r="530">
          <cell r="A530" t="str">
            <v>001096000</v>
          </cell>
          <cell r="B530" t="str">
            <v>โรงพยาบาลดอนมดแดง</v>
          </cell>
          <cell r="C530" t="str">
            <v>21002</v>
          </cell>
          <cell r="D530" t="str">
            <v>กระทรวงสาธารณสุข สำนักงานปลัดกระทรวงสาธารณสุข</v>
          </cell>
          <cell r="E530" t="str">
            <v>07</v>
          </cell>
          <cell r="F530" t="str">
            <v>โรงพยาบาลชุมชน</v>
          </cell>
          <cell r="G530" t="str">
            <v>30</v>
          </cell>
          <cell r="H530" t="str">
            <v>34</v>
          </cell>
          <cell r="I530" t="str">
            <v>จ.อุบลราชธานี</v>
          </cell>
          <cell r="J530" t="str">
            <v>24</v>
          </cell>
          <cell r="K530" t="str">
            <v xml:space="preserve"> อ.ดอนมดแดง</v>
          </cell>
          <cell r="L530" t="str">
            <v>02</v>
          </cell>
          <cell r="M530" t="str">
            <v xml:space="preserve"> 'ต.เหล่าแดง'</v>
          </cell>
          <cell r="N530" t="str">
            <v>12</v>
          </cell>
          <cell r="O530" t="str">
            <v xml:space="preserve"> หมู่ 12</v>
          </cell>
          <cell r="P530" t="str">
            <v>01</v>
          </cell>
          <cell r="Q530" t="str">
            <v>เปิดดำเนินการ</v>
          </cell>
          <cell r="V530" t="str">
            <v>21</v>
          </cell>
          <cell r="W530" t="str">
            <v>2.1 ทุติยภูมิระดับต้น</v>
          </cell>
          <cell r="AH530" t="str">
            <v>10960</v>
          </cell>
        </row>
        <row r="531">
          <cell r="A531" t="str">
            <v>001096100</v>
          </cell>
          <cell r="B531" t="str">
            <v>โรงพยาบาลสิรินธร</v>
          </cell>
          <cell r="C531" t="str">
            <v>21002</v>
          </cell>
          <cell r="D531" t="str">
            <v>กระทรวงสาธารณสุข สำนักงานปลัดกระทรวงสาธารณสุข</v>
          </cell>
          <cell r="E531" t="str">
            <v>07</v>
          </cell>
          <cell r="F531" t="str">
            <v>โรงพยาบาลชุมชน</v>
          </cell>
          <cell r="G531" t="str">
            <v>30</v>
          </cell>
          <cell r="H531" t="str">
            <v>34</v>
          </cell>
          <cell r="I531" t="str">
            <v>จ.อุบลราชธานี</v>
          </cell>
          <cell r="J531" t="str">
            <v>25</v>
          </cell>
          <cell r="K531" t="str">
            <v xml:space="preserve"> อ.สิรินธร</v>
          </cell>
          <cell r="L531" t="str">
            <v>04</v>
          </cell>
          <cell r="M531" t="str">
            <v xml:space="preserve"> 'ต.นิคมลำโดมน้อย'</v>
          </cell>
          <cell r="N531" t="str">
            <v>10</v>
          </cell>
          <cell r="O531" t="str">
            <v xml:space="preserve"> หมู่ 10</v>
          </cell>
          <cell r="P531" t="str">
            <v>01</v>
          </cell>
          <cell r="Q531" t="str">
            <v>เปิดดำเนินการ</v>
          </cell>
          <cell r="V531" t="str">
            <v>21</v>
          </cell>
          <cell r="W531" t="str">
            <v>2.1 ทุติยภูมิระดับต้น</v>
          </cell>
          <cell r="AH531" t="str">
            <v>10961</v>
          </cell>
        </row>
        <row r="532">
          <cell r="A532" t="str">
            <v>001096200</v>
          </cell>
          <cell r="B532" t="str">
            <v>โรงพยาบาลทุ่งศรีอุดม</v>
          </cell>
          <cell r="C532" t="str">
            <v>21002</v>
          </cell>
          <cell r="D532" t="str">
            <v>กระทรวงสาธารณสุข สำนักงานปลัดกระทรวงสาธารณสุข</v>
          </cell>
          <cell r="E532" t="str">
            <v>07</v>
          </cell>
          <cell r="F532" t="str">
            <v>โรงพยาบาลชุมชน</v>
          </cell>
          <cell r="G532" t="str">
            <v>10</v>
          </cell>
          <cell r="H532" t="str">
            <v>34</v>
          </cell>
          <cell r="I532" t="str">
            <v>จ.อุบลราชธานี</v>
          </cell>
          <cell r="J532" t="str">
            <v>26</v>
          </cell>
          <cell r="K532" t="str">
            <v xml:space="preserve"> อ.ทุ่งศรีอุดม</v>
          </cell>
          <cell r="L532" t="str">
            <v>03</v>
          </cell>
          <cell r="M532" t="str">
            <v xml:space="preserve"> 'ต.นาเกษม'</v>
          </cell>
          <cell r="N532" t="str">
            <v>03</v>
          </cell>
          <cell r="O532" t="str">
            <v xml:space="preserve"> หมู่ 3</v>
          </cell>
          <cell r="P532" t="str">
            <v>01</v>
          </cell>
          <cell r="Q532" t="str">
            <v>เปิดดำเนินการ</v>
          </cell>
          <cell r="V532" t="str">
            <v>21</v>
          </cell>
          <cell r="W532" t="str">
            <v>2.1 ทุติยภูมิระดับต้น</v>
          </cell>
          <cell r="AH532" t="str">
            <v>10962</v>
          </cell>
        </row>
        <row r="533">
          <cell r="A533" t="str">
            <v>001097500</v>
          </cell>
          <cell r="B533" t="str">
            <v>โรงพยาบาลบำเหน็จณรงค์</v>
          </cell>
          <cell r="C533" t="str">
            <v>21002</v>
          </cell>
          <cell r="D533" t="str">
            <v>กระทรวงสาธารณสุข สำนักงานปลัดกระทรวงสาธารณสุข</v>
          </cell>
          <cell r="E533" t="str">
            <v>07</v>
          </cell>
          <cell r="F533" t="str">
            <v>โรงพยาบาลชุมชน</v>
          </cell>
          <cell r="G533" t="str">
            <v>60</v>
          </cell>
          <cell r="H533" t="str">
            <v>36</v>
          </cell>
          <cell r="I533" t="str">
            <v>จ.ชัยภูมิ</v>
          </cell>
          <cell r="J533" t="str">
            <v>07</v>
          </cell>
          <cell r="K533" t="str">
            <v xml:space="preserve"> อ.บำเหน็จณรงค์</v>
          </cell>
          <cell r="L533" t="str">
            <v>02</v>
          </cell>
          <cell r="M533" t="str">
            <v xml:space="preserve"> 'ต.บ้านเพชร'</v>
          </cell>
          <cell r="N533" t="str">
            <v>01</v>
          </cell>
          <cell r="O533" t="str">
            <v xml:space="preserve"> หมู่ 1</v>
          </cell>
          <cell r="P533" t="str">
            <v>01</v>
          </cell>
          <cell r="Q533" t="str">
            <v>เปิดดำเนินการ</v>
          </cell>
          <cell r="R533" t="str">
            <v xml:space="preserve">217 </v>
          </cell>
          <cell r="V533" t="str">
            <v>22</v>
          </cell>
          <cell r="W533" t="str">
            <v>2.2 ทุติยภูมิระดับกลาง</v>
          </cell>
          <cell r="AH533" t="str">
            <v>10975</v>
          </cell>
        </row>
        <row r="534">
          <cell r="A534" t="str">
            <v>001097200</v>
          </cell>
          <cell r="B534" t="str">
            <v>โรงพยาบาลเกษตรสมบูรณ์</v>
          </cell>
          <cell r="C534" t="str">
            <v>21002</v>
          </cell>
          <cell r="D534" t="str">
            <v>กระทรวงสาธารณสุข สำนักงานปลัดกระทรวงสาธารณสุข</v>
          </cell>
          <cell r="E534" t="str">
            <v>07</v>
          </cell>
          <cell r="F534" t="str">
            <v>โรงพยาบาลชุมชน</v>
          </cell>
          <cell r="G534" t="str">
            <v>30</v>
          </cell>
          <cell r="H534" t="str">
            <v>36</v>
          </cell>
          <cell r="I534" t="str">
            <v>จ.ชัยภูมิ</v>
          </cell>
          <cell r="J534" t="str">
            <v>04</v>
          </cell>
          <cell r="K534" t="str">
            <v xml:space="preserve"> อ.เกษตรสมบูรณ์</v>
          </cell>
          <cell r="L534" t="str">
            <v>01</v>
          </cell>
          <cell r="M534" t="str">
            <v xml:space="preserve"> 'ต.บ้านยาง'</v>
          </cell>
          <cell r="N534" t="str">
            <v>01</v>
          </cell>
          <cell r="O534" t="str">
            <v xml:space="preserve"> หมู่ 1</v>
          </cell>
          <cell r="P534" t="str">
            <v>01</v>
          </cell>
          <cell r="Q534" t="str">
            <v>เปิดดำเนินการ</v>
          </cell>
          <cell r="R534" t="str">
            <v xml:space="preserve">55 </v>
          </cell>
          <cell r="V534" t="str">
            <v>21</v>
          </cell>
          <cell r="W534" t="str">
            <v>2.1 ทุติยภูมิระดับต้น</v>
          </cell>
          <cell r="AH534" t="str">
            <v>10972</v>
          </cell>
        </row>
        <row r="535">
          <cell r="A535" t="str">
            <v>001097400</v>
          </cell>
          <cell r="B535" t="str">
            <v>โรงพยาบาลจัตุรัส</v>
          </cell>
          <cell r="C535" t="str">
            <v>21002</v>
          </cell>
          <cell r="D535" t="str">
            <v>กระทรวงสาธารณสุข สำนักงานปลัดกระทรวงสาธารณสุข</v>
          </cell>
          <cell r="E535" t="str">
            <v>07</v>
          </cell>
          <cell r="F535" t="str">
            <v>โรงพยาบาลชุมชน</v>
          </cell>
          <cell r="G535" t="str">
            <v>30</v>
          </cell>
          <cell r="H535" t="str">
            <v>36</v>
          </cell>
          <cell r="I535" t="str">
            <v>จ.ชัยภูมิ</v>
          </cell>
          <cell r="J535" t="str">
            <v>06</v>
          </cell>
          <cell r="K535" t="str">
            <v xml:space="preserve"> อ.จัตุรัส</v>
          </cell>
          <cell r="L535" t="str">
            <v>10</v>
          </cell>
          <cell r="M535" t="str">
            <v xml:space="preserve"> 'ต.หนองบัวใหญ่'</v>
          </cell>
          <cell r="N535" t="str">
            <v>01</v>
          </cell>
          <cell r="O535" t="str">
            <v xml:space="preserve"> หมู่ 1</v>
          </cell>
          <cell r="P535" t="str">
            <v>01</v>
          </cell>
          <cell r="Q535" t="str">
            <v>เปิดดำเนินการ</v>
          </cell>
          <cell r="R535" t="str">
            <v xml:space="preserve">9 </v>
          </cell>
          <cell r="V535" t="str">
            <v>21</v>
          </cell>
          <cell r="W535" t="str">
            <v>2.1 ทุติยภูมิระดับต้น</v>
          </cell>
          <cell r="AH535" t="str">
            <v>10974</v>
          </cell>
        </row>
        <row r="536">
          <cell r="A536" t="str">
            <v>001097600</v>
          </cell>
          <cell r="B536" t="str">
            <v>โรงพยาบาลหนองบัวระเหว</v>
          </cell>
          <cell r="C536" t="str">
            <v>21002</v>
          </cell>
          <cell r="D536" t="str">
            <v>กระทรวงสาธารณสุข สำนักงานปลัดกระทรวงสาธารณสุข</v>
          </cell>
          <cell r="E536" t="str">
            <v>07</v>
          </cell>
          <cell r="F536" t="str">
            <v>โรงพยาบาลชุมชน</v>
          </cell>
          <cell r="G536" t="str">
            <v>30</v>
          </cell>
          <cell r="H536" t="str">
            <v>36</v>
          </cell>
          <cell r="I536" t="str">
            <v>จ.ชัยภูมิ</v>
          </cell>
          <cell r="J536" t="str">
            <v>08</v>
          </cell>
          <cell r="K536" t="str">
            <v xml:space="preserve"> อ.หนองบัวระเหว</v>
          </cell>
          <cell r="L536" t="str">
            <v>01</v>
          </cell>
          <cell r="M536" t="str">
            <v xml:space="preserve"> 'ต.หนองบัวระเหว'</v>
          </cell>
          <cell r="N536" t="str">
            <v>01</v>
          </cell>
          <cell r="O536" t="str">
            <v xml:space="preserve"> หมู่ 1</v>
          </cell>
          <cell r="P536" t="str">
            <v>01</v>
          </cell>
          <cell r="Q536" t="str">
            <v>เปิดดำเนินการ</v>
          </cell>
          <cell r="R536" t="str">
            <v xml:space="preserve">301 </v>
          </cell>
          <cell r="V536" t="str">
            <v>21</v>
          </cell>
          <cell r="W536" t="str">
            <v>2.1 ทุติยภูมิระดับต้น</v>
          </cell>
          <cell r="AH536" t="str">
            <v>10976</v>
          </cell>
        </row>
        <row r="537">
          <cell r="A537" t="str">
            <v>001097700</v>
          </cell>
          <cell r="B537" t="str">
            <v>โรงพยาบาลเทพสถิต</v>
          </cell>
          <cell r="C537" t="str">
            <v>21002</v>
          </cell>
          <cell r="D537" t="str">
            <v>กระทรวงสาธารณสุข สำนักงานปลัดกระทรวงสาธารณสุข</v>
          </cell>
          <cell r="E537" t="str">
            <v>07</v>
          </cell>
          <cell r="F537" t="str">
            <v>โรงพยาบาลชุมชน</v>
          </cell>
          <cell r="G537" t="str">
            <v>30</v>
          </cell>
          <cell r="H537" t="str">
            <v>36</v>
          </cell>
          <cell r="I537" t="str">
            <v>จ.ชัยภูมิ</v>
          </cell>
          <cell r="J537" t="str">
            <v>09</v>
          </cell>
          <cell r="K537" t="str">
            <v xml:space="preserve"> อ.เทพสถิต</v>
          </cell>
          <cell r="L537" t="str">
            <v>01</v>
          </cell>
          <cell r="M537" t="str">
            <v xml:space="preserve"> 'ต.วะตะแบก'</v>
          </cell>
          <cell r="N537" t="str">
            <v>01</v>
          </cell>
          <cell r="O537" t="str">
            <v xml:space="preserve"> หมู่ 1</v>
          </cell>
          <cell r="P537" t="str">
            <v>01</v>
          </cell>
          <cell r="Q537" t="str">
            <v>เปิดดำเนินการ</v>
          </cell>
          <cell r="R537" t="str">
            <v xml:space="preserve">864 ถ.สุรนารายณ์ </v>
          </cell>
          <cell r="V537" t="str">
            <v>21</v>
          </cell>
          <cell r="W537" t="str">
            <v>2.1 ทุติยภูมิระดับต้น</v>
          </cell>
          <cell r="AH537" t="str">
            <v>10977</v>
          </cell>
        </row>
        <row r="538">
          <cell r="A538" t="str">
            <v>001097900</v>
          </cell>
          <cell r="B538" t="str">
            <v>โรงพยาบาลบ้านแท่น</v>
          </cell>
          <cell r="C538" t="str">
            <v>21002</v>
          </cell>
          <cell r="D538" t="str">
            <v>กระทรวงสาธารณสุข สำนักงานปลัดกระทรวงสาธารณสุข</v>
          </cell>
          <cell r="E538" t="str">
            <v>07</v>
          </cell>
          <cell r="F538" t="str">
            <v>โรงพยาบาลชุมชน</v>
          </cell>
          <cell r="G538" t="str">
            <v>30</v>
          </cell>
          <cell r="H538" t="str">
            <v>36</v>
          </cell>
          <cell r="I538" t="str">
            <v>จ.ชัยภูมิ</v>
          </cell>
          <cell r="J538" t="str">
            <v>11</v>
          </cell>
          <cell r="K538" t="str">
            <v xml:space="preserve"> อ.บ้านแท่น</v>
          </cell>
          <cell r="L538" t="str">
            <v>01</v>
          </cell>
          <cell r="M538" t="str">
            <v xml:space="preserve"> 'ต.บ้านแท่น'</v>
          </cell>
          <cell r="N538" t="str">
            <v>03</v>
          </cell>
          <cell r="O538" t="str">
            <v xml:space="preserve"> หมู่ 3</v>
          </cell>
          <cell r="P538" t="str">
            <v>01</v>
          </cell>
          <cell r="Q538" t="str">
            <v>เปิดดำเนินการ</v>
          </cell>
          <cell r="R538" t="str">
            <v xml:space="preserve">249 </v>
          </cell>
          <cell r="V538" t="str">
            <v>21</v>
          </cell>
          <cell r="W538" t="str">
            <v>2.1 ทุติยภูมิระดับต้น</v>
          </cell>
          <cell r="AH538" t="str">
            <v>10979</v>
          </cell>
        </row>
        <row r="539">
          <cell r="A539" t="str">
            <v>001098200</v>
          </cell>
          <cell r="B539" t="str">
            <v>โรงพยาบาลภักดีชุมพล</v>
          </cell>
          <cell r="C539" t="str">
            <v>21002</v>
          </cell>
          <cell r="D539" t="str">
            <v>กระทรวงสาธารณสุข สำนักงานปลัดกระทรวงสาธารณสุข</v>
          </cell>
          <cell r="E539" t="str">
            <v>07</v>
          </cell>
          <cell r="F539" t="str">
            <v>โรงพยาบาลชุมชน</v>
          </cell>
          <cell r="G539" t="str">
            <v>30</v>
          </cell>
          <cell r="H539" t="str">
            <v>36</v>
          </cell>
          <cell r="I539" t="str">
            <v>จ.ชัยภูมิ</v>
          </cell>
          <cell r="J539" t="str">
            <v>14</v>
          </cell>
          <cell r="K539" t="str">
            <v xml:space="preserve"> อ.ภักดีชุมพล</v>
          </cell>
          <cell r="L539" t="str">
            <v>02</v>
          </cell>
          <cell r="M539" t="str">
            <v xml:space="preserve"> 'ต.เจาทอง'</v>
          </cell>
          <cell r="N539" t="str">
            <v>03</v>
          </cell>
          <cell r="O539" t="str">
            <v xml:space="preserve"> หมู่ 3</v>
          </cell>
          <cell r="P539" t="str">
            <v>01</v>
          </cell>
          <cell r="Q539" t="str">
            <v>เปิดดำเนินการ</v>
          </cell>
          <cell r="R539" t="str">
            <v xml:space="preserve">160 </v>
          </cell>
          <cell r="V539" t="str">
            <v>21</v>
          </cell>
          <cell r="W539" t="str">
            <v>2.1 ทุติยภูมิระดับต้น</v>
          </cell>
          <cell r="AH539" t="str">
            <v>10982</v>
          </cell>
        </row>
        <row r="540">
          <cell r="A540" t="str">
            <v>001107000</v>
          </cell>
          <cell r="B540" t="str">
            <v>โรงพยาบาลสุวรรณภูมิ</v>
          </cell>
          <cell r="C540" t="str">
            <v>21002</v>
          </cell>
          <cell r="D540" t="str">
            <v>กระทรวงสาธารณสุข สำนักงานปลัดกระทรวงสาธารณสุข</v>
          </cell>
          <cell r="E540" t="str">
            <v>07</v>
          </cell>
          <cell r="F540" t="str">
            <v>โรงพยาบาลชุมชน</v>
          </cell>
          <cell r="G540" t="str">
            <v>60</v>
          </cell>
          <cell r="H540" t="str">
            <v>45</v>
          </cell>
          <cell r="I540" t="str">
            <v>จ.ร้อยเอ็ด</v>
          </cell>
          <cell r="J540" t="str">
            <v>11</v>
          </cell>
          <cell r="K540" t="str">
            <v xml:space="preserve"> อ.สุวรรณภูมิ</v>
          </cell>
          <cell r="L540" t="str">
            <v>01</v>
          </cell>
          <cell r="M540" t="str">
            <v xml:space="preserve"> 'ต.สระคู'</v>
          </cell>
          <cell r="N540" t="str">
            <v>01</v>
          </cell>
          <cell r="O540" t="str">
            <v xml:space="preserve"> หมู่ 1</v>
          </cell>
          <cell r="P540" t="str">
            <v>01</v>
          </cell>
          <cell r="Q540" t="str">
            <v>เปิดดำเนินการ</v>
          </cell>
          <cell r="R540" t="str">
            <v xml:space="preserve">ม.1 ถ.ปัทมานนท์ </v>
          </cell>
          <cell r="S540" t="str">
            <v>45130</v>
          </cell>
          <cell r="V540" t="str">
            <v>22</v>
          </cell>
          <cell r="W540" t="str">
            <v>2.2 ทุติยภูมิระดับกลาง</v>
          </cell>
          <cell r="AH540" t="str">
            <v>11070</v>
          </cell>
        </row>
        <row r="541">
          <cell r="A541" t="str">
            <v>001104700</v>
          </cell>
          <cell r="B541" t="str">
            <v>โรงพยาบาลปากคาด</v>
          </cell>
          <cell r="C541" t="str">
            <v>21002</v>
          </cell>
          <cell r="D541" t="str">
            <v>กระทรวงสาธารณสุข สำนักงานปลัดกระทรวงสาธารณสุข</v>
          </cell>
          <cell r="E541" t="str">
            <v>07</v>
          </cell>
          <cell r="F541" t="str">
            <v>โรงพยาบาลชุมชน</v>
          </cell>
          <cell r="G541" t="str">
            <v>30</v>
          </cell>
          <cell r="H541" t="str">
            <v>38</v>
          </cell>
          <cell r="I541" t="str">
            <v>จ.บึงกาฬ</v>
          </cell>
          <cell r="J541" t="str">
            <v>05</v>
          </cell>
          <cell r="K541" t="str">
            <v xml:space="preserve"> อ.ปากคาด</v>
          </cell>
          <cell r="L541" t="str">
            <v>04</v>
          </cell>
          <cell r="M541" t="str">
            <v xml:space="preserve"> 'ต.โนนศิลา'</v>
          </cell>
          <cell r="N541" t="str">
            <v>04</v>
          </cell>
          <cell r="O541" t="str">
            <v xml:space="preserve"> หมู่ 4</v>
          </cell>
          <cell r="P541" t="str">
            <v>01</v>
          </cell>
          <cell r="Q541" t="str">
            <v>เปิดดำเนินการ</v>
          </cell>
          <cell r="R541" t="str">
            <v xml:space="preserve">106  </v>
          </cell>
          <cell r="T541" t="str">
            <v>042481099</v>
          </cell>
          <cell r="U541" t="str">
            <v>042481101</v>
          </cell>
          <cell r="V541" t="str">
            <v>21</v>
          </cell>
          <cell r="W541" t="str">
            <v>2.1 ทุติยภูมิระดับต้น</v>
          </cell>
          <cell r="X541" t="str">
            <v>S</v>
          </cell>
          <cell r="Y541" t="str">
            <v xml:space="preserve">บริการ  </v>
          </cell>
          <cell r="Z541" t="str">
            <v>01</v>
          </cell>
          <cell r="AA541" t="str">
            <v>ตั้งใหม่</v>
          </cell>
          <cell r="AH541" t="str">
            <v>11047</v>
          </cell>
        </row>
        <row r="542">
          <cell r="A542" t="str">
            <v>001104800</v>
          </cell>
          <cell r="B542" t="str">
            <v>โรงพยาบาลบึงโขงหลง</v>
          </cell>
          <cell r="C542" t="str">
            <v>21002</v>
          </cell>
          <cell r="D542" t="str">
            <v>กระทรวงสาธารณสุข สำนักงานปลัดกระทรวงสาธารณสุข</v>
          </cell>
          <cell r="E542" t="str">
            <v>07</v>
          </cell>
          <cell r="F542" t="str">
            <v>โรงพยาบาลชุมชน</v>
          </cell>
          <cell r="G542" t="str">
            <v>30</v>
          </cell>
          <cell r="H542" t="str">
            <v>38</v>
          </cell>
          <cell r="I542" t="str">
            <v>จ.บึงกาฬ</v>
          </cell>
          <cell r="J542" t="str">
            <v>06</v>
          </cell>
          <cell r="K542" t="str">
            <v xml:space="preserve"> อ.บึงโขงหลง</v>
          </cell>
          <cell r="L542" t="str">
            <v>01</v>
          </cell>
          <cell r="M542" t="str">
            <v xml:space="preserve"> 'ต.บึงโขงหลง'</v>
          </cell>
          <cell r="N542" t="str">
            <v>11</v>
          </cell>
          <cell r="O542" t="str">
            <v xml:space="preserve"> หมู่ 11</v>
          </cell>
          <cell r="P542" t="str">
            <v>01</v>
          </cell>
          <cell r="Q542" t="str">
            <v>เปิดดำเนินการ</v>
          </cell>
          <cell r="R542" t="str">
            <v xml:space="preserve">428  </v>
          </cell>
          <cell r="T542" t="str">
            <v>042416181</v>
          </cell>
          <cell r="U542" t="str">
            <v>042416180</v>
          </cell>
          <cell r="V542" t="str">
            <v>21</v>
          </cell>
          <cell r="W542" t="str">
            <v>2.1 ทุติยภูมิระดับต้น</v>
          </cell>
          <cell r="X542" t="str">
            <v>S</v>
          </cell>
          <cell r="Y542" t="str">
            <v xml:space="preserve">บริการ  </v>
          </cell>
          <cell r="Z542" t="str">
            <v>01</v>
          </cell>
          <cell r="AA542" t="str">
            <v>ตั้งใหม่</v>
          </cell>
          <cell r="AH542" t="str">
            <v>11048</v>
          </cell>
        </row>
        <row r="543">
          <cell r="A543" t="str">
            <v>001104900</v>
          </cell>
          <cell r="B543" t="str">
            <v>โรงพยาบาลศรีวิไล</v>
          </cell>
          <cell r="C543" t="str">
            <v>21002</v>
          </cell>
          <cell r="D543" t="str">
            <v>กระทรวงสาธารณสุข สำนักงานปลัดกระทรวงสาธารณสุข</v>
          </cell>
          <cell r="E543" t="str">
            <v>07</v>
          </cell>
          <cell r="F543" t="str">
            <v>โรงพยาบาลชุมชน</v>
          </cell>
          <cell r="G543" t="str">
            <v>30</v>
          </cell>
          <cell r="H543" t="str">
            <v>38</v>
          </cell>
          <cell r="I543" t="str">
            <v>จ.บึงกาฬ</v>
          </cell>
          <cell r="J543" t="str">
            <v>07</v>
          </cell>
          <cell r="K543" t="str">
            <v xml:space="preserve"> อ.ศรีวิไล</v>
          </cell>
          <cell r="L543" t="str">
            <v>01</v>
          </cell>
          <cell r="M543" t="str">
            <v xml:space="preserve"> 'ต.ศรีวิไล'</v>
          </cell>
          <cell r="N543" t="str">
            <v>11</v>
          </cell>
          <cell r="O543" t="str">
            <v xml:space="preserve"> หมู่ 11</v>
          </cell>
          <cell r="P543" t="str">
            <v>01</v>
          </cell>
          <cell r="Q543" t="str">
            <v>เปิดดำเนินการ</v>
          </cell>
          <cell r="R543" t="str">
            <v xml:space="preserve">300  </v>
          </cell>
          <cell r="T543" t="str">
            <v>042497099</v>
          </cell>
          <cell r="U543" t="str">
            <v>042497099</v>
          </cell>
          <cell r="V543" t="str">
            <v>21</v>
          </cell>
          <cell r="W543" t="str">
            <v>2.1 ทุติยภูมิระดับต้น</v>
          </cell>
          <cell r="X543" t="str">
            <v>S</v>
          </cell>
          <cell r="Y543" t="str">
            <v xml:space="preserve">บริการ  </v>
          </cell>
          <cell r="Z543" t="str">
            <v>01</v>
          </cell>
          <cell r="AA543" t="str">
            <v>ตั้งใหม่</v>
          </cell>
          <cell r="AH543" t="str">
            <v>11049</v>
          </cell>
        </row>
        <row r="544">
          <cell r="A544" t="str">
            <v>001103400</v>
          </cell>
          <cell r="B544" t="str">
            <v>โรงพยาบาลภูเรือ</v>
          </cell>
          <cell r="C544" t="str">
            <v>21002</v>
          </cell>
          <cell r="D544" t="str">
            <v>กระทรวงสาธารณสุข สำนักงานปลัดกระทรวงสาธารณสุข</v>
          </cell>
          <cell r="E544" t="str">
            <v>07</v>
          </cell>
          <cell r="F544" t="str">
            <v>โรงพยาบาลชุมชน</v>
          </cell>
          <cell r="G544" t="str">
            <v>30</v>
          </cell>
          <cell r="H544" t="str">
            <v>42</v>
          </cell>
          <cell r="I544" t="str">
            <v>จ.เลย</v>
          </cell>
          <cell r="J544" t="str">
            <v>07</v>
          </cell>
          <cell r="K544" t="str">
            <v xml:space="preserve"> อ.ภูเรือ</v>
          </cell>
          <cell r="L544" t="str">
            <v>01</v>
          </cell>
          <cell r="M544" t="str">
            <v xml:space="preserve"> 'ต.หนองบัว'</v>
          </cell>
          <cell r="N544" t="str">
            <v>06</v>
          </cell>
          <cell r="O544" t="str">
            <v xml:space="preserve"> หมู่ 6</v>
          </cell>
          <cell r="P544" t="str">
            <v>01</v>
          </cell>
          <cell r="Q544" t="str">
            <v>เปิดดำเนินการ</v>
          </cell>
          <cell r="R544" t="str">
            <v>ถ.เลย-หล่มสัก</v>
          </cell>
          <cell r="S544" t="str">
            <v>42160</v>
          </cell>
          <cell r="T544" t="str">
            <v>042899094</v>
          </cell>
          <cell r="U544" t="str">
            <v>042899072</v>
          </cell>
          <cell r="V544" t="str">
            <v>21</v>
          </cell>
          <cell r="W544" t="str">
            <v>2.1 ทุติยภูมิระดับต้น</v>
          </cell>
          <cell r="X544" t="str">
            <v>S</v>
          </cell>
          <cell r="Y544" t="str">
            <v xml:space="preserve">บริการ  </v>
          </cell>
          <cell r="AH544" t="str">
            <v>11034</v>
          </cell>
        </row>
        <row r="545">
          <cell r="A545" t="str">
            <v>001100400</v>
          </cell>
          <cell r="B545" t="str">
            <v>โรงพยาบาลพล</v>
          </cell>
          <cell r="C545" t="str">
            <v>21002</v>
          </cell>
          <cell r="D545" t="str">
            <v>กระทรวงสาธารณสุข สำนักงานปลัดกระทรวงสาธารณสุข</v>
          </cell>
          <cell r="E545" t="str">
            <v>07</v>
          </cell>
          <cell r="F545" t="str">
            <v>โรงพยาบาลชุมชน</v>
          </cell>
          <cell r="G545" t="str">
            <v>60</v>
          </cell>
          <cell r="H545" t="str">
            <v>40</v>
          </cell>
          <cell r="I545" t="str">
            <v>จ.ขอนแก่น</v>
          </cell>
          <cell r="J545" t="str">
            <v>12</v>
          </cell>
          <cell r="K545" t="str">
            <v xml:space="preserve"> อ.พล</v>
          </cell>
          <cell r="L545" t="str">
            <v>01</v>
          </cell>
          <cell r="M545" t="str">
            <v xml:space="preserve"> 'ต.เมืองพล'</v>
          </cell>
          <cell r="N545" t="str">
            <v>01</v>
          </cell>
          <cell r="O545" t="str">
            <v xml:space="preserve"> หมู่ 1</v>
          </cell>
          <cell r="P545" t="str">
            <v>01</v>
          </cell>
          <cell r="Q545" t="str">
            <v>เปิดดำเนินการ</v>
          </cell>
          <cell r="R545" t="str">
            <v xml:space="preserve">215 ถ.มิตรภาพ </v>
          </cell>
          <cell r="S545" t="str">
            <v>40120</v>
          </cell>
          <cell r="T545" t="str">
            <v>043414710</v>
          </cell>
          <cell r="V545" t="str">
            <v>22</v>
          </cell>
          <cell r="W545" t="str">
            <v>2.2 ทุติยภูมิระดับกลาง</v>
          </cell>
          <cell r="X545" t="str">
            <v>S</v>
          </cell>
          <cell r="Y545" t="str">
            <v xml:space="preserve">บริการ  </v>
          </cell>
          <cell r="AH545" t="str">
            <v>11004</v>
          </cell>
        </row>
        <row r="546">
          <cell r="A546" t="str">
            <v>001103300</v>
          </cell>
          <cell r="B546" t="str">
            <v>โรงพยาบาลนาแห้ว</v>
          </cell>
          <cell r="C546" t="str">
            <v>21002</v>
          </cell>
          <cell r="D546" t="str">
            <v>กระทรวงสาธารณสุข สำนักงานปลัดกระทรวงสาธารณสุข</v>
          </cell>
          <cell r="E546" t="str">
            <v>07</v>
          </cell>
          <cell r="F546" t="str">
            <v>โรงพยาบาลชุมชน</v>
          </cell>
          <cell r="G546" t="str">
            <v>30</v>
          </cell>
          <cell r="H546" t="str">
            <v>42</v>
          </cell>
          <cell r="I546" t="str">
            <v>จ.เลย</v>
          </cell>
          <cell r="J546" t="str">
            <v>06</v>
          </cell>
          <cell r="K546" t="str">
            <v xml:space="preserve"> อ.นาแห้ว</v>
          </cell>
          <cell r="L546" t="str">
            <v>01</v>
          </cell>
          <cell r="M546" t="str">
            <v xml:space="preserve"> 'ต.นาแห้ว'</v>
          </cell>
          <cell r="N546" t="str">
            <v>05</v>
          </cell>
          <cell r="O546" t="str">
            <v xml:space="preserve"> หมู่ 5</v>
          </cell>
          <cell r="P546" t="str">
            <v>01</v>
          </cell>
          <cell r="Q546" t="str">
            <v>เปิดดำเนินการ</v>
          </cell>
          <cell r="R546" t="str">
            <v xml:space="preserve">80 ถ.ด่านซ้าย - นาแห้ว </v>
          </cell>
          <cell r="S546" t="str">
            <v>42170</v>
          </cell>
          <cell r="T546" t="str">
            <v>042897037</v>
          </cell>
          <cell r="U546" t="str">
            <v>042897054</v>
          </cell>
          <cell r="V546" t="str">
            <v>21</v>
          </cell>
          <cell r="W546" t="str">
            <v>2.1 ทุติยภูมิระดับต้น</v>
          </cell>
          <cell r="X546" t="str">
            <v>S</v>
          </cell>
          <cell r="Y546" t="str">
            <v xml:space="preserve">บริการ  </v>
          </cell>
          <cell r="AH546" t="str">
            <v>11033</v>
          </cell>
        </row>
        <row r="547">
          <cell r="A547" t="str">
            <v>001103700</v>
          </cell>
          <cell r="B547" t="str">
            <v>โรงพยาบาลภูกระดึง</v>
          </cell>
          <cell r="C547" t="str">
            <v>21002</v>
          </cell>
          <cell r="D547" t="str">
            <v>กระทรวงสาธารณสุข สำนักงานปลัดกระทรวงสาธารณสุข</v>
          </cell>
          <cell r="E547" t="str">
            <v>07</v>
          </cell>
          <cell r="F547" t="str">
            <v>โรงพยาบาลชุมชน</v>
          </cell>
          <cell r="G547" t="str">
            <v>60</v>
          </cell>
          <cell r="H547" t="str">
            <v>42</v>
          </cell>
          <cell r="I547" t="str">
            <v>จ.เลย</v>
          </cell>
          <cell r="J547" t="str">
            <v>10</v>
          </cell>
          <cell r="K547" t="str">
            <v xml:space="preserve"> อ.ภูกระดึง</v>
          </cell>
          <cell r="L547" t="str">
            <v>07</v>
          </cell>
          <cell r="M547" t="str">
            <v xml:space="preserve"> 'ต.ภูกระดึง'</v>
          </cell>
          <cell r="N547" t="str">
            <v>08</v>
          </cell>
          <cell r="O547" t="str">
            <v xml:space="preserve"> หมู่ 8</v>
          </cell>
          <cell r="P547" t="str">
            <v>01</v>
          </cell>
          <cell r="Q547" t="str">
            <v>เปิดดำเนินการ</v>
          </cell>
          <cell r="R547" t="str">
            <v xml:space="preserve">149 </v>
          </cell>
          <cell r="S547" t="str">
            <v>42180</v>
          </cell>
          <cell r="T547" t="str">
            <v>042871017</v>
          </cell>
          <cell r="U547" t="str">
            <v>042871016</v>
          </cell>
          <cell r="V547" t="str">
            <v>21</v>
          </cell>
          <cell r="W547" t="str">
            <v>2.1 ทุติยภูมิระดับต้น</v>
          </cell>
          <cell r="X547" t="str">
            <v>S</v>
          </cell>
          <cell r="Y547" t="str">
            <v xml:space="preserve">บริการ  </v>
          </cell>
          <cell r="AH547" t="str">
            <v>11037</v>
          </cell>
        </row>
        <row r="548">
          <cell r="A548" t="str">
            <v>001104400</v>
          </cell>
          <cell r="B548" t="str">
            <v>โรงพยาบาลศรีเชียงใหม่</v>
          </cell>
          <cell r="C548" t="str">
            <v>21002</v>
          </cell>
          <cell r="D548" t="str">
            <v>กระทรวงสาธารณสุข สำนักงานปลัดกระทรวงสาธารณสุข</v>
          </cell>
          <cell r="E548" t="str">
            <v>07</v>
          </cell>
          <cell r="F548" t="str">
            <v>โรงพยาบาลชุมชน</v>
          </cell>
          <cell r="G548" t="str">
            <v>30</v>
          </cell>
          <cell r="H548" t="str">
            <v>43</v>
          </cell>
          <cell r="I548" t="str">
            <v>จ.หนองคาย</v>
          </cell>
          <cell r="J548" t="str">
            <v>07</v>
          </cell>
          <cell r="K548" t="str">
            <v xml:space="preserve"> อ.ศรีเชียงใหม่</v>
          </cell>
          <cell r="L548" t="str">
            <v>01</v>
          </cell>
          <cell r="M548" t="str">
            <v xml:space="preserve"> 'ต.พานพร้าว'</v>
          </cell>
          <cell r="N548" t="str">
            <v>01</v>
          </cell>
          <cell r="O548" t="str">
            <v xml:space="preserve"> หมู่ 1</v>
          </cell>
          <cell r="P548" t="str">
            <v>01</v>
          </cell>
          <cell r="Q548" t="str">
            <v>เปิดดำเนินการ</v>
          </cell>
          <cell r="R548" t="str">
            <v xml:space="preserve">476 </v>
          </cell>
          <cell r="S548" t="str">
            <v>43130</v>
          </cell>
          <cell r="T548" t="str">
            <v>04251125</v>
          </cell>
          <cell r="U548" t="str">
            <v>042452247</v>
          </cell>
          <cell r="V548" t="str">
            <v>21</v>
          </cell>
          <cell r="W548" t="str">
            <v>2.1 ทุติยภูมิระดับต้น</v>
          </cell>
          <cell r="X548" t="str">
            <v>S</v>
          </cell>
          <cell r="Y548" t="str">
            <v xml:space="preserve">บริการ  </v>
          </cell>
          <cell r="AH548" t="str">
            <v>11044</v>
          </cell>
        </row>
        <row r="549">
          <cell r="A549" t="str">
            <v>001104500</v>
          </cell>
          <cell r="B549" t="str">
            <v>โรงพยาบาลสังคม</v>
          </cell>
          <cell r="C549" t="str">
            <v>21002</v>
          </cell>
          <cell r="D549" t="str">
            <v>กระทรวงสาธารณสุข สำนักงานปลัดกระทรวงสาธารณสุข</v>
          </cell>
          <cell r="E549" t="str">
            <v>07</v>
          </cell>
          <cell r="F549" t="str">
            <v>โรงพยาบาลชุมชน</v>
          </cell>
          <cell r="G549" t="str">
            <v>30</v>
          </cell>
          <cell r="H549" t="str">
            <v>43</v>
          </cell>
          <cell r="I549" t="str">
            <v>จ.หนองคาย</v>
          </cell>
          <cell r="J549" t="str">
            <v>08</v>
          </cell>
          <cell r="K549" t="str">
            <v xml:space="preserve"> อ.สังคม</v>
          </cell>
          <cell r="L549" t="str">
            <v>02</v>
          </cell>
          <cell r="M549" t="str">
            <v xml:space="preserve"> 'ต.ผาตั้ง'</v>
          </cell>
          <cell r="N549" t="str">
            <v>03</v>
          </cell>
          <cell r="O549" t="str">
            <v xml:space="preserve"> หมู่ 3</v>
          </cell>
          <cell r="P549" t="str">
            <v>01</v>
          </cell>
          <cell r="Q549" t="str">
            <v>เปิดดำเนินการ</v>
          </cell>
          <cell r="R549" t="str">
            <v xml:space="preserve">72 </v>
          </cell>
          <cell r="S549" t="str">
            <v>43160</v>
          </cell>
          <cell r="T549" t="str">
            <v>042441029</v>
          </cell>
          <cell r="U549" t="str">
            <v>042441413</v>
          </cell>
          <cell r="V549" t="str">
            <v>21</v>
          </cell>
          <cell r="W549" t="str">
            <v>2.1 ทุติยภูมิระดับต้น</v>
          </cell>
          <cell r="X549" t="str">
            <v>S</v>
          </cell>
          <cell r="Y549" t="str">
            <v xml:space="preserve">บริการ  </v>
          </cell>
          <cell r="AH549" t="str">
            <v>11045</v>
          </cell>
        </row>
        <row r="550">
          <cell r="A550" t="str">
            <v>001101300</v>
          </cell>
          <cell r="B550" t="str">
            <v>โรงพยาบาลกุดจับ</v>
          </cell>
          <cell r="C550" t="str">
            <v>21002</v>
          </cell>
          <cell r="D550" t="str">
            <v>กระทรวงสาธารณสุข สำนักงานปลัดกระทรวงสาธารณสุข</v>
          </cell>
          <cell r="E550" t="str">
            <v>07</v>
          </cell>
          <cell r="F550" t="str">
            <v>โรงพยาบาลชุมชน</v>
          </cell>
          <cell r="G550" t="str">
            <v>30</v>
          </cell>
          <cell r="H550" t="str">
            <v>41</v>
          </cell>
          <cell r="I550" t="str">
            <v>จ.อุดรธานี</v>
          </cell>
          <cell r="J550" t="str">
            <v>02</v>
          </cell>
          <cell r="K550" t="str">
            <v xml:space="preserve"> อ.กุดจับ</v>
          </cell>
          <cell r="L550" t="str">
            <v>06</v>
          </cell>
          <cell r="M550" t="str">
            <v xml:space="preserve"> 'ต.เมืองเพีย'</v>
          </cell>
          <cell r="N550" t="str">
            <v>03</v>
          </cell>
          <cell r="O550" t="str">
            <v xml:space="preserve"> หมู่ 3</v>
          </cell>
          <cell r="P550" t="str">
            <v>01</v>
          </cell>
          <cell r="Q550" t="str">
            <v>เปิดดำเนินการ</v>
          </cell>
          <cell r="R550" t="str">
            <v xml:space="preserve">72 ม.3 ถ.กุดจับ-หนองวัวซอ </v>
          </cell>
          <cell r="S550" t="str">
            <v>41250</v>
          </cell>
          <cell r="V550" t="str">
            <v>21</v>
          </cell>
          <cell r="W550" t="str">
            <v>2.1 ทุติยภูมิระดับต้น</v>
          </cell>
          <cell r="AH550" t="str">
            <v>11013</v>
          </cell>
        </row>
        <row r="551">
          <cell r="A551" t="str">
            <v>001100300</v>
          </cell>
          <cell r="B551" t="str">
            <v>โรงพยาบาลเปือยน้อย</v>
          </cell>
          <cell r="C551" t="str">
            <v>21002</v>
          </cell>
          <cell r="D551" t="str">
            <v>กระทรวงสาธารณสุข สำนักงานปลัดกระทรวงสาธารณสุข</v>
          </cell>
          <cell r="E551" t="str">
            <v>07</v>
          </cell>
          <cell r="F551" t="str">
            <v>โรงพยาบาลชุมชน</v>
          </cell>
          <cell r="G551" t="str">
            <v>30</v>
          </cell>
          <cell r="H551" t="str">
            <v>40</v>
          </cell>
          <cell r="I551" t="str">
            <v>จ.ขอนแก่น</v>
          </cell>
          <cell r="J551" t="str">
            <v>11</v>
          </cell>
          <cell r="K551" t="str">
            <v xml:space="preserve"> อ.เปือยน้อย</v>
          </cell>
          <cell r="L551" t="str">
            <v>01</v>
          </cell>
          <cell r="M551" t="str">
            <v xml:space="preserve"> 'ต.เปือยน้อย'</v>
          </cell>
          <cell r="N551" t="str">
            <v>07</v>
          </cell>
          <cell r="O551" t="str">
            <v xml:space="preserve"> หมู่ 7</v>
          </cell>
          <cell r="P551" t="str">
            <v>01</v>
          </cell>
          <cell r="Q551" t="str">
            <v>เปิดดำเนินการ</v>
          </cell>
          <cell r="R551" t="str">
            <v xml:space="preserve">177 </v>
          </cell>
          <cell r="S551" t="str">
            <v>40340</v>
          </cell>
          <cell r="T551" t="str">
            <v>043494003</v>
          </cell>
          <cell r="V551" t="str">
            <v>21</v>
          </cell>
          <cell r="W551" t="str">
            <v>2.1 ทุติยภูมิระดับต้น</v>
          </cell>
          <cell r="X551" t="str">
            <v>S</v>
          </cell>
          <cell r="Y551" t="str">
            <v xml:space="preserve">บริการ  </v>
          </cell>
          <cell r="AH551" t="str">
            <v>11003</v>
          </cell>
        </row>
        <row r="552">
          <cell r="A552" t="str">
            <v>001104300</v>
          </cell>
          <cell r="B552" t="str">
            <v>โรงพยาบาลโซ่พิสัย</v>
          </cell>
          <cell r="C552" t="str">
            <v>21002</v>
          </cell>
          <cell r="D552" t="str">
            <v>กระทรวงสาธารณสุข สำนักงานปลัดกระทรวงสาธารณสุข</v>
          </cell>
          <cell r="E552" t="str">
            <v>07</v>
          </cell>
          <cell r="F552" t="str">
            <v>โรงพยาบาลชุมชน</v>
          </cell>
          <cell r="G552" t="str">
            <v>30</v>
          </cell>
          <cell r="H552" t="str">
            <v>38</v>
          </cell>
          <cell r="I552" t="str">
            <v>จ.บึงกาฬ</v>
          </cell>
          <cell r="J552" t="str">
            <v>03</v>
          </cell>
          <cell r="K552" t="str">
            <v xml:space="preserve"> อ.โซ่พิสัย</v>
          </cell>
          <cell r="L552" t="str">
            <v>01</v>
          </cell>
          <cell r="M552" t="str">
            <v xml:space="preserve"> 'ต.โซ่'</v>
          </cell>
          <cell r="N552" t="str">
            <v>02</v>
          </cell>
          <cell r="O552" t="str">
            <v xml:space="preserve"> หมู่ 2</v>
          </cell>
          <cell r="P552" t="str">
            <v>01</v>
          </cell>
          <cell r="Q552" t="str">
            <v>เปิดดำเนินการ</v>
          </cell>
          <cell r="R552" t="str">
            <v xml:space="preserve">143 </v>
          </cell>
          <cell r="T552" t="str">
            <v>042485099</v>
          </cell>
          <cell r="U552" t="str">
            <v>042485202</v>
          </cell>
          <cell r="V552" t="str">
            <v>21</v>
          </cell>
          <cell r="W552" t="str">
            <v>2.1 ทุติยภูมิระดับต้น</v>
          </cell>
          <cell r="X552" t="str">
            <v>S</v>
          </cell>
          <cell r="Y552" t="str">
            <v xml:space="preserve">บริการ  </v>
          </cell>
          <cell r="Z552" t="str">
            <v>01</v>
          </cell>
          <cell r="AA552" t="str">
            <v>ตั้งใหม่</v>
          </cell>
          <cell r="AH552" t="str">
            <v>11043</v>
          </cell>
        </row>
        <row r="553">
          <cell r="A553" t="str">
            <v>001100600</v>
          </cell>
          <cell r="B553" t="str">
            <v>โรงพยาบาลแวงน้อย</v>
          </cell>
          <cell r="C553" t="str">
            <v>21002</v>
          </cell>
          <cell r="D553" t="str">
            <v>กระทรวงสาธารณสุข สำนักงานปลัดกระทรวงสาธารณสุข</v>
          </cell>
          <cell r="E553" t="str">
            <v>07</v>
          </cell>
          <cell r="F553" t="str">
            <v>โรงพยาบาลชุมชน</v>
          </cell>
          <cell r="G553" t="str">
            <v>30</v>
          </cell>
          <cell r="H553" t="str">
            <v>40</v>
          </cell>
          <cell r="I553" t="str">
            <v>จ.ขอนแก่น</v>
          </cell>
          <cell r="J553" t="str">
            <v>14</v>
          </cell>
          <cell r="K553" t="str">
            <v xml:space="preserve"> อ.แวงน้อย</v>
          </cell>
          <cell r="L553" t="str">
            <v>04</v>
          </cell>
          <cell r="M553" t="str">
            <v xml:space="preserve"> 'ต.ละหานนา'</v>
          </cell>
          <cell r="N553" t="str">
            <v>07</v>
          </cell>
          <cell r="O553" t="str">
            <v xml:space="preserve"> หมู่ 7</v>
          </cell>
          <cell r="P553" t="str">
            <v>01</v>
          </cell>
          <cell r="Q553" t="str">
            <v>เปิดดำเนินการ</v>
          </cell>
          <cell r="R553" t="str">
            <v>148</v>
          </cell>
          <cell r="S553" t="str">
            <v>40230</v>
          </cell>
          <cell r="T553" t="str">
            <v>043499046</v>
          </cell>
          <cell r="V553" t="str">
            <v>21</v>
          </cell>
          <cell r="W553" t="str">
            <v>2.1 ทุติยภูมิระดับต้น</v>
          </cell>
          <cell r="X553" t="str">
            <v>S</v>
          </cell>
          <cell r="Y553" t="str">
            <v xml:space="preserve">บริการ  </v>
          </cell>
          <cell r="AH553" t="str">
            <v>11006</v>
          </cell>
        </row>
        <row r="554">
          <cell r="A554" t="str">
            <v>001106000</v>
          </cell>
          <cell r="B554" t="str">
            <v>โรงพยาบาลยางสีสุราช</v>
          </cell>
          <cell r="C554" t="str">
            <v>21002</v>
          </cell>
          <cell r="D554" t="str">
            <v>กระทรวงสาธารณสุข สำนักงานปลัดกระทรวงสาธารณสุข</v>
          </cell>
          <cell r="E554" t="str">
            <v>07</v>
          </cell>
          <cell r="F554" t="str">
            <v>โรงพยาบาลชุมชน</v>
          </cell>
          <cell r="G554" t="str">
            <v>30</v>
          </cell>
          <cell r="H554" t="str">
            <v>44</v>
          </cell>
          <cell r="I554" t="str">
            <v>จ.มหาสารคาม</v>
          </cell>
          <cell r="J554" t="str">
            <v>11</v>
          </cell>
          <cell r="K554" t="str">
            <v xml:space="preserve"> อ.ยางสีสุราช</v>
          </cell>
          <cell r="L554" t="str">
            <v>01</v>
          </cell>
          <cell r="M554" t="str">
            <v xml:space="preserve"> 'ต.ยางสีสุราช'</v>
          </cell>
          <cell r="N554" t="str">
            <v>02</v>
          </cell>
          <cell r="O554" t="str">
            <v xml:space="preserve"> หมู่ 2</v>
          </cell>
          <cell r="P554" t="str">
            <v>01</v>
          </cell>
          <cell r="Q554" t="str">
            <v>เปิดดำเนินการ</v>
          </cell>
          <cell r="R554" t="str">
            <v xml:space="preserve">162 </v>
          </cell>
          <cell r="V554" t="str">
            <v>21</v>
          </cell>
          <cell r="W554" t="str">
            <v>2.1 ทุติยภูมิระดับต้น</v>
          </cell>
          <cell r="AH554" t="str">
            <v>11060</v>
          </cell>
        </row>
        <row r="555">
          <cell r="A555" t="str">
            <v>001105000</v>
          </cell>
          <cell r="B555" t="str">
            <v>โรงพยาบาลบุ่งคล้า</v>
          </cell>
          <cell r="C555" t="str">
            <v>21002</v>
          </cell>
          <cell r="D555" t="str">
            <v>กระทรวงสาธารณสุข สำนักงานปลัดกระทรวงสาธารณสุข</v>
          </cell>
          <cell r="E555" t="str">
            <v>07</v>
          </cell>
          <cell r="F555" t="str">
            <v>โรงพยาบาลชุมชน</v>
          </cell>
          <cell r="G555" t="str">
            <v>10</v>
          </cell>
          <cell r="H555" t="str">
            <v>38</v>
          </cell>
          <cell r="I555" t="str">
            <v>จ.บึงกาฬ</v>
          </cell>
          <cell r="J555" t="str">
            <v>08</v>
          </cell>
          <cell r="K555" t="str">
            <v xml:space="preserve"> อ.บุ่งคล้า</v>
          </cell>
          <cell r="L555" t="str">
            <v>01</v>
          </cell>
          <cell r="M555" t="str">
            <v xml:space="preserve"> 'ต.บุ่งคล้า'</v>
          </cell>
          <cell r="N555" t="str">
            <v>02</v>
          </cell>
          <cell r="O555" t="str">
            <v xml:space="preserve"> หมู่ 2</v>
          </cell>
          <cell r="P555" t="str">
            <v>01</v>
          </cell>
          <cell r="Q555" t="str">
            <v>เปิดดำเนินการ</v>
          </cell>
          <cell r="T555" t="str">
            <v>042499106</v>
          </cell>
          <cell r="U555" t="str">
            <v>042499105</v>
          </cell>
          <cell r="V555" t="str">
            <v>21</v>
          </cell>
          <cell r="W555" t="str">
            <v>2.1 ทุติยภูมิระดับต้น</v>
          </cell>
          <cell r="X555" t="str">
            <v>S</v>
          </cell>
          <cell r="Y555" t="str">
            <v xml:space="preserve">บริการ  </v>
          </cell>
          <cell r="Z555" t="str">
            <v>01</v>
          </cell>
          <cell r="AA555" t="str">
            <v>ตั้งใหม่</v>
          </cell>
          <cell r="AH555" t="str">
            <v>11050</v>
          </cell>
        </row>
        <row r="556">
          <cell r="A556" t="str">
            <v>001103500</v>
          </cell>
          <cell r="B556" t="str">
            <v>โรงพยาบาลท่าลี่</v>
          </cell>
          <cell r="C556" t="str">
            <v>21002</v>
          </cell>
          <cell r="D556" t="str">
            <v>กระทรวงสาธารณสุข สำนักงานปลัดกระทรวงสาธารณสุข</v>
          </cell>
          <cell r="E556" t="str">
            <v>07</v>
          </cell>
          <cell r="F556" t="str">
            <v>โรงพยาบาลชุมชน</v>
          </cell>
          <cell r="G556" t="str">
            <v>30</v>
          </cell>
          <cell r="H556" t="str">
            <v>42</v>
          </cell>
          <cell r="I556" t="str">
            <v>จ.เลย</v>
          </cell>
          <cell r="J556" t="str">
            <v>08</v>
          </cell>
          <cell r="K556" t="str">
            <v xml:space="preserve"> อ.ท่าลี่</v>
          </cell>
          <cell r="L556" t="str">
            <v>01</v>
          </cell>
          <cell r="M556" t="str">
            <v xml:space="preserve"> 'ต.ท่าลี่'</v>
          </cell>
          <cell r="N556" t="str">
            <v>01</v>
          </cell>
          <cell r="O556" t="str">
            <v xml:space="preserve"> หมู่ 1</v>
          </cell>
          <cell r="P556" t="str">
            <v>01</v>
          </cell>
          <cell r="Q556" t="str">
            <v>เปิดดำเนินการ</v>
          </cell>
          <cell r="R556" t="str">
            <v xml:space="preserve">52 </v>
          </cell>
          <cell r="S556" t="str">
            <v>42140</v>
          </cell>
          <cell r="T556" t="str">
            <v>042889012</v>
          </cell>
          <cell r="U556" t="str">
            <v>042889012</v>
          </cell>
          <cell r="V556" t="str">
            <v>21</v>
          </cell>
          <cell r="W556" t="str">
            <v>2.1 ทุติยภูมิระดับต้น</v>
          </cell>
          <cell r="X556" t="str">
            <v>S</v>
          </cell>
          <cell r="Y556" t="str">
            <v xml:space="preserve">บริการ  </v>
          </cell>
          <cell r="AH556" t="str">
            <v>11035</v>
          </cell>
        </row>
        <row r="557">
          <cell r="A557" t="str">
            <v>001103600</v>
          </cell>
          <cell r="B557" t="str">
            <v>โรงพยาบาลวังสะพุง</v>
          </cell>
          <cell r="C557" t="str">
            <v>21002</v>
          </cell>
          <cell r="D557" t="str">
            <v>กระทรวงสาธารณสุข สำนักงานปลัดกระทรวงสาธารณสุข</v>
          </cell>
          <cell r="E557" t="str">
            <v>07</v>
          </cell>
          <cell r="F557" t="str">
            <v>โรงพยาบาลชุมชน</v>
          </cell>
          <cell r="G557" t="str">
            <v>60</v>
          </cell>
          <cell r="H557" t="str">
            <v>42</v>
          </cell>
          <cell r="I557" t="str">
            <v>จ.เลย</v>
          </cell>
          <cell r="J557" t="str">
            <v>09</v>
          </cell>
          <cell r="K557" t="str">
            <v xml:space="preserve"> อ.วังสะพุง</v>
          </cell>
          <cell r="L557" t="str">
            <v>01</v>
          </cell>
          <cell r="M557" t="str">
            <v xml:space="preserve"> 'ต.วังสะพุง'</v>
          </cell>
          <cell r="N557" t="str">
            <v>03</v>
          </cell>
          <cell r="O557" t="str">
            <v xml:space="preserve"> หมู่ 3</v>
          </cell>
          <cell r="P557" t="str">
            <v>01</v>
          </cell>
          <cell r="Q557" t="str">
            <v>เปิดดำเนินการ</v>
          </cell>
          <cell r="S557" t="str">
            <v>42130</v>
          </cell>
          <cell r="T557" t="str">
            <v>042841101</v>
          </cell>
          <cell r="U557" t="str">
            <v>042841101</v>
          </cell>
          <cell r="V557" t="str">
            <v>21</v>
          </cell>
          <cell r="W557" t="str">
            <v>2.1 ทุติยภูมิระดับต้น</v>
          </cell>
          <cell r="X557" t="str">
            <v>S</v>
          </cell>
          <cell r="Y557" t="str">
            <v xml:space="preserve">บริการ  </v>
          </cell>
          <cell r="AH557" t="str">
            <v>11036</v>
          </cell>
        </row>
        <row r="558">
          <cell r="A558" t="str">
            <v>001103800</v>
          </cell>
          <cell r="B558" t="str">
            <v>โรงพยาบาลภูหลวง</v>
          </cell>
          <cell r="C558" t="str">
            <v>21002</v>
          </cell>
          <cell r="D558" t="str">
            <v>กระทรวงสาธารณสุข สำนักงานปลัดกระทรวงสาธารณสุข</v>
          </cell>
          <cell r="E558" t="str">
            <v>07</v>
          </cell>
          <cell r="F558" t="str">
            <v>โรงพยาบาลชุมชน</v>
          </cell>
          <cell r="G558" t="str">
            <v>30</v>
          </cell>
          <cell r="H558" t="str">
            <v>42</v>
          </cell>
          <cell r="I558" t="str">
            <v>จ.เลย</v>
          </cell>
          <cell r="J558" t="str">
            <v>11</v>
          </cell>
          <cell r="K558" t="str">
            <v xml:space="preserve"> อ.ภูหลวง</v>
          </cell>
          <cell r="L558" t="str">
            <v>02</v>
          </cell>
          <cell r="M558" t="str">
            <v xml:space="preserve"> 'ต.หนองคัน'</v>
          </cell>
          <cell r="N558" t="str">
            <v>03</v>
          </cell>
          <cell r="O558" t="str">
            <v xml:space="preserve"> หมู่ 3</v>
          </cell>
          <cell r="P558" t="str">
            <v>01</v>
          </cell>
          <cell r="Q558" t="str">
            <v>เปิดดำเนินการ</v>
          </cell>
          <cell r="S558" t="str">
            <v>42230</v>
          </cell>
          <cell r="T558" t="str">
            <v>042879101</v>
          </cell>
          <cell r="U558" t="str">
            <v>042879064</v>
          </cell>
          <cell r="V558" t="str">
            <v>21</v>
          </cell>
          <cell r="W558" t="str">
            <v>2.1 ทุติยภูมิระดับต้น</v>
          </cell>
          <cell r="X558" t="str">
            <v>S</v>
          </cell>
          <cell r="Y558" t="str">
            <v xml:space="preserve">บริการ  </v>
          </cell>
          <cell r="AH558" t="str">
            <v>11038</v>
          </cell>
        </row>
        <row r="559">
          <cell r="A559" t="str">
            <v>001103200</v>
          </cell>
          <cell r="B559" t="str">
            <v>โรงพยาบาลปากชม</v>
          </cell>
          <cell r="C559" t="str">
            <v>21002</v>
          </cell>
          <cell r="D559" t="str">
            <v>กระทรวงสาธารณสุข สำนักงานปลัดกระทรวงสาธารณสุข</v>
          </cell>
          <cell r="E559" t="str">
            <v>07</v>
          </cell>
          <cell r="F559" t="str">
            <v>โรงพยาบาลชุมชน</v>
          </cell>
          <cell r="G559" t="str">
            <v>30</v>
          </cell>
          <cell r="H559" t="str">
            <v>42</v>
          </cell>
          <cell r="I559" t="str">
            <v>จ.เลย</v>
          </cell>
          <cell r="J559" t="str">
            <v>04</v>
          </cell>
          <cell r="K559" t="str">
            <v xml:space="preserve"> อ.ปากชม</v>
          </cell>
          <cell r="L559" t="str">
            <v>01</v>
          </cell>
          <cell r="M559" t="str">
            <v xml:space="preserve"> 'ต.ปากชม'</v>
          </cell>
          <cell r="N559" t="str">
            <v>01</v>
          </cell>
          <cell r="O559" t="str">
            <v xml:space="preserve"> หมู่ 1</v>
          </cell>
          <cell r="P559" t="str">
            <v>01</v>
          </cell>
          <cell r="Q559" t="str">
            <v>เปิดดำเนินการ</v>
          </cell>
          <cell r="S559" t="str">
            <v>42150</v>
          </cell>
          <cell r="T559" t="str">
            <v>042881060</v>
          </cell>
          <cell r="U559" t="str">
            <v>042881080</v>
          </cell>
          <cell r="V559" t="str">
            <v>21</v>
          </cell>
          <cell r="W559" t="str">
            <v>2.1 ทุติยภูมิระดับต้น</v>
          </cell>
          <cell r="X559" t="str">
            <v>S</v>
          </cell>
          <cell r="Y559" t="str">
            <v xml:space="preserve">บริการ  </v>
          </cell>
          <cell r="AH559" t="str">
            <v>11032</v>
          </cell>
        </row>
        <row r="560">
          <cell r="A560" t="str">
            <v>001103900</v>
          </cell>
          <cell r="B560" t="str">
            <v>โรงพยาบาลผาขาว</v>
          </cell>
          <cell r="C560" t="str">
            <v>21002</v>
          </cell>
          <cell r="D560" t="str">
            <v>กระทรวงสาธารณสุข สำนักงานปลัดกระทรวงสาธารณสุข</v>
          </cell>
          <cell r="E560" t="str">
            <v>07</v>
          </cell>
          <cell r="F560" t="str">
            <v>โรงพยาบาลชุมชน</v>
          </cell>
          <cell r="G560" t="str">
            <v>30</v>
          </cell>
          <cell r="H560" t="str">
            <v>42</v>
          </cell>
          <cell r="I560" t="str">
            <v>จ.เลย</v>
          </cell>
          <cell r="J560" t="str">
            <v>12</v>
          </cell>
          <cell r="K560" t="str">
            <v xml:space="preserve"> อ.ผาขาว</v>
          </cell>
          <cell r="L560" t="str">
            <v>03</v>
          </cell>
          <cell r="M560" t="str">
            <v xml:space="preserve"> 'ต.โนนปอแดง'</v>
          </cell>
          <cell r="N560" t="str">
            <v>08</v>
          </cell>
          <cell r="O560" t="str">
            <v xml:space="preserve"> หมู่ 8</v>
          </cell>
          <cell r="P560" t="str">
            <v>01</v>
          </cell>
          <cell r="Q560" t="str">
            <v>เปิดดำเนินการ</v>
          </cell>
          <cell r="R560" t="str">
            <v xml:space="preserve">155 </v>
          </cell>
          <cell r="S560" t="str">
            <v>42240</v>
          </cell>
          <cell r="T560" t="str">
            <v>042818101</v>
          </cell>
          <cell r="U560" t="str">
            <v>042818101</v>
          </cell>
          <cell r="V560" t="str">
            <v>21</v>
          </cell>
          <cell r="W560" t="str">
            <v>2.1 ทุติยภูมิระดับต้น</v>
          </cell>
          <cell r="AH560" t="str">
            <v>11039</v>
          </cell>
        </row>
        <row r="561">
          <cell r="A561" t="str">
            <v>001103000</v>
          </cell>
          <cell r="B561" t="str">
            <v>โรงพยาบาลนาด้วง</v>
          </cell>
          <cell r="C561" t="str">
            <v>21002</v>
          </cell>
          <cell r="D561" t="str">
            <v>กระทรวงสาธารณสุข สำนักงานปลัดกระทรวงสาธารณสุข</v>
          </cell>
          <cell r="E561" t="str">
            <v>07</v>
          </cell>
          <cell r="F561" t="str">
            <v>โรงพยาบาลชุมชน</v>
          </cell>
          <cell r="G561" t="str">
            <v>30</v>
          </cell>
          <cell r="H561" t="str">
            <v>42</v>
          </cell>
          <cell r="I561" t="str">
            <v>จ.เลย</v>
          </cell>
          <cell r="J561" t="str">
            <v>02</v>
          </cell>
          <cell r="K561" t="str">
            <v xml:space="preserve"> อ.นาด้วง</v>
          </cell>
          <cell r="L561" t="str">
            <v>01</v>
          </cell>
          <cell r="M561" t="str">
            <v xml:space="preserve"> 'ต.นาด้วง'</v>
          </cell>
          <cell r="N561" t="str">
            <v>06</v>
          </cell>
          <cell r="O561" t="str">
            <v xml:space="preserve"> หมู่ 6</v>
          </cell>
          <cell r="P561" t="str">
            <v>01</v>
          </cell>
          <cell r="Q561" t="str">
            <v>เปิดดำเนินการ</v>
          </cell>
          <cell r="R561" t="str">
            <v xml:space="preserve">155 </v>
          </cell>
          <cell r="S561" t="str">
            <v>42210</v>
          </cell>
          <cell r="T561" t="str">
            <v>042887094</v>
          </cell>
          <cell r="U561" t="str">
            <v>042887152</v>
          </cell>
          <cell r="V561" t="str">
            <v>21</v>
          </cell>
          <cell r="W561" t="str">
            <v>2.1 ทุติยภูมิระดับต้น</v>
          </cell>
          <cell r="X561" t="str">
            <v>S</v>
          </cell>
          <cell r="Y561" t="str">
            <v xml:space="preserve">บริการ  </v>
          </cell>
          <cell r="AH561" t="str">
            <v>11030</v>
          </cell>
        </row>
        <row r="562">
          <cell r="A562" t="str">
            <v>001101400</v>
          </cell>
          <cell r="B562" t="str">
            <v>โรงพยาบาลหนองวัวซอ</v>
          </cell>
          <cell r="C562" t="str">
            <v>21002</v>
          </cell>
          <cell r="D562" t="str">
            <v>กระทรวงสาธารณสุข สำนักงานปลัดกระทรวงสาธารณสุข</v>
          </cell>
          <cell r="E562" t="str">
            <v>07</v>
          </cell>
          <cell r="F562" t="str">
            <v>โรงพยาบาลชุมชน</v>
          </cell>
          <cell r="G562" t="str">
            <v>30</v>
          </cell>
          <cell r="H562" t="str">
            <v>41</v>
          </cell>
          <cell r="I562" t="str">
            <v>จ.อุดรธานี</v>
          </cell>
          <cell r="J562" t="str">
            <v>03</v>
          </cell>
          <cell r="K562" t="str">
            <v xml:space="preserve"> อ.หนองวัวซอ</v>
          </cell>
          <cell r="L562" t="str">
            <v>01</v>
          </cell>
          <cell r="M562" t="str">
            <v xml:space="preserve"> 'ต.หมากหญ้า'</v>
          </cell>
          <cell r="N562" t="str">
            <v>05</v>
          </cell>
          <cell r="O562" t="str">
            <v xml:space="preserve"> หมู่ 5</v>
          </cell>
          <cell r="P562" t="str">
            <v>01</v>
          </cell>
          <cell r="Q562" t="str">
            <v>เปิดดำเนินการ</v>
          </cell>
          <cell r="R562" t="str">
            <v xml:space="preserve">200 </v>
          </cell>
          <cell r="S562" t="str">
            <v>41220</v>
          </cell>
          <cell r="V562" t="str">
            <v>21</v>
          </cell>
          <cell r="W562" t="str">
            <v>2.1 ทุติยภูมิระดับต้น</v>
          </cell>
          <cell r="AH562" t="str">
            <v>11014</v>
          </cell>
        </row>
        <row r="563">
          <cell r="A563" t="str">
            <v>001102600</v>
          </cell>
          <cell r="B563" t="str">
            <v>โรงพยาบาลสร้างคอม</v>
          </cell>
          <cell r="C563" t="str">
            <v>21002</v>
          </cell>
          <cell r="D563" t="str">
            <v>กระทรวงสาธารณสุข สำนักงานปลัดกระทรวงสาธารณสุข</v>
          </cell>
          <cell r="E563" t="str">
            <v>07</v>
          </cell>
          <cell r="F563" t="str">
            <v>โรงพยาบาลชุมชน</v>
          </cell>
          <cell r="G563" t="str">
            <v>30</v>
          </cell>
          <cell r="H563" t="str">
            <v>41</v>
          </cell>
          <cell r="I563" t="str">
            <v>จ.อุดรธานี</v>
          </cell>
          <cell r="J563" t="str">
            <v>20</v>
          </cell>
          <cell r="K563" t="str">
            <v xml:space="preserve"> อ.สร้างคอม</v>
          </cell>
          <cell r="L563" t="str">
            <v>01</v>
          </cell>
          <cell r="M563" t="str">
            <v xml:space="preserve"> 'ต.สร้างคอม'</v>
          </cell>
          <cell r="N563" t="str">
            <v>04</v>
          </cell>
          <cell r="O563" t="str">
            <v xml:space="preserve"> หมู่ 4</v>
          </cell>
          <cell r="P563" t="str">
            <v>01</v>
          </cell>
          <cell r="Q563" t="str">
            <v>เปิดดำเนินการ</v>
          </cell>
          <cell r="V563" t="str">
            <v>21</v>
          </cell>
          <cell r="W563" t="str">
            <v>2.1 ทุติยภูมิระดับต้น</v>
          </cell>
          <cell r="AH563" t="str">
            <v>11026</v>
          </cell>
        </row>
        <row r="564">
          <cell r="A564" t="str">
            <v>001101500</v>
          </cell>
          <cell r="B564" t="str">
            <v>โรงพยาบาลกุมภวาปี</v>
          </cell>
          <cell r="C564" t="str">
            <v>21002</v>
          </cell>
          <cell r="D564" t="str">
            <v>กระทรวงสาธารณสุข สำนักงานปลัดกระทรวงสาธารณสุข</v>
          </cell>
          <cell r="E564" t="str">
            <v>07</v>
          </cell>
          <cell r="F564" t="str">
            <v>โรงพยาบาลชุมชน</v>
          </cell>
          <cell r="G564" t="str">
            <v>90</v>
          </cell>
          <cell r="H564" t="str">
            <v>41</v>
          </cell>
          <cell r="I564" t="str">
            <v>จ.อุดรธานี</v>
          </cell>
          <cell r="J564" t="str">
            <v>04</v>
          </cell>
          <cell r="K564" t="str">
            <v xml:space="preserve"> อ.กุมภวาปี</v>
          </cell>
          <cell r="L564" t="str">
            <v>15</v>
          </cell>
          <cell r="M564" t="str">
            <v xml:space="preserve"> 'ต.กุมภวาปี'</v>
          </cell>
          <cell r="N564" t="str">
            <v>05</v>
          </cell>
          <cell r="O564" t="str">
            <v xml:space="preserve"> หมู่ 5</v>
          </cell>
          <cell r="P564" t="str">
            <v>01</v>
          </cell>
          <cell r="Q564" t="str">
            <v>เปิดดำเนินการ</v>
          </cell>
          <cell r="R564" t="str">
            <v xml:space="preserve">7 ถ.จิตรประสงค์ </v>
          </cell>
          <cell r="S564" t="str">
            <v>41110</v>
          </cell>
          <cell r="V564" t="str">
            <v>21</v>
          </cell>
          <cell r="W564" t="str">
            <v>2.1 ทุติยภูมิระดับต้น</v>
          </cell>
          <cell r="AH564" t="str">
            <v>11015</v>
          </cell>
        </row>
        <row r="565">
          <cell r="A565" t="str">
            <v>001102000</v>
          </cell>
          <cell r="B565" t="str">
            <v>โรงพยาบาลไชยวาน</v>
          </cell>
          <cell r="C565" t="str">
            <v>21002</v>
          </cell>
          <cell r="D565" t="str">
            <v>กระทรวงสาธารณสุข สำนักงานปลัดกระทรวงสาธารณสุข</v>
          </cell>
          <cell r="E565" t="str">
            <v>07</v>
          </cell>
          <cell r="F565" t="str">
            <v>โรงพยาบาลชุมชน</v>
          </cell>
          <cell r="G565" t="str">
            <v>30</v>
          </cell>
          <cell r="H565" t="str">
            <v>41</v>
          </cell>
          <cell r="I565" t="str">
            <v>จ.อุดรธานี</v>
          </cell>
          <cell r="J565" t="str">
            <v>08</v>
          </cell>
          <cell r="K565" t="str">
            <v xml:space="preserve"> อ.ไชยวาน</v>
          </cell>
          <cell r="L565" t="str">
            <v>01</v>
          </cell>
          <cell r="M565" t="str">
            <v xml:space="preserve"> 'ต.ไชยวาน'</v>
          </cell>
          <cell r="N565" t="str">
            <v>05</v>
          </cell>
          <cell r="O565" t="str">
            <v xml:space="preserve"> หมู่ 5</v>
          </cell>
          <cell r="P565" t="str">
            <v>01</v>
          </cell>
          <cell r="Q565" t="str">
            <v>เปิดดำเนินการ</v>
          </cell>
          <cell r="R565" t="str">
            <v xml:space="preserve">200 </v>
          </cell>
          <cell r="S565" t="str">
            <v>41220</v>
          </cell>
          <cell r="V565" t="str">
            <v>21</v>
          </cell>
          <cell r="W565" t="str">
            <v>2.1 ทุติยภูมิระดับต้น</v>
          </cell>
          <cell r="AH565" t="str">
            <v>11020</v>
          </cell>
        </row>
        <row r="566">
          <cell r="A566" t="str">
            <v>001102700</v>
          </cell>
          <cell r="B566" t="str">
            <v>โรงพยาบาลหนองแสง</v>
          </cell>
          <cell r="C566" t="str">
            <v>21002</v>
          </cell>
          <cell r="D566" t="str">
            <v>กระทรวงสาธารณสุข สำนักงานปลัดกระทรวงสาธารณสุข</v>
          </cell>
          <cell r="E566" t="str">
            <v>07</v>
          </cell>
          <cell r="F566" t="str">
            <v>โรงพยาบาลชุมชน</v>
          </cell>
          <cell r="G566" t="str">
            <v>30</v>
          </cell>
          <cell r="H566" t="str">
            <v>41</v>
          </cell>
          <cell r="I566" t="str">
            <v>จ.อุดรธานี</v>
          </cell>
          <cell r="J566" t="str">
            <v>21</v>
          </cell>
          <cell r="K566" t="str">
            <v xml:space="preserve"> อ.หนองแสง</v>
          </cell>
          <cell r="L566" t="str">
            <v>04</v>
          </cell>
          <cell r="M566" t="str">
            <v xml:space="preserve"> 'ต.ทับกุง'</v>
          </cell>
          <cell r="N566" t="str">
            <v>07</v>
          </cell>
          <cell r="O566" t="str">
            <v xml:space="preserve"> หมู่ 7</v>
          </cell>
          <cell r="P566" t="str">
            <v>01</v>
          </cell>
          <cell r="Q566" t="str">
            <v>เปิดดำเนินการ</v>
          </cell>
          <cell r="S566" t="str">
            <v>41340</v>
          </cell>
          <cell r="V566" t="str">
            <v>21</v>
          </cell>
          <cell r="W566" t="str">
            <v>2.1 ทุติยภูมิระดับต้น</v>
          </cell>
          <cell r="AH566" t="str">
            <v>11027</v>
          </cell>
        </row>
        <row r="567">
          <cell r="A567" t="str">
            <v>001102500</v>
          </cell>
          <cell r="B567" t="str">
            <v>โรงพยาบาลเพ็ญ</v>
          </cell>
          <cell r="C567" t="str">
            <v>21002</v>
          </cell>
          <cell r="D567" t="str">
            <v>กระทรวงสาธารณสุข สำนักงานปลัดกระทรวงสาธารณสุข</v>
          </cell>
          <cell r="E567" t="str">
            <v>07</v>
          </cell>
          <cell r="F567" t="str">
            <v>โรงพยาบาลชุมชน</v>
          </cell>
          <cell r="G567" t="str">
            <v>60</v>
          </cell>
          <cell r="H567" t="str">
            <v>41</v>
          </cell>
          <cell r="I567" t="str">
            <v>จ.อุดรธานี</v>
          </cell>
          <cell r="J567" t="str">
            <v>19</v>
          </cell>
          <cell r="K567" t="str">
            <v xml:space="preserve"> อ.เพ็ญ</v>
          </cell>
          <cell r="L567" t="str">
            <v>01</v>
          </cell>
          <cell r="M567" t="str">
            <v xml:space="preserve"> 'ต.เพ็ญ'</v>
          </cell>
          <cell r="N567" t="str">
            <v>01</v>
          </cell>
          <cell r="O567" t="str">
            <v xml:space="preserve"> หมู่ 1</v>
          </cell>
          <cell r="P567" t="str">
            <v>01</v>
          </cell>
          <cell r="Q567" t="str">
            <v>เปิดดำเนินการ</v>
          </cell>
          <cell r="R567" t="str">
            <v xml:space="preserve">46 ม.1 ถ.วุฒาธิคุณ </v>
          </cell>
          <cell r="S567" t="str">
            <v>41150</v>
          </cell>
          <cell r="V567" t="str">
            <v>22</v>
          </cell>
          <cell r="W567" t="str">
            <v>2.2 ทุติยภูมิระดับกลาง</v>
          </cell>
          <cell r="AH567" t="str">
            <v>11025</v>
          </cell>
        </row>
        <row r="568">
          <cell r="A568" t="str">
            <v>001099500</v>
          </cell>
          <cell r="B568" t="str">
            <v>โรงพยาบาลบ้านฝาง</v>
          </cell>
          <cell r="C568" t="str">
            <v>21002</v>
          </cell>
          <cell r="D568" t="str">
            <v>กระทรวงสาธารณสุข สำนักงานปลัดกระทรวงสาธารณสุข</v>
          </cell>
          <cell r="E568" t="str">
            <v>07</v>
          </cell>
          <cell r="F568" t="str">
            <v>โรงพยาบาลชุมชน</v>
          </cell>
          <cell r="G568" t="str">
            <v>30</v>
          </cell>
          <cell r="H568" t="str">
            <v>40</v>
          </cell>
          <cell r="I568" t="str">
            <v>จ.ขอนแก่น</v>
          </cell>
          <cell r="J568" t="str">
            <v>02</v>
          </cell>
          <cell r="K568" t="str">
            <v xml:space="preserve"> อ.บ้านฝาง</v>
          </cell>
          <cell r="L568" t="str">
            <v>06</v>
          </cell>
          <cell r="M568" t="str">
            <v xml:space="preserve"> 'ต.บ้านฝาง'</v>
          </cell>
          <cell r="N568" t="str">
            <v>09</v>
          </cell>
          <cell r="O568" t="str">
            <v xml:space="preserve"> หมู่ 9</v>
          </cell>
          <cell r="P568" t="str">
            <v>01</v>
          </cell>
          <cell r="Q568" t="str">
            <v>เปิดดำเนินการ</v>
          </cell>
          <cell r="R568" t="str">
            <v xml:space="preserve">330  </v>
          </cell>
          <cell r="S568" t="str">
            <v>40270</v>
          </cell>
          <cell r="T568" t="str">
            <v>043269206</v>
          </cell>
          <cell r="V568" t="str">
            <v>21</v>
          </cell>
          <cell r="W568" t="str">
            <v>2.1 ทุติยภูมิระดับต้น</v>
          </cell>
          <cell r="X568" t="str">
            <v>S</v>
          </cell>
          <cell r="Y568" t="str">
            <v xml:space="preserve">บริการ  </v>
          </cell>
          <cell r="AH568" t="str">
            <v>10995</v>
          </cell>
        </row>
        <row r="569">
          <cell r="A569" t="str">
            <v>001099900</v>
          </cell>
          <cell r="B569" t="str">
            <v>โรงพยาบาลสีชมพู</v>
          </cell>
          <cell r="C569" t="str">
            <v>21002</v>
          </cell>
          <cell r="D569" t="str">
            <v>กระทรวงสาธารณสุข สำนักงานปลัดกระทรวงสาธารณสุข</v>
          </cell>
          <cell r="E569" t="str">
            <v>07</v>
          </cell>
          <cell r="F569" t="str">
            <v>โรงพยาบาลชุมชน</v>
          </cell>
          <cell r="G569" t="str">
            <v>30</v>
          </cell>
          <cell r="H569" t="str">
            <v>40</v>
          </cell>
          <cell r="I569" t="str">
            <v>จ.ขอนแก่น</v>
          </cell>
          <cell r="J569" t="str">
            <v>06</v>
          </cell>
          <cell r="K569" t="str">
            <v xml:space="preserve"> อ.สีชมพู</v>
          </cell>
          <cell r="L569" t="str">
            <v>04</v>
          </cell>
          <cell r="M569" t="str">
            <v xml:space="preserve"> 'ต.วังเพิ่ม'</v>
          </cell>
          <cell r="N569" t="str">
            <v>10</v>
          </cell>
          <cell r="O569" t="str">
            <v xml:space="preserve"> หมู่ 10</v>
          </cell>
          <cell r="P569" t="str">
            <v>01</v>
          </cell>
          <cell r="Q569" t="str">
            <v>เปิดดำเนินการ</v>
          </cell>
          <cell r="R569" t="str">
            <v xml:space="preserve">140 </v>
          </cell>
          <cell r="S569" t="str">
            <v>40220</v>
          </cell>
          <cell r="T569" t="str">
            <v>043399176</v>
          </cell>
          <cell r="V569" t="str">
            <v>21</v>
          </cell>
          <cell r="W569" t="str">
            <v>2.1 ทุติยภูมิระดับต้น</v>
          </cell>
          <cell r="X569" t="str">
            <v>S</v>
          </cell>
          <cell r="Y569" t="str">
            <v xml:space="preserve">บริการ  </v>
          </cell>
          <cell r="AH569" t="str">
            <v>10999</v>
          </cell>
        </row>
        <row r="570">
          <cell r="A570" t="str">
            <v>001100500</v>
          </cell>
          <cell r="B570" t="str">
            <v>โรงพยาบาลแวงใหญ่</v>
          </cell>
          <cell r="C570" t="str">
            <v>21002</v>
          </cell>
          <cell r="D570" t="str">
            <v>กระทรวงสาธารณสุข สำนักงานปลัดกระทรวงสาธารณสุข</v>
          </cell>
          <cell r="E570" t="str">
            <v>07</v>
          </cell>
          <cell r="F570" t="str">
            <v>โรงพยาบาลชุมชน</v>
          </cell>
          <cell r="G570" t="str">
            <v>30</v>
          </cell>
          <cell r="H570" t="str">
            <v>40</v>
          </cell>
          <cell r="I570" t="str">
            <v>จ.ขอนแก่น</v>
          </cell>
          <cell r="J570" t="str">
            <v>13</v>
          </cell>
          <cell r="K570" t="str">
            <v xml:space="preserve"> อ.แวงใหญ่</v>
          </cell>
          <cell r="L570" t="str">
            <v>01</v>
          </cell>
          <cell r="M570" t="str">
            <v xml:space="preserve"> 'ต.คอนฉิม'</v>
          </cell>
          <cell r="N570" t="str">
            <v>09</v>
          </cell>
          <cell r="O570" t="str">
            <v xml:space="preserve"> หมู่ 9</v>
          </cell>
          <cell r="P570" t="str">
            <v>01</v>
          </cell>
          <cell r="Q570" t="str">
            <v>เปิดดำเนินการ</v>
          </cell>
          <cell r="R570" t="str">
            <v xml:space="preserve">68 </v>
          </cell>
          <cell r="S570" t="str">
            <v>40330</v>
          </cell>
          <cell r="T570" t="str">
            <v>043496349</v>
          </cell>
          <cell r="V570" t="str">
            <v>21</v>
          </cell>
          <cell r="W570" t="str">
            <v>2.1 ทุติยภูมิระดับต้น</v>
          </cell>
          <cell r="X570" t="str">
            <v>S</v>
          </cell>
          <cell r="Y570" t="str">
            <v xml:space="preserve">บริการ  </v>
          </cell>
          <cell r="AH570" t="str">
            <v>11005</v>
          </cell>
        </row>
        <row r="571">
          <cell r="A571" t="str">
            <v>001099600</v>
          </cell>
          <cell r="B571" t="str">
            <v>โรงพยาบาลพระยืน</v>
          </cell>
          <cell r="C571" t="str">
            <v>21002</v>
          </cell>
          <cell r="D571" t="str">
            <v>กระทรวงสาธารณสุข สำนักงานปลัดกระทรวงสาธารณสุข</v>
          </cell>
          <cell r="E571" t="str">
            <v>07</v>
          </cell>
          <cell r="F571" t="str">
            <v>โรงพยาบาลชุมชน</v>
          </cell>
          <cell r="G571" t="str">
            <v>30</v>
          </cell>
          <cell r="H571" t="str">
            <v>40</v>
          </cell>
          <cell r="I571" t="str">
            <v>จ.ขอนแก่น</v>
          </cell>
          <cell r="J571" t="str">
            <v>03</v>
          </cell>
          <cell r="K571" t="str">
            <v xml:space="preserve"> อ.พระยืน</v>
          </cell>
          <cell r="L571" t="str">
            <v>01</v>
          </cell>
          <cell r="M571" t="str">
            <v xml:space="preserve"> 'ต.พระยืน'</v>
          </cell>
          <cell r="N571" t="str">
            <v>01</v>
          </cell>
          <cell r="O571" t="str">
            <v xml:space="preserve"> หมู่ 1</v>
          </cell>
          <cell r="P571" t="str">
            <v>01</v>
          </cell>
          <cell r="Q571" t="str">
            <v>เปิดดำเนินการ</v>
          </cell>
          <cell r="R571" t="str">
            <v xml:space="preserve">269 </v>
          </cell>
          <cell r="S571" t="str">
            <v>40320</v>
          </cell>
          <cell r="T571" t="str">
            <v>043266045</v>
          </cell>
          <cell r="V571" t="str">
            <v>21</v>
          </cell>
          <cell r="W571" t="str">
            <v>2.1 ทุติยภูมิระดับต้น</v>
          </cell>
          <cell r="X571" t="str">
            <v>S</v>
          </cell>
          <cell r="Y571" t="str">
            <v xml:space="preserve">บริการ  </v>
          </cell>
          <cell r="AH571" t="str">
            <v>10996</v>
          </cell>
        </row>
        <row r="572">
          <cell r="A572" t="str">
            <v>001098900</v>
          </cell>
          <cell r="B572" t="str">
            <v>โรงพยาบาลหัวตะพาน</v>
          </cell>
          <cell r="C572" t="str">
            <v>21002</v>
          </cell>
          <cell r="D572" t="str">
            <v>กระทรวงสาธารณสุข สำนักงานปลัดกระทรวงสาธารณสุข</v>
          </cell>
          <cell r="E572" t="str">
            <v>07</v>
          </cell>
          <cell r="F572" t="str">
            <v>โรงพยาบาลชุมชน</v>
          </cell>
          <cell r="G572" t="str">
            <v>30</v>
          </cell>
          <cell r="H572" t="str">
            <v>37</v>
          </cell>
          <cell r="I572" t="str">
            <v>จ.อำนาจเจริญ</v>
          </cell>
          <cell r="J572" t="str">
            <v>06</v>
          </cell>
          <cell r="K572" t="str">
            <v xml:space="preserve"> อ.หัวตะพาน</v>
          </cell>
          <cell r="L572" t="str">
            <v>08</v>
          </cell>
          <cell r="M572" t="str">
            <v xml:space="preserve"> 'ต.รัตนวารี'</v>
          </cell>
          <cell r="N572" t="str">
            <v>07</v>
          </cell>
          <cell r="O572" t="str">
            <v xml:space="preserve"> หมู่ 7</v>
          </cell>
          <cell r="P572" t="str">
            <v>01</v>
          </cell>
          <cell r="Q572" t="str">
            <v>เปิดดำเนินการ</v>
          </cell>
          <cell r="R572" t="str">
            <v xml:space="preserve">176 ม.7 </v>
          </cell>
          <cell r="S572" t="str">
            <v>37240</v>
          </cell>
          <cell r="V572" t="str">
            <v>22</v>
          </cell>
          <cell r="W572" t="str">
            <v>2.2 ทุติยภูมิระดับกลาง</v>
          </cell>
          <cell r="AH572" t="str">
            <v>10989</v>
          </cell>
        </row>
        <row r="573">
          <cell r="A573" t="str">
            <v>001099000</v>
          </cell>
          <cell r="B573" t="str">
            <v>โรงพยาบาลลืออำนาจ</v>
          </cell>
          <cell r="C573" t="str">
            <v>21002</v>
          </cell>
          <cell r="D573" t="str">
            <v>กระทรวงสาธารณสุข สำนักงานปลัดกระทรวงสาธารณสุข</v>
          </cell>
          <cell r="E573" t="str">
            <v>07</v>
          </cell>
          <cell r="F573" t="str">
            <v>โรงพยาบาลชุมชน</v>
          </cell>
          <cell r="G573" t="str">
            <v>10</v>
          </cell>
          <cell r="H573" t="str">
            <v>37</v>
          </cell>
          <cell r="I573" t="str">
            <v>จ.อำนาจเจริญ</v>
          </cell>
          <cell r="J573" t="str">
            <v>07</v>
          </cell>
          <cell r="K573" t="str">
            <v xml:space="preserve"> อ.ลืออำนาจ</v>
          </cell>
          <cell r="L573" t="str">
            <v>01</v>
          </cell>
          <cell r="M573" t="str">
            <v xml:space="preserve"> 'ต.อำนาจ'</v>
          </cell>
          <cell r="N573" t="str">
            <v>01</v>
          </cell>
          <cell r="O573" t="str">
            <v xml:space="preserve"> หมู่ 1</v>
          </cell>
          <cell r="P573" t="str">
            <v>01</v>
          </cell>
          <cell r="Q573" t="str">
            <v>เปิดดำเนินการ</v>
          </cell>
          <cell r="R573" t="str">
            <v xml:space="preserve">ถ.ชยางกูร </v>
          </cell>
          <cell r="S573" t="str">
            <v>37000</v>
          </cell>
          <cell r="V573" t="str">
            <v>22</v>
          </cell>
          <cell r="W573" t="str">
            <v>2.2 ทุติยภูมิระดับกลาง</v>
          </cell>
          <cell r="AH573" t="str">
            <v>10990</v>
          </cell>
        </row>
        <row r="574">
          <cell r="A574" t="str">
            <v>001106600</v>
          </cell>
          <cell r="B574" t="str">
            <v>โรงพยาบาลโพนทอง</v>
          </cell>
          <cell r="C574" t="str">
            <v>21002</v>
          </cell>
          <cell r="D574" t="str">
            <v>กระทรวงสาธารณสุข สำนักงานปลัดกระทรวงสาธารณสุข</v>
          </cell>
          <cell r="E574" t="str">
            <v>07</v>
          </cell>
          <cell r="F574" t="str">
            <v>โรงพยาบาลชุมชน</v>
          </cell>
          <cell r="G574" t="str">
            <v>60</v>
          </cell>
          <cell r="H574" t="str">
            <v>45</v>
          </cell>
          <cell r="I574" t="str">
            <v>จ.ร้อยเอ็ด</v>
          </cell>
          <cell r="J574" t="str">
            <v>07</v>
          </cell>
          <cell r="K574" t="str">
            <v xml:space="preserve"> อ.โพนทอง</v>
          </cell>
          <cell r="L574" t="str">
            <v>12</v>
          </cell>
          <cell r="M574" t="str">
            <v xml:space="preserve"> 'ต.สระนกแก้ว'</v>
          </cell>
          <cell r="N574" t="str">
            <v>10</v>
          </cell>
          <cell r="O574" t="str">
            <v xml:space="preserve"> หมู่ 10</v>
          </cell>
          <cell r="P574" t="str">
            <v>01</v>
          </cell>
          <cell r="Q574" t="str">
            <v>เปิดดำเนินการ</v>
          </cell>
          <cell r="R574" t="str">
            <v xml:space="preserve">196 ม.10 ถ.โพนทอง-ขอนแก่น </v>
          </cell>
          <cell r="S574" t="str">
            <v>45110</v>
          </cell>
          <cell r="V574" t="str">
            <v>22</v>
          </cell>
          <cell r="W574" t="str">
            <v>2.2 ทุติยภูมิระดับกลาง</v>
          </cell>
          <cell r="AH574" t="str">
            <v>11066</v>
          </cell>
        </row>
        <row r="575">
          <cell r="A575" t="str">
            <v>001106100</v>
          </cell>
          <cell r="B575" t="str">
            <v>โรงพยาบาลเกษตรวิสัย</v>
          </cell>
          <cell r="C575" t="str">
            <v>21002</v>
          </cell>
          <cell r="D575" t="str">
            <v>กระทรวงสาธารณสุข สำนักงานปลัดกระทรวงสาธารณสุข</v>
          </cell>
          <cell r="E575" t="str">
            <v>07</v>
          </cell>
          <cell r="F575" t="str">
            <v>โรงพยาบาลชุมชน</v>
          </cell>
          <cell r="G575" t="str">
            <v>30</v>
          </cell>
          <cell r="H575" t="str">
            <v>45</v>
          </cell>
          <cell r="I575" t="str">
            <v>จ.ร้อยเอ็ด</v>
          </cell>
          <cell r="J575" t="str">
            <v>02</v>
          </cell>
          <cell r="K575" t="str">
            <v xml:space="preserve"> อ.เกษตรวิสัย</v>
          </cell>
          <cell r="L575" t="str">
            <v>01</v>
          </cell>
          <cell r="M575" t="str">
            <v xml:space="preserve"> 'ต.เกษตรวิสัย'</v>
          </cell>
          <cell r="N575" t="str">
            <v>10</v>
          </cell>
          <cell r="O575" t="str">
            <v xml:space="preserve"> หมู่ 10</v>
          </cell>
          <cell r="P575" t="str">
            <v>01</v>
          </cell>
          <cell r="Q575" t="str">
            <v>เปิดดำเนินการ</v>
          </cell>
          <cell r="R575" t="str">
            <v xml:space="preserve">2 ม.10 ถ.หน้ารพ. </v>
          </cell>
          <cell r="S575" t="str">
            <v>45150</v>
          </cell>
          <cell r="V575" t="str">
            <v>21</v>
          </cell>
          <cell r="W575" t="str">
            <v>2.1 ทุติยภูมิระดับต้น</v>
          </cell>
          <cell r="AH575" t="str">
            <v>11061</v>
          </cell>
        </row>
        <row r="576">
          <cell r="A576" t="str">
            <v>001106900</v>
          </cell>
          <cell r="B576" t="str">
            <v>โรงพยาบาลเสลภูมิ</v>
          </cell>
          <cell r="C576" t="str">
            <v>21002</v>
          </cell>
          <cell r="D576" t="str">
            <v>กระทรวงสาธารณสุข สำนักงานปลัดกระทรวงสาธารณสุข</v>
          </cell>
          <cell r="E576" t="str">
            <v>07</v>
          </cell>
          <cell r="F576" t="str">
            <v>โรงพยาบาลชุมชน</v>
          </cell>
          <cell r="G576" t="str">
            <v>60</v>
          </cell>
          <cell r="H576" t="str">
            <v>45</v>
          </cell>
          <cell r="I576" t="str">
            <v>จ.ร้อยเอ็ด</v>
          </cell>
          <cell r="J576" t="str">
            <v>10</v>
          </cell>
          <cell r="K576" t="str">
            <v xml:space="preserve"> อ.เสลภูมิ</v>
          </cell>
          <cell r="L576" t="str">
            <v>17</v>
          </cell>
          <cell r="M576" t="str">
            <v xml:space="preserve"> 'ต.ขวัญเมือง'</v>
          </cell>
          <cell r="N576" t="str">
            <v>07</v>
          </cell>
          <cell r="O576" t="str">
            <v xml:space="preserve"> หมู่ 7</v>
          </cell>
          <cell r="P576" t="str">
            <v>01</v>
          </cell>
          <cell r="Q576" t="str">
            <v>เปิดดำเนินการ</v>
          </cell>
          <cell r="R576" t="str">
            <v xml:space="preserve">279 ม.7 </v>
          </cell>
          <cell r="S576" t="str">
            <v>45120</v>
          </cell>
          <cell r="V576" t="str">
            <v>22</v>
          </cell>
          <cell r="W576" t="str">
            <v>2.2 ทุติยภูมิระดับกลาง</v>
          </cell>
          <cell r="AH576" t="str">
            <v>11069</v>
          </cell>
        </row>
        <row r="577">
          <cell r="A577" t="str">
            <v>001109300</v>
          </cell>
          <cell r="B577" t="str">
            <v>โรงพยาบาลวาริชภูมิ</v>
          </cell>
          <cell r="C577" t="str">
            <v>21002</v>
          </cell>
          <cell r="D577" t="str">
            <v>กระทรวงสาธารณสุข สำนักงานปลัดกระทรวงสาธารณสุข</v>
          </cell>
          <cell r="E577" t="str">
            <v>07</v>
          </cell>
          <cell r="F577" t="str">
            <v>โรงพยาบาลชุมชน</v>
          </cell>
          <cell r="G577" t="str">
            <v>37</v>
          </cell>
          <cell r="H577" t="str">
            <v>47</v>
          </cell>
          <cell r="I577" t="str">
            <v>จ.สกลนคร</v>
          </cell>
          <cell r="J577" t="str">
            <v>06</v>
          </cell>
          <cell r="K577" t="str">
            <v xml:space="preserve"> อ.วาริชภูมิ</v>
          </cell>
          <cell r="L577" t="str">
            <v>01</v>
          </cell>
          <cell r="M577" t="str">
            <v xml:space="preserve"> 'ต.วาริชภูมิ'</v>
          </cell>
          <cell r="N577" t="str">
            <v>13</v>
          </cell>
          <cell r="O577" t="str">
            <v xml:space="preserve"> หมู่ 13</v>
          </cell>
          <cell r="P577" t="str">
            <v>01</v>
          </cell>
          <cell r="Q577" t="str">
            <v>เปิดดำเนินการ</v>
          </cell>
          <cell r="R577" t="str">
            <v xml:space="preserve">83  </v>
          </cell>
          <cell r="S577" t="str">
            <v>47150</v>
          </cell>
          <cell r="T577" t="str">
            <v>042973751</v>
          </cell>
          <cell r="U577" t="str">
            <v>042973751</v>
          </cell>
          <cell r="V577" t="str">
            <v>21</v>
          </cell>
          <cell r="W577" t="str">
            <v>2.1 ทุติยภูมิระดับต้น</v>
          </cell>
          <cell r="X577" t="str">
            <v>S</v>
          </cell>
          <cell r="Y577" t="str">
            <v xml:space="preserve">บริการ  </v>
          </cell>
          <cell r="AH577" t="str">
            <v>11093</v>
          </cell>
        </row>
        <row r="578">
          <cell r="A578" t="str">
            <v>001109800</v>
          </cell>
          <cell r="B578" t="str">
            <v>โรงพยาบาลอากาศอำนวย</v>
          </cell>
          <cell r="C578" t="str">
            <v>21002</v>
          </cell>
          <cell r="D578" t="str">
            <v>กระทรวงสาธารณสุข สำนักงานปลัดกระทรวงสาธารณสุข</v>
          </cell>
          <cell r="E578" t="str">
            <v>07</v>
          </cell>
          <cell r="F578" t="str">
            <v>โรงพยาบาลชุมชน</v>
          </cell>
          <cell r="G578" t="str">
            <v>90</v>
          </cell>
          <cell r="H578" t="str">
            <v>47</v>
          </cell>
          <cell r="I578" t="str">
            <v>จ.สกลนคร</v>
          </cell>
          <cell r="J578" t="str">
            <v>11</v>
          </cell>
          <cell r="K578" t="str">
            <v xml:space="preserve"> อ.อากาศอำนวย</v>
          </cell>
          <cell r="L578" t="str">
            <v>01</v>
          </cell>
          <cell r="M578" t="str">
            <v xml:space="preserve"> 'ต.อากาศ'</v>
          </cell>
          <cell r="N578" t="str">
            <v>03</v>
          </cell>
          <cell r="O578" t="str">
            <v xml:space="preserve"> หมู่ 3</v>
          </cell>
          <cell r="P578" t="str">
            <v>01</v>
          </cell>
          <cell r="Q578" t="str">
            <v>เปิดดำเนินการ</v>
          </cell>
          <cell r="R578" t="str">
            <v xml:space="preserve">386  </v>
          </cell>
          <cell r="S578" t="str">
            <v>47170</v>
          </cell>
          <cell r="T578" t="str">
            <v>04279900</v>
          </cell>
          <cell r="U578" t="str">
            <v>042794213</v>
          </cell>
          <cell r="V578" t="str">
            <v>21</v>
          </cell>
          <cell r="W578" t="str">
            <v>2.1 ทุติยภูมิระดับต้น</v>
          </cell>
          <cell r="X578" t="str">
            <v>S</v>
          </cell>
          <cell r="Y578" t="str">
            <v xml:space="preserve">บริการ  </v>
          </cell>
          <cell r="AH578" t="str">
            <v>11098</v>
          </cell>
        </row>
        <row r="579">
          <cell r="A579" t="str">
            <v>001109700</v>
          </cell>
          <cell r="B579" t="str">
            <v>โรงพยาบาลบ้านม่วง</v>
          </cell>
          <cell r="C579" t="str">
            <v>21002</v>
          </cell>
          <cell r="D579" t="str">
            <v>กระทรวงสาธารณสุข สำนักงานปลัดกระทรวงสาธารณสุข</v>
          </cell>
          <cell r="E579" t="str">
            <v>07</v>
          </cell>
          <cell r="F579" t="str">
            <v>โรงพยาบาลชุมชน</v>
          </cell>
          <cell r="G579" t="str">
            <v>77</v>
          </cell>
          <cell r="H579" t="str">
            <v>47</v>
          </cell>
          <cell r="I579" t="str">
            <v>จ.สกลนคร</v>
          </cell>
          <cell r="J579" t="str">
            <v>10</v>
          </cell>
          <cell r="K579" t="str">
            <v xml:space="preserve"> อ.บ้านม่วง</v>
          </cell>
          <cell r="L579" t="str">
            <v>01</v>
          </cell>
          <cell r="M579" t="str">
            <v xml:space="preserve"> 'ต.ม่วง'</v>
          </cell>
          <cell r="N579" t="str">
            <v>02</v>
          </cell>
          <cell r="O579" t="str">
            <v xml:space="preserve"> หมู่ 2</v>
          </cell>
          <cell r="P579" t="str">
            <v>01</v>
          </cell>
          <cell r="Q579" t="str">
            <v>เปิดดำเนินการ</v>
          </cell>
          <cell r="R579" t="str">
            <v xml:space="preserve">299  </v>
          </cell>
          <cell r="S579" t="str">
            <v>47140</v>
          </cell>
          <cell r="T579" t="str">
            <v>042794118</v>
          </cell>
          <cell r="U579" t="str">
            <v>042794213</v>
          </cell>
          <cell r="V579" t="str">
            <v>21</v>
          </cell>
          <cell r="W579" t="str">
            <v>2.1 ทุติยภูมิระดับต้น</v>
          </cell>
          <cell r="X579" t="str">
            <v>S</v>
          </cell>
          <cell r="Y579" t="str">
            <v xml:space="preserve">บริการ  </v>
          </cell>
          <cell r="AH579" t="str">
            <v>11097</v>
          </cell>
        </row>
        <row r="580">
          <cell r="A580" t="str">
            <v>001109500</v>
          </cell>
          <cell r="B580" t="str">
            <v>โรงพยาบาลวานรนิวาส</v>
          </cell>
          <cell r="C580" t="str">
            <v>21002</v>
          </cell>
          <cell r="D580" t="str">
            <v>กระทรวงสาธารณสุข สำนักงานปลัดกระทรวงสาธารณสุข</v>
          </cell>
          <cell r="E580" t="str">
            <v>07</v>
          </cell>
          <cell r="F580" t="str">
            <v>โรงพยาบาลชุมชน</v>
          </cell>
          <cell r="G580" t="str">
            <v>70</v>
          </cell>
          <cell r="H580" t="str">
            <v>47</v>
          </cell>
          <cell r="I580" t="str">
            <v>จ.สกลนคร</v>
          </cell>
          <cell r="J580" t="str">
            <v>08</v>
          </cell>
          <cell r="K580" t="str">
            <v xml:space="preserve"> อ.วานรนิวาส</v>
          </cell>
          <cell r="L580" t="str">
            <v>12</v>
          </cell>
          <cell r="M580" t="str">
            <v xml:space="preserve"> 'ต.คอนสวรรค์'</v>
          </cell>
          <cell r="N580" t="str">
            <v>09</v>
          </cell>
          <cell r="O580" t="str">
            <v xml:space="preserve"> หมู่ 9</v>
          </cell>
          <cell r="P580" t="str">
            <v>01</v>
          </cell>
          <cell r="Q580" t="str">
            <v>เปิดดำเนินการ</v>
          </cell>
          <cell r="R580" t="str">
            <v xml:space="preserve">1   </v>
          </cell>
          <cell r="S580" t="str">
            <v>47120</v>
          </cell>
          <cell r="T580" t="str">
            <v>042791122</v>
          </cell>
          <cell r="V580" t="str">
            <v>22</v>
          </cell>
          <cell r="W580" t="str">
            <v>2.2 ทุติยภูมิระดับกลาง</v>
          </cell>
          <cell r="X580" t="str">
            <v>S</v>
          </cell>
          <cell r="Y580" t="str">
            <v xml:space="preserve">บริการ  </v>
          </cell>
          <cell r="AH580" t="str">
            <v>11095</v>
          </cell>
        </row>
        <row r="581">
          <cell r="A581" t="str">
            <v>001109900</v>
          </cell>
          <cell r="B581" t="str">
            <v>โรงพยาบาลส่องดาว</v>
          </cell>
          <cell r="C581" t="str">
            <v>21002</v>
          </cell>
          <cell r="D581" t="str">
            <v>กระทรวงสาธารณสุข สำนักงานปลัดกระทรวงสาธารณสุข</v>
          </cell>
          <cell r="E581" t="str">
            <v>07</v>
          </cell>
          <cell r="F581" t="str">
            <v>โรงพยาบาลชุมชน</v>
          </cell>
          <cell r="G581" t="str">
            <v>35</v>
          </cell>
          <cell r="H581" t="str">
            <v>47</v>
          </cell>
          <cell r="I581" t="str">
            <v>จ.สกลนคร</v>
          </cell>
          <cell r="J581" t="str">
            <v>13</v>
          </cell>
          <cell r="K581" t="str">
            <v xml:space="preserve"> อ.ส่องดาว</v>
          </cell>
          <cell r="L581" t="str">
            <v>01</v>
          </cell>
          <cell r="M581" t="str">
            <v xml:space="preserve"> 'ต.ส่องดาว'</v>
          </cell>
          <cell r="N581" t="str">
            <v>09</v>
          </cell>
          <cell r="O581" t="str">
            <v xml:space="preserve"> หมู่ 9</v>
          </cell>
          <cell r="P581" t="str">
            <v>01</v>
          </cell>
          <cell r="Q581" t="str">
            <v>เปิดดำเนินการ</v>
          </cell>
          <cell r="R581" t="str">
            <v xml:space="preserve">87  </v>
          </cell>
          <cell r="V581" t="str">
            <v>21</v>
          </cell>
          <cell r="W581" t="str">
            <v>2.1 ทุติยภูมิระดับต้น</v>
          </cell>
          <cell r="AH581" t="str">
            <v>11099</v>
          </cell>
        </row>
        <row r="582">
          <cell r="A582" t="str">
            <v>001110100</v>
          </cell>
          <cell r="B582" t="str">
            <v>โรงพยาบาลโคกศรีสุพรรณ</v>
          </cell>
          <cell r="C582" t="str">
            <v>21002</v>
          </cell>
          <cell r="D582" t="str">
            <v>กระทรวงสาธารณสุข สำนักงานปลัดกระทรวงสาธารณสุข</v>
          </cell>
          <cell r="E582" t="str">
            <v>07</v>
          </cell>
          <cell r="F582" t="str">
            <v>โรงพยาบาลชุมชน</v>
          </cell>
          <cell r="G582" t="str">
            <v>37</v>
          </cell>
          <cell r="H582" t="str">
            <v>47</v>
          </cell>
          <cell r="I582" t="str">
            <v>จ.สกลนคร</v>
          </cell>
          <cell r="J582" t="str">
            <v>15</v>
          </cell>
          <cell r="K582" t="str">
            <v xml:space="preserve"> อ.โคกศรีสุพรรณ</v>
          </cell>
          <cell r="L582" t="str">
            <v>01</v>
          </cell>
          <cell r="M582" t="str">
            <v xml:space="preserve"> 'ต.ตองโขบ'</v>
          </cell>
          <cell r="N582" t="str">
            <v>08</v>
          </cell>
          <cell r="O582" t="str">
            <v xml:space="preserve"> หมู่ 8</v>
          </cell>
          <cell r="P582" t="str">
            <v>01</v>
          </cell>
          <cell r="Q582" t="str">
            <v>เปิดดำเนินการ</v>
          </cell>
          <cell r="R582" t="str">
            <v>76 ถ.สกล-นาแก</v>
          </cell>
          <cell r="S582" t="str">
            <v xml:space="preserve"> 47280</v>
          </cell>
          <cell r="T582" t="str">
            <v>042766054</v>
          </cell>
          <cell r="U582" t="str">
            <v>042766125</v>
          </cell>
          <cell r="V582" t="str">
            <v>21</v>
          </cell>
          <cell r="W582" t="str">
            <v>2.1 ทุติยภูมิระดับต้น</v>
          </cell>
          <cell r="AH582" t="str">
            <v>11101</v>
          </cell>
        </row>
        <row r="583">
          <cell r="A583" t="str">
            <v>001110200</v>
          </cell>
          <cell r="B583" t="str">
            <v>โรงพยาบาลเจริญศิลป์</v>
          </cell>
          <cell r="C583" t="str">
            <v>21002</v>
          </cell>
          <cell r="D583" t="str">
            <v>กระทรวงสาธารณสุข สำนักงานปลัดกระทรวงสาธารณสุข</v>
          </cell>
          <cell r="E583" t="str">
            <v>07</v>
          </cell>
          <cell r="F583" t="str">
            <v>โรงพยาบาลชุมชน</v>
          </cell>
          <cell r="G583" t="str">
            <v>42</v>
          </cell>
          <cell r="H583" t="str">
            <v>47</v>
          </cell>
          <cell r="I583" t="str">
            <v>จ.สกลนคร</v>
          </cell>
          <cell r="J583" t="str">
            <v>16</v>
          </cell>
          <cell r="K583" t="str">
            <v xml:space="preserve"> อ.เจริญศิลป์</v>
          </cell>
          <cell r="L583" t="str">
            <v>02</v>
          </cell>
          <cell r="M583" t="str">
            <v xml:space="preserve"> 'ต.เจริญศิลป์'</v>
          </cell>
          <cell r="N583" t="str">
            <v>02</v>
          </cell>
          <cell r="O583" t="str">
            <v xml:space="preserve"> หมู่ 2</v>
          </cell>
          <cell r="P583" t="str">
            <v>01</v>
          </cell>
          <cell r="Q583" t="str">
            <v>เปิดดำเนินการ</v>
          </cell>
          <cell r="R583" t="str">
            <v xml:space="preserve">374  </v>
          </cell>
          <cell r="S583" t="str">
            <v>47290</v>
          </cell>
          <cell r="T583" t="str">
            <v>042709149</v>
          </cell>
          <cell r="U583" t="str">
            <v>042709150</v>
          </cell>
          <cell r="V583" t="str">
            <v>21</v>
          </cell>
          <cell r="W583" t="str">
            <v>2.1 ทุติยภูมิระดับต้น</v>
          </cell>
          <cell r="X583" t="str">
            <v>S</v>
          </cell>
          <cell r="Y583" t="str">
            <v xml:space="preserve">บริการ  </v>
          </cell>
          <cell r="AH583" t="str">
            <v>11102</v>
          </cell>
        </row>
        <row r="584">
          <cell r="A584" t="str">
            <v>001110300</v>
          </cell>
          <cell r="B584" t="str">
            <v>โรงพยาบาลโพนนาแก้ว</v>
          </cell>
          <cell r="C584" t="str">
            <v>21002</v>
          </cell>
          <cell r="D584" t="str">
            <v>กระทรวงสาธารณสุข สำนักงานปลัดกระทรวงสาธารณสุข</v>
          </cell>
          <cell r="E584" t="str">
            <v>07</v>
          </cell>
          <cell r="F584" t="str">
            <v>โรงพยาบาลชุมชน</v>
          </cell>
          <cell r="G584" t="str">
            <v>32</v>
          </cell>
          <cell r="H584" t="str">
            <v>47</v>
          </cell>
          <cell r="I584" t="str">
            <v>จ.สกลนคร</v>
          </cell>
          <cell r="J584" t="str">
            <v>17</v>
          </cell>
          <cell r="K584" t="str">
            <v xml:space="preserve"> อ.โพนนาแก้ว</v>
          </cell>
          <cell r="L584" t="str">
            <v>02</v>
          </cell>
          <cell r="M584" t="str">
            <v xml:space="preserve"> 'ต.นาแก้ว'</v>
          </cell>
          <cell r="N584" t="str">
            <v>10</v>
          </cell>
          <cell r="O584" t="str">
            <v xml:space="preserve"> หมู่ 10</v>
          </cell>
          <cell r="P584" t="str">
            <v>01</v>
          </cell>
          <cell r="Q584" t="str">
            <v>เปิดดำเนินการ</v>
          </cell>
          <cell r="R584" t="str">
            <v xml:space="preserve">196  </v>
          </cell>
          <cell r="S584" t="str">
            <v>47230</v>
          </cell>
          <cell r="T584" t="str">
            <v>042707005</v>
          </cell>
          <cell r="U584" t="str">
            <v>042709150</v>
          </cell>
          <cell r="V584" t="str">
            <v>21</v>
          </cell>
          <cell r="W584" t="str">
            <v>2.1 ทุติยภูมิระดับต้น</v>
          </cell>
          <cell r="X584" t="str">
            <v>S</v>
          </cell>
          <cell r="Y584" t="str">
            <v xml:space="preserve">บริการ  </v>
          </cell>
          <cell r="AH584" t="str">
            <v>11103</v>
          </cell>
        </row>
        <row r="585">
          <cell r="A585" t="str">
            <v>001108800</v>
          </cell>
          <cell r="B585" t="str">
            <v>โรงพยาบาลห้วยผึ้ง</v>
          </cell>
          <cell r="C585" t="str">
            <v>21002</v>
          </cell>
          <cell r="D585" t="str">
            <v>กระทรวงสาธารณสุข สำนักงานปลัดกระทรวงสาธารณสุข</v>
          </cell>
          <cell r="E585" t="str">
            <v>07</v>
          </cell>
          <cell r="F585" t="str">
            <v>โรงพยาบาลชุมชน</v>
          </cell>
          <cell r="G585" t="str">
            <v>30</v>
          </cell>
          <cell r="H585" t="str">
            <v>46</v>
          </cell>
          <cell r="I585" t="str">
            <v>จ.กาฬสินธุ์</v>
          </cell>
          <cell r="J585" t="str">
            <v>14</v>
          </cell>
          <cell r="K585" t="str">
            <v xml:space="preserve"> อ.ห้วยผึ้ง</v>
          </cell>
          <cell r="L585" t="str">
            <v>03</v>
          </cell>
          <cell r="M585" t="str">
            <v xml:space="preserve"> 'ต.นิคมห้วยผึ้ง'</v>
          </cell>
          <cell r="N585" t="str">
            <v>08</v>
          </cell>
          <cell r="O585" t="str">
            <v xml:space="preserve"> หมู่ 8</v>
          </cell>
          <cell r="P585" t="str">
            <v>01</v>
          </cell>
          <cell r="Q585" t="str">
            <v>เปิดดำเนินการ</v>
          </cell>
          <cell r="R585" t="str">
            <v>177</v>
          </cell>
          <cell r="V585" t="str">
            <v>21</v>
          </cell>
          <cell r="W585" t="str">
            <v>2.1 ทุติยภูมิระดับต้น</v>
          </cell>
          <cell r="AH585" t="str">
            <v>11088</v>
          </cell>
        </row>
        <row r="586">
          <cell r="A586" t="str">
            <v>001111900</v>
          </cell>
          <cell r="B586" t="str">
            <v>โรงพยาบาลจอมทอง</v>
          </cell>
          <cell r="C586" t="str">
            <v>21002</v>
          </cell>
          <cell r="D586" t="str">
            <v>กระทรวงสาธารณสุข สำนักงานปลัดกระทรวงสาธารณสุข</v>
          </cell>
          <cell r="E586" t="str">
            <v>07</v>
          </cell>
          <cell r="F586" t="str">
            <v>โรงพยาบาลชุมชน</v>
          </cell>
          <cell r="G586" t="str">
            <v>90</v>
          </cell>
          <cell r="H586" t="str">
            <v>50</v>
          </cell>
          <cell r="I586" t="str">
            <v>จ.เชียงใหม่</v>
          </cell>
          <cell r="J586" t="str">
            <v>02</v>
          </cell>
          <cell r="K586" t="str">
            <v xml:space="preserve"> อ.จอมทอง</v>
          </cell>
          <cell r="L586" t="str">
            <v>07</v>
          </cell>
          <cell r="M586" t="str">
            <v xml:space="preserve"> 'ต.ดอยแก้ว'</v>
          </cell>
          <cell r="N586" t="str">
            <v>02</v>
          </cell>
          <cell r="O586" t="str">
            <v xml:space="preserve"> หมู่ 2</v>
          </cell>
          <cell r="P586" t="str">
            <v>01</v>
          </cell>
          <cell r="Q586" t="str">
            <v>เปิดดำเนินการ</v>
          </cell>
          <cell r="R586" t="str">
            <v xml:space="preserve">259 ม.2 ถ.เชียงใหม่-ฮอด </v>
          </cell>
          <cell r="S586" t="str">
            <v>50160</v>
          </cell>
          <cell r="V586" t="str">
            <v>23</v>
          </cell>
          <cell r="W586" t="str">
            <v>2.3 ทุติยภูมิระดับสูง</v>
          </cell>
          <cell r="AH586" t="str">
            <v>11119</v>
          </cell>
        </row>
        <row r="587">
          <cell r="A587" t="str">
            <v>001110500</v>
          </cell>
          <cell r="B587" t="str">
            <v>โรงพยาบาลท่าอุเทน</v>
          </cell>
          <cell r="C587" t="str">
            <v>21002</v>
          </cell>
          <cell r="D587" t="str">
            <v>กระทรวงสาธารณสุข สำนักงานปลัดกระทรวงสาธารณสุข</v>
          </cell>
          <cell r="E587" t="str">
            <v>07</v>
          </cell>
          <cell r="F587" t="str">
            <v>โรงพยาบาลชุมชน</v>
          </cell>
          <cell r="G587" t="str">
            <v>30</v>
          </cell>
          <cell r="H587" t="str">
            <v>48</v>
          </cell>
          <cell r="I587" t="str">
            <v>จ.นครพนม</v>
          </cell>
          <cell r="J587" t="str">
            <v>03</v>
          </cell>
          <cell r="K587" t="str">
            <v xml:space="preserve"> อ.ท่าอุเทน</v>
          </cell>
          <cell r="L587" t="str">
            <v>02</v>
          </cell>
          <cell r="M587" t="str">
            <v xml:space="preserve"> 'ต.โนนตาล'</v>
          </cell>
          <cell r="N587" t="str">
            <v>06</v>
          </cell>
          <cell r="O587" t="str">
            <v xml:space="preserve"> หมู่ 6</v>
          </cell>
          <cell r="P587" t="str">
            <v>01</v>
          </cell>
          <cell r="Q587" t="str">
            <v>เปิดดำเนินการ</v>
          </cell>
          <cell r="R587" t="str">
            <v xml:space="preserve">23/23 ม.6 ถ.ท่าอุเทน-นครพนม </v>
          </cell>
          <cell r="S587" t="str">
            <v>48120</v>
          </cell>
          <cell r="V587" t="str">
            <v>21</v>
          </cell>
          <cell r="W587" t="str">
            <v>2.1 ทุติยภูมิระดับต้น</v>
          </cell>
          <cell r="AH587" t="str">
            <v>11105</v>
          </cell>
        </row>
        <row r="588">
          <cell r="A588" t="str">
            <v>001109200</v>
          </cell>
          <cell r="B588" t="str">
            <v>โรงพยาบาลพังโคน</v>
          </cell>
          <cell r="C588" t="str">
            <v>21002</v>
          </cell>
          <cell r="D588" t="str">
            <v>กระทรวงสาธารณสุข สำนักงานปลัดกระทรวงสาธารณสุข</v>
          </cell>
          <cell r="E588" t="str">
            <v>07</v>
          </cell>
          <cell r="F588" t="str">
            <v>โรงพยาบาลชุมชน</v>
          </cell>
          <cell r="G588" t="str">
            <v>79</v>
          </cell>
          <cell r="H588" t="str">
            <v>47</v>
          </cell>
          <cell r="I588" t="str">
            <v>จ.สกลนคร</v>
          </cell>
          <cell r="J588" t="str">
            <v>05</v>
          </cell>
          <cell r="K588" t="str">
            <v xml:space="preserve"> อ.พังโคน</v>
          </cell>
          <cell r="L588" t="str">
            <v>01</v>
          </cell>
          <cell r="M588" t="str">
            <v xml:space="preserve"> 'ต.พังโคน'</v>
          </cell>
          <cell r="N588" t="str">
            <v>09</v>
          </cell>
          <cell r="O588" t="str">
            <v xml:space="preserve"> หมู่ 9</v>
          </cell>
          <cell r="P588" t="str">
            <v>01</v>
          </cell>
          <cell r="Q588" t="str">
            <v>เปิดดำเนินการ</v>
          </cell>
          <cell r="R588" t="str">
            <v xml:space="preserve">188  </v>
          </cell>
          <cell r="S588" t="str">
            <v>47160</v>
          </cell>
          <cell r="T588" t="str">
            <v>042771222</v>
          </cell>
          <cell r="U588" t="str">
            <v>042771290</v>
          </cell>
          <cell r="V588" t="str">
            <v>21</v>
          </cell>
          <cell r="W588" t="str">
            <v>2.1 ทุติยภูมิระดับต้น</v>
          </cell>
          <cell r="X588" t="str">
            <v>S</v>
          </cell>
          <cell r="Y588" t="str">
            <v xml:space="preserve">บริการ  </v>
          </cell>
          <cell r="AH588" t="str">
            <v>11092</v>
          </cell>
        </row>
        <row r="589">
          <cell r="A589" t="str">
            <v>001111200</v>
          </cell>
          <cell r="B589" t="str">
            <v>โรงพยาบาลโพนสวรรค์</v>
          </cell>
          <cell r="C589" t="str">
            <v>21002</v>
          </cell>
          <cell r="D589" t="str">
            <v>กระทรวงสาธารณสุข สำนักงานปลัดกระทรวงสาธารณสุข</v>
          </cell>
          <cell r="E589" t="str">
            <v>07</v>
          </cell>
          <cell r="F589" t="str">
            <v>โรงพยาบาลชุมชน</v>
          </cell>
          <cell r="G589" t="str">
            <v>30</v>
          </cell>
          <cell r="H589" t="str">
            <v>48</v>
          </cell>
          <cell r="I589" t="str">
            <v>จ.นครพนม</v>
          </cell>
          <cell r="J589" t="str">
            <v>10</v>
          </cell>
          <cell r="K589" t="str">
            <v xml:space="preserve"> อ.โพนสวรรค์</v>
          </cell>
          <cell r="L589" t="str">
            <v>01</v>
          </cell>
          <cell r="M589" t="str">
            <v xml:space="preserve"> 'ต.โพนสวรรค์'</v>
          </cell>
          <cell r="N589" t="str">
            <v>05</v>
          </cell>
          <cell r="O589" t="str">
            <v xml:space="preserve"> หมู่ 5</v>
          </cell>
          <cell r="P589" t="str">
            <v>01</v>
          </cell>
          <cell r="Q589" t="str">
            <v>เปิดดำเนินการ</v>
          </cell>
          <cell r="R589" t="str">
            <v xml:space="preserve">276 ม.5 ถ.ท่าอุเทน-กุสุมาลย์ </v>
          </cell>
          <cell r="S589" t="str">
            <v>48190</v>
          </cell>
          <cell r="V589" t="str">
            <v>21</v>
          </cell>
          <cell r="W589" t="str">
            <v>2.1 ทุติยภูมิระดับต้น</v>
          </cell>
          <cell r="AH589" t="str">
            <v>11112</v>
          </cell>
        </row>
        <row r="590">
          <cell r="A590" t="str">
            <v>001110000</v>
          </cell>
          <cell r="B590" t="str">
            <v>โรงพยาบาลเต่างอย</v>
          </cell>
          <cell r="C590" t="str">
            <v>21002</v>
          </cell>
          <cell r="D590" t="str">
            <v>กระทรวงสาธารณสุข สำนักงานปลัดกระทรวงสาธารณสุข</v>
          </cell>
          <cell r="E590" t="str">
            <v>07</v>
          </cell>
          <cell r="F590" t="str">
            <v>โรงพยาบาลชุมชน</v>
          </cell>
          <cell r="G590" t="str">
            <v>30</v>
          </cell>
          <cell r="H590" t="str">
            <v>47</v>
          </cell>
          <cell r="I590" t="str">
            <v>จ.สกลนคร</v>
          </cell>
          <cell r="J590" t="str">
            <v>14</v>
          </cell>
          <cell r="K590" t="str">
            <v xml:space="preserve"> อ.เต่างอย</v>
          </cell>
          <cell r="L590" t="str">
            <v>01</v>
          </cell>
          <cell r="M590" t="str">
            <v xml:space="preserve"> 'ต.เต่างอย'</v>
          </cell>
          <cell r="N590" t="str">
            <v>06</v>
          </cell>
          <cell r="O590" t="str">
            <v xml:space="preserve"> หมู่ 6</v>
          </cell>
          <cell r="P590" t="str">
            <v>01</v>
          </cell>
          <cell r="Q590" t="str">
            <v>เปิดดำเนินการ</v>
          </cell>
          <cell r="R590" t="str">
            <v>80</v>
          </cell>
          <cell r="S590" t="str">
            <v>47260</v>
          </cell>
          <cell r="T590" t="str">
            <v>042761021</v>
          </cell>
          <cell r="V590" t="str">
            <v>21</v>
          </cell>
          <cell r="W590" t="str">
            <v>2.1 ทุติยภูมิระดับต้น</v>
          </cell>
          <cell r="X590" t="str">
            <v>S</v>
          </cell>
          <cell r="Y590" t="str">
            <v xml:space="preserve">บริการ  </v>
          </cell>
          <cell r="AH590" t="str">
            <v>11100</v>
          </cell>
        </row>
        <row r="591">
          <cell r="A591" t="str">
            <v>001109100</v>
          </cell>
          <cell r="B591" t="str">
            <v>โรงพยาบาลพระอาจารย์ฝั้นอาจาโร</v>
          </cell>
          <cell r="C591" t="str">
            <v>21002</v>
          </cell>
          <cell r="D591" t="str">
            <v>กระทรวงสาธารณสุข สำนักงานปลัดกระทรวงสาธารณสุข</v>
          </cell>
          <cell r="E591" t="str">
            <v>07</v>
          </cell>
          <cell r="F591" t="str">
            <v>โรงพยาบาลชุมชน</v>
          </cell>
          <cell r="G591" t="str">
            <v>90</v>
          </cell>
          <cell r="H591" t="str">
            <v>47</v>
          </cell>
          <cell r="I591" t="str">
            <v>จ.สกลนคร</v>
          </cell>
          <cell r="J591" t="str">
            <v>04</v>
          </cell>
          <cell r="K591" t="str">
            <v xml:space="preserve"> อ.พรรณานิคม</v>
          </cell>
          <cell r="L591" t="str">
            <v>01</v>
          </cell>
          <cell r="M591" t="str">
            <v xml:space="preserve"> 'ต.พรรณา'</v>
          </cell>
          <cell r="N591" t="str">
            <v>10</v>
          </cell>
          <cell r="O591" t="str">
            <v xml:space="preserve"> หมู่ 10</v>
          </cell>
          <cell r="P591" t="str">
            <v>01</v>
          </cell>
          <cell r="Q591" t="str">
            <v>เปิดดำเนินการ</v>
          </cell>
          <cell r="S591" t="str">
            <v>47130</v>
          </cell>
          <cell r="T591" t="str">
            <v>042779105</v>
          </cell>
          <cell r="U591" t="str">
            <v>042779106</v>
          </cell>
          <cell r="V591" t="str">
            <v>21</v>
          </cell>
          <cell r="W591" t="str">
            <v>2.1 ทุติยภูมิระดับต้น</v>
          </cell>
          <cell r="X591" t="str">
            <v>S</v>
          </cell>
          <cell r="Y591" t="str">
            <v xml:space="preserve">บริการ  </v>
          </cell>
          <cell r="AH591" t="str">
            <v>11091</v>
          </cell>
        </row>
        <row r="592">
          <cell r="A592" t="str">
            <v>001109000</v>
          </cell>
          <cell r="B592" t="str">
            <v>โรงพยาบาลกุดบาก</v>
          </cell>
          <cell r="C592" t="str">
            <v>21002</v>
          </cell>
          <cell r="D592" t="str">
            <v>กระทรวงสาธารณสุข สำนักงานปลัดกระทรวงสาธารณสุข</v>
          </cell>
          <cell r="E592" t="str">
            <v>07</v>
          </cell>
          <cell r="F592" t="str">
            <v>โรงพยาบาลชุมชน</v>
          </cell>
          <cell r="G592" t="str">
            <v>38</v>
          </cell>
          <cell r="H592" t="str">
            <v>47</v>
          </cell>
          <cell r="I592" t="str">
            <v>จ.สกลนคร</v>
          </cell>
          <cell r="J592" t="str">
            <v>03</v>
          </cell>
          <cell r="K592" t="str">
            <v xml:space="preserve"> อ.กุดบาก</v>
          </cell>
          <cell r="L592" t="str">
            <v>01</v>
          </cell>
          <cell r="M592" t="str">
            <v xml:space="preserve"> 'ต.กุดบาก'</v>
          </cell>
          <cell r="N592" t="str">
            <v>01</v>
          </cell>
          <cell r="O592" t="str">
            <v xml:space="preserve"> หมู่ 1</v>
          </cell>
          <cell r="P592" t="str">
            <v>01</v>
          </cell>
          <cell r="Q592" t="str">
            <v>เปิดดำเนินการ</v>
          </cell>
          <cell r="R592" t="str">
            <v xml:space="preserve">249  ถ.เจริญราฎร์  </v>
          </cell>
          <cell r="S592" t="str">
            <v>47180</v>
          </cell>
          <cell r="T592" t="str">
            <v>042784021</v>
          </cell>
          <cell r="U592" t="str">
            <v>042784041</v>
          </cell>
          <cell r="V592" t="str">
            <v>21</v>
          </cell>
          <cell r="W592" t="str">
            <v>2.1 ทุติยภูมิระดับต้น</v>
          </cell>
          <cell r="X592" t="str">
            <v>S</v>
          </cell>
          <cell r="Y592" t="str">
            <v xml:space="preserve">บริการ  </v>
          </cell>
          <cell r="AH592" t="str">
            <v>11090</v>
          </cell>
        </row>
        <row r="593">
          <cell r="A593" t="str">
            <v>001108600</v>
          </cell>
          <cell r="B593" t="str">
            <v>โรงพยาบาลหนองกุงศรี</v>
          </cell>
          <cell r="C593" t="str">
            <v>21002</v>
          </cell>
          <cell r="D593" t="str">
            <v>กระทรวงสาธารณสุข สำนักงานปลัดกระทรวงสาธารณสุข</v>
          </cell>
          <cell r="E593" t="str">
            <v>07</v>
          </cell>
          <cell r="F593" t="str">
            <v>โรงพยาบาลชุมชน</v>
          </cell>
          <cell r="G593" t="str">
            <v>30</v>
          </cell>
          <cell r="H593" t="str">
            <v>46</v>
          </cell>
          <cell r="I593" t="str">
            <v>จ.กาฬสินธุ์</v>
          </cell>
          <cell r="J593" t="str">
            <v>12</v>
          </cell>
          <cell r="K593" t="str">
            <v xml:space="preserve"> อ.หนองกุงศรี</v>
          </cell>
          <cell r="L593" t="str">
            <v>01</v>
          </cell>
          <cell r="M593" t="str">
            <v xml:space="preserve"> 'ต.หนองกุงศรี'</v>
          </cell>
          <cell r="N593" t="str">
            <v>02</v>
          </cell>
          <cell r="O593" t="str">
            <v xml:space="preserve"> หมู่ 2</v>
          </cell>
          <cell r="P593" t="str">
            <v>01</v>
          </cell>
          <cell r="Q593" t="str">
            <v>เปิดดำเนินการ</v>
          </cell>
          <cell r="R593" t="str">
            <v xml:space="preserve">148 </v>
          </cell>
          <cell r="V593" t="str">
            <v>21</v>
          </cell>
          <cell r="W593" t="str">
            <v>2.1 ทุติยภูมิระดับต้น</v>
          </cell>
          <cell r="AH593" t="str">
            <v>11086</v>
          </cell>
        </row>
        <row r="594">
          <cell r="A594" t="str">
            <v>001108500</v>
          </cell>
          <cell r="B594" t="str">
            <v>โรงพยาบาลท่าคันโท</v>
          </cell>
          <cell r="C594" t="str">
            <v>21002</v>
          </cell>
          <cell r="D594" t="str">
            <v>กระทรวงสาธารณสุข สำนักงานปลัดกระทรวงสาธารณสุข</v>
          </cell>
          <cell r="E594" t="str">
            <v>07</v>
          </cell>
          <cell r="F594" t="str">
            <v>โรงพยาบาลชุมชน</v>
          </cell>
          <cell r="G594" t="str">
            <v>30</v>
          </cell>
          <cell r="H594" t="str">
            <v>46</v>
          </cell>
          <cell r="I594" t="str">
            <v>จ.กาฬสินธุ์</v>
          </cell>
          <cell r="J594" t="str">
            <v>11</v>
          </cell>
          <cell r="K594" t="str">
            <v xml:space="preserve"> อ.ท่าคันโท</v>
          </cell>
          <cell r="L594" t="str">
            <v>05</v>
          </cell>
          <cell r="M594" t="str">
            <v xml:space="preserve"> 'ต.นาตาล'</v>
          </cell>
          <cell r="N594" t="str">
            <v>01</v>
          </cell>
          <cell r="O594" t="str">
            <v xml:space="preserve"> หมู่ 1</v>
          </cell>
          <cell r="P594" t="str">
            <v>01</v>
          </cell>
          <cell r="Q594" t="str">
            <v>เปิดดำเนินการ</v>
          </cell>
          <cell r="R594" t="str">
            <v xml:space="preserve">183 </v>
          </cell>
          <cell r="V594" t="str">
            <v>21</v>
          </cell>
          <cell r="W594" t="str">
            <v>2.1 ทุติยภูมิระดับต้น</v>
          </cell>
          <cell r="AH594" t="str">
            <v>11085</v>
          </cell>
        </row>
        <row r="595">
          <cell r="A595" t="str">
            <v>001108400</v>
          </cell>
          <cell r="B595" t="str">
            <v>โรงพยาบาลคำม่วง</v>
          </cell>
          <cell r="C595" t="str">
            <v>21002</v>
          </cell>
          <cell r="D595" t="str">
            <v>กระทรวงสาธารณสุข สำนักงานปลัดกระทรวงสาธารณสุข</v>
          </cell>
          <cell r="E595" t="str">
            <v>07</v>
          </cell>
          <cell r="F595" t="str">
            <v>โรงพยาบาลชุมชน</v>
          </cell>
          <cell r="G595" t="str">
            <v>30</v>
          </cell>
          <cell r="H595" t="str">
            <v>46</v>
          </cell>
          <cell r="I595" t="str">
            <v>จ.กาฬสินธุ์</v>
          </cell>
          <cell r="J595" t="str">
            <v>10</v>
          </cell>
          <cell r="K595" t="str">
            <v xml:space="preserve"> อ.คำม่วง</v>
          </cell>
          <cell r="L595" t="str">
            <v>01</v>
          </cell>
          <cell r="M595" t="str">
            <v xml:space="preserve"> 'ต.ทุ่งคลอง'</v>
          </cell>
          <cell r="N595" t="str">
            <v>10</v>
          </cell>
          <cell r="O595" t="str">
            <v xml:space="preserve"> หมู่ 10</v>
          </cell>
          <cell r="P595" t="str">
            <v>01</v>
          </cell>
          <cell r="Q595" t="str">
            <v>เปิดดำเนินการ</v>
          </cell>
          <cell r="R595" t="str">
            <v xml:space="preserve">92 </v>
          </cell>
          <cell r="V595" t="str">
            <v>21</v>
          </cell>
          <cell r="W595" t="str">
            <v>2.1 ทุติยภูมิระดับต้น</v>
          </cell>
          <cell r="AH595" t="str">
            <v>11084</v>
          </cell>
        </row>
        <row r="596">
          <cell r="A596" t="str">
            <v>001108300</v>
          </cell>
          <cell r="B596" t="str">
            <v>โรงพยาบาลสหัสขันธ์</v>
          </cell>
          <cell r="C596" t="str">
            <v>21002</v>
          </cell>
          <cell r="D596" t="str">
            <v>กระทรวงสาธารณสุข สำนักงานปลัดกระทรวงสาธารณสุข</v>
          </cell>
          <cell r="E596" t="str">
            <v>07</v>
          </cell>
          <cell r="F596" t="str">
            <v>โรงพยาบาลชุมชน</v>
          </cell>
          <cell r="G596" t="str">
            <v>30</v>
          </cell>
          <cell r="H596" t="str">
            <v>46</v>
          </cell>
          <cell r="I596" t="str">
            <v>จ.กาฬสินธุ์</v>
          </cell>
          <cell r="J596" t="str">
            <v>09</v>
          </cell>
          <cell r="K596" t="str">
            <v xml:space="preserve"> อ.สหัสขันธ์</v>
          </cell>
          <cell r="L596" t="str">
            <v>07</v>
          </cell>
          <cell r="M596" t="str">
            <v xml:space="preserve"> 'ต.โนนบุรี'</v>
          </cell>
          <cell r="N596" t="str">
            <v>10</v>
          </cell>
          <cell r="O596" t="str">
            <v xml:space="preserve"> หมู่ 10</v>
          </cell>
          <cell r="P596" t="str">
            <v>01</v>
          </cell>
          <cell r="Q596" t="str">
            <v>เปิดดำเนินการ</v>
          </cell>
          <cell r="R596" t="str">
            <v>48</v>
          </cell>
          <cell r="V596" t="str">
            <v>21</v>
          </cell>
          <cell r="W596" t="str">
            <v>2.1 ทุติยภูมิระดับต้น</v>
          </cell>
          <cell r="AH596" t="str">
            <v>11083</v>
          </cell>
        </row>
        <row r="597">
          <cell r="A597" t="str">
            <v>001107700</v>
          </cell>
          <cell r="B597" t="str">
            <v>โรงพยาบาลนามน</v>
          </cell>
          <cell r="C597" t="str">
            <v>21002</v>
          </cell>
          <cell r="D597" t="str">
            <v>กระทรวงสาธารณสุข สำนักงานปลัดกระทรวงสาธารณสุข</v>
          </cell>
          <cell r="E597" t="str">
            <v>07</v>
          </cell>
          <cell r="F597" t="str">
            <v>โรงพยาบาลชุมชน</v>
          </cell>
          <cell r="G597" t="str">
            <v>30</v>
          </cell>
          <cell r="H597" t="str">
            <v>46</v>
          </cell>
          <cell r="I597" t="str">
            <v>จ.กาฬสินธุ์</v>
          </cell>
          <cell r="J597" t="str">
            <v>02</v>
          </cell>
          <cell r="K597" t="str">
            <v xml:space="preserve"> อ.นามน</v>
          </cell>
          <cell r="L597" t="str">
            <v>01</v>
          </cell>
          <cell r="M597" t="str">
            <v xml:space="preserve"> 'ต.นามน'</v>
          </cell>
          <cell r="N597" t="str">
            <v>07</v>
          </cell>
          <cell r="O597" t="str">
            <v xml:space="preserve"> หมู่ 7</v>
          </cell>
          <cell r="P597" t="str">
            <v>01</v>
          </cell>
          <cell r="Q597" t="str">
            <v>เปิดดำเนินการ</v>
          </cell>
          <cell r="R597" t="str">
            <v xml:space="preserve">183 </v>
          </cell>
          <cell r="V597" t="str">
            <v>21</v>
          </cell>
          <cell r="W597" t="str">
            <v>2.1 ทุติยภูมิระดับต้น</v>
          </cell>
          <cell r="AH597" t="str">
            <v>11077</v>
          </cell>
        </row>
        <row r="598">
          <cell r="A598" t="str">
            <v>001105300</v>
          </cell>
          <cell r="B598" t="str">
            <v>โรงพยาบาลกันทรวิชัย</v>
          </cell>
          <cell r="C598" t="str">
            <v>21002</v>
          </cell>
          <cell r="D598" t="str">
            <v>กระทรวงสาธารณสุข สำนักงานปลัดกระทรวงสาธารณสุข</v>
          </cell>
          <cell r="E598" t="str">
            <v>07</v>
          </cell>
          <cell r="F598" t="str">
            <v>โรงพยาบาลชุมชน</v>
          </cell>
          <cell r="G598" t="str">
            <v>30</v>
          </cell>
          <cell r="H598" t="str">
            <v>44</v>
          </cell>
          <cell r="I598" t="str">
            <v>จ.มหาสารคาม</v>
          </cell>
          <cell r="J598" t="str">
            <v>04</v>
          </cell>
          <cell r="K598" t="str">
            <v xml:space="preserve"> อ.กันทรวิชัย</v>
          </cell>
          <cell r="L598" t="str">
            <v>01</v>
          </cell>
          <cell r="M598" t="str">
            <v xml:space="preserve"> 'ต.โคกพระ'</v>
          </cell>
          <cell r="N598" t="str">
            <v>02</v>
          </cell>
          <cell r="O598" t="str">
            <v xml:space="preserve"> หมู่ 2</v>
          </cell>
          <cell r="P598" t="str">
            <v>01</v>
          </cell>
          <cell r="Q598" t="str">
            <v>เปิดดำเนินการ</v>
          </cell>
          <cell r="R598" t="str">
            <v xml:space="preserve"> ถ.ถีนานนท์ </v>
          </cell>
          <cell r="V598" t="str">
            <v>21</v>
          </cell>
          <cell r="W598" t="str">
            <v>2.1 ทุติยภูมิระดับต้น</v>
          </cell>
          <cell r="AH598" t="str">
            <v>11053</v>
          </cell>
        </row>
        <row r="599">
          <cell r="A599" t="str">
            <v>001106500</v>
          </cell>
          <cell r="B599" t="str">
            <v>โรงพยาบาลพนมไพร</v>
          </cell>
          <cell r="C599" t="str">
            <v>21002</v>
          </cell>
          <cell r="D599" t="str">
            <v>กระทรวงสาธารณสุข สำนักงานปลัดกระทรวงสาธารณสุข</v>
          </cell>
          <cell r="E599" t="str">
            <v>07</v>
          </cell>
          <cell r="F599" t="str">
            <v>โรงพยาบาลชุมชน</v>
          </cell>
          <cell r="G599" t="str">
            <v>30</v>
          </cell>
          <cell r="H599" t="str">
            <v>45</v>
          </cell>
          <cell r="I599" t="str">
            <v>จ.ร้อยเอ็ด</v>
          </cell>
          <cell r="J599" t="str">
            <v>06</v>
          </cell>
          <cell r="K599" t="str">
            <v xml:space="preserve"> อ.พนมไพร</v>
          </cell>
          <cell r="L599" t="str">
            <v>01</v>
          </cell>
          <cell r="M599" t="str">
            <v xml:space="preserve"> 'ต.พนมไพร'</v>
          </cell>
          <cell r="N599" t="str">
            <v>03</v>
          </cell>
          <cell r="O599" t="str">
            <v xml:space="preserve"> หมู่ 3</v>
          </cell>
          <cell r="P599" t="str">
            <v>01</v>
          </cell>
          <cell r="Q599" t="str">
            <v>เปิดดำเนินการ</v>
          </cell>
          <cell r="R599" t="str">
            <v xml:space="preserve">170 </v>
          </cell>
          <cell r="S599" t="str">
            <v>45140</v>
          </cell>
          <cell r="V599" t="str">
            <v>21</v>
          </cell>
          <cell r="W599" t="str">
            <v>2.1 ทุติยภูมิระดับต้น</v>
          </cell>
          <cell r="AH599" t="str">
            <v>11065</v>
          </cell>
        </row>
        <row r="600">
          <cell r="A600" t="str">
            <v>001106700</v>
          </cell>
          <cell r="B600" t="str">
            <v>โรงพยาบาลโพธิ์ชัย</v>
          </cell>
          <cell r="C600" t="str">
            <v>21002</v>
          </cell>
          <cell r="D600" t="str">
            <v>กระทรวงสาธารณสุข สำนักงานปลัดกระทรวงสาธารณสุข</v>
          </cell>
          <cell r="E600" t="str">
            <v>07</v>
          </cell>
          <cell r="F600" t="str">
            <v>โรงพยาบาลชุมชน</v>
          </cell>
          <cell r="G600" t="str">
            <v>30</v>
          </cell>
          <cell r="H600" t="str">
            <v>45</v>
          </cell>
          <cell r="I600" t="str">
            <v>จ.ร้อยเอ็ด</v>
          </cell>
          <cell r="J600" t="str">
            <v>08</v>
          </cell>
          <cell r="K600" t="str">
            <v xml:space="preserve"> อ.โพธิ์ชัย</v>
          </cell>
          <cell r="L600" t="str">
            <v>01</v>
          </cell>
          <cell r="M600" t="str">
            <v xml:space="preserve"> 'ต.ขามเบี้ย'</v>
          </cell>
          <cell r="N600" t="str">
            <v>02</v>
          </cell>
          <cell r="O600" t="str">
            <v xml:space="preserve"> หมู่ 2</v>
          </cell>
          <cell r="P600" t="str">
            <v>01</v>
          </cell>
          <cell r="Q600" t="str">
            <v>เปิดดำเนินการ</v>
          </cell>
          <cell r="R600" t="str">
            <v xml:space="preserve">185 ม.2 ถ.จรจำรูญ </v>
          </cell>
          <cell r="S600" t="str">
            <v>45230</v>
          </cell>
          <cell r="V600" t="str">
            <v>21</v>
          </cell>
          <cell r="W600" t="str">
            <v>2.1 ทุติยภูมิระดับต้น</v>
          </cell>
          <cell r="AH600" t="str">
            <v>11067</v>
          </cell>
        </row>
        <row r="601">
          <cell r="A601" t="str">
            <v>001106800</v>
          </cell>
          <cell r="B601" t="str">
            <v>โรงพยาบาลหนองพอก</v>
          </cell>
          <cell r="C601" t="str">
            <v>21002</v>
          </cell>
          <cell r="D601" t="str">
            <v>กระทรวงสาธารณสุข สำนักงานปลัดกระทรวงสาธารณสุข</v>
          </cell>
          <cell r="E601" t="str">
            <v>07</v>
          </cell>
          <cell r="F601" t="str">
            <v>โรงพยาบาลชุมชน</v>
          </cell>
          <cell r="G601" t="str">
            <v>30</v>
          </cell>
          <cell r="H601" t="str">
            <v>45</v>
          </cell>
          <cell r="I601" t="str">
            <v>จ.ร้อยเอ็ด</v>
          </cell>
          <cell r="J601" t="str">
            <v>09</v>
          </cell>
          <cell r="K601" t="str">
            <v xml:space="preserve"> อ.หนองพอก</v>
          </cell>
          <cell r="L601" t="str">
            <v>01</v>
          </cell>
          <cell r="M601" t="str">
            <v xml:space="preserve"> 'ต.หนองพอก'</v>
          </cell>
          <cell r="N601" t="str">
            <v>01</v>
          </cell>
          <cell r="O601" t="str">
            <v xml:space="preserve"> หมู่ 1</v>
          </cell>
          <cell r="P601" t="str">
            <v>01</v>
          </cell>
          <cell r="Q601" t="str">
            <v>เปิดดำเนินการ</v>
          </cell>
          <cell r="R601" t="str">
            <v xml:space="preserve">140 ม.1 ถ.ทรงบาดาล </v>
          </cell>
          <cell r="S601" t="str">
            <v>45210</v>
          </cell>
          <cell r="V601" t="str">
            <v>21</v>
          </cell>
          <cell r="W601" t="str">
            <v>2.1 ทุติยภูมิระดับต้น</v>
          </cell>
          <cell r="AH601" t="str">
            <v>11068</v>
          </cell>
        </row>
        <row r="602">
          <cell r="A602" t="str">
            <v>001107200</v>
          </cell>
          <cell r="B602" t="str">
            <v>โรงพยาบาลโพนทราย</v>
          </cell>
          <cell r="C602" t="str">
            <v>21002</v>
          </cell>
          <cell r="D602" t="str">
            <v>กระทรวงสาธารณสุข สำนักงานปลัดกระทรวงสาธารณสุข</v>
          </cell>
          <cell r="E602" t="str">
            <v>07</v>
          </cell>
          <cell r="F602" t="str">
            <v>โรงพยาบาลชุมชน</v>
          </cell>
          <cell r="G602" t="str">
            <v>30</v>
          </cell>
          <cell r="H602" t="str">
            <v>45</v>
          </cell>
          <cell r="I602" t="str">
            <v>จ.ร้อยเอ็ด</v>
          </cell>
          <cell r="J602" t="str">
            <v>13</v>
          </cell>
          <cell r="K602" t="str">
            <v xml:space="preserve"> อ.โพนทราย</v>
          </cell>
          <cell r="L602" t="str">
            <v>01</v>
          </cell>
          <cell r="M602" t="str">
            <v xml:space="preserve"> 'ต.โพนทราย'</v>
          </cell>
          <cell r="N602" t="str">
            <v>09</v>
          </cell>
          <cell r="O602" t="str">
            <v xml:space="preserve"> หมู่ 9</v>
          </cell>
          <cell r="P602" t="str">
            <v>01</v>
          </cell>
          <cell r="Q602" t="str">
            <v>เปิดดำเนินการ</v>
          </cell>
          <cell r="R602" t="str">
            <v xml:space="preserve">104 ม.9 ถ.ประชาสุขสันต์ </v>
          </cell>
          <cell r="S602" t="str">
            <v>45240</v>
          </cell>
          <cell r="V602" t="str">
            <v>21</v>
          </cell>
          <cell r="W602" t="str">
            <v>2.1 ทุติยภูมิระดับต้น</v>
          </cell>
          <cell r="AH602" t="str">
            <v>11072</v>
          </cell>
        </row>
        <row r="603">
          <cell r="A603" t="str">
            <v>001107300</v>
          </cell>
          <cell r="B603" t="str">
            <v>โรงพยาบาลอาจสามารถ</v>
          </cell>
          <cell r="C603" t="str">
            <v>21002</v>
          </cell>
          <cell r="D603" t="str">
            <v>กระทรวงสาธารณสุข สำนักงานปลัดกระทรวงสาธารณสุข</v>
          </cell>
          <cell r="E603" t="str">
            <v>07</v>
          </cell>
          <cell r="F603" t="str">
            <v>โรงพยาบาลชุมชน</v>
          </cell>
          <cell r="G603" t="str">
            <v>30</v>
          </cell>
          <cell r="H603" t="str">
            <v>45</v>
          </cell>
          <cell r="I603" t="str">
            <v>จ.ร้อยเอ็ด</v>
          </cell>
          <cell r="J603" t="str">
            <v>14</v>
          </cell>
          <cell r="K603" t="str">
            <v xml:space="preserve"> อ.อาจสามารถ</v>
          </cell>
          <cell r="L603" t="str">
            <v>01</v>
          </cell>
          <cell r="M603" t="str">
            <v xml:space="preserve"> 'ต.อาจสามารถ'</v>
          </cell>
          <cell r="N603" t="str">
            <v>07</v>
          </cell>
          <cell r="O603" t="str">
            <v xml:space="preserve"> หมู่ 7</v>
          </cell>
          <cell r="P603" t="str">
            <v>01</v>
          </cell>
          <cell r="Q603" t="str">
            <v>เปิดดำเนินการ</v>
          </cell>
          <cell r="R603" t="str">
            <v xml:space="preserve">7 ถ.รณชัยชาญยุทธ </v>
          </cell>
          <cell r="S603" t="str">
            <v>45160</v>
          </cell>
          <cell r="V603" t="str">
            <v>21</v>
          </cell>
          <cell r="W603" t="str">
            <v>2.1 ทุติยภูมิระดับต้น</v>
          </cell>
          <cell r="AH603" t="str">
            <v>11073</v>
          </cell>
        </row>
        <row r="604">
          <cell r="A604" t="str">
            <v>001107500</v>
          </cell>
          <cell r="B604" t="str">
            <v>โรงพยาบาลศรีสมเด็จ</v>
          </cell>
          <cell r="C604" t="str">
            <v>21002</v>
          </cell>
          <cell r="D604" t="str">
            <v>กระทรวงสาธารณสุข สำนักงานปลัดกระทรวงสาธารณสุข</v>
          </cell>
          <cell r="E604" t="str">
            <v>07</v>
          </cell>
          <cell r="F604" t="str">
            <v>โรงพยาบาลชุมชน</v>
          </cell>
          <cell r="G604" t="str">
            <v>30</v>
          </cell>
          <cell r="H604" t="str">
            <v>45</v>
          </cell>
          <cell r="I604" t="str">
            <v>จ.ร้อยเอ็ด</v>
          </cell>
          <cell r="J604" t="str">
            <v>16</v>
          </cell>
          <cell r="K604" t="str">
            <v xml:space="preserve"> อ.ศรีสมเด็จ</v>
          </cell>
          <cell r="L604" t="str">
            <v>02</v>
          </cell>
          <cell r="M604" t="str">
            <v xml:space="preserve"> 'ต.ศรีสมเด็จ'</v>
          </cell>
          <cell r="N604" t="str">
            <v>03</v>
          </cell>
          <cell r="O604" t="str">
            <v xml:space="preserve"> หมู่ 3</v>
          </cell>
          <cell r="P604" t="str">
            <v>01</v>
          </cell>
          <cell r="Q604" t="str">
            <v>เปิดดำเนินการ</v>
          </cell>
          <cell r="S604" t="str">
            <v>45000</v>
          </cell>
          <cell r="V604" t="str">
            <v>21</v>
          </cell>
          <cell r="W604" t="str">
            <v>2.1 ทุติยภูมิระดับต้น</v>
          </cell>
          <cell r="AH604" t="str">
            <v>11075</v>
          </cell>
        </row>
        <row r="605">
          <cell r="A605" t="str">
            <v>001106200</v>
          </cell>
          <cell r="B605" t="str">
            <v>โรงพยาบาลปทุมรัตต์</v>
          </cell>
          <cell r="C605" t="str">
            <v>21002</v>
          </cell>
          <cell r="D605" t="str">
            <v>กระทรวงสาธารณสุข สำนักงานปลัดกระทรวงสาธารณสุข</v>
          </cell>
          <cell r="E605" t="str">
            <v>07</v>
          </cell>
          <cell r="F605" t="str">
            <v>โรงพยาบาลชุมชน</v>
          </cell>
          <cell r="G605" t="str">
            <v>30</v>
          </cell>
          <cell r="H605" t="str">
            <v>45</v>
          </cell>
          <cell r="I605" t="str">
            <v>จ.ร้อยเอ็ด</v>
          </cell>
          <cell r="J605" t="str">
            <v>03</v>
          </cell>
          <cell r="K605" t="str">
            <v xml:space="preserve"> อ.ปทุมรัตต์</v>
          </cell>
          <cell r="L605" t="str">
            <v>01</v>
          </cell>
          <cell r="M605" t="str">
            <v xml:space="preserve"> 'ต.บัวแดง'</v>
          </cell>
          <cell r="N605" t="str">
            <v>09</v>
          </cell>
          <cell r="O605" t="str">
            <v xml:space="preserve"> หมู่ 9</v>
          </cell>
          <cell r="P605" t="str">
            <v>01</v>
          </cell>
          <cell r="Q605" t="str">
            <v>เปิดดำเนินการ</v>
          </cell>
          <cell r="R605" t="str">
            <v xml:space="preserve">44 </v>
          </cell>
          <cell r="S605" t="str">
            <v>45190</v>
          </cell>
          <cell r="V605" t="str">
            <v>21</v>
          </cell>
          <cell r="W605" t="str">
            <v>2.1 ทุติยภูมิระดับต้น</v>
          </cell>
          <cell r="AH605" t="str">
            <v>11062</v>
          </cell>
        </row>
        <row r="606">
          <cell r="A606" t="str">
            <v>001106400</v>
          </cell>
          <cell r="B606" t="str">
            <v>โรงพยาบาลธวัชบุรี</v>
          </cell>
          <cell r="C606" t="str">
            <v>21002</v>
          </cell>
          <cell r="D606" t="str">
            <v>กระทรวงสาธารณสุข สำนักงานปลัดกระทรวงสาธารณสุข</v>
          </cell>
          <cell r="E606" t="str">
            <v>07</v>
          </cell>
          <cell r="F606" t="str">
            <v>โรงพยาบาลชุมชน</v>
          </cell>
          <cell r="G606" t="str">
            <v>30</v>
          </cell>
          <cell r="H606" t="str">
            <v>45</v>
          </cell>
          <cell r="I606" t="str">
            <v>จ.ร้อยเอ็ด</v>
          </cell>
          <cell r="J606" t="str">
            <v>05</v>
          </cell>
          <cell r="K606" t="str">
            <v xml:space="preserve"> อ.ธวัชบุรี</v>
          </cell>
          <cell r="L606" t="str">
            <v>04</v>
          </cell>
          <cell r="M606" t="str">
            <v xml:space="preserve"> 'ต.ธวัชบุรี'</v>
          </cell>
          <cell r="N606" t="str">
            <v>03</v>
          </cell>
          <cell r="O606" t="str">
            <v xml:space="preserve"> หมู่ 3</v>
          </cell>
          <cell r="P606" t="str">
            <v>01</v>
          </cell>
          <cell r="Q606" t="str">
            <v>เปิดดำเนินการ</v>
          </cell>
          <cell r="R606" t="str">
            <v xml:space="preserve">172 ม.3 ถ.ร้อยเอ็ด-โพนทอง </v>
          </cell>
          <cell r="S606" t="str">
            <v>45170</v>
          </cell>
          <cell r="V606" t="str">
            <v>21</v>
          </cell>
          <cell r="W606" t="str">
            <v>2.1 ทุติยภูมิระดับต้น</v>
          </cell>
          <cell r="AH606" t="str">
            <v>11064</v>
          </cell>
        </row>
        <row r="607">
          <cell r="A607" t="str">
            <v>001107100</v>
          </cell>
          <cell r="B607" t="str">
            <v>โรงพยาบาลเมืองสรวง</v>
          </cell>
          <cell r="C607" t="str">
            <v>21002</v>
          </cell>
          <cell r="D607" t="str">
            <v>กระทรวงสาธารณสุข สำนักงานปลัดกระทรวงสาธารณสุข</v>
          </cell>
          <cell r="E607" t="str">
            <v>07</v>
          </cell>
          <cell r="F607" t="str">
            <v>โรงพยาบาลชุมชน</v>
          </cell>
          <cell r="G607" t="str">
            <v>30</v>
          </cell>
          <cell r="H607" t="str">
            <v>45</v>
          </cell>
          <cell r="I607" t="str">
            <v>จ.ร้อยเอ็ด</v>
          </cell>
          <cell r="J607" t="str">
            <v>12</v>
          </cell>
          <cell r="K607" t="str">
            <v xml:space="preserve"> อ.เมืองสรวง</v>
          </cell>
          <cell r="L607" t="str">
            <v>01</v>
          </cell>
          <cell r="M607" t="str">
            <v xml:space="preserve"> 'ต.หนองผือ'</v>
          </cell>
          <cell r="N607" t="str">
            <v>04</v>
          </cell>
          <cell r="O607" t="str">
            <v xml:space="preserve"> หมู่ 4</v>
          </cell>
          <cell r="P607" t="str">
            <v>01</v>
          </cell>
          <cell r="Q607" t="str">
            <v>เปิดดำเนินการ</v>
          </cell>
          <cell r="R607" t="str">
            <v xml:space="preserve">231 ม.4 ถ.ร้อยเอ็ด-สุวรรณภูมิ </v>
          </cell>
          <cell r="S607" t="str">
            <v>45220</v>
          </cell>
          <cell r="V607" t="str">
            <v>21</v>
          </cell>
          <cell r="W607" t="str">
            <v>2.1 ทุติยภูมิระดับต้น</v>
          </cell>
          <cell r="AH607" t="str">
            <v>11071</v>
          </cell>
        </row>
        <row r="608">
          <cell r="A608" t="str">
            <v>001107600</v>
          </cell>
          <cell r="B608" t="str">
            <v>โรงพยาบาลจังหาร</v>
          </cell>
          <cell r="C608" t="str">
            <v>21002</v>
          </cell>
          <cell r="D608" t="str">
            <v>กระทรวงสาธารณสุข สำนักงานปลัดกระทรวงสาธารณสุข</v>
          </cell>
          <cell r="E608" t="str">
            <v>07</v>
          </cell>
          <cell r="F608" t="str">
            <v>โรงพยาบาลชุมชน</v>
          </cell>
          <cell r="G608" t="str">
            <v>30</v>
          </cell>
          <cell r="H608" t="str">
            <v>45</v>
          </cell>
          <cell r="I608" t="str">
            <v>จ.ร้อยเอ็ด</v>
          </cell>
          <cell r="J608" t="str">
            <v>17</v>
          </cell>
          <cell r="K608" t="str">
            <v xml:space="preserve"> อ.จังหาร</v>
          </cell>
          <cell r="L608" t="str">
            <v>04</v>
          </cell>
          <cell r="M608" t="str">
            <v xml:space="preserve"> 'ต.จังหาร'</v>
          </cell>
          <cell r="N608" t="str">
            <v>03</v>
          </cell>
          <cell r="O608" t="str">
            <v xml:space="preserve"> หมู่ 3</v>
          </cell>
          <cell r="P608" t="str">
            <v>01</v>
          </cell>
          <cell r="Q608" t="str">
            <v>เปิดดำเนินการ</v>
          </cell>
          <cell r="R608" t="str">
            <v xml:space="preserve">159 </v>
          </cell>
          <cell r="S608" t="str">
            <v>45000</v>
          </cell>
          <cell r="V608" t="str">
            <v>21</v>
          </cell>
          <cell r="W608" t="str">
            <v>2.1 ทุติยภูมิระดับต้น</v>
          </cell>
          <cell r="AH608" t="str">
            <v>11076</v>
          </cell>
        </row>
        <row r="609">
          <cell r="A609" t="str">
            <v>001109600</v>
          </cell>
          <cell r="B609" t="str">
            <v>โรงพยาบาลคำตากล้า</v>
          </cell>
          <cell r="C609" t="str">
            <v>21002</v>
          </cell>
          <cell r="D609" t="str">
            <v>กระทรวงสาธารณสุข สำนักงานปลัดกระทรวงสาธารณสุข</v>
          </cell>
          <cell r="E609" t="str">
            <v>07</v>
          </cell>
          <cell r="F609" t="str">
            <v>โรงพยาบาลชุมชน</v>
          </cell>
          <cell r="G609" t="str">
            <v>30</v>
          </cell>
          <cell r="H609" t="str">
            <v>47</v>
          </cell>
          <cell r="I609" t="str">
            <v>จ.สกลนคร</v>
          </cell>
          <cell r="J609" t="str">
            <v>09</v>
          </cell>
          <cell r="K609" t="str">
            <v xml:space="preserve"> อ.คำตากล้า</v>
          </cell>
          <cell r="L609" t="str">
            <v>01</v>
          </cell>
          <cell r="M609" t="str">
            <v xml:space="preserve"> 'ต.คำตากล้า'</v>
          </cell>
          <cell r="N609" t="str">
            <v>11</v>
          </cell>
          <cell r="O609" t="str">
            <v xml:space="preserve"> หมู่ 11</v>
          </cell>
          <cell r="P609" t="str">
            <v>01</v>
          </cell>
          <cell r="Q609" t="str">
            <v>เปิดดำเนินการ</v>
          </cell>
          <cell r="R609" t="str">
            <v xml:space="preserve">80  </v>
          </cell>
          <cell r="S609" t="str">
            <v>47250</v>
          </cell>
          <cell r="T609" t="str">
            <v>042796046</v>
          </cell>
          <cell r="U609" t="str">
            <v>042796110</v>
          </cell>
          <cell r="V609" t="str">
            <v>21</v>
          </cell>
          <cell r="W609" t="str">
            <v>2.1 ทุติยภูมิระดับต้น</v>
          </cell>
          <cell r="X609" t="str">
            <v>S</v>
          </cell>
          <cell r="Y609" t="str">
            <v xml:space="preserve">บริการ  </v>
          </cell>
          <cell r="AH609" t="str">
            <v>11096</v>
          </cell>
        </row>
        <row r="610">
          <cell r="A610" t="str">
            <v>001114200</v>
          </cell>
          <cell r="B610" t="str">
            <v>โรงพยาบาลลี้</v>
          </cell>
          <cell r="C610" t="str">
            <v>21002</v>
          </cell>
          <cell r="D610" t="str">
            <v>กระทรวงสาธารณสุข สำนักงานปลัดกระทรวงสาธารณสุข</v>
          </cell>
          <cell r="E610" t="str">
            <v>07</v>
          </cell>
          <cell r="F610" t="str">
            <v>โรงพยาบาลชุมชน</v>
          </cell>
          <cell r="G610" t="str">
            <v>60</v>
          </cell>
          <cell r="H610" t="str">
            <v>51</v>
          </cell>
          <cell r="I610" t="str">
            <v>จ.ลำพูน</v>
          </cell>
          <cell r="J610" t="str">
            <v>04</v>
          </cell>
          <cell r="K610" t="str">
            <v xml:space="preserve"> อ.ลี้</v>
          </cell>
          <cell r="L610" t="str">
            <v>01</v>
          </cell>
          <cell r="M610" t="str">
            <v xml:space="preserve"> 'ต.ลี้'</v>
          </cell>
          <cell r="N610" t="str">
            <v>04</v>
          </cell>
          <cell r="O610" t="str">
            <v xml:space="preserve"> หมู่ 4</v>
          </cell>
          <cell r="P610" t="str">
            <v>01</v>
          </cell>
          <cell r="Q610" t="str">
            <v>เปิดดำเนินการ</v>
          </cell>
          <cell r="R610" t="str">
            <v xml:space="preserve">49 ม.4 ถ.พหลโยธิน </v>
          </cell>
          <cell r="S610" t="str">
            <v>51110</v>
          </cell>
          <cell r="V610" t="str">
            <v>22</v>
          </cell>
          <cell r="W610" t="str">
            <v>2.2 ทุติยภูมิระดับกลาง</v>
          </cell>
          <cell r="AH610" t="str">
            <v>11142</v>
          </cell>
        </row>
        <row r="611">
          <cell r="A611" t="str">
            <v>001114700</v>
          </cell>
          <cell r="B611" t="str">
            <v>โรงพยาบาลเกาะคา</v>
          </cell>
          <cell r="C611" t="str">
            <v>21002</v>
          </cell>
          <cell r="D611" t="str">
            <v>กระทรวงสาธารณสุข สำนักงานปลัดกระทรวงสาธารณสุข</v>
          </cell>
          <cell r="E611" t="str">
            <v>07</v>
          </cell>
          <cell r="F611" t="str">
            <v>โรงพยาบาลชุมชน</v>
          </cell>
          <cell r="G611" t="str">
            <v>30</v>
          </cell>
          <cell r="H611" t="str">
            <v>52</v>
          </cell>
          <cell r="I611" t="str">
            <v>จ.ลำปาง</v>
          </cell>
          <cell r="J611" t="str">
            <v>03</v>
          </cell>
          <cell r="K611" t="str">
            <v xml:space="preserve"> อ.เกาะคา</v>
          </cell>
          <cell r="L611" t="str">
            <v>05</v>
          </cell>
          <cell r="M611" t="str">
            <v xml:space="preserve"> 'ต.ศาลา'</v>
          </cell>
          <cell r="N611" t="str">
            <v>03</v>
          </cell>
          <cell r="O611" t="str">
            <v xml:space="preserve"> หมู่ 3</v>
          </cell>
          <cell r="P611" t="str">
            <v>01</v>
          </cell>
          <cell r="Q611" t="str">
            <v>เปิดดำเนินการ</v>
          </cell>
          <cell r="V611" t="str">
            <v>22</v>
          </cell>
          <cell r="W611" t="str">
            <v>2.2 ทุติยภูมิระดับกลาง</v>
          </cell>
          <cell r="AH611" t="str">
            <v>11147</v>
          </cell>
        </row>
        <row r="612">
          <cell r="A612" t="str">
            <v>001115200</v>
          </cell>
          <cell r="B612" t="str">
            <v>โรงพยาบาลเถิน</v>
          </cell>
          <cell r="C612" t="str">
            <v>21002</v>
          </cell>
          <cell r="D612" t="str">
            <v>กระทรวงสาธารณสุข สำนักงานปลัดกระทรวงสาธารณสุข</v>
          </cell>
          <cell r="E612" t="str">
            <v>07</v>
          </cell>
          <cell r="F612" t="str">
            <v>โรงพยาบาลชุมชน</v>
          </cell>
          <cell r="G612" t="str">
            <v>30</v>
          </cell>
          <cell r="H612" t="str">
            <v>52</v>
          </cell>
          <cell r="I612" t="str">
            <v>จ.ลำปาง</v>
          </cell>
          <cell r="J612" t="str">
            <v>08</v>
          </cell>
          <cell r="K612" t="str">
            <v xml:space="preserve"> อ.เถิน</v>
          </cell>
          <cell r="L612" t="str">
            <v>01</v>
          </cell>
          <cell r="M612" t="str">
            <v xml:space="preserve"> 'ต.ล้อมแรด'</v>
          </cell>
          <cell r="N612" t="str">
            <v>07</v>
          </cell>
          <cell r="O612" t="str">
            <v xml:space="preserve"> หมู่ 7</v>
          </cell>
          <cell r="P612" t="str">
            <v>01</v>
          </cell>
          <cell r="Q612" t="str">
            <v>เปิดดำเนินการ</v>
          </cell>
          <cell r="V612" t="str">
            <v>22</v>
          </cell>
          <cell r="W612" t="str">
            <v>2.2 ทุติยภูมิระดับกลาง</v>
          </cell>
          <cell r="AH612" t="str">
            <v>11152</v>
          </cell>
        </row>
        <row r="613">
          <cell r="A613" t="str">
            <v>001111700</v>
          </cell>
          <cell r="B613" t="str">
            <v>โรงพยาบาลหว้านใหญ่</v>
          </cell>
          <cell r="C613" t="str">
            <v>21002</v>
          </cell>
          <cell r="D613" t="str">
            <v>กระทรวงสาธารณสุข สำนักงานปลัดกระทรวงสาธารณสุข</v>
          </cell>
          <cell r="E613" t="str">
            <v>07</v>
          </cell>
          <cell r="F613" t="str">
            <v>โรงพยาบาลชุมชน</v>
          </cell>
          <cell r="G613" t="str">
            <v>30</v>
          </cell>
          <cell r="H613" t="str">
            <v>49</v>
          </cell>
          <cell r="I613" t="str">
            <v>จ.มุกดาหาร</v>
          </cell>
          <cell r="J613" t="str">
            <v>06</v>
          </cell>
          <cell r="K613" t="str">
            <v xml:space="preserve"> อ.หว้านใหญ่</v>
          </cell>
          <cell r="L613" t="str">
            <v>01</v>
          </cell>
          <cell r="M613" t="str">
            <v xml:space="preserve"> 'ต.หว้านใหญ่'</v>
          </cell>
          <cell r="N613" t="str">
            <v>09</v>
          </cell>
          <cell r="O613" t="str">
            <v xml:space="preserve"> หมู่ 9</v>
          </cell>
          <cell r="P613" t="str">
            <v>01</v>
          </cell>
          <cell r="Q613" t="str">
            <v>เปิดดำเนินการ</v>
          </cell>
          <cell r="R613" t="str">
            <v xml:space="preserve">45 ม.9 ถ.เฉลิมพระเกียรติ ร.9  </v>
          </cell>
          <cell r="S613" t="str">
            <v>49150</v>
          </cell>
          <cell r="T613" t="str">
            <v>042699239</v>
          </cell>
          <cell r="U613" t="str">
            <v>042399239</v>
          </cell>
          <cell r="V613" t="str">
            <v>21</v>
          </cell>
          <cell r="W613" t="str">
            <v>2.1 ทุติยภูมิระดับต้น</v>
          </cell>
          <cell r="AH613" t="str">
            <v>11117</v>
          </cell>
        </row>
        <row r="614">
          <cell r="A614" t="str">
            <v>001113000</v>
          </cell>
          <cell r="B614" t="str">
            <v>โรงพยาบาลสันทราย</v>
          </cell>
          <cell r="C614" t="str">
            <v>21002</v>
          </cell>
          <cell r="D614" t="str">
            <v>กระทรวงสาธารณสุข สำนักงานปลัดกระทรวงสาธารณสุข</v>
          </cell>
          <cell r="E614" t="str">
            <v>07</v>
          </cell>
          <cell r="F614" t="str">
            <v>โรงพยาบาลชุมชน</v>
          </cell>
          <cell r="G614" t="str">
            <v>60</v>
          </cell>
          <cell r="H614" t="str">
            <v>50</v>
          </cell>
          <cell r="I614" t="str">
            <v>จ.เชียงใหม่</v>
          </cell>
          <cell r="J614" t="str">
            <v>14</v>
          </cell>
          <cell r="K614" t="str">
            <v xml:space="preserve"> อ.สันทราย</v>
          </cell>
          <cell r="L614" t="str">
            <v>08</v>
          </cell>
          <cell r="M614" t="str">
            <v xml:space="preserve"> 'ต.หนองหาร'</v>
          </cell>
          <cell r="N614" t="str">
            <v>11</v>
          </cell>
          <cell r="O614" t="str">
            <v xml:space="preserve"> หมู่ 11</v>
          </cell>
          <cell r="P614" t="str">
            <v>01</v>
          </cell>
          <cell r="Q614" t="str">
            <v>เปิดดำเนินการ</v>
          </cell>
          <cell r="R614" t="str">
            <v>201</v>
          </cell>
          <cell r="S614" t="str">
            <v>50210</v>
          </cell>
          <cell r="V614" t="str">
            <v>21</v>
          </cell>
          <cell r="W614" t="str">
            <v>2.1 ทุติยภูมิระดับต้น</v>
          </cell>
          <cell r="AH614" t="str">
            <v>11130</v>
          </cell>
        </row>
        <row r="615">
          <cell r="A615" t="str">
            <v>001113100</v>
          </cell>
          <cell r="B615" t="str">
            <v>โรงพยาบาลหางดง</v>
          </cell>
          <cell r="C615" t="str">
            <v>21002</v>
          </cell>
          <cell r="D615" t="str">
            <v>กระทรวงสาธารณสุข สำนักงานปลัดกระทรวงสาธารณสุข</v>
          </cell>
          <cell r="E615" t="str">
            <v>07</v>
          </cell>
          <cell r="F615" t="str">
            <v>โรงพยาบาลชุมชน</v>
          </cell>
          <cell r="G615" t="str">
            <v>23</v>
          </cell>
          <cell r="H615" t="str">
            <v>50</v>
          </cell>
          <cell r="I615" t="str">
            <v>จ.เชียงใหม่</v>
          </cell>
          <cell r="J615" t="str">
            <v>15</v>
          </cell>
          <cell r="K615" t="str">
            <v xml:space="preserve"> อ.หางดง</v>
          </cell>
          <cell r="L615" t="str">
            <v>01</v>
          </cell>
          <cell r="M615" t="str">
            <v xml:space="preserve"> 'ต.หางดง'</v>
          </cell>
          <cell r="N615" t="str">
            <v>03</v>
          </cell>
          <cell r="O615" t="str">
            <v xml:space="preserve"> หมู่ 3</v>
          </cell>
          <cell r="P615" t="str">
            <v>01</v>
          </cell>
          <cell r="Q615" t="str">
            <v>เปิดดำเนินการ</v>
          </cell>
          <cell r="R615" t="str">
            <v xml:space="preserve">260 ม.3 ถ.เชียงใหม่-ฮอด </v>
          </cell>
          <cell r="S615" t="str">
            <v>50130</v>
          </cell>
          <cell r="V615" t="str">
            <v>21</v>
          </cell>
          <cell r="W615" t="str">
            <v>2.1 ทุติยภูมิระดับต้น</v>
          </cell>
          <cell r="AH615" t="str">
            <v>11131</v>
          </cell>
        </row>
        <row r="616">
          <cell r="A616" t="str">
            <v>001114000</v>
          </cell>
          <cell r="B616" t="str">
            <v>โรงพยาบาลแม่ทา</v>
          </cell>
          <cell r="C616" t="str">
            <v>21002</v>
          </cell>
          <cell r="D616" t="str">
            <v>กระทรวงสาธารณสุข สำนักงานปลัดกระทรวงสาธารณสุข</v>
          </cell>
          <cell r="E616" t="str">
            <v>07</v>
          </cell>
          <cell r="F616" t="str">
            <v>โรงพยาบาลชุมชน</v>
          </cell>
          <cell r="G616" t="str">
            <v>30</v>
          </cell>
          <cell r="H616" t="str">
            <v>51</v>
          </cell>
          <cell r="I616" t="str">
            <v>จ.ลำพูน</v>
          </cell>
          <cell r="J616" t="str">
            <v>02</v>
          </cell>
          <cell r="K616" t="str">
            <v xml:space="preserve"> อ.แม่ทา</v>
          </cell>
          <cell r="L616" t="str">
            <v>02</v>
          </cell>
          <cell r="M616" t="str">
            <v xml:space="preserve"> 'ต.ทาสบเส้า'</v>
          </cell>
          <cell r="N616" t="str">
            <v>08</v>
          </cell>
          <cell r="O616" t="str">
            <v xml:space="preserve"> หมู่ 8</v>
          </cell>
          <cell r="P616" t="str">
            <v>01</v>
          </cell>
          <cell r="Q616" t="str">
            <v>เปิดดำเนินการ</v>
          </cell>
          <cell r="R616" t="str">
            <v xml:space="preserve">238 ม.8 ถ.แม่ทา-ท่าจักร </v>
          </cell>
          <cell r="S616" t="str">
            <v>51140</v>
          </cell>
          <cell r="V616" t="str">
            <v>21</v>
          </cell>
          <cell r="W616" t="str">
            <v>2.1 ทุติยภูมิระดับต้น</v>
          </cell>
          <cell r="AH616" t="str">
            <v>11140</v>
          </cell>
        </row>
        <row r="617">
          <cell r="A617" t="str">
            <v>001115400</v>
          </cell>
          <cell r="B617" t="str">
            <v>โรงพยาบาลแม่ทะ</v>
          </cell>
          <cell r="C617" t="str">
            <v>21002</v>
          </cell>
          <cell r="D617" t="str">
            <v>กระทรวงสาธารณสุข สำนักงานปลัดกระทรวงสาธารณสุข</v>
          </cell>
          <cell r="E617" t="str">
            <v>07</v>
          </cell>
          <cell r="F617" t="str">
            <v>โรงพยาบาลชุมชน</v>
          </cell>
          <cell r="G617" t="str">
            <v>30</v>
          </cell>
          <cell r="H617" t="str">
            <v>52</v>
          </cell>
          <cell r="I617" t="str">
            <v>จ.ลำปาง</v>
          </cell>
          <cell r="J617" t="str">
            <v>10</v>
          </cell>
          <cell r="K617" t="str">
            <v xml:space="preserve"> อ.แม่ทะ</v>
          </cell>
          <cell r="L617" t="str">
            <v>02</v>
          </cell>
          <cell r="M617" t="str">
            <v xml:space="preserve"> 'ต.นาครัว'</v>
          </cell>
          <cell r="N617" t="str">
            <v>02</v>
          </cell>
          <cell r="O617" t="str">
            <v xml:space="preserve"> หมู่ 2</v>
          </cell>
          <cell r="P617" t="str">
            <v>01</v>
          </cell>
          <cell r="Q617" t="str">
            <v>เปิดดำเนินการ</v>
          </cell>
          <cell r="V617" t="str">
            <v>21</v>
          </cell>
          <cell r="W617" t="str">
            <v>2.1 ทุติยภูมิระดับต้น</v>
          </cell>
          <cell r="AH617" t="str">
            <v>11154</v>
          </cell>
        </row>
        <row r="618">
          <cell r="A618" t="str">
            <v>001114800</v>
          </cell>
          <cell r="B618" t="str">
            <v>โรงพยาบาลเสริมงาม</v>
          </cell>
          <cell r="C618" t="str">
            <v>21002</v>
          </cell>
          <cell r="D618" t="str">
            <v>กระทรวงสาธารณสุข สำนักงานปลัดกระทรวงสาธารณสุข</v>
          </cell>
          <cell r="E618" t="str">
            <v>07</v>
          </cell>
          <cell r="F618" t="str">
            <v>โรงพยาบาลชุมชน</v>
          </cell>
          <cell r="G618" t="str">
            <v>30</v>
          </cell>
          <cell r="H618" t="str">
            <v>52</v>
          </cell>
          <cell r="I618" t="str">
            <v>จ.ลำปาง</v>
          </cell>
          <cell r="J618" t="str">
            <v>04</v>
          </cell>
          <cell r="K618" t="str">
            <v xml:space="preserve"> อ.เสริมงาม</v>
          </cell>
          <cell r="L618" t="str">
            <v>01</v>
          </cell>
          <cell r="M618" t="str">
            <v xml:space="preserve"> 'ต.ทุ่งงาม'</v>
          </cell>
          <cell r="N618" t="str">
            <v>01</v>
          </cell>
          <cell r="O618" t="str">
            <v xml:space="preserve"> หมู่ 1</v>
          </cell>
          <cell r="P618" t="str">
            <v>01</v>
          </cell>
          <cell r="Q618" t="str">
            <v>เปิดดำเนินการ</v>
          </cell>
          <cell r="V618" t="str">
            <v>21</v>
          </cell>
          <cell r="W618" t="str">
            <v>2.1 ทุติยภูมิระดับต้น</v>
          </cell>
          <cell r="AH618" t="str">
            <v>11148</v>
          </cell>
        </row>
        <row r="619">
          <cell r="A619" t="str">
            <v>001115600</v>
          </cell>
          <cell r="B619" t="str">
            <v>โรงพยาบาลห้างฉัตร</v>
          </cell>
          <cell r="C619" t="str">
            <v>21002</v>
          </cell>
          <cell r="D619" t="str">
            <v>กระทรวงสาธารณสุข สำนักงานปลัดกระทรวงสาธารณสุข</v>
          </cell>
          <cell r="E619" t="str">
            <v>07</v>
          </cell>
          <cell r="F619" t="str">
            <v>โรงพยาบาลชุมชน</v>
          </cell>
          <cell r="G619" t="str">
            <v>30</v>
          </cell>
          <cell r="H619" t="str">
            <v>52</v>
          </cell>
          <cell r="I619" t="str">
            <v>จ.ลำปาง</v>
          </cell>
          <cell r="J619" t="str">
            <v>12</v>
          </cell>
          <cell r="K619" t="str">
            <v xml:space="preserve"> อ.ห้างฉัตร</v>
          </cell>
          <cell r="L619" t="str">
            <v>01</v>
          </cell>
          <cell r="M619" t="str">
            <v xml:space="preserve"> 'ต.ห้างฉัตร'</v>
          </cell>
          <cell r="N619" t="str">
            <v>05</v>
          </cell>
          <cell r="O619" t="str">
            <v xml:space="preserve"> หมู่ 5</v>
          </cell>
          <cell r="P619" t="str">
            <v>01</v>
          </cell>
          <cell r="Q619" t="str">
            <v>เปิดดำเนินการ</v>
          </cell>
          <cell r="V619" t="str">
            <v>21</v>
          </cell>
          <cell r="W619" t="str">
            <v>2.1 ทุติยภูมิระดับต้น</v>
          </cell>
          <cell r="AH619" t="str">
            <v>11156</v>
          </cell>
        </row>
        <row r="620">
          <cell r="A620" t="str">
            <v>001116600</v>
          </cell>
          <cell r="B620" t="str">
            <v>โรงพยาบาลร้องกวาง</v>
          </cell>
          <cell r="C620" t="str">
            <v>21002</v>
          </cell>
          <cell r="D620" t="str">
            <v>กระทรวงสาธารณสุข สำนักงานปลัดกระทรวงสาธารณสุข</v>
          </cell>
          <cell r="E620" t="str">
            <v>07</v>
          </cell>
          <cell r="F620" t="str">
            <v>โรงพยาบาลชุมชน</v>
          </cell>
          <cell r="G620" t="str">
            <v>30</v>
          </cell>
          <cell r="H620" t="str">
            <v>54</v>
          </cell>
          <cell r="I620" t="str">
            <v>จ.แพร่</v>
          </cell>
          <cell r="J620" t="str">
            <v>02</v>
          </cell>
          <cell r="K620" t="str">
            <v xml:space="preserve"> อ.ร้องกวาง</v>
          </cell>
          <cell r="L620" t="str">
            <v>04</v>
          </cell>
          <cell r="M620" t="str">
            <v xml:space="preserve"> 'ต.ร้องเข็ม'</v>
          </cell>
          <cell r="N620" t="str">
            <v>06</v>
          </cell>
          <cell r="O620" t="str">
            <v xml:space="preserve"> หมู่ 6</v>
          </cell>
          <cell r="P620" t="str">
            <v>01</v>
          </cell>
          <cell r="Q620" t="str">
            <v>เปิดดำเนินการ</v>
          </cell>
          <cell r="R620" t="str">
            <v xml:space="preserve">เลขที  323   </v>
          </cell>
          <cell r="V620" t="str">
            <v>22</v>
          </cell>
          <cell r="W620" t="str">
            <v>2.2 ทุติยภูมิระดับกลาง</v>
          </cell>
          <cell r="AH620" t="str">
            <v>11166</v>
          </cell>
        </row>
        <row r="621">
          <cell r="A621" t="str">
            <v>001110800</v>
          </cell>
          <cell r="B621" t="str">
            <v>โรงพยาบาลเรณูนคร</v>
          </cell>
          <cell r="C621" t="str">
            <v>21002</v>
          </cell>
          <cell r="D621" t="str">
            <v>กระทรวงสาธารณสุข สำนักงานปลัดกระทรวงสาธารณสุข</v>
          </cell>
          <cell r="E621" t="str">
            <v>07</v>
          </cell>
          <cell r="F621" t="str">
            <v>โรงพยาบาลชุมชน</v>
          </cell>
          <cell r="G621" t="str">
            <v>30</v>
          </cell>
          <cell r="H621" t="str">
            <v>48</v>
          </cell>
          <cell r="I621" t="str">
            <v>จ.นครพนม</v>
          </cell>
          <cell r="J621" t="str">
            <v>06</v>
          </cell>
          <cell r="K621" t="str">
            <v xml:space="preserve"> อ.เรณูนคร</v>
          </cell>
          <cell r="L621" t="str">
            <v>02</v>
          </cell>
          <cell r="M621" t="str">
            <v xml:space="preserve"> 'ต.โพนทอง'</v>
          </cell>
          <cell r="N621" t="str">
            <v>09</v>
          </cell>
          <cell r="O621" t="str">
            <v xml:space="preserve"> หมู่ 9</v>
          </cell>
          <cell r="P621" t="str">
            <v>01</v>
          </cell>
          <cell r="Q621" t="str">
            <v>เปิดดำเนินการ</v>
          </cell>
          <cell r="R621" t="str">
            <v xml:space="preserve">91/2 ม.9 </v>
          </cell>
          <cell r="S621" t="str">
            <v>47170</v>
          </cell>
          <cell r="V621" t="str">
            <v>21</v>
          </cell>
          <cell r="W621" t="str">
            <v>2.1 ทุติยภูมิระดับต้น</v>
          </cell>
          <cell r="AH621" t="str">
            <v>11108</v>
          </cell>
        </row>
        <row r="622">
          <cell r="A622" t="str">
            <v>001110900</v>
          </cell>
          <cell r="B622" t="str">
            <v>โรงพยาบาลนาแก</v>
          </cell>
          <cell r="C622" t="str">
            <v>21002</v>
          </cell>
          <cell r="D622" t="str">
            <v>กระทรวงสาธารณสุข สำนักงานปลัดกระทรวงสาธารณสุข</v>
          </cell>
          <cell r="E622" t="str">
            <v>07</v>
          </cell>
          <cell r="F622" t="str">
            <v>โรงพยาบาลชุมชน</v>
          </cell>
          <cell r="G622" t="str">
            <v>60</v>
          </cell>
          <cell r="H622" t="str">
            <v>48</v>
          </cell>
          <cell r="I622" t="str">
            <v>จ.นครพนม</v>
          </cell>
          <cell r="J622" t="str">
            <v>07</v>
          </cell>
          <cell r="K622" t="str">
            <v xml:space="preserve"> อ.นาแก</v>
          </cell>
          <cell r="L622" t="str">
            <v>01</v>
          </cell>
          <cell r="M622" t="str">
            <v xml:space="preserve"> 'ต.นาแก'</v>
          </cell>
          <cell r="N622" t="str">
            <v>07</v>
          </cell>
          <cell r="O622" t="str">
            <v xml:space="preserve"> หมู่ 7</v>
          </cell>
          <cell r="P622" t="str">
            <v>01</v>
          </cell>
          <cell r="Q622" t="str">
            <v>เปิดดำเนินการ</v>
          </cell>
          <cell r="R622" t="str">
            <v xml:space="preserve">75 ม.7 ถ.สกล-นาแก </v>
          </cell>
          <cell r="S622" t="str">
            <v>48130</v>
          </cell>
          <cell r="V622" t="str">
            <v>21</v>
          </cell>
          <cell r="W622" t="str">
            <v>2.1 ทุติยภูมิระดับต้น</v>
          </cell>
          <cell r="AH622" t="str">
            <v>11109</v>
          </cell>
        </row>
        <row r="623">
          <cell r="A623" t="str">
            <v>001111000</v>
          </cell>
          <cell r="B623" t="str">
            <v>โรงพยาบาลศรีสงคราม</v>
          </cell>
          <cell r="C623" t="str">
            <v>21002</v>
          </cell>
          <cell r="D623" t="str">
            <v>กระทรวงสาธารณสุข สำนักงานปลัดกระทรวงสาธารณสุข</v>
          </cell>
          <cell r="E623" t="str">
            <v>07</v>
          </cell>
          <cell r="F623" t="str">
            <v>โรงพยาบาลชุมชน</v>
          </cell>
          <cell r="G623" t="str">
            <v>30</v>
          </cell>
          <cell r="H623" t="str">
            <v>48</v>
          </cell>
          <cell r="I623" t="str">
            <v>จ.นครพนม</v>
          </cell>
          <cell r="J623" t="str">
            <v>08</v>
          </cell>
          <cell r="K623" t="str">
            <v xml:space="preserve"> อ.ศรีสงคราม</v>
          </cell>
          <cell r="L623" t="str">
            <v>01</v>
          </cell>
          <cell r="M623" t="str">
            <v xml:space="preserve"> 'ต.ศรีสงคราม'</v>
          </cell>
          <cell r="N623" t="str">
            <v>01</v>
          </cell>
          <cell r="O623" t="str">
            <v xml:space="preserve"> หมู่ 1</v>
          </cell>
          <cell r="P623" t="str">
            <v>01</v>
          </cell>
          <cell r="Q623" t="str">
            <v>เปิดดำเนินการ</v>
          </cell>
          <cell r="R623" t="str">
            <v xml:space="preserve">ถ.ศรีสงคราม-ท่าดอกแก้ว </v>
          </cell>
          <cell r="S623" t="str">
            <v>48150</v>
          </cell>
          <cell r="V623" t="str">
            <v>21</v>
          </cell>
          <cell r="W623" t="str">
            <v>2.1 ทุติยภูมิระดับต้น</v>
          </cell>
          <cell r="AH623" t="str">
            <v>11110</v>
          </cell>
        </row>
        <row r="624">
          <cell r="A624" t="str">
            <v>001111100</v>
          </cell>
          <cell r="B624" t="str">
            <v>โรงพยาบาลนาหว้า</v>
          </cell>
          <cell r="C624" t="str">
            <v>21002</v>
          </cell>
          <cell r="D624" t="str">
            <v>กระทรวงสาธารณสุข สำนักงานปลัดกระทรวงสาธารณสุข</v>
          </cell>
          <cell r="E624" t="str">
            <v>07</v>
          </cell>
          <cell r="F624" t="str">
            <v>โรงพยาบาลชุมชน</v>
          </cell>
          <cell r="G624" t="str">
            <v>30</v>
          </cell>
          <cell r="H624" t="str">
            <v>48</v>
          </cell>
          <cell r="I624" t="str">
            <v>จ.นครพนม</v>
          </cell>
          <cell r="J624" t="str">
            <v>09</v>
          </cell>
          <cell r="K624" t="str">
            <v xml:space="preserve"> อ.นาหว้า</v>
          </cell>
          <cell r="L624" t="str">
            <v>01</v>
          </cell>
          <cell r="M624" t="str">
            <v xml:space="preserve"> 'ต.นาหว้า'</v>
          </cell>
          <cell r="N624" t="str">
            <v>05</v>
          </cell>
          <cell r="O624" t="str">
            <v xml:space="preserve"> หมู่ 5</v>
          </cell>
          <cell r="P624" t="str">
            <v>01</v>
          </cell>
          <cell r="Q624" t="str">
            <v>เปิดดำเนินการ</v>
          </cell>
          <cell r="R624" t="str">
            <v xml:space="preserve">121 ม.5 ถ.สุดใจ </v>
          </cell>
          <cell r="S624" t="str">
            <v>48180</v>
          </cell>
          <cell r="V624" t="str">
            <v>21</v>
          </cell>
          <cell r="W624" t="str">
            <v>2.1 ทุติยภูมิระดับต้น</v>
          </cell>
          <cell r="AH624" t="str">
            <v>11111</v>
          </cell>
        </row>
        <row r="625">
          <cell r="A625" t="str">
            <v>001111500</v>
          </cell>
          <cell r="B625" t="str">
            <v>โรงพยาบาลดงหลวง</v>
          </cell>
          <cell r="C625" t="str">
            <v>21002</v>
          </cell>
          <cell r="D625" t="str">
            <v>กระทรวงสาธารณสุข สำนักงานปลัดกระทรวงสาธารณสุข</v>
          </cell>
          <cell r="E625" t="str">
            <v>07</v>
          </cell>
          <cell r="F625" t="str">
            <v>โรงพยาบาลชุมชน</v>
          </cell>
          <cell r="G625" t="str">
            <v>30</v>
          </cell>
          <cell r="H625" t="str">
            <v>49</v>
          </cell>
          <cell r="I625" t="str">
            <v>จ.มุกดาหาร</v>
          </cell>
          <cell r="J625" t="str">
            <v>04</v>
          </cell>
          <cell r="K625" t="str">
            <v xml:space="preserve"> อ.ดงหลวง</v>
          </cell>
          <cell r="L625" t="str">
            <v>01</v>
          </cell>
          <cell r="M625" t="str">
            <v xml:space="preserve"> 'ต.ดงหลวง'</v>
          </cell>
          <cell r="N625" t="str">
            <v>03</v>
          </cell>
          <cell r="O625" t="str">
            <v xml:space="preserve"> หมู่ 3</v>
          </cell>
          <cell r="P625" t="str">
            <v>01</v>
          </cell>
          <cell r="Q625" t="str">
            <v>เปิดดำเนินการ</v>
          </cell>
          <cell r="R625" t="str">
            <v>93</v>
          </cell>
          <cell r="S625" t="str">
            <v>19140</v>
          </cell>
          <cell r="T625" t="str">
            <v>042697023</v>
          </cell>
          <cell r="U625" t="str">
            <v>04269723</v>
          </cell>
          <cell r="V625" t="str">
            <v>21</v>
          </cell>
          <cell r="W625" t="str">
            <v>2.1 ทุติยภูมิระดับต้น</v>
          </cell>
          <cell r="AH625" t="str">
            <v>11115</v>
          </cell>
        </row>
        <row r="626">
          <cell r="A626" t="str">
            <v>001111400</v>
          </cell>
          <cell r="B626" t="str">
            <v>โรงพยาบาลดอนตาล</v>
          </cell>
          <cell r="C626" t="str">
            <v>21002</v>
          </cell>
          <cell r="D626" t="str">
            <v>กระทรวงสาธารณสุข สำนักงานปลัดกระทรวงสาธารณสุข</v>
          </cell>
          <cell r="E626" t="str">
            <v>07</v>
          </cell>
          <cell r="F626" t="str">
            <v>โรงพยาบาลชุมชน</v>
          </cell>
          <cell r="G626" t="str">
            <v>30</v>
          </cell>
          <cell r="H626" t="str">
            <v>49</v>
          </cell>
          <cell r="I626" t="str">
            <v>จ.มุกดาหาร</v>
          </cell>
          <cell r="J626" t="str">
            <v>03</v>
          </cell>
          <cell r="K626" t="str">
            <v xml:space="preserve"> อ.ดอนตาล</v>
          </cell>
          <cell r="L626" t="str">
            <v>01</v>
          </cell>
          <cell r="M626" t="str">
            <v xml:space="preserve"> 'ต.ดอนตาล'</v>
          </cell>
          <cell r="N626" t="str">
            <v>07</v>
          </cell>
          <cell r="O626" t="str">
            <v xml:space="preserve"> หมู่ 7</v>
          </cell>
          <cell r="P626" t="str">
            <v>01</v>
          </cell>
          <cell r="Q626" t="str">
            <v>เปิดดำเนินการ</v>
          </cell>
          <cell r="R626" t="str">
            <v xml:space="preserve">250 ถ.ดอนตาล-ชานุมาน </v>
          </cell>
          <cell r="S626" t="str">
            <v>49120</v>
          </cell>
          <cell r="T626" t="str">
            <v>042689085</v>
          </cell>
          <cell r="U626" t="str">
            <v>042689123</v>
          </cell>
          <cell r="V626" t="str">
            <v>21</v>
          </cell>
          <cell r="W626" t="str">
            <v>2.1 ทุติยภูมิระดับต้น</v>
          </cell>
          <cell r="AH626" t="str">
            <v>11114</v>
          </cell>
        </row>
        <row r="627">
          <cell r="A627" t="str">
            <v>001109400</v>
          </cell>
          <cell r="B627" t="str">
            <v>โรงพยาบาลนิคมน้ำอูน</v>
          </cell>
          <cell r="C627" t="str">
            <v>21002</v>
          </cell>
          <cell r="D627" t="str">
            <v>กระทรวงสาธารณสุข สำนักงานปลัดกระทรวงสาธารณสุข</v>
          </cell>
          <cell r="E627" t="str">
            <v>07</v>
          </cell>
          <cell r="F627" t="str">
            <v>โรงพยาบาลชุมชน</v>
          </cell>
          <cell r="G627" t="str">
            <v>10</v>
          </cell>
          <cell r="H627" t="str">
            <v>47</v>
          </cell>
          <cell r="I627" t="str">
            <v>จ.สกลนคร</v>
          </cell>
          <cell r="J627" t="str">
            <v>07</v>
          </cell>
          <cell r="K627" t="str">
            <v xml:space="preserve"> อ.นิคมน้ำอูน</v>
          </cell>
          <cell r="L627" t="str">
            <v>02</v>
          </cell>
          <cell r="M627" t="str">
            <v xml:space="preserve"> 'ต.หนองปลิง'</v>
          </cell>
          <cell r="N627" t="str">
            <v>05</v>
          </cell>
          <cell r="O627" t="str">
            <v xml:space="preserve"> หมู่ 5</v>
          </cell>
          <cell r="P627" t="str">
            <v>01</v>
          </cell>
          <cell r="Q627" t="str">
            <v>เปิดดำเนินการ</v>
          </cell>
          <cell r="R627" t="str">
            <v xml:space="preserve">64  </v>
          </cell>
          <cell r="S627" t="str">
            <v>47270</v>
          </cell>
          <cell r="T627" t="str">
            <v>042789015</v>
          </cell>
          <cell r="U627" t="str">
            <v>042789016</v>
          </cell>
          <cell r="V627" t="str">
            <v>21</v>
          </cell>
          <cell r="W627" t="str">
            <v>2.1 ทุติยภูมิระดับต้น</v>
          </cell>
          <cell r="X627" t="str">
            <v>S</v>
          </cell>
          <cell r="Y627" t="str">
            <v xml:space="preserve">บริการ  </v>
          </cell>
          <cell r="AH627" t="str">
            <v>11094</v>
          </cell>
        </row>
        <row r="628">
          <cell r="A628" t="str">
            <v>001112500</v>
          </cell>
          <cell r="B628" t="str">
            <v>โรงพยาบาลฝาง</v>
          </cell>
          <cell r="C628" t="str">
            <v>21002</v>
          </cell>
          <cell r="D628" t="str">
            <v>กระทรวงสาธารณสุข สำนักงานปลัดกระทรวงสาธารณสุข</v>
          </cell>
          <cell r="E628" t="str">
            <v>07</v>
          </cell>
          <cell r="F628" t="str">
            <v>โรงพยาบาลชุมชน</v>
          </cell>
          <cell r="G628" t="str">
            <v>120</v>
          </cell>
          <cell r="H628" t="str">
            <v>50</v>
          </cell>
          <cell r="I628" t="str">
            <v>จ.เชียงใหม่</v>
          </cell>
          <cell r="J628" t="str">
            <v>09</v>
          </cell>
          <cell r="K628" t="str">
            <v xml:space="preserve"> อ.ฝาง</v>
          </cell>
          <cell r="L628" t="str">
            <v>01</v>
          </cell>
          <cell r="M628" t="str">
            <v xml:space="preserve"> 'ต.เวียง'</v>
          </cell>
          <cell r="N628" t="str">
            <v>04</v>
          </cell>
          <cell r="O628" t="str">
            <v xml:space="preserve"> หมู่ 4</v>
          </cell>
          <cell r="P628" t="str">
            <v>01</v>
          </cell>
          <cell r="Q628" t="str">
            <v>เปิดดำเนินการ</v>
          </cell>
          <cell r="R628" t="str">
            <v xml:space="preserve">30 ม.4 ถ.โชตนา </v>
          </cell>
          <cell r="S628" t="str">
            <v>50110</v>
          </cell>
          <cell r="V628" t="str">
            <v>21</v>
          </cell>
          <cell r="W628" t="str">
            <v>2.1 ทุติยภูมิระดับต้น</v>
          </cell>
          <cell r="AH628" t="str">
            <v>11125</v>
          </cell>
        </row>
        <row r="629">
          <cell r="A629" t="str">
            <v>001112400</v>
          </cell>
          <cell r="B629" t="str">
            <v>โรงพยาบาลสะเมิง</v>
          </cell>
          <cell r="C629" t="str">
            <v>21002</v>
          </cell>
          <cell r="D629" t="str">
            <v>กระทรวงสาธารณสุข สำนักงานปลัดกระทรวงสาธารณสุข</v>
          </cell>
          <cell r="E629" t="str">
            <v>07</v>
          </cell>
          <cell r="F629" t="str">
            <v>โรงพยาบาลชุมชน</v>
          </cell>
          <cell r="G629" t="str">
            <v>30</v>
          </cell>
          <cell r="H629" t="str">
            <v>50</v>
          </cell>
          <cell r="I629" t="str">
            <v>จ.เชียงใหม่</v>
          </cell>
          <cell r="J629" t="str">
            <v>08</v>
          </cell>
          <cell r="K629" t="str">
            <v xml:space="preserve"> อ.สะเมิง</v>
          </cell>
          <cell r="L629" t="str">
            <v>01</v>
          </cell>
          <cell r="M629" t="str">
            <v xml:space="preserve"> 'ต.สะเมิงใต้'</v>
          </cell>
          <cell r="N629" t="str">
            <v>10</v>
          </cell>
          <cell r="O629" t="str">
            <v xml:space="preserve"> หมู่ 10</v>
          </cell>
          <cell r="P629" t="str">
            <v>01</v>
          </cell>
          <cell r="Q629" t="str">
            <v>เปิดดำเนินการ</v>
          </cell>
          <cell r="R629" t="str">
            <v>191 ม.10 ถ.สะเมิง-เชียงใหม่</v>
          </cell>
          <cell r="S629" t="str">
            <v>50150</v>
          </cell>
          <cell r="V629" t="str">
            <v>21</v>
          </cell>
          <cell r="W629" t="str">
            <v>2.1 ทุติยภูมิระดับต้น</v>
          </cell>
          <cell r="AH629" t="str">
            <v>11124</v>
          </cell>
        </row>
        <row r="630">
          <cell r="A630" t="str">
            <v>001113400</v>
          </cell>
          <cell r="B630" t="str">
            <v>โรงพยาบาลอมก๋อย</v>
          </cell>
          <cell r="C630" t="str">
            <v>21002</v>
          </cell>
          <cell r="D630" t="str">
            <v>กระทรวงสาธารณสุข สำนักงานปลัดกระทรวงสาธารณสุข</v>
          </cell>
          <cell r="E630" t="str">
            <v>07</v>
          </cell>
          <cell r="F630" t="str">
            <v>โรงพยาบาลชุมชน</v>
          </cell>
          <cell r="G630" t="str">
            <v>30</v>
          </cell>
          <cell r="H630" t="str">
            <v>50</v>
          </cell>
          <cell r="I630" t="str">
            <v>จ.เชียงใหม่</v>
          </cell>
          <cell r="J630" t="str">
            <v>18</v>
          </cell>
          <cell r="K630" t="str">
            <v xml:space="preserve"> อ.อมก๋อย</v>
          </cell>
          <cell r="L630" t="str">
            <v>01</v>
          </cell>
          <cell r="M630" t="str">
            <v xml:space="preserve"> 'ต.อมก๋อย'</v>
          </cell>
          <cell r="N630" t="str">
            <v>01</v>
          </cell>
          <cell r="O630" t="str">
            <v xml:space="preserve"> หมู่ 1</v>
          </cell>
          <cell r="P630" t="str">
            <v>01</v>
          </cell>
          <cell r="Q630" t="str">
            <v>เปิดดำเนินการ</v>
          </cell>
          <cell r="R630" t="str">
            <v xml:space="preserve">262 ม.1 ถ.เจริญทัศนา </v>
          </cell>
          <cell r="S630" t="str">
            <v>50310</v>
          </cell>
          <cell r="V630" t="str">
            <v>21</v>
          </cell>
          <cell r="W630" t="str">
            <v>2.1 ทุติยภูมิระดับต้น</v>
          </cell>
          <cell r="AH630" t="str">
            <v>11134</v>
          </cell>
        </row>
        <row r="631">
          <cell r="A631" t="str">
            <v>001113500</v>
          </cell>
          <cell r="B631" t="str">
            <v>โรงพยาบาลสารภี</v>
          </cell>
          <cell r="C631" t="str">
            <v>21002</v>
          </cell>
          <cell r="D631" t="str">
            <v>กระทรวงสาธารณสุข สำนักงานปลัดกระทรวงสาธารณสุข</v>
          </cell>
          <cell r="E631" t="str">
            <v>07</v>
          </cell>
          <cell r="F631" t="str">
            <v>โรงพยาบาลชุมชน</v>
          </cell>
          <cell r="G631" t="str">
            <v>30</v>
          </cell>
          <cell r="H631" t="str">
            <v>50</v>
          </cell>
          <cell r="I631" t="str">
            <v>จ.เชียงใหม่</v>
          </cell>
          <cell r="J631" t="str">
            <v>19</v>
          </cell>
          <cell r="K631" t="str">
            <v xml:space="preserve"> อ.สารภี</v>
          </cell>
          <cell r="L631" t="str">
            <v>02</v>
          </cell>
          <cell r="M631" t="str">
            <v xml:space="preserve"> 'ต.สารภี'</v>
          </cell>
          <cell r="N631" t="str">
            <v>03</v>
          </cell>
          <cell r="O631" t="str">
            <v xml:space="preserve"> หมู่ 3</v>
          </cell>
          <cell r="P631" t="str">
            <v>01</v>
          </cell>
          <cell r="Q631" t="str">
            <v>เปิดดำเนินการ</v>
          </cell>
          <cell r="R631" t="str">
            <v xml:space="preserve">147 </v>
          </cell>
          <cell r="S631" t="str">
            <v>50140</v>
          </cell>
          <cell r="V631" t="str">
            <v>21</v>
          </cell>
          <cell r="W631" t="str">
            <v>2.1 ทุติยภูมิระดับต้น</v>
          </cell>
          <cell r="AH631" t="str">
            <v>11135</v>
          </cell>
        </row>
        <row r="632">
          <cell r="A632" t="str">
            <v>001113600</v>
          </cell>
          <cell r="B632" t="str">
            <v>โรงพยาบาลเวียงแหง</v>
          </cell>
          <cell r="C632" t="str">
            <v>21002</v>
          </cell>
          <cell r="D632" t="str">
            <v>กระทรวงสาธารณสุข สำนักงานปลัดกระทรวงสาธารณสุข</v>
          </cell>
          <cell r="E632" t="str">
            <v>07</v>
          </cell>
          <cell r="F632" t="str">
            <v>โรงพยาบาลชุมชน</v>
          </cell>
          <cell r="G632" t="str">
            <v>30</v>
          </cell>
          <cell r="H632" t="str">
            <v>50</v>
          </cell>
          <cell r="I632" t="str">
            <v>จ.เชียงใหม่</v>
          </cell>
          <cell r="J632" t="str">
            <v>20</v>
          </cell>
          <cell r="K632" t="str">
            <v xml:space="preserve"> อ.เวียงแหง</v>
          </cell>
          <cell r="L632" t="str">
            <v>01</v>
          </cell>
          <cell r="M632" t="str">
            <v xml:space="preserve"> 'ต.เมืองแหง'</v>
          </cell>
          <cell r="N632" t="str">
            <v>03</v>
          </cell>
          <cell r="O632" t="str">
            <v xml:space="preserve"> หมู่ 3</v>
          </cell>
          <cell r="P632" t="str">
            <v>01</v>
          </cell>
          <cell r="Q632" t="str">
            <v>เปิดดำเนินการ</v>
          </cell>
          <cell r="S632" t="str">
            <v>50350</v>
          </cell>
          <cell r="V632" t="str">
            <v>21</v>
          </cell>
          <cell r="W632" t="str">
            <v>2.1 ทุติยภูมิระดับต้น</v>
          </cell>
          <cell r="AH632" t="str">
            <v>11136</v>
          </cell>
        </row>
        <row r="633">
          <cell r="A633" t="str">
            <v>001112100</v>
          </cell>
          <cell r="B633" t="str">
            <v>โรงพยาบาลเชียงดาว</v>
          </cell>
          <cell r="C633" t="str">
            <v>21002</v>
          </cell>
          <cell r="D633" t="str">
            <v>กระทรวงสาธารณสุข สำนักงานปลัดกระทรวงสาธารณสุข</v>
          </cell>
          <cell r="E633" t="str">
            <v>07</v>
          </cell>
          <cell r="F633" t="str">
            <v>โรงพยาบาลชุมชน</v>
          </cell>
          <cell r="G633" t="str">
            <v>60</v>
          </cell>
          <cell r="H633" t="str">
            <v>50</v>
          </cell>
          <cell r="I633" t="str">
            <v>จ.เชียงใหม่</v>
          </cell>
          <cell r="J633" t="str">
            <v>04</v>
          </cell>
          <cell r="K633" t="str">
            <v xml:space="preserve"> อ.เชียงดาว</v>
          </cell>
          <cell r="L633" t="str">
            <v>01</v>
          </cell>
          <cell r="M633" t="str">
            <v xml:space="preserve"> 'ต.เชียงดาว'</v>
          </cell>
          <cell r="N633" t="str">
            <v>02</v>
          </cell>
          <cell r="O633" t="str">
            <v xml:space="preserve"> หมู่ 2</v>
          </cell>
          <cell r="P633" t="str">
            <v>01</v>
          </cell>
          <cell r="Q633" t="str">
            <v>เปิดดำเนินการ</v>
          </cell>
          <cell r="R633" t="str">
            <v xml:space="preserve">285 ม.2 ถ.โชตนา </v>
          </cell>
          <cell r="S633" t="str">
            <v>50170</v>
          </cell>
          <cell r="V633" t="str">
            <v>21</v>
          </cell>
          <cell r="W633" t="str">
            <v>2.1 ทุติยภูมิระดับต้น</v>
          </cell>
          <cell r="AH633" t="str">
            <v>11121</v>
          </cell>
        </row>
        <row r="634">
          <cell r="A634" t="str">
            <v>001112200</v>
          </cell>
          <cell r="B634" t="str">
            <v>โรงพยาบาลดอยสะเก็ด</v>
          </cell>
          <cell r="C634" t="str">
            <v>21002</v>
          </cell>
          <cell r="D634" t="str">
            <v>กระทรวงสาธารณสุข สำนักงานปลัดกระทรวงสาธารณสุข</v>
          </cell>
          <cell r="E634" t="str">
            <v>07</v>
          </cell>
          <cell r="F634" t="str">
            <v>โรงพยาบาลชุมชน</v>
          </cell>
          <cell r="G634" t="str">
            <v>60</v>
          </cell>
          <cell r="H634" t="str">
            <v>50</v>
          </cell>
          <cell r="I634" t="str">
            <v>จ.เชียงใหม่</v>
          </cell>
          <cell r="J634" t="str">
            <v>05</v>
          </cell>
          <cell r="K634" t="str">
            <v xml:space="preserve"> อ.ดอยสะเก็ด</v>
          </cell>
          <cell r="L634" t="str">
            <v>01</v>
          </cell>
          <cell r="M634" t="str">
            <v xml:space="preserve"> 'ต.เชิงดอย'</v>
          </cell>
          <cell r="N634" t="str">
            <v>08</v>
          </cell>
          <cell r="O634" t="str">
            <v xml:space="preserve"> หมู่ 8</v>
          </cell>
          <cell r="P634" t="str">
            <v>01</v>
          </cell>
          <cell r="Q634" t="str">
            <v>เปิดดำเนินการ</v>
          </cell>
          <cell r="R634" t="str">
            <v xml:space="preserve">2 ม.8 ถ.เชียงใหม่-ดอยสะเก็ด </v>
          </cell>
          <cell r="S634" t="str">
            <v>50220</v>
          </cell>
          <cell r="V634" t="str">
            <v>21</v>
          </cell>
          <cell r="W634" t="str">
            <v>2.1 ทุติยภูมิระดับต้น</v>
          </cell>
          <cell r="AH634" t="str">
            <v>11122</v>
          </cell>
        </row>
        <row r="635">
          <cell r="A635" t="str">
            <v>001112300</v>
          </cell>
          <cell r="B635" t="str">
            <v>โรงพยาบาลแม่แตง</v>
          </cell>
          <cell r="C635" t="str">
            <v>21002</v>
          </cell>
          <cell r="D635" t="str">
            <v>กระทรวงสาธารณสุข สำนักงานปลัดกระทรวงสาธารณสุข</v>
          </cell>
          <cell r="E635" t="str">
            <v>07</v>
          </cell>
          <cell r="F635" t="str">
            <v>โรงพยาบาลชุมชน</v>
          </cell>
          <cell r="G635" t="str">
            <v>60</v>
          </cell>
          <cell r="H635" t="str">
            <v>50</v>
          </cell>
          <cell r="I635" t="str">
            <v>จ.เชียงใหม่</v>
          </cell>
          <cell r="J635" t="str">
            <v>06</v>
          </cell>
          <cell r="K635" t="str">
            <v xml:space="preserve"> อ.แม่แตง</v>
          </cell>
          <cell r="L635" t="str">
            <v>01</v>
          </cell>
          <cell r="M635" t="str">
            <v xml:space="preserve"> 'ต.สันมหาพน'</v>
          </cell>
          <cell r="N635" t="str">
            <v>07</v>
          </cell>
          <cell r="O635" t="str">
            <v xml:space="preserve"> หมู่ 7</v>
          </cell>
          <cell r="P635" t="str">
            <v>01</v>
          </cell>
          <cell r="Q635" t="str">
            <v>เปิดดำเนินการ</v>
          </cell>
          <cell r="R635" t="str">
            <v xml:space="preserve">300 </v>
          </cell>
          <cell r="S635" t="str">
            <v>50150</v>
          </cell>
          <cell r="V635" t="str">
            <v>21</v>
          </cell>
          <cell r="W635" t="str">
            <v>2.1 ทุติยภูมิระดับต้น</v>
          </cell>
          <cell r="AH635" t="str">
            <v>11123</v>
          </cell>
        </row>
        <row r="636">
          <cell r="A636" t="str">
            <v>001112600</v>
          </cell>
          <cell r="B636" t="str">
            <v>โรงพยาบาลแม่อาย</v>
          </cell>
          <cell r="C636" t="str">
            <v>21002</v>
          </cell>
          <cell r="D636" t="str">
            <v>กระทรวงสาธารณสุข สำนักงานปลัดกระทรวงสาธารณสุข</v>
          </cell>
          <cell r="E636" t="str">
            <v>07</v>
          </cell>
          <cell r="F636" t="str">
            <v>โรงพยาบาลชุมชน</v>
          </cell>
          <cell r="G636" t="str">
            <v>60</v>
          </cell>
          <cell r="H636" t="str">
            <v>50</v>
          </cell>
          <cell r="I636" t="str">
            <v>จ.เชียงใหม่</v>
          </cell>
          <cell r="J636" t="str">
            <v>10</v>
          </cell>
          <cell r="K636" t="str">
            <v xml:space="preserve"> อ.แม่อาย</v>
          </cell>
          <cell r="L636" t="str">
            <v>01</v>
          </cell>
          <cell r="M636" t="str">
            <v xml:space="preserve"> 'ต.แม่อาย'</v>
          </cell>
          <cell r="N636" t="str">
            <v>08</v>
          </cell>
          <cell r="O636" t="str">
            <v xml:space="preserve"> หมู่ 8</v>
          </cell>
          <cell r="P636" t="str">
            <v>01</v>
          </cell>
          <cell r="Q636" t="str">
            <v>เปิดดำเนินการ</v>
          </cell>
          <cell r="R636" t="str">
            <v xml:space="preserve">191 ม.8 ถ.ฝาง-ท่าตอน </v>
          </cell>
          <cell r="S636" t="str">
            <v>50280</v>
          </cell>
          <cell r="V636" t="str">
            <v>21</v>
          </cell>
          <cell r="W636" t="str">
            <v>2.1 ทุติยภูมิระดับต้น</v>
          </cell>
          <cell r="AH636" t="str">
            <v>11126</v>
          </cell>
        </row>
        <row r="637">
          <cell r="A637" t="str">
            <v>001113200</v>
          </cell>
          <cell r="B637" t="str">
            <v>โรงพยาบาลฮอด</v>
          </cell>
          <cell r="C637" t="str">
            <v>21002</v>
          </cell>
          <cell r="D637" t="str">
            <v>กระทรวงสาธารณสุข สำนักงานปลัดกระทรวงสาธารณสุข</v>
          </cell>
          <cell r="E637" t="str">
            <v>07</v>
          </cell>
          <cell r="F637" t="str">
            <v>โรงพยาบาลชุมชน</v>
          </cell>
          <cell r="G637" t="str">
            <v>60</v>
          </cell>
          <cell r="H637" t="str">
            <v>50</v>
          </cell>
          <cell r="I637" t="str">
            <v>จ.เชียงใหม่</v>
          </cell>
          <cell r="J637" t="str">
            <v>16</v>
          </cell>
          <cell r="K637" t="str">
            <v xml:space="preserve"> อ.ฮอด</v>
          </cell>
          <cell r="L637" t="str">
            <v>01</v>
          </cell>
          <cell r="M637" t="str">
            <v xml:space="preserve"> 'ต.หางดง'</v>
          </cell>
          <cell r="N637" t="str">
            <v>10</v>
          </cell>
          <cell r="O637" t="str">
            <v xml:space="preserve"> หมู่ 10</v>
          </cell>
          <cell r="P637" t="str">
            <v>01</v>
          </cell>
          <cell r="Q637" t="str">
            <v>เปิดดำเนินการ</v>
          </cell>
          <cell r="R637" t="str">
            <v xml:space="preserve">294 </v>
          </cell>
          <cell r="S637" t="str">
            <v>50240</v>
          </cell>
          <cell r="V637" t="str">
            <v>21</v>
          </cell>
          <cell r="W637" t="str">
            <v>2.1 ทุติยภูมิระดับต้น</v>
          </cell>
          <cell r="AH637" t="str">
            <v>11132</v>
          </cell>
        </row>
        <row r="638">
          <cell r="A638" t="str">
            <v>001115300</v>
          </cell>
          <cell r="B638" t="str">
            <v>โรงพยาบาลแม่พริก</v>
          </cell>
          <cell r="C638" t="str">
            <v>21002</v>
          </cell>
          <cell r="D638" t="str">
            <v>กระทรวงสาธารณสุข สำนักงานปลัดกระทรวงสาธารณสุข</v>
          </cell>
          <cell r="E638" t="str">
            <v>07</v>
          </cell>
          <cell r="F638" t="str">
            <v>โรงพยาบาลชุมชน</v>
          </cell>
          <cell r="G638" t="str">
            <v>30</v>
          </cell>
          <cell r="H638" t="str">
            <v>52</v>
          </cell>
          <cell r="I638" t="str">
            <v>จ.ลำปาง</v>
          </cell>
          <cell r="J638" t="str">
            <v>09</v>
          </cell>
          <cell r="K638" t="str">
            <v xml:space="preserve"> อ.แม่พริก</v>
          </cell>
          <cell r="L638" t="str">
            <v>04</v>
          </cell>
          <cell r="M638" t="str">
            <v xml:space="preserve"> 'ต.พระบาทวังตวง'</v>
          </cell>
          <cell r="N638" t="str">
            <v>05</v>
          </cell>
          <cell r="O638" t="str">
            <v xml:space="preserve"> หมู่ 5</v>
          </cell>
          <cell r="P638" t="str">
            <v>01</v>
          </cell>
          <cell r="Q638" t="str">
            <v>เปิดดำเนินการ</v>
          </cell>
          <cell r="V638" t="str">
            <v>21</v>
          </cell>
          <cell r="W638" t="str">
            <v>2.1 ทุติยภูมิระดับต้น</v>
          </cell>
          <cell r="AH638" t="str">
            <v>11153</v>
          </cell>
        </row>
        <row r="639">
          <cell r="A639" t="str">
            <v>001115000</v>
          </cell>
          <cell r="B639" t="str">
            <v>โรงพยาบาลแจ้ห่ม</v>
          </cell>
          <cell r="C639" t="str">
            <v>21002</v>
          </cell>
          <cell r="D639" t="str">
            <v>กระทรวงสาธารณสุข สำนักงานปลัดกระทรวงสาธารณสุข</v>
          </cell>
          <cell r="E639" t="str">
            <v>07</v>
          </cell>
          <cell r="F639" t="str">
            <v>โรงพยาบาลชุมชน</v>
          </cell>
          <cell r="G639" t="str">
            <v>60</v>
          </cell>
          <cell r="H639" t="str">
            <v>52</v>
          </cell>
          <cell r="I639" t="str">
            <v>จ.ลำปาง</v>
          </cell>
          <cell r="J639" t="str">
            <v>06</v>
          </cell>
          <cell r="K639" t="str">
            <v xml:space="preserve"> อ.แจ้ห่ม</v>
          </cell>
          <cell r="L639" t="str">
            <v>07</v>
          </cell>
          <cell r="M639" t="str">
            <v xml:space="preserve"> 'ต.วิเชตนคร'</v>
          </cell>
          <cell r="N639" t="str">
            <v>03</v>
          </cell>
          <cell r="O639" t="str">
            <v xml:space="preserve"> หมู่ 3</v>
          </cell>
          <cell r="P639" t="str">
            <v>01</v>
          </cell>
          <cell r="Q639" t="str">
            <v>เปิดดำเนินการ</v>
          </cell>
          <cell r="V639" t="str">
            <v>21</v>
          </cell>
          <cell r="W639" t="str">
            <v>2.1 ทุติยภูมิระดับต้น</v>
          </cell>
          <cell r="AH639" t="str">
            <v>11150</v>
          </cell>
        </row>
        <row r="640">
          <cell r="A640" t="str">
            <v>001115500</v>
          </cell>
          <cell r="B640" t="str">
            <v>โรงพยาบาลสบปราบ</v>
          </cell>
          <cell r="C640" t="str">
            <v>21002</v>
          </cell>
          <cell r="D640" t="str">
            <v>กระทรวงสาธารณสุข สำนักงานปลัดกระทรวงสาธารณสุข</v>
          </cell>
          <cell r="E640" t="str">
            <v>07</v>
          </cell>
          <cell r="F640" t="str">
            <v>โรงพยาบาลชุมชน</v>
          </cell>
          <cell r="G640" t="str">
            <v>30</v>
          </cell>
          <cell r="H640" t="str">
            <v>52</v>
          </cell>
          <cell r="I640" t="str">
            <v>จ.ลำปาง</v>
          </cell>
          <cell r="J640" t="str">
            <v>11</v>
          </cell>
          <cell r="K640" t="str">
            <v xml:space="preserve"> อ.สบปราบ</v>
          </cell>
          <cell r="L640" t="str">
            <v>01</v>
          </cell>
          <cell r="M640" t="str">
            <v xml:space="preserve"> 'ต.สบปราบ'</v>
          </cell>
          <cell r="N640" t="str">
            <v>02</v>
          </cell>
          <cell r="O640" t="str">
            <v xml:space="preserve"> หมู่ 2</v>
          </cell>
          <cell r="P640" t="str">
            <v>01</v>
          </cell>
          <cell r="Q640" t="str">
            <v>เปิดดำเนินการ</v>
          </cell>
          <cell r="V640" t="str">
            <v>21</v>
          </cell>
          <cell r="W640" t="str">
            <v>2.1 ทุติยภูมิระดับต้น</v>
          </cell>
          <cell r="AH640" t="str">
            <v>11155</v>
          </cell>
        </row>
        <row r="641">
          <cell r="A641" t="str">
            <v>001116700</v>
          </cell>
          <cell r="B641" t="str">
            <v>โรงพยาบาลลอง</v>
          </cell>
          <cell r="C641" t="str">
            <v>21002</v>
          </cell>
          <cell r="D641" t="str">
            <v>กระทรวงสาธารณสุข สำนักงานปลัดกระทรวงสาธารณสุข</v>
          </cell>
          <cell r="E641" t="str">
            <v>07</v>
          </cell>
          <cell r="F641" t="str">
            <v>โรงพยาบาลชุมชน</v>
          </cell>
          <cell r="G641" t="str">
            <v>60</v>
          </cell>
          <cell r="H641" t="str">
            <v>54</v>
          </cell>
          <cell r="I641" t="str">
            <v>จ.แพร่</v>
          </cell>
          <cell r="J641" t="str">
            <v>03</v>
          </cell>
          <cell r="K641" t="str">
            <v xml:space="preserve"> อ.ลอง</v>
          </cell>
          <cell r="L641" t="str">
            <v>02</v>
          </cell>
          <cell r="M641" t="str">
            <v xml:space="preserve"> 'ต.บ้านปิน'</v>
          </cell>
          <cell r="N641" t="str">
            <v>06</v>
          </cell>
          <cell r="O641" t="str">
            <v xml:space="preserve"> หมู่ 6</v>
          </cell>
          <cell r="P641" t="str">
            <v>01</v>
          </cell>
          <cell r="Q641" t="str">
            <v>เปิดดำเนินการ</v>
          </cell>
          <cell r="R641" t="str">
            <v xml:space="preserve">เลขที  156   </v>
          </cell>
          <cell r="V641" t="str">
            <v>22</v>
          </cell>
          <cell r="W641" t="str">
            <v>2.2 ทุติยภูมิระดับกลาง</v>
          </cell>
          <cell r="AH641" t="str">
            <v>11167</v>
          </cell>
        </row>
        <row r="642">
          <cell r="A642" t="str">
            <v>001115800</v>
          </cell>
          <cell r="B642" t="str">
            <v>โรงพยาบาลตรอน</v>
          </cell>
          <cell r="C642" t="str">
            <v>21002</v>
          </cell>
          <cell r="D642" t="str">
            <v>กระทรวงสาธารณสุข สำนักงานปลัดกระทรวงสาธารณสุข</v>
          </cell>
          <cell r="E642" t="str">
            <v>07</v>
          </cell>
          <cell r="F642" t="str">
            <v>โรงพยาบาลชุมชน</v>
          </cell>
          <cell r="G642" t="str">
            <v>30</v>
          </cell>
          <cell r="H642" t="str">
            <v>53</v>
          </cell>
          <cell r="I642" t="str">
            <v>จ.อุตรดิตถ์</v>
          </cell>
          <cell r="J642" t="str">
            <v>02</v>
          </cell>
          <cell r="K642" t="str">
            <v xml:space="preserve"> อ.ตรอน</v>
          </cell>
          <cell r="L642" t="str">
            <v>02</v>
          </cell>
          <cell r="M642" t="str">
            <v xml:space="preserve"> 'ต.บ้านแก่ง'</v>
          </cell>
          <cell r="N642" t="str">
            <v>02</v>
          </cell>
          <cell r="O642" t="str">
            <v xml:space="preserve"> หมู่ 2</v>
          </cell>
          <cell r="P642" t="str">
            <v>01</v>
          </cell>
          <cell r="Q642" t="str">
            <v>เปิดดำเนินการ</v>
          </cell>
          <cell r="R642" t="str">
            <v>252</v>
          </cell>
          <cell r="S642" t="str">
            <v>53140</v>
          </cell>
          <cell r="T642" t="str">
            <v>055491337</v>
          </cell>
          <cell r="U642" t="str">
            <v>055481061</v>
          </cell>
          <cell r="V642" t="str">
            <v>22</v>
          </cell>
          <cell r="W642" t="str">
            <v>2.2 ทุติยภูมิระดับกลาง</v>
          </cell>
          <cell r="AH642" t="str">
            <v>11158</v>
          </cell>
        </row>
        <row r="643">
          <cell r="A643" t="str">
            <v>001115900</v>
          </cell>
          <cell r="B643" t="str">
            <v>โรงพยาบาลท่าปลา</v>
          </cell>
          <cell r="C643" t="str">
            <v>21002</v>
          </cell>
          <cell r="D643" t="str">
            <v>กระทรวงสาธารณสุข สำนักงานปลัดกระทรวงสาธารณสุข</v>
          </cell>
          <cell r="E643" t="str">
            <v>07</v>
          </cell>
          <cell r="F643" t="str">
            <v>โรงพยาบาลชุมชน</v>
          </cell>
          <cell r="G643" t="str">
            <v>30</v>
          </cell>
          <cell r="H643" t="str">
            <v>53</v>
          </cell>
          <cell r="I643" t="str">
            <v>จ.อุตรดิตถ์</v>
          </cell>
          <cell r="J643" t="str">
            <v>03</v>
          </cell>
          <cell r="K643" t="str">
            <v xml:space="preserve"> อ.ท่าปลา</v>
          </cell>
          <cell r="L643" t="str">
            <v>01</v>
          </cell>
          <cell r="M643" t="str">
            <v xml:space="preserve"> 'ต.ท่าปลา'</v>
          </cell>
          <cell r="N643" t="str">
            <v>01</v>
          </cell>
          <cell r="O643" t="str">
            <v xml:space="preserve"> หมู่ 1</v>
          </cell>
          <cell r="P643" t="str">
            <v>01</v>
          </cell>
          <cell r="Q643" t="str">
            <v>เปิดดำเนินการ</v>
          </cell>
          <cell r="R643" t="str">
            <v>139</v>
          </cell>
          <cell r="S643" t="str">
            <v>53150</v>
          </cell>
          <cell r="T643" t="str">
            <v>055499013</v>
          </cell>
          <cell r="U643" t="str">
            <v>055499519</v>
          </cell>
          <cell r="V643" t="str">
            <v>22</v>
          </cell>
          <cell r="W643" t="str">
            <v>2.2 ทุติยภูมิระดับกลาง</v>
          </cell>
          <cell r="AH643" t="str">
            <v>11159</v>
          </cell>
        </row>
        <row r="644">
          <cell r="A644" t="str">
            <v>001116100</v>
          </cell>
          <cell r="B644" t="str">
            <v>โรงพยาบาลฟากท่า</v>
          </cell>
          <cell r="C644" t="str">
            <v>21002</v>
          </cell>
          <cell r="D644" t="str">
            <v>กระทรวงสาธารณสุข สำนักงานปลัดกระทรวงสาธารณสุข</v>
          </cell>
          <cell r="E644" t="str">
            <v>07</v>
          </cell>
          <cell r="F644" t="str">
            <v>โรงพยาบาลชุมชน</v>
          </cell>
          <cell r="G644" t="str">
            <v>30</v>
          </cell>
          <cell r="H644" t="str">
            <v>53</v>
          </cell>
          <cell r="I644" t="str">
            <v>จ.อุตรดิตถ์</v>
          </cell>
          <cell r="J644" t="str">
            <v>05</v>
          </cell>
          <cell r="K644" t="str">
            <v xml:space="preserve"> อ.ฟากท่า</v>
          </cell>
          <cell r="L644" t="str">
            <v>01</v>
          </cell>
          <cell r="M644" t="str">
            <v xml:space="preserve"> 'ต.ฟากท่า'</v>
          </cell>
          <cell r="N644" t="str">
            <v>01</v>
          </cell>
          <cell r="O644" t="str">
            <v xml:space="preserve"> หมู่ 1</v>
          </cell>
          <cell r="P644" t="str">
            <v>01</v>
          </cell>
          <cell r="Q644" t="str">
            <v>เปิดดำเนินการ</v>
          </cell>
          <cell r="R644" t="str">
            <v>21</v>
          </cell>
          <cell r="S644" t="str">
            <v>53160</v>
          </cell>
          <cell r="T644" t="str">
            <v>055489339</v>
          </cell>
          <cell r="U644" t="str">
            <v>055489339</v>
          </cell>
          <cell r="V644" t="str">
            <v>22</v>
          </cell>
          <cell r="W644" t="str">
            <v>2.2 ทุติยภูมิระดับกลาง</v>
          </cell>
          <cell r="AH644" t="str">
            <v>11161</v>
          </cell>
        </row>
        <row r="645">
          <cell r="A645" t="str">
            <v>001116300</v>
          </cell>
          <cell r="B645" t="str">
            <v>โรงพยาบาลพิชัย</v>
          </cell>
          <cell r="C645" t="str">
            <v>21002</v>
          </cell>
          <cell r="D645" t="str">
            <v>กระทรวงสาธารณสุข สำนักงานปลัดกระทรวงสาธารณสุข</v>
          </cell>
          <cell r="E645" t="str">
            <v>07</v>
          </cell>
          <cell r="F645" t="str">
            <v>โรงพยาบาลชุมชน</v>
          </cell>
          <cell r="G645" t="str">
            <v>60</v>
          </cell>
          <cell r="H645" t="str">
            <v>53</v>
          </cell>
          <cell r="I645" t="str">
            <v>จ.อุตรดิตถ์</v>
          </cell>
          <cell r="J645" t="str">
            <v>07</v>
          </cell>
          <cell r="K645" t="str">
            <v xml:space="preserve"> อ.พิชัย</v>
          </cell>
          <cell r="L645" t="str">
            <v>01</v>
          </cell>
          <cell r="M645" t="str">
            <v xml:space="preserve"> 'ต.ในเมือง'</v>
          </cell>
          <cell r="N645" t="str">
            <v>01</v>
          </cell>
          <cell r="O645" t="str">
            <v xml:space="preserve"> หมู่ 1</v>
          </cell>
          <cell r="P645" t="str">
            <v>01</v>
          </cell>
          <cell r="Q645" t="str">
            <v>เปิดดำเนินการ</v>
          </cell>
          <cell r="R645" t="str">
            <v>-</v>
          </cell>
          <cell r="S645" t="str">
            <v>53120</v>
          </cell>
          <cell r="T645" t="str">
            <v>055421064</v>
          </cell>
          <cell r="U645" t="str">
            <v>055421064</v>
          </cell>
          <cell r="V645" t="str">
            <v>22</v>
          </cell>
          <cell r="W645" t="str">
            <v>2.2 ทุติยภูมิระดับกลาง</v>
          </cell>
          <cell r="AH645" t="str">
            <v>11163</v>
          </cell>
        </row>
        <row r="646">
          <cell r="A646" t="str">
            <v>001116500</v>
          </cell>
          <cell r="B646" t="str">
            <v>โรงพยาบาลทองแสนขัน</v>
          </cell>
          <cell r="C646" t="str">
            <v>21002</v>
          </cell>
          <cell r="D646" t="str">
            <v>กระทรวงสาธารณสุข สำนักงานปลัดกระทรวงสาธารณสุข</v>
          </cell>
          <cell r="E646" t="str">
            <v>07</v>
          </cell>
          <cell r="F646" t="str">
            <v>โรงพยาบาลชุมชน</v>
          </cell>
          <cell r="G646" t="str">
            <v>30</v>
          </cell>
          <cell r="H646" t="str">
            <v>53</v>
          </cell>
          <cell r="I646" t="str">
            <v>จ.อุตรดิตถ์</v>
          </cell>
          <cell r="J646" t="str">
            <v>09</v>
          </cell>
          <cell r="K646" t="str">
            <v xml:space="preserve"> อ.ทองแสนขัน</v>
          </cell>
          <cell r="L646" t="str">
            <v>02</v>
          </cell>
          <cell r="M646" t="str">
            <v xml:space="preserve"> 'ต.บ่อทอง'</v>
          </cell>
          <cell r="N646" t="str">
            <v>09</v>
          </cell>
          <cell r="O646" t="str">
            <v xml:space="preserve"> หมู่ 9</v>
          </cell>
          <cell r="P646" t="str">
            <v>01</v>
          </cell>
          <cell r="Q646" t="str">
            <v>เปิดดำเนินการ</v>
          </cell>
          <cell r="R646" t="str">
            <v xml:space="preserve">ม.9  </v>
          </cell>
          <cell r="S646" t="str">
            <v>53230</v>
          </cell>
          <cell r="T646" t="str">
            <v>055418035</v>
          </cell>
          <cell r="U646" t="str">
            <v>055418041</v>
          </cell>
          <cell r="V646" t="str">
            <v>22</v>
          </cell>
          <cell r="W646" t="str">
            <v>2.2 ทุติยภูมิระดับกลาง</v>
          </cell>
          <cell r="AH646" t="str">
            <v>11165</v>
          </cell>
        </row>
        <row r="647">
          <cell r="A647" t="str">
            <v>001115700</v>
          </cell>
          <cell r="B647" t="str">
            <v>โรงพยาบาลเมืองปาน</v>
          </cell>
          <cell r="C647" t="str">
            <v>21002</v>
          </cell>
          <cell r="D647" t="str">
            <v>กระทรวงสาธารณสุข สำนักงานปลัดกระทรวงสาธารณสุข</v>
          </cell>
          <cell r="E647" t="str">
            <v>07</v>
          </cell>
          <cell r="F647" t="str">
            <v>โรงพยาบาลชุมชน</v>
          </cell>
          <cell r="G647" t="str">
            <v>10</v>
          </cell>
          <cell r="H647" t="str">
            <v>52</v>
          </cell>
          <cell r="I647" t="str">
            <v>จ.ลำปาง</v>
          </cell>
          <cell r="J647" t="str">
            <v>13</v>
          </cell>
          <cell r="K647" t="str">
            <v xml:space="preserve"> อ.เมืองปาน</v>
          </cell>
          <cell r="L647" t="str">
            <v>01</v>
          </cell>
          <cell r="M647" t="str">
            <v xml:space="preserve"> 'ต.เมืองปาน'</v>
          </cell>
          <cell r="N647" t="str">
            <v>04</v>
          </cell>
          <cell r="O647" t="str">
            <v xml:space="preserve"> หมู่ 4</v>
          </cell>
          <cell r="P647" t="str">
            <v>01</v>
          </cell>
          <cell r="Q647" t="str">
            <v>เปิดดำเนินการ</v>
          </cell>
          <cell r="V647" t="str">
            <v>21</v>
          </cell>
          <cell r="W647" t="str">
            <v>2.1 ทุติยภูมิระดับต้น</v>
          </cell>
          <cell r="AH647" t="str">
            <v>11157</v>
          </cell>
        </row>
        <row r="648">
          <cell r="A648" t="str">
            <v>001121800</v>
          </cell>
          <cell r="B648" t="str">
            <v>โรงพยาบาลลาดยาว</v>
          </cell>
          <cell r="C648" t="str">
            <v>21002</v>
          </cell>
          <cell r="D648" t="str">
            <v>กระทรวงสาธารณสุข สำนักงานปลัดกระทรวงสาธารณสุข</v>
          </cell>
          <cell r="E648" t="str">
            <v>07</v>
          </cell>
          <cell r="F648" t="str">
            <v>โรงพยาบาลชุมชน</v>
          </cell>
          <cell r="G648" t="str">
            <v>60</v>
          </cell>
          <cell r="H648" t="str">
            <v>60</v>
          </cell>
          <cell r="I648" t="str">
            <v>จ.นครสวรรค์</v>
          </cell>
          <cell r="J648" t="str">
            <v>11</v>
          </cell>
          <cell r="K648" t="str">
            <v xml:space="preserve"> อ.ลาดยาว</v>
          </cell>
          <cell r="L648" t="str">
            <v>01</v>
          </cell>
          <cell r="M648" t="str">
            <v xml:space="preserve"> 'ต.ลาดยาว'</v>
          </cell>
          <cell r="N648" t="str">
            <v>08</v>
          </cell>
          <cell r="O648" t="str">
            <v xml:space="preserve"> หมู่ 8</v>
          </cell>
          <cell r="P648" t="str">
            <v>01</v>
          </cell>
          <cell r="Q648" t="str">
            <v>เปิดดำเนินการ</v>
          </cell>
          <cell r="V648" t="str">
            <v>22</v>
          </cell>
          <cell r="W648" t="str">
            <v>2.2 ทุติยภูมิระดับกลาง</v>
          </cell>
          <cell r="AH648" t="str">
            <v>11218</v>
          </cell>
        </row>
        <row r="649">
          <cell r="A649" t="str">
            <v>001121000</v>
          </cell>
          <cell r="B649" t="str">
            <v>โรงพยาบาลชุมแสง</v>
          </cell>
          <cell r="C649" t="str">
            <v>21002</v>
          </cell>
          <cell r="D649" t="str">
            <v>กระทรวงสาธารณสุข สำนักงานปลัดกระทรวงสาธารณสุข</v>
          </cell>
          <cell r="E649" t="str">
            <v>07</v>
          </cell>
          <cell r="F649" t="str">
            <v>โรงพยาบาลชุมชน</v>
          </cell>
          <cell r="G649" t="str">
            <v>30</v>
          </cell>
          <cell r="H649" t="str">
            <v>60</v>
          </cell>
          <cell r="I649" t="str">
            <v>จ.นครสวรรค์</v>
          </cell>
          <cell r="J649" t="str">
            <v>03</v>
          </cell>
          <cell r="K649" t="str">
            <v xml:space="preserve"> อ.ชุมแสง</v>
          </cell>
          <cell r="L649" t="str">
            <v>04</v>
          </cell>
          <cell r="M649" t="str">
            <v xml:space="preserve"> 'ต.เกยไชย'</v>
          </cell>
          <cell r="N649" t="str">
            <v>04</v>
          </cell>
          <cell r="O649" t="str">
            <v xml:space="preserve"> หมู่ 4</v>
          </cell>
          <cell r="P649" t="str">
            <v>01</v>
          </cell>
          <cell r="Q649" t="str">
            <v>เปิดดำเนินการ</v>
          </cell>
          <cell r="R649" t="str">
            <v xml:space="preserve">150 </v>
          </cell>
          <cell r="S649" t="str">
            <v>60120</v>
          </cell>
          <cell r="V649" t="str">
            <v>22</v>
          </cell>
          <cell r="W649" t="str">
            <v>2.2 ทุติยภูมิระดับกลาง</v>
          </cell>
          <cell r="AH649" t="str">
            <v>11210</v>
          </cell>
        </row>
        <row r="650">
          <cell r="A650" t="str">
            <v>001119400</v>
          </cell>
          <cell r="B650" t="str">
            <v>โรงพยาบาลแม่สาย</v>
          </cell>
          <cell r="C650" t="str">
            <v>21002</v>
          </cell>
          <cell r="D650" t="str">
            <v>กระทรวงสาธารณสุข สำนักงานปลัดกระทรวงสาธารณสุข</v>
          </cell>
          <cell r="E650" t="str">
            <v>07</v>
          </cell>
          <cell r="F650" t="str">
            <v>โรงพยาบาลชุมชน</v>
          </cell>
          <cell r="G650" t="str">
            <v>90</v>
          </cell>
          <cell r="H650" t="str">
            <v>57</v>
          </cell>
          <cell r="I650" t="str">
            <v>จ.เชียงราย</v>
          </cell>
          <cell r="J650" t="str">
            <v>09</v>
          </cell>
          <cell r="K650" t="str">
            <v xml:space="preserve"> อ.แม่สาย</v>
          </cell>
          <cell r="L650" t="str">
            <v>06</v>
          </cell>
          <cell r="M650" t="str">
            <v xml:space="preserve"> 'ต.เวียงพางคำ'</v>
          </cell>
          <cell r="N650" t="str">
            <v>10</v>
          </cell>
          <cell r="O650" t="str">
            <v xml:space="preserve"> หมู่ 10</v>
          </cell>
          <cell r="P650" t="str">
            <v>01</v>
          </cell>
          <cell r="Q650" t="str">
            <v>เปิดดำเนินการ</v>
          </cell>
          <cell r="R650" t="str">
            <v>101</v>
          </cell>
          <cell r="S650" t="str">
            <v>57130</v>
          </cell>
          <cell r="T650" t="str">
            <v>053-731300</v>
          </cell>
          <cell r="U650" t="str">
            <v>053731301</v>
          </cell>
          <cell r="V650" t="str">
            <v>21</v>
          </cell>
          <cell r="W650" t="str">
            <v>2.1 ทุติยภูมิระดับต้น</v>
          </cell>
          <cell r="X650" t="str">
            <v>S</v>
          </cell>
          <cell r="Y650" t="str">
            <v xml:space="preserve">บริการ  </v>
          </cell>
          <cell r="AH650" t="str">
            <v>11194</v>
          </cell>
        </row>
        <row r="651">
          <cell r="A651" t="str">
            <v>001120400</v>
          </cell>
          <cell r="B651" t="str">
            <v>โรงพยาบาลปาย</v>
          </cell>
          <cell r="C651" t="str">
            <v>21002</v>
          </cell>
          <cell r="D651" t="str">
            <v>กระทรวงสาธารณสุข สำนักงานปลัดกระทรวงสาธารณสุข</v>
          </cell>
          <cell r="E651" t="str">
            <v>07</v>
          </cell>
          <cell r="F651" t="str">
            <v>โรงพยาบาลชุมชน</v>
          </cell>
          <cell r="G651" t="str">
            <v>60</v>
          </cell>
          <cell r="H651" t="str">
            <v>58</v>
          </cell>
          <cell r="I651" t="str">
            <v>จ.แม่ฮ่องสอน</v>
          </cell>
          <cell r="J651" t="str">
            <v>03</v>
          </cell>
          <cell r="K651" t="str">
            <v xml:space="preserve"> อ.ปาย</v>
          </cell>
          <cell r="L651" t="str">
            <v>01</v>
          </cell>
          <cell r="M651" t="str">
            <v xml:space="preserve"> 'ต.เวียงใต้'</v>
          </cell>
          <cell r="N651" t="str">
            <v>01</v>
          </cell>
          <cell r="O651" t="str">
            <v xml:space="preserve"> หมู่ 1</v>
          </cell>
          <cell r="P651" t="str">
            <v>01</v>
          </cell>
          <cell r="Q651" t="str">
            <v>เปิดดำเนินการ</v>
          </cell>
          <cell r="S651" t="str">
            <v>58130</v>
          </cell>
          <cell r="V651" t="str">
            <v>21</v>
          </cell>
          <cell r="W651" t="str">
            <v>2.1 ทุติยภูมิระดับต้น</v>
          </cell>
          <cell r="AH651" t="str">
            <v>11204</v>
          </cell>
        </row>
        <row r="652">
          <cell r="A652" t="str">
            <v>001119200</v>
          </cell>
          <cell r="B652" t="str">
            <v>โรงพยาบาลแม่จัน</v>
          </cell>
          <cell r="C652" t="str">
            <v>21002</v>
          </cell>
          <cell r="D652" t="str">
            <v>กระทรวงสาธารณสุข สำนักงานปลัดกระทรวงสาธารณสุข</v>
          </cell>
          <cell r="E652" t="str">
            <v>07</v>
          </cell>
          <cell r="F652" t="str">
            <v>โรงพยาบาลชุมชน</v>
          </cell>
          <cell r="G652" t="str">
            <v>101</v>
          </cell>
          <cell r="H652" t="str">
            <v>57</v>
          </cell>
          <cell r="I652" t="str">
            <v>จ.เชียงราย</v>
          </cell>
          <cell r="J652" t="str">
            <v>07</v>
          </cell>
          <cell r="K652" t="str">
            <v xml:space="preserve"> อ.แม่จัน</v>
          </cell>
          <cell r="L652" t="str">
            <v>01</v>
          </cell>
          <cell r="M652" t="str">
            <v xml:space="preserve"> 'ต.แม่จัน'</v>
          </cell>
          <cell r="N652" t="str">
            <v>05</v>
          </cell>
          <cell r="O652" t="str">
            <v xml:space="preserve"> หมู่ 5</v>
          </cell>
          <cell r="P652" t="str">
            <v>01</v>
          </cell>
          <cell r="Q652" t="str">
            <v>เปิดดำเนินการ</v>
          </cell>
          <cell r="R652" t="str">
            <v xml:space="preserve">274 ม.5 ถ.พหลโยธิน </v>
          </cell>
          <cell r="S652" t="str">
            <v>57110</v>
          </cell>
          <cell r="T652" t="str">
            <v>053-771056</v>
          </cell>
          <cell r="U652" t="str">
            <v>053-660961</v>
          </cell>
          <cell r="V652" t="str">
            <v>21</v>
          </cell>
          <cell r="W652" t="str">
            <v>2.1 ทุติยภูมิระดับต้น</v>
          </cell>
          <cell r="X652" t="str">
            <v>S</v>
          </cell>
          <cell r="Y652" t="str">
            <v xml:space="preserve">บริการ  </v>
          </cell>
          <cell r="AH652" t="str">
            <v>11192</v>
          </cell>
        </row>
        <row r="653">
          <cell r="A653" t="str">
            <v>001120500</v>
          </cell>
          <cell r="B653" t="str">
            <v>โรงพยาบาลแม่สะเรียง</v>
          </cell>
          <cell r="C653" t="str">
            <v>21002</v>
          </cell>
          <cell r="D653" t="str">
            <v>กระทรวงสาธารณสุข สำนักงานปลัดกระทรวงสาธารณสุข</v>
          </cell>
          <cell r="E653" t="str">
            <v>07</v>
          </cell>
          <cell r="F653" t="str">
            <v>โรงพยาบาลชุมชน</v>
          </cell>
          <cell r="G653" t="str">
            <v>90</v>
          </cell>
          <cell r="H653" t="str">
            <v>58</v>
          </cell>
          <cell r="I653" t="str">
            <v>จ.แม่ฮ่องสอน</v>
          </cell>
          <cell r="J653" t="str">
            <v>04</v>
          </cell>
          <cell r="K653" t="str">
            <v xml:space="preserve"> อ.แม่สะเรียง</v>
          </cell>
          <cell r="L653" t="str">
            <v>02</v>
          </cell>
          <cell r="M653" t="str">
            <v xml:space="preserve"> 'ต.แม่สะเรียง'</v>
          </cell>
          <cell r="N653" t="str">
            <v>01</v>
          </cell>
          <cell r="O653" t="str">
            <v xml:space="preserve"> หมู่ 1</v>
          </cell>
          <cell r="P653" t="str">
            <v>01</v>
          </cell>
          <cell r="Q653" t="str">
            <v>เปิดดำเนินการ</v>
          </cell>
          <cell r="R653" t="str">
            <v xml:space="preserve">74 </v>
          </cell>
          <cell r="S653" t="str">
            <v>58110</v>
          </cell>
          <cell r="V653" t="str">
            <v>21</v>
          </cell>
          <cell r="W653" t="str">
            <v>2.1 ทุติยภูมิระดับต้น</v>
          </cell>
          <cell r="AH653" t="str">
            <v>11205</v>
          </cell>
        </row>
        <row r="654">
          <cell r="A654" t="str">
            <v>001118800</v>
          </cell>
          <cell r="B654" t="str">
            <v>โรงพยาบาลแม่ใจ</v>
          </cell>
          <cell r="C654" t="str">
            <v>21002</v>
          </cell>
          <cell r="D654" t="str">
            <v>กระทรวงสาธารณสุข สำนักงานปลัดกระทรวงสาธารณสุข</v>
          </cell>
          <cell r="E654" t="str">
            <v>07</v>
          </cell>
          <cell r="F654" t="str">
            <v>โรงพยาบาลชุมชน</v>
          </cell>
          <cell r="G654" t="str">
            <v>30</v>
          </cell>
          <cell r="H654" t="str">
            <v>56</v>
          </cell>
          <cell r="I654" t="str">
            <v>จ.พะเยา</v>
          </cell>
          <cell r="J654" t="str">
            <v>07</v>
          </cell>
          <cell r="K654" t="str">
            <v xml:space="preserve"> อ.แม่ใจ</v>
          </cell>
          <cell r="L654" t="str">
            <v>02</v>
          </cell>
          <cell r="M654" t="str">
            <v xml:space="preserve"> 'ต.ศรีถ้อย'</v>
          </cell>
          <cell r="N654" t="str">
            <v>09</v>
          </cell>
          <cell r="O654" t="str">
            <v xml:space="preserve"> หมู่ 9</v>
          </cell>
          <cell r="P654" t="str">
            <v>01</v>
          </cell>
          <cell r="Q654" t="str">
            <v>เปิดดำเนินการ</v>
          </cell>
          <cell r="R654" t="str">
            <v xml:space="preserve">ถ.พหลโยยิน  </v>
          </cell>
          <cell r="S654" t="str">
            <v>56130</v>
          </cell>
          <cell r="T654" t="str">
            <v>054-409600</v>
          </cell>
          <cell r="U654" t="str">
            <v>054-409604</v>
          </cell>
          <cell r="V654" t="str">
            <v>21</v>
          </cell>
          <cell r="W654" t="str">
            <v>2.1 ทุติยภูมิระดับต้น</v>
          </cell>
          <cell r="X654" t="str">
            <v>S</v>
          </cell>
          <cell r="Y654" t="str">
            <v xml:space="preserve">บริการ  </v>
          </cell>
          <cell r="AH654" t="str">
            <v>11188</v>
          </cell>
        </row>
        <row r="655">
          <cell r="A655" t="str">
            <v>001120700</v>
          </cell>
          <cell r="B655" t="str">
            <v>โรงพยาบาลสบเมย</v>
          </cell>
          <cell r="C655" t="str">
            <v>21002</v>
          </cell>
          <cell r="D655" t="str">
            <v>กระทรวงสาธารณสุข สำนักงานปลัดกระทรวงสาธารณสุข</v>
          </cell>
          <cell r="E655" t="str">
            <v>07</v>
          </cell>
          <cell r="F655" t="str">
            <v>โรงพยาบาลชุมชน</v>
          </cell>
          <cell r="G655" t="str">
            <v>10</v>
          </cell>
          <cell r="H655" t="str">
            <v>58</v>
          </cell>
          <cell r="I655" t="str">
            <v>จ.แม่ฮ่องสอน</v>
          </cell>
          <cell r="J655" t="str">
            <v>06</v>
          </cell>
          <cell r="K655" t="str">
            <v xml:space="preserve"> อ.สบเมย</v>
          </cell>
          <cell r="L655" t="str">
            <v>04</v>
          </cell>
          <cell r="M655" t="str">
            <v xml:space="preserve"> 'ต.แม่สวด'</v>
          </cell>
          <cell r="N655" t="str">
            <v>01</v>
          </cell>
          <cell r="O655" t="str">
            <v xml:space="preserve"> หมู่ 1</v>
          </cell>
          <cell r="P655" t="str">
            <v>01</v>
          </cell>
          <cell r="Q655" t="str">
            <v>เปิดดำเนินการ</v>
          </cell>
          <cell r="R655" t="str">
            <v xml:space="preserve">135 ม.1 </v>
          </cell>
          <cell r="S655" t="str">
            <v>58110</v>
          </cell>
          <cell r="V655" t="str">
            <v>21</v>
          </cell>
          <cell r="W655" t="str">
            <v>2.1 ทุติยภูมิระดับต้น</v>
          </cell>
          <cell r="AH655" t="str">
            <v>11207</v>
          </cell>
        </row>
        <row r="656">
          <cell r="A656" t="str">
            <v>001119600</v>
          </cell>
          <cell r="B656" t="str">
            <v>โรงพยาบาลเวียงป่าเป้า</v>
          </cell>
          <cell r="C656" t="str">
            <v>21002</v>
          </cell>
          <cell r="D656" t="str">
            <v>กระทรวงสาธารณสุข สำนักงานปลัดกระทรวงสาธารณสุข</v>
          </cell>
          <cell r="E656" t="str">
            <v>07</v>
          </cell>
          <cell r="F656" t="str">
            <v>โรงพยาบาลชุมชน</v>
          </cell>
          <cell r="G656" t="str">
            <v>60</v>
          </cell>
          <cell r="H656" t="str">
            <v>57</v>
          </cell>
          <cell r="I656" t="str">
            <v>จ.เชียงราย</v>
          </cell>
          <cell r="J656" t="str">
            <v>11</v>
          </cell>
          <cell r="K656" t="str">
            <v xml:space="preserve"> อ.เวียงป่าเป้า</v>
          </cell>
          <cell r="L656" t="str">
            <v>02</v>
          </cell>
          <cell r="M656" t="str">
            <v xml:space="preserve"> 'ต.เวียง'</v>
          </cell>
          <cell r="N656" t="str">
            <v>11</v>
          </cell>
          <cell r="O656" t="str">
            <v xml:space="preserve"> หมู่ 11</v>
          </cell>
          <cell r="P656" t="str">
            <v>01</v>
          </cell>
          <cell r="Q656" t="str">
            <v>เปิดดำเนินการ</v>
          </cell>
          <cell r="R656" t="str">
            <v>131 บ้านใหม่พัฒนา</v>
          </cell>
          <cell r="S656" t="str">
            <v>57170</v>
          </cell>
          <cell r="T656" t="str">
            <v>053-781342</v>
          </cell>
          <cell r="U656" t="str">
            <v>053-781343</v>
          </cell>
          <cell r="V656" t="str">
            <v>21</v>
          </cell>
          <cell r="W656" t="str">
            <v>2.1 ทุติยภูมิระดับต้น</v>
          </cell>
          <cell r="X656" t="str">
            <v>S</v>
          </cell>
          <cell r="Y656" t="str">
            <v xml:space="preserve">บริการ  </v>
          </cell>
          <cell r="AH656" t="str">
            <v>11196</v>
          </cell>
        </row>
        <row r="657">
          <cell r="A657" t="str">
            <v>001119700</v>
          </cell>
          <cell r="B657" t="str">
            <v>โรงพยาบาลพญาเม็งราย</v>
          </cell>
          <cell r="C657" t="str">
            <v>21002</v>
          </cell>
          <cell r="D657" t="str">
            <v>กระทรวงสาธารณสุข สำนักงานปลัดกระทรวงสาธารณสุข</v>
          </cell>
          <cell r="E657" t="str">
            <v>07</v>
          </cell>
          <cell r="F657" t="str">
            <v>โรงพยาบาลชุมชน</v>
          </cell>
          <cell r="G657" t="str">
            <v>30</v>
          </cell>
          <cell r="H657" t="str">
            <v>57</v>
          </cell>
          <cell r="I657" t="str">
            <v>จ.เชียงราย</v>
          </cell>
          <cell r="J657" t="str">
            <v>12</v>
          </cell>
          <cell r="K657" t="str">
            <v xml:space="preserve"> อ.พญาเม็งราย</v>
          </cell>
          <cell r="L657" t="str">
            <v>01</v>
          </cell>
          <cell r="M657" t="str">
            <v xml:space="preserve"> 'ต.แม่เปา'</v>
          </cell>
          <cell r="N657" t="str">
            <v>10</v>
          </cell>
          <cell r="O657" t="str">
            <v xml:space="preserve"> หมู่ 10</v>
          </cell>
          <cell r="P657" t="str">
            <v>01</v>
          </cell>
          <cell r="Q657" t="str">
            <v>เปิดดำเนินการ</v>
          </cell>
          <cell r="R657" t="str">
            <v>156 บ้านสันเชียงใหม่</v>
          </cell>
          <cell r="S657" t="str">
            <v>57290</v>
          </cell>
          <cell r="T657" t="str">
            <v>053-799033</v>
          </cell>
          <cell r="U657" t="str">
            <v>053-799124</v>
          </cell>
          <cell r="V657" t="str">
            <v>21</v>
          </cell>
          <cell r="W657" t="str">
            <v>2.1 ทุติยภูมิระดับต้น</v>
          </cell>
          <cell r="X657" t="str">
            <v>S</v>
          </cell>
          <cell r="Y657" t="str">
            <v xml:space="preserve">บริการ  </v>
          </cell>
          <cell r="AH657" t="str">
            <v>11197</v>
          </cell>
        </row>
        <row r="658">
          <cell r="A658" t="str">
            <v>001119500</v>
          </cell>
          <cell r="B658" t="str">
            <v>โรงพยาบาลแม่สรวย</v>
          </cell>
          <cell r="C658" t="str">
            <v>21002</v>
          </cell>
          <cell r="D658" t="str">
            <v>กระทรวงสาธารณสุข สำนักงานปลัดกระทรวงสาธารณสุข</v>
          </cell>
          <cell r="E658" t="str">
            <v>07</v>
          </cell>
          <cell r="F658" t="str">
            <v>โรงพยาบาลชุมชน</v>
          </cell>
          <cell r="G658" t="str">
            <v>60</v>
          </cell>
          <cell r="H658" t="str">
            <v>57</v>
          </cell>
          <cell r="I658" t="str">
            <v>จ.เชียงราย</v>
          </cell>
          <cell r="J658" t="str">
            <v>10</v>
          </cell>
          <cell r="K658" t="str">
            <v xml:space="preserve"> อ.แม่สรวย</v>
          </cell>
          <cell r="L658" t="str">
            <v>03</v>
          </cell>
          <cell r="M658" t="str">
            <v xml:space="preserve"> 'ต.แม่พริก'</v>
          </cell>
          <cell r="N658" t="str">
            <v>13</v>
          </cell>
          <cell r="O658" t="str">
            <v xml:space="preserve"> หมู่ 13</v>
          </cell>
          <cell r="P658" t="str">
            <v>01</v>
          </cell>
          <cell r="Q658" t="str">
            <v>เปิดดำเนินการ</v>
          </cell>
          <cell r="R658" t="str">
            <v>108บ้านป่าซางพัฒนา</v>
          </cell>
          <cell r="S658" t="str">
            <v>57180</v>
          </cell>
          <cell r="T658" t="str">
            <v>053-786017</v>
          </cell>
          <cell r="U658" t="str">
            <v>053-786017</v>
          </cell>
          <cell r="V658" t="str">
            <v>21</v>
          </cell>
          <cell r="W658" t="str">
            <v>2.1 ทุติยภูมิระดับต้น</v>
          </cell>
          <cell r="X658" t="str">
            <v>S</v>
          </cell>
          <cell r="Y658" t="str">
            <v xml:space="preserve">บริการ  </v>
          </cell>
          <cell r="AH658" t="str">
            <v>11195</v>
          </cell>
        </row>
        <row r="659">
          <cell r="A659" t="str">
            <v>001120000</v>
          </cell>
          <cell r="B659" t="str">
            <v>โรงพยาบาลแม่ฟ้าหลวง</v>
          </cell>
          <cell r="C659" t="str">
            <v>21002</v>
          </cell>
          <cell r="D659" t="str">
            <v>กระทรวงสาธารณสุข สำนักงานปลัดกระทรวงสาธารณสุข</v>
          </cell>
          <cell r="E659" t="str">
            <v>07</v>
          </cell>
          <cell r="F659" t="str">
            <v>โรงพยาบาลชุมชน</v>
          </cell>
          <cell r="G659" t="str">
            <v>30</v>
          </cell>
          <cell r="H659" t="str">
            <v>57</v>
          </cell>
          <cell r="I659" t="str">
            <v>จ.เชียงราย</v>
          </cell>
          <cell r="J659" t="str">
            <v>15</v>
          </cell>
          <cell r="K659" t="str">
            <v xml:space="preserve"> อ.แม่ฟ้าหลวง</v>
          </cell>
          <cell r="L659" t="str">
            <v>02</v>
          </cell>
          <cell r="M659" t="str">
            <v xml:space="preserve"> 'ต.แม่สลองใน'</v>
          </cell>
          <cell r="N659" t="str">
            <v>01</v>
          </cell>
          <cell r="O659" t="str">
            <v xml:space="preserve"> หมู่ 1</v>
          </cell>
          <cell r="P659" t="str">
            <v>01</v>
          </cell>
          <cell r="Q659" t="str">
            <v>เปิดดำเนินการ</v>
          </cell>
          <cell r="R659" t="str">
            <v>200 บ้านห้วยหยวกหินแตก</v>
          </cell>
          <cell r="S659" t="str">
            <v>57240</v>
          </cell>
          <cell r="T659" t="str">
            <v>053-730357</v>
          </cell>
          <cell r="U659" t="str">
            <v>053-730191</v>
          </cell>
          <cell r="V659" t="str">
            <v>21</v>
          </cell>
          <cell r="W659" t="str">
            <v>2.1 ทุติยภูมิระดับต้น</v>
          </cell>
          <cell r="X659" t="str">
            <v>S</v>
          </cell>
          <cell r="Y659" t="str">
            <v xml:space="preserve">บริการ  </v>
          </cell>
          <cell r="AH659" t="str">
            <v>11200</v>
          </cell>
        </row>
        <row r="660">
          <cell r="A660" t="str">
            <v>001119900</v>
          </cell>
          <cell r="B660" t="str">
            <v>โรงพยาบาลขุนตาล</v>
          </cell>
          <cell r="C660" t="str">
            <v>21002</v>
          </cell>
          <cell r="D660" t="str">
            <v>กระทรวงสาธารณสุข สำนักงานปลัดกระทรวงสาธารณสุข</v>
          </cell>
          <cell r="E660" t="str">
            <v>07</v>
          </cell>
          <cell r="F660" t="str">
            <v>โรงพยาบาลชุมชน</v>
          </cell>
          <cell r="G660" t="str">
            <v>30</v>
          </cell>
          <cell r="H660" t="str">
            <v>57</v>
          </cell>
          <cell r="I660" t="str">
            <v>จ.เชียงราย</v>
          </cell>
          <cell r="J660" t="str">
            <v>14</v>
          </cell>
          <cell r="K660" t="str">
            <v xml:space="preserve"> อ.ขุนตาล</v>
          </cell>
          <cell r="L660" t="str">
            <v>01</v>
          </cell>
          <cell r="M660" t="str">
            <v xml:space="preserve"> 'ต.ต้า'</v>
          </cell>
          <cell r="N660" t="str">
            <v>12</v>
          </cell>
          <cell r="O660" t="str">
            <v xml:space="preserve"> หมู่ 12</v>
          </cell>
          <cell r="P660" t="str">
            <v>01</v>
          </cell>
          <cell r="Q660" t="str">
            <v>เปิดดำเนินการ</v>
          </cell>
          <cell r="R660" t="str">
            <v>208 บ้านยางฮอมใหม่</v>
          </cell>
          <cell r="S660" t="str">
            <v>57340</v>
          </cell>
          <cell r="T660" t="str">
            <v>053-606221</v>
          </cell>
          <cell r="U660" t="str">
            <v>053-606220</v>
          </cell>
          <cell r="V660" t="str">
            <v>21</v>
          </cell>
          <cell r="W660" t="str">
            <v>2.1 ทุติยภูมิระดับต้น</v>
          </cell>
          <cell r="X660" t="str">
            <v>S</v>
          </cell>
          <cell r="Y660" t="str">
            <v xml:space="preserve">บริการ  </v>
          </cell>
          <cell r="AH660" t="str">
            <v>11199</v>
          </cell>
        </row>
        <row r="661">
          <cell r="A661" t="str">
            <v>001120200</v>
          </cell>
          <cell r="B661" t="str">
            <v>โรงพยาบาลเวียงเชียงรุ้ง</v>
          </cell>
          <cell r="C661" t="str">
            <v>21002</v>
          </cell>
          <cell r="D661" t="str">
            <v>กระทรวงสาธารณสุข สำนักงานปลัดกระทรวงสาธารณสุข</v>
          </cell>
          <cell r="E661" t="str">
            <v>07</v>
          </cell>
          <cell r="F661" t="str">
            <v>โรงพยาบาลชุมชน</v>
          </cell>
          <cell r="G661" t="str">
            <v>30</v>
          </cell>
          <cell r="H661" t="str">
            <v>57</v>
          </cell>
          <cell r="I661" t="str">
            <v>จ.เชียงราย</v>
          </cell>
          <cell r="J661" t="str">
            <v>17</v>
          </cell>
          <cell r="K661" t="str">
            <v xml:space="preserve"> อ.เวียงเชียงรุ้ง</v>
          </cell>
          <cell r="L661" t="str">
            <v>01</v>
          </cell>
          <cell r="M661" t="str">
            <v xml:space="preserve"> 'ต.ทุ่งก่อ'</v>
          </cell>
          <cell r="N661" t="str">
            <v>01</v>
          </cell>
          <cell r="O661" t="str">
            <v xml:space="preserve"> หมู่ 1</v>
          </cell>
          <cell r="P661" t="str">
            <v>01</v>
          </cell>
          <cell r="Q661" t="str">
            <v>เปิดดำเนินการ</v>
          </cell>
          <cell r="R661" t="str">
            <v>54 บ้านโป่ง</v>
          </cell>
          <cell r="S661" t="str">
            <v>57210</v>
          </cell>
          <cell r="T661" t="str">
            <v>053-953137</v>
          </cell>
          <cell r="U661" t="str">
            <v>053-608154</v>
          </cell>
          <cell r="V661" t="str">
            <v>21</v>
          </cell>
          <cell r="W661" t="str">
            <v>2.1 ทุติยภูมิระดับต้น</v>
          </cell>
          <cell r="X661" t="str">
            <v>S</v>
          </cell>
          <cell r="Y661" t="str">
            <v xml:space="preserve">บริการ  </v>
          </cell>
          <cell r="AH661" t="str">
            <v>11202</v>
          </cell>
        </row>
        <row r="662">
          <cell r="A662" t="str">
            <v>001119300</v>
          </cell>
          <cell r="B662" t="str">
            <v>โรงพยาบาลเชียงแสน</v>
          </cell>
          <cell r="C662" t="str">
            <v>21002</v>
          </cell>
          <cell r="D662" t="str">
            <v>กระทรวงสาธารณสุข สำนักงานปลัดกระทรวงสาธารณสุข</v>
          </cell>
          <cell r="E662" t="str">
            <v>07</v>
          </cell>
          <cell r="F662" t="str">
            <v>โรงพยาบาลชุมชน</v>
          </cell>
          <cell r="G662" t="str">
            <v>60</v>
          </cell>
          <cell r="H662" t="str">
            <v>57</v>
          </cell>
          <cell r="I662" t="str">
            <v>จ.เชียงราย</v>
          </cell>
          <cell r="J662" t="str">
            <v>08</v>
          </cell>
          <cell r="K662" t="str">
            <v xml:space="preserve"> อ.เชียงแสน</v>
          </cell>
          <cell r="L662" t="str">
            <v>01</v>
          </cell>
          <cell r="M662" t="str">
            <v xml:space="preserve"> 'ต.เวียง'</v>
          </cell>
          <cell r="N662" t="str">
            <v>06</v>
          </cell>
          <cell r="O662" t="str">
            <v xml:space="preserve"> หมู่ 6</v>
          </cell>
          <cell r="P662" t="str">
            <v>01</v>
          </cell>
          <cell r="Q662" t="str">
            <v>เปิดดำเนินการ</v>
          </cell>
          <cell r="R662" t="str">
            <v xml:space="preserve">104 ม.6 </v>
          </cell>
          <cell r="S662" t="str">
            <v>57150</v>
          </cell>
          <cell r="T662" t="str">
            <v>053-777017</v>
          </cell>
          <cell r="U662" t="str">
            <v>053-777035</v>
          </cell>
          <cell r="V662" t="str">
            <v>21</v>
          </cell>
          <cell r="W662" t="str">
            <v>2.1 ทุติยภูมิระดับต้น</v>
          </cell>
          <cell r="X662" t="str">
            <v>S</v>
          </cell>
          <cell r="Y662" t="str">
            <v xml:space="preserve">บริการ  </v>
          </cell>
          <cell r="AH662" t="str">
            <v>11193</v>
          </cell>
        </row>
        <row r="663">
          <cell r="A663" t="str">
            <v>001119100</v>
          </cell>
          <cell r="B663" t="str">
            <v>โรงพยาบาลป่าแดด</v>
          </cell>
          <cell r="C663" t="str">
            <v>21002</v>
          </cell>
          <cell r="D663" t="str">
            <v>กระทรวงสาธารณสุข สำนักงานปลัดกระทรวงสาธารณสุข</v>
          </cell>
          <cell r="E663" t="str">
            <v>07</v>
          </cell>
          <cell r="F663" t="str">
            <v>โรงพยาบาลชุมชน</v>
          </cell>
          <cell r="G663" t="str">
            <v>30</v>
          </cell>
          <cell r="H663" t="str">
            <v>57</v>
          </cell>
          <cell r="I663" t="str">
            <v>จ.เชียงราย</v>
          </cell>
          <cell r="J663" t="str">
            <v>06</v>
          </cell>
          <cell r="K663" t="str">
            <v xml:space="preserve"> อ.ป่าแดด</v>
          </cell>
          <cell r="L663" t="str">
            <v>01</v>
          </cell>
          <cell r="M663" t="str">
            <v xml:space="preserve"> 'ต.ป่าแดด'</v>
          </cell>
          <cell r="N663" t="str">
            <v>04</v>
          </cell>
          <cell r="O663" t="str">
            <v xml:space="preserve"> หมู่ 4</v>
          </cell>
          <cell r="P663" t="str">
            <v>01</v>
          </cell>
          <cell r="Q663" t="str">
            <v>เปิดดำเนินการ</v>
          </cell>
          <cell r="R663" t="str">
            <v xml:space="preserve">196 ม.4 </v>
          </cell>
          <cell r="S663" t="str">
            <v>57190</v>
          </cell>
          <cell r="T663" t="str">
            <v>053-654467</v>
          </cell>
          <cell r="U663" t="str">
            <v>053-654468</v>
          </cell>
          <cell r="V663" t="str">
            <v>21</v>
          </cell>
          <cell r="W663" t="str">
            <v>2.1 ทุติยภูมิระดับต้น</v>
          </cell>
          <cell r="X663" t="str">
            <v>S</v>
          </cell>
          <cell r="Y663" t="str">
            <v xml:space="preserve">บริการ  </v>
          </cell>
          <cell r="AH663" t="str">
            <v>11191</v>
          </cell>
        </row>
        <row r="664">
          <cell r="A664" t="str">
            <v>001119000</v>
          </cell>
          <cell r="B664" t="str">
            <v>โรงพยาบาลพาน</v>
          </cell>
          <cell r="C664" t="str">
            <v>21002</v>
          </cell>
          <cell r="D664" t="str">
            <v>กระทรวงสาธารณสุข สำนักงานปลัดกระทรวงสาธารณสุข</v>
          </cell>
          <cell r="E664" t="str">
            <v>07</v>
          </cell>
          <cell r="F664" t="str">
            <v>โรงพยาบาลชุมชน</v>
          </cell>
          <cell r="G664" t="str">
            <v>90</v>
          </cell>
          <cell r="H664" t="str">
            <v>57</v>
          </cell>
          <cell r="I664" t="str">
            <v>จ.เชียงราย</v>
          </cell>
          <cell r="J664" t="str">
            <v>05</v>
          </cell>
          <cell r="K664" t="str">
            <v xml:space="preserve"> อ.พาน</v>
          </cell>
          <cell r="L664" t="str">
            <v>09</v>
          </cell>
          <cell r="M664" t="str">
            <v xml:space="preserve"> 'ต.ม่วงคำ'</v>
          </cell>
          <cell r="N664" t="str">
            <v>01</v>
          </cell>
          <cell r="O664" t="str">
            <v xml:space="preserve"> หมู่ 1</v>
          </cell>
          <cell r="P664" t="str">
            <v>01</v>
          </cell>
          <cell r="Q664" t="str">
            <v>เปิดดำเนินการ</v>
          </cell>
          <cell r="R664" t="str">
            <v>516 ม.1 บ้านม่วงคำ</v>
          </cell>
          <cell r="S664" t="str">
            <v>57120</v>
          </cell>
          <cell r="T664" t="str">
            <v>053-721345</v>
          </cell>
          <cell r="U664" t="str">
            <v>053-721346</v>
          </cell>
          <cell r="V664" t="str">
            <v>21</v>
          </cell>
          <cell r="W664" t="str">
            <v>2.1 ทุติยภูมิระดับต้น</v>
          </cell>
          <cell r="X664" t="str">
            <v>S</v>
          </cell>
          <cell r="Y664" t="str">
            <v xml:space="preserve">บริการ  </v>
          </cell>
          <cell r="AH664" t="str">
            <v>11190</v>
          </cell>
        </row>
        <row r="665">
          <cell r="A665" t="str">
            <v>001120100</v>
          </cell>
          <cell r="B665" t="str">
            <v>โรงพยาบาลแม่ลาว</v>
          </cell>
          <cell r="C665" t="str">
            <v>21002</v>
          </cell>
          <cell r="D665" t="str">
            <v>กระทรวงสาธารณสุข สำนักงานปลัดกระทรวงสาธารณสุข</v>
          </cell>
          <cell r="E665" t="str">
            <v>07</v>
          </cell>
          <cell r="F665" t="str">
            <v>โรงพยาบาลชุมชน</v>
          </cell>
          <cell r="G665" t="str">
            <v>30</v>
          </cell>
          <cell r="H665" t="str">
            <v>57</v>
          </cell>
          <cell r="I665" t="str">
            <v>จ.เชียงราย</v>
          </cell>
          <cell r="J665" t="str">
            <v>16</v>
          </cell>
          <cell r="K665" t="str">
            <v xml:space="preserve"> อ.แม่ลาว</v>
          </cell>
          <cell r="L665" t="str">
            <v>02</v>
          </cell>
          <cell r="M665" t="str">
            <v xml:space="preserve"> 'ต.จอมหมอกแก้ว'</v>
          </cell>
          <cell r="N665" t="str">
            <v>03</v>
          </cell>
          <cell r="O665" t="str">
            <v xml:space="preserve"> หมู่ 3</v>
          </cell>
          <cell r="P665" t="str">
            <v>01</v>
          </cell>
          <cell r="Q665" t="str">
            <v>เปิดดำเนินการ</v>
          </cell>
          <cell r="R665" t="str">
            <v>309 บ้านห้วยส้านดอกจั่น</v>
          </cell>
          <cell r="S665" t="str">
            <v>57250</v>
          </cell>
          <cell r="T665" t="str">
            <v>053-603100</v>
          </cell>
          <cell r="U665" t="str">
            <v>053-603101</v>
          </cell>
          <cell r="V665" t="str">
            <v>21</v>
          </cell>
          <cell r="W665" t="str">
            <v>2.1 ทุติยภูมิระดับต้น</v>
          </cell>
          <cell r="X665" t="str">
            <v>S</v>
          </cell>
          <cell r="Y665" t="str">
            <v xml:space="preserve">บริการ  </v>
          </cell>
          <cell r="AH665" t="str">
            <v>11201</v>
          </cell>
        </row>
        <row r="666">
          <cell r="A666" t="str">
            <v>001117300</v>
          </cell>
          <cell r="B666" t="str">
            <v>โรงพยาบาลแม่จริม</v>
          </cell>
          <cell r="C666" t="str">
            <v>21002</v>
          </cell>
          <cell r="D666" t="str">
            <v>กระทรวงสาธารณสุข สำนักงานปลัดกระทรวงสาธารณสุข</v>
          </cell>
          <cell r="E666" t="str">
            <v>07</v>
          </cell>
          <cell r="F666" t="str">
            <v>โรงพยาบาลชุมชน</v>
          </cell>
          <cell r="G666" t="str">
            <v>30</v>
          </cell>
          <cell r="H666" t="str">
            <v>55</v>
          </cell>
          <cell r="I666" t="str">
            <v>จ.น่าน</v>
          </cell>
          <cell r="J666" t="str">
            <v>02</v>
          </cell>
          <cell r="K666" t="str">
            <v xml:space="preserve"> อ.แม่จริม</v>
          </cell>
          <cell r="L666" t="str">
            <v>02</v>
          </cell>
          <cell r="M666" t="str">
            <v xml:space="preserve"> 'ต.หนองแดง'</v>
          </cell>
          <cell r="N666" t="str">
            <v>04</v>
          </cell>
          <cell r="O666" t="str">
            <v xml:space="preserve"> หมู่ 4</v>
          </cell>
          <cell r="P666" t="str">
            <v>01</v>
          </cell>
          <cell r="Q666" t="str">
            <v>เปิดดำเนินการ</v>
          </cell>
          <cell r="R666" t="str">
            <v xml:space="preserve"> เลขที่ 218 </v>
          </cell>
          <cell r="S666" t="str">
            <v>55170</v>
          </cell>
          <cell r="T666" t="str">
            <v>054769036</v>
          </cell>
          <cell r="V666" t="str">
            <v>22</v>
          </cell>
          <cell r="W666" t="str">
            <v>2.2 ทุติยภูมิระดับกลาง</v>
          </cell>
          <cell r="AH666" t="str">
            <v>11173</v>
          </cell>
        </row>
        <row r="667">
          <cell r="A667" t="str">
            <v>001117400</v>
          </cell>
          <cell r="B667" t="str">
            <v>โรงพยาบาลบ้านหลวง</v>
          </cell>
          <cell r="C667" t="str">
            <v>21002</v>
          </cell>
          <cell r="D667" t="str">
            <v>กระทรวงสาธารณสุข สำนักงานปลัดกระทรวงสาธารณสุข</v>
          </cell>
          <cell r="E667" t="str">
            <v>07</v>
          </cell>
          <cell r="F667" t="str">
            <v>โรงพยาบาลชุมชน</v>
          </cell>
          <cell r="G667" t="str">
            <v>30</v>
          </cell>
          <cell r="H667" t="str">
            <v>55</v>
          </cell>
          <cell r="I667" t="str">
            <v>จ.น่าน</v>
          </cell>
          <cell r="J667" t="str">
            <v>03</v>
          </cell>
          <cell r="K667" t="str">
            <v xml:space="preserve"> อ.บ้านหลวง</v>
          </cell>
          <cell r="L667" t="str">
            <v>01</v>
          </cell>
          <cell r="M667" t="str">
            <v xml:space="preserve"> 'ต.บ้านฟ้า'</v>
          </cell>
          <cell r="N667" t="str">
            <v>05</v>
          </cell>
          <cell r="O667" t="str">
            <v xml:space="preserve"> หมู่ 5</v>
          </cell>
          <cell r="P667" t="str">
            <v>01</v>
          </cell>
          <cell r="Q667" t="str">
            <v>เปิดดำเนินการ</v>
          </cell>
          <cell r="R667" t="str">
            <v xml:space="preserve"> เลขที่ 102 </v>
          </cell>
          <cell r="S667" t="str">
            <v>55190</v>
          </cell>
          <cell r="T667" t="str">
            <v>054761060</v>
          </cell>
          <cell r="V667" t="str">
            <v>22</v>
          </cell>
          <cell r="W667" t="str">
            <v>2.2 ทุติยภูมิระดับกลาง</v>
          </cell>
          <cell r="AH667" t="str">
            <v>11174</v>
          </cell>
        </row>
        <row r="668">
          <cell r="A668" t="str">
            <v>001117500</v>
          </cell>
          <cell r="B668" t="str">
            <v>โรงพยาบาลนาน้อย</v>
          </cell>
          <cell r="C668" t="str">
            <v>21002</v>
          </cell>
          <cell r="D668" t="str">
            <v>กระทรวงสาธารณสุข สำนักงานปลัดกระทรวงสาธารณสุข</v>
          </cell>
          <cell r="E668" t="str">
            <v>07</v>
          </cell>
          <cell r="F668" t="str">
            <v>โรงพยาบาลชุมชน</v>
          </cell>
          <cell r="G668" t="str">
            <v>30</v>
          </cell>
          <cell r="H668" t="str">
            <v>55</v>
          </cell>
          <cell r="I668" t="str">
            <v>จ.น่าน</v>
          </cell>
          <cell r="J668" t="str">
            <v>04</v>
          </cell>
          <cell r="K668" t="str">
            <v xml:space="preserve"> อ.นาน้อย</v>
          </cell>
          <cell r="L668" t="str">
            <v>03</v>
          </cell>
          <cell r="M668" t="str">
            <v xml:space="preserve"> 'ต.ศรีษะเกษ'</v>
          </cell>
          <cell r="N668" t="str">
            <v>06</v>
          </cell>
          <cell r="O668" t="str">
            <v xml:space="preserve"> หมู่ 6</v>
          </cell>
          <cell r="P668" t="str">
            <v>01</v>
          </cell>
          <cell r="Q668" t="str">
            <v>เปิดดำเนินการ</v>
          </cell>
          <cell r="R668" t="str">
            <v xml:space="preserve"> เลขที่ 110 </v>
          </cell>
          <cell r="S668" t="str">
            <v>55150</v>
          </cell>
          <cell r="T668" t="str">
            <v>054789089</v>
          </cell>
          <cell r="V668" t="str">
            <v>22</v>
          </cell>
          <cell r="W668" t="str">
            <v>2.2 ทุติยภูมิระดับกลาง</v>
          </cell>
          <cell r="AH668" t="str">
            <v>11175</v>
          </cell>
        </row>
        <row r="669">
          <cell r="A669" t="str">
            <v>001117700</v>
          </cell>
          <cell r="B669" t="str">
            <v>โรงพยาบาลเวียงสา</v>
          </cell>
          <cell r="C669" t="str">
            <v>21002</v>
          </cell>
          <cell r="D669" t="str">
            <v>กระทรวงสาธารณสุข สำนักงานปลัดกระทรวงสาธารณสุข</v>
          </cell>
          <cell r="E669" t="str">
            <v>07</v>
          </cell>
          <cell r="F669" t="str">
            <v>โรงพยาบาลชุมชน</v>
          </cell>
          <cell r="G669" t="str">
            <v>60</v>
          </cell>
          <cell r="H669" t="str">
            <v>55</v>
          </cell>
          <cell r="I669" t="str">
            <v>จ.น่าน</v>
          </cell>
          <cell r="J669" t="str">
            <v>07</v>
          </cell>
          <cell r="K669" t="str">
            <v xml:space="preserve"> อ.เวียงสา</v>
          </cell>
          <cell r="L669" t="str">
            <v>01</v>
          </cell>
          <cell r="M669" t="str">
            <v xml:space="preserve"> 'ต.กลางเวียง'</v>
          </cell>
          <cell r="N669" t="str">
            <v>11</v>
          </cell>
          <cell r="O669" t="str">
            <v xml:space="preserve"> หมู่ 11</v>
          </cell>
          <cell r="P669" t="str">
            <v>01</v>
          </cell>
          <cell r="Q669" t="str">
            <v>เปิดดำเนินการ</v>
          </cell>
          <cell r="R669" t="str">
            <v xml:space="preserve"> เลขที่ 131 </v>
          </cell>
          <cell r="S669" t="str">
            <v>55110</v>
          </cell>
          <cell r="T669" t="str">
            <v>054752012</v>
          </cell>
          <cell r="V669" t="str">
            <v>22</v>
          </cell>
          <cell r="W669" t="str">
            <v>2.2 ทุติยภูมิระดับกลาง</v>
          </cell>
          <cell r="AH669" t="str">
            <v>11177</v>
          </cell>
        </row>
        <row r="670">
          <cell r="A670" t="str">
            <v>001117800</v>
          </cell>
          <cell r="B670" t="str">
            <v>โรงพยาบาลทุ่งช้าง</v>
          </cell>
          <cell r="C670" t="str">
            <v>21002</v>
          </cell>
          <cell r="D670" t="str">
            <v>กระทรวงสาธารณสุข สำนักงานปลัดกระทรวงสาธารณสุข</v>
          </cell>
          <cell r="E670" t="str">
            <v>07</v>
          </cell>
          <cell r="F670" t="str">
            <v>โรงพยาบาลชุมชน</v>
          </cell>
          <cell r="G670" t="str">
            <v>30</v>
          </cell>
          <cell r="H670" t="str">
            <v>55</v>
          </cell>
          <cell r="I670" t="str">
            <v>จ.น่าน</v>
          </cell>
          <cell r="J670" t="str">
            <v>08</v>
          </cell>
          <cell r="K670" t="str">
            <v xml:space="preserve"> อ.ทุ่งช้าง</v>
          </cell>
          <cell r="L670" t="str">
            <v>04</v>
          </cell>
          <cell r="M670" t="str">
            <v xml:space="preserve"> 'ต.ทุ่งช้าง'</v>
          </cell>
          <cell r="N670" t="str">
            <v>02</v>
          </cell>
          <cell r="O670" t="str">
            <v xml:space="preserve"> หมู่ 2</v>
          </cell>
          <cell r="P670" t="str">
            <v>01</v>
          </cell>
          <cell r="Q670" t="str">
            <v>เปิดดำเนินการ</v>
          </cell>
          <cell r="R670" t="str">
            <v xml:space="preserve">เลขที่  1    </v>
          </cell>
          <cell r="S670" t="str">
            <v>55130</v>
          </cell>
          <cell r="T670" t="str">
            <v>054795100</v>
          </cell>
          <cell r="V670" t="str">
            <v>22</v>
          </cell>
          <cell r="W670" t="str">
            <v>2.2 ทุติยภูมิระดับกลาง</v>
          </cell>
          <cell r="AH670" t="str">
            <v>11178</v>
          </cell>
        </row>
        <row r="671">
          <cell r="A671" t="str">
            <v>001117900</v>
          </cell>
          <cell r="B671" t="str">
            <v>โรงพยาบาลเชียงกลาง</v>
          </cell>
          <cell r="C671" t="str">
            <v>21002</v>
          </cell>
          <cell r="D671" t="str">
            <v>กระทรวงสาธารณสุข สำนักงานปลัดกระทรวงสาธารณสุข</v>
          </cell>
          <cell r="E671" t="str">
            <v>07</v>
          </cell>
          <cell r="F671" t="str">
            <v>โรงพยาบาลชุมชน</v>
          </cell>
          <cell r="G671" t="str">
            <v>30</v>
          </cell>
          <cell r="H671" t="str">
            <v>55</v>
          </cell>
          <cell r="I671" t="str">
            <v>จ.น่าน</v>
          </cell>
          <cell r="J671" t="str">
            <v>09</v>
          </cell>
          <cell r="K671" t="str">
            <v xml:space="preserve"> อ.เชียงกลาง</v>
          </cell>
          <cell r="L671" t="str">
            <v>01</v>
          </cell>
          <cell r="M671" t="str">
            <v xml:space="preserve"> 'ต.เชียงกลาง'</v>
          </cell>
          <cell r="N671" t="str">
            <v>05</v>
          </cell>
          <cell r="O671" t="str">
            <v xml:space="preserve"> หมู่ 5</v>
          </cell>
          <cell r="P671" t="str">
            <v>01</v>
          </cell>
          <cell r="Q671" t="str">
            <v>เปิดดำเนินการ</v>
          </cell>
          <cell r="R671" t="str">
            <v>563</v>
          </cell>
          <cell r="S671" t="str">
            <v>55160</v>
          </cell>
          <cell r="T671" t="str">
            <v>054797111</v>
          </cell>
          <cell r="V671" t="str">
            <v>22</v>
          </cell>
          <cell r="W671" t="str">
            <v>2.2 ทุติยภูมิระดับกลาง</v>
          </cell>
          <cell r="AH671" t="str">
            <v>11179</v>
          </cell>
        </row>
        <row r="672">
          <cell r="A672" t="str">
            <v>001118100</v>
          </cell>
          <cell r="B672" t="str">
            <v>โรงพยาบาลสันติสุข</v>
          </cell>
          <cell r="C672" t="str">
            <v>21002</v>
          </cell>
          <cell r="D672" t="str">
            <v>กระทรวงสาธารณสุข สำนักงานปลัดกระทรวงสาธารณสุข</v>
          </cell>
          <cell r="E672" t="str">
            <v>07</v>
          </cell>
          <cell r="F672" t="str">
            <v>โรงพยาบาลชุมชน</v>
          </cell>
          <cell r="G672" t="str">
            <v>30</v>
          </cell>
          <cell r="H672" t="str">
            <v>55</v>
          </cell>
          <cell r="I672" t="str">
            <v>จ.น่าน</v>
          </cell>
          <cell r="J672" t="str">
            <v>11</v>
          </cell>
          <cell r="K672" t="str">
            <v xml:space="preserve"> อ.สันติสุข</v>
          </cell>
          <cell r="L672" t="str">
            <v>01</v>
          </cell>
          <cell r="M672" t="str">
            <v xml:space="preserve"> 'ต.ดู่พงษ์'</v>
          </cell>
          <cell r="N672" t="str">
            <v>04</v>
          </cell>
          <cell r="O672" t="str">
            <v xml:space="preserve"> หมู่ 4</v>
          </cell>
          <cell r="P672" t="str">
            <v>01</v>
          </cell>
          <cell r="Q672" t="str">
            <v>เปิดดำเนินการ</v>
          </cell>
          <cell r="R672" t="str">
            <v xml:space="preserve">เลขที่ 205 </v>
          </cell>
          <cell r="S672" t="str">
            <v>55210</v>
          </cell>
          <cell r="T672" t="str">
            <v>054767045</v>
          </cell>
          <cell r="V672" t="str">
            <v>22</v>
          </cell>
          <cell r="W672" t="str">
            <v>2.2 ทุติยภูมิระดับกลาง</v>
          </cell>
          <cell r="AH672" t="str">
            <v>11181</v>
          </cell>
        </row>
        <row r="673">
          <cell r="A673" t="str">
            <v>001118200</v>
          </cell>
          <cell r="B673" t="str">
            <v>โรงพยาบาลบ่อเกลือ</v>
          </cell>
          <cell r="C673" t="str">
            <v>21002</v>
          </cell>
          <cell r="D673" t="str">
            <v>กระทรวงสาธารณสุข สำนักงานปลัดกระทรวงสาธารณสุข</v>
          </cell>
          <cell r="E673" t="str">
            <v>07</v>
          </cell>
          <cell r="F673" t="str">
            <v>โรงพยาบาลชุมชน</v>
          </cell>
          <cell r="G673" t="str">
            <v>10</v>
          </cell>
          <cell r="H673" t="str">
            <v>55</v>
          </cell>
          <cell r="I673" t="str">
            <v>จ.น่าน</v>
          </cell>
          <cell r="J673" t="str">
            <v>12</v>
          </cell>
          <cell r="K673" t="str">
            <v xml:space="preserve"> อ.บ่อเกลือ</v>
          </cell>
          <cell r="L673" t="str">
            <v>02</v>
          </cell>
          <cell r="M673" t="str">
            <v xml:space="preserve"> 'ต.บ่อเกลือใต้'</v>
          </cell>
          <cell r="N673" t="str">
            <v>03</v>
          </cell>
          <cell r="O673" t="str">
            <v xml:space="preserve"> หมู่ 3</v>
          </cell>
          <cell r="P673" t="str">
            <v>01</v>
          </cell>
          <cell r="Q673" t="str">
            <v>เปิดดำเนินการ</v>
          </cell>
          <cell r="R673" t="str">
            <v xml:space="preserve"> เลขที่ 188 </v>
          </cell>
          <cell r="S673" t="str">
            <v>55220</v>
          </cell>
          <cell r="T673" t="str">
            <v>0547708066</v>
          </cell>
          <cell r="V673" t="str">
            <v>22</v>
          </cell>
          <cell r="W673" t="str">
            <v>2.2 ทุติยภูมิระดับกลาง</v>
          </cell>
          <cell r="AH673" t="str">
            <v>11182</v>
          </cell>
        </row>
        <row r="674">
          <cell r="A674" t="str">
            <v>001118700</v>
          </cell>
          <cell r="B674" t="str">
            <v>โรงพยาบาลปง</v>
          </cell>
          <cell r="C674" t="str">
            <v>21002</v>
          </cell>
          <cell r="D674" t="str">
            <v>กระทรวงสาธารณสุข สำนักงานปลัดกระทรวงสาธารณสุข</v>
          </cell>
          <cell r="E674" t="str">
            <v>07</v>
          </cell>
          <cell r="F674" t="str">
            <v>โรงพยาบาลชุมชน</v>
          </cell>
          <cell r="G674" t="str">
            <v>30</v>
          </cell>
          <cell r="H674" t="str">
            <v>56</v>
          </cell>
          <cell r="I674" t="str">
            <v>จ.พะเยา</v>
          </cell>
          <cell r="J674" t="str">
            <v>06</v>
          </cell>
          <cell r="K674" t="str">
            <v xml:space="preserve"> อ.ปง</v>
          </cell>
          <cell r="L674" t="str">
            <v>06</v>
          </cell>
          <cell r="M674" t="str">
            <v xml:space="preserve"> 'ต.นาปรัง'</v>
          </cell>
          <cell r="N674" t="str">
            <v>01</v>
          </cell>
          <cell r="O674" t="str">
            <v xml:space="preserve"> หมู่ 1</v>
          </cell>
          <cell r="P674" t="str">
            <v>01</v>
          </cell>
          <cell r="Q674" t="str">
            <v>เปิดดำเนินการ</v>
          </cell>
          <cell r="R674" t="str">
            <v xml:space="preserve">395 </v>
          </cell>
          <cell r="S674" t="str">
            <v>56140</v>
          </cell>
          <cell r="T674" t="str">
            <v>054-497-225</v>
          </cell>
          <cell r="U674" t="str">
            <v>054-429510</v>
          </cell>
          <cell r="V674" t="str">
            <v>21</v>
          </cell>
          <cell r="W674" t="str">
            <v>2.1 ทุติยภูมิระดับต้น</v>
          </cell>
          <cell r="X674" t="str">
            <v>S</v>
          </cell>
          <cell r="Y674" t="str">
            <v xml:space="preserve">บริการ  </v>
          </cell>
          <cell r="AH674" t="str">
            <v>11187</v>
          </cell>
        </row>
        <row r="675">
          <cell r="A675" t="str">
            <v>001116900</v>
          </cell>
          <cell r="B675" t="str">
            <v>โรงพยาบาลสูงเม่น</v>
          </cell>
          <cell r="C675" t="str">
            <v>21002</v>
          </cell>
          <cell r="D675" t="str">
            <v>กระทรวงสาธารณสุข สำนักงานปลัดกระทรวงสาธารณสุข</v>
          </cell>
          <cell r="E675" t="str">
            <v>07</v>
          </cell>
          <cell r="F675" t="str">
            <v>โรงพยาบาลชุมชน</v>
          </cell>
          <cell r="G675" t="str">
            <v>30</v>
          </cell>
          <cell r="H675" t="str">
            <v>54</v>
          </cell>
          <cell r="I675" t="str">
            <v>จ.แพร่</v>
          </cell>
          <cell r="J675" t="str">
            <v>04</v>
          </cell>
          <cell r="K675" t="str">
            <v xml:space="preserve"> อ.สูงเม่น</v>
          </cell>
          <cell r="L675" t="str">
            <v>04</v>
          </cell>
          <cell r="M675" t="str">
            <v xml:space="preserve"> 'ต.ดอนมูล'</v>
          </cell>
          <cell r="N675" t="str">
            <v>06</v>
          </cell>
          <cell r="O675" t="str">
            <v xml:space="preserve"> หมู่ 6</v>
          </cell>
          <cell r="P675" t="str">
            <v>01</v>
          </cell>
          <cell r="Q675" t="str">
            <v>เปิดดำเนินการ</v>
          </cell>
          <cell r="R675" t="str">
            <v xml:space="preserve"> เลขที  118   </v>
          </cell>
          <cell r="V675" t="str">
            <v>22</v>
          </cell>
          <cell r="W675" t="str">
            <v>2.2 ทุติยภูมิระดับกลาง</v>
          </cell>
          <cell r="AH675" t="str">
            <v>11169</v>
          </cell>
        </row>
        <row r="676">
          <cell r="A676" t="str">
            <v>001117000</v>
          </cell>
          <cell r="B676" t="str">
            <v>โรงพยาบาลสอง</v>
          </cell>
          <cell r="C676" t="str">
            <v>21002</v>
          </cell>
          <cell r="D676" t="str">
            <v>กระทรวงสาธารณสุข สำนักงานปลัดกระทรวงสาธารณสุข</v>
          </cell>
          <cell r="E676" t="str">
            <v>07</v>
          </cell>
          <cell r="F676" t="str">
            <v>โรงพยาบาลชุมชน</v>
          </cell>
          <cell r="G676" t="str">
            <v>30</v>
          </cell>
          <cell r="H676" t="str">
            <v>54</v>
          </cell>
          <cell r="I676" t="str">
            <v>จ.แพร่</v>
          </cell>
          <cell r="J676" t="str">
            <v>06</v>
          </cell>
          <cell r="K676" t="str">
            <v xml:space="preserve"> อ.สอง</v>
          </cell>
          <cell r="L676" t="str">
            <v>01</v>
          </cell>
          <cell r="M676" t="str">
            <v xml:space="preserve"> 'ต.บ้านหนุน'</v>
          </cell>
          <cell r="N676" t="str">
            <v>04</v>
          </cell>
          <cell r="O676" t="str">
            <v xml:space="preserve"> หมู่ 4</v>
          </cell>
          <cell r="P676" t="str">
            <v>01</v>
          </cell>
          <cell r="Q676" t="str">
            <v>เปิดดำเนินการ</v>
          </cell>
          <cell r="R676" t="str">
            <v xml:space="preserve"> เลขที  475   </v>
          </cell>
          <cell r="V676" t="str">
            <v>22</v>
          </cell>
          <cell r="W676" t="str">
            <v>2.2 ทุติยภูมิระดับกลาง</v>
          </cell>
          <cell r="AH676" t="str">
            <v>11170</v>
          </cell>
        </row>
        <row r="677">
          <cell r="A677" t="str">
            <v>001117100</v>
          </cell>
          <cell r="B677" t="str">
            <v>โรงพยาบาลวังชิ้น</v>
          </cell>
          <cell r="C677" t="str">
            <v>21002</v>
          </cell>
          <cell r="D677" t="str">
            <v>กระทรวงสาธารณสุข สำนักงานปลัดกระทรวงสาธารณสุข</v>
          </cell>
          <cell r="E677" t="str">
            <v>07</v>
          </cell>
          <cell r="F677" t="str">
            <v>โรงพยาบาลชุมชน</v>
          </cell>
          <cell r="G677" t="str">
            <v>30</v>
          </cell>
          <cell r="H677" t="str">
            <v>54</v>
          </cell>
          <cell r="I677" t="str">
            <v>จ.แพร่</v>
          </cell>
          <cell r="J677" t="str">
            <v>07</v>
          </cell>
          <cell r="K677" t="str">
            <v xml:space="preserve"> อ.วังชิ้น</v>
          </cell>
          <cell r="L677" t="str">
            <v>01</v>
          </cell>
          <cell r="M677" t="str">
            <v xml:space="preserve"> 'ต.วังชิ้น'</v>
          </cell>
          <cell r="N677" t="str">
            <v>08</v>
          </cell>
          <cell r="O677" t="str">
            <v xml:space="preserve"> หมู่ 8</v>
          </cell>
          <cell r="P677" t="str">
            <v>01</v>
          </cell>
          <cell r="Q677" t="str">
            <v>เปิดดำเนินการ</v>
          </cell>
          <cell r="R677" t="str">
            <v xml:space="preserve">เลขที  115   </v>
          </cell>
          <cell r="V677" t="str">
            <v>22</v>
          </cell>
          <cell r="W677" t="str">
            <v>2.2 ทุติยภูมิระดับกลาง</v>
          </cell>
          <cell r="AH677" t="str">
            <v>11171</v>
          </cell>
        </row>
        <row r="678">
          <cell r="A678" t="str">
            <v>001117200</v>
          </cell>
          <cell r="B678" t="str">
            <v>โรงพยาบาลหนองม่วงไข่</v>
          </cell>
          <cell r="C678" t="str">
            <v>21002</v>
          </cell>
          <cell r="D678" t="str">
            <v>กระทรวงสาธารณสุข สำนักงานปลัดกระทรวงสาธารณสุข</v>
          </cell>
          <cell r="E678" t="str">
            <v>07</v>
          </cell>
          <cell r="F678" t="str">
            <v>โรงพยาบาลชุมชน</v>
          </cell>
          <cell r="G678" t="str">
            <v>30</v>
          </cell>
          <cell r="H678" t="str">
            <v>54</v>
          </cell>
          <cell r="I678" t="str">
            <v>จ.แพร่</v>
          </cell>
          <cell r="J678" t="str">
            <v>08</v>
          </cell>
          <cell r="K678" t="str">
            <v xml:space="preserve"> อ.หนองม่วงไข่</v>
          </cell>
          <cell r="L678" t="str">
            <v>03</v>
          </cell>
          <cell r="M678" t="str">
            <v xml:space="preserve"> 'ต.น้ำรัด'</v>
          </cell>
          <cell r="N678" t="str">
            <v>04</v>
          </cell>
          <cell r="O678" t="str">
            <v xml:space="preserve"> หมู่ 4</v>
          </cell>
          <cell r="P678" t="str">
            <v>01</v>
          </cell>
          <cell r="Q678" t="str">
            <v>เปิดดำเนินการ</v>
          </cell>
          <cell r="R678" t="str">
            <v xml:space="preserve"> เลขที  329   </v>
          </cell>
          <cell r="V678" t="str">
            <v>22</v>
          </cell>
          <cell r="W678" t="str">
            <v>2.2 ทุติยภูมิระดับกลาง</v>
          </cell>
          <cell r="AH678" t="str">
            <v>11172</v>
          </cell>
        </row>
        <row r="679">
          <cell r="A679" t="str">
            <v>001121900</v>
          </cell>
          <cell r="B679" t="str">
            <v>โรงพยาบาลตากฟ้า</v>
          </cell>
          <cell r="C679" t="str">
            <v>21002</v>
          </cell>
          <cell r="D679" t="str">
            <v>กระทรวงสาธารณสุข สำนักงานปลัดกระทรวงสาธารณสุข</v>
          </cell>
          <cell r="E679" t="str">
            <v>07</v>
          </cell>
          <cell r="F679" t="str">
            <v>โรงพยาบาลชุมชน</v>
          </cell>
          <cell r="G679" t="str">
            <v>30</v>
          </cell>
          <cell r="H679" t="str">
            <v>60</v>
          </cell>
          <cell r="I679" t="str">
            <v>จ.นครสวรรค์</v>
          </cell>
          <cell r="J679" t="str">
            <v>12</v>
          </cell>
          <cell r="K679" t="str">
            <v xml:space="preserve"> อ.ตากฟ้า</v>
          </cell>
          <cell r="L679" t="str">
            <v>01</v>
          </cell>
          <cell r="M679" t="str">
            <v xml:space="preserve"> 'ต.ตากฟ้า'</v>
          </cell>
          <cell r="N679" t="str">
            <v>01</v>
          </cell>
          <cell r="O679" t="str">
            <v xml:space="preserve"> หมู่ 1</v>
          </cell>
          <cell r="P679" t="str">
            <v>01</v>
          </cell>
          <cell r="Q679" t="str">
            <v>เปิดดำเนินการ</v>
          </cell>
          <cell r="R679" t="str">
            <v xml:space="preserve">330 ม.1 ถ.พหลโยธิน </v>
          </cell>
          <cell r="S679" t="str">
            <v>60190</v>
          </cell>
          <cell r="V679" t="str">
            <v>21</v>
          </cell>
          <cell r="W679" t="str">
            <v>2.1 ทุติยภูมิระดับต้น</v>
          </cell>
          <cell r="AH679" t="str">
            <v>11219</v>
          </cell>
        </row>
        <row r="680">
          <cell r="A680" t="str">
            <v>001120800</v>
          </cell>
          <cell r="B680" t="str">
            <v>โรงพยาบาลปางมะผ้า</v>
          </cell>
          <cell r="C680" t="str">
            <v>21002</v>
          </cell>
          <cell r="D680" t="str">
            <v>กระทรวงสาธารณสุข สำนักงานปลัดกระทรวงสาธารณสุข</v>
          </cell>
          <cell r="E680" t="str">
            <v>07</v>
          </cell>
          <cell r="F680" t="str">
            <v>โรงพยาบาลชุมชน</v>
          </cell>
          <cell r="G680" t="str">
            <v>10</v>
          </cell>
          <cell r="H680" t="str">
            <v>58</v>
          </cell>
          <cell r="I680" t="str">
            <v>จ.แม่ฮ่องสอน</v>
          </cell>
          <cell r="J680" t="str">
            <v>07</v>
          </cell>
          <cell r="K680" t="str">
            <v xml:space="preserve"> อ.ปางมะผ้า</v>
          </cell>
          <cell r="L680" t="str">
            <v>01</v>
          </cell>
          <cell r="M680" t="str">
            <v xml:space="preserve"> 'ต.สบป่อง'</v>
          </cell>
          <cell r="N680" t="str">
            <v>01</v>
          </cell>
          <cell r="O680" t="str">
            <v xml:space="preserve"> หมู่ 1</v>
          </cell>
          <cell r="P680" t="str">
            <v>01</v>
          </cell>
          <cell r="Q680" t="str">
            <v>เปิดดำเนินการ</v>
          </cell>
          <cell r="R680" t="str">
            <v xml:space="preserve">240 ม.1 </v>
          </cell>
          <cell r="S680" t="str">
            <v>58150</v>
          </cell>
          <cell r="V680" t="str">
            <v>21</v>
          </cell>
          <cell r="W680" t="str">
            <v>2.1 ทุติยภูมิระดับต้น</v>
          </cell>
          <cell r="AH680" t="str">
            <v>11208</v>
          </cell>
        </row>
        <row r="681">
          <cell r="A681" t="str">
            <v>001123100</v>
          </cell>
          <cell r="B681" t="str">
            <v>โรงพยาบาลขาณุวรลักษบุรี</v>
          </cell>
          <cell r="C681" t="str">
            <v>21002</v>
          </cell>
          <cell r="D681" t="str">
            <v>กระทรวงสาธารณสุข สำนักงานปลัดกระทรวงสาธารณสุข</v>
          </cell>
          <cell r="E681" t="str">
            <v>07</v>
          </cell>
          <cell r="F681" t="str">
            <v>โรงพยาบาลชุมชน</v>
          </cell>
          <cell r="G681" t="str">
            <v>60</v>
          </cell>
          <cell r="H681" t="str">
            <v>62</v>
          </cell>
          <cell r="I681" t="str">
            <v>จ.กำแพงเพชร</v>
          </cell>
          <cell r="J681" t="str">
            <v>04</v>
          </cell>
          <cell r="K681" t="str">
            <v xml:space="preserve"> อ.ขาณุวรลักษบุรี</v>
          </cell>
          <cell r="L681" t="str">
            <v>05</v>
          </cell>
          <cell r="M681" t="str">
            <v xml:space="preserve"> 'ต.แสนตอ'</v>
          </cell>
          <cell r="N681" t="str">
            <v>02</v>
          </cell>
          <cell r="O681" t="str">
            <v xml:space="preserve"> หมู่ 2</v>
          </cell>
          <cell r="P681" t="str">
            <v>01</v>
          </cell>
          <cell r="Q681" t="str">
            <v>เปิดดำเนินการ</v>
          </cell>
          <cell r="S681" t="str">
            <v>62130</v>
          </cell>
          <cell r="V681" t="str">
            <v>21</v>
          </cell>
          <cell r="W681" t="str">
            <v>2.1 ทุติยภูมิระดับต้น</v>
          </cell>
          <cell r="AH681" t="str">
            <v>11231</v>
          </cell>
        </row>
        <row r="682">
          <cell r="A682" t="str">
            <v>001121600</v>
          </cell>
          <cell r="B682" t="str">
            <v>โรงพยาบาลไพศาลี</v>
          </cell>
          <cell r="C682" t="str">
            <v>21002</v>
          </cell>
          <cell r="D682" t="str">
            <v>กระทรวงสาธารณสุข สำนักงานปลัดกระทรวงสาธารณสุข</v>
          </cell>
          <cell r="E682" t="str">
            <v>07</v>
          </cell>
          <cell r="F682" t="str">
            <v>โรงพยาบาลชุมชน</v>
          </cell>
          <cell r="G682" t="str">
            <v>30</v>
          </cell>
          <cell r="H682" t="str">
            <v>60</v>
          </cell>
          <cell r="I682" t="str">
            <v>จ.นครสวรรค์</v>
          </cell>
          <cell r="J682" t="str">
            <v>09</v>
          </cell>
          <cell r="K682" t="str">
            <v xml:space="preserve"> อ.ไพศาลี</v>
          </cell>
          <cell r="L682" t="str">
            <v>08</v>
          </cell>
          <cell r="M682" t="str">
            <v xml:space="preserve"> 'ต.ไพศาลี'</v>
          </cell>
          <cell r="N682" t="str">
            <v>08</v>
          </cell>
          <cell r="O682" t="str">
            <v xml:space="preserve"> หมู่ 8</v>
          </cell>
          <cell r="P682" t="str">
            <v>01</v>
          </cell>
          <cell r="Q682" t="str">
            <v>เปิดดำเนินการ</v>
          </cell>
          <cell r="R682" t="str">
            <v xml:space="preserve">700 ม.8 ถ.ไพศาลี-วังพิกุล </v>
          </cell>
          <cell r="S682" t="str">
            <v>60220</v>
          </cell>
          <cell r="V682" t="str">
            <v>21</v>
          </cell>
          <cell r="W682" t="str">
            <v>2.1 ทุติยภูมิระดับต้น</v>
          </cell>
          <cell r="AH682" t="str">
            <v>11216</v>
          </cell>
        </row>
        <row r="683">
          <cell r="A683" t="str">
            <v>001124100</v>
          </cell>
          <cell r="B683" t="str">
            <v>โรงพยาบาลท่าสองยาง</v>
          </cell>
          <cell r="C683" t="str">
            <v>21002</v>
          </cell>
          <cell r="D683" t="str">
            <v>กระทรวงสาธารณสุข สำนักงานปลัดกระทรวงสาธารณสุข</v>
          </cell>
          <cell r="E683" t="str">
            <v>07</v>
          </cell>
          <cell r="F683" t="str">
            <v>โรงพยาบาลชุมชน</v>
          </cell>
          <cell r="G683" t="str">
            <v>60</v>
          </cell>
          <cell r="H683" t="str">
            <v>63</v>
          </cell>
          <cell r="I683" t="str">
            <v>จ.ตาก</v>
          </cell>
          <cell r="J683" t="str">
            <v>05</v>
          </cell>
          <cell r="K683" t="str">
            <v xml:space="preserve"> อ.ท่าสองยาง</v>
          </cell>
          <cell r="L683" t="str">
            <v>02</v>
          </cell>
          <cell r="M683" t="str">
            <v xml:space="preserve"> 'ต.แม่ต้าน'</v>
          </cell>
          <cell r="N683" t="str">
            <v>02</v>
          </cell>
          <cell r="O683" t="str">
            <v xml:space="preserve"> หมู่ 2</v>
          </cell>
          <cell r="P683" t="str">
            <v>01</v>
          </cell>
          <cell r="Q683" t="str">
            <v>เปิดดำเนินการ</v>
          </cell>
          <cell r="R683" t="str">
            <v xml:space="preserve">357 บ้านแม่ต้าน </v>
          </cell>
          <cell r="S683" t="str">
            <v>63150</v>
          </cell>
          <cell r="T683" t="str">
            <v>055589009</v>
          </cell>
          <cell r="U683" t="str">
            <v>055589009</v>
          </cell>
          <cell r="V683" t="str">
            <v>21</v>
          </cell>
          <cell r="W683" t="str">
            <v>2.1 ทุติยภูมิระดับต้น</v>
          </cell>
          <cell r="Z683" t="str">
            <v>06</v>
          </cell>
          <cell r="AA683" t="str">
            <v>แก้ไข/เปลี่ยนแปลงจำนวนเตียง</v>
          </cell>
          <cell r="AB683" t="str">
            <v>ปรับจำนวนเตียง 30 เป็น 60</v>
          </cell>
          <cell r="AH683" t="str">
            <v>11241</v>
          </cell>
        </row>
        <row r="684">
          <cell r="A684" t="str">
            <v>001126000</v>
          </cell>
          <cell r="B684" t="str">
            <v>โรงพยาบาลบางมูลนาก</v>
          </cell>
          <cell r="C684" t="str">
            <v>21002</v>
          </cell>
          <cell r="D684" t="str">
            <v>กระทรวงสาธารณสุข สำนักงานปลัดกระทรวงสาธารณสุข</v>
          </cell>
          <cell r="E684" t="str">
            <v>07</v>
          </cell>
          <cell r="F684" t="str">
            <v>โรงพยาบาลชุมชน</v>
          </cell>
          <cell r="G684" t="str">
            <v>90</v>
          </cell>
          <cell r="H684" t="str">
            <v>66</v>
          </cell>
          <cell r="I684" t="str">
            <v>จ.พิจิตร</v>
          </cell>
          <cell r="J684" t="str">
            <v>05</v>
          </cell>
          <cell r="K684" t="str">
            <v xml:space="preserve"> อ.บางมูลนาก</v>
          </cell>
          <cell r="L684" t="str">
            <v>01</v>
          </cell>
          <cell r="M684" t="str">
            <v xml:space="preserve"> 'ต.บางมูลนาก'</v>
          </cell>
          <cell r="N684" t="str">
            <v>09</v>
          </cell>
          <cell r="O684" t="str">
            <v xml:space="preserve"> หมู่ 9</v>
          </cell>
          <cell r="P684" t="str">
            <v>01</v>
          </cell>
          <cell r="Q684" t="str">
            <v>เปิดดำเนินการ</v>
          </cell>
          <cell r="S684" t="str">
            <v>66120</v>
          </cell>
          <cell r="T684" t="str">
            <v>056631131</v>
          </cell>
          <cell r="U684" t="str">
            <v>056631132</v>
          </cell>
          <cell r="V684" t="str">
            <v>21</v>
          </cell>
          <cell r="W684" t="str">
            <v>2.1 ทุติยภูมิระดับต้น</v>
          </cell>
          <cell r="AH684" t="str">
            <v>11260</v>
          </cell>
        </row>
        <row r="685">
          <cell r="A685" t="str">
            <v>001123200</v>
          </cell>
          <cell r="B685" t="str">
            <v>โรงพยาบาลคลองขลุง</v>
          </cell>
          <cell r="C685" t="str">
            <v>21002</v>
          </cell>
          <cell r="D685" t="str">
            <v>กระทรวงสาธารณสุข สำนักงานปลัดกระทรวงสาธารณสุข</v>
          </cell>
          <cell r="E685" t="str">
            <v>07</v>
          </cell>
          <cell r="F685" t="str">
            <v>โรงพยาบาลชุมชน</v>
          </cell>
          <cell r="G685" t="str">
            <v>60</v>
          </cell>
          <cell r="H685" t="str">
            <v>62</v>
          </cell>
          <cell r="I685" t="str">
            <v>จ.กำแพงเพชร</v>
          </cell>
          <cell r="J685" t="str">
            <v>05</v>
          </cell>
          <cell r="K685" t="str">
            <v xml:space="preserve"> อ.คลองขลุง</v>
          </cell>
          <cell r="L685" t="str">
            <v>01</v>
          </cell>
          <cell r="M685" t="str">
            <v xml:space="preserve"> 'ต.คลองขลุง'</v>
          </cell>
          <cell r="N685" t="str">
            <v>10</v>
          </cell>
          <cell r="O685" t="str">
            <v xml:space="preserve"> หมู่ 10</v>
          </cell>
          <cell r="P685" t="str">
            <v>01</v>
          </cell>
          <cell r="Q685" t="str">
            <v>เปิดดำเนินการ</v>
          </cell>
          <cell r="R685" t="str">
            <v xml:space="preserve">315 ม.10 ถ.พหลโยธิน </v>
          </cell>
          <cell r="S685" t="str">
            <v>62120</v>
          </cell>
          <cell r="V685" t="str">
            <v>21</v>
          </cell>
          <cell r="W685" t="str">
            <v>2.1 ทุติยภูมิระดับต้น</v>
          </cell>
          <cell r="AH685" t="str">
            <v>11232</v>
          </cell>
        </row>
        <row r="686">
          <cell r="A686" t="str">
            <v>001123900</v>
          </cell>
          <cell r="B686" t="str">
            <v>โรงพยาบาลสามเงา</v>
          </cell>
          <cell r="C686" t="str">
            <v>21002</v>
          </cell>
          <cell r="D686" t="str">
            <v>กระทรวงสาธารณสุข สำนักงานปลัดกระทรวงสาธารณสุข</v>
          </cell>
          <cell r="E686" t="str">
            <v>07</v>
          </cell>
          <cell r="F686" t="str">
            <v>โรงพยาบาลชุมชน</v>
          </cell>
          <cell r="G686" t="str">
            <v>30</v>
          </cell>
          <cell r="H686" t="str">
            <v>63</v>
          </cell>
          <cell r="I686" t="str">
            <v>จ.ตาก</v>
          </cell>
          <cell r="J686" t="str">
            <v>03</v>
          </cell>
          <cell r="K686" t="str">
            <v xml:space="preserve"> อ.สามเงา</v>
          </cell>
          <cell r="L686" t="str">
            <v>01</v>
          </cell>
          <cell r="M686" t="str">
            <v xml:space="preserve"> 'ต.สามเงา'</v>
          </cell>
          <cell r="N686" t="str">
            <v>04</v>
          </cell>
          <cell r="O686" t="str">
            <v xml:space="preserve"> หมู่ 4</v>
          </cell>
          <cell r="P686" t="str">
            <v>01</v>
          </cell>
          <cell r="Q686" t="str">
            <v>เปิดดำเนินการ</v>
          </cell>
          <cell r="R686" t="str">
            <v xml:space="preserve">371 บ้านจัดสรร </v>
          </cell>
          <cell r="S686" t="str">
            <v>63130</v>
          </cell>
          <cell r="T686" t="str">
            <v>055549257</v>
          </cell>
          <cell r="U686" t="str">
            <v>055599672</v>
          </cell>
          <cell r="V686" t="str">
            <v>21</v>
          </cell>
          <cell r="W686" t="str">
            <v>2.1 ทุติยภูมิระดับต้น</v>
          </cell>
          <cell r="AH686" t="str">
            <v>11239</v>
          </cell>
        </row>
        <row r="687">
          <cell r="A687" t="str">
            <v>001124000</v>
          </cell>
          <cell r="B687" t="str">
            <v>โรงพยาบาลแม่ระมาด</v>
          </cell>
          <cell r="C687" t="str">
            <v>21002</v>
          </cell>
          <cell r="D687" t="str">
            <v>กระทรวงสาธารณสุข สำนักงานปลัดกระทรวงสาธารณสุข</v>
          </cell>
          <cell r="E687" t="str">
            <v>07</v>
          </cell>
          <cell r="F687" t="str">
            <v>โรงพยาบาลชุมชน</v>
          </cell>
          <cell r="G687" t="str">
            <v>60</v>
          </cell>
          <cell r="H687" t="str">
            <v>63</v>
          </cell>
          <cell r="I687" t="str">
            <v>จ.ตาก</v>
          </cell>
          <cell r="J687" t="str">
            <v>04</v>
          </cell>
          <cell r="K687" t="str">
            <v xml:space="preserve"> อ.แม่ระมาด</v>
          </cell>
          <cell r="L687" t="str">
            <v>01</v>
          </cell>
          <cell r="M687" t="str">
            <v xml:space="preserve"> 'ต.แม่ระมาด'</v>
          </cell>
          <cell r="N687" t="str">
            <v>04</v>
          </cell>
          <cell r="O687" t="str">
            <v xml:space="preserve"> หมู่ 4</v>
          </cell>
          <cell r="P687" t="str">
            <v>01</v>
          </cell>
          <cell r="Q687" t="str">
            <v>เปิดดำเนินการ</v>
          </cell>
          <cell r="R687" t="str">
            <v xml:space="preserve">251 บ้านแม่ระมาด </v>
          </cell>
          <cell r="S687" t="str">
            <v>63140</v>
          </cell>
          <cell r="T687" t="str">
            <v>055581229</v>
          </cell>
          <cell r="U687" t="str">
            <v>055581085</v>
          </cell>
          <cell r="V687" t="str">
            <v>21</v>
          </cell>
          <cell r="W687" t="str">
            <v>2.1 ทุติยภูมิระดับต้น</v>
          </cell>
          <cell r="AH687" t="str">
            <v>11240</v>
          </cell>
        </row>
        <row r="688">
          <cell r="A688" t="str">
            <v>001123800</v>
          </cell>
          <cell r="B688" t="str">
            <v>โรงพยาบาลบ้านตาก</v>
          </cell>
          <cell r="C688" t="str">
            <v>21002</v>
          </cell>
          <cell r="D688" t="str">
            <v>กระทรวงสาธารณสุข สำนักงานปลัดกระทรวงสาธารณสุข</v>
          </cell>
          <cell r="E688" t="str">
            <v>07</v>
          </cell>
          <cell r="F688" t="str">
            <v>โรงพยาบาลชุมชน</v>
          </cell>
          <cell r="G688" t="str">
            <v>60</v>
          </cell>
          <cell r="H688" t="str">
            <v>63</v>
          </cell>
          <cell r="I688" t="str">
            <v>จ.ตาก</v>
          </cell>
          <cell r="J688" t="str">
            <v>02</v>
          </cell>
          <cell r="K688" t="str">
            <v xml:space="preserve"> อ.บ้านตาก</v>
          </cell>
          <cell r="L688" t="str">
            <v>01</v>
          </cell>
          <cell r="M688" t="str">
            <v xml:space="preserve"> 'ต.ตากออก'</v>
          </cell>
          <cell r="N688" t="str">
            <v>07</v>
          </cell>
          <cell r="O688" t="str">
            <v xml:space="preserve"> หมู่ 7</v>
          </cell>
          <cell r="P688" t="str">
            <v>01</v>
          </cell>
          <cell r="Q688" t="str">
            <v>เปิดดำเนินการ</v>
          </cell>
          <cell r="R688" t="str">
            <v xml:space="preserve">บ้านตะฝั่งสูง </v>
          </cell>
          <cell r="S688" t="str">
            <v>63120</v>
          </cell>
          <cell r="T688" t="str">
            <v>055591023</v>
          </cell>
          <cell r="U688" t="str">
            <v>055591023</v>
          </cell>
          <cell r="V688" t="str">
            <v>21</v>
          </cell>
          <cell r="W688" t="str">
            <v>2.1 ทุติยภูมิระดับต้น</v>
          </cell>
          <cell r="AH688" t="str">
            <v>11238</v>
          </cell>
        </row>
        <row r="689">
          <cell r="A689" t="str">
            <v>001124200</v>
          </cell>
          <cell r="B689" t="str">
            <v>โรงพยาบาลพบพระ</v>
          </cell>
          <cell r="C689" t="str">
            <v>21002</v>
          </cell>
          <cell r="D689" t="str">
            <v>กระทรวงสาธารณสุข สำนักงานปลัดกระทรวงสาธารณสุข</v>
          </cell>
          <cell r="E689" t="str">
            <v>07</v>
          </cell>
          <cell r="F689" t="str">
            <v>โรงพยาบาลชุมชน</v>
          </cell>
          <cell r="G689" t="str">
            <v>30</v>
          </cell>
          <cell r="H689" t="str">
            <v>63</v>
          </cell>
          <cell r="I689" t="str">
            <v>จ.ตาก</v>
          </cell>
          <cell r="J689" t="str">
            <v>07</v>
          </cell>
          <cell r="K689" t="str">
            <v xml:space="preserve"> อ.พบพระ</v>
          </cell>
          <cell r="L689" t="str">
            <v>01</v>
          </cell>
          <cell r="M689" t="str">
            <v xml:space="preserve"> 'ต.พบพระ'</v>
          </cell>
          <cell r="N689" t="str">
            <v>02</v>
          </cell>
          <cell r="O689" t="str">
            <v xml:space="preserve"> หมู่ 2</v>
          </cell>
          <cell r="P689" t="str">
            <v>01</v>
          </cell>
          <cell r="Q689" t="str">
            <v>เปิดดำเนินการ</v>
          </cell>
          <cell r="R689" t="str">
            <v xml:space="preserve">บ้านพบพระกลาง </v>
          </cell>
          <cell r="S689" t="str">
            <v>63160</v>
          </cell>
          <cell r="T689" t="str">
            <v>055569023</v>
          </cell>
          <cell r="U689" t="str">
            <v>055569117</v>
          </cell>
          <cell r="V689" t="str">
            <v>21</v>
          </cell>
          <cell r="W689" t="str">
            <v>2.1 ทุติยภูมิระดับต้น</v>
          </cell>
          <cell r="AH689" t="str">
            <v>11242</v>
          </cell>
        </row>
        <row r="690">
          <cell r="A690" t="str">
            <v>001125700</v>
          </cell>
          <cell r="B690" t="str">
            <v>โรงพยาบาลเนินมะปราง</v>
          </cell>
          <cell r="C690" t="str">
            <v>21002</v>
          </cell>
          <cell r="D690" t="str">
            <v>กระทรวงสาธารณสุข สำนักงานปลัดกระทรวงสาธารณสุข</v>
          </cell>
          <cell r="E690" t="str">
            <v>07</v>
          </cell>
          <cell r="F690" t="str">
            <v>โรงพยาบาลชุมชน</v>
          </cell>
          <cell r="G690" t="str">
            <v>30</v>
          </cell>
          <cell r="H690" t="str">
            <v>65</v>
          </cell>
          <cell r="I690" t="str">
            <v>จ.พิษณุโลก</v>
          </cell>
          <cell r="J690" t="str">
            <v>09</v>
          </cell>
          <cell r="K690" t="str">
            <v xml:space="preserve"> อ.เนินมะปราง</v>
          </cell>
          <cell r="L690" t="str">
            <v>06</v>
          </cell>
          <cell r="M690" t="str">
            <v xml:space="preserve"> 'ต.เนินมะปราง'</v>
          </cell>
          <cell r="N690" t="str">
            <v>02</v>
          </cell>
          <cell r="O690" t="str">
            <v xml:space="preserve"> หมู่ 2</v>
          </cell>
          <cell r="P690" t="str">
            <v>01</v>
          </cell>
          <cell r="Q690" t="str">
            <v>เปิดดำเนินการ</v>
          </cell>
          <cell r="R690" t="str">
            <v>364 ม.2 บ้านเนินมะปราง</v>
          </cell>
          <cell r="V690" t="str">
            <v>21</v>
          </cell>
          <cell r="W690" t="str">
            <v>2.1 ทุติยภูมิระดับต้น</v>
          </cell>
          <cell r="AH690" t="str">
            <v>11257</v>
          </cell>
        </row>
        <row r="691">
          <cell r="A691" t="str">
            <v>001126400</v>
          </cell>
          <cell r="B691" t="str">
            <v>โรงพยาบาลชนแดน</v>
          </cell>
          <cell r="C691" t="str">
            <v>21002</v>
          </cell>
          <cell r="D691" t="str">
            <v>กระทรวงสาธารณสุข สำนักงานปลัดกระทรวงสาธารณสุข</v>
          </cell>
          <cell r="E691" t="str">
            <v>07</v>
          </cell>
          <cell r="F691" t="str">
            <v>โรงพยาบาลชุมชน</v>
          </cell>
          <cell r="G691" t="str">
            <v>60</v>
          </cell>
          <cell r="H691" t="str">
            <v>67</v>
          </cell>
          <cell r="I691" t="str">
            <v>จ.เพชรบูรณ์</v>
          </cell>
          <cell r="J691" t="str">
            <v>02</v>
          </cell>
          <cell r="K691" t="str">
            <v xml:space="preserve"> อ.ชนแดน</v>
          </cell>
          <cell r="L691" t="str">
            <v>01</v>
          </cell>
          <cell r="M691" t="str">
            <v xml:space="preserve"> 'ต.ชนแดน'</v>
          </cell>
          <cell r="N691" t="str">
            <v>07</v>
          </cell>
          <cell r="O691" t="str">
            <v xml:space="preserve"> หมู่ 7</v>
          </cell>
          <cell r="P691" t="str">
            <v>01</v>
          </cell>
          <cell r="Q691" t="str">
            <v>เปิดดำเนินการ</v>
          </cell>
          <cell r="R691" t="str">
            <v xml:space="preserve">415 ม.7 ถ.ชมฐีระเวช </v>
          </cell>
          <cell r="S691" t="str">
            <v>67150</v>
          </cell>
          <cell r="V691" t="str">
            <v>21</v>
          </cell>
          <cell r="W691" t="str">
            <v>2.1 ทุติยภูมิระดับต้น</v>
          </cell>
          <cell r="AH691" t="str">
            <v>11264</v>
          </cell>
        </row>
        <row r="692">
          <cell r="A692" t="str">
            <v>001126700</v>
          </cell>
          <cell r="B692" t="str">
            <v>โรงพยาบาลศรีเทพ</v>
          </cell>
          <cell r="C692" t="str">
            <v>21002</v>
          </cell>
          <cell r="D692" t="str">
            <v>กระทรวงสาธารณสุข สำนักงานปลัดกระทรวงสาธารณสุข</v>
          </cell>
          <cell r="E692" t="str">
            <v>07</v>
          </cell>
          <cell r="F692" t="str">
            <v>โรงพยาบาลชุมชน</v>
          </cell>
          <cell r="G692" t="str">
            <v>30</v>
          </cell>
          <cell r="H692" t="str">
            <v>67</v>
          </cell>
          <cell r="I692" t="str">
            <v>จ.เพชรบูรณ์</v>
          </cell>
          <cell r="J692" t="str">
            <v>06</v>
          </cell>
          <cell r="K692" t="str">
            <v xml:space="preserve"> อ.ศรีเทพ</v>
          </cell>
          <cell r="L692" t="str">
            <v>02</v>
          </cell>
          <cell r="M692" t="str">
            <v xml:space="preserve"> 'ต.สระกรวด'</v>
          </cell>
          <cell r="N692" t="str">
            <v>12</v>
          </cell>
          <cell r="O692" t="str">
            <v xml:space="preserve"> หมู่ 12</v>
          </cell>
          <cell r="P692" t="str">
            <v>01</v>
          </cell>
          <cell r="Q692" t="str">
            <v>เปิดดำเนินการ</v>
          </cell>
          <cell r="R692" t="str">
            <v xml:space="preserve">70 ม.12 ถ.ศรีเทพ-หนองมะค่า </v>
          </cell>
          <cell r="S692" t="str">
            <v>67170</v>
          </cell>
          <cell r="V692" t="str">
            <v>21</v>
          </cell>
          <cell r="W692" t="str">
            <v>2.1 ทุติยภูมิระดับต้น</v>
          </cell>
          <cell r="AH692" t="str">
            <v>11267</v>
          </cell>
        </row>
        <row r="693">
          <cell r="A693" t="str">
            <v>001126900</v>
          </cell>
          <cell r="B693" t="str">
            <v>โรงพยาบาลบึงสามพัน</v>
          </cell>
          <cell r="C693" t="str">
            <v>21002</v>
          </cell>
          <cell r="D693" t="str">
            <v>กระทรวงสาธารณสุข สำนักงานปลัดกระทรวงสาธารณสุข</v>
          </cell>
          <cell r="E693" t="str">
            <v>07</v>
          </cell>
          <cell r="F693" t="str">
            <v>โรงพยาบาลชุมชน</v>
          </cell>
          <cell r="G693" t="str">
            <v>60</v>
          </cell>
          <cell r="H693" t="str">
            <v>67</v>
          </cell>
          <cell r="I693" t="str">
            <v>จ.เพชรบูรณ์</v>
          </cell>
          <cell r="J693" t="str">
            <v>08</v>
          </cell>
          <cell r="K693" t="str">
            <v xml:space="preserve"> อ.บึงสามพัน</v>
          </cell>
          <cell r="L693" t="str">
            <v>01</v>
          </cell>
          <cell r="M693" t="str">
            <v xml:space="preserve"> 'ต.ซับสมอทอด'</v>
          </cell>
          <cell r="N693" t="str">
            <v>09</v>
          </cell>
          <cell r="O693" t="str">
            <v xml:space="preserve"> หมู่ 9</v>
          </cell>
          <cell r="P693" t="str">
            <v>01</v>
          </cell>
          <cell r="Q693" t="str">
            <v>เปิดดำเนินการ</v>
          </cell>
          <cell r="R693" t="str">
            <v xml:space="preserve">333 </v>
          </cell>
          <cell r="S693" t="str">
            <v>67160</v>
          </cell>
          <cell r="V693" t="str">
            <v>21</v>
          </cell>
          <cell r="W693" t="str">
            <v>2.1 ทุติยภูมิระดับต้น</v>
          </cell>
          <cell r="AH693" t="str">
            <v>11269</v>
          </cell>
        </row>
        <row r="694">
          <cell r="A694" t="str">
            <v>001127100</v>
          </cell>
          <cell r="B694" t="str">
            <v>โรงพยาบาลวังโป่ง</v>
          </cell>
          <cell r="C694" t="str">
            <v>21002</v>
          </cell>
          <cell r="D694" t="str">
            <v>กระทรวงสาธารณสุข สำนักงานปลัดกระทรวงสาธารณสุข</v>
          </cell>
          <cell r="E694" t="str">
            <v>07</v>
          </cell>
          <cell r="F694" t="str">
            <v>โรงพยาบาลชุมชน</v>
          </cell>
          <cell r="G694" t="str">
            <v>30</v>
          </cell>
          <cell r="H694" t="str">
            <v>67</v>
          </cell>
          <cell r="I694" t="str">
            <v>จ.เพชรบูรณ์</v>
          </cell>
          <cell r="J694" t="str">
            <v>10</v>
          </cell>
          <cell r="K694" t="str">
            <v xml:space="preserve"> อ.วังโป่ง</v>
          </cell>
          <cell r="L694" t="str">
            <v>01</v>
          </cell>
          <cell r="M694" t="str">
            <v xml:space="preserve"> 'ต.วังโป่ง'</v>
          </cell>
          <cell r="N694" t="str">
            <v>01</v>
          </cell>
          <cell r="O694" t="str">
            <v xml:space="preserve"> หมู่ 1</v>
          </cell>
          <cell r="P694" t="str">
            <v>01</v>
          </cell>
          <cell r="Q694" t="str">
            <v>เปิดดำเนินการ</v>
          </cell>
          <cell r="R694" t="str">
            <v xml:space="preserve">630 </v>
          </cell>
          <cell r="S694" t="str">
            <v>67240</v>
          </cell>
          <cell r="V694" t="str">
            <v>21</v>
          </cell>
          <cell r="W694" t="str">
            <v>2.1 ทุติยภูมิระดับต้น</v>
          </cell>
          <cell r="AH694" t="str">
            <v>11271</v>
          </cell>
        </row>
        <row r="695">
          <cell r="A695" t="str">
            <v>001127000</v>
          </cell>
          <cell r="B695" t="str">
            <v>โรงพยาบาลน้ำหนาว</v>
          </cell>
          <cell r="C695" t="str">
            <v>21002</v>
          </cell>
          <cell r="D695" t="str">
            <v>กระทรวงสาธารณสุข สำนักงานปลัดกระทรวงสาธารณสุข</v>
          </cell>
          <cell r="E695" t="str">
            <v>07</v>
          </cell>
          <cell r="F695" t="str">
            <v>โรงพยาบาลชุมชน</v>
          </cell>
          <cell r="G695" t="str">
            <v>10</v>
          </cell>
          <cell r="H695" t="str">
            <v>67</v>
          </cell>
          <cell r="I695" t="str">
            <v>จ.เพชรบูรณ์</v>
          </cell>
          <cell r="J695" t="str">
            <v>09</v>
          </cell>
          <cell r="K695" t="str">
            <v xml:space="preserve"> อ.น้ำหนาว</v>
          </cell>
          <cell r="L695" t="str">
            <v>01</v>
          </cell>
          <cell r="M695" t="str">
            <v xml:space="preserve"> 'ต.น้ำหนาว'</v>
          </cell>
          <cell r="N695" t="str">
            <v>05</v>
          </cell>
          <cell r="O695" t="str">
            <v xml:space="preserve"> หมู่ 5</v>
          </cell>
          <cell r="P695" t="str">
            <v>01</v>
          </cell>
          <cell r="Q695" t="str">
            <v>เปิดดำเนินการ</v>
          </cell>
          <cell r="R695" t="str">
            <v xml:space="preserve">333 </v>
          </cell>
          <cell r="S695" t="str">
            <v>67160</v>
          </cell>
          <cell r="V695" t="str">
            <v>21</v>
          </cell>
          <cell r="W695" t="str">
            <v>2.1 ทุติยภูมิระดับต้น</v>
          </cell>
          <cell r="AH695" t="str">
            <v>11270</v>
          </cell>
        </row>
        <row r="696">
          <cell r="A696" t="str">
            <v>001124600</v>
          </cell>
          <cell r="B696" t="str">
            <v>โรงพยาบาลกงไกรลาศ</v>
          </cell>
          <cell r="C696" t="str">
            <v>21002</v>
          </cell>
          <cell r="D696" t="str">
            <v>กระทรวงสาธารณสุข สำนักงานปลัดกระทรวงสาธารณสุข</v>
          </cell>
          <cell r="E696" t="str">
            <v>07</v>
          </cell>
          <cell r="F696" t="str">
            <v>โรงพยาบาลชุมชน</v>
          </cell>
          <cell r="G696" t="str">
            <v>30</v>
          </cell>
          <cell r="H696" t="str">
            <v>64</v>
          </cell>
          <cell r="I696" t="str">
            <v>จ.สุโขทัย</v>
          </cell>
          <cell r="J696" t="str">
            <v>04</v>
          </cell>
          <cell r="K696" t="str">
            <v xml:space="preserve"> อ.กงไกรลาศ</v>
          </cell>
          <cell r="L696" t="str">
            <v>01</v>
          </cell>
          <cell r="M696" t="str">
            <v xml:space="preserve"> 'ต.กง'</v>
          </cell>
          <cell r="N696" t="str">
            <v>02</v>
          </cell>
          <cell r="O696" t="str">
            <v xml:space="preserve"> หมู่ 2</v>
          </cell>
          <cell r="P696" t="str">
            <v>01</v>
          </cell>
          <cell r="Q696" t="str">
            <v>เปิดดำเนินการ</v>
          </cell>
          <cell r="R696" t="str">
            <v>ถ.สิงหวัฒน์</v>
          </cell>
          <cell r="S696" t="str">
            <v>64170</v>
          </cell>
          <cell r="T696" t="str">
            <v>055625248</v>
          </cell>
          <cell r="U696" t="str">
            <v>055691152</v>
          </cell>
          <cell r="V696" t="str">
            <v>21</v>
          </cell>
          <cell r="W696" t="str">
            <v>2.1 ทุติยภูมิระดับต้น</v>
          </cell>
          <cell r="AH696" t="str">
            <v>11246</v>
          </cell>
        </row>
        <row r="697">
          <cell r="A697" t="str">
            <v>001124400</v>
          </cell>
          <cell r="B697" t="str">
            <v>โรงพยาบาลบ้านด่านลานหอย</v>
          </cell>
          <cell r="C697" t="str">
            <v>21002</v>
          </cell>
          <cell r="D697" t="str">
            <v>กระทรวงสาธารณสุข สำนักงานปลัดกระทรวงสาธารณสุข</v>
          </cell>
          <cell r="E697" t="str">
            <v>07</v>
          </cell>
          <cell r="F697" t="str">
            <v>โรงพยาบาลชุมชน</v>
          </cell>
          <cell r="G697" t="str">
            <v>30</v>
          </cell>
          <cell r="H697" t="str">
            <v>64</v>
          </cell>
          <cell r="I697" t="str">
            <v>จ.สุโขทัย</v>
          </cell>
          <cell r="J697" t="str">
            <v>02</v>
          </cell>
          <cell r="K697" t="str">
            <v xml:space="preserve"> อ.บ้านด่านลานหอย</v>
          </cell>
          <cell r="L697" t="str">
            <v>02</v>
          </cell>
          <cell r="M697" t="str">
            <v xml:space="preserve"> 'ต.บ้านด่าน'</v>
          </cell>
          <cell r="N697" t="str">
            <v>02</v>
          </cell>
          <cell r="O697" t="str">
            <v xml:space="preserve"> หมู่ 2</v>
          </cell>
          <cell r="P697" t="str">
            <v>01</v>
          </cell>
          <cell r="Q697" t="str">
            <v>เปิดดำเนินการ</v>
          </cell>
          <cell r="R697" t="str">
            <v xml:space="preserve">ม. 02 </v>
          </cell>
          <cell r="V697" t="str">
            <v>21</v>
          </cell>
          <cell r="W697" t="str">
            <v>2.1 ทุติยภูมิระดับต้น</v>
          </cell>
          <cell r="AH697" t="str">
            <v>11244</v>
          </cell>
        </row>
        <row r="698">
          <cell r="A698" t="str">
            <v>001123300</v>
          </cell>
          <cell r="B698" t="str">
            <v>โรงพยาบาลพรานกระต่าย</v>
          </cell>
          <cell r="C698" t="str">
            <v>21002</v>
          </cell>
          <cell r="D698" t="str">
            <v>กระทรวงสาธารณสุข สำนักงานปลัดกระทรวงสาธารณสุข</v>
          </cell>
          <cell r="E698" t="str">
            <v>07</v>
          </cell>
          <cell r="F698" t="str">
            <v>โรงพยาบาลชุมชน</v>
          </cell>
          <cell r="G698" t="str">
            <v>60</v>
          </cell>
          <cell r="H698" t="str">
            <v>62</v>
          </cell>
          <cell r="I698" t="str">
            <v>จ.กำแพงเพชร</v>
          </cell>
          <cell r="J698" t="str">
            <v>06</v>
          </cell>
          <cell r="K698" t="str">
            <v xml:space="preserve"> อ.พรานกระต่าย</v>
          </cell>
          <cell r="L698" t="str">
            <v>01</v>
          </cell>
          <cell r="M698" t="str">
            <v xml:space="preserve"> 'ต.พรานกระต่าย'</v>
          </cell>
          <cell r="N698" t="str">
            <v>11</v>
          </cell>
          <cell r="O698" t="str">
            <v xml:space="preserve"> หมู่ 11</v>
          </cell>
          <cell r="P698" t="str">
            <v>01</v>
          </cell>
          <cell r="Q698" t="str">
            <v>เปิดดำเนินการ</v>
          </cell>
          <cell r="R698" t="str">
            <v xml:space="preserve">114 </v>
          </cell>
          <cell r="S698" t="str">
            <v>62110</v>
          </cell>
          <cell r="V698" t="str">
            <v>21</v>
          </cell>
          <cell r="W698" t="str">
            <v>2.1 ทุติยภูมิระดับต้น</v>
          </cell>
          <cell r="AH698" t="str">
            <v>11233</v>
          </cell>
        </row>
        <row r="699">
          <cell r="A699" t="str">
            <v>001123400</v>
          </cell>
          <cell r="B699" t="str">
            <v>โรงพยาบาลลานกระบือ</v>
          </cell>
          <cell r="C699" t="str">
            <v>21002</v>
          </cell>
          <cell r="D699" t="str">
            <v>กระทรวงสาธารณสุข สำนักงานปลัดกระทรวงสาธารณสุข</v>
          </cell>
          <cell r="E699" t="str">
            <v>07</v>
          </cell>
          <cell r="F699" t="str">
            <v>โรงพยาบาลชุมชน</v>
          </cell>
          <cell r="G699" t="str">
            <v>30</v>
          </cell>
          <cell r="H699" t="str">
            <v>62</v>
          </cell>
          <cell r="I699" t="str">
            <v>จ.กำแพงเพชร</v>
          </cell>
          <cell r="J699" t="str">
            <v>07</v>
          </cell>
          <cell r="K699" t="str">
            <v xml:space="preserve"> อ.ลานกระบือ</v>
          </cell>
          <cell r="L699" t="str">
            <v>01</v>
          </cell>
          <cell r="M699" t="str">
            <v xml:space="preserve"> 'ต.ลานกระบือ'</v>
          </cell>
          <cell r="N699" t="str">
            <v>06</v>
          </cell>
          <cell r="O699" t="str">
            <v xml:space="preserve"> หมู่ 6</v>
          </cell>
          <cell r="P699" t="str">
            <v>01</v>
          </cell>
          <cell r="Q699" t="str">
            <v>เปิดดำเนินการ</v>
          </cell>
          <cell r="R699" t="str">
            <v>62</v>
          </cell>
          <cell r="S699" t="str">
            <v>62170</v>
          </cell>
          <cell r="V699" t="str">
            <v>21</v>
          </cell>
          <cell r="W699" t="str">
            <v>2.1 ทุติยภูมิระดับต้น</v>
          </cell>
          <cell r="AH699" t="str">
            <v>11234</v>
          </cell>
        </row>
        <row r="700">
          <cell r="A700" t="str">
            <v>001123500</v>
          </cell>
          <cell r="B700" t="str">
            <v>โรงพยาบาลทรายทองวัฒนา</v>
          </cell>
          <cell r="C700" t="str">
            <v>21002</v>
          </cell>
          <cell r="D700" t="str">
            <v>กระทรวงสาธารณสุข สำนักงานปลัดกระทรวงสาธารณสุข</v>
          </cell>
          <cell r="E700" t="str">
            <v>07</v>
          </cell>
          <cell r="F700" t="str">
            <v>โรงพยาบาลชุมชน</v>
          </cell>
          <cell r="G700" t="str">
            <v>10</v>
          </cell>
          <cell r="H700" t="str">
            <v>62</v>
          </cell>
          <cell r="I700" t="str">
            <v>จ.กำแพงเพชร</v>
          </cell>
          <cell r="J700" t="str">
            <v>08</v>
          </cell>
          <cell r="K700" t="str">
            <v xml:space="preserve"> อ.ทรายทองวัฒนา</v>
          </cell>
          <cell r="L700" t="str">
            <v>01</v>
          </cell>
          <cell r="M700" t="str">
            <v xml:space="preserve"> 'ต.ทุ่งทราย'</v>
          </cell>
          <cell r="N700" t="str">
            <v>01</v>
          </cell>
          <cell r="O700" t="str">
            <v xml:space="preserve"> หมู่ 1</v>
          </cell>
          <cell r="P700" t="str">
            <v>01</v>
          </cell>
          <cell r="Q700" t="str">
            <v>เปิดดำเนินการ</v>
          </cell>
          <cell r="S700" t="str">
            <v>62190</v>
          </cell>
          <cell r="V700" t="str">
            <v>21</v>
          </cell>
          <cell r="W700" t="str">
            <v>2.1 ทุติยภูมิระดับต้น</v>
          </cell>
          <cell r="AH700" t="str">
            <v>11235</v>
          </cell>
        </row>
        <row r="701">
          <cell r="A701" t="str">
            <v>001122800</v>
          </cell>
          <cell r="B701" t="str">
            <v>โรงพยาบาลทุ่งโพธิ์ทะเล</v>
          </cell>
          <cell r="C701" t="str">
            <v>21002</v>
          </cell>
          <cell r="D701" t="str">
            <v>กระทรวงสาธารณสุข สำนักงานปลัดกระทรวงสาธารณสุข</v>
          </cell>
          <cell r="E701" t="str">
            <v>07</v>
          </cell>
          <cell r="F701" t="str">
            <v>โรงพยาบาลชุมชน</v>
          </cell>
          <cell r="G701" t="str">
            <v>10</v>
          </cell>
          <cell r="H701" t="str">
            <v>62</v>
          </cell>
          <cell r="I701" t="str">
            <v>จ.กำแพงเพชร</v>
          </cell>
          <cell r="J701" t="str">
            <v>01</v>
          </cell>
          <cell r="K701" t="str">
            <v xml:space="preserve"> อ.เมืองกำแพงเพชร</v>
          </cell>
          <cell r="L701" t="str">
            <v>12</v>
          </cell>
          <cell r="M701" t="str">
            <v xml:space="preserve"> 'ต.นิคมทุ่งโพธิ์ทะเล'</v>
          </cell>
          <cell r="N701" t="str">
            <v>12</v>
          </cell>
          <cell r="O701" t="str">
            <v xml:space="preserve"> หมู่ 12</v>
          </cell>
          <cell r="P701" t="str">
            <v>01</v>
          </cell>
          <cell r="Q701" t="str">
            <v>เปิดดำเนินการ</v>
          </cell>
          <cell r="S701" t="str">
            <v>62000</v>
          </cell>
          <cell r="V701" t="str">
            <v>21</v>
          </cell>
          <cell r="W701" t="str">
            <v>2.1 ทุติยภูมิระดับต้น</v>
          </cell>
          <cell r="AH701" t="str">
            <v>11228</v>
          </cell>
        </row>
        <row r="702">
          <cell r="A702" t="str">
            <v>001122900</v>
          </cell>
          <cell r="B702" t="str">
            <v>โรงพยาบาลไทรงาม</v>
          </cell>
          <cell r="C702" t="str">
            <v>21002</v>
          </cell>
          <cell r="D702" t="str">
            <v>กระทรวงสาธารณสุข สำนักงานปลัดกระทรวงสาธารณสุข</v>
          </cell>
          <cell r="E702" t="str">
            <v>07</v>
          </cell>
          <cell r="F702" t="str">
            <v>โรงพยาบาลชุมชน</v>
          </cell>
          <cell r="G702" t="str">
            <v>30</v>
          </cell>
          <cell r="H702" t="str">
            <v>62</v>
          </cell>
          <cell r="I702" t="str">
            <v>จ.กำแพงเพชร</v>
          </cell>
          <cell r="J702" t="str">
            <v>02</v>
          </cell>
          <cell r="K702" t="str">
            <v xml:space="preserve"> อ.ไทรงาม</v>
          </cell>
          <cell r="L702" t="str">
            <v>01</v>
          </cell>
          <cell r="M702" t="str">
            <v xml:space="preserve"> 'ต.ไทรงาม'</v>
          </cell>
          <cell r="N702" t="str">
            <v>04</v>
          </cell>
          <cell r="O702" t="str">
            <v xml:space="preserve"> หมู่ 4</v>
          </cell>
          <cell r="P702" t="str">
            <v>01</v>
          </cell>
          <cell r="Q702" t="str">
            <v>เปิดดำเนินการ</v>
          </cell>
          <cell r="R702" t="str">
            <v xml:space="preserve">1 </v>
          </cell>
          <cell r="S702" t="str">
            <v>62150</v>
          </cell>
          <cell r="V702" t="str">
            <v>21</v>
          </cell>
          <cell r="W702" t="str">
            <v>2.1 ทุติยภูมิระดับต้น</v>
          </cell>
          <cell r="AH702" t="str">
            <v>11229</v>
          </cell>
        </row>
        <row r="703">
          <cell r="A703" t="str">
            <v>001123000</v>
          </cell>
          <cell r="B703" t="str">
            <v>โรงพยาบาลคลองลาน</v>
          </cell>
          <cell r="C703" t="str">
            <v>21002</v>
          </cell>
          <cell r="D703" t="str">
            <v>กระทรวงสาธารณสุข สำนักงานปลัดกระทรวงสาธารณสุข</v>
          </cell>
          <cell r="E703" t="str">
            <v>07</v>
          </cell>
          <cell r="F703" t="str">
            <v>โรงพยาบาลชุมชน</v>
          </cell>
          <cell r="G703" t="str">
            <v>60</v>
          </cell>
          <cell r="H703" t="str">
            <v>62</v>
          </cell>
          <cell r="I703" t="str">
            <v>จ.กำแพงเพชร</v>
          </cell>
          <cell r="J703" t="str">
            <v>03</v>
          </cell>
          <cell r="K703" t="str">
            <v xml:space="preserve"> อ.คลองลาน</v>
          </cell>
          <cell r="L703" t="str">
            <v>01</v>
          </cell>
          <cell r="M703" t="str">
            <v xml:space="preserve"> 'ต.คลองน้ำไหล'</v>
          </cell>
          <cell r="N703" t="str">
            <v>09</v>
          </cell>
          <cell r="O703" t="str">
            <v xml:space="preserve"> หมู่ 9</v>
          </cell>
          <cell r="P703" t="str">
            <v>01</v>
          </cell>
          <cell r="Q703" t="str">
            <v>เปิดดำเนินการ</v>
          </cell>
          <cell r="R703" t="str">
            <v xml:space="preserve">9 </v>
          </cell>
          <cell r="S703" t="str">
            <v>62180</v>
          </cell>
          <cell r="V703" t="str">
            <v>21</v>
          </cell>
          <cell r="W703" t="str">
            <v>2.1 ทุติยภูมิระดับต้น</v>
          </cell>
          <cell r="AH703" t="str">
            <v>11230</v>
          </cell>
        </row>
        <row r="704">
          <cell r="A704" t="str">
            <v>001123600</v>
          </cell>
          <cell r="B704" t="str">
            <v>โรงพยาบาลปางศิลาทอง</v>
          </cell>
          <cell r="C704" t="str">
            <v>21002</v>
          </cell>
          <cell r="D704" t="str">
            <v>กระทรวงสาธารณสุข สำนักงานปลัดกระทรวงสาธารณสุข</v>
          </cell>
          <cell r="E704" t="str">
            <v>07</v>
          </cell>
          <cell r="F704" t="str">
            <v>โรงพยาบาลชุมชน</v>
          </cell>
          <cell r="G704" t="str">
            <v>30</v>
          </cell>
          <cell r="H704" t="str">
            <v>62</v>
          </cell>
          <cell r="I704" t="str">
            <v>จ.กำแพงเพชร</v>
          </cell>
          <cell r="J704" t="str">
            <v>09</v>
          </cell>
          <cell r="K704" t="str">
            <v xml:space="preserve"> อ.ปางศิลาทอง</v>
          </cell>
          <cell r="L704" t="str">
            <v>02</v>
          </cell>
          <cell r="M704" t="str">
            <v xml:space="preserve"> 'ต.หินดาต'</v>
          </cell>
          <cell r="N704" t="str">
            <v>04</v>
          </cell>
          <cell r="O704" t="str">
            <v xml:space="preserve"> หมู่ 4</v>
          </cell>
          <cell r="P704" t="str">
            <v>01</v>
          </cell>
          <cell r="Q704" t="str">
            <v>เปิดดำเนินการ</v>
          </cell>
          <cell r="S704" t="str">
            <v>62120</v>
          </cell>
          <cell r="V704" t="str">
            <v>21</v>
          </cell>
          <cell r="W704" t="str">
            <v>2.1 ทุติยภูมิระดับต้น</v>
          </cell>
          <cell r="AH704" t="str">
            <v>11236</v>
          </cell>
        </row>
        <row r="705">
          <cell r="A705" t="str">
            <v>001125800</v>
          </cell>
          <cell r="B705" t="str">
            <v>โรงพยาบาลวังทรายพูน</v>
          </cell>
          <cell r="C705" t="str">
            <v>21002</v>
          </cell>
          <cell r="D705" t="str">
            <v>กระทรวงสาธารณสุข สำนักงานปลัดกระทรวงสาธารณสุข</v>
          </cell>
          <cell r="E705" t="str">
            <v>07</v>
          </cell>
          <cell r="F705" t="str">
            <v>โรงพยาบาลชุมชน</v>
          </cell>
          <cell r="G705" t="str">
            <v>30</v>
          </cell>
          <cell r="H705" t="str">
            <v>66</v>
          </cell>
          <cell r="I705" t="str">
            <v>จ.พิจิตร</v>
          </cell>
          <cell r="J705" t="str">
            <v>02</v>
          </cell>
          <cell r="K705" t="str">
            <v xml:space="preserve"> อ.วังทรายพูน</v>
          </cell>
          <cell r="L705" t="str">
            <v>01</v>
          </cell>
          <cell r="M705" t="str">
            <v xml:space="preserve"> 'ต.วังทรายพูน'</v>
          </cell>
          <cell r="N705" t="str">
            <v>01</v>
          </cell>
          <cell r="O705" t="str">
            <v xml:space="preserve"> หมู่ 1</v>
          </cell>
          <cell r="P705" t="str">
            <v>01</v>
          </cell>
          <cell r="Q705" t="str">
            <v>เปิดดำเนินการ</v>
          </cell>
          <cell r="R705" t="str">
            <v>340</v>
          </cell>
          <cell r="T705" t="str">
            <v>056695032</v>
          </cell>
          <cell r="V705" t="str">
            <v>21</v>
          </cell>
          <cell r="W705" t="str">
            <v>2.1 ทุติยภูมิระดับต้น</v>
          </cell>
          <cell r="AH705" t="str">
            <v>11258</v>
          </cell>
        </row>
        <row r="706">
          <cell r="A706" t="str">
            <v>001126200</v>
          </cell>
          <cell r="B706" t="str">
            <v>โรงพยาบาลสามง่าม</v>
          </cell>
          <cell r="C706" t="str">
            <v>21002</v>
          </cell>
          <cell r="D706" t="str">
            <v>กระทรวงสาธารณสุข สำนักงานปลัดกระทรวงสาธารณสุข</v>
          </cell>
          <cell r="E706" t="str">
            <v>07</v>
          </cell>
          <cell r="F706" t="str">
            <v>โรงพยาบาลชุมชน</v>
          </cell>
          <cell r="G706" t="str">
            <v>60</v>
          </cell>
          <cell r="H706" t="str">
            <v>66</v>
          </cell>
          <cell r="I706" t="str">
            <v>จ.พิจิตร</v>
          </cell>
          <cell r="J706" t="str">
            <v>07</v>
          </cell>
          <cell r="K706" t="str">
            <v xml:space="preserve"> อ.สามง่าม</v>
          </cell>
          <cell r="L706" t="str">
            <v>01</v>
          </cell>
          <cell r="M706" t="str">
            <v xml:space="preserve"> 'ต.สามง่าม'</v>
          </cell>
          <cell r="N706" t="str">
            <v>05</v>
          </cell>
          <cell r="O706" t="str">
            <v xml:space="preserve"> หมู่ 5</v>
          </cell>
          <cell r="P706" t="str">
            <v>01</v>
          </cell>
          <cell r="Q706" t="str">
            <v>เปิดดำเนินการ</v>
          </cell>
          <cell r="R706" t="str">
            <v xml:space="preserve">104 </v>
          </cell>
          <cell r="S706" t="str">
            <v>66140</v>
          </cell>
          <cell r="T706" t="str">
            <v>056691228</v>
          </cell>
          <cell r="V706" t="str">
            <v>21</v>
          </cell>
          <cell r="W706" t="str">
            <v>2.1 ทุติยภูมิระดับต้น</v>
          </cell>
          <cell r="AH706" t="str">
            <v>11262</v>
          </cell>
        </row>
        <row r="707">
          <cell r="A707" t="str">
            <v>001126100</v>
          </cell>
          <cell r="B707" t="str">
            <v>โรงพยาบาลโพทะเล</v>
          </cell>
          <cell r="C707" t="str">
            <v>21002</v>
          </cell>
          <cell r="D707" t="str">
            <v>กระทรวงสาธารณสุข สำนักงานปลัดกระทรวงสาธารณสุข</v>
          </cell>
          <cell r="E707" t="str">
            <v>07</v>
          </cell>
          <cell r="F707" t="str">
            <v>โรงพยาบาลชุมชน</v>
          </cell>
          <cell r="G707" t="str">
            <v>30</v>
          </cell>
          <cell r="H707" t="str">
            <v>66</v>
          </cell>
          <cell r="I707" t="str">
            <v>จ.พิจิตร</v>
          </cell>
          <cell r="J707" t="str">
            <v>06</v>
          </cell>
          <cell r="K707" t="str">
            <v xml:space="preserve"> อ.โพทะเล</v>
          </cell>
          <cell r="L707" t="str">
            <v>01</v>
          </cell>
          <cell r="M707" t="str">
            <v xml:space="preserve"> 'ต.โพทะเล'</v>
          </cell>
          <cell r="N707" t="str">
            <v>02</v>
          </cell>
          <cell r="O707" t="str">
            <v xml:space="preserve"> หมู่ 2</v>
          </cell>
          <cell r="P707" t="str">
            <v>01</v>
          </cell>
          <cell r="Q707" t="str">
            <v>เปิดดำเนินการ</v>
          </cell>
          <cell r="R707" t="str">
            <v xml:space="preserve">762  ถ.โพทะเล-บรรพต </v>
          </cell>
          <cell r="S707" t="str">
            <v>66130</v>
          </cell>
          <cell r="V707" t="str">
            <v>21</v>
          </cell>
          <cell r="W707" t="str">
            <v>2.1 ทุติยภูมิระดับต้น</v>
          </cell>
          <cell r="AH707" t="str">
            <v>11261</v>
          </cell>
        </row>
        <row r="708">
          <cell r="A708" t="str">
            <v>001126300</v>
          </cell>
          <cell r="B708" t="str">
            <v>โรงพยาบาลทับคล้อ</v>
          </cell>
          <cell r="C708" t="str">
            <v>21002</v>
          </cell>
          <cell r="D708" t="str">
            <v>กระทรวงสาธารณสุข สำนักงานปลัดกระทรวงสาธารณสุข</v>
          </cell>
          <cell r="E708" t="str">
            <v>07</v>
          </cell>
          <cell r="F708" t="str">
            <v>โรงพยาบาลชุมชน</v>
          </cell>
          <cell r="G708" t="str">
            <v>30</v>
          </cell>
          <cell r="H708" t="str">
            <v>66</v>
          </cell>
          <cell r="I708" t="str">
            <v>จ.พิจิตร</v>
          </cell>
          <cell r="J708" t="str">
            <v>08</v>
          </cell>
          <cell r="K708" t="str">
            <v xml:space="preserve"> อ.ทับคล้อ</v>
          </cell>
          <cell r="L708" t="str">
            <v>02</v>
          </cell>
          <cell r="M708" t="str">
            <v xml:space="preserve"> 'ต.เขาทราย'</v>
          </cell>
          <cell r="N708" t="str">
            <v>04</v>
          </cell>
          <cell r="O708" t="str">
            <v xml:space="preserve"> หมู่ 4</v>
          </cell>
          <cell r="P708" t="str">
            <v>01</v>
          </cell>
          <cell r="Q708" t="str">
            <v>เปิดดำเนินการ</v>
          </cell>
          <cell r="R708" t="str">
            <v xml:space="preserve">54 ม.4 ถ.ชมฐีระเวช </v>
          </cell>
          <cell r="S708" t="str">
            <v>66150</v>
          </cell>
          <cell r="V708" t="str">
            <v>21</v>
          </cell>
          <cell r="W708" t="str">
            <v>2.1 ทุติยภูมิระดับต้น</v>
          </cell>
          <cell r="AH708" t="str">
            <v>11263</v>
          </cell>
        </row>
        <row r="709">
          <cell r="A709" t="str">
            <v>001122600</v>
          </cell>
          <cell r="B709" t="str">
            <v>โรงพยาบาลลานสัก</v>
          </cell>
          <cell r="C709" t="str">
            <v>21002</v>
          </cell>
          <cell r="D709" t="str">
            <v>กระทรวงสาธารณสุข สำนักงานปลัดกระทรวงสาธารณสุข</v>
          </cell>
          <cell r="E709" t="str">
            <v>07</v>
          </cell>
          <cell r="F709" t="str">
            <v>โรงพยาบาลชุมชน</v>
          </cell>
          <cell r="G709" t="str">
            <v>60</v>
          </cell>
          <cell r="H709" t="str">
            <v>61</v>
          </cell>
          <cell r="I709" t="str">
            <v>จ.อุทัยธานี</v>
          </cell>
          <cell r="J709" t="str">
            <v>07</v>
          </cell>
          <cell r="K709" t="str">
            <v xml:space="preserve"> อ.ลานสัก</v>
          </cell>
          <cell r="L709" t="str">
            <v>01</v>
          </cell>
          <cell r="M709" t="str">
            <v xml:space="preserve"> 'ต.ลานสัก'</v>
          </cell>
          <cell r="N709" t="str">
            <v>02</v>
          </cell>
          <cell r="O709" t="str">
            <v xml:space="preserve"> หมู่ 2</v>
          </cell>
          <cell r="P709" t="str">
            <v>01</v>
          </cell>
          <cell r="Q709" t="str">
            <v>เปิดดำเนินการ</v>
          </cell>
          <cell r="R709" t="str">
            <v xml:space="preserve">466 </v>
          </cell>
          <cell r="S709" t="str">
            <v>61160</v>
          </cell>
          <cell r="T709" t="str">
            <v>056537130</v>
          </cell>
          <cell r="U709" t="str">
            <v>056537133</v>
          </cell>
          <cell r="V709" t="str">
            <v>21</v>
          </cell>
          <cell r="W709" t="str">
            <v>2.1 ทุติยภูมิระดับต้น</v>
          </cell>
          <cell r="X709" t="str">
            <v>S</v>
          </cell>
          <cell r="Y709" t="str">
            <v xml:space="preserve">บริการ  </v>
          </cell>
          <cell r="AH709" t="str">
            <v>11226</v>
          </cell>
        </row>
        <row r="710">
          <cell r="A710" t="str">
            <v>001122100</v>
          </cell>
          <cell r="B710" t="str">
            <v>โรงพยาบาลทัพทัน</v>
          </cell>
          <cell r="C710" t="str">
            <v>21002</v>
          </cell>
          <cell r="D710" t="str">
            <v>กระทรวงสาธารณสุข สำนักงานปลัดกระทรวงสาธารณสุข</v>
          </cell>
          <cell r="E710" t="str">
            <v>07</v>
          </cell>
          <cell r="F710" t="str">
            <v>โรงพยาบาลชุมชน</v>
          </cell>
          <cell r="G710" t="str">
            <v>90</v>
          </cell>
          <cell r="H710" t="str">
            <v>61</v>
          </cell>
          <cell r="I710" t="str">
            <v>จ.อุทัยธานี</v>
          </cell>
          <cell r="J710" t="str">
            <v>02</v>
          </cell>
          <cell r="K710" t="str">
            <v xml:space="preserve"> อ.ทัพทัน</v>
          </cell>
          <cell r="L710" t="str">
            <v>01</v>
          </cell>
          <cell r="M710" t="str">
            <v xml:space="preserve"> 'ต.ทัพทัน'</v>
          </cell>
          <cell r="N710" t="str">
            <v>01</v>
          </cell>
          <cell r="O710" t="str">
            <v xml:space="preserve"> หมู่ 1</v>
          </cell>
          <cell r="P710" t="str">
            <v>01</v>
          </cell>
          <cell r="Q710" t="str">
            <v>เปิดดำเนินการ</v>
          </cell>
          <cell r="R710" t="str">
            <v xml:space="preserve">375 </v>
          </cell>
          <cell r="S710" t="str">
            <v>61120</v>
          </cell>
          <cell r="T710" t="str">
            <v>056540026</v>
          </cell>
          <cell r="U710" t="str">
            <v>056540025</v>
          </cell>
          <cell r="V710" t="str">
            <v>21</v>
          </cell>
          <cell r="W710" t="str">
            <v>2.1 ทุติยภูมิระดับต้น</v>
          </cell>
          <cell r="X710" t="str">
            <v>S</v>
          </cell>
          <cell r="Y710" t="str">
            <v xml:space="preserve">บริการ  </v>
          </cell>
          <cell r="AH710" t="str">
            <v>11221</v>
          </cell>
        </row>
        <row r="711">
          <cell r="A711" t="str">
            <v>001122200</v>
          </cell>
          <cell r="B711" t="str">
            <v>โรงพยาบาลสว่างอารมณ์</v>
          </cell>
          <cell r="C711" t="str">
            <v>21002</v>
          </cell>
          <cell r="D711" t="str">
            <v>กระทรวงสาธารณสุข สำนักงานปลัดกระทรวงสาธารณสุข</v>
          </cell>
          <cell r="E711" t="str">
            <v>07</v>
          </cell>
          <cell r="F711" t="str">
            <v>โรงพยาบาลชุมชน</v>
          </cell>
          <cell r="G711" t="str">
            <v>30</v>
          </cell>
          <cell r="H711" t="str">
            <v>61</v>
          </cell>
          <cell r="I711" t="str">
            <v>จ.อุทัยธานี</v>
          </cell>
          <cell r="J711" t="str">
            <v>03</v>
          </cell>
          <cell r="K711" t="str">
            <v xml:space="preserve"> อ.สว่างอารมณ์</v>
          </cell>
          <cell r="L711" t="str">
            <v>01</v>
          </cell>
          <cell r="M711" t="str">
            <v xml:space="preserve"> 'ต.สว่างอารมณ์'</v>
          </cell>
          <cell r="N711" t="str">
            <v>01</v>
          </cell>
          <cell r="O711" t="str">
            <v xml:space="preserve"> หมู่ 1</v>
          </cell>
          <cell r="P711" t="str">
            <v>01</v>
          </cell>
          <cell r="Q711" t="str">
            <v>เปิดดำเนินการ</v>
          </cell>
          <cell r="R711" t="str">
            <v xml:space="preserve"> 80 </v>
          </cell>
          <cell r="S711" t="str">
            <v>61150</v>
          </cell>
          <cell r="T711" t="str">
            <v>056599000</v>
          </cell>
          <cell r="U711" t="str">
            <v>056599000</v>
          </cell>
          <cell r="V711" t="str">
            <v>21</v>
          </cell>
          <cell r="W711" t="str">
            <v>2.1 ทุติยภูมิระดับต้น</v>
          </cell>
          <cell r="X711" t="str">
            <v>S</v>
          </cell>
          <cell r="Y711" t="str">
            <v xml:space="preserve">บริการ  </v>
          </cell>
          <cell r="AH711" t="str">
            <v>11222</v>
          </cell>
        </row>
        <row r="712">
          <cell r="A712" t="str">
            <v>001122300</v>
          </cell>
          <cell r="B712" t="str">
            <v>โรงพยาบาลหนองฉาง</v>
          </cell>
          <cell r="C712" t="str">
            <v>21002</v>
          </cell>
          <cell r="D712" t="str">
            <v>กระทรวงสาธารณสุข สำนักงานปลัดกระทรวงสาธารณสุข</v>
          </cell>
          <cell r="E712" t="str">
            <v>07</v>
          </cell>
          <cell r="F712" t="str">
            <v>โรงพยาบาลชุมชน</v>
          </cell>
          <cell r="G712" t="str">
            <v>60</v>
          </cell>
          <cell r="H712" t="str">
            <v>61</v>
          </cell>
          <cell r="I712" t="str">
            <v>จ.อุทัยธานี</v>
          </cell>
          <cell r="J712" t="str">
            <v>04</v>
          </cell>
          <cell r="K712" t="str">
            <v xml:space="preserve"> อ.หนองฉาง</v>
          </cell>
          <cell r="L712" t="str">
            <v>01</v>
          </cell>
          <cell r="M712" t="str">
            <v xml:space="preserve"> 'ต.หนองฉาง'</v>
          </cell>
          <cell r="N712" t="str">
            <v>05</v>
          </cell>
          <cell r="O712" t="str">
            <v xml:space="preserve"> หมู่ 5</v>
          </cell>
          <cell r="P712" t="str">
            <v>01</v>
          </cell>
          <cell r="Q712" t="str">
            <v>เปิดดำเนินการ</v>
          </cell>
          <cell r="R712" t="str">
            <v xml:space="preserve"> 345 </v>
          </cell>
          <cell r="S712" t="str">
            <v>61110</v>
          </cell>
          <cell r="T712" t="str">
            <v>056531141</v>
          </cell>
          <cell r="U712" t="str">
            <v>046531544</v>
          </cell>
          <cell r="V712" t="str">
            <v>21</v>
          </cell>
          <cell r="W712" t="str">
            <v>2.1 ทุติยภูมิระดับต้น</v>
          </cell>
          <cell r="X712" t="str">
            <v>S</v>
          </cell>
          <cell r="Y712" t="str">
            <v xml:space="preserve">บริการ  </v>
          </cell>
          <cell r="AH712" t="str">
            <v>11223</v>
          </cell>
        </row>
        <row r="713">
          <cell r="A713" t="str">
            <v>001122400</v>
          </cell>
          <cell r="B713" t="str">
            <v>โรงพยาบาลหนองขาหย่าง</v>
          </cell>
          <cell r="C713" t="str">
            <v>21002</v>
          </cell>
          <cell r="D713" t="str">
            <v>กระทรวงสาธารณสุข สำนักงานปลัดกระทรวงสาธารณสุข</v>
          </cell>
          <cell r="E713" t="str">
            <v>07</v>
          </cell>
          <cell r="F713" t="str">
            <v>โรงพยาบาลชุมชน</v>
          </cell>
          <cell r="G713" t="str">
            <v>10</v>
          </cell>
          <cell r="H713" t="str">
            <v>61</v>
          </cell>
          <cell r="I713" t="str">
            <v>จ.อุทัยธานี</v>
          </cell>
          <cell r="J713" t="str">
            <v>05</v>
          </cell>
          <cell r="K713" t="str">
            <v xml:space="preserve"> อ.หนองขาหย่าง</v>
          </cell>
          <cell r="L713" t="str">
            <v>01</v>
          </cell>
          <cell r="M713" t="str">
            <v xml:space="preserve"> 'ต.หนองขาหย่าง'</v>
          </cell>
          <cell r="N713" t="str">
            <v>05</v>
          </cell>
          <cell r="O713" t="str">
            <v xml:space="preserve"> หมู่ 5</v>
          </cell>
          <cell r="P713" t="str">
            <v>01</v>
          </cell>
          <cell r="Q713" t="str">
            <v>เปิดดำเนินการ</v>
          </cell>
          <cell r="R713" t="str">
            <v>41/1</v>
          </cell>
          <cell r="S713" t="str">
            <v>61130</v>
          </cell>
          <cell r="T713" t="str">
            <v>056545210</v>
          </cell>
          <cell r="U713" t="str">
            <v>056545213</v>
          </cell>
          <cell r="V713" t="str">
            <v>21</v>
          </cell>
          <cell r="W713" t="str">
            <v>2.1 ทุติยภูมิระดับต้น</v>
          </cell>
          <cell r="X713" t="str">
            <v>S</v>
          </cell>
          <cell r="Y713" t="str">
            <v xml:space="preserve">บริการ  </v>
          </cell>
          <cell r="AH713" t="str">
            <v>11224</v>
          </cell>
        </row>
        <row r="714">
          <cell r="A714" t="str">
            <v>001122700</v>
          </cell>
          <cell r="B714" t="str">
            <v>โรงพยาบาลห้วยคต</v>
          </cell>
          <cell r="C714" t="str">
            <v>21002</v>
          </cell>
          <cell r="D714" t="str">
            <v>กระทรวงสาธารณสุข สำนักงานปลัดกระทรวงสาธารณสุข</v>
          </cell>
          <cell r="E714" t="str">
            <v>07</v>
          </cell>
          <cell r="F714" t="str">
            <v>โรงพยาบาลชุมชน</v>
          </cell>
          <cell r="G714" t="str">
            <v>30</v>
          </cell>
          <cell r="H714" t="str">
            <v>61</v>
          </cell>
          <cell r="I714" t="str">
            <v>จ.อุทัยธานี</v>
          </cell>
          <cell r="J714" t="str">
            <v>08</v>
          </cell>
          <cell r="K714" t="str">
            <v xml:space="preserve"> อ.ห้วยคต</v>
          </cell>
          <cell r="L714" t="str">
            <v>01</v>
          </cell>
          <cell r="M714" t="str">
            <v xml:space="preserve"> 'ต.สุขฤทัย'</v>
          </cell>
          <cell r="N714" t="str">
            <v>05</v>
          </cell>
          <cell r="O714" t="str">
            <v xml:space="preserve"> หมู่ 5</v>
          </cell>
          <cell r="P714" t="str">
            <v>01</v>
          </cell>
          <cell r="Q714" t="str">
            <v>เปิดดำเนินการ</v>
          </cell>
          <cell r="R714" t="str">
            <v xml:space="preserve">127 </v>
          </cell>
          <cell r="S714" t="str">
            <v>61170</v>
          </cell>
          <cell r="T714" t="str">
            <v>056518008</v>
          </cell>
          <cell r="U714" t="str">
            <v>056518009</v>
          </cell>
          <cell r="V714" t="str">
            <v>21</v>
          </cell>
          <cell r="W714" t="str">
            <v>2.1 ทุติยภูมิระดับต้น</v>
          </cell>
          <cell r="X714" t="str">
            <v>S</v>
          </cell>
          <cell r="Y714" t="str">
            <v xml:space="preserve">บริการ  </v>
          </cell>
          <cell r="AH714" t="str">
            <v>11227</v>
          </cell>
        </row>
        <row r="715">
          <cell r="A715" t="str">
            <v>001126600</v>
          </cell>
          <cell r="B715" t="str">
            <v>โรงพยาบาลวิเชียรบุรี</v>
          </cell>
          <cell r="C715" t="str">
            <v>21002</v>
          </cell>
          <cell r="D715" t="str">
            <v>กระทรวงสาธารณสุข สำนักงานปลัดกระทรวงสาธารณสุข</v>
          </cell>
          <cell r="E715" t="str">
            <v>07</v>
          </cell>
          <cell r="F715" t="str">
            <v>โรงพยาบาลชุมชน</v>
          </cell>
          <cell r="G715" t="str">
            <v>90</v>
          </cell>
          <cell r="H715" t="str">
            <v>67</v>
          </cell>
          <cell r="I715" t="str">
            <v>จ.เพชรบูรณ์</v>
          </cell>
          <cell r="J715" t="str">
            <v>05</v>
          </cell>
          <cell r="K715" t="str">
            <v xml:space="preserve"> อ.วิเชียรบุรี</v>
          </cell>
          <cell r="L715" t="str">
            <v>02</v>
          </cell>
          <cell r="M715" t="str">
            <v xml:space="preserve"> 'ต.สระประดู่'</v>
          </cell>
          <cell r="N715" t="str">
            <v>01</v>
          </cell>
          <cell r="O715" t="str">
            <v xml:space="preserve"> หมู่ 1</v>
          </cell>
          <cell r="P715" t="str">
            <v>01</v>
          </cell>
          <cell r="Q715" t="str">
            <v>เปิดดำเนินการ</v>
          </cell>
          <cell r="R715" t="str">
            <v xml:space="preserve">227ม.1 ถ.สระบุรี-หล่มสัก </v>
          </cell>
          <cell r="S715" t="str">
            <v>67130</v>
          </cell>
          <cell r="V715" t="str">
            <v>23</v>
          </cell>
          <cell r="W715" t="str">
            <v>2.3 ทุติยภูมิระดับสูง</v>
          </cell>
          <cell r="AH715" t="str">
            <v>11266</v>
          </cell>
        </row>
        <row r="716">
          <cell r="A716" t="str">
            <v>001131000</v>
          </cell>
          <cell r="B716" t="str">
            <v>โรงพยาบาลชะอำ</v>
          </cell>
          <cell r="C716" t="str">
            <v>21002</v>
          </cell>
          <cell r="D716" t="str">
            <v>กระทรวงสาธารณสุข สำนักงานปลัดกระทรวงสาธารณสุข</v>
          </cell>
          <cell r="E716" t="str">
            <v>07</v>
          </cell>
          <cell r="F716" t="str">
            <v>โรงพยาบาลชุมชน</v>
          </cell>
          <cell r="G716" t="str">
            <v>60</v>
          </cell>
          <cell r="H716" t="str">
            <v>76</v>
          </cell>
          <cell r="I716" t="str">
            <v>จ.เพชรบุรี</v>
          </cell>
          <cell r="J716" t="str">
            <v>04</v>
          </cell>
          <cell r="K716" t="str">
            <v xml:space="preserve"> อ.ชะอำ</v>
          </cell>
          <cell r="L716" t="str">
            <v>01</v>
          </cell>
          <cell r="M716" t="str">
            <v xml:space="preserve"> 'ต.ชะอำ'</v>
          </cell>
          <cell r="N716" t="str">
            <v>00</v>
          </cell>
          <cell r="O716" t="str">
            <v xml:space="preserve"> หมู่ 0</v>
          </cell>
          <cell r="P716" t="str">
            <v>01</v>
          </cell>
          <cell r="Q716" t="str">
            <v>เปิดดำเนินการ</v>
          </cell>
          <cell r="R716" t="str">
            <v xml:space="preserve">8 ถ.ชะอำ-คลองเทียน </v>
          </cell>
          <cell r="S716" t="str">
            <v>76120</v>
          </cell>
          <cell r="T716" t="str">
            <v>032471007</v>
          </cell>
          <cell r="U716" t="str">
            <v>032471666</v>
          </cell>
          <cell r="V716" t="str">
            <v>22</v>
          </cell>
          <cell r="W716" t="str">
            <v>2.2 ทุติยภูมิระดับกลาง</v>
          </cell>
          <cell r="X716" t="str">
            <v>S</v>
          </cell>
          <cell r="Y716" t="str">
            <v xml:space="preserve">บริการ  </v>
          </cell>
          <cell r="AH716" t="str">
            <v>11310</v>
          </cell>
        </row>
        <row r="717">
          <cell r="A717" t="str">
            <v>001131700</v>
          </cell>
          <cell r="B717" t="str">
            <v>โรงพยาบาลบางสะพาน</v>
          </cell>
          <cell r="C717" t="str">
            <v>21002</v>
          </cell>
          <cell r="D717" t="str">
            <v>กระทรวงสาธารณสุข สำนักงานปลัดกระทรวงสาธารณสุข</v>
          </cell>
          <cell r="E717" t="str">
            <v>07</v>
          </cell>
          <cell r="F717" t="str">
            <v>โรงพยาบาลชุมชน</v>
          </cell>
          <cell r="G717" t="str">
            <v>90</v>
          </cell>
          <cell r="H717" t="str">
            <v>77</v>
          </cell>
          <cell r="I717" t="str">
            <v>จ.ประจวบคีรีขันธ์</v>
          </cell>
          <cell r="J717" t="str">
            <v>04</v>
          </cell>
          <cell r="K717" t="str">
            <v xml:space="preserve"> อ.บางสะพาน</v>
          </cell>
          <cell r="L717" t="str">
            <v>01</v>
          </cell>
          <cell r="M717" t="str">
            <v xml:space="preserve"> 'ต.กำเนิดนพคุณ'</v>
          </cell>
          <cell r="N717" t="str">
            <v>05</v>
          </cell>
          <cell r="O717" t="str">
            <v xml:space="preserve"> หมู่ 5</v>
          </cell>
          <cell r="P717" t="str">
            <v>01</v>
          </cell>
          <cell r="Q717" t="str">
            <v>เปิดดำเนินการ</v>
          </cell>
          <cell r="R717" t="str">
            <v xml:space="preserve">93 </v>
          </cell>
          <cell r="V717" t="str">
            <v>22</v>
          </cell>
          <cell r="W717" t="str">
            <v>2.2 ทุติยภูมิระดับกลาง</v>
          </cell>
          <cell r="AH717" t="str">
            <v>11317</v>
          </cell>
        </row>
        <row r="718">
          <cell r="A718" t="str">
            <v>001130200</v>
          </cell>
          <cell r="B718" t="str">
            <v>โรงพยาบาลสามพราน</v>
          </cell>
          <cell r="C718" t="str">
            <v>21002</v>
          </cell>
          <cell r="D718" t="str">
            <v>กระทรวงสาธารณสุข สำนักงานปลัดกระทรวงสาธารณสุข</v>
          </cell>
          <cell r="E718" t="str">
            <v>07</v>
          </cell>
          <cell r="F718" t="str">
            <v>โรงพยาบาลชุมชน</v>
          </cell>
          <cell r="G718" t="str">
            <v>60</v>
          </cell>
          <cell r="H718" t="str">
            <v>73</v>
          </cell>
          <cell r="I718" t="str">
            <v>จ.นครปฐม</v>
          </cell>
          <cell r="J718" t="str">
            <v>06</v>
          </cell>
          <cell r="K718" t="str">
            <v xml:space="preserve"> อ.สามพราน</v>
          </cell>
          <cell r="L718" t="str">
            <v>09</v>
          </cell>
          <cell r="M718" t="str">
            <v xml:space="preserve"> 'ต.ท่าตลาด'</v>
          </cell>
          <cell r="N718" t="str">
            <v>01</v>
          </cell>
          <cell r="O718" t="str">
            <v xml:space="preserve"> หมู่ 1</v>
          </cell>
          <cell r="P718" t="str">
            <v>01</v>
          </cell>
          <cell r="Q718" t="str">
            <v>เปิดดำเนินการ</v>
          </cell>
          <cell r="R718" t="str">
            <v xml:space="preserve">35/10  ถ.เพชรเกษม </v>
          </cell>
          <cell r="V718" t="str">
            <v>22</v>
          </cell>
          <cell r="W718" t="str">
            <v>2.2 ทุติยภูมิระดับกลาง</v>
          </cell>
          <cell r="AH718" t="str">
            <v>11302</v>
          </cell>
        </row>
        <row r="719">
          <cell r="A719" t="str">
            <v>001130700</v>
          </cell>
          <cell r="B719" t="str">
            <v>โรงพยาบาลอัมพวา</v>
          </cell>
          <cell r="C719" t="str">
            <v>21002</v>
          </cell>
          <cell r="D719" t="str">
            <v>กระทรวงสาธารณสุข สำนักงานปลัดกระทรวงสาธารณสุข</v>
          </cell>
          <cell r="E719" t="str">
            <v>07</v>
          </cell>
          <cell r="F719" t="str">
            <v>โรงพยาบาลชุมชน</v>
          </cell>
          <cell r="G719" t="str">
            <v>30</v>
          </cell>
          <cell r="H719" t="str">
            <v>75</v>
          </cell>
          <cell r="I719" t="str">
            <v>จ.สมุทรสงคราม</v>
          </cell>
          <cell r="J719" t="str">
            <v>03</v>
          </cell>
          <cell r="K719" t="str">
            <v xml:space="preserve"> อ.อัมพวา</v>
          </cell>
          <cell r="L719" t="str">
            <v>07</v>
          </cell>
          <cell r="M719" t="str">
            <v xml:space="preserve"> 'ต.แควอ้อม'</v>
          </cell>
          <cell r="N719" t="str">
            <v>07</v>
          </cell>
          <cell r="O719" t="str">
            <v xml:space="preserve"> หมู่ 7</v>
          </cell>
          <cell r="P719" t="str">
            <v>01</v>
          </cell>
          <cell r="Q719" t="str">
            <v>เปิดดำเนินการ</v>
          </cell>
          <cell r="R719" t="str">
            <v>43/1</v>
          </cell>
          <cell r="V719" t="str">
            <v>22</v>
          </cell>
          <cell r="W719" t="str">
            <v>2.2 ทุติยภูมิระดับกลาง</v>
          </cell>
          <cell r="AH719" t="str">
            <v>11307</v>
          </cell>
        </row>
        <row r="720">
          <cell r="A720" t="str">
            <v>001126500</v>
          </cell>
          <cell r="B720" t="str">
            <v>โรงพยาบาลหล่มสัก</v>
          </cell>
          <cell r="C720" t="str">
            <v>21002</v>
          </cell>
          <cell r="D720" t="str">
            <v>กระทรวงสาธารณสุข สำนักงานปลัดกระทรวงสาธารณสุข</v>
          </cell>
          <cell r="E720" t="str">
            <v>07</v>
          </cell>
          <cell r="F720" t="str">
            <v>โรงพยาบาลชุมชน</v>
          </cell>
          <cell r="G720" t="str">
            <v>90</v>
          </cell>
          <cell r="H720" t="str">
            <v>67</v>
          </cell>
          <cell r="I720" t="str">
            <v>จ.เพชรบูรณ์</v>
          </cell>
          <cell r="J720" t="str">
            <v>03</v>
          </cell>
          <cell r="K720" t="str">
            <v xml:space="preserve"> อ.หล่มสัก</v>
          </cell>
          <cell r="L720" t="str">
            <v>01</v>
          </cell>
          <cell r="M720" t="str">
            <v xml:space="preserve"> 'ต.หล่มสัก'</v>
          </cell>
          <cell r="N720" t="str">
            <v>00</v>
          </cell>
          <cell r="O720" t="str">
            <v xml:space="preserve"> หมู่ 0</v>
          </cell>
          <cell r="P720" t="str">
            <v>01</v>
          </cell>
          <cell r="Q720" t="str">
            <v>เปิดดำเนินการ</v>
          </cell>
          <cell r="R720" t="str">
            <v xml:space="preserve">15 ถ.สามัคคีชัย </v>
          </cell>
          <cell r="S720" t="str">
            <v>67110</v>
          </cell>
          <cell r="V720" t="str">
            <v>22</v>
          </cell>
          <cell r="W720" t="str">
            <v>2.2 ทุติยภูมิระดับกลาง</v>
          </cell>
          <cell r="AH720" t="str">
            <v>11265</v>
          </cell>
        </row>
        <row r="721">
          <cell r="A721" t="str">
            <v>001127900</v>
          </cell>
          <cell r="B721" t="str">
            <v>โรงพยาบาลสมเด็จพระปิยะมหาราชรมณียเขต</v>
          </cell>
          <cell r="C721" t="str">
            <v>21002</v>
          </cell>
          <cell r="D721" t="str">
            <v>กระทรวงสาธารณสุข สำนักงานปลัดกระทรวงสาธารณสุข</v>
          </cell>
          <cell r="E721" t="str">
            <v>07</v>
          </cell>
          <cell r="F721" t="str">
            <v>โรงพยาบาลชุมชน</v>
          </cell>
          <cell r="G721" t="str">
            <v>30</v>
          </cell>
          <cell r="H721" t="str">
            <v>71</v>
          </cell>
          <cell r="I721" t="str">
            <v>จ.กาญจนบุรี</v>
          </cell>
          <cell r="J721" t="str">
            <v>02</v>
          </cell>
          <cell r="K721" t="str">
            <v xml:space="preserve"> อ.ไทรโยค</v>
          </cell>
          <cell r="L721" t="str">
            <v>04</v>
          </cell>
          <cell r="M721" t="str">
            <v xml:space="preserve"> 'ต.ไทรโยค'</v>
          </cell>
          <cell r="N721" t="str">
            <v>07</v>
          </cell>
          <cell r="O721" t="str">
            <v xml:space="preserve"> หมู่ 7</v>
          </cell>
          <cell r="P721" t="str">
            <v>01</v>
          </cell>
          <cell r="Q721" t="str">
            <v>เปิดดำเนินการ</v>
          </cell>
          <cell r="S721" t="str">
            <v>71150</v>
          </cell>
          <cell r="T721" t="str">
            <v>034686027</v>
          </cell>
          <cell r="U721" t="str">
            <v>034686027</v>
          </cell>
          <cell r="V721" t="str">
            <v>21</v>
          </cell>
          <cell r="W721" t="str">
            <v>2.1 ทุติยภูมิระดับต้น</v>
          </cell>
          <cell r="X721" t="str">
            <v>S</v>
          </cell>
          <cell r="Y721" t="str">
            <v xml:space="preserve">บริการ  </v>
          </cell>
          <cell r="AH721" t="str">
            <v>11279</v>
          </cell>
        </row>
        <row r="722">
          <cell r="A722" t="str">
            <v>001129300</v>
          </cell>
          <cell r="B722" t="str">
            <v>โรงพยาบาลดอนเจดีย์</v>
          </cell>
          <cell r="C722" t="str">
            <v>21002</v>
          </cell>
          <cell r="D722" t="str">
            <v>กระทรวงสาธารณสุข สำนักงานปลัดกระทรวงสาธารณสุข</v>
          </cell>
          <cell r="E722" t="str">
            <v>07</v>
          </cell>
          <cell r="F722" t="str">
            <v>โรงพยาบาลชุมชน</v>
          </cell>
          <cell r="G722" t="str">
            <v>60</v>
          </cell>
          <cell r="H722" t="str">
            <v>72</v>
          </cell>
          <cell r="I722" t="str">
            <v>จ.สุพรรณบุรี</v>
          </cell>
          <cell r="J722" t="str">
            <v>06</v>
          </cell>
          <cell r="K722" t="str">
            <v xml:space="preserve"> อ.ดอนเจดีย์</v>
          </cell>
          <cell r="L722" t="str">
            <v>01</v>
          </cell>
          <cell r="M722" t="str">
            <v xml:space="preserve"> 'ต.ดอนเจดีย์'</v>
          </cell>
          <cell r="N722" t="str">
            <v>05</v>
          </cell>
          <cell r="O722" t="str">
            <v xml:space="preserve"> หมู่ 5</v>
          </cell>
          <cell r="P722" t="str">
            <v>01</v>
          </cell>
          <cell r="Q722" t="str">
            <v>เปิดดำเนินการ</v>
          </cell>
          <cell r="R722" t="str">
            <v xml:space="preserve">747 </v>
          </cell>
          <cell r="V722" t="str">
            <v>22</v>
          </cell>
          <cell r="W722" t="str">
            <v>2.2 ทุติยภูมิระดับกลาง</v>
          </cell>
          <cell r="AH722" t="str">
            <v>11293</v>
          </cell>
        </row>
        <row r="723">
          <cell r="A723" t="str">
            <v>001130100</v>
          </cell>
          <cell r="B723" t="str">
            <v>โรงพยาบาลบางเลน</v>
          </cell>
          <cell r="C723" t="str">
            <v>21002</v>
          </cell>
          <cell r="D723" t="str">
            <v>กระทรวงสาธารณสุข สำนักงานปลัดกระทรวงสาธารณสุข</v>
          </cell>
          <cell r="E723" t="str">
            <v>07</v>
          </cell>
          <cell r="F723" t="str">
            <v>โรงพยาบาลชุมชน</v>
          </cell>
          <cell r="G723" t="str">
            <v>83</v>
          </cell>
          <cell r="H723" t="str">
            <v>73</v>
          </cell>
          <cell r="I723" t="str">
            <v>จ.นครปฐม</v>
          </cell>
          <cell r="J723" t="str">
            <v>05</v>
          </cell>
          <cell r="K723" t="str">
            <v xml:space="preserve"> อ.บางเลน</v>
          </cell>
          <cell r="L723" t="str">
            <v>01</v>
          </cell>
          <cell r="M723" t="str">
            <v xml:space="preserve"> 'ต.บางเลน'</v>
          </cell>
          <cell r="N723" t="str">
            <v>06</v>
          </cell>
          <cell r="O723" t="str">
            <v xml:space="preserve"> หมู่ 6</v>
          </cell>
          <cell r="P723" t="str">
            <v>01</v>
          </cell>
          <cell r="Q723" t="str">
            <v>เปิดดำเนินการ</v>
          </cell>
          <cell r="R723" t="str">
            <v xml:space="preserve">80 </v>
          </cell>
          <cell r="V723" t="str">
            <v>22</v>
          </cell>
          <cell r="W723" t="str">
            <v>2.2 ทุติยภูมิระดับกลาง</v>
          </cell>
          <cell r="Z723" t="str">
            <v>06</v>
          </cell>
          <cell r="AA723" t="str">
            <v>แก้ไข/เปลี่ยนแปลงจำนวนเตียง</v>
          </cell>
          <cell r="AB723" t="str">
            <v>แก้ไขจำนวนเตียง จาก 60 เตียง เป็น 83 เตียงตามหนังสือ รพ.บางเลนที่ นฐ 0032.301/3069 ลงวันที่ 12 ธค.56</v>
          </cell>
          <cell r="AH723" t="str">
            <v>11301</v>
          </cell>
        </row>
        <row r="724">
          <cell r="A724" t="str">
            <v>001124800</v>
          </cell>
          <cell r="B724" t="str">
            <v>โรงพยาบาลสวรรคโลก</v>
          </cell>
          <cell r="C724" t="str">
            <v>21002</v>
          </cell>
          <cell r="D724" t="str">
            <v>กระทรวงสาธารณสุข สำนักงานปลัดกระทรวงสาธารณสุข</v>
          </cell>
          <cell r="E724" t="str">
            <v>07</v>
          </cell>
          <cell r="F724" t="str">
            <v>โรงพยาบาลชุมชน</v>
          </cell>
          <cell r="G724" t="str">
            <v>120</v>
          </cell>
          <cell r="H724" t="str">
            <v>64</v>
          </cell>
          <cell r="I724" t="str">
            <v>จ.สุโขทัย</v>
          </cell>
          <cell r="J724" t="str">
            <v>07</v>
          </cell>
          <cell r="K724" t="str">
            <v xml:space="preserve"> อ.สวรรคโลก</v>
          </cell>
          <cell r="L724" t="str">
            <v>01</v>
          </cell>
          <cell r="M724" t="str">
            <v xml:space="preserve"> 'ต.เมืองสวรรคโลก'</v>
          </cell>
          <cell r="N724" t="str">
            <v>04</v>
          </cell>
          <cell r="O724" t="str">
            <v xml:space="preserve"> หมู่ 4</v>
          </cell>
          <cell r="P724" t="str">
            <v>01</v>
          </cell>
          <cell r="Q724" t="str">
            <v>เปิดดำเนินการ</v>
          </cell>
          <cell r="R724" t="str">
            <v>ถ.จรดวิถึถ่อง</v>
          </cell>
          <cell r="S724" t="str">
            <v>64110</v>
          </cell>
          <cell r="T724" t="str">
            <v>055641592</v>
          </cell>
          <cell r="U724" t="str">
            <v>055641027</v>
          </cell>
          <cell r="V724" t="str">
            <v>21</v>
          </cell>
          <cell r="W724" t="str">
            <v>2.1 ทุติยภูมิระดับต้น</v>
          </cell>
          <cell r="AH724" t="str">
            <v>11248</v>
          </cell>
        </row>
        <row r="725">
          <cell r="A725" t="str">
            <v>001128000</v>
          </cell>
          <cell r="B725" t="str">
            <v>โรงพยาบาลบ่อพลอย</v>
          </cell>
          <cell r="C725" t="str">
            <v>21002</v>
          </cell>
          <cell r="D725" t="str">
            <v>กระทรวงสาธารณสุข สำนักงานปลัดกระทรวงสาธารณสุข</v>
          </cell>
          <cell r="E725" t="str">
            <v>07</v>
          </cell>
          <cell r="F725" t="str">
            <v>โรงพยาบาลชุมชน</v>
          </cell>
          <cell r="G725" t="str">
            <v>70</v>
          </cell>
          <cell r="H725" t="str">
            <v>71</v>
          </cell>
          <cell r="I725" t="str">
            <v>จ.กาญจนบุรี</v>
          </cell>
          <cell r="J725" t="str">
            <v>03</v>
          </cell>
          <cell r="K725" t="str">
            <v xml:space="preserve"> อ.บ่อพลอย</v>
          </cell>
          <cell r="L725" t="str">
            <v>01</v>
          </cell>
          <cell r="M725" t="str">
            <v xml:space="preserve"> 'ต.บ่อพลอย'</v>
          </cell>
          <cell r="N725" t="str">
            <v>01</v>
          </cell>
          <cell r="O725" t="str">
            <v xml:space="preserve"> หมู่ 1</v>
          </cell>
          <cell r="P725" t="str">
            <v>01</v>
          </cell>
          <cell r="Q725" t="str">
            <v>เปิดดำเนินการ</v>
          </cell>
          <cell r="S725" t="str">
            <v>71160</v>
          </cell>
          <cell r="T725" t="str">
            <v>034581139</v>
          </cell>
          <cell r="U725" t="str">
            <v>034581160</v>
          </cell>
          <cell r="V725" t="str">
            <v>22</v>
          </cell>
          <cell r="W725" t="str">
            <v>2.2 ทุติยภูมิระดับกลาง</v>
          </cell>
          <cell r="X725" t="str">
            <v>S</v>
          </cell>
          <cell r="Y725" t="str">
            <v xml:space="preserve">บริการ  </v>
          </cell>
          <cell r="AH725" t="str">
            <v>11280</v>
          </cell>
        </row>
        <row r="726">
          <cell r="A726" t="str">
            <v>001128100</v>
          </cell>
          <cell r="B726" t="str">
            <v>โรงพยาบาลท่ากระดาน</v>
          </cell>
          <cell r="C726" t="str">
            <v>21002</v>
          </cell>
          <cell r="D726" t="str">
            <v>กระทรวงสาธารณสุข สำนักงานปลัดกระทรวงสาธารณสุข</v>
          </cell>
          <cell r="E726" t="str">
            <v>07</v>
          </cell>
          <cell r="F726" t="str">
            <v>โรงพยาบาลชุมชน</v>
          </cell>
          <cell r="G726" t="str">
            <v>30</v>
          </cell>
          <cell r="H726" t="str">
            <v>71</v>
          </cell>
          <cell r="I726" t="str">
            <v>จ.กาญจนบุรี</v>
          </cell>
          <cell r="J726" t="str">
            <v>04</v>
          </cell>
          <cell r="K726" t="str">
            <v xml:space="preserve"> อ.ศรีสวัสดิ์</v>
          </cell>
          <cell r="L726" t="str">
            <v>04</v>
          </cell>
          <cell r="M726" t="str">
            <v xml:space="preserve"> 'ต.ท่ากระดาน'</v>
          </cell>
          <cell r="N726" t="str">
            <v>02</v>
          </cell>
          <cell r="O726" t="str">
            <v xml:space="preserve"> หมู่ 2</v>
          </cell>
          <cell r="P726" t="str">
            <v>01</v>
          </cell>
          <cell r="Q726" t="str">
            <v>เปิดดำเนินการ</v>
          </cell>
          <cell r="R726" t="str">
            <v>187</v>
          </cell>
          <cell r="S726" t="str">
            <v>71520</v>
          </cell>
          <cell r="T726" t="str">
            <v>034696118</v>
          </cell>
          <cell r="U726" t="str">
            <v>034696117</v>
          </cell>
          <cell r="V726" t="str">
            <v>21</v>
          </cell>
          <cell r="W726" t="str">
            <v>2.1 ทุติยภูมิระดับต้น</v>
          </cell>
          <cell r="X726" t="str">
            <v>S</v>
          </cell>
          <cell r="Y726" t="str">
            <v xml:space="preserve">บริการ  </v>
          </cell>
          <cell r="AH726" t="str">
            <v>11281</v>
          </cell>
        </row>
        <row r="727">
          <cell r="A727" t="str">
            <v>001128500</v>
          </cell>
          <cell r="B727" t="str">
            <v>โรงพยาบาลเจ้าคุณไพบูลย์พนมทวน</v>
          </cell>
          <cell r="C727" t="str">
            <v>21002</v>
          </cell>
          <cell r="D727" t="str">
            <v>กระทรวงสาธารณสุข สำนักงานปลัดกระทรวงสาธารณสุข</v>
          </cell>
          <cell r="E727" t="str">
            <v>07</v>
          </cell>
          <cell r="F727" t="str">
            <v>โรงพยาบาลชุมชน</v>
          </cell>
          <cell r="G727" t="str">
            <v>60</v>
          </cell>
          <cell r="H727" t="str">
            <v>71</v>
          </cell>
          <cell r="I727" t="str">
            <v>จ.กาญจนบุรี</v>
          </cell>
          <cell r="J727" t="str">
            <v>09</v>
          </cell>
          <cell r="K727" t="str">
            <v xml:space="preserve"> อ.พนมทวน</v>
          </cell>
          <cell r="L727" t="str">
            <v>01</v>
          </cell>
          <cell r="M727" t="str">
            <v xml:space="preserve"> 'ต.พนมทวน'</v>
          </cell>
          <cell r="N727" t="str">
            <v>08</v>
          </cell>
          <cell r="O727" t="str">
            <v xml:space="preserve"> หมู่ 8</v>
          </cell>
          <cell r="P727" t="str">
            <v>01</v>
          </cell>
          <cell r="Q727" t="str">
            <v>เปิดดำเนินการ</v>
          </cell>
          <cell r="R727" t="str">
            <v>406</v>
          </cell>
          <cell r="S727" t="str">
            <v>71140</v>
          </cell>
          <cell r="T727" t="str">
            <v>034630409</v>
          </cell>
          <cell r="U727" t="str">
            <v>034630407</v>
          </cell>
          <cell r="V727" t="str">
            <v>21</v>
          </cell>
          <cell r="W727" t="str">
            <v>2.1 ทุติยภูมิระดับต้น</v>
          </cell>
          <cell r="X727" t="str">
            <v>S</v>
          </cell>
          <cell r="Y727" t="str">
            <v xml:space="preserve">บริการ  </v>
          </cell>
          <cell r="AH727" t="str">
            <v>11285</v>
          </cell>
        </row>
        <row r="728">
          <cell r="A728" t="str">
            <v>001128400</v>
          </cell>
          <cell r="B728" t="str">
            <v>โรงพยาบาลสังขละบุรี</v>
          </cell>
          <cell r="C728" t="str">
            <v>21002</v>
          </cell>
          <cell r="D728" t="str">
            <v>กระทรวงสาธารณสุข สำนักงานปลัดกระทรวงสาธารณสุข</v>
          </cell>
          <cell r="E728" t="str">
            <v>07</v>
          </cell>
          <cell r="F728" t="str">
            <v>โรงพยาบาลชุมชน</v>
          </cell>
          <cell r="G728" t="str">
            <v>51</v>
          </cell>
          <cell r="H728" t="str">
            <v>71</v>
          </cell>
          <cell r="I728" t="str">
            <v>จ.กาญจนบุรี</v>
          </cell>
          <cell r="J728" t="str">
            <v>08</v>
          </cell>
          <cell r="K728" t="str">
            <v xml:space="preserve"> อ.สังขละบุรี</v>
          </cell>
          <cell r="L728" t="str">
            <v>01</v>
          </cell>
          <cell r="M728" t="str">
            <v xml:space="preserve"> 'ต.หนองลู'</v>
          </cell>
          <cell r="N728" t="str">
            <v>03</v>
          </cell>
          <cell r="O728" t="str">
            <v xml:space="preserve"> หมู่ 3</v>
          </cell>
          <cell r="P728" t="str">
            <v>01</v>
          </cell>
          <cell r="Q728" t="str">
            <v>เปิดดำเนินการ</v>
          </cell>
          <cell r="S728" t="str">
            <v>71240</v>
          </cell>
          <cell r="T728" t="str">
            <v>034595058</v>
          </cell>
          <cell r="U728" t="str">
            <v>034595538</v>
          </cell>
          <cell r="V728" t="str">
            <v>21</v>
          </cell>
          <cell r="W728" t="str">
            <v>2.1 ทุติยภูมิระดับต้น</v>
          </cell>
          <cell r="X728" t="str">
            <v>S</v>
          </cell>
          <cell r="Y728" t="str">
            <v xml:space="preserve">บริการ  </v>
          </cell>
          <cell r="AH728" t="str">
            <v>11284</v>
          </cell>
        </row>
        <row r="729">
          <cell r="A729" t="str">
            <v>001128300</v>
          </cell>
          <cell r="B729" t="str">
            <v>โรงพยาบาลทองผาภูมิ</v>
          </cell>
          <cell r="C729" t="str">
            <v>21002</v>
          </cell>
          <cell r="D729" t="str">
            <v>กระทรวงสาธารณสุข สำนักงานปลัดกระทรวงสาธารณสุข</v>
          </cell>
          <cell r="E729" t="str">
            <v>07</v>
          </cell>
          <cell r="F729" t="str">
            <v>โรงพยาบาลชุมชน</v>
          </cell>
          <cell r="G729" t="str">
            <v>90</v>
          </cell>
          <cell r="H729" t="str">
            <v>71</v>
          </cell>
          <cell r="I729" t="str">
            <v>จ.กาญจนบุรี</v>
          </cell>
          <cell r="J729" t="str">
            <v>07</v>
          </cell>
          <cell r="K729" t="str">
            <v xml:space="preserve"> อ.ทองผาภูมิ</v>
          </cell>
          <cell r="L729" t="str">
            <v>01</v>
          </cell>
          <cell r="M729" t="str">
            <v xml:space="preserve"> 'ต.ท่าขนุน'</v>
          </cell>
          <cell r="N729" t="str">
            <v>01</v>
          </cell>
          <cell r="O729" t="str">
            <v xml:space="preserve"> หมู่ 1</v>
          </cell>
          <cell r="P729" t="str">
            <v>01</v>
          </cell>
          <cell r="Q729" t="str">
            <v>เปิดดำเนินการ</v>
          </cell>
          <cell r="R729" t="str">
            <v>279</v>
          </cell>
          <cell r="S729" t="str">
            <v>71180</v>
          </cell>
          <cell r="T729" t="str">
            <v>034599601</v>
          </cell>
          <cell r="U729" t="str">
            <v>034599097</v>
          </cell>
          <cell r="V729" t="str">
            <v>22</v>
          </cell>
          <cell r="W729" t="str">
            <v>2.2 ทุติยภูมิระดับกลาง</v>
          </cell>
          <cell r="X729" t="str">
            <v>S</v>
          </cell>
          <cell r="Y729" t="str">
            <v xml:space="preserve">บริการ  </v>
          </cell>
          <cell r="AH729" t="str">
            <v>11283</v>
          </cell>
        </row>
        <row r="730">
          <cell r="A730" t="str">
            <v>001129700</v>
          </cell>
          <cell r="B730" t="str">
            <v>โรงพยาบาลกำแพงแสน</v>
          </cell>
          <cell r="C730" t="str">
            <v>21002</v>
          </cell>
          <cell r="D730" t="str">
            <v>กระทรวงสาธารณสุข สำนักงานปลัดกระทรวงสาธารณสุข</v>
          </cell>
          <cell r="E730" t="str">
            <v>07</v>
          </cell>
          <cell r="F730" t="str">
            <v>โรงพยาบาลชุมชน</v>
          </cell>
          <cell r="G730" t="str">
            <v>60</v>
          </cell>
          <cell r="H730" t="str">
            <v>73</v>
          </cell>
          <cell r="I730" t="str">
            <v>จ.นครปฐม</v>
          </cell>
          <cell r="J730" t="str">
            <v>02</v>
          </cell>
          <cell r="K730" t="str">
            <v xml:space="preserve"> อ.กำแพงแสน</v>
          </cell>
          <cell r="L730" t="str">
            <v>01</v>
          </cell>
          <cell r="M730" t="str">
            <v xml:space="preserve"> 'ต.ทุ่งกระพังโหม'</v>
          </cell>
          <cell r="N730" t="str">
            <v>04</v>
          </cell>
          <cell r="O730" t="str">
            <v xml:space="preserve"> หมู่ 4</v>
          </cell>
          <cell r="P730" t="str">
            <v>01</v>
          </cell>
          <cell r="Q730" t="str">
            <v>เปิดดำเนินการ</v>
          </cell>
          <cell r="R730" t="str">
            <v xml:space="preserve">47 </v>
          </cell>
          <cell r="V730" t="str">
            <v>22</v>
          </cell>
          <cell r="W730" t="str">
            <v>2.2 ทุติยภูมิระดับกลาง</v>
          </cell>
          <cell r="AH730" t="str">
            <v>11297</v>
          </cell>
        </row>
        <row r="731">
          <cell r="A731" t="str">
            <v>001133400</v>
          </cell>
          <cell r="B731" t="str">
            <v>โรงพยาบาลร่อนพิบูลย์</v>
          </cell>
          <cell r="C731" t="str">
            <v>21002</v>
          </cell>
          <cell r="D731" t="str">
            <v>กระทรวงสาธารณสุข สำนักงานปลัดกระทรวงสาธารณสุข</v>
          </cell>
          <cell r="E731" t="str">
            <v>07</v>
          </cell>
          <cell r="F731" t="str">
            <v>โรงพยาบาลชุมชน</v>
          </cell>
          <cell r="G731" t="str">
            <v>30</v>
          </cell>
          <cell r="H731" t="str">
            <v>80</v>
          </cell>
          <cell r="I731" t="str">
            <v>จ.นครศรีธรรมราช</v>
          </cell>
          <cell r="J731" t="str">
            <v>13</v>
          </cell>
          <cell r="K731" t="str">
            <v xml:space="preserve"> อ.ร่อนพิบูลย์</v>
          </cell>
          <cell r="L731" t="str">
            <v>01</v>
          </cell>
          <cell r="M731" t="str">
            <v xml:space="preserve"> 'ต.ร่อนพิบูลย์'</v>
          </cell>
          <cell r="N731" t="str">
            <v>13</v>
          </cell>
          <cell r="O731" t="str">
            <v xml:space="preserve"> หมู่ 13</v>
          </cell>
          <cell r="P731" t="str">
            <v>01</v>
          </cell>
          <cell r="Q731" t="str">
            <v>เปิดดำเนินการ</v>
          </cell>
          <cell r="R731" t="str">
            <v xml:space="preserve">ม.13 </v>
          </cell>
          <cell r="V731" t="str">
            <v>22</v>
          </cell>
          <cell r="W731" t="str">
            <v>2.2 ทุติยภูมิระดับกลาง</v>
          </cell>
          <cell r="AH731" t="str">
            <v>11334</v>
          </cell>
        </row>
        <row r="732">
          <cell r="A732" t="str">
            <v>001133300</v>
          </cell>
          <cell r="B732" t="str">
            <v>โรงพยาบาลปากพนัง</v>
          </cell>
          <cell r="C732" t="str">
            <v>21002</v>
          </cell>
          <cell r="D732" t="str">
            <v>กระทรวงสาธารณสุข สำนักงานปลัดกระทรวงสาธารณสุข</v>
          </cell>
          <cell r="E732" t="str">
            <v>07</v>
          </cell>
          <cell r="F732" t="str">
            <v>โรงพยาบาลชุมชน</v>
          </cell>
          <cell r="G732" t="str">
            <v>30</v>
          </cell>
          <cell r="H732" t="str">
            <v>80</v>
          </cell>
          <cell r="I732" t="str">
            <v>จ.นครศรีธรรมราช</v>
          </cell>
          <cell r="J732" t="str">
            <v>12</v>
          </cell>
          <cell r="K732" t="str">
            <v xml:space="preserve"> อ.ปากพนัง</v>
          </cell>
          <cell r="L732" t="str">
            <v>14</v>
          </cell>
          <cell r="M732" t="str">
            <v xml:space="preserve"> 'ต.ปากพนังฝั่งตะวันออก'</v>
          </cell>
          <cell r="N732" t="str">
            <v>00</v>
          </cell>
          <cell r="O732" t="str">
            <v xml:space="preserve"> หมู่ 0</v>
          </cell>
          <cell r="P732" t="str">
            <v>01</v>
          </cell>
          <cell r="Q732" t="str">
            <v>เปิดดำเนินการ</v>
          </cell>
          <cell r="V732" t="str">
            <v>22</v>
          </cell>
          <cell r="W732" t="str">
            <v>2.2 ทุติยภูมิระดับกลาง</v>
          </cell>
          <cell r="AH732" t="str">
            <v>11333</v>
          </cell>
        </row>
        <row r="733">
          <cell r="A733" t="str">
            <v>001132200</v>
          </cell>
          <cell r="B733" t="str">
            <v>โรงพยาบาลพรหมคีรี</v>
          </cell>
          <cell r="C733" t="str">
            <v>21002</v>
          </cell>
          <cell r="D733" t="str">
            <v>กระทรวงสาธารณสุข สำนักงานปลัดกระทรวงสาธารณสุข</v>
          </cell>
          <cell r="E733" t="str">
            <v>07</v>
          </cell>
          <cell r="F733" t="str">
            <v>โรงพยาบาลชุมชน</v>
          </cell>
          <cell r="G733" t="str">
            <v>30</v>
          </cell>
          <cell r="H733" t="str">
            <v>80</v>
          </cell>
          <cell r="I733" t="str">
            <v>จ.นครศรีธรรมราช</v>
          </cell>
          <cell r="J733" t="str">
            <v>02</v>
          </cell>
          <cell r="K733" t="str">
            <v xml:space="preserve"> อ.พรหมคีรี</v>
          </cell>
          <cell r="L733" t="str">
            <v>01</v>
          </cell>
          <cell r="M733" t="str">
            <v xml:space="preserve"> 'ต.พรหมโลก'</v>
          </cell>
          <cell r="N733" t="str">
            <v>09</v>
          </cell>
          <cell r="O733" t="str">
            <v xml:space="preserve"> หมู่ 9</v>
          </cell>
          <cell r="P733" t="str">
            <v>01</v>
          </cell>
          <cell r="Q733" t="str">
            <v>เปิดดำเนินการ</v>
          </cell>
          <cell r="R733" t="str">
            <v xml:space="preserve">17 ม.1 </v>
          </cell>
          <cell r="V733" t="str">
            <v>21</v>
          </cell>
          <cell r="W733" t="str">
            <v>2.1 ทุติยภูมิระดับต้น</v>
          </cell>
          <cell r="AH733" t="str">
            <v>11322</v>
          </cell>
        </row>
        <row r="734">
          <cell r="A734" t="str">
            <v>001127200</v>
          </cell>
          <cell r="B734" t="str">
            <v>โรงพยาบาลเขาค้อ</v>
          </cell>
          <cell r="C734" t="str">
            <v>21002</v>
          </cell>
          <cell r="D734" t="str">
            <v>กระทรวงสาธารณสุข สำนักงานปลัดกระทรวงสาธารณสุข</v>
          </cell>
          <cell r="E734" t="str">
            <v>07</v>
          </cell>
          <cell r="F734" t="str">
            <v>โรงพยาบาลชุมชน</v>
          </cell>
          <cell r="G734" t="str">
            <v>30</v>
          </cell>
          <cell r="H734" t="str">
            <v>67</v>
          </cell>
          <cell r="I734" t="str">
            <v>จ.เพชรบูรณ์</v>
          </cell>
          <cell r="J734" t="str">
            <v>11</v>
          </cell>
          <cell r="K734" t="str">
            <v xml:space="preserve"> อ.เขาค้อ</v>
          </cell>
          <cell r="L734" t="str">
            <v>03</v>
          </cell>
          <cell r="M734" t="str">
            <v xml:space="preserve"> 'ต.เขาค้อ'</v>
          </cell>
          <cell r="N734" t="str">
            <v>01</v>
          </cell>
          <cell r="O734" t="str">
            <v xml:space="preserve"> หมู่ 1</v>
          </cell>
          <cell r="P734" t="str">
            <v>01</v>
          </cell>
          <cell r="Q734" t="str">
            <v>เปิดดำเนินการ</v>
          </cell>
          <cell r="R734" t="str">
            <v xml:space="preserve">75 ม.1 </v>
          </cell>
          <cell r="S734" t="str">
            <v>67270</v>
          </cell>
          <cell r="V734" t="str">
            <v>22</v>
          </cell>
          <cell r="W734" t="str">
            <v>2.2 ทุติยภูมิระดับกลาง</v>
          </cell>
          <cell r="AH734" t="str">
            <v>11272</v>
          </cell>
        </row>
        <row r="735">
          <cell r="A735" t="str">
            <v>001129500</v>
          </cell>
          <cell r="B735" t="str">
            <v>โรงพยาบาลอู่ทอง</v>
          </cell>
          <cell r="C735" t="str">
            <v>21002</v>
          </cell>
          <cell r="D735" t="str">
            <v>กระทรวงสาธารณสุข สำนักงานปลัดกระทรวงสาธารณสุข</v>
          </cell>
          <cell r="E735" t="str">
            <v>07</v>
          </cell>
          <cell r="F735" t="str">
            <v>โรงพยาบาลชุมชน</v>
          </cell>
          <cell r="G735" t="str">
            <v>134</v>
          </cell>
          <cell r="H735" t="str">
            <v>72</v>
          </cell>
          <cell r="I735" t="str">
            <v>จ.สุพรรณบุรี</v>
          </cell>
          <cell r="J735" t="str">
            <v>09</v>
          </cell>
          <cell r="K735" t="str">
            <v xml:space="preserve"> อ.อู่ทอง</v>
          </cell>
          <cell r="L735" t="str">
            <v>03</v>
          </cell>
          <cell r="M735" t="str">
            <v xml:space="preserve"> 'ต.จรเข้สามพัน'</v>
          </cell>
          <cell r="N735" t="str">
            <v>15</v>
          </cell>
          <cell r="O735" t="str">
            <v xml:space="preserve"> หมู่ 15</v>
          </cell>
          <cell r="P735" t="str">
            <v>01</v>
          </cell>
          <cell r="Q735" t="str">
            <v>เปิดดำเนินการ</v>
          </cell>
          <cell r="R735" t="str">
            <v>220</v>
          </cell>
          <cell r="V735" t="str">
            <v>22</v>
          </cell>
          <cell r="W735" t="str">
            <v>2.2 ทุติยภูมิระดับกลาง</v>
          </cell>
          <cell r="Z735" t="str">
            <v>01</v>
          </cell>
          <cell r="AA735" t="str">
            <v>ตั้งใหม่</v>
          </cell>
          <cell r="AH735" t="str">
            <v>11295</v>
          </cell>
        </row>
        <row r="736">
          <cell r="A736" t="str">
            <v>001128700</v>
          </cell>
          <cell r="B736" t="str">
            <v>โรงพยาบาลด่านมะขามเตี้ย</v>
          </cell>
          <cell r="C736" t="str">
            <v>21002</v>
          </cell>
          <cell r="D736" t="str">
            <v>กระทรวงสาธารณสุข สำนักงานปลัดกระทรวงสาธารณสุข</v>
          </cell>
          <cell r="E736" t="str">
            <v>07</v>
          </cell>
          <cell r="F736" t="str">
            <v>โรงพยาบาลชุมชน</v>
          </cell>
          <cell r="G736" t="str">
            <v>30</v>
          </cell>
          <cell r="H736" t="str">
            <v>71</v>
          </cell>
          <cell r="I736" t="str">
            <v>จ.กาญจนบุรี</v>
          </cell>
          <cell r="J736" t="str">
            <v>11</v>
          </cell>
          <cell r="K736" t="str">
            <v xml:space="preserve"> อ.ด่านมะขามเตี้ย</v>
          </cell>
          <cell r="L736" t="str">
            <v>01</v>
          </cell>
          <cell r="M736" t="str">
            <v xml:space="preserve"> 'ต.ด่านมะขามเตี้ย'</v>
          </cell>
          <cell r="N736" t="str">
            <v>01</v>
          </cell>
          <cell r="O736" t="str">
            <v xml:space="preserve"> หมู่ 1</v>
          </cell>
          <cell r="P736" t="str">
            <v>01</v>
          </cell>
          <cell r="Q736" t="str">
            <v>เปิดดำเนินการ</v>
          </cell>
          <cell r="S736" t="str">
            <v>71260</v>
          </cell>
          <cell r="T736" t="str">
            <v>034642347</v>
          </cell>
          <cell r="U736" t="str">
            <v>034642102</v>
          </cell>
          <cell r="V736" t="str">
            <v>21</v>
          </cell>
          <cell r="W736" t="str">
            <v>2.1 ทุติยภูมิระดับต้น</v>
          </cell>
          <cell r="X736" t="str">
            <v>S</v>
          </cell>
          <cell r="Y736" t="str">
            <v xml:space="preserve">บริการ  </v>
          </cell>
          <cell r="AH736" t="str">
            <v>11287</v>
          </cell>
        </row>
        <row r="737">
          <cell r="A737" t="str">
            <v>001128600</v>
          </cell>
          <cell r="B737" t="str">
            <v>โรงพยาบาลเลาขวัญ</v>
          </cell>
          <cell r="C737" t="str">
            <v>21002</v>
          </cell>
          <cell r="D737" t="str">
            <v>กระทรวงสาธารณสุข สำนักงานปลัดกระทรวงสาธารณสุข</v>
          </cell>
          <cell r="E737" t="str">
            <v>07</v>
          </cell>
          <cell r="F737" t="str">
            <v>โรงพยาบาลชุมชน</v>
          </cell>
          <cell r="G737" t="str">
            <v>30</v>
          </cell>
          <cell r="H737" t="str">
            <v>71</v>
          </cell>
          <cell r="I737" t="str">
            <v>จ.กาญจนบุรี</v>
          </cell>
          <cell r="J737" t="str">
            <v>10</v>
          </cell>
          <cell r="K737" t="str">
            <v xml:space="preserve"> อ.เลาขวัญ</v>
          </cell>
          <cell r="L737" t="str">
            <v>01</v>
          </cell>
          <cell r="M737" t="str">
            <v xml:space="preserve"> 'ต.เลาขวัญ'</v>
          </cell>
          <cell r="N737" t="str">
            <v>06</v>
          </cell>
          <cell r="O737" t="str">
            <v xml:space="preserve"> หมู่ 6</v>
          </cell>
          <cell r="P737" t="str">
            <v>01</v>
          </cell>
          <cell r="Q737" t="str">
            <v>เปิดดำเนินการ</v>
          </cell>
          <cell r="S737" t="str">
            <v>71210</v>
          </cell>
          <cell r="T737" t="str">
            <v>034576157</v>
          </cell>
          <cell r="U737" t="str">
            <v>034576050</v>
          </cell>
          <cell r="V737" t="str">
            <v>21</v>
          </cell>
          <cell r="W737" t="str">
            <v>2.1 ทุติยภูมิระดับต้น</v>
          </cell>
          <cell r="X737" t="str">
            <v>S</v>
          </cell>
          <cell r="Y737" t="str">
            <v xml:space="preserve">บริการ  </v>
          </cell>
          <cell r="AH737" t="str">
            <v>11286</v>
          </cell>
        </row>
        <row r="738">
          <cell r="A738" t="str">
            <v>001127800</v>
          </cell>
          <cell r="B738" t="str">
            <v>โรงพยาบาลไทรโยค</v>
          </cell>
          <cell r="C738" t="str">
            <v>21002</v>
          </cell>
          <cell r="D738" t="str">
            <v>กระทรวงสาธารณสุข สำนักงานปลัดกระทรวงสาธารณสุข</v>
          </cell>
          <cell r="E738" t="str">
            <v>07</v>
          </cell>
          <cell r="F738" t="str">
            <v>โรงพยาบาลชุมชน</v>
          </cell>
          <cell r="G738" t="str">
            <v>60</v>
          </cell>
          <cell r="H738" t="str">
            <v>71</v>
          </cell>
          <cell r="I738" t="str">
            <v>จ.กาญจนบุรี</v>
          </cell>
          <cell r="J738" t="str">
            <v>02</v>
          </cell>
          <cell r="K738" t="str">
            <v xml:space="preserve"> อ.ไทรโยค</v>
          </cell>
          <cell r="L738" t="str">
            <v>01</v>
          </cell>
          <cell r="M738" t="str">
            <v xml:space="preserve"> 'ต.ลุ่มสุ่ม'</v>
          </cell>
          <cell r="N738" t="str">
            <v>01</v>
          </cell>
          <cell r="O738" t="str">
            <v xml:space="preserve"> หมู่ 1</v>
          </cell>
          <cell r="P738" t="str">
            <v>01</v>
          </cell>
          <cell r="Q738" t="str">
            <v>เปิดดำเนินการ</v>
          </cell>
          <cell r="R738" t="str">
            <v>22</v>
          </cell>
          <cell r="S738" t="str">
            <v>71150</v>
          </cell>
          <cell r="T738" t="str">
            <v>034591300</v>
          </cell>
          <cell r="U738" t="str">
            <v>034591302</v>
          </cell>
          <cell r="V738" t="str">
            <v>21</v>
          </cell>
          <cell r="W738" t="str">
            <v>2.1 ทุติยภูมิระดับต้น</v>
          </cell>
          <cell r="X738" t="str">
            <v>S</v>
          </cell>
          <cell r="Y738" t="str">
            <v xml:space="preserve">บริการ  </v>
          </cell>
          <cell r="AH738" t="str">
            <v>11278</v>
          </cell>
        </row>
        <row r="739">
          <cell r="A739" t="str">
            <v>001129900</v>
          </cell>
          <cell r="B739" t="str">
            <v>โรงพยาบาลห้วยพลู</v>
          </cell>
          <cell r="C739" t="str">
            <v>21002</v>
          </cell>
          <cell r="D739" t="str">
            <v>กระทรวงสาธารณสุข สำนักงานปลัดกระทรวงสาธารณสุข</v>
          </cell>
          <cell r="E739" t="str">
            <v>07</v>
          </cell>
          <cell r="F739" t="str">
            <v>โรงพยาบาลชุมชน</v>
          </cell>
          <cell r="G739" t="str">
            <v>60</v>
          </cell>
          <cell r="H739" t="str">
            <v>73</v>
          </cell>
          <cell r="I739" t="str">
            <v>จ.นครปฐม</v>
          </cell>
          <cell r="J739" t="str">
            <v>03</v>
          </cell>
          <cell r="K739" t="str">
            <v xml:space="preserve"> อ.นครชัยศรี</v>
          </cell>
          <cell r="L739" t="str">
            <v>18</v>
          </cell>
          <cell r="M739" t="str">
            <v xml:space="preserve"> 'ต.ห้วยพลู'</v>
          </cell>
          <cell r="N739" t="str">
            <v>01</v>
          </cell>
          <cell r="O739" t="str">
            <v xml:space="preserve"> หมู่ 1</v>
          </cell>
          <cell r="P739" t="str">
            <v>01</v>
          </cell>
          <cell r="Q739" t="str">
            <v>เปิดดำเนินการ</v>
          </cell>
          <cell r="R739" t="str">
            <v xml:space="preserve">1/1 </v>
          </cell>
          <cell r="V739" t="str">
            <v>21</v>
          </cell>
          <cell r="W739" t="str">
            <v>2.1 ทุติยภูมิระดับต้น</v>
          </cell>
          <cell r="AH739" t="str">
            <v>11299</v>
          </cell>
        </row>
        <row r="740">
          <cell r="A740" t="str">
            <v>001130000</v>
          </cell>
          <cell r="B740" t="str">
            <v>โรงพยาบาลดอนตูม</v>
          </cell>
          <cell r="C740" t="str">
            <v>21002</v>
          </cell>
          <cell r="D740" t="str">
            <v>กระทรวงสาธารณสุข สำนักงานปลัดกระทรวงสาธารณสุข</v>
          </cell>
          <cell r="E740" t="str">
            <v>07</v>
          </cell>
          <cell r="F740" t="str">
            <v>โรงพยาบาลชุมชน</v>
          </cell>
          <cell r="G740" t="str">
            <v>30</v>
          </cell>
          <cell r="H740" t="str">
            <v>73</v>
          </cell>
          <cell r="I740" t="str">
            <v>จ.นครปฐม</v>
          </cell>
          <cell r="J740" t="str">
            <v>04</v>
          </cell>
          <cell r="K740" t="str">
            <v xml:space="preserve"> อ.ดอนตูม</v>
          </cell>
          <cell r="L740" t="str">
            <v>01</v>
          </cell>
          <cell r="M740" t="str">
            <v xml:space="preserve"> 'ต.สามง่าม'</v>
          </cell>
          <cell r="N740" t="str">
            <v>05</v>
          </cell>
          <cell r="O740" t="str">
            <v xml:space="preserve"> หมู่ 5</v>
          </cell>
          <cell r="P740" t="str">
            <v>01</v>
          </cell>
          <cell r="Q740" t="str">
            <v>เปิดดำเนินการ</v>
          </cell>
          <cell r="R740" t="str">
            <v xml:space="preserve">183 ม.5 ถ.คงทอง </v>
          </cell>
          <cell r="V740" t="str">
            <v>21</v>
          </cell>
          <cell r="W740" t="str">
            <v>2.1 ทุติยภูมิระดับต้น</v>
          </cell>
          <cell r="AH740" t="str">
            <v>11300</v>
          </cell>
        </row>
        <row r="741">
          <cell r="A741" t="str">
            <v>001127400</v>
          </cell>
          <cell r="B741" t="str">
            <v>โรงพยาบาลบางแพ</v>
          </cell>
          <cell r="C741" t="str">
            <v>21002</v>
          </cell>
          <cell r="D741" t="str">
            <v>กระทรวงสาธารณสุข สำนักงานปลัดกระทรวงสาธารณสุข</v>
          </cell>
          <cell r="E741" t="str">
            <v>07</v>
          </cell>
          <cell r="F741" t="str">
            <v>โรงพยาบาลชุมชน</v>
          </cell>
          <cell r="G741" t="str">
            <v>60</v>
          </cell>
          <cell r="H741" t="str">
            <v>70</v>
          </cell>
          <cell r="I741" t="str">
            <v>จ.ราชบุรี</v>
          </cell>
          <cell r="J741" t="str">
            <v>06</v>
          </cell>
          <cell r="K741" t="str">
            <v xml:space="preserve"> อ.บางแพ</v>
          </cell>
          <cell r="L741" t="str">
            <v>02</v>
          </cell>
          <cell r="M741" t="str">
            <v xml:space="preserve"> 'ต.วังเย็น'</v>
          </cell>
          <cell r="N741" t="str">
            <v>05</v>
          </cell>
          <cell r="O741" t="str">
            <v xml:space="preserve"> หมู่ 5</v>
          </cell>
          <cell r="P741" t="str">
            <v>01</v>
          </cell>
          <cell r="Q741" t="str">
            <v>เปิดดำเนินการ</v>
          </cell>
          <cell r="R741" t="str">
            <v xml:space="preserve">124 </v>
          </cell>
          <cell r="V741" t="str">
            <v>21</v>
          </cell>
          <cell r="W741" t="str">
            <v>2.1 ทุติยภูมิระดับต้น</v>
          </cell>
          <cell r="AH741" t="str">
            <v>11274</v>
          </cell>
        </row>
        <row r="742">
          <cell r="A742" t="str">
            <v>001127500</v>
          </cell>
          <cell r="B742" t="str">
            <v>โรงพยาบาลเจ็ดเสมียน</v>
          </cell>
          <cell r="C742" t="str">
            <v>21002</v>
          </cell>
          <cell r="D742" t="str">
            <v>กระทรวงสาธารณสุข สำนักงานปลัดกระทรวงสาธารณสุข</v>
          </cell>
          <cell r="E742" t="str">
            <v>07</v>
          </cell>
          <cell r="F742" t="str">
            <v>โรงพยาบาลชุมชน</v>
          </cell>
          <cell r="G742" t="str">
            <v>30</v>
          </cell>
          <cell r="H742" t="str">
            <v>70</v>
          </cell>
          <cell r="I742" t="str">
            <v>จ.ราชบุรี</v>
          </cell>
          <cell r="J742" t="str">
            <v>07</v>
          </cell>
          <cell r="K742" t="str">
            <v xml:space="preserve"> อ.โพธาราม</v>
          </cell>
          <cell r="L742" t="str">
            <v>09</v>
          </cell>
          <cell r="M742" t="str">
            <v xml:space="preserve"> 'ต.เจ็ดเสมียน'</v>
          </cell>
          <cell r="N742" t="str">
            <v>02</v>
          </cell>
          <cell r="O742" t="str">
            <v xml:space="preserve"> หมู่ 2</v>
          </cell>
          <cell r="P742" t="str">
            <v>01</v>
          </cell>
          <cell r="Q742" t="str">
            <v>เปิดดำเนินการ</v>
          </cell>
          <cell r="R742" t="str">
            <v xml:space="preserve">132/2 </v>
          </cell>
          <cell r="V742" t="str">
            <v>21</v>
          </cell>
          <cell r="W742" t="str">
            <v>2.1 ทุติยภูมิระดับต้น</v>
          </cell>
          <cell r="AH742" t="str">
            <v>11275</v>
          </cell>
        </row>
        <row r="743">
          <cell r="A743" t="str">
            <v>001127600</v>
          </cell>
          <cell r="B743" t="str">
            <v>โรงพยาบาลปากท่อ</v>
          </cell>
          <cell r="C743" t="str">
            <v>21002</v>
          </cell>
          <cell r="D743" t="str">
            <v>กระทรวงสาธารณสุข สำนักงานปลัดกระทรวงสาธารณสุข</v>
          </cell>
          <cell r="E743" t="str">
            <v>07</v>
          </cell>
          <cell r="F743" t="str">
            <v>โรงพยาบาลชุมชน</v>
          </cell>
          <cell r="G743" t="str">
            <v>30</v>
          </cell>
          <cell r="H743" t="str">
            <v>70</v>
          </cell>
          <cell r="I743" t="str">
            <v>จ.ราชบุรี</v>
          </cell>
          <cell r="J743" t="str">
            <v>08</v>
          </cell>
          <cell r="K743" t="str">
            <v xml:space="preserve"> อ.ปากท่อ</v>
          </cell>
          <cell r="L743" t="str">
            <v>05</v>
          </cell>
          <cell r="M743" t="str">
            <v xml:space="preserve"> 'ต.ปากท่อ'</v>
          </cell>
          <cell r="N743" t="str">
            <v>08</v>
          </cell>
          <cell r="O743" t="str">
            <v xml:space="preserve"> หมู่ 8</v>
          </cell>
          <cell r="P743" t="str">
            <v>01</v>
          </cell>
          <cell r="Q743" t="str">
            <v>เปิดดำเนินการ</v>
          </cell>
          <cell r="R743" t="str">
            <v xml:space="preserve">201/10 </v>
          </cell>
          <cell r="V743" t="str">
            <v>21</v>
          </cell>
          <cell r="W743" t="str">
            <v>2.1 ทุติยภูมิระดับต้น</v>
          </cell>
          <cell r="AH743" t="str">
            <v>11276</v>
          </cell>
        </row>
        <row r="744">
          <cell r="A744" t="str">
            <v>001129400</v>
          </cell>
          <cell r="B744" t="str">
            <v>โรงพยาบาลสามชุก</v>
          </cell>
          <cell r="C744" t="str">
            <v>21002</v>
          </cell>
          <cell r="D744" t="str">
            <v>กระทรวงสาธารณสุข สำนักงานปลัดกระทรวงสาธารณสุข</v>
          </cell>
          <cell r="E744" t="str">
            <v>07</v>
          </cell>
          <cell r="F744" t="str">
            <v>โรงพยาบาลชุมชน</v>
          </cell>
          <cell r="G744" t="str">
            <v>60</v>
          </cell>
          <cell r="H744" t="str">
            <v>72</v>
          </cell>
          <cell r="I744" t="str">
            <v>จ.สุพรรณบุรี</v>
          </cell>
          <cell r="J744" t="str">
            <v>08</v>
          </cell>
          <cell r="K744" t="str">
            <v xml:space="preserve"> อ.สามชุก</v>
          </cell>
          <cell r="L744" t="str">
            <v>04</v>
          </cell>
          <cell r="M744" t="str">
            <v xml:space="preserve"> 'ต.หนองผักนาก'</v>
          </cell>
          <cell r="N744" t="str">
            <v>07</v>
          </cell>
          <cell r="O744" t="str">
            <v xml:space="preserve"> หมู่ 7</v>
          </cell>
          <cell r="P744" t="str">
            <v>01</v>
          </cell>
          <cell r="Q744" t="str">
            <v>เปิดดำเนินการ</v>
          </cell>
          <cell r="R744" t="str">
            <v xml:space="preserve">4/1 </v>
          </cell>
          <cell r="V744" t="str">
            <v>22</v>
          </cell>
          <cell r="W744" t="str">
            <v>2.2 ทุติยภูมิระดับกลาง</v>
          </cell>
          <cell r="AH744" t="str">
            <v>11294</v>
          </cell>
        </row>
        <row r="745">
          <cell r="A745" t="str">
            <v>001124900</v>
          </cell>
          <cell r="B745" t="str">
            <v>โรงพยาบาลศรีนคร</v>
          </cell>
          <cell r="C745" t="str">
            <v>21002</v>
          </cell>
          <cell r="D745" t="str">
            <v>กระทรวงสาธารณสุข สำนักงานปลัดกระทรวงสาธารณสุข</v>
          </cell>
          <cell r="E745" t="str">
            <v>07</v>
          </cell>
          <cell r="F745" t="str">
            <v>โรงพยาบาลชุมชน</v>
          </cell>
          <cell r="G745" t="str">
            <v>30</v>
          </cell>
          <cell r="H745" t="str">
            <v>64</v>
          </cell>
          <cell r="I745" t="str">
            <v>จ.สุโขทัย</v>
          </cell>
          <cell r="J745" t="str">
            <v>08</v>
          </cell>
          <cell r="K745" t="str">
            <v xml:space="preserve"> อ.ศรีนคร</v>
          </cell>
          <cell r="L745" t="str">
            <v>01</v>
          </cell>
          <cell r="M745" t="str">
            <v xml:space="preserve"> 'ต.ศรีนคร'</v>
          </cell>
          <cell r="N745" t="str">
            <v>03</v>
          </cell>
          <cell r="O745" t="str">
            <v xml:space="preserve"> หมู่ 3</v>
          </cell>
          <cell r="P745" t="str">
            <v>01</v>
          </cell>
          <cell r="Q745" t="str">
            <v>เปิดดำเนินการ</v>
          </cell>
          <cell r="R745" t="str">
            <v>ถ.สวรรคโลก-ศรีนคร</v>
          </cell>
          <cell r="S745" t="str">
            <v>64180</v>
          </cell>
          <cell r="T745" t="str">
            <v>055652725</v>
          </cell>
          <cell r="U745" t="str">
            <v>05562726</v>
          </cell>
          <cell r="V745" t="str">
            <v>21</v>
          </cell>
          <cell r="W745" t="str">
            <v>2.1 ทุติยภูมิระดับต้น</v>
          </cell>
          <cell r="AH745" t="str">
            <v>11249</v>
          </cell>
        </row>
        <row r="746">
          <cell r="A746" t="str">
            <v>001124500</v>
          </cell>
          <cell r="B746" t="str">
            <v>โรงพยาบาลคีรีมาศ</v>
          </cell>
          <cell r="C746" t="str">
            <v>21002</v>
          </cell>
          <cell r="D746" t="str">
            <v>กระทรวงสาธารณสุข สำนักงานปลัดกระทรวงสาธารณสุข</v>
          </cell>
          <cell r="E746" t="str">
            <v>07</v>
          </cell>
          <cell r="F746" t="str">
            <v>โรงพยาบาลชุมชน</v>
          </cell>
          <cell r="G746" t="str">
            <v>30</v>
          </cell>
          <cell r="H746" t="str">
            <v>64</v>
          </cell>
          <cell r="I746" t="str">
            <v>จ.สุโขทัย</v>
          </cell>
          <cell r="J746" t="str">
            <v>03</v>
          </cell>
          <cell r="K746" t="str">
            <v xml:space="preserve"> อ.คีรีมาศ</v>
          </cell>
          <cell r="L746" t="str">
            <v>01</v>
          </cell>
          <cell r="M746" t="str">
            <v xml:space="preserve"> 'ต.โตนด'</v>
          </cell>
          <cell r="N746" t="str">
            <v>07</v>
          </cell>
          <cell r="O746" t="str">
            <v xml:space="preserve"> หมู่ 7</v>
          </cell>
          <cell r="P746" t="str">
            <v>01</v>
          </cell>
          <cell r="Q746" t="str">
            <v>เปิดดำเนินการ</v>
          </cell>
          <cell r="R746" t="str">
            <v>ถ.สุโขทัย-กำแพงเพชร</v>
          </cell>
          <cell r="S746" t="str">
            <v>64160</v>
          </cell>
          <cell r="T746" t="str">
            <v>055695145</v>
          </cell>
          <cell r="U746" t="str">
            <v>055693097</v>
          </cell>
          <cell r="V746" t="str">
            <v>21</v>
          </cell>
          <cell r="W746" t="str">
            <v>2.1 ทุติยภูมิระดับต้น</v>
          </cell>
          <cell r="AH746" t="str">
            <v>11245</v>
          </cell>
        </row>
        <row r="747">
          <cell r="A747" t="str">
            <v>001125000</v>
          </cell>
          <cell r="B747" t="str">
            <v>โรงพยาบาลทุ่งเสลี่ยม</v>
          </cell>
          <cell r="C747" t="str">
            <v>21002</v>
          </cell>
          <cell r="D747" t="str">
            <v>กระทรวงสาธารณสุข สำนักงานปลัดกระทรวงสาธารณสุข</v>
          </cell>
          <cell r="E747" t="str">
            <v>07</v>
          </cell>
          <cell r="F747" t="str">
            <v>โรงพยาบาลชุมชน</v>
          </cell>
          <cell r="G747" t="str">
            <v>30</v>
          </cell>
          <cell r="H747" t="str">
            <v>64</v>
          </cell>
          <cell r="I747" t="str">
            <v>จ.สุโขทัย</v>
          </cell>
          <cell r="J747" t="str">
            <v>09</v>
          </cell>
          <cell r="K747" t="str">
            <v xml:space="preserve"> อ.ทุ่งเสลี่ยม</v>
          </cell>
          <cell r="L747" t="str">
            <v>03</v>
          </cell>
          <cell r="M747" t="str">
            <v xml:space="preserve"> 'ต.ทุ่งเสลี่ยม'</v>
          </cell>
          <cell r="N747" t="str">
            <v>08</v>
          </cell>
          <cell r="O747" t="str">
            <v xml:space="preserve"> หมู่ 8</v>
          </cell>
          <cell r="P747" t="str">
            <v>01</v>
          </cell>
          <cell r="Q747" t="str">
            <v>เปิดดำเนินการ</v>
          </cell>
          <cell r="R747" t="str">
            <v>ถ.สุโขทัย-เถิน</v>
          </cell>
          <cell r="S747" t="str">
            <v>64150</v>
          </cell>
          <cell r="T747" t="str">
            <v>055659175</v>
          </cell>
          <cell r="U747" t="str">
            <v>055659411</v>
          </cell>
          <cell r="V747" t="str">
            <v>21</v>
          </cell>
          <cell r="W747" t="str">
            <v>2.1 ทุติยภูมิระดับต้น</v>
          </cell>
          <cell r="AH747" t="str">
            <v>11250</v>
          </cell>
        </row>
        <row r="748">
          <cell r="A748" t="str">
            <v>001130300</v>
          </cell>
          <cell r="B748" t="str">
            <v>โรงพยาบาลพุทธมณฑล</v>
          </cell>
          <cell r="C748" t="str">
            <v>21002</v>
          </cell>
          <cell r="D748" t="str">
            <v>กระทรวงสาธารณสุข สำนักงานปลัดกระทรวงสาธารณสุข</v>
          </cell>
          <cell r="E748" t="str">
            <v>07</v>
          </cell>
          <cell r="F748" t="str">
            <v>โรงพยาบาลชุมชน</v>
          </cell>
          <cell r="G748" t="str">
            <v>10</v>
          </cell>
          <cell r="H748" t="str">
            <v>73</v>
          </cell>
          <cell r="I748" t="str">
            <v>จ.นครปฐม</v>
          </cell>
          <cell r="J748" t="str">
            <v>07</v>
          </cell>
          <cell r="K748" t="str">
            <v xml:space="preserve"> อ.พุทธมณฑล</v>
          </cell>
          <cell r="L748" t="str">
            <v>01</v>
          </cell>
          <cell r="M748" t="str">
            <v xml:space="preserve"> 'ต.ศาลายา'</v>
          </cell>
          <cell r="N748" t="str">
            <v>01</v>
          </cell>
          <cell r="O748" t="str">
            <v xml:space="preserve"> หมู่ 1</v>
          </cell>
          <cell r="P748" t="str">
            <v>01</v>
          </cell>
          <cell r="Q748" t="str">
            <v>เปิดดำเนินการ</v>
          </cell>
          <cell r="V748" t="str">
            <v>21</v>
          </cell>
          <cell r="W748" t="str">
            <v>2.1 ทุติยภูมิระดับต้น</v>
          </cell>
          <cell r="AB748" t="str">
            <v xml:space="preserve">แก้ไชชื่อ รพ.พุทธมลฑล เป็น รพ.พุทธมณฑล </v>
          </cell>
          <cell r="AH748" t="str">
            <v>11303</v>
          </cell>
        </row>
        <row r="749">
          <cell r="A749" t="str">
            <v>001135700</v>
          </cell>
          <cell r="B749" t="str">
            <v>โรงพยาบาลกาญจนดิษฐ์</v>
          </cell>
          <cell r="C749" t="str">
            <v>21002</v>
          </cell>
          <cell r="D749" t="str">
            <v>กระทรวงสาธารณสุข สำนักงานปลัดกระทรวงสาธารณสุข</v>
          </cell>
          <cell r="E749" t="str">
            <v>07</v>
          </cell>
          <cell r="F749" t="str">
            <v>โรงพยาบาลชุมชน</v>
          </cell>
          <cell r="G749" t="str">
            <v>60</v>
          </cell>
          <cell r="H749" t="str">
            <v>84</v>
          </cell>
          <cell r="I749" t="str">
            <v>จ.สุราษฎร์ธานี</v>
          </cell>
          <cell r="J749" t="str">
            <v>02</v>
          </cell>
          <cell r="K749" t="str">
            <v xml:space="preserve"> อ.กาญจนดิษฐ์</v>
          </cell>
          <cell r="L749" t="str">
            <v>07</v>
          </cell>
          <cell r="M749" t="str">
            <v xml:space="preserve"> 'ต.พลายวาส'</v>
          </cell>
          <cell r="N749" t="str">
            <v>09</v>
          </cell>
          <cell r="O749" t="str">
            <v xml:space="preserve"> หมู่ 9</v>
          </cell>
          <cell r="P749" t="str">
            <v>01</v>
          </cell>
          <cell r="Q749" t="str">
            <v>เปิดดำเนินการ</v>
          </cell>
          <cell r="R749" t="str">
            <v xml:space="preserve">776 ม.9 ถ.สุราษฎร์-นครศรี </v>
          </cell>
          <cell r="S749" t="str">
            <v>84160</v>
          </cell>
          <cell r="T749" t="str">
            <v>077244518</v>
          </cell>
          <cell r="U749" t="str">
            <v>077255263t</v>
          </cell>
          <cell r="V749" t="str">
            <v>22</v>
          </cell>
          <cell r="W749" t="str">
            <v>2.2 ทุติยภูมิระดับกลาง</v>
          </cell>
          <cell r="X749" t="str">
            <v>S</v>
          </cell>
          <cell r="Y749" t="str">
            <v xml:space="preserve">บริการ  </v>
          </cell>
          <cell r="AH749" t="str">
            <v>11357</v>
          </cell>
        </row>
        <row r="750">
          <cell r="A750" t="str">
            <v>001135600</v>
          </cell>
          <cell r="B750" t="str">
            <v>โรงพยาบาลถลาง</v>
          </cell>
          <cell r="C750" t="str">
            <v>21002</v>
          </cell>
          <cell r="D750" t="str">
            <v>กระทรวงสาธารณสุข สำนักงานปลัดกระทรวงสาธารณสุข</v>
          </cell>
          <cell r="E750" t="str">
            <v>07</v>
          </cell>
          <cell r="F750" t="str">
            <v>โรงพยาบาลชุมชน</v>
          </cell>
          <cell r="G750" t="str">
            <v>66</v>
          </cell>
          <cell r="H750" t="str">
            <v>83</v>
          </cell>
          <cell r="I750" t="str">
            <v>จ.ภูเก็ต</v>
          </cell>
          <cell r="J750" t="str">
            <v>03</v>
          </cell>
          <cell r="K750" t="str">
            <v xml:space="preserve"> อ.ถลาง</v>
          </cell>
          <cell r="L750" t="str">
            <v>01</v>
          </cell>
          <cell r="M750" t="str">
            <v xml:space="preserve"> 'ต.เทพกระษัตรี'</v>
          </cell>
          <cell r="N750" t="str">
            <v>01</v>
          </cell>
          <cell r="O750" t="str">
            <v xml:space="preserve"> หมู่ 1</v>
          </cell>
          <cell r="P750" t="str">
            <v>01</v>
          </cell>
          <cell r="Q750" t="str">
            <v>เปิดดำเนินการ</v>
          </cell>
          <cell r="R750" t="str">
            <v xml:space="preserve">358  ถ.เทพกระษัตรี  </v>
          </cell>
          <cell r="S750" t="str">
            <v>83110</v>
          </cell>
          <cell r="T750" t="str">
            <v>076311033</v>
          </cell>
          <cell r="U750" t="str">
            <v>076275096</v>
          </cell>
          <cell r="V750" t="str">
            <v>22</v>
          </cell>
          <cell r="W750" t="str">
            <v>2.2 ทุติยภูมิระดับกลาง</v>
          </cell>
          <cell r="AH750" t="str">
            <v>11356</v>
          </cell>
        </row>
        <row r="751">
          <cell r="A751" t="str">
            <v>001135500</v>
          </cell>
          <cell r="B751" t="str">
            <v>โรงพยาบาลป่าตอง</v>
          </cell>
          <cell r="C751" t="str">
            <v>21002</v>
          </cell>
          <cell r="D751" t="str">
            <v>กระทรวงสาธารณสุข สำนักงานปลัดกระทรวงสาธารณสุข</v>
          </cell>
          <cell r="E751" t="str">
            <v>07</v>
          </cell>
          <cell r="F751" t="str">
            <v>โรงพยาบาลชุมชน</v>
          </cell>
          <cell r="G751" t="str">
            <v>60</v>
          </cell>
          <cell r="H751" t="str">
            <v>83</v>
          </cell>
          <cell r="I751" t="str">
            <v>จ.ภูเก็ต</v>
          </cell>
          <cell r="J751" t="str">
            <v>02</v>
          </cell>
          <cell r="K751" t="str">
            <v xml:space="preserve"> อ.กะทู้</v>
          </cell>
          <cell r="L751" t="str">
            <v>02</v>
          </cell>
          <cell r="M751" t="str">
            <v xml:space="preserve"> 'ต.ป่าตอง'</v>
          </cell>
          <cell r="N751" t="str">
            <v>03</v>
          </cell>
          <cell r="O751" t="str">
            <v xml:space="preserve"> หมู่ 3</v>
          </cell>
          <cell r="P751" t="str">
            <v>01</v>
          </cell>
          <cell r="Q751" t="str">
            <v>เปิดดำเนินการ</v>
          </cell>
          <cell r="R751" t="str">
            <v xml:space="preserve">57 ถ.ไสน้ำเย็น </v>
          </cell>
          <cell r="S751" t="str">
            <v>83150</v>
          </cell>
          <cell r="T751" t="str">
            <v>076342633</v>
          </cell>
          <cell r="U751" t="str">
            <v>076340617</v>
          </cell>
          <cell r="V751" t="str">
            <v>22</v>
          </cell>
          <cell r="W751" t="str">
            <v>2.2 ทุติยภูมิระดับกลาง</v>
          </cell>
          <cell r="AH751" t="str">
            <v>11355</v>
          </cell>
        </row>
        <row r="752">
          <cell r="A752" t="str">
            <v>001131900</v>
          </cell>
          <cell r="B752" t="str">
            <v>โรงพยาบาลปราณบุรี</v>
          </cell>
          <cell r="C752" t="str">
            <v>21002</v>
          </cell>
          <cell r="D752" t="str">
            <v>กระทรวงสาธารณสุข สำนักงานปลัดกระทรวงสาธารณสุข</v>
          </cell>
          <cell r="E752" t="str">
            <v>07</v>
          </cell>
          <cell r="F752" t="str">
            <v>โรงพยาบาลชุมชน</v>
          </cell>
          <cell r="G752" t="str">
            <v>30</v>
          </cell>
          <cell r="H752" t="str">
            <v>77</v>
          </cell>
          <cell r="I752" t="str">
            <v>จ.ประจวบคีรีขันธ์</v>
          </cell>
          <cell r="J752" t="str">
            <v>06</v>
          </cell>
          <cell r="K752" t="str">
            <v xml:space="preserve"> อ.ปราณบุรี</v>
          </cell>
          <cell r="L752" t="str">
            <v>08</v>
          </cell>
          <cell r="M752" t="str">
            <v xml:space="preserve"> 'ต.วังก์พง'</v>
          </cell>
          <cell r="N752" t="str">
            <v>05</v>
          </cell>
          <cell r="O752" t="str">
            <v xml:space="preserve"> หมู่ 5</v>
          </cell>
          <cell r="P752" t="str">
            <v>01</v>
          </cell>
          <cell r="Q752" t="str">
            <v>เปิดดำเนินการ</v>
          </cell>
          <cell r="R752" t="str">
            <v xml:space="preserve">19 </v>
          </cell>
          <cell r="V752" t="str">
            <v>21</v>
          </cell>
          <cell r="W752" t="str">
            <v>2.1 ทุติยภูมิระดับต้น</v>
          </cell>
          <cell r="AH752" t="str">
            <v>11319</v>
          </cell>
        </row>
        <row r="753">
          <cell r="A753" t="str">
            <v>001132600</v>
          </cell>
          <cell r="B753" t="str">
            <v>โรงพยาบาลพิปูน</v>
          </cell>
          <cell r="C753" t="str">
            <v>21002</v>
          </cell>
          <cell r="D753" t="str">
            <v>กระทรวงสาธารณสุข สำนักงานปลัดกระทรวงสาธารณสุข</v>
          </cell>
          <cell r="E753" t="str">
            <v>07</v>
          </cell>
          <cell r="F753" t="str">
            <v>โรงพยาบาลชุมชน</v>
          </cell>
          <cell r="G753" t="str">
            <v>30</v>
          </cell>
          <cell r="H753" t="str">
            <v>80</v>
          </cell>
          <cell r="I753" t="str">
            <v>จ.นครศรีธรรมราช</v>
          </cell>
          <cell r="J753" t="str">
            <v>05</v>
          </cell>
          <cell r="K753" t="str">
            <v xml:space="preserve"> อ.พิปูน</v>
          </cell>
          <cell r="L753" t="str">
            <v>04</v>
          </cell>
          <cell r="M753" t="str">
            <v xml:space="preserve"> 'ต.ยางค้อม'</v>
          </cell>
          <cell r="N753" t="str">
            <v>05</v>
          </cell>
          <cell r="O753" t="str">
            <v xml:space="preserve"> หมู่ 5</v>
          </cell>
          <cell r="P753" t="str">
            <v>01</v>
          </cell>
          <cell r="Q753" t="str">
            <v>เปิดดำเนินการ</v>
          </cell>
          <cell r="R753" t="str">
            <v xml:space="preserve">ม.5 </v>
          </cell>
          <cell r="V753" t="str">
            <v>21</v>
          </cell>
          <cell r="W753" t="str">
            <v>2.1 ทุติยภูมิระดับต้น</v>
          </cell>
          <cell r="AH753" t="str">
            <v>11326</v>
          </cell>
        </row>
        <row r="754">
          <cell r="A754" t="str">
            <v>001132700</v>
          </cell>
          <cell r="B754" t="str">
            <v>โรงพยาบาลเชียรใหญ่</v>
          </cell>
          <cell r="C754" t="str">
            <v>21002</v>
          </cell>
          <cell r="D754" t="str">
            <v>กระทรวงสาธารณสุข สำนักงานปลัดกระทรวงสาธารณสุข</v>
          </cell>
          <cell r="E754" t="str">
            <v>07</v>
          </cell>
          <cell r="F754" t="str">
            <v>โรงพยาบาลชุมชน</v>
          </cell>
          <cell r="G754" t="str">
            <v>30</v>
          </cell>
          <cell r="H754" t="str">
            <v>80</v>
          </cell>
          <cell r="I754" t="str">
            <v>จ.นครศรีธรรมราช</v>
          </cell>
          <cell r="J754" t="str">
            <v>06</v>
          </cell>
          <cell r="K754" t="str">
            <v xml:space="preserve"> อ.เชียรใหญ่</v>
          </cell>
          <cell r="L754" t="str">
            <v>07</v>
          </cell>
          <cell r="M754" t="str">
            <v xml:space="preserve"> 'ต.ท้องลำเจียก'</v>
          </cell>
          <cell r="N754" t="str">
            <v>01</v>
          </cell>
          <cell r="O754" t="str">
            <v xml:space="preserve"> หมู่ 1</v>
          </cell>
          <cell r="P754" t="str">
            <v>01</v>
          </cell>
          <cell r="Q754" t="str">
            <v>เปิดดำเนินการ</v>
          </cell>
          <cell r="R754" t="str">
            <v xml:space="preserve">ม.1 </v>
          </cell>
          <cell r="V754" t="str">
            <v>21</v>
          </cell>
          <cell r="W754" t="str">
            <v>2.1 ทุติยภูมิระดับต้น</v>
          </cell>
          <cell r="AH754" t="str">
            <v>11327</v>
          </cell>
        </row>
        <row r="755">
          <cell r="A755" t="str">
            <v>001133600</v>
          </cell>
          <cell r="B755" t="str">
            <v>โรงพยาบาลขนอม</v>
          </cell>
          <cell r="C755" t="str">
            <v>21002</v>
          </cell>
          <cell r="D755" t="str">
            <v>กระทรวงสาธารณสุข สำนักงานปลัดกระทรวงสาธารณสุข</v>
          </cell>
          <cell r="E755" t="str">
            <v>07</v>
          </cell>
          <cell r="F755" t="str">
            <v>โรงพยาบาลชุมชน</v>
          </cell>
          <cell r="G755" t="str">
            <v>30</v>
          </cell>
          <cell r="H755" t="str">
            <v>80</v>
          </cell>
          <cell r="I755" t="str">
            <v>จ.นครศรีธรรมราช</v>
          </cell>
          <cell r="J755" t="str">
            <v>15</v>
          </cell>
          <cell r="K755" t="str">
            <v xml:space="preserve"> อ.ขนอม</v>
          </cell>
          <cell r="L755" t="str">
            <v>01</v>
          </cell>
          <cell r="M755" t="str">
            <v xml:space="preserve"> 'ต.ขนอม'</v>
          </cell>
          <cell r="N755" t="str">
            <v>03</v>
          </cell>
          <cell r="O755" t="str">
            <v xml:space="preserve"> หมู่ 3</v>
          </cell>
          <cell r="P755" t="str">
            <v>01</v>
          </cell>
          <cell r="Q755" t="str">
            <v>เปิดดำเนินการ</v>
          </cell>
          <cell r="V755" t="str">
            <v>21</v>
          </cell>
          <cell r="W755" t="str">
            <v>2.1 ทุติยภูมิระดับต้น</v>
          </cell>
          <cell r="AH755" t="str">
            <v>11336</v>
          </cell>
        </row>
        <row r="756">
          <cell r="A756" t="str">
            <v>001132800</v>
          </cell>
          <cell r="B756" t="str">
            <v>โรงพยาบาลชะอวด</v>
          </cell>
          <cell r="C756" t="str">
            <v>21002</v>
          </cell>
          <cell r="D756" t="str">
            <v>กระทรวงสาธารณสุข สำนักงานปลัดกระทรวงสาธารณสุข</v>
          </cell>
          <cell r="E756" t="str">
            <v>07</v>
          </cell>
          <cell r="F756" t="str">
            <v>โรงพยาบาลชุมชน</v>
          </cell>
          <cell r="G756" t="str">
            <v>30</v>
          </cell>
          <cell r="H756" t="str">
            <v>80</v>
          </cell>
          <cell r="I756" t="str">
            <v>จ.นครศรีธรรมราช</v>
          </cell>
          <cell r="J756" t="str">
            <v>07</v>
          </cell>
          <cell r="K756" t="str">
            <v xml:space="preserve"> อ.ชะอวด</v>
          </cell>
          <cell r="L756" t="str">
            <v>01</v>
          </cell>
          <cell r="M756" t="str">
            <v xml:space="preserve"> 'ต.ชะอวด'</v>
          </cell>
          <cell r="N756" t="str">
            <v>08</v>
          </cell>
          <cell r="O756" t="str">
            <v xml:space="preserve"> หมู่ 8</v>
          </cell>
          <cell r="P756" t="str">
            <v>01</v>
          </cell>
          <cell r="Q756" t="str">
            <v>เปิดดำเนินการ</v>
          </cell>
          <cell r="R756" t="str">
            <v xml:space="preserve">23 </v>
          </cell>
          <cell r="V756" t="str">
            <v>21</v>
          </cell>
          <cell r="W756" t="str">
            <v>2.1 ทุติยภูมิระดับต้น</v>
          </cell>
          <cell r="AH756" t="str">
            <v>11328</v>
          </cell>
        </row>
        <row r="757">
          <cell r="A757" t="str">
            <v>001133200</v>
          </cell>
          <cell r="B757" t="str">
            <v>โรงพยาบาลทุ่งใหญ่</v>
          </cell>
          <cell r="C757" t="str">
            <v>21002</v>
          </cell>
          <cell r="D757" t="str">
            <v>กระทรวงสาธารณสุข สำนักงานปลัดกระทรวงสาธารณสุข</v>
          </cell>
          <cell r="E757" t="str">
            <v>07</v>
          </cell>
          <cell r="F757" t="str">
            <v>โรงพยาบาลชุมชน</v>
          </cell>
          <cell r="G757" t="str">
            <v>60</v>
          </cell>
          <cell r="H757" t="str">
            <v>80</v>
          </cell>
          <cell r="I757" t="str">
            <v>จ.นครศรีธรรมราช</v>
          </cell>
          <cell r="J757" t="str">
            <v>11</v>
          </cell>
          <cell r="K757" t="str">
            <v xml:space="preserve"> อ.ทุ่งใหญ่</v>
          </cell>
          <cell r="L757" t="str">
            <v>01</v>
          </cell>
          <cell r="M757" t="str">
            <v xml:space="preserve"> 'ต.ท่ายาง'</v>
          </cell>
          <cell r="N757" t="str">
            <v>02</v>
          </cell>
          <cell r="O757" t="str">
            <v xml:space="preserve"> หมู่ 2</v>
          </cell>
          <cell r="P757" t="str">
            <v>01</v>
          </cell>
          <cell r="Q757" t="str">
            <v>เปิดดำเนินการ</v>
          </cell>
          <cell r="R757" t="str">
            <v xml:space="preserve">599 </v>
          </cell>
          <cell r="V757" t="str">
            <v>21</v>
          </cell>
          <cell r="W757" t="str">
            <v>2.1 ทุติยภูมิระดับต้น</v>
          </cell>
          <cell r="AH757" t="str">
            <v>11332</v>
          </cell>
        </row>
        <row r="758">
          <cell r="A758" t="str">
            <v>001133700</v>
          </cell>
          <cell r="B758" t="str">
            <v>โรงพยาบาลหัวไทร</v>
          </cell>
          <cell r="C758" t="str">
            <v>21002</v>
          </cell>
          <cell r="D758" t="str">
            <v>กระทรวงสาธารณสุข สำนักงานปลัดกระทรวงสาธารณสุข</v>
          </cell>
          <cell r="E758" t="str">
            <v>07</v>
          </cell>
          <cell r="F758" t="str">
            <v>โรงพยาบาลชุมชน</v>
          </cell>
          <cell r="G758" t="str">
            <v>30</v>
          </cell>
          <cell r="H758" t="str">
            <v>80</v>
          </cell>
          <cell r="I758" t="str">
            <v>จ.นครศรีธรรมราช</v>
          </cell>
          <cell r="J758" t="str">
            <v>16</v>
          </cell>
          <cell r="K758" t="str">
            <v xml:space="preserve"> อ.หัวไทร</v>
          </cell>
          <cell r="L758" t="str">
            <v>01</v>
          </cell>
          <cell r="M758" t="str">
            <v xml:space="preserve"> 'ต.หัวไทร'</v>
          </cell>
          <cell r="N758" t="str">
            <v>04</v>
          </cell>
          <cell r="O758" t="str">
            <v xml:space="preserve"> หมู่ 4</v>
          </cell>
          <cell r="P758" t="str">
            <v>01</v>
          </cell>
          <cell r="Q758" t="str">
            <v>เปิดดำเนินการ</v>
          </cell>
          <cell r="R758" t="str">
            <v xml:space="preserve">16 </v>
          </cell>
          <cell r="V758" t="str">
            <v>21</v>
          </cell>
          <cell r="W758" t="str">
            <v>2.1 ทุติยภูมิระดับต้น</v>
          </cell>
          <cell r="AH758" t="str">
            <v>11337</v>
          </cell>
        </row>
        <row r="759">
          <cell r="A759" t="str">
            <v>001134900</v>
          </cell>
          <cell r="B759" t="str">
            <v>โรงพยาบาลตะกั่วทุ่ง</v>
          </cell>
          <cell r="C759" t="str">
            <v>21002</v>
          </cell>
          <cell r="D759" t="str">
            <v>กระทรวงสาธารณสุข สำนักงานปลัดกระทรวงสาธารณสุข</v>
          </cell>
          <cell r="E759" t="str">
            <v>07</v>
          </cell>
          <cell r="F759" t="str">
            <v>โรงพยาบาลชุมชน</v>
          </cell>
          <cell r="G759" t="str">
            <v>30</v>
          </cell>
          <cell r="H759" t="str">
            <v>82</v>
          </cell>
          <cell r="I759" t="str">
            <v>จ.พังงา</v>
          </cell>
          <cell r="J759" t="str">
            <v>04</v>
          </cell>
          <cell r="K759" t="str">
            <v xml:space="preserve"> อ.ตะกั่วทุ่ง</v>
          </cell>
          <cell r="L759" t="str">
            <v>06</v>
          </cell>
          <cell r="M759" t="str">
            <v xml:space="preserve"> 'ต.โคกกลอย'</v>
          </cell>
          <cell r="N759" t="str">
            <v>02</v>
          </cell>
          <cell r="O759" t="str">
            <v xml:space="preserve"> หมู่ 2</v>
          </cell>
          <cell r="P759" t="str">
            <v>01</v>
          </cell>
          <cell r="Q759" t="str">
            <v>เปิดดำเนินการ</v>
          </cell>
          <cell r="R759" t="str">
            <v xml:space="preserve">69/2 </v>
          </cell>
          <cell r="S759" t="str">
            <v>82130</v>
          </cell>
          <cell r="T759" t="str">
            <v>076581395</v>
          </cell>
          <cell r="U759" t="str">
            <v>076581395</v>
          </cell>
          <cell r="V759" t="str">
            <v>21</v>
          </cell>
          <cell r="W759" t="str">
            <v>2.1 ทุติยภูมิระดับต้น</v>
          </cell>
          <cell r="AH759" t="str">
            <v>11349</v>
          </cell>
        </row>
        <row r="760">
          <cell r="A760" t="str">
            <v>001133000</v>
          </cell>
          <cell r="B760" t="str">
            <v>โรงพยาบาลทุ่งสง</v>
          </cell>
          <cell r="C760" t="str">
            <v>21002</v>
          </cell>
          <cell r="D760" t="str">
            <v>กระทรวงสาธารณสุข สำนักงานปลัดกระทรวงสาธารณสุข</v>
          </cell>
          <cell r="E760" t="str">
            <v>07</v>
          </cell>
          <cell r="F760" t="str">
            <v>โรงพยาบาลชุมชน</v>
          </cell>
          <cell r="G760" t="str">
            <v>150</v>
          </cell>
          <cell r="H760" t="str">
            <v>80</v>
          </cell>
          <cell r="I760" t="str">
            <v>จ.นครศรีธรรมราช</v>
          </cell>
          <cell r="J760" t="str">
            <v>09</v>
          </cell>
          <cell r="K760" t="str">
            <v xml:space="preserve"> อ.ทุ่งสง</v>
          </cell>
          <cell r="L760" t="str">
            <v>01</v>
          </cell>
          <cell r="M760" t="str">
            <v xml:space="preserve"> 'ต.ปากแพรก'</v>
          </cell>
          <cell r="N760" t="str">
            <v>00</v>
          </cell>
          <cell r="O760" t="str">
            <v xml:space="preserve"> หมู่ 0</v>
          </cell>
          <cell r="P760" t="str">
            <v>01</v>
          </cell>
          <cell r="Q760" t="str">
            <v>เปิดดำเนินการ</v>
          </cell>
          <cell r="R760" t="str">
            <v xml:space="preserve">277 ถ.ชัยชุมพล </v>
          </cell>
          <cell r="V760" t="str">
            <v>23</v>
          </cell>
          <cell r="W760" t="str">
            <v>2.3 ทุติยภูมิระดับสูง</v>
          </cell>
          <cell r="AH760" t="str">
            <v>11330</v>
          </cell>
        </row>
        <row r="761">
          <cell r="A761" t="str">
            <v>001133100</v>
          </cell>
          <cell r="B761" t="str">
            <v>โรงพยาบาลนาบอน</v>
          </cell>
          <cell r="C761" t="str">
            <v>21002</v>
          </cell>
          <cell r="D761" t="str">
            <v>กระทรวงสาธารณสุข สำนักงานปลัดกระทรวงสาธารณสุข</v>
          </cell>
          <cell r="E761" t="str">
            <v>07</v>
          </cell>
          <cell r="F761" t="str">
            <v>โรงพยาบาลชุมชน</v>
          </cell>
          <cell r="G761" t="str">
            <v>30</v>
          </cell>
          <cell r="H761" t="str">
            <v>80</v>
          </cell>
          <cell r="I761" t="str">
            <v>จ.นครศรีธรรมราช</v>
          </cell>
          <cell r="J761" t="str">
            <v>10</v>
          </cell>
          <cell r="K761" t="str">
            <v xml:space="preserve"> อ.นาบอน</v>
          </cell>
          <cell r="L761" t="str">
            <v>01</v>
          </cell>
          <cell r="M761" t="str">
            <v xml:space="preserve"> 'ต.นาบอน'</v>
          </cell>
          <cell r="N761" t="str">
            <v>02</v>
          </cell>
          <cell r="O761" t="str">
            <v xml:space="preserve"> หมู่ 2</v>
          </cell>
          <cell r="P761" t="str">
            <v>01</v>
          </cell>
          <cell r="Q761" t="str">
            <v>เปิดดำเนินการ</v>
          </cell>
          <cell r="R761" t="str">
            <v xml:space="preserve">244 </v>
          </cell>
          <cell r="V761" t="str">
            <v>21</v>
          </cell>
          <cell r="W761" t="str">
            <v>2.1 ทุติยภูมิระดับต้น</v>
          </cell>
          <cell r="AH761" t="str">
            <v>11331</v>
          </cell>
        </row>
        <row r="762">
          <cell r="A762" t="str">
            <v>001133800</v>
          </cell>
          <cell r="B762" t="str">
            <v>โรงพยาบาลบางขัน</v>
          </cell>
          <cell r="C762" t="str">
            <v>21002</v>
          </cell>
          <cell r="D762" t="str">
            <v>กระทรวงสาธารณสุข สำนักงานปลัดกระทรวงสาธารณสุข</v>
          </cell>
          <cell r="E762" t="str">
            <v>07</v>
          </cell>
          <cell r="F762" t="str">
            <v>โรงพยาบาลชุมชน</v>
          </cell>
          <cell r="G762" t="str">
            <v>30</v>
          </cell>
          <cell r="H762" t="str">
            <v>80</v>
          </cell>
          <cell r="I762" t="str">
            <v>จ.นครศรีธรรมราช</v>
          </cell>
          <cell r="J762" t="str">
            <v>17</v>
          </cell>
          <cell r="K762" t="str">
            <v xml:space="preserve"> อ.บางขัน</v>
          </cell>
          <cell r="L762" t="str">
            <v>02</v>
          </cell>
          <cell r="M762" t="str">
            <v xml:space="preserve"> 'ต.บ้านลำนาว'</v>
          </cell>
          <cell r="N762" t="str">
            <v>01</v>
          </cell>
          <cell r="O762" t="str">
            <v xml:space="preserve"> หมู่ 1</v>
          </cell>
          <cell r="P762" t="str">
            <v>01</v>
          </cell>
          <cell r="Q762" t="str">
            <v>เปิดดำเนินการ</v>
          </cell>
          <cell r="R762" t="str">
            <v>3 ม.1 ต.บ้านลำนาว</v>
          </cell>
          <cell r="V762" t="str">
            <v>21</v>
          </cell>
          <cell r="W762" t="str">
            <v>2.1 ทุติยภูมิระดับต้น</v>
          </cell>
          <cell r="AH762" t="str">
            <v>11338</v>
          </cell>
        </row>
        <row r="763">
          <cell r="A763" t="str">
            <v>001136400</v>
          </cell>
          <cell r="B763" t="str">
            <v>โรงพยาบาลพนม</v>
          </cell>
          <cell r="C763" t="str">
            <v>21002</v>
          </cell>
          <cell r="D763" t="str">
            <v>กระทรวงสาธารณสุข สำนักงานปลัดกระทรวงสาธารณสุข</v>
          </cell>
          <cell r="E763" t="str">
            <v>07</v>
          </cell>
          <cell r="F763" t="str">
            <v>โรงพยาบาลชุมชน</v>
          </cell>
          <cell r="G763" t="str">
            <v>30</v>
          </cell>
          <cell r="H763" t="str">
            <v>84</v>
          </cell>
          <cell r="I763" t="str">
            <v>จ.สุราษฎร์ธานี</v>
          </cell>
          <cell r="J763" t="str">
            <v>10</v>
          </cell>
          <cell r="K763" t="str">
            <v xml:space="preserve"> อ.พนม</v>
          </cell>
          <cell r="L763" t="str">
            <v>05</v>
          </cell>
          <cell r="M763" t="str">
            <v xml:space="preserve"> 'ต.พังกาญจน์'</v>
          </cell>
          <cell r="N763" t="str">
            <v>03</v>
          </cell>
          <cell r="O763" t="str">
            <v xml:space="preserve"> หมู่ 3</v>
          </cell>
          <cell r="P763" t="str">
            <v>01</v>
          </cell>
          <cell r="Q763" t="str">
            <v>เปิดดำเนินการ</v>
          </cell>
          <cell r="R763" t="str">
            <v xml:space="preserve">60 </v>
          </cell>
          <cell r="S763" t="str">
            <v>84250</v>
          </cell>
          <cell r="T763" t="str">
            <v>077399125</v>
          </cell>
          <cell r="U763" t="str">
            <v>077399084</v>
          </cell>
          <cell r="V763" t="str">
            <v>21</v>
          </cell>
          <cell r="W763" t="str">
            <v>2.1 ทุติยภูมิระดับต้น</v>
          </cell>
          <cell r="X763" t="str">
            <v>S</v>
          </cell>
          <cell r="Y763" t="str">
            <v xml:space="preserve">บริการ  </v>
          </cell>
          <cell r="AH763" t="str">
            <v>11364</v>
          </cell>
        </row>
        <row r="764">
          <cell r="A764" t="str">
            <v>001134300</v>
          </cell>
          <cell r="B764" t="str">
            <v>โรงพยาบาลอ่าวลึก</v>
          </cell>
          <cell r="C764" t="str">
            <v>21002</v>
          </cell>
          <cell r="D764" t="str">
            <v>กระทรวงสาธารณสุข สำนักงานปลัดกระทรวงสาธารณสุข</v>
          </cell>
          <cell r="E764" t="str">
            <v>07</v>
          </cell>
          <cell r="F764" t="str">
            <v>โรงพยาบาลชุมชน</v>
          </cell>
          <cell r="G764" t="str">
            <v>60</v>
          </cell>
          <cell r="H764" t="str">
            <v>81</v>
          </cell>
          <cell r="I764" t="str">
            <v>จ.กระบี่</v>
          </cell>
          <cell r="J764" t="str">
            <v>05</v>
          </cell>
          <cell r="K764" t="str">
            <v xml:space="preserve"> อ.อ่าวลึก</v>
          </cell>
          <cell r="L764" t="str">
            <v>01</v>
          </cell>
          <cell r="M764" t="str">
            <v xml:space="preserve"> 'ต.อ่าวลึกใต้'</v>
          </cell>
          <cell r="N764" t="str">
            <v>07</v>
          </cell>
          <cell r="O764" t="str">
            <v xml:space="preserve"> หมู่ 7</v>
          </cell>
          <cell r="P764" t="str">
            <v>01</v>
          </cell>
          <cell r="Q764" t="str">
            <v>เปิดดำเนินการ</v>
          </cell>
          <cell r="R764" t="str">
            <v>3/1</v>
          </cell>
          <cell r="S764" t="str">
            <v>81110</v>
          </cell>
          <cell r="T764" t="str">
            <v>075619105</v>
          </cell>
          <cell r="V764" t="str">
            <v>21</v>
          </cell>
          <cell r="W764" t="str">
            <v>2.1 ทุติยภูมิระดับต้น</v>
          </cell>
          <cell r="AH764" t="str">
            <v>11343</v>
          </cell>
        </row>
        <row r="765">
          <cell r="A765" t="str">
            <v>001130900</v>
          </cell>
          <cell r="B765" t="str">
            <v>โรงพยาบาลหนองหญ้าปล้อง</v>
          </cell>
          <cell r="C765" t="str">
            <v>21002</v>
          </cell>
          <cell r="D765" t="str">
            <v>กระทรวงสาธารณสุข สำนักงานปลัดกระทรวงสาธารณสุข</v>
          </cell>
          <cell r="E765" t="str">
            <v>07</v>
          </cell>
          <cell r="F765" t="str">
            <v>โรงพยาบาลชุมชน</v>
          </cell>
          <cell r="G765" t="str">
            <v>30</v>
          </cell>
          <cell r="H765" t="str">
            <v>76</v>
          </cell>
          <cell r="I765" t="str">
            <v>จ.เพชรบุรี</v>
          </cell>
          <cell r="J765" t="str">
            <v>03</v>
          </cell>
          <cell r="K765" t="str">
            <v xml:space="preserve"> อ.หนองหญ้าปล้อง</v>
          </cell>
          <cell r="L765" t="str">
            <v>01</v>
          </cell>
          <cell r="M765" t="str">
            <v xml:space="preserve"> 'ต.หนองหญ้าปล้อง'</v>
          </cell>
          <cell r="N765" t="str">
            <v>11</v>
          </cell>
          <cell r="O765" t="str">
            <v xml:space="preserve"> หมู่ 11</v>
          </cell>
          <cell r="P765" t="str">
            <v>01</v>
          </cell>
          <cell r="Q765" t="str">
            <v>เปิดดำเนินการ</v>
          </cell>
          <cell r="R765" t="str">
            <v>192</v>
          </cell>
          <cell r="S765" t="str">
            <v>76160</v>
          </cell>
          <cell r="T765" t="str">
            <v>032494353</v>
          </cell>
          <cell r="U765" t="str">
            <v>032494353</v>
          </cell>
          <cell r="V765" t="str">
            <v>21</v>
          </cell>
          <cell r="W765" t="str">
            <v>2.1 ทุติยภูมิระดับต้น</v>
          </cell>
          <cell r="X765" t="str">
            <v>S</v>
          </cell>
          <cell r="Y765" t="str">
            <v xml:space="preserve">บริการ  </v>
          </cell>
          <cell r="Z765" t="str">
            <v>01</v>
          </cell>
          <cell r="AA765" t="str">
            <v>ตั้งใหม่</v>
          </cell>
          <cell r="AH765" t="str">
            <v>11309</v>
          </cell>
        </row>
        <row r="766">
          <cell r="A766" t="str">
            <v>001131600</v>
          </cell>
          <cell r="B766" t="str">
            <v>โรงพยาบาลทับสะแก</v>
          </cell>
          <cell r="C766" t="str">
            <v>21002</v>
          </cell>
          <cell r="D766" t="str">
            <v>กระทรวงสาธารณสุข สำนักงานปลัดกระทรวงสาธารณสุข</v>
          </cell>
          <cell r="E766" t="str">
            <v>07</v>
          </cell>
          <cell r="F766" t="str">
            <v>โรงพยาบาลชุมชน</v>
          </cell>
          <cell r="G766" t="str">
            <v>60</v>
          </cell>
          <cell r="H766" t="str">
            <v>77</v>
          </cell>
          <cell r="I766" t="str">
            <v>จ.ประจวบคีรีขันธ์</v>
          </cell>
          <cell r="J766" t="str">
            <v>03</v>
          </cell>
          <cell r="K766" t="str">
            <v xml:space="preserve"> อ.ทับสะแก</v>
          </cell>
          <cell r="L766" t="str">
            <v>03</v>
          </cell>
          <cell r="M766" t="str">
            <v xml:space="preserve"> 'ต.นาหูกวาง'</v>
          </cell>
          <cell r="N766" t="str">
            <v>06</v>
          </cell>
          <cell r="O766" t="str">
            <v xml:space="preserve"> หมู่ 6</v>
          </cell>
          <cell r="P766" t="str">
            <v>01</v>
          </cell>
          <cell r="Q766" t="str">
            <v>เปิดดำเนินการ</v>
          </cell>
          <cell r="R766" t="str">
            <v xml:space="preserve">111  ถ.เพชรเกษม </v>
          </cell>
          <cell r="V766" t="str">
            <v>21</v>
          </cell>
          <cell r="W766" t="str">
            <v>2.1 ทุติยภูมิระดับต้น</v>
          </cell>
          <cell r="AH766" t="str">
            <v>11316</v>
          </cell>
        </row>
        <row r="767">
          <cell r="A767" t="str">
            <v>001131800</v>
          </cell>
          <cell r="B767" t="str">
            <v>โรงพยาบาลบางสะพานน้อย</v>
          </cell>
          <cell r="C767" t="str">
            <v>21002</v>
          </cell>
          <cell r="D767" t="str">
            <v>กระทรวงสาธารณสุข สำนักงานปลัดกระทรวงสาธารณสุข</v>
          </cell>
          <cell r="E767" t="str">
            <v>07</v>
          </cell>
          <cell r="F767" t="str">
            <v>โรงพยาบาลชุมชน</v>
          </cell>
          <cell r="G767" t="str">
            <v>30</v>
          </cell>
          <cell r="H767" t="str">
            <v>77</v>
          </cell>
          <cell r="I767" t="str">
            <v>จ.ประจวบคีรีขันธ์</v>
          </cell>
          <cell r="J767" t="str">
            <v>05</v>
          </cell>
          <cell r="K767" t="str">
            <v xml:space="preserve"> อ.บางสะพานน้อย</v>
          </cell>
          <cell r="L767" t="str">
            <v>01</v>
          </cell>
          <cell r="M767" t="str">
            <v xml:space="preserve"> 'ต.ปากแพรก'</v>
          </cell>
          <cell r="N767" t="str">
            <v>04</v>
          </cell>
          <cell r="O767" t="str">
            <v xml:space="preserve"> หมู่ 4</v>
          </cell>
          <cell r="P767" t="str">
            <v>01</v>
          </cell>
          <cell r="Q767" t="str">
            <v>เปิดดำเนินการ</v>
          </cell>
          <cell r="R767" t="str">
            <v xml:space="preserve">60/2 </v>
          </cell>
          <cell r="V767" t="str">
            <v>21</v>
          </cell>
          <cell r="W767" t="str">
            <v>2.1 ทุติยภูมิระดับต้น</v>
          </cell>
          <cell r="AH767" t="str">
            <v>11318</v>
          </cell>
        </row>
        <row r="768">
          <cell r="A768" t="str">
            <v>001131200</v>
          </cell>
          <cell r="B768" t="str">
            <v>โรงพยาบาลบ้านลาด</v>
          </cell>
          <cell r="C768" t="str">
            <v>21002</v>
          </cell>
          <cell r="D768" t="str">
            <v>กระทรวงสาธารณสุข สำนักงานปลัดกระทรวงสาธารณสุข</v>
          </cell>
          <cell r="E768" t="str">
            <v>07</v>
          </cell>
          <cell r="F768" t="str">
            <v>โรงพยาบาลชุมชน</v>
          </cell>
          <cell r="G768" t="str">
            <v>30</v>
          </cell>
          <cell r="H768" t="str">
            <v>76</v>
          </cell>
          <cell r="I768" t="str">
            <v>จ.เพชรบุรี</v>
          </cell>
          <cell r="J768" t="str">
            <v>06</v>
          </cell>
          <cell r="K768" t="str">
            <v xml:space="preserve"> อ.บ้านลาด</v>
          </cell>
          <cell r="L768" t="str">
            <v>16</v>
          </cell>
          <cell r="M768" t="str">
            <v xml:space="preserve"> 'ต.ท่าช้าง'</v>
          </cell>
          <cell r="N768" t="str">
            <v>08</v>
          </cell>
          <cell r="O768" t="str">
            <v xml:space="preserve"> หมู่ 8</v>
          </cell>
          <cell r="P768" t="str">
            <v>01</v>
          </cell>
          <cell r="Q768" t="str">
            <v>เปิดดำเนินการ</v>
          </cell>
          <cell r="R768" t="str">
            <v xml:space="preserve">131 </v>
          </cell>
          <cell r="S768" t="str">
            <v>76150</v>
          </cell>
          <cell r="T768" t="str">
            <v>032491051</v>
          </cell>
          <cell r="U768" t="str">
            <v>032491242</v>
          </cell>
          <cell r="V768" t="str">
            <v>21</v>
          </cell>
          <cell r="W768" t="str">
            <v>2.1 ทุติยภูมิระดับต้น</v>
          </cell>
          <cell r="X768" t="str">
            <v>S</v>
          </cell>
          <cell r="Y768" t="str">
            <v xml:space="preserve">บริการ  </v>
          </cell>
          <cell r="AH768" t="str">
            <v>11312</v>
          </cell>
        </row>
        <row r="769">
          <cell r="A769" t="str">
            <v>001131300</v>
          </cell>
          <cell r="B769" t="str">
            <v>โรงพยาบาลบ้านแหลม</v>
          </cell>
          <cell r="C769" t="str">
            <v>21002</v>
          </cell>
          <cell r="D769" t="str">
            <v>กระทรวงสาธารณสุข สำนักงานปลัดกระทรวงสาธารณสุข</v>
          </cell>
          <cell r="E769" t="str">
            <v>07</v>
          </cell>
          <cell r="F769" t="str">
            <v>โรงพยาบาลชุมชน</v>
          </cell>
          <cell r="G769" t="str">
            <v>30</v>
          </cell>
          <cell r="H769" t="str">
            <v>76</v>
          </cell>
          <cell r="I769" t="str">
            <v>จ.เพชรบุรี</v>
          </cell>
          <cell r="J769" t="str">
            <v>07</v>
          </cell>
          <cell r="K769" t="str">
            <v xml:space="preserve"> อ.บ้านแหลม</v>
          </cell>
          <cell r="L769" t="str">
            <v>01</v>
          </cell>
          <cell r="M769" t="str">
            <v xml:space="preserve"> 'ต.บ้านแหลม'</v>
          </cell>
          <cell r="N769" t="str">
            <v>03</v>
          </cell>
          <cell r="O769" t="str">
            <v xml:space="preserve"> หมู่ 3</v>
          </cell>
          <cell r="P769" t="str">
            <v>01</v>
          </cell>
          <cell r="Q769" t="str">
            <v>เปิดดำเนินการ</v>
          </cell>
          <cell r="R769" t="str">
            <v xml:space="preserve">238 </v>
          </cell>
          <cell r="S769" t="str">
            <v>76110</v>
          </cell>
          <cell r="T769" t="str">
            <v>032481144</v>
          </cell>
          <cell r="U769" t="str">
            <v>032481144</v>
          </cell>
          <cell r="V769" t="str">
            <v>21</v>
          </cell>
          <cell r="W769" t="str">
            <v>2.1 ทุติยภูมิระดับต้น</v>
          </cell>
          <cell r="X769" t="str">
            <v>S</v>
          </cell>
          <cell r="Y769" t="str">
            <v xml:space="preserve">บริการ  </v>
          </cell>
          <cell r="AH769" t="str">
            <v>11313</v>
          </cell>
        </row>
        <row r="770">
          <cell r="A770" t="str">
            <v>001131100</v>
          </cell>
          <cell r="B770" t="str">
            <v>โรงพยาบาลท่ายาง</v>
          </cell>
          <cell r="C770" t="str">
            <v>21002</v>
          </cell>
          <cell r="D770" t="str">
            <v>กระทรวงสาธารณสุข สำนักงานปลัดกระทรวงสาธารณสุข</v>
          </cell>
          <cell r="E770" t="str">
            <v>07</v>
          </cell>
          <cell r="F770" t="str">
            <v>โรงพยาบาลชุมชน</v>
          </cell>
          <cell r="G770" t="str">
            <v>60</v>
          </cell>
          <cell r="H770" t="str">
            <v>76</v>
          </cell>
          <cell r="I770" t="str">
            <v>จ.เพชรบุรี</v>
          </cell>
          <cell r="J770" t="str">
            <v>05</v>
          </cell>
          <cell r="K770" t="str">
            <v xml:space="preserve"> อ.ท่ายาง</v>
          </cell>
          <cell r="L770" t="str">
            <v>01</v>
          </cell>
          <cell r="M770" t="str">
            <v xml:space="preserve"> 'ต.ท่ายาง'</v>
          </cell>
          <cell r="N770" t="str">
            <v>01</v>
          </cell>
          <cell r="O770" t="str">
            <v xml:space="preserve"> หมู่ 1</v>
          </cell>
          <cell r="P770" t="str">
            <v>01</v>
          </cell>
          <cell r="Q770" t="str">
            <v>เปิดดำเนินการ</v>
          </cell>
          <cell r="R770" t="str">
            <v xml:space="preserve">259/6 </v>
          </cell>
          <cell r="S770" t="str">
            <v>76130</v>
          </cell>
          <cell r="T770" t="str">
            <v>032461100</v>
          </cell>
          <cell r="U770" t="str">
            <v>032461100</v>
          </cell>
          <cell r="V770" t="str">
            <v>21</v>
          </cell>
          <cell r="W770" t="str">
            <v>2.1 ทุติยภูมิระดับต้น</v>
          </cell>
          <cell r="X770" t="str">
            <v>S</v>
          </cell>
          <cell r="Y770" t="str">
            <v xml:space="preserve">บริการ  </v>
          </cell>
          <cell r="AH770" t="str">
            <v>11311</v>
          </cell>
        </row>
        <row r="771">
          <cell r="A771" t="str">
            <v>001131400</v>
          </cell>
          <cell r="B771" t="str">
            <v>โรงพยาบาลแก่งกระจาน</v>
          </cell>
          <cell r="C771" t="str">
            <v>21002</v>
          </cell>
          <cell r="D771" t="str">
            <v>กระทรวงสาธารณสุข สำนักงานปลัดกระทรวงสาธารณสุข</v>
          </cell>
          <cell r="E771" t="str">
            <v>07</v>
          </cell>
          <cell r="F771" t="str">
            <v>โรงพยาบาลชุมชน</v>
          </cell>
          <cell r="G771" t="str">
            <v>30</v>
          </cell>
          <cell r="H771" t="str">
            <v>76</v>
          </cell>
          <cell r="I771" t="str">
            <v>จ.เพชรบุรี</v>
          </cell>
          <cell r="J771" t="str">
            <v>08</v>
          </cell>
          <cell r="K771" t="str">
            <v xml:space="preserve"> อ.แก่งกระจาน</v>
          </cell>
          <cell r="L771" t="str">
            <v>03</v>
          </cell>
          <cell r="M771" t="str">
            <v xml:space="preserve"> 'ต.วังจันทร์'</v>
          </cell>
          <cell r="N771" t="str">
            <v>05</v>
          </cell>
          <cell r="O771" t="str">
            <v xml:space="preserve"> หมู่ 5</v>
          </cell>
          <cell r="P771" t="str">
            <v>01</v>
          </cell>
          <cell r="Q771" t="str">
            <v>เปิดดำเนินการ</v>
          </cell>
          <cell r="R771" t="str">
            <v xml:space="preserve">6  ถ.เขื่อนเพชร </v>
          </cell>
          <cell r="S771" t="str">
            <v>76170</v>
          </cell>
          <cell r="T771" t="str">
            <v>03245925</v>
          </cell>
          <cell r="U771" t="str">
            <v>032459091</v>
          </cell>
          <cell r="V771" t="str">
            <v>21</v>
          </cell>
          <cell r="W771" t="str">
            <v>2.1 ทุติยภูมิระดับต้น</v>
          </cell>
          <cell r="X771" t="str">
            <v>S</v>
          </cell>
          <cell r="Y771" t="str">
            <v xml:space="preserve">บริการ  </v>
          </cell>
          <cell r="Z771" t="str">
            <v>01</v>
          </cell>
          <cell r="AA771" t="str">
            <v>ตั้งใหม่</v>
          </cell>
          <cell r="AH771" t="str">
            <v>11314</v>
          </cell>
        </row>
        <row r="772">
          <cell r="A772" t="str">
            <v>001133900</v>
          </cell>
          <cell r="B772" t="str">
            <v>โรงพยาบาลถ้ำพรรณรา</v>
          </cell>
          <cell r="C772" t="str">
            <v>21002</v>
          </cell>
          <cell r="D772" t="str">
            <v>กระทรวงสาธารณสุข สำนักงานปลัดกระทรวงสาธารณสุข</v>
          </cell>
          <cell r="E772" t="str">
            <v>07</v>
          </cell>
          <cell r="F772" t="str">
            <v>โรงพยาบาลชุมชน</v>
          </cell>
          <cell r="G772" t="str">
            <v>10</v>
          </cell>
          <cell r="H772" t="str">
            <v>80</v>
          </cell>
          <cell r="I772" t="str">
            <v>จ.นครศรีธรรมราช</v>
          </cell>
          <cell r="J772" t="str">
            <v>18</v>
          </cell>
          <cell r="K772" t="str">
            <v xml:space="preserve"> อ.ถ้ำพรรณรา</v>
          </cell>
          <cell r="L772" t="str">
            <v>01</v>
          </cell>
          <cell r="M772" t="str">
            <v xml:space="preserve"> 'ต.ถ้ำพรรณรา'</v>
          </cell>
          <cell r="N772" t="str">
            <v>02</v>
          </cell>
          <cell r="O772" t="str">
            <v xml:space="preserve"> หมู่ 2</v>
          </cell>
          <cell r="P772" t="str">
            <v>01</v>
          </cell>
          <cell r="Q772" t="str">
            <v>เปิดดำเนินการ</v>
          </cell>
          <cell r="R772" t="str">
            <v>ม.2 ต.ถ้ำพรรณรา</v>
          </cell>
          <cell r="V772" t="str">
            <v>21</v>
          </cell>
          <cell r="W772" t="str">
            <v>2.1 ทุติยภูมิระดับต้น</v>
          </cell>
          <cell r="AH772" t="str">
            <v>11339</v>
          </cell>
        </row>
        <row r="773">
          <cell r="A773" t="str">
            <v>001132400</v>
          </cell>
          <cell r="B773" t="str">
            <v>โรงพยาบาลลานสะกา</v>
          </cell>
          <cell r="C773" t="str">
            <v>21002</v>
          </cell>
          <cell r="D773" t="str">
            <v>กระทรวงสาธารณสุข สำนักงานปลัดกระทรวงสาธารณสุข</v>
          </cell>
          <cell r="E773" t="str">
            <v>07</v>
          </cell>
          <cell r="F773" t="str">
            <v>โรงพยาบาลชุมชน</v>
          </cell>
          <cell r="G773" t="str">
            <v>30</v>
          </cell>
          <cell r="H773" t="str">
            <v>80</v>
          </cell>
          <cell r="I773" t="str">
            <v>จ.นครศรีธรรมราช</v>
          </cell>
          <cell r="J773" t="str">
            <v>03</v>
          </cell>
          <cell r="K773" t="str">
            <v xml:space="preserve"> อ.ลานสกา</v>
          </cell>
          <cell r="L773" t="str">
            <v>01</v>
          </cell>
          <cell r="M773" t="str">
            <v xml:space="preserve"> 'ต.เขาแก้ว'</v>
          </cell>
          <cell r="N773" t="str">
            <v>01</v>
          </cell>
          <cell r="O773" t="str">
            <v xml:space="preserve"> หมู่ 1</v>
          </cell>
          <cell r="P773" t="str">
            <v>01</v>
          </cell>
          <cell r="Q773" t="str">
            <v>เปิดดำเนินการ</v>
          </cell>
          <cell r="R773" t="str">
            <v xml:space="preserve">ม.1 </v>
          </cell>
          <cell r="V773" t="str">
            <v>21</v>
          </cell>
          <cell r="W773" t="str">
            <v>2.1 ทุติยภูมิระดับต้น</v>
          </cell>
          <cell r="AH773" t="str">
            <v>11324</v>
          </cell>
        </row>
        <row r="774">
          <cell r="A774" t="str">
            <v>001135800</v>
          </cell>
          <cell r="B774" t="str">
            <v>โรงพยาบาลดอนสัก</v>
          </cell>
          <cell r="C774" t="str">
            <v>21002</v>
          </cell>
          <cell r="D774" t="str">
            <v>กระทรวงสาธารณสุข สำนักงานปลัดกระทรวงสาธารณสุข</v>
          </cell>
          <cell r="E774" t="str">
            <v>07</v>
          </cell>
          <cell r="F774" t="str">
            <v>โรงพยาบาลชุมชน</v>
          </cell>
          <cell r="G774" t="str">
            <v>30</v>
          </cell>
          <cell r="H774" t="str">
            <v>84</v>
          </cell>
          <cell r="I774" t="str">
            <v>จ.สุราษฎร์ธานี</v>
          </cell>
          <cell r="J774" t="str">
            <v>03</v>
          </cell>
          <cell r="K774" t="str">
            <v xml:space="preserve"> อ.ดอนสัก</v>
          </cell>
          <cell r="L774" t="str">
            <v>01</v>
          </cell>
          <cell r="M774" t="str">
            <v xml:space="preserve"> 'ต.ดอนสัก'</v>
          </cell>
          <cell r="N774" t="str">
            <v>05</v>
          </cell>
          <cell r="O774" t="str">
            <v xml:space="preserve"> หมู่ 5</v>
          </cell>
          <cell r="P774" t="str">
            <v>01</v>
          </cell>
          <cell r="Q774" t="str">
            <v>เปิดดำเนินการ</v>
          </cell>
          <cell r="R774" t="str">
            <v xml:space="preserve">13/2 </v>
          </cell>
          <cell r="S774" t="str">
            <v>84220</v>
          </cell>
          <cell r="T774" t="str">
            <v>077371400</v>
          </cell>
          <cell r="U774" t="str">
            <v>077371179</v>
          </cell>
          <cell r="V774" t="str">
            <v>21</v>
          </cell>
          <cell r="W774" t="str">
            <v>2.1 ทุติยภูมิระดับต้น</v>
          </cell>
          <cell r="X774" t="str">
            <v>S</v>
          </cell>
          <cell r="Y774" t="str">
            <v xml:space="preserve">บริการ  </v>
          </cell>
          <cell r="AH774" t="str">
            <v>11358</v>
          </cell>
        </row>
        <row r="775">
          <cell r="A775" t="str">
            <v>001135900</v>
          </cell>
          <cell r="B775" t="str">
            <v>โรงพยาบาลเกาะพงัน</v>
          </cell>
          <cell r="C775" t="str">
            <v>21002</v>
          </cell>
          <cell r="D775" t="str">
            <v>กระทรวงสาธารณสุข สำนักงานปลัดกระทรวงสาธารณสุข</v>
          </cell>
          <cell r="E775" t="str">
            <v>07</v>
          </cell>
          <cell r="F775" t="str">
            <v>โรงพยาบาลชุมชน</v>
          </cell>
          <cell r="G775" t="str">
            <v>30</v>
          </cell>
          <cell r="H775" t="str">
            <v>84</v>
          </cell>
          <cell r="I775" t="str">
            <v>จ.สุราษฎร์ธานี</v>
          </cell>
          <cell r="J775" t="str">
            <v>05</v>
          </cell>
          <cell r="K775" t="str">
            <v xml:space="preserve"> อ.เกาะพะงัน</v>
          </cell>
          <cell r="L775" t="str">
            <v>01</v>
          </cell>
          <cell r="M775" t="str">
            <v xml:space="preserve"> 'ต.เกาะพะงัน'</v>
          </cell>
          <cell r="N775" t="str">
            <v>04</v>
          </cell>
          <cell r="O775" t="str">
            <v xml:space="preserve"> หมู่ 4</v>
          </cell>
          <cell r="P775" t="str">
            <v>01</v>
          </cell>
          <cell r="Q775" t="str">
            <v>เปิดดำเนินการ</v>
          </cell>
          <cell r="R775" t="str">
            <v xml:space="preserve">6 </v>
          </cell>
          <cell r="S775" t="str">
            <v>84280</v>
          </cell>
          <cell r="T775" t="str">
            <v>077238315</v>
          </cell>
          <cell r="U775" t="str">
            <v>077238316</v>
          </cell>
          <cell r="V775" t="str">
            <v>21</v>
          </cell>
          <cell r="W775" t="str">
            <v>2.1 ทุติยภูมิระดับต้น</v>
          </cell>
          <cell r="X775" t="str">
            <v>S</v>
          </cell>
          <cell r="Y775" t="str">
            <v xml:space="preserve">บริการ  </v>
          </cell>
          <cell r="AH775" t="str">
            <v>11359</v>
          </cell>
        </row>
        <row r="776">
          <cell r="A776" t="str">
            <v>001134000</v>
          </cell>
          <cell r="B776" t="str">
            <v>โรงพยาบาลเขาพนม</v>
          </cell>
          <cell r="C776" t="str">
            <v>21002</v>
          </cell>
          <cell r="D776" t="str">
            <v>กระทรวงสาธารณสุข สำนักงานปลัดกระทรวงสาธารณสุข</v>
          </cell>
          <cell r="E776" t="str">
            <v>07</v>
          </cell>
          <cell r="F776" t="str">
            <v>โรงพยาบาลชุมชน</v>
          </cell>
          <cell r="G776" t="str">
            <v>45</v>
          </cell>
          <cell r="H776" t="str">
            <v>81</v>
          </cell>
          <cell r="I776" t="str">
            <v>จ.กระบี่</v>
          </cell>
          <cell r="J776" t="str">
            <v>02</v>
          </cell>
          <cell r="K776" t="str">
            <v xml:space="preserve"> อ.เขาพนม</v>
          </cell>
          <cell r="L776" t="str">
            <v>01</v>
          </cell>
          <cell r="M776" t="str">
            <v xml:space="preserve"> 'ต.เขาพนม'</v>
          </cell>
          <cell r="N776" t="str">
            <v>09</v>
          </cell>
          <cell r="O776" t="str">
            <v xml:space="preserve"> หมู่ 9</v>
          </cell>
          <cell r="P776" t="str">
            <v>01</v>
          </cell>
          <cell r="Q776" t="str">
            <v>เปิดดำเนินการ</v>
          </cell>
          <cell r="S776" t="str">
            <v>81140</v>
          </cell>
          <cell r="T776" t="str">
            <v>075689031</v>
          </cell>
          <cell r="U776" t="str">
            <v>075689511</v>
          </cell>
          <cell r="V776" t="str">
            <v>21</v>
          </cell>
          <cell r="W776" t="str">
            <v>2.1 ทุติยภูมิระดับต้น</v>
          </cell>
          <cell r="AH776" t="str">
            <v>11340</v>
          </cell>
        </row>
        <row r="777">
          <cell r="A777" t="str">
            <v>001134100</v>
          </cell>
          <cell r="B777" t="str">
            <v>โรงพยาบาลเกาะลันตา</v>
          </cell>
          <cell r="C777" t="str">
            <v>21002</v>
          </cell>
          <cell r="D777" t="str">
            <v>กระทรวงสาธารณสุข สำนักงานปลัดกระทรวงสาธารณสุข</v>
          </cell>
          <cell r="E777" t="str">
            <v>07</v>
          </cell>
          <cell r="F777" t="str">
            <v>โรงพยาบาลชุมชน</v>
          </cell>
          <cell r="G777" t="str">
            <v>10</v>
          </cell>
          <cell r="H777" t="str">
            <v>81</v>
          </cell>
          <cell r="I777" t="str">
            <v>จ.กระบี่</v>
          </cell>
          <cell r="J777" t="str">
            <v>03</v>
          </cell>
          <cell r="K777" t="str">
            <v xml:space="preserve"> อ.เกาะลันตา</v>
          </cell>
          <cell r="L777" t="str">
            <v>01</v>
          </cell>
          <cell r="M777" t="str">
            <v xml:space="preserve"> 'ต.เกาะลันตาใหญ่'</v>
          </cell>
          <cell r="N777" t="str">
            <v>01</v>
          </cell>
          <cell r="O777" t="str">
            <v xml:space="preserve"> หมู่ 1</v>
          </cell>
          <cell r="P777" t="str">
            <v>01</v>
          </cell>
          <cell r="Q777" t="str">
            <v>เปิดดำเนินการ</v>
          </cell>
          <cell r="R777" t="str">
            <v>118/1</v>
          </cell>
          <cell r="S777" t="str">
            <v>81150</v>
          </cell>
          <cell r="T777" t="str">
            <v>075697017</v>
          </cell>
          <cell r="V777" t="str">
            <v>21</v>
          </cell>
          <cell r="W777" t="str">
            <v>2.1 ทุติยภูมิระดับต้น</v>
          </cell>
          <cell r="AH777" t="str">
            <v>11341</v>
          </cell>
        </row>
        <row r="778">
          <cell r="A778" t="str">
            <v>001134400</v>
          </cell>
          <cell r="B778" t="str">
            <v>โรงพยาบาลปลายพระยา</v>
          </cell>
          <cell r="C778" t="str">
            <v>21002</v>
          </cell>
          <cell r="D778" t="str">
            <v>กระทรวงสาธารณสุข สำนักงานปลัดกระทรวงสาธารณสุข</v>
          </cell>
          <cell r="E778" t="str">
            <v>07</v>
          </cell>
          <cell r="F778" t="str">
            <v>โรงพยาบาลชุมชน</v>
          </cell>
          <cell r="G778" t="str">
            <v>30</v>
          </cell>
          <cell r="H778" t="str">
            <v>81</v>
          </cell>
          <cell r="I778" t="str">
            <v>จ.กระบี่</v>
          </cell>
          <cell r="J778" t="str">
            <v>06</v>
          </cell>
          <cell r="K778" t="str">
            <v xml:space="preserve"> อ.ปลายพระยา</v>
          </cell>
          <cell r="L778" t="str">
            <v>01</v>
          </cell>
          <cell r="M778" t="str">
            <v xml:space="preserve"> 'ต.ปลายพระยา'</v>
          </cell>
          <cell r="N778" t="str">
            <v>05</v>
          </cell>
          <cell r="O778" t="str">
            <v xml:space="preserve"> หมู่ 5</v>
          </cell>
          <cell r="P778" t="str">
            <v>01</v>
          </cell>
          <cell r="Q778" t="str">
            <v>เปิดดำเนินการ</v>
          </cell>
          <cell r="S778" t="str">
            <v>81160</v>
          </cell>
          <cell r="T778" t="str">
            <v>075687454</v>
          </cell>
          <cell r="U778" t="str">
            <v>075687125</v>
          </cell>
          <cell r="V778" t="str">
            <v>21</v>
          </cell>
          <cell r="W778" t="str">
            <v>2.1 ทุติยภูมิระดับต้น</v>
          </cell>
          <cell r="AH778" t="str">
            <v>11344</v>
          </cell>
        </row>
        <row r="779">
          <cell r="A779" t="str">
            <v>001134500</v>
          </cell>
          <cell r="B779" t="str">
            <v>โรงพยาบาลลำทับ</v>
          </cell>
          <cell r="C779" t="str">
            <v>21002</v>
          </cell>
          <cell r="D779" t="str">
            <v>กระทรวงสาธารณสุข สำนักงานปลัดกระทรวงสาธารณสุข</v>
          </cell>
          <cell r="E779" t="str">
            <v>07</v>
          </cell>
          <cell r="F779" t="str">
            <v>โรงพยาบาลชุมชน</v>
          </cell>
          <cell r="G779" t="str">
            <v>30</v>
          </cell>
          <cell r="H779" t="str">
            <v>81</v>
          </cell>
          <cell r="I779" t="str">
            <v>จ.กระบี่</v>
          </cell>
          <cell r="J779" t="str">
            <v>07</v>
          </cell>
          <cell r="K779" t="str">
            <v xml:space="preserve"> อ.ลำทับ</v>
          </cell>
          <cell r="L779" t="str">
            <v>01</v>
          </cell>
          <cell r="M779" t="str">
            <v xml:space="preserve"> 'ต.ลำทับ'</v>
          </cell>
          <cell r="N779" t="str">
            <v>05</v>
          </cell>
          <cell r="O779" t="str">
            <v xml:space="preserve"> หมู่ 5</v>
          </cell>
          <cell r="P779" t="str">
            <v>01</v>
          </cell>
          <cell r="Q779" t="str">
            <v>เปิดดำเนินการ</v>
          </cell>
          <cell r="R779" t="str">
            <v>94</v>
          </cell>
          <cell r="S779" t="str">
            <v>81120</v>
          </cell>
          <cell r="T779" t="str">
            <v>075643255</v>
          </cell>
          <cell r="V779" t="str">
            <v>21</v>
          </cell>
          <cell r="W779" t="str">
            <v>2.1 ทุติยภูมิระดับต้น</v>
          </cell>
          <cell r="AH779" t="str">
            <v>11345</v>
          </cell>
        </row>
        <row r="780">
          <cell r="A780" t="str">
            <v>001134600</v>
          </cell>
          <cell r="B780" t="str">
            <v>โรงพยาบาลเหนือคลอง</v>
          </cell>
          <cell r="C780" t="str">
            <v>21002</v>
          </cell>
          <cell r="D780" t="str">
            <v>กระทรวงสาธารณสุข สำนักงานปลัดกระทรวงสาธารณสุข</v>
          </cell>
          <cell r="E780" t="str">
            <v>07</v>
          </cell>
          <cell r="F780" t="str">
            <v>โรงพยาบาลชุมชน</v>
          </cell>
          <cell r="G780" t="str">
            <v>30</v>
          </cell>
          <cell r="H780" t="str">
            <v>81</v>
          </cell>
          <cell r="I780" t="str">
            <v>จ.กระบี่</v>
          </cell>
          <cell r="J780" t="str">
            <v>08</v>
          </cell>
          <cell r="K780" t="str">
            <v xml:space="preserve"> อ.เหนือคลอง</v>
          </cell>
          <cell r="L780" t="str">
            <v>01</v>
          </cell>
          <cell r="M780" t="str">
            <v xml:space="preserve"> 'ต.เหนือคลอง'</v>
          </cell>
          <cell r="N780" t="str">
            <v>01</v>
          </cell>
          <cell r="O780" t="str">
            <v xml:space="preserve"> หมู่ 1</v>
          </cell>
          <cell r="P780" t="str">
            <v>01</v>
          </cell>
          <cell r="Q780" t="str">
            <v>เปิดดำเนินการ</v>
          </cell>
          <cell r="S780" t="str">
            <v>81130</v>
          </cell>
          <cell r="T780" t="str">
            <v>075636596</v>
          </cell>
          <cell r="V780" t="str">
            <v>21</v>
          </cell>
          <cell r="W780" t="str">
            <v>2.1 ทุติยภูมิระดับต้น</v>
          </cell>
          <cell r="AH780" t="str">
            <v>11346</v>
          </cell>
        </row>
        <row r="781">
          <cell r="A781" t="str">
            <v>001134200</v>
          </cell>
          <cell r="B781" t="str">
            <v>โรงพยาบาลคลองท่อม</v>
          </cell>
          <cell r="C781" t="str">
            <v>21002</v>
          </cell>
          <cell r="D781" t="str">
            <v>กระทรวงสาธารณสุข สำนักงานปลัดกระทรวงสาธารณสุข</v>
          </cell>
          <cell r="E781" t="str">
            <v>07</v>
          </cell>
          <cell r="F781" t="str">
            <v>โรงพยาบาลชุมชน</v>
          </cell>
          <cell r="G781" t="str">
            <v>30</v>
          </cell>
          <cell r="H781" t="str">
            <v>81</v>
          </cell>
          <cell r="I781" t="str">
            <v>จ.กระบี่</v>
          </cell>
          <cell r="J781" t="str">
            <v>04</v>
          </cell>
          <cell r="K781" t="str">
            <v xml:space="preserve"> อ.คลองท่อม</v>
          </cell>
          <cell r="L781" t="str">
            <v>01</v>
          </cell>
          <cell r="M781" t="str">
            <v xml:space="preserve"> 'ต.คลองท่อมใต้'</v>
          </cell>
          <cell r="N781" t="str">
            <v>09</v>
          </cell>
          <cell r="O781" t="str">
            <v xml:space="preserve"> หมู่ 9</v>
          </cell>
          <cell r="P781" t="str">
            <v>01</v>
          </cell>
          <cell r="Q781" t="str">
            <v>เปิดดำเนินการ</v>
          </cell>
          <cell r="R781" t="str">
            <v>79</v>
          </cell>
          <cell r="S781" t="str">
            <v>81120</v>
          </cell>
          <cell r="T781" t="str">
            <v>075640320</v>
          </cell>
          <cell r="V781" t="str">
            <v>21</v>
          </cell>
          <cell r="W781" t="str">
            <v>2.1 ทุติยภูมิระดับต้น</v>
          </cell>
          <cell r="AH781" t="str">
            <v>11342</v>
          </cell>
        </row>
        <row r="782">
          <cell r="A782" t="str">
            <v>001135200</v>
          </cell>
          <cell r="B782" t="str">
            <v>โรงพยาบาลคุระบุรีชัยพัฒน์</v>
          </cell>
          <cell r="C782" t="str">
            <v>21002</v>
          </cell>
          <cell r="D782" t="str">
            <v>กระทรวงสาธารณสุข สำนักงานปลัดกระทรวงสาธารณสุข</v>
          </cell>
          <cell r="E782" t="str">
            <v>07</v>
          </cell>
          <cell r="F782" t="str">
            <v>โรงพยาบาลชุมชน</v>
          </cell>
          <cell r="G782" t="str">
            <v>30</v>
          </cell>
          <cell r="H782" t="str">
            <v>82</v>
          </cell>
          <cell r="I782" t="str">
            <v>จ.พังงา</v>
          </cell>
          <cell r="J782" t="str">
            <v>06</v>
          </cell>
          <cell r="K782" t="str">
            <v xml:space="preserve"> อ.คุระบุรี</v>
          </cell>
          <cell r="L782" t="str">
            <v>01</v>
          </cell>
          <cell r="M782" t="str">
            <v xml:space="preserve"> 'ต.คุระ'</v>
          </cell>
          <cell r="N782" t="str">
            <v>01</v>
          </cell>
          <cell r="O782" t="str">
            <v xml:space="preserve"> หมู่ 1</v>
          </cell>
          <cell r="P782" t="str">
            <v>01</v>
          </cell>
          <cell r="Q782" t="str">
            <v>เปิดดำเนินการ</v>
          </cell>
          <cell r="R782" t="str">
            <v xml:space="preserve">374  ถ.เพชรเกษม </v>
          </cell>
          <cell r="S782" t="str">
            <v>82150</v>
          </cell>
          <cell r="T782" t="str">
            <v>076461079</v>
          </cell>
          <cell r="U782" t="str">
            <v>076491379</v>
          </cell>
          <cell r="V782" t="str">
            <v>21</v>
          </cell>
          <cell r="W782" t="str">
            <v>2.1 ทุติยภูมิระดับต้น</v>
          </cell>
          <cell r="AH782" t="str">
            <v>11352</v>
          </cell>
        </row>
        <row r="783">
          <cell r="A783" t="str">
            <v>001135300</v>
          </cell>
          <cell r="B783" t="str">
            <v>โรงพยาบาลทับปุด</v>
          </cell>
          <cell r="C783" t="str">
            <v>21002</v>
          </cell>
          <cell r="D783" t="str">
            <v>กระทรวงสาธารณสุข สำนักงานปลัดกระทรวงสาธารณสุข</v>
          </cell>
          <cell r="E783" t="str">
            <v>07</v>
          </cell>
          <cell r="F783" t="str">
            <v>โรงพยาบาลชุมชน</v>
          </cell>
          <cell r="G783" t="str">
            <v>30</v>
          </cell>
          <cell r="H783" t="str">
            <v>82</v>
          </cell>
          <cell r="I783" t="str">
            <v>จ.พังงา</v>
          </cell>
          <cell r="J783" t="str">
            <v>07</v>
          </cell>
          <cell r="K783" t="str">
            <v xml:space="preserve"> อ.ทับปุด</v>
          </cell>
          <cell r="L783" t="str">
            <v>01</v>
          </cell>
          <cell r="M783" t="str">
            <v xml:space="preserve"> 'ต.ทับปุด'</v>
          </cell>
          <cell r="N783" t="str">
            <v>01</v>
          </cell>
          <cell r="O783" t="str">
            <v xml:space="preserve"> หมู่ 1</v>
          </cell>
          <cell r="P783" t="str">
            <v>01</v>
          </cell>
          <cell r="Q783" t="str">
            <v>เปิดดำเนินการ</v>
          </cell>
          <cell r="R783" t="str">
            <v xml:space="preserve">125  ถ.พังงา-ทับปุดสายใหม่ </v>
          </cell>
          <cell r="S783" t="str">
            <v>82180</v>
          </cell>
          <cell r="T783" t="str">
            <v>076599019</v>
          </cell>
          <cell r="U783" t="str">
            <v>076599115</v>
          </cell>
          <cell r="V783" t="str">
            <v>21</v>
          </cell>
          <cell r="W783" t="str">
            <v>2.1 ทุติยภูมิระดับต้น</v>
          </cell>
          <cell r="AH783" t="str">
            <v>11353</v>
          </cell>
        </row>
        <row r="784">
          <cell r="A784" t="str">
            <v>001137300</v>
          </cell>
          <cell r="B784" t="str">
            <v>โรงพยาบาลกระบุรี</v>
          </cell>
          <cell r="C784" t="str">
            <v>21002</v>
          </cell>
          <cell r="D784" t="str">
            <v>กระทรวงสาธารณสุข สำนักงานปลัดกระทรวงสาธารณสุข</v>
          </cell>
          <cell r="E784" t="str">
            <v>07</v>
          </cell>
          <cell r="F784" t="str">
            <v>โรงพยาบาลชุมชน</v>
          </cell>
          <cell r="G784" t="str">
            <v>30</v>
          </cell>
          <cell r="H784" t="str">
            <v>85</v>
          </cell>
          <cell r="I784" t="str">
            <v>จ.ระนอง</v>
          </cell>
          <cell r="J784" t="str">
            <v>04</v>
          </cell>
          <cell r="K784" t="str">
            <v xml:space="preserve"> อ.กระบุรี</v>
          </cell>
          <cell r="L784" t="str">
            <v>01</v>
          </cell>
          <cell r="M784" t="str">
            <v xml:space="preserve"> 'ต.น้ำจืด'</v>
          </cell>
          <cell r="N784" t="str">
            <v>03</v>
          </cell>
          <cell r="O784" t="str">
            <v xml:space="preserve"> หมู่ 3</v>
          </cell>
          <cell r="P784" t="str">
            <v>01</v>
          </cell>
          <cell r="Q784" t="str">
            <v>เปิดดำเนินการ</v>
          </cell>
          <cell r="R784" t="str">
            <v xml:space="preserve">168 </v>
          </cell>
          <cell r="S784" t="str">
            <v>85110</v>
          </cell>
          <cell r="T784" t="str">
            <v>077891036</v>
          </cell>
          <cell r="V784" t="str">
            <v>21</v>
          </cell>
          <cell r="W784" t="str">
            <v>2.1 ทุติยภูมิระดับต้น</v>
          </cell>
          <cell r="X784" t="str">
            <v>S</v>
          </cell>
          <cell r="Y784" t="str">
            <v xml:space="preserve">บริการ  </v>
          </cell>
          <cell r="AH784" t="str">
            <v>11373</v>
          </cell>
        </row>
        <row r="785">
          <cell r="A785" t="str">
            <v>001136300</v>
          </cell>
          <cell r="B785" t="str">
            <v>โรงพยาบาลบ้านตาขุน</v>
          </cell>
          <cell r="C785" t="str">
            <v>21002</v>
          </cell>
          <cell r="D785" t="str">
            <v>กระทรวงสาธารณสุข สำนักงานปลัดกระทรวงสาธารณสุข</v>
          </cell>
          <cell r="E785" t="str">
            <v>07</v>
          </cell>
          <cell r="F785" t="str">
            <v>โรงพยาบาลชุมชน</v>
          </cell>
          <cell r="G785" t="str">
            <v>10</v>
          </cell>
          <cell r="H785" t="str">
            <v>84</v>
          </cell>
          <cell r="I785" t="str">
            <v>จ.สุราษฎร์ธานี</v>
          </cell>
          <cell r="J785" t="str">
            <v>09</v>
          </cell>
          <cell r="K785" t="str">
            <v xml:space="preserve"> อ.บ้านตาขุน</v>
          </cell>
          <cell r="L785" t="str">
            <v>01</v>
          </cell>
          <cell r="M785" t="str">
            <v xml:space="preserve"> 'ต.เขาวง'</v>
          </cell>
          <cell r="N785" t="str">
            <v>03</v>
          </cell>
          <cell r="O785" t="str">
            <v xml:space="preserve"> หมู่ 3</v>
          </cell>
          <cell r="P785" t="str">
            <v>01</v>
          </cell>
          <cell r="Q785" t="str">
            <v>เปิดดำเนินการ</v>
          </cell>
          <cell r="R785" t="str">
            <v xml:space="preserve">74 </v>
          </cell>
          <cell r="S785" t="str">
            <v>84230</v>
          </cell>
          <cell r="T785" t="str">
            <v>077397373</v>
          </cell>
          <cell r="U785" t="str">
            <v>077261046</v>
          </cell>
          <cell r="V785" t="str">
            <v>21</v>
          </cell>
          <cell r="W785" t="str">
            <v>2.1 ทุติยภูมิระดับต้น</v>
          </cell>
          <cell r="X785" t="str">
            <v>S</v>
          </cell>
          <cell r="Y785" t="str">
            <v xml:space="preserve">บริการ  </v>
          </cell>
          <cell r="AH785" t="str">
            <v>11363</v>
          </cell>
        </row>
        <row r="786">
          <cell r="A786" t="str">
            <v>001137800</v>
          </cell>
          <cell r="B786" t="str">
            <v>โรงพยาบาลมาบอำมฤต</v>
          </cell>
          <cell r="C786" t="str">
            <v>21002</v>
          </cell>
          <cell r="D786" t="str">
            <v>กระทรวงสาธารณสุข สำนักงานปลัดกระทรวงสาธารณสุข</v>
          </cell>
          <cell r="E786" t="str">
            <v>07</v>
          </cell>
          <cell r="F786" t="str">
            <v>โรงพยาบาลชุมชน</v>
          </cell>
          <cell r="G786" t="str">
            <v>10</v>
          </cell>
          <cell r="H786" t="str">
            <v>86</v>
          </cell>
          <cell r="I786" t="str">
            <v>จ.ชุมพร</v>
          </cell>
          <cell r="J786" t="str">
            <v>03</v>
          </cell>
          <cell r="K786" t="str">
            <v xml:space="preserve"> อ.ปะทิว</v>
          </cell>
          <cell r="L786" t="str">
            <v>05</v>
          </cell>
          <cell r="M786" t="str">
            <v xml:space="preserve"> 'ต.ดอนยาง'</v>
          </cell>
          <cell r="N786" t="str">
            <v>12</v>
          </cell>
          <cell r="O786" t="str">
            <v xml:space="preserve"> หมู่ 12</v>
          </cell>
          <cell r="P786" t="str">
            <v>01</v>
          </cell>
          <cell r="Q786" t="str">
            <v>เปิดดำเนินการ</v>
          </cell>
          <cell r="V786" t="str">
            <v>21</v>
          </cell>
          <cell r="W786" t="str">
            <v>2.1 ทุติยภูมิระดับต้น</v>
          </cell>
          <cell r="AH786" t="str">
            <v>11378</v>
          </cell>
        </row>
        <row r="787">
          <cell r="A787" t="str">
            <v>001138000</v>
          </cell>
          <cell r="B787" t="str">
            <v>โรงพยาบาลปากน้ำหลังสวน</v>
          </cell>
          <cell r="C787" t="str">
            <v>21002</v>
          </cell>
          <cell r="D787" t="str">
            <v>กระทรวงสาธารณสุข สำนักงานปลัดกระทรวงสาธารณสุข</v>
          </cell>
          <cell r="E787" t="str">
            <v>07</v>
          </cell>
          <cell r="F787" t="str">
            <v>โรงพยาบาลชุมชน</v>
          </cell>
          <cell r="G787" t="str">
            <v>10</v>
          </cell>
          <cell r="H787" t="str">
            <v>86</v>
          </cell>
          <cell r="I787" t="str">
            <v>จ.ชุมพร</v>
          </cell>
          <cell r="J787" t="str">
            <v>04</v>
          </cell>
          <cell r="K787" t="str">
            <v xml:space="preserve"> อ.หลังสวน</v>
          </cell>
          <cell r="L787" t="str">
            <v>09</v>
          </cell>
          <cell r="M787" t="str">
            <v xml:space="preserve"> 'ต.ปากน้ำ'</v>
          </cell>
          <cell r="N787" t="str">
            <v>04</v>
          </cell>
          <cell r="O787" t="str">
            <v xml:space="preserve"> หมู่ 4</v>
          </cell>
          <cell r="P787" t="str">
            <v>01</v>
          </cell>
          <cell r="Q787" t="str">
            <v>เปิดดำเนินการ</v>
          </cell>
          <cell r="V787" t="str">
            <v>21</v>
          </cell>
          <cell r="W787" t="str">
            <v>2.1 ทุติยภูมิระดับต้น</v>
          </cell>
          <cell r="AH787" t="str">
            <v>11380</v>
          </cell>
        </row>
        <row r="788">
          <cell r="A788" t="str">
            <v>001138100</v>
          </cell>
          <cell r="B788" t="str">
            <v>โรงพยาบาลละแม</v>
          </cell>
          <cell r="C788" t="str">
            <v>21002</v>
          </cell>
          <cell r="D788" t="str">
            <v>กระทรวงสาธารณสุข สำนักงานปลัดกระทรวงสาธารณสุข</v>
          </cell>
          <cell r="E788" t="str">
            <v>07</v>
          </cell>
          <cell r="F788" t="str">
            <v>โรงพยาบาลชุมชน</v>
          </cell>
          <cell r="G788" t="str">
            <v>30</v>
          </cell>
          <cell r="H788" t="str">
            <v>86</v>
          </cell>
          <cell r="I788" t="str">
            <v>จ.ชุมพร</v>
          </cell>
          <cell r="J788" t="str">
            <v>05</v>
          </cell>
          <cell r="K788" t="str">
            <v xml:space="preserve"> อ.ละแม</v>
          </cell>
          <cell r="L788" t="str">
            <v>01</v>
          </cell>
          <cell r="M788" t="str">
            <v xml:space="preserve"> 'ต.ละแม'</v>
          </cell>
          <cell r="N788" t="str">
            <v>07</v>
          </cell>
          <cell r="O788" t="str">
            <v xml:space="preserve"> หมู่ 7</v>
          </cell>
          <cell r="P788" t="str">
            <v>01</v>
          </cell>
          <cell r="Q788" t="str">
            <v>เปิดดำเนินการ</v>
          </cell>
          <cell r="V788" t="str">
            <v>21</v>
          </cell>
          <cell r="W788" t="str">
            <v>2.1 ทุติยภูมิระดับต้น</v>
          </cell>
          <cell r="AH788" t="str">
            <v>11381</v>
          </cell>
        </row>
        <row r="789">
          <cell r="A789" t="str">
            <v>001138300</v>
          </cell>
          <cell r="B789" t="str">
            <v>โรงพยาบาลสวี</v>
          </cell>
          <cell r="C789" t="str">
            <v>21002</v>
          </cell>
          <cell r="D789" t="str">
            <v>กระทรวงสาธารณสุข สำนักงานปลัดกระทรวงสาธารณสุข</v>
          </cell>
          <cell r="E789" t="str">
            <v>07</v>
          </cell>
          <cell r="F789" t="str">
            <v>โรงพยาบาลชุมชน</v>
          </cell>
          <cell r="G789" t="str">
            <v>60</v>
          </cell>
          <cell r="H789" t="str">
            <v>86</v>
          </cell>
          <cell r="I789" t="str">
            <v>จ.ชุมพร</v>
          </cell>
          <cell r="J789" t="str">
            <v>07</v>
          </cell>
          <cell r="K789" t="str">
            <v xml:space="preserve"> อ.สวี</v>
          </cell>
          <cell r="L789" t="str">
            <v>01</v>
          </cell>
          <cell r="M789" t="str">
            <v xml:space="preserve"> 'ต.นาโพธิ์'</v>
          </cell>
          <cell r="N789" t="str">
            <v>07</v>
          </cell>
          <cell r="O789" t="str">
            <v xml:space="preserve"> หมู่ 7</v>
          </cell>
          <cell r="P789" t="str">
            <v>01</v>
          </cell>
          <cell r="Q789" t="str">
            <v>เปิดดำเนินการ</v>
          </cell>
          <cell r="R789" t="str">
            <v xml:space="preserve">120 </v>
          </cell>
          <cell r="V789" t="str">
            <v>21</v>
          </cell>
          <cell r="W789" t="str">
            <v>2.1 ทุติยภูมิระดับต้น</v>
          </cell>
          <cell r="AH789" t="str">
            <v>11383</v>
          </cell>
        </row>
        <row r="790">
          <cell r="A790" t="str">
            <v>001136500</v>
          </cell>
          <cell r="B790" t="str">
            <v>โรงพยาบาลท่าฉาง</v>
          </cell>
          <cell r="C790" t="str">
            <v>21002</v>
          </cell>
          <cell r="D790" t="str">
            <v>กระทรวงสาธารณสุข สำนักงานปลัดกระทรวงสาธารณสุข</v>
          </cell>
          <cell r="E790" t="str">
            <v>07</v>
          </cell>
          <cell r="F790" t="str">
            <v>โรงพยาบาลชุมชน</v>
          </cell>
          <cell r="G790" t="str">
            <v>30</v>
          </cell>
          <cell r="H790" t="str">
            <v>84</v>
          </cell>
          <cell r="I790" t="str">
            <v>จ.สุราษฎร์ธานี</v>
          </cell>
          <cell r="J790" t="str">
            <v>11</v>
          </cell>
          <cell r="K790" t="str">
            <v xml:space="preserve"> อ.ท่าฉาง</v>
          </cell>
          <cell r="L790" t="str">
            <v>01</v>
          </cell>
          <cell r="M790" t="str">
            <v xml:space="preserve"> 'ต.ท่าฉาง'</v>
          </cell>
          <cell r="N790" t="str">
            <v>01</v>
          </cell>
          <cell r="O790" t="str">
            <v xml:space="preserve"> หมู่ 1</v>
          </cell>
          <cell r="P790" t="str">
            <v>01</v>
          </cell>
          <cell r="Q790" t="str">
            <v>เปิดดำเนินการ</v>
          </cell>
          <cell r="S790" t="str">
            <v>84150</v>
          </cell>
          <cell r="T790" t="str">
            <v>077389111</v>
          </cell>
          <cell r="U790" t="str">
            <v>077260031</v>
          </cell>
          <cell r="V790" t="str">
            <v>21</v>
          </cell>
          <cell r="W790" t="str">
            <v>2.1 ทุติยภูมิระดับต้น</v>
          </cell>
          <cell r="X790" t="str">
            <v>S</v>
          </cell>
          <cell r="Y790" t="str">
            <v xml:space="preserve">บริการ  </v>
          </cell>
          <cell r="AH790" t="str">
            <v>11365</v>
          </cell>
        </row>
        <row r="791">
          <cell r="A791" t="str">
            <v>001138200</v>
          </cell>
          <cell r="B791" t="str">
            <v>โรงพยาบาลพะโต๊ะ</v>
          </cell>
          <cell r="C791" t="str">
            <v>21002</v>
          </cell>
          <cell r="D791" t="str">
            <v>กระทรวงสาธารณสุข สำนักงานปลัดกระทรวงสาธารณสุข</v>
          </cell>
          <cell r="E791" t="str">
            <v>07</v>
          </cell>
          <cell r="F791" t="str">
            <v>โรงพยาบาลชุมชน</v>
          </cell>
          <cell r="G791" t="str">
            <v>30</v>
          </cell>
          <cell r="H791" t="str">
            <v>86</v>
          </cell>
          <cell r="I791" t="str">
            <v>จ.ชุมพร</v>
          </cell>
          <cell r="J791" t="str">
            <v>06</v>
          </cell>
          <cell r="K791" t="str">
            <v xml:space="preserve"> อ.พะโต๊ะ</v>
          </cell>
          <cell r="L791" t="str">
            <v>01</v>
          </cell>
          <cell r="M791" t="str">
            <v xml:space="preserve"> 'ต.พะโต๊ะ'</v>
          </cell>
          <cell r="N791" t="str">
            <v>08</v>
          </cell>
          <cell r="O791" t="str">
            <v xml:space="preserve"> หมู่ 8</v>
          </cell>
          <cell r="P791" t="str">
            <v>01</v>
          </cell>
          <cell r="Q791" t="str">
            <v>เปิดดำเนินการ</v>
          </cell>
          <cell r="V791" t="str">
            <v>21</v>
          </cell>
          <cell r="W791" t="str">
            <v>2.1 ทุติยภูมิระดับต้น</v>
          </cell>
          <cell r="AH791" t="str">
            <v>11382</v>
          </cell>
        </row>
        <row r="792">
          <cell r="A792" t="str">
            <v>001135400</v>
          </cell>
          <cell r="B792" t="str">
            <v>โรงพยาบาลท้ายเหมืองชัยพัฒน์</v>
          </cell>
          <cell r="C792" t="str">
            <v>21002</v>
          </cell>
          <cell r="D792" t="str">
            <v>กระทรวงสาธารณสุข สำนักงานปลัดกระทรวงสาธารณสุข</v>
          </cell>
          <cell r="E792" t="str">
            <v>07</v>
          </cell>
          <cell r="F792" t="str">
            <v>โรงพยาบาลชุมชน</v>
          </cell>
          <cell r="G792" t="str">
            <v>30</v>
          </cell>
          <cell r="H792" t="str">
            <v>82</v>
          </cell>
          <cell r="I792" t="str">
            <v>จ.พังงา</v>
          </cell>
          <cell r="J792" t="str">
            <v>08</v>
          </cell>
          <cell r="K792" t="str">
            <v xml:space="preserve"> อ.ท้ายเหมือง</v>
          </cell>
          <cell r="L792" t="str">
            <v>01</v>
          </cell>
          <cell r="M792" t="str">
            <v xml:space="preserve"> 'ต.ท้ายเหมือง'</v>
          </cell>
          <cell r="N792" t="str">
            <v>09</v>
          </cell>
          <cell r="O792" t="str">
            <v xml:space="preserve"> หมู่ 9</v>
          </cell>
          <cell r="P792" t="str">
            <v>01</v>
          </cell>
          <cell r="Q792" t="str">
            <v>เปิดดำเนินการ</v>
          </cell>
          <cell r="R792" t="str">
            <v xml:space="preserve">166  ถ.เพชรเกษม </v>
          </cell>
          <cell r="S792" t="str">
            <v>82120</v>
          </cell>
          <cell r="T792" t="str">
            <v>076571505</v>
          </cell>
          <cell r="U792" t="str">
            <v>076572125</v>
          </cell>
          <cell r="V792" t="str">
            <v>21</v>
          </cell>
          <cell r="W792" t="str">
            <v>2.1 ทุติยภูมิระดับต้น</v>
          </cell>
          <cell r="X792" t="str">
            <v>S</v>
          </cell>
          <cell r="Y792" t="str">
            <v xml:space="preserve">บริการ  </v>
          </cell>
          <cell r="Z792" t="str">
            <v>02</v>
          </cell>
          <cell r="AA792" t="str">
            <v>แก้ไขชื่อ</v>
          </cell>
          <cell r="AB792" t="str">
            <v>แก้ชื่อโรงพยาบาลท้ายเหมือง เป็น โรงพยาบาลท้ายเหมืองชัยพัฒน์</v>
          </cell>
          <cell r="AH792" t="str">
            <v>11354</v>
          </cell>
        </row>
        <row r="793">
          <cell r="A793" t="str">
            <v>001140200</v>
          </cell>
          <cell r="B793" t="str">
            <v>โรงพยาบาลควนโดน</v>
          </cell>
          <cell r="C793" t="str">
            <v>21002</v>
          </cell>
          <cell r="D793" t="str">
            <v>กระทรวงสาธารณสุข สำนักงานปลัดกระทรวงสาธารณสุข</v>
          </cell>
          <cell r="E793" t="str">
            <v>07</v>
          </cell>
          <cell r="F793" t="str">
            <v>โรงพยาบาลชุมชน</v>
          </cell>
          <cell r="G793" t="str">
            <v>10</v>
          </cell>
          <cell r="H793" t="str">
            <v>91</v>
          </cell>
          <cell r="I793" t="str">
            <v>จ.สตูล</v>
          </cell>
          <cell r="J793" t="str">
            <v>02</v>
          </cell>
          <cell r="K793" t="str">
            <v xml:space="preserve"> อ.ควนโดน</v>
          </cell>
          <cell r="L793" t="str">
            <v>02</v>
          </cell>
          <cell r="M793" t="str">
            <v xml:space="preserve"> 'ต.ควนสตอ'</v>
          </cell>
          <cell r="N793" t="str">
            <v>06</v>
          </cell>
          <cell r="O793" t="str">
            <v xml:space="preserve"> หมู่ 6</v>
          </cell>
          <cell r="P793" t="str">
            <v>01</v>
          </cell>
          <cell r="Q793" t="str">
            <v>เปิดดำเนินการ</v>
          </cell>
          <cell r="V793" t="str">
            <v>21</v>
          </cell>
          <cell r="W793" t="str">
            <v>2.1 ทุติยภูมิระดับต้น</v>
          </cell>
          <cell r="AH793" t="str">
            <v>11402</v>
          </cell>
        </row>
        <row r="794">
          <cell r="A794" t="str">
            <v>001140300</v>
          </cell>
          <cell r="B794" t="str">
            <v>โรงพยาบาลควนกาหลง</v>
          </cell>
          <cell r="C794" t="str">
            <v>21002</v>
          </cell>
          <cell r="D794" t="str">
            <v>กระทรวงสาธารณสุข สำนักงานปลัดกระทรวงสาธารณสุข</v>
          </cell>
          <cell r="E794" t="str">
            <v>07</v>
          </cell>
          <cell r="F794" t="str">
            <v>โรงพยาบาลชุมชน</v>
          </cell>
          <cell r="G794" t="str">
            <v>30</v>
          </cell>
          <cell r="H794" t="str">
            <v>91</v>
          </cell>
          <cell r="I794" t="str">
            <v>จ.สตูล</v>
          </cell>
          <cell r="J794" t="str">
            <v>03</v>
          </cell>
          <cell r="K794" t="str">
            <v xml:space="preserve"> อ.ควนกาหลง</v>
          </cell>
          <cell r="L794" t="str">
            <v>02</v>
          </cell>
          <cell r="M794" t="str">
            <v xml:space="preserve"> 'ต.ควนกาหลง'</v>
          </cell>
          <cell r="N794" t="str">
            <v>07</v>
          </cell>
          <cell r="O794" t="str">
            <v xml:space="preserve"> หมู่ 7</v>
          </cell>
          <cell r="P794" t="str">
            <v>01</v>
          </cell>
          <cell r="Q794" t="str">
            <v>เปิดดำเนินการ</v>
          </cell>
          <cell r="V794" t="str">
            <v>21</v>
          </cell>
          <cell r="W794" t="str">
            <v>2.1 ทุติยภูมิระดับต้น</v>
          </cell>
          <cell r="AH794" t="str">
            <v>11403</v>
          </cell>
        </row>
        <row r="795">
          <cell r="A795" t="str">
            <v>001140400</v>
          </cell>
          <cell r="B795" t="str">
            <v>โรงพยาบาลท่าแพ</v>
          </cell>
          <cell r="C795" t="str">
            <v>21002</v>
          </cell>
          <cell r="D795" t="str">
            <v>กระทรวงสาธารณสุข สำนักงานปลัดกระทรวงสาธารณสุข</v>
          </cell>
          <cell r="E795" t="str">
            <v>07</v>
          </cell>
          <cell r="F795" t="str">
            <v>โรงพยาบาลชุมชน</v>
          </cell>
          <cell r="G795" t="str">
            <v>10</v>
          </cell>
          <cell r="H795" t="str">
            <v>91</v>
          </cell>
          <cell r="I795" t="str">
            <v>จ.สตูล</v>
          </cell>
          <cell r="J795" t="str">
            <v>04</v>
          </cell>
          <cell r="K795" t="str">
            <v xml:space="preserve"> อ.ท่าแพ</v>
          </cell>
          <cell r="L795" t="str">
            <v>01</v>
          </cell>
          <cell r="M795" t="str">
            <v xml:space="preserve"> 'ต.ท่าแพ'</v>
          </cell>
          <cell r="N795" t="str">
            <v>02</v>
          </cell>
          <cell r="O795" t="str">
            <v xml:space="preserve"> หมู่ 2</v>
          </cell>
          <cell r="P795" t="str">
            <v>01</v>
          </cell>
          <cell r="Q795" t="str">
            <v>เปิดดำเนินการ</v>
          </cell>
          <cell r="V795" t="str">
            <v>21</v>
          </cell>
          <cell r="W795" t="str">
            <v>2.1 ทุติยภูมิระดับต้น</v>
          </cell>
          <cell r="AH795" t="str">
            <v>11404</v>
          </cell>
        </row>
        <row r="796">
          <cell r="A796" t="str">
            <v>001138700</v>
          </cell>
          <cell r="B796" t="str">
            <v>โรงพยาบาลจะนะ</v>
          </cell>
          <cell r="C796" t="str">
            <v>21002</v>
          </cell>
          <cell r="D796" t="str">
            <v>กระทรวงสาธารณสุข สำนักงานปลัดกระทรวงสาธารณสุข</v>
          </cell>
          <cell r="E796" t="str">
            <v>07</v>
          </cell>
          <cell r="F796" t="str">
            <v>โรงพยาบาลชุมชน</v>
          </cell>
          <cell r="G796" t="str">
            <v>60</v>
          </cell>
          <cell r="H796" t="str">
            <v>90</v>
          </cell>
          <cell r="I796" t="str">
            <v>จ.สงขลา</v>
          </cell>
          <cell r="J796" t="str">
            <v>03</v>
          </cell>
          <cell r="K796" t="str">
            <v xml:space="preserve"> อ.จะนะ</v>
          </cell>
          <cell r="L796" t="str">
            <v>01</v>
          </cell>
          <cell r="M796" t="str">
            <v xml:space="preserve"> 'ต.บ้านนา'</v>
          </cell>
          <cell r="N796" t="str">
            <v>02</v>
          </cell>
          <cell r="O796" t="str">
            <v xml:space="preserve"> หมู่ 2</v>
          </cell>
          <cell r="P796" t="str">
            <v>01</v>
          </cell>
          <cell r="Q796" t="str">
            <v>เปิดดำเนินการ</v>
          </cell>
          <cell r="S796" t="str">
            <v>90130</v>
          </cell>
          <cell r="T796" t="str">
            <v>074207067</v>
          </cell>
          <cell r="U796" t="str">
            <v>074207067</v>
          </cell>
          <cell r="V796" t="str">
            <v>22</v>
          </cell>
          <cell r="W796" t="str">
            <v>2.2 ทุติยภูมิระดับกลาง</v>
          </cell>
          <cell r="X796" t="str">
            <v>S</v>
          </cell>
          <cell r="Y796" t="str">
            <v xml:space="preserve">บริการ  </v>
          </cell>
          <cell r="Z796" t="str">
            <v>06</v>
          </cell>
          <cell r="AA796" t="str">
            <v>แก้ไข/เปลี่ยนแปลงจำนวนเตียง</v>
          </cell>
          <cell r="AB796" t="str">
            <v>เพิ่มเตียง จาก 30 เป้น 60 และระดับจาก 2.1 เป็น 2.2 ตามหนังสือ สสจ.แจ้ง ที่ สข0032.002/1236</v>
          </cell>
          <cell r="AH796" t="str">
            <v>11387</v>
          </cell>
        </row>
        <row r="797">
          <cell r="A797" t="str">
            <v>001140600</v>
          </cell>
          <cell r="B797" t="str">
            <v>โรงพยาบาลทุ่งหว้า</v>
          </cell>
          <cell r="C797" t="str">
            <v>21002</v>
          </cell>
          <cell r="D797" t="str">
            <v>กระทรวงสาธารณสุข สำนักงานปลัดกระทรวงสาธารณสุข</v>
          </cell>
          <cell r="E797" t="str">
            <v>07</v>
          </cell>
          <cell r="F797" t="str">
            <v>โรงพยาบาลชุมชน</v>
          </cell>
          <cell r="G797" t="str">
            <v>10</v>
          </cell>
          <cell r="H797" t="str">
            <v>91</v>
          </cell>
          <cell r="I797" t="str">
            <v>จ.สตูล</v>
          </cell>
          <cell r="J797" t="str">
            <v>06</v>
          </cell>
          <cell r="K797" t="str">
            <v xml:space="preserve"> อ.ทุ่งหว้า</v>
          </cell>
          <cell r="L797" t="str">
            <v>01</v>
          </cell>
          <cell r="M797" t="str">
            <v xml:space="preserve"> 'ต.ทุ่งหว้า'</v>
          </cell>
          <cell r="N797" t="str">
            <v>08</v>
          </cell>
          <cell r="O797" t="str">
            <v xml:space="preserve"> หมู่ 8</v>
          </cell>
          <cell r="P797" t="str">
            <v>01</v>
          </cell>
          <cell r="Q797" t="str">
            <v>เปิดดำเนินการ</v>
          </cell>
          <cell r="V797" t="str">
            <v>21</v>
          </cell>
          <cell r="W797" t="str">
            <v>2.1 ทุติยภูมิระดับต้น</v>
          </cell>
          <cell r="AH797" t="str">
            <v>11406</v>
          </cell>
        </row>
        <row r="798">
          <cell r="A798" t="str">
            <v>001136100</v>
          </cell>
          <cell r="B798" t="str">
            <v>โรงพยาบาลท่าชนะ</v>
          </cell>
          <cell r="C798" t="str">
            <v>21002</v>
          </cell>
          <cell r="D798" t="str">
            <v>กระทรวงสาธารณสุข สำนักงานปลัดกระทรวงสาธารณสุข</v>
          </cell>
          <cell r="E798" t="str">
            <v>07</v>
          </cell>
          <cell r="F798" t="str">
            <v>โรงพยาบาลชุมชน</v>
          </cell>
          <cell r="G798" t="str">
            <v>30</v>
          </cell>
          <cell r="H798" t="str">
            <v>84</v>
          </cell>
          <cell r="I798" t="str">
            <v>จ.สุราษฎร์ธานี</v>
          </cell>
          <cell r="J798" t="str">
            <v>07</v>
          </cell>
          <cell r="K798" t="str">
            <v xml:space="preserve"> อ.ท่าชนะ</v>
          </cell>
          <cell r="L798" t="str">
            <v>01</v>
          </cell>
          <cell r="M798" t="str">
            <v xml:space="preserve"> 'ต.ท่าชนะ'</v>
          </cell>
          <cell r="N798" t="str">
            <v>10</v>
          </cell>
          <cell r="O798" t="str">
            <v xml:space="preserve"> หมู่ 10</v>
          </cell>
          <cell r="P798" t="str">
            <v>01</v>
          </cell>
          <cell r="Q798" t="str">
            <v>เปิดดำเนินการ</v>
          </cell>
          <cell r="R798" t="str">
            <v xml:space="preserve">1115 </v>
          </cell>
          <cell r="S798" t="str">
            <v>84170</v>
          </cell>
          <cell r="T798" t="str">
            <v>077381246</v>
          </cell>
          <cell r="U798" t="str">
            <v>077381167</v>
          </cell>
          <cell r="V798" t="str">
            <v>21</v>
          </cell>
          <cell r="W798" t="str">
            <v>2.1 ทุติยภูมิระดับต้น</v>
          </cell>
          <cell r="X798" t="str">
            <v>S</v>
          </cell>
          <cell r="Y798" t="str">
            <v xml:space="preserve">บริการ  </v>
          </cell>
          <cell r="AH798" t="str">
            <v>11361</v>
          </cell>
        </row>
        <row r="799">
          <cell r="A799" t="str">
            <v>001136800</v>
          </cell>
          <cell r="B799" t="str">
            <v>โรงพยาบาลเคียนซา</v>
          </cell>
          <cell r="C799" t="str">
            <v>21002</v>
          </cell>
          <cell r="D799" t="str">
            <v>กระทรวงสาธารณสุข สำนักงานปลัดกระทรวงสาธารณสุข</v>
          </cell>
          <cell r="E799" t="str">
            <v>07</v>
          </cell>
          <cell r="F799" t="str">
            <v>โรงพยาบาลชุมชน</v>
          </cell>
          <cell r="G799" t="str">
            <v>30</v>
          </cell>
          <cell r="H799" t="str">
            <v>84</v>
          </cell>
          <cell r="I799" t="str">
            <v>จ.สุราษฎร์ธานี</v>
          </cell>
          <cell r="J799" t="str">
            <v>14</v>
          </cell>
          <cell r="K799" t="str">
            <v xml:space="preserve"> อ.เคียนซา</v>
          </cell>
          <cell r="L799" t="str">
            <v>01</v>
          </cell>
          <cell r="M799" t="str">
            <v xml:space="preserve"> 'ต.เคียนซา'</v>
          </cell>
          <cell r="N799" t="str">
            <v>02</v>
          </cell>
          <cell r="O799" t="str">
            <v xml:space="preserve"> หมู่ 2</v>
          </cell>
          <cell r="P799" t="str">
            <v>01</v>
          </cell>
          <cell r="Q799" t="str">
            <v>เปิดดำเนินการ</v>
          </cell>
          <cell r="R799" t="str">
            <v xml:space="preserve">195 </v>
          </cell>
          <cell r="S799" t="str">
            <v>84260</v>
          </cell>
          <cell r="T799" t="str">
            <v>077387189</v>
          </cell>
          <cell r="U799" t="str">
            <v>077387190</v>
          </cell>
          <cell r="V799" t="str">
            <v>21</v>
          </cell>
          <cell r="W799" t="str">
            <v>2.1 ทุติยภูมิระดับต้น</v>
          </cell>
          <cell r="X799" t="str">
            <v>S</v>
          </cell>
          <cell r="Y799" t="str">
            <v xml:space="preserve">บริการ  </v>
          </cell>
          <cell r="AH799" t="str">
            <v>11368</v>
          </cell>
        </row>
        <row r="800">
          <cell r="A800" t="str">
            <v>001136200</v>
          </cell>
          <cell r="B800" t="str">
            <v>โรงพยาบาลคีรีรัฐนิคม</v>
          </cell>
          <cell r="C800" t="str">
            <v>21002</v>
          </cell>
          <cell r="D800" t="str">
            <v>กระทรวงสาธารณสุข สำนักงานปลัดกระทรวงสาธารณสุข</v>
          </cell>
          <cell r="E800" t="str">
            <v>07</v>
          </cell>
          <cell r="F800" t="str">
            <v>โรงพยาบาลชุมชน</v>
          </cell>
          <cell r="G800" t="str">
            <v>30</v>
          </cell>
          <cell r="H800" t="str">
            <v>84</v>
          </cell>
          <cell r="I800" t="str">
            <v>จ.สุราษฎร์ธานี</v>
          </cell>
          <cell r="J800" t="str">
            <v>08</v>
          </cell>
          <cell r="K800" t="str">
            <v xml:space="preserve"> อ.คีรีรัฐนิคม</v>
          </cell>
          <cell r="L800" t="str">
            <v>08</v>
          </cell>
          <cell r="M800" t="str">
            <v xml:space="preserve"> 'ต.ย่านยาว'</v>
          </cell>
          <cell r="N800" t="str">
            <v>07</v>
          </cell>
          <cell r="O800" t="str">
            <v xml:space="preserve"> หมู่ 7</v>
          </cell>
          <cell r="P800" t="str">
            <v>01</v>
          </cell>
          <cell r="Q800" t="str">
            <v>เปิดดำเนินการ</v>
          </cell>
          <cell r="R800" t="str">
            <v xml:space="preserve">41 </v>
          </cell>
          <cell r="S800" t="str">
            <v>84180</v>
          </cell>
          <cell r="T800" t="str">
            <v>077391117</v>
          </cell>
          <cell r="U800" t="str">
            <v>077391117</v>
          </cell>
          <cell r="V800" t="str">
            <v>21</v>
          </cell>
          <cell r="W800" t="str">
            <v>2.1 ทุติยภูมิระดับต้น</v>
          </cell>
          <cell r="X800" t="str">
            <v>S</v>
          </cell>
          <cell r="Y800" t="str">
            <v xml:space="preserve">บริการ  </v>
          </cell>
          <cell r="AH800" t="str">
            <v>11362</v>
          </cell>
        </row>
        <row r="801">
          <cell r="A801" t="str">
            <v>001132300</v>
          </cell>
          <cell r="B801" t="str">
            <v>โรงพยาบาลละอุ่น</v>
          </cell>
          <cell r="C801" t="str">
            <v>21002</v>
          </cell>
          <cell r="D801" t="str">
            <v>กระทรวงสาธารณสุข สำนักงานปลัดกระทรวงสาธารณสุข</v>
          </cell>
          <cell r="E801" t="str">
            <v>07</v>
          </cell>
          <cell r="F801" t="str">
            <v>โรงพยาบาลชุมชน</v>
          </cell>
          <cell r="G801" t="str">
            <v>10</v>
          </cell>
          <cell r="H801" t="str">
            <v>85</v>
          </cell>
          <cell r="I801" t="str">
            <v>จ.ระนอง</v>
          </cell>
          <cell r="J801" t="str">
            <v>02</v>
          </cell>
          <cell r="K801" t="str">
            <v xml:space="preserve"> อ.ละอุ่น</v>
          </cell>
          <cell r="L801" t="str">
            <v>03</v>
          </cell>
          <cell r="M801" t="str">
            <v xml:space="preserve"> 'ต.บางพระใต้'</v>
          </cell>
          <cell r="N801" t="str">
            <v>03</v>
          </cell>
          <cell r="O801" t="str">
            <v xml:space="preserve"> หมู่ 3</v>
          </cell>
          <cell r="P801" t="str">
            <v>01</v>
          </cell>
          <cell r="Q801" t="str">
            <v>เปิดดำเนินการ</v>
          </cell>
          <cell r="R801" t="str">
            <v xml:space="preserve">11 </v>
          </cell>
          <cell r="S801" t="str">
            <v>85130</v>
          </cell>
          <cell r="T801" t="str">
            <v>077899315</v>
          </cell>
          <cell r="U801" t="str">
            <v>077899101</v>
          </cell>
          <cell r="V801" t="str">
            <v>21</v>
          </cell>
          <cell r="W801" t="str">
            <v>2.1 ทุติยภูมิระดับต้น</v>
          </cell>
          <cell r="X801" t="str">
            <v>S</v>
          </cell>
          <cell r="Y801" t="str">
            <v xml:space="preserve">บริการ  </v>
          </cell>
          <cell r="AH801" t="str">
            <v>11323</v>
          </cell>
        </row>
        <row r="802">
          <cell r="A802" t="str">
            <v>001136600</v>
          </cell>
          <cell r="B802" t="str">
            <v>โรงพยาบาลบ้านนาสาร</v>
          </cell>
          <cell r="C802" t="str">
            <v>21002</v>
          </cell>
          <cell r="D802" t="str">
            <v>กระทรวงสาธารณสุข สำนักงานปลัดกระทรวงสาธารณสุข</v>
          </cell>
          <cell r="E802" t="str">
            <v>07</v>
          </cell>
          <cell r="F802" t="str">
            <v>โรงพยาบาลชุมชน</v>
          </cell>
          <cell r="G802" t="str">
            <v>60</v>
          </cell>
          <cell r="H802" t="str">
            <v>84</v>
          </cell>
          <cell r="I802" t="str">
            <v>จ.สุราษฎร์ธานี</v>
          </cell>
          <cell r="J802" t="str">
            <v>12</v>
          </cell>
          <cell r="K802" t="str">
            <v xml:space="preserve"> อ.บ้านนาสาร</v>
          </cell>
          <cell r="L802" t="str">
            <v>01</v>
          </cell>
          <cell r="M802" t="str">
            <v xml:space="preserve"> 'ต.นาสาร'</v>
          </cell>
          <cell r="N802" t="str">
            <v>00</v>
          </cell>
          <cell r="O802" t="str">
            <v xml:space="preserve"> หมู่ 0</v>
          </cell>
          <cell r="P802" t="str">
            <v>01</v>
          </cell>
          <cell r="Q802" t="str">
            <v>เปิดดำเนินการ</v>
          </cell>
          <cell r="R802" t="str">
            <v xml:space="preserve">83/4 ถ.คลองหา </v>
          </cell>
          <cell r="S802" t="str">
            <v>84120</v>
          </cell>
          <cell r="T802" t="str">
            <v>077341415</v>
          </cell>
          <cell r="U802" t="str">
            <v>077341057</v>
          </cell>
          <cell r="V802" t="str">
            <v>22</v>
          </cell>
          <cell r="W802" t="str">
            <v>2.2 ทุติยภูมิระดับกลาง</v>
          </cell>
          <cell r="X802" t="str">
            <v>S</v>
          </cell>
          <cell r="Y802" t="str">
            <v xml:space="preserve">บริการ  </v>
          </cell>
          <cell r="AH802" t="str">
            <v>11366</v>
          </cell>
        </row>
        <row r="803">
          <cell r="A803" t="str">
            <v>001138500</v>
          </cell>
          <cell r="B803" t="str">
            <v>โรงพยาบาลทุ่งตะโก</v>
          </cell>
          <cell r="C803" t="str">
            <v>21002</v>
          </cell>
          <cell r="D803" t="str">
            <v>กระทรวงสาธารณสุข สำนักงานปลัดกระทรวงสาธารณสุข</v>
          </cell>
          <cell r="E803" t="str">
            <v>07</v>
          </cell>
          <cell r="F803" t="str">
            <v>โรงพยาบาลชุมชน</v>
          </cell>
          <cell r="G803" t="str">
            <v>10</v>
          </cell>
          <cell r="H803" t="str">
            <v>86</v>
          </cell>
          <cell r="I803" t="str">
            <v>จ.ชุมพร</v>
          </cell>
          <cell r="J803" t="str">
            <v>08</v>
          </cell>
          <cell r="K803" t="str">
            <v xml:space="preserve"> อ.ทุ่งตะโก</v>
          </cell>
          <cell r="L803" t="str">
            <v>02</v>
          </cell>
          <cell r="M803" t="str">
            <v xml:space="preserve"> 'ต.ทุ่งตะไคร'</v>
          </cell>
          <cell r="N803" t="str">
            <v>01</v>
          </cell>
          <cell r="O803" t="str">
            <v xml:space="preserve"> หมู่ 1</v>
          </cell>
          <cell r="P803" t="str">
            <v>01</v>
          </cell>
          <cell r="Q803" t="str">
            <v>เปิดดำเนินการ</v>
          </cell>
          <cell r="V803" t="str">
            <v>22</v>
          </cell>
          <cell r="W803" t="str">
            <v>2.2 ทุติยภูมิระดับกลาง</v>
          </cell>
          <cell r="AH803" t="str">
            <v>11385</v>
          </cell>
        </row>
        <row r="804">
          <cell r="A804" t="str">
            <v>001140500</v>
          </cell>
          <cell r="B804" t="str">
            <v>โรงพยาบาลละงู</v>
          </cell>
          <cell r="C804" t="str">
            <v>21002</v>
          </cell>
          <cell r="D804" t="str">
            <v>กระทรวงสาธารณสุข สำนักงานปลัดกระทรวงสาธารณสุข</v>
          </cell>
          <cell r="E804" t="str">
            <v>07</v>
          </cell>
          <cell r="F804" t="str">
            <v>โรงพยาบาลชุมชน</v>
          </cell>
          <cell r="G804" t="str">
            <v>30</v>
          </cell>
          <cell r="H804" t="str">
            <v>91</v>
          </cell>
          <cell r="I804" t="str">
            <v>จ.สตูล</v>
          </cell>
          <cell r="J804" t="str">
            <v>05</v>
          </cell>
          <cell r="K804" t="str">
            <v xml:space="preserve"> อ.ละงู</v>
          </cell>
          <cell r="L804" t="str">
            <v>01</v>
          </cell>
          <cell r="M804" t="str">
            <v xml:space="preserve"> 'ต.กำแพง'</v>
          </cell>
          <cell r="N804" t="str">
            <v>06</v>
          </cell>
          <cell r="O804" t="str">
            <v xml:space="preserve"> หมู่ 6</v>
          </cell>
          <cell r="P804" t="str">
            <v>01</v>
          </cell>
          <cell r="Q804" t="str">
            <v>เปิดดำเนินการ</v>
          </cell>
          <cell r="V804" t="str">
            <v>22</v>
          </cell>
          <cell r="W804" t="str">
            <v>2.2 ทุติยภูมิระดับกลาง</v>
          </cell>
          <cell r="AH804" t="str">
            <v>11405</v>
          </cell>
        </row>
        <row r="805">
          <cell r="A805" t="str">
            <v>001137700</v>
          </cell>
          <cell r="B805" t="str">
            <v>โรงพยาบาลปะทิว</v>
          </cell>
          <cell r="C805" t="str">
            <v>21002</v>
          </cell>
          <cell r="D805" t="str">
            <v>กระทรวงสาธารณสุข สำนักงานปลัดกระทรวงสาธารณสุข</v>
          </cell>
          <cell r="E805" t="str">
            <v>07</v>
          </cell>
          <cell r="F805" t="str">
            <v>โรงพยาบาลชุมชน</v>
          </cell>
          <cell r="G805" t="str">
            <v>60</v>
          </cell>
          <cell r="H805" t="str">
            <v>86</v>
          </cell>
          <cell r="I805" t="str">
            <v>จ.ชุมพร</v>
          </cell>
          <cell r="J805" t="str">
            <v>03</v>
          </cell>
          <cell r="K805" t="str">
            <v xml:space="preserve"> อ.ปะทิว</v>
          </cell>
          <cell r="L805" t="str">
            <v>01</v>
          </cell>
          <cell r="M805" t="str">
            <v xml:space="preserve"> 'ต.บางสน'</v>
          </cell>
          <cell r="N805" t="str">
            <v>07</v>
          </cell>
          <cell r="O805" t="str">
            <v xml:space="preserve"> หมู่ 7</v>
          </cell>
          <cell r="P805" t="str">
            <v>01</v>
          </cell>
          <cell r="Q805" t="str">
            <v>เปิดดำเนินการ</v>
          </cell>
          <cell r="V805" t="str">
            <v>21</v>
          </cell>
          <cell r="W805" t="str">
            <v>2.1 ทุติยภูมิระดับต้น</v>
          </cell>
          <cell r="AH805" t="str">
            <v>11377</v>
          </cell>
        </row>
        <row r="806">
          <cell r="A806" t="str">
            <v>001136900</v>
          </cell>
          <cell r="B806" t="str">
            <v>โรงพยาบาลพระแสง</v>
          </cell>
          <cell r="C806" t="str">
            <v>21002</v>
          </cell>
          <cell r="D806" t="str">
            <v>กระทรวงสาธารณสุข สำนักงานปลัดกระทรวงสาธารณสุข</v>
          </cell>
          <cell r="E806" t="str">
            <v>07</v>
          </cell>
          <cell r="F806" t="str">
            <v>โรงพยาบาลชุมชน</v>
          </cell>
          <cell r="G806" t="str">
            <v>30</v>
          </cell>
          <cell r="H806" t="str">
            <v>84</v>
          </cell>
          <cell r="I806" t="str">
            <v>จ.สุราษฎร์ธานี</v>
          </cell>
          <cell r="J806" t="str">
            <v>16</v>
          </cell>
          <cell r="K806" t="str">
            <v xml:space="preserve"> อ.พระแสง</v>
          </cell>
          <cell r="L806" t="str">
            <v>01</v>
          </cell>
          <cell r="M806" t="str">
            <v xml:space="preserve"> 'ต.อิปัน'</v>
          </cell>
          <cell r="N806" t="str">
            <v>01</v>
          </cell>
          <cell r="O806" t="str">
            <v xml:space="preserve"> หมู่ 1</v>
          </cell>
          <cell r="P806" t="str">
            <v>01</v>
          </cell>
          <cell r="Q806" t="str">
            <v>เปิดดำเนินการ</v>
          </cell>
          <cell r="R806" t="str">
            <v xml:space="preserve">42 </v>
          </cell>
          <cell r="S806" t="str">
            <v>84120</v>
          </cell>
          <cell r="T806" t="str">
            <v>077369098</v>
          </cell>
          <cell r="U806" t="str">
            <v>077369052</v>
          </cell>
          <cell r="V806" t="str">
            <v>21</v>
          </cell>
          <cell r="W806" t="str">
            <v>2.1 ทุติยภูมิระดับต้น</v>
          </cell>
          <cell r="X806" t="str">
            <v>S</v>
          </cell>
          <cell r="Y806" t="str">
            <v xml:space="preserve">บริการ  </v>
          </cell>
          <cell r="AH806" t="str">
            <v>11369</v>
          </cell>
        </row>
        <row r="807">
          <cell r="A807" t="str">
            <v>001137000</v>
          </cell>
          <cell r="B807" t="str">
            <v>โรงพยาบาลพุนพิน</v>
          </cell>
          <cell r="C807" t="str">
            <v>21002</v>
          </cell>
          <cell r="D807" t="str">
            <v>กระทรวงสาธารณสุข สำนักงานปลัดกระทรวงสาธารณสุข</v>
          </cell>
          <cell r="E807" t="str">
            <v>07</v>
          </cell>
          <cell r="F807" t="str">
            <v>โรงพยาบาลชุมชน</v>
          </cell>
          <cell r="G807" t="str">
            <v>60</v>
          </cell>
          <cell r="H807" t="str">
            <v>84</v>
          </cell>
          <cell r="I807" t="str">
            <v>จ.สุราษฎร์ธานี</v>
          </cell>
          <cell r="J807" t="str">
            <v>17</v>
          </cell>
          <cell r="K807" t="str">
            <v xml:space="preserve"> อ.พุนพิน</v>
          </cell>
          <cell r="L807" t="str">
            <v>01</v>
          </cell>
          <cell r="M807" t="str">
            <v xml:space="preserve"> 'ต.ท่าข้าม'</v>
          </cell>
          <cell r="N807" t="str">
            <v>03</v>
          </cell>
          <cell r="O807" t="str">
            <v xml:space="preserve"> หมู่ 3</v>
          </cell>
          <cell r="P807" t="str">
            <v>01</v>
          </cell>
          <cell r="Q807" t="str">
            <v>เปิดดำเนินการ</v>
          </cell>
          <cell r="R807" t="str">
            <v xml:space="preserve">166 ถ.ธราธิบดี </v>
          </cell>
          <cell r="S807" t="str">
            <v>84130</v>
          </cell>
          <cell r="T807" t="str">
            <v>077311121</v>
          </cell>
          <cell r="U807" t="str">
            <v>077311385</v>
          </cell>
          <cell r="V807" t="str">
            <v>21</v>
          </cell>
          <cell r="W807" t="str">
            <v>2.1 ทุติยภูมิระดับต้น</v>
          </cell>
          <cell r="X807" t="str">
            <v>S</v>
          </cell>
          <cell r="Y807" t="str">
            <v xml:space="preserve">บริการ  </v>
          </cell>
          <cell r="AH807" t="str">
            <v>11370</v>
          </cell>
        </row>
        <row r="808">
          <cell r="A808" t="str">
            <v>001137100</v>
          </cell>
          <cell r="B808" t="str">
            <v>โรงพยาบาลชัยบุรี</v>
          </cell>
          <cell r="C808" t="str">
            <v>21002</v>
          </cell>
          <cell r="D808" t="str">
            <v>กระทรวงสาธารณสุข สำนักงานปลัดกระทรวงสาธารณสุข</v>
          </cell>
          <cell r="E808" t="str">
            <v>07</v>
          </cell>
          <cell r="F808" t="str">
            <v>โรงพยาบาลชุมชน</v>
          </cell>
          <cell r="G808" t="str">
            <v>31</v>
          </cell>
          <cell r="H808" t="str">
            <v>84</v>
          </cell>
          <cell r="I808" t="str">
            <v>จ.สุราษฎร์ธานี</v>
          </cell>
          <cell r="J808" t="str">
            <v>18</v>
          </cell>
          <cell r="K808" t="str">
            <v xml:space="preserve"> อ.ชัยบุรี</v>
          </cell>
          <cell r="L808" t="str">
            <v>01</v>
          </cell>
          <cell r="M808" t="str">
            <v xml:space="preserve"> 'ต.สองแพรก'</v>
          </cell>
          <cell r="N808" t="str">
            <v>03</v>
          </cell>
          <cell r="O808" t="str">
            <v xml:space="preserve"> หมู่ 3</v>
          </cell>
          <cell r="P808" t="str">
            <v>01</v>
          </cell>
          <cell r="Q808" t="str">
            <v>เปิดดำเนินการ</v>
          </cell>
          <cell r="R808" t="str">
            <v xml:space="preserve">114 ถ.เขาพนม-ชัยบุรี </v>
          </cell>
          <cell r="S808" t="str">
            <v>84120</v>
          </cell>
          <cell r="T808" t="str">
            <v>077367075</v>
          </cell>
          <cell r="U808" t="str">
            <v>077367336</v>
          </cell>
          <cell r="V808" t="str">
            <v>21</v>
          </cell>
          <cell r="W808" t="str">
            <v>2.1 ทุติยภูมิระดับต้น</v>
          </cell>
          <cell r="X808" t="str">
            <v>S</v>
          </cell>
          <cell r="Y808" t="str">
            <v xml:space="preserve">บริการ  </v>
          </cell>
          <cell r="AH808" t="str">
            <v>11371</v>
          </cell>
        </row>
        <row r="809">
          <cell r="A809" t="str">
            <v>001137400</v>
          </cell>
          <cell r="B809" t="str">
            <v>โรงพยาบาลสุขสำราญ</v>
          </cell>
          <cell r="C809" t="str">
            <v>21002</v>
          </cell>
          <cell r="D809" t="str">
            <v>กระทรวงสาธารณสุข สำนักงานปลัดกระทรวงสาธารณสุข</v>
          </cell>
          <cell r="E809" t="str">
            <v>07</v>
          </cell>
          <cell r="F809" t="str">
            <v>โรงพยาบาลชุมชน</v>
          </cell>
          <cell r="G809" t="str">
            <v>10</v>
          </cell>
          <cell r="H809" t="str">
            <v>85</v>
          </cell>
          <cell r="I809" t="str">
            <v>จ.ระนอง</v>
          </cell>
          <cell r="J809" t="str">
            <v>05</v>
          </cell>
          <cell r="K809" t="str">
            <v xml:space="preserve"> อ.สุขสำราญ</v>
          </cell>
          <cell r="L809" t="str">
            <v>02</v>
          </cell>
          <cell r="M809" t="str">
            <v xml:space="preserve"> 'ต.กำพวน'</v>
          </cell>
          <cell r="N809" t="str">
            <v>05</v>
          </cell>
          <cell r="O809" t="str">
            <v xml:space="preserve"> หมู่ 5</v>
          </cell>
          <cell r="P809" t="str">
            <v>01</v>
          </cell>
          <cell r="Q809" t="str">
            <v>เปิดดำเนินการ</v>
          </cell>
          <cell r="R809" t="str">
            <v>57/2</v>
          </cell>
          <cell r="S809" t="str">
            <v>85120</v>
          </cell>
          <cell r="T809" t="str">
            <v>077844143</v>
          </cell>
          <cell r="U809" t="str">
            <v>077844142</v>
          </cell>
          <cell r="V809" t="str">
            <v>22</v>
          </cell>
          <cell r="W809" t="str">
            <v>2.2 ทุติยภูมิระดับกลาง</v>
          </cell>
          <cell r="X809" t="str">
            <v>S</v>
          </cell>
          <cell r="Y809" t="str">
            <v xml:space="preserve">บริการ  </v>
          </cell>
          <cell r="AH809" t="str">
            <v>11374</v>
          </cell>
        </row>
        <row r="810">
          <cell r="A810" t="str">
            <v>001138600</v>
          </cell>
          <cell r="B810" t="str">
            <v>โรงพยาบาลสทิงพระ</v>
          </cell>
          <cell r="C810" t="str">
            <v>21002</v>
          </cell>
          <cell r="D810" t="str">
            <v>กระทรวงสาธารณสุข สำนักงานปลัดกระทรวงสาธารณสุข</v>
          </cell>
          <cell r="E810" t="str">
            <v>07</v>
          </cell>
          <cell r="F810" t="str">
            <v>โรงพยาบาลชุมชน</v>
          </cell>
          <cell r="G810" t="str">
            <v>30</v>
          </cell>
          <cell r="H810" t="str">
            <v>90</v>
          </cell>
          <cell r="I810" t="str">
            <v>จ.สงขลา</v>
          </cell>
          <cell r="J810" t="str">
            <v>02</v>
          </cell>
          <cell r="K810" t="str">
            <v xml:space="preserve"> อ.สทิงพระ</v>
          </cell>
          <cell r="L810" t="str">
            <v>01</v>
          </cell>
          <cell r="M810" t="str">
            <v xml:space="preserve"> 'ต.จะทิ้งพระ'</v>
          </cell>
          <cell r="N810" t="str">
            <v>01</v>
          </cell>
          <cell r="O810" t="str">
            <v xml:space="preserve"> หมู่ 1</v>
          </cell>
          <cell r="P810" t="str">
            <v>01</v>
          </cell>
          <cell r="Q810" t="str">
            <v>เปิดดำเนินการ</v>
          </cell>
          <cell r="R810" t="str">
            <v>96</v>
          </cell>
          <cell r="S810" t="str">
            <v>90190</v>
          </cell>
          <cell r="T810" t="str">
            <v>074397038</v>
          </cell>
          <cell r="U810" t="str">
            <v>074397109</v>
          </cell>
          <cell r="V810" t="str">
            <v>21</v>
          </cell>
          <cell r="W810" t="str">
            <v>2.1 ทุติยภูมิระดับต้น</v>
          </cell>
          <cell r="AH810" t="str">
            <v>11386</v>
          </cell>
        </row>
        <row r="811">
          <cell r="A811" t="str">
            <v>001139000</v>
          </cell>
          <cell r="B811" t="str">
            <v>โรงพยาบาลเทพา</v>
          </cell>
          <cell r="C811" t="str">
            <v>21002</v>
          </cell>
          <cell r="D811" t="str">
            <v>กระทรวงสาธารณสุข สำนักงานปลัดกระทรวงสาธารณสุข</v>
          </cell>
          <cell r="E811" t="str">
            <v>07</v>
          </cell>
          <cell r="F811" t="str">
            <v>โรงพยาบาลชุมชน</v>
          </cell>
          <cell r="G811" t="str">
            <v>60</v>
          </cell>
          <cell r="H811" t="str">
            <v>90</v>
          </cell>
          <cell r="I811" t="str">
            <v>จ.สงขลา</v>
          </cell>
          <cell r="J811" t="str">
            <v>05</v>
          </cell>
          <cell r="K811" t="str">
            <v xml:space="preserve"> อ.เทพา</v>
          </cell>
          <cell r="L811" t="str">
            <v>01</v>
          </cell>
          <cell r="M811" t="str">
            <v xml:space="preserve"> 'ต.เทพา'</v>
          </cell>
          <cell r="N811" t="str">
            <v>05</v>
          </cell>
          <cell r="O811" t="str">
            <v xml:space="preserve"> หมู่ 5</v>
          </cell>
          <cell r="P811" t="str">
            <v>01</v>
          </cell>
          <cell r="Q811" t="str">
            <v>เปิดดำเนินการ</v>
          </cell>
          <cell r="R811" t="str">
            <v xml:space="preserve">207  ถ.เทพา-ลำไพล  </v>
          </cell>
          <cell r="S811" t="str">
            <v>90150</v>
          </cell>
          <cell r="T811" t="str">
            <v>074376359</v>
          </cell>
          <cell r="U811" t="str">
            <v>074376359</v>
          </cell>
          <cell r="V811" t="str">
            <v>22</v>
          </cell>
          <cell r="W811" t="str">
            <v>2.2 ทุติยภูมิระดับกลาง</v>
          </cell>
          <cell r="X811" t="str">
            <v>S</v>
          </cell>
          <cell r="Y811" t="str">
            <v xml:space="preserve">บริการ  </v>
          </cell>
          <cell r="Z811" t="str">
            <v>06</v>
          </cell>
          <cell r="AA811" t="str">
            <v>แก้ไข/เปลี่ยนแปลงจำนวนเตียง</v>
          </cell>
          <cell r="AB811" t="str">
            <v>เพิ่มเตียง จาก 30 เป้น 60 และระดับจาก 2.1 เป็น 2.2 ตามหนังสือ สสจ.แจ้ง ที่ สข0032.002/1236</v>
          </cell>
          <cell r="AH811" t="str">
            <v>11390</v>
          </cell>
        </row>
        <row r="812">
          <cell r="A812" t="str">
            <v>001139200</v>
          </cell>
          <cell r="B812" t="str">
            <v>โรงพยาบาลระโนด</v>
          </cell>
          <cell r="C812" t="str">
            <v>21002</v>
          </cell>
          <cell r="D812" t="str">
            <v>กระทรวงสาธารณสุข สำนักงานปลัดกระทรวงสาธารณสุข</v>
          </cell>
          <cell r="E812" t="str">
            <v>07</v>
          </cell>
          <cell r="F812" t="str">
            <v>โรงพยาบาลชุมชน</v>
          </cell>
          <cell r="G812" t="str">
            <v>60</v>
          </cell>
          <cell r="H812" t="str">
            <v>90</v>
          </cell>
          <cell r="I812" t="str">
            <v>จ.สงขลา</v>
          </cell>
          <cell r="J812" t="str">
            <v>07</v>
          </cell>
          <cell r="K812" t="str">
            <v xml:space="preserve"> อ.ระโนด</v>
          </cell>
          <cell r="L812" t="str">
            <v>01</v>
          </cell>
          <cell r="M812" t="str">
            <v xml:space="preserve"> 'ต.ระโนด'</v>
          </cell>
          <cell r="N812" t="str">
            <v>05</v>
          </cell>
          <cell r="O812" t="str">
            <v xml:space="preserve"> หมู่ 5</v>
          </cell>
          <cell r="P812" t="str">
            <v>01</v>
          </cell>
          <cell r="Q812" t="str">
            <v>เปิดดำเนินการ</v>
          </cell>
          <cell r="R812" t="str">
            <v xml:space="preserve">5/1  ถ.ระโนด-หัวเขาแดง </v>
          </cell>
          <cell r="S812" t="str">
            <v>90140</v>
          </cell>
          <cell r="T812" t="str">
            <v>074392174</v>
          </cell>
          <cell r="U812" t="str">
            <v>074393121</v>
          </cell>
          <cell r="V812" t="str">
            <v>22</v>
          </cell>
          <cell r="W812" t="str">
            <v>2.2 ทุติยภูมิระดับกลาง</v>
          </cell>
          <cell r="X812" t="str">
            <v>S</v>
          </cell>
          <cell r="Y812" t="str">
            <v xml:space="preserve">บริการ  </v>
          </cell>
          <cell r="AH812" t="str">
            <v>11392</v>
          </cell>
        </row>
        <row r="813">
          <cell r="A813" t="str">
            <v>001139300</v>
          </cell>
          <cell r="B813" t="str">
            <v>โรงพยาบาลกระแสสินธุ์</v>
          </cell>
          <cell r="C813" t="str">
            <v>21002</v>
          </cell>
          <cell r="D813" t="str">
            <v>กระทรวงสาธารณสุข สำนักงานปลัดกระทรวงสาธารณสุข</v>
          </cell>
          <cell r="E813" t="str">
            <v>07</v>
          </cell>
          <cell r="F813" t="str">
            <v>โรงพยาบาลชุมชน</v>
          </cell>
          <cell r="G813" t="str">
            <v>30</v>
          </cell>
          <cell r="H813" t="str">
            <v>90</v>
          </cell>
          <cell r="I813" t="str">
            <v>จ.สงขลา</v>
          </cell>
          <cell r="J813" t="str">
            <v>08</v>
          </cell>
          <cell r="K813" t="str">
            <v xml:space="preserve"> อ.กระแสสินธุ์</v>
          </cell>
          <cell r="L813" t="str">
            <v>03</v>
          </cell>
          <cell r="M813" t="str">
            <v xml:space="preserve"> 'ต.เชิงแส'</v>
          </cell>
          <cell r="N813" t="str">
            <v>03</v>
          </cell>
          <cell r="O813" t="str">
            <v xml:space="preserve"> หมู่ 3</v>
          </cell>
          <cell r="P813" t="str">
            <v>01</v>
          </cell>
          <cell r="Q813" t="str">
            <v>เปิดดำเนินการ</v>
          </cell>
          <cell r="S813" t="str">
            <v>90270</v>
          </cell>
          <cell r="T813" t="str">
            <v>074399841</v>
          </cell>
          <cell r="U813" t="str">
            <v>074399843</v>
          </cell>
          <cell r="V813" t="str">
            <v>21</v>
          </cell>
          <cell r="W813" t="str">
            <v>2.1 ทุติยภูมิระดับต้น</v>
          </cell>
          <cell r="X813" t="str">
            <v>S</v>
          </cell>
          <cell r="Y813" t="str">
            <v xml:space="preserve">บริการ  </v>
          </cell>
          <cell r="AH813" t="str">
            <v>11393</v>
          </cell>
        </row>
        <row r="814">
          <cell r="A814" t="str">
            <v>001139400</v>
          </cell>
          <cell r="B814" t="str">
            <v>โรงพยาบาลรัตภูมิ</v>
          </cell>
          <cell r="C814" t="str">
            <v>21002</v>
          </cell>
          <cell r="D814" t="str">
            <v>กระทรวงสาธารณสุข สำนักงานปลัดกระทรวงสาธารณสุข</v>
          </cell>
          <cell r="E814" t="str">
            <v>07</v>
          </cell>
          <cell r="F814" t="str">
            <v>โรงพยาบาลชุมชน</v>
          </cell>
          <cell r="G814" t="str">
            <v>30</v>
          </cell>
          <cell r="H814" t="str">
            <v>90</v>
          </cell>
          <cell r="I814" t="str">
            <v>จ.สงขลา</v>
          </cell>
          <cell r="J814" t="str">
            <v>09</v>
          </cell>
          <cell r="K814" t="str">
            <v xml:space="preserve"> อ.รัตภูมิ</v>
          </cell>
          <cell r="L814" t="str">
            <v>01</v>
          </cell>
          <cell r="M814" t="str">
            <v xml:space="preserve"> 'ต.กำแพงเพชร'</v>
          </cell>
          <cell r="N814" t="str">
            <v>01</v>
          </cell>
          <cell r="O814" t="str">
            <v xml:space="preserve"> หมู่ 1</v>
          </cell>
          <cell r="P814" t="str">
            <v>01</v>
          </cell>
          <cell r="Q814" t="str">
            <v>เปิดดำเนินการ</v>
          </cell>
          <cell r="R814" t="str">
            <v xml:space="preserve">289  ถ.ยนตรการกำธร </v>
          </cell>
          <cell r="S814" t="str">
            <v>90180</v>
          </cell>
          <cell r="T814" t="str">
            <v>07443090</v>
          </cell>
          <cell r="U814" t="str">
            <v>074430390</v>
          </cell>
          <cell r="V814" t="str">
            <v>21</v>
          </cell>
          <cell r="W814" t="str">
            <v>2.1 ทุติยภูมิระดับต้น</v>
          </cell>
          <cell r="X814" t="str">
            <v>S</v>
          </cell>
          <cell r="Y814" t="str">
            <v xml:space="preserve">บริการ  </v>
          </cell>
          <cell r="AH814" t="str">
            <v>11394</v>
          </cell>
        </row>
        <row r="815">
          <cell r="A815" t="str">
            <v>001139100</v>
          </cell>
          <cell r="B815" t="str">
            <v>โรงพยาบาลสะบ้าย้อย</v>
          </cell>
          <cell r="C815" t="str">
            <v>21002</v>
          </cell>
          <cell r="D815" t="str">
            <v>กระทรวงสาธารณสุข สำนักงานปลัดกระทรวงสาธารณสุข</v>
          </cell>
          <cell r="E815" t="str">
            <v>07</v>
          </cell>
          <cell r="F815" t="str">
            <v>โรงพยาบาลชุมชน</v>
          </cell>
          <cell r="G815" t="str">
            <v>60</v>
          </cell>
          <cell r="H815" t="str">
            <v>90</v>
          </cell>
          <cell r="I815" t="str">
            <v>จ.สงขลา</v>
          </cell>
          <cell r="J815" t="str">
            <v>06</v>
          </cell>
          <cell r="K815" t="str">
            <v xml:space="preserve"> อ.สะบ้าย้อย</v>
          </cell>
          <cell r="L815" t="str">
            <v>01</v>
          </cell>
          <cell r="M815" t="str">
            <v xml:space="preserve"> 'ต.สะบ้าย้อย'</v>
          </cell>
          <cell r="N815" t="str">
            <v>01</v>
          </cell>
          <cell r="O815" t="str">
            <v xml:space="preserve"> หมู่ 1</v>
          </cell>
          <cell r="P815" t="str">
            <v>01</v>
          </cell>
          <cell r="Q815" t="str">
            <v>เปิดดำเนินการ</v>
          </cell>
          <cell r="R815" t="str">
            <v xml:space="preserve">2/17 </v>
          </cell>
          <cell r="S815" t="str">
            <v>90210</v>
          </cell>
          <cell r="T815" t="str">
            <v>074377100</v>
          </cell>
          <cell r="U815" t="str">
            <v>074377100</v>
          </cell>
          <cell r="V815" t="str">
            <v>22</v>
          </cell>
          <cell r="W815" t="str">
            <v>2.2 ทุติยภูมิระดับกลาง</v>
          </cell>
          <cell r="X815" t="str">
            <v>S</v>
          </cell>
          <cell r="Y815" t="str">
            <v xml:space="preserve">บริการ  </v>
          </cell>
          <cell r="Z815" t="str">
            <v>06</v>
          </cell>
          <cell r="AA815" t="str">
            <v>แก้ไข/เปลี่ยนแปลงจำนวนเตียง</v>
          </cell>
          <cell r="AB815" t="str">
            <v>เพิ่มเตียง จาก 30 เป้น 60 และระดับจาก 2.1 เป็น 2.2 ตามหนังสือ สสจ.แจ้ง ที่ สข0032.002/1236</v>
          </cell>
          <cell r="AH815" t="str">
            <v>11391</v>
          </cell>
        </row>
        <row r="816">
          <cell r="A816" t="str">
            <v>001140100</v>
          </cell>
          <cell r="B816" t="str">
            <v>โรงพยาบาลคลองหอยโข่ง</v>
          </cell>
          <cell r="C816" t="str">
            <v>21002</v>
          </cell>
          <cell r="D816" t="str">
            <v>กระทรวงสาธารณสุข สำนักงานปลัดกระทรวงสาธารณสุข</v>
          </cell>
          <cell r="E816" t="str">
            <v>07</v>
          </cell>
          <cell r="F816" t="str">
            <v>โรงพยาบาลชุมชน</v>
          </cell>
          <cell r="G816" t="str">
            <v>30</v>
          </cell>
          <cell r="H816" t="str">
            <v>90</v>
          </cell>
          <cell r="I816" t="str">
            <v>จ.สงขลา</v>
          </cell>
          <cell r="J816" t="str">
            <v>16</v>
          </cell>
          <cell r="K816" t="str">
            <v xml:space="preserve"> อ.คลองหอยโข่ง</v>
          </cell>
          <cell r="L816" t="str">
            <v>01</v>
          </cell>
          <cell r="M816" t="str">
            <v xml:space="preserve"> 'ต.คลองหอยโข่ง'</v>
          </cell>
          <cell r="N816" t="str">
            <v>01</v>
          </cell>
          <cell r="O816" t="str">
            <v xml:space="preserve"> หมู่ 1</v>
          </cell>
          <cell r="P816" t="str">
            <v>01</v>
          </cell>
          <cell r="Q816" t="str">
            <v>เปิดดำเนินการ</v>
          </cell>
          <cell r="R816" t="str">
            <v xml:space="preserve">21 </v>
          </cell>
          <cell r="S816" t="str">
            <v>90230</v>
          </cell>
          <cell r="T816" t="str">
            <v>074473488</v>
          </cell>
          <cell r="U816" t="str">
            <v>074473499</v>
          </cell>
          <cell r="V816" t="str">
            <v>21</v>
          </cell>
          <cell r="W816" t="str">
            <v>2.1 ทุติยภูมิระดับต้น</v>
          </cell>
          <cell r="X816" t="str">
            <v>S</v>
          </cell>
          <cell r="Y816" t="str">
            <v xml:space="preserve">บริการ  </v>
          </cell>
          <cell r="AH816" t="str">
            <v>11401</v>
          </cell>
        </row>
        <row r="817">
          <cell r="A817" t="str">
            <v>001141700</v>
          </cell>
          <cell r="B817" t="str">
            <v>โรงพยาบาลควนขนุน</v>
          </cell>
          <cell r="C817" t="str">
            <v>21002</v>
          </cell>
          <cell r="D817" t="str">
            <v>กระทรวงสาธารณสุข สำนักงานปลัดกระทรวงสาธารณสุข</v>
          </cell>
          <cell r="E817" t="str">
            <v>07</v>
          </cell>
          <cell r="F817" t="str">
            <v>โรงพยาบาลชุมชน</v>
          </cell>
          <cell r="G817" t="str">
            <v>90</v>
          </cell>
          <cell r="H817" t="str">
            <v>93</v>
          </cell>
          <cell r="I817" t="str">
            <v>จ.พัทลุง</v>
          </cell>
          <cell r="J817" t="str">
            <v>05</v>
          </cell>
          <cell r="K817" t="str">
            <v xml:space="preserve"> อ.ควนขนุน</v>
          </cell>
          <cell r="L817" t="str">
            <v>01</v>
          </cell>
          <cell r="M817" t="str">
            <v xml:space="preserve"> 'ต.ควนขนุน'</v>
          </cell>
          <cell r="N817" t="str">
            <v>09</v>
          </cell>
          <cell r="O817" t="str">
            <v xml:space="preserve"> หมู่ 9</v>
          </cell>
          <cell r="P817" t="str">
            <v>01</v>
          </cell>
          <cell r="Q817" t="str">
            <v>เปิดดำเนินการ</v>
          </cell>
          <cell r="R817" t="str">
            <v>232</v>
          </cell>
          <cell r="S817" t="str">
            <v>93110</v>
          </cell>
          <cell r="T817" t="str">
            <v>074682071</v>
          </cell>
          <cell r="U817" t="str">
            <v>074681781</v>
          </cell>
          <cell r="V817" t="str">
            <v>21</v>
          </cell>
          <cell r="W817" t="str">
            <v>2.1 ทุติยภูมิระดับต้น</v>
          </cell>
          <cell r="X817" t="str">
            <v>S</v>
          </cell>
          <cell r="Y817" t="str">
            <v xml:space="preserve">บริการ  </v>
          </cell>
          <cell r="AH817" t="str">
            <v>11417</v>
          </cell>
        </row>
        <row r="818">
          <cell r="A818" t="str">
            <v>001141900</v>
          </cell>
          <cell r="B818" t="str">
            <v>โรงพยาบาลศรีบรรพต</v>
          </cell>
          <cell r="C818" t="str">
            <v>21002</v>
          </cell>
          <cell r="D818" t="str">
            <v>กระทรวงสาธารณสุข สำนักงานปลัดกระทรวงสาธารณสุข</v>
          </cell>
          <cell r="E818" t="str">
            <v>07</v>
          </cell>
          <cell r="F818" t="str">
            <v>โรงพยาบาลชุมชน</v>
          </cell>
          <cell r="G818" t="str">
            <v>30</v>
          </cell>
          <cell r="H818" t="str">
            <v>93</v>
          </cell>
          <cell r="I818" t="str">
            <v>จ.พัทลุง</v>
          </cell>
          <cell r="J818" t="str">
            <v>07</v>
          </cell>
          <cell r="K818" t="str">
            <v xml:space="preserve"> อ.ศรีบรรพต</v>
          </cell>
          <cell r="L818" t="str">
            <v>01</v>
          </cell>
          <cell r="M818" t="str">
            <v xml:space="preserve"> 'ต.เขาย่า'</v>
          </cell>
          <cell r="N818" t="str">
            <v>09</v>
          </cell>
          <cell r="O818" t="str">
            <v xml:space="preserve"> หมู่ 9</v>
          </cell>
          <cell r="P818" t="str">
            <v>01</v>
          </cell>
          <cell r="Q818" t="str">
            <v>เปิดดำเนินการ</v>
          </cell>
          <cell r="S818" t="str">
            <v>93190</v>
          </cell>
          <cell r="T818" t="str">
            <v>074689106</v>
          </cell>
          <cell r="U818" t="str">
            <v>074689106</v>
          </cell>
          <cell r="V818" t="str">
            <v>21</v>
          </cell>
          <cell r="W818" t="str">
            <v>2.1 ทุติยภูมิระดับต้น</v>
          </cell>
          <cell r="X818" t="str">
            <v>S</v>
          </cell>
          <cell r="Y818" t="str">
            <v xml:space="preserve">บริการ  </v>
          </cell>
          <cell r="AH818" t="str">
            <v>11419</v>
          </cell>
        </row>
        <row r="819">
          <cell r="A819" t="str">
            <v>001142000</v>
          </cell>
          <cell r="B819" t="str">
            <v>โรงพยาบาลป่าบอน</v>
          </cell>
          <cell r="C819" t="str">
            <v>21002</v>
          </cell>
          <cell r="D819" t="str">
            <v>กระทรวงสาธารณสุข สำนักงานปลัดกระทรวงสาธารณสุข</v>
          </cell>
          <cell r="E819" t="str">
            <v>07</v>
          </cell>
          <cell r="F819" t="str">
            <v>โรงพยาบาลชุมชน</v>
          </cell>
          <cell r="G819" t="str">
            <v>30</v>
          </cell>
          <cell r="H819" t="str">
            <v>93</v>
          </cell>
          <cell r="I819" t="str">
            <v>จ.พัทลุง</v>
          </cell>
          <cell r="J819" t="str">
            <v>08</v>
          </cell>
          <cell r="K819" t="str">
            <v xml:space="preserve"> อ.ป่าบอน</v>
          </cell>
          <cell r="L819" t="str">
            <v>06</v>
          </cell>
          <cell r="M819" t="str">
            <v xml:space="preserve"> 'ต.วังใหม่'</v>
          </cell>
          <cell r="N819" t="str">
            <v>08</v>
          </cell>
          <cell r="O819" t="str">
            <v xml:space="preserve"> หมู่ 8</v>
          </cell>
          <cell r="P819" t="str">
            <v>01</v>
          </cell>
          <cell r="Q819" t="str">
            <v>เปิดดำเนินการ</v>
          </cell>
          <cell r="R819" t="str">
            <v xml:space="preserve">ถ.เพชรเกษม </v>
          </cell>
          <cell r="S819" t="str">
            <v>93170</v>
          </cell>
          <cell r="T819" t="str">
            <v>074625100</v>
          </cell>
          <cell r="U819" t="str">
            <v>074625100</v>
          </cell>
          <cell r="V819" t="str">
            <v>21</v>
          </cell>
          <cell r="W819" t="str">
            <v>2.1 ทุติยภูมิระดับต้น</v>
          </cell>
          <cell r="X819" t="str">
            <v>S</v>
          </cell>
          <cell r="Y819" t="str">
            <v xml:space="preserve">บริการ  </v>
          </cell>
          <cell r="AH819" t="str">
            <v>11420</v>
          </cell>
        </row>
        <row r="820">
          <cell r="A820" t="str">
            <v>001142100</v>
          </cell>
          <cell r="B820" t="str">
            <v>โรงพยาบาลบางแก้ว</v>
          </cell>
          <cell r="C820" t="str">
            <v>21002</v>
          </cell>
          <cell r="D820" t="str">
            <v>กระทรวงสาธารณสุข สำนักงานปลัดกระทรวงสาธารณสุข</v>
          </cell>
          <cell r="E820" t="str">
            <v>07</v>
          </cell>
          <cell r="F820" t="str">
            <v>โรงพยาบาลชุมชน</v>
          </cell>
          <cell r="G820" t="str">
            <v>30</v>
          </cell>
          <cell r="H820" t="str">
            <v>93</v>
          </cell>
          <cell r="I820" t="str">
            <v>จ.พัทลุง</v>
          </cell>
          <cell r="J820" t="str">
            <v>09</v>
          </cell>
          <cell r="K820" t="str">
            <v xml:space="preserve"> อ.บางแก้ว</v>
          </cell>
          <cell r="L820" t="str">
            <v>01</v>
          </cell>
          <cell r="M820" t="str">
            <v xml:space="preserve"> 'ต.ท่ามะเดื่อ'</v>
          </cell>
          <cell r="N820" t="str">
            <v>01</v>
          </cell>
          <cell r="O820" t="str">
            <v xml:space="preserve"> หมู่ 1</v>
          </cell>
          <cell r="P820" t="str">
            <v>01</v>
          </cell>
          <cell r="Q820" t="str">
            <v>เปิดดำเนินการ</v>
          </cell>
          <cell r="R820" t="str">
            <v xml:space="preserve">609 </v>
          </cell>
          <cell r="S820" t="str">
            <v>93140</v>
          </cell>
          <cell r="T820" t="str">
            <v>074697381</v>
          </cell>
          <cell r="U820" t="str">
            <v>074697381</v>
          </cell>
          <cell r="V820" t="str">
            <v>21</v>
          </cell>
          <cell r="W820" t="str">
            <v>2.1 ทุติยภูมิระดับต้น</v>
          </cell>
          <cell r="X820" t="str">
            <v>S</v>
          </cell>
          <cell r="Y820" t="str">
            <v xml:space="preserve">บริการ  </v>
          </cell>
          <cell r="AH820" t="str">
            <v>11421</v>
          </cell>
        </row>
        <row r="821">
          <cell r="A821" t="str">
            <v>001140700</v>
          </cell>
          <cell r="B821" t="str">
            <v>โรงพยาบาลกันตัง</v>
          </cell>
          <cell r="C821" t="str">
            <v>21002</v>
          </cell>
          <cell r="D821" t="str">
            <v>กระทรวงสาธารณสุข สำนักงานปลัดกระทรวงสาธารณสุข</v>
          </cell>
          <cell r="E821" t="str">
            <v>07</v>
          </cell>
          <cell r="F821" t="str">
            <v>โรงพยาบาลชุมชน</v>
          </cell>
          <cell r="G821" t="str">
            <v>60</v>
          </cell>
          <cell r="H821" t="str">
            <v>92</v>
          </cell>
          <cell r="I821" t="str">
            <v>จ.ตรัง</v>
          </cell>
          <cell r="J821" t="str">
            <v>02</v>
          </cell>
          <cell r="K821" t="str">
            <v xml:space="preserve"> อ.กันตัง</v>
          </cell>
          <cell r="L821" t="str">
            <v>04</v>
          </cell>
          <cell r="M821" t="str">
            <v xml:space="preserve"> 'ต.บางเป้า'</v>
          </cell>
          <cell r="N821" t="str">
            <v>02</v>
          </cell>
          <cell r="O821" t="str">
            <v xml:space="preserve"> หมู่ 2</v>
          </cell>
          <cell r="P821" t="str">
            <v>01</v>
          </cell>
          <cell r="Q821" t="str">
            <v>เปิดดำเนินการ</v>
          </cell>
          <cell r="R821" t="str">
            <v xml:space="preserve">17 </v>
          </cell>
          <cell r="S821" t="str">
            <v>92110</v>
          </cell>
          <cell r="V821" t="str">
            <v>21</v>
          </cell>
          <cell r="W821" t="str">
            <v>2.1 ทุติยภูมิระดับต้น</v>
          </cell>
          <cell r="X821" t="str">
            <v>S</v>
          </cell>
          <cell r="Y821" t="str">
            <v xml:space="preserve">บริการ  </v>
          </cell>
          <cell r="AH821" t="str">
            <v>11407</v>
          </cell>
        </row>
        <row r="822">
          <cell r="A822" t="str">
            <v>001142200</v>
          </cell>
          <cell r="B822" t="str">
            <v>โรงพยาบาลป่าพะยอม</v>
          </cell>
          <cell r="C822" t="str">
            <v>21002</v>
          </cell>
          <cell r="D822" t="str">
            <v>กระทรวงสาธารณสุข สำนักงานปลัดกระทรวงสาธารณสุข</v>
          </cell>
          <cell r="E822" t="str">
            <v>07</v>
          </cell>
          <cell r="F822" t="str">
            <v>โรงพยาบาลชุมชน</v>
          </cell>
          <cell r="G822" t="str">
            <v>30</v>
          </cell>
          <cell r="H822" t="str">
            <v>93</v>
          </cell>
          <cell r="I822" t="str">
            <v>จ.พัทลุง</v>
          </cell>
          <cell r="J822" t="str">
            <v>10</v>
          </cell>
          <cell r="K822" t="str">
            <v xml:space="preserve"> อ.ป่าพะยอม</v>
          </cell>
          <cell r="L822" t="str">
            <v>01</v>
          </cell>
          <cell r="M822" t="str">
            <v xml:space="preserve"> 'ต.ป่าพะยอม'</v>
          </cell>
          <cell r="N822" t="str">
            <v>01</v>
          </cell>
          <cell r="O822" t="str">
            <v xml:space="preserve"> หมู่ 1</v>
          </cell>
          <cell r="P822" t="str">
            <v>01</v>
          </cell>
          <cell r="Q822" t="str">
            <v>เปิดดำเนินการ</v>
          </cell>
          <cell r="R822" t="str">
            <v xml:space="preserve">29 ถ.เพชรเกษม </v>
          </cell>
          <cell r="S822" t="str">
            <v>93160</v>
          </cell>
          <cell r="T822" t="str">
            <v>074624163</v>
          </cell>
          <cell r="U822" t="str">
            <v>074624110</v>
          </cell>
          <cell r="V822" t="str">
            <v>21</v>
          </cell>
          <cell r="W822" t="str">
            <v>2.1 ทุติยภูมิระดับต้น</v>
          </cell>
          <cell r="X822" t="str">
            <v>S</v>
          </cell>
          <cell r="Y822" t="str">
            <v xml:space="preserve">บริการ  </v>
          </cell>
          <cell r="AH822" t="str">
            <v>11422</v>
          </cell>
        </row>
        <row r="823">
          <cell r="A823" t="str">
            <v>001142700</v>
          </cell>
          <cell r="B823" t="str">
            <v>โรงพยาบาลทุ่งยางแดง</v>
          </cell>
          <cell r="C823" t="str">
            <v>21002</v>
          </cell>
          <cell r="D823" t="str">
            <v>กระทรวงสาธารณสุข สำนักงานปลัดกระทรวงสาธารณสุข</v>
          </cell>
          <cell r="E823" t="str">
            <v>07</v>
          </cell>
          <cell r="F823" t="str">
            <v>โรงพยาบาลชุมชน</v>
          </cell>
          <cell r="G823" t="str">
            <v>30</v>
          </cell>
          <cell r="H823" t="str">
            <v>94</v>
          </cell>
          <cell r="I823" t="str">
            <v>จ.ปัตตานี</v>
          </cell>
          <cell r="J823" t="str">
            <v>06</v>
          </cell>
          <cell r="K823" t="str">
            <v xml:space="preserve"> อ.ทุ่งยางแดง</v>
          </cell>
          <cell r="L823" t="str">
            <v>01</v>
          </cell>
          <cell r="M823" t="str">
            <v xml:space="preserve"> 'ต.ตะโละแมะนา'</v>
          </cell>
          <cell r="N823" t="str">
            <v>01</v>
          </cell>
          <cell r="O823" t="str">
            <v xml:space="preserve"> หมู่ 1</v>
          </cell>
          <cell r="P823" t="str">
            <v>01</v>
          </cell>
          <cell r="Q823" t="str">
            <v>เปิดดำเนินการ</v>
          </cell>
          <cell r="R823" t="str">
            <v>95</v>
          </cell>
          <cell r="S823" t="str">
            <v>94140</v>
          </cell>
          <cell r="T823" t="str">
            <v>0733489070</v>
          </cell>
          <cell r="U823" t="str">
            <v>073489170</v>
          </cell>
          <cell r="V823" t="str">
            <v>21</v>
          </cell>
          <cell r="W823" t="str">
            <v>2.1 ทุติยภูมิระดับต้น</v>
          </cell>
          <cell r="X823" t="str">
            <v>S</v>
          </cell>
          <cell r="Y823" t="str">
            <v xml:space="preserve">บริการ  </v>
          </cell>
          <cell r="AH823" t="str">
            <v>11427</v>
          </cell>
        </row>
        <row r="824">
          <cell r="A824" t="str">
            <v>001143900</v>
          </cell>
          <cell r="B824" t="str">
            <v>โรงพยาบาลศรีสาคร</v>
          </cell>
          <cell r="C824" t="str">
            <v>21002</v>
          </cell>
          <cell r="D824" t="str">
            <v>กระทรวงสาธารณสุข สำนักงานปลัดกระทรวงสาธารณสุข</v>
          </cell>
          <cell r="E824" t="str">
            <v>07</v>
          </cell>
          <cell r="F824" t="str">
            <v>โรงพยาบาลชุมชน</v>
          </cell>
          <cell r="G824" t="str">
            <v>10</v>
          </cell>
          <cell r="H824" t="str">
            <v>96</v>
          </cell>
          <cell r="I824" t="str">
            <v>จ.นราธิวาส</v>
          </cell>
          <cell r="J824" t="str">
            <v>07</v>
          </cell>
          <cell r="K824" t="str">
            <v xml:space="preserve"> อ.ศรีสาคร</v>
          </cell>
          <cell r="L824" t="str">
            <v>01</v>
          </cell>
          <cell r="M824" t="str">
            <v xml:space="preserve"> 'ต.ซากอ'</v>
          </cell>
          <cell r="N824" t="str">
            <v>02</v>
          </cell>
          <cell r="O824" t="str">
            <v xml:space="preserve"> หมู่ 2</v>
          </cell>
          <cell r="P824" t="str">
            <v>01</v>
          </cell>
          <cell r="Q824" t="str">
            <v>เปิดดำเนินการ</v>
          </cell>
          <cell r="R824" t="str">
            <v>108</v>
          </cell>
          <cell r="S824" t="str">
            <v>96210</v>
          </cell>
          <cell r="V824" t="str">
            <v>21</v>
          </cell>
          <cell r="W824" t="str">
            <v>2.1 ทุติยภูมิระดับต้น</v>
          </cell>
          <cell r="AH824" t="str">
            <v>11439</v>
          </cell>
        </row>
        <row r="825">
          <cell r="A825" t="str">
            <v>001142300</v>
          </cell>
          <cell r="B825" t="str">
            <v>โรงพยาบาลโคกโพธิ์</v>
          </cell>
          <cell r="C825" t="str">
            <v>21002</v>
          </cell>
          <cell r="D825" t="str">
            <v>กระทรวงสาธารณสุข สำนักงานปลัดกระทรวงสาธารณสุข</v>
          </cell>
          <cell r="E825" t="str">
            <v>07</v>
          </cell>
          <cell r="F825" t="str">
            <v>โรงพยาบาลชุมชน</v>
          </cell>
          <cell r="G825" t="str">
            <v>60</v>
          </cell>
          <cell r="H825" t="str">
            <v>94</v>
          </cell>
          <cell r="I825" t="str">
            <v>จ.ปัตตานี</v>
          </cell>
          <cell r="J825" t="str">
            <v>02</v>
          </cell>
          <cell r="K825" t="str">
            <v xml:space="preserve"> อ.โคกโพธิ์</v>
          </cell>
          <cell r="L825" t="str">
            <v>02</v>
          </cell>
          <cell r="M825" t="str">
            <v xml:space="preserve"> 'ต.มะกรูด'</v>
          </cell>
          <cell r="N825" t="str">
            <v>03</v>
          </cell>
          <cell r="O825" t="str">
            <v xml:space="preserve"> หมู่ 3</v>
          </cell>
          <cell r="P825" t="str">
            <v>01</v>
          </cell>
          <cell r="Q825" t="str">
            <v>เปิดดำเนินการ</v>
          </cell>
          <cell r="R825" t="str">
            <v xml:space="preserve">40/2 ถ.เพชรเกษม </v>
          </cell>
          <cell r="S825" t="str">
            <v>94120</v>
          </cell>
          <cell r="T825" t="str">
            <v>073431353</v>
          </cell>
          <cell r="V825" t="str">
            <v>22</v>
          </cell>
          <cell r="W825" t="str">
            <v>2.2 ทุติยภูมิระดับกลาง</v>
          </cell>
          <cell r="X825" t="str">
            <v>S</v>
          </cell>
          <cell r="Y825" t="str">
            <v xml:space="preserve">บริการ  </v>
          </cell>
          <cell r="AH825" t="str">
            <v>11423</v>
          </cell>
        </row>
        <row r="826">
          <cell r="A826" t="str">
            <v>001141100</v>
          </cell>
          <cell r="B826" t="str">
            <v>โรงพยาบาลห้วยยอด</v>
          </cell>
          <cell r="C826" t="str">
            <v>21002</v>
          </cell>
          <cell r="D826" t="str">
            <v>กระทรวงสาธารณสุข สำนักงานปลัดกระทรวงสาธารณสุข</v>
          </cell>
          <cell r="E826" t="str">
            <v>07</v>
          </cell>
          <cell r="F826" t="str">
            <v>โรงพยาบาลชุมชน</v>
          </cell>
          <cell r="G826" t="str">
            <v>90</v>
          </cell>
          <cell r="H826" t="str">
            <v>92</v>
          </cell>
          <cell r="I826" t="str">
            <v>จ.ตรัง</v>
          </cell>
          <cell r="J826" t="str">
            <v>06</v>
          </cell>
          <cell r="K826" t="str">
            <v xml:space="preserve"> อ.ห้วยยอด</v>
          </cell>
          <cell r="L826" t="str">
            <v>08</v>
          </cell>
          <cell r="M826" t="str">
            <v xml:space="preserve"> 'ต.เขาขาว'</v>
          </cell>
          <cell r="N826" t="str">
            <v>02</v>
          </cell>
          <cell r="O826" t="str">
            <v xml:space="preserve"> หมู่ 2</v>
          </cell>
          <cell r="P826" t="str">
            <v>01</v>
          </cell>
          <cell r="Q826" t="str">
            <v>เปิดดำเนินการ</v>
          </cell>
          <cell r="R826" t="str">
            <v>17</v>
          </cell>
          <cell r="S826" t="str">
            <v>92130</v>
          </cell>
          <cell r="V826" t="str">
            <v>22</v>
          </cell>
          <cell r="W826" t="str">
            <v>2.2 ทุติยภูมิระดับกลาง</v>
          </cell>
          <cell r="X826" t="str">
            <v>S</v>
          </cell>
          <cell r="Y826" t="str">
            <v xml:space="preserve">บริการ  </v>
          </cell>
          <cell r="Z826" t="str">
            <v>01</v>
          </cell>
          <cell r="AA826" t="str">
            <v>ตั้งใหม่</v>
          </cell>
          <cell r="AH826" t="str">
            <v>11411</v>
          </cell>
        </row>
        <row r="827">
          <cell r="A827" t="str">
            <v>001144900</v>
          </cell>
          <cell r="B827" t="str">
            <v>โรงพยาบาลสมเด็จพระยุพราชกุฉินารายณ์</v>
          </cell>
          <cell r="C827" t="str">
            <v>21002</v>
          </cell>
          <cell r="D827" t="str">
            <v>กระทรวงสาธารณสุข สำนักงานปลัดกระทรวงสาธารณสุข</v>
          </cell>
          <cell r="E827" t="str">
            <v>07</v>
          </cell>
          <cell r="F827" t="str">
            <v>โรงพยาบาลชุมชน</v>
          </cell>
          <cell r="G827" t="str">
            <v>90</v>
          </cell>
          <cell r="H827" t="str">
            <v>46</v>
          </cell>
          <cell r="I827" t="str">
            <v>จ.กาฬสินธุ์</v>
          </cell>
          <cell r="J827" t="str">
            <v>05</v>
          </cell>
          <cell r="K827" t="str">
            <v xml:space="preserve"> อ.กุฉินารายณ์</v>
          </cell>
          <cell r="L827" t="str">
            <v>01</v>
          </cell>
          <cell r="M827" t="str">
            <v xml:space="preserve"> 'ต.บัวขาว'</v>
          </cell>
          <cell r="N827" t="str">
            <v>13</v>
          </cell>
          <cell r="O827" t="str">
            <v xml:space="preserve"> หมู่ 13</v>
          </cell>
          <cell r="P827" t="str">
            <v>01</v>
          </cell>
          <cell r="Q827" t="str">
            <v>เปิดดำเนินการ</v>
          </cell>
          <cell r="R827" t="str">
            <v>19</v>
          </cell>
          <cell r="V827" t="str">
            <v>22</v>
          </cell>
          <cell r="W827" t="str">
            <v>2.2 ทุติยภูมิระดับกลาง</v>
          </cell>
          <cell r="AH827" t="str">
            <v>11449</v>
          </cell>
        </row>
        <row r="828">
          <cell r="A828" t="str">
            <v>001143400</v>
          </cell>
          <cell r="B828" t="str">
            <v>โรงพยาบาลรามัน</v>
          </cell>
          <cell r="C828" t="str">
            <v>21002</v>
          </cell>
          <cell r="D828" t="str">
            <v>กระทรวงสาธารณสุข สำนักงานปลัดกระทรวงสาธารณสุข</v>
          </cell>
          <cell r="E828" t="str">
            <v>07</v>
          </cell>
          <cell r="F828" t="str">
            <v>โรงพยาบาลชุมชน</v>
          </cell>
          <cell r="G828" t="str">
            <v>60</v>
          </cell>
          <cell r="H828" t="str">
            <v>95</v>
          </cell>
          <cell r="I828" t="str">
            <v>จ.ยะลา</v>
          </cell>
          <cell r="J828" t="str">
            <v>06</v>
          </cell>
          <cell r="K828" t="str">
            <v xml:space="preserve"> อ.รามัน</v>
          </cell>
          <cell r="L828" t="str">
            <v>01</v>
          </cell>
          <cell r="M828" t="str">
            <v xml:space="preserve"> 'ต.กายูบอเกาะ'</v>
          </cell>
          <cell r="N828" t="str">
            <v>01</v>
          </cell>
          <cell r="O828" t="str">
            <v xml:space="preserve"> หมู่ 1</v>
          </cell>
          <cell r="P828" t="str">
            <v>01</v>
          </cell>
          <cell r="Q828" t="str">
            <v>เปิดดำเนินการ</v>
          </cell>
          <cell r="R828" t="str">
            <v xml:space="preserve">207  ถ.เมืองรามัน </v>
          </cell>
          <cell r="S828" t="str">
            <v>95140</v>
          </cell>
          <cell r="T828" t="str">
            <v>073295023</v>
          </cell>
          <cell r="U828" t="str">
            <v>073295499</v>
          </cell>
          <cell r="V828" t="str">
            <v>22</v>
          </cell>
          <cell r="W828" t="str">
            <v>2.2 ทุติยภูมิระดับกลาง</v>
          </cell>
          <cell r="X828" t="str">
            <v>S</v>
          </cell>
          <cell r="Y828" t="str">
            <v xml:space="preserve">บริการ  </v>
          </cell>
          <cell r="AH828" t="str">
            <v>11434</v>
          </cell>
        </row>
        <row r="829">
          <cell r="A829" t="str">
            <v>001141500</v>
          </cell>
          <cell r="B829" t="str">
            <v>โรงพยาบาลเขาชัยสน</v>
          </cell>
          <cell r="C829" t="str">
            <v>21002</v>
          </cell>
          <cell r="D829" t="str">
            <v>กระทรวงสาธารณสุข สำนักงานปลัดกระทรวงสาธารณสุข</v>
          </cell>
          <cell r="E829" t="str">
            <v>07</v>
          </cell>
          <cell r="F829" t="str">
            <v>โรงพยาบาลชุมชน</v>
          </cell>
          <cell r="G829" t="str">
            <v>30</v>
          </cell>
          <cell r="H829" t="str">
            <v>93</v>
          </cell>
          <cell r="I829" t="str">
            <v>จ.พัทลุง</v>
          </cell>
          <cell r="J829" t="str">
            <v>03</v>
          </cell>
          <cell r="K829" t="str">
            <v xml:space="preserve"> อ.เขาชัยสน</v>
          </cell>
          <cell r="L829" t="str">
            <v>01</v>
          </cell>
          <cell r="M829" t="str">
            <v xml:space="preserve"> 'ต.เขาชัยสน'</v>
          </cell>
          <cell r="N829" t="str">
            <v>03</v>
          </cell>
          <cell r="O829" t="str">
            <v xml:space="preserve"> หมู่ 3</v>
          </cell>
          <cell r="P829" t="str">
            <v>01</v>
          </cell>
          <cell r="Q829" t="str">
            <v>เปิดดำเนินการ</v>
          </cell>
          <cell r="R829" t="str">
            <v xml:space="preserve">543 </v>
          </cell>
          <cell r="S829" t="str">
            <v>93130</v>
          </cell>
          <cell r="T829" t="str">
            <v>074691031</v>
          </cell>
          <cell r="U829" t="str">
            <v>074691508</v>
          </cell>
          <cell r="V829" t="str">
            <v>21</v>
          </cell>
          <cell r="W829" t="str">
            <v>2.1 ทุติยภูมิระดับต้น</v>
          </cell>
          <cell r="X829" t="str">
            <v>S</v>
          </cell>
          <cell r="Y829" t="str">
            <v xml:space="preserve">บริการ  </v>
          </cell>
          <cell r="AH829" t="str">
            <v>11415</v>
          </cell>
        </row>
        <row r="830">
          <cell r="A830" t="str">
            <v>001141600</v>
          </cell>
          <cell r="B830" t="str">
            <v>โรงพยาบาลตะโหมด</v>
          </cell>
          <cell r="C830" t="str">
            <v>21002</v>
          </cell>
          <cell r="D830" t="str">
            <v>กระทรวงสาธารณสุข สำนักงานปลัดกระทรวงสาธารณสุข</v>
          </cell>
          <cell r="E830" t="str">
            <v>07</v>
          </cell>
          <cell r="F830" t="str">
            <v>โรงพยาบาลชุมชน</v>
          </cell>
          <cell r="G830" t="str">
            <v>30</v>
          </cell>
          <cell r="H830" t="str">
            <v>93</v>
          </cell>
          <cell r="I830" t="str">
            <v>จ.พัทลุง</v>
          </cell>
          <cell r="J830" t="str">
            <v>04</v>
          </cell>
          <cell r="K830" t="str">
            <v xml:space="preserve"> อ.ตะโหมด</v>
          </cell>
          <cell r="L830" t="str">
            <v>01</v>
          </cell>
          <cell r="M830" t="str">
            <v xml:space="preserve"> 'ต.แม่ขรี'</v>
          </cell>
          <cell r="N830" t="str">
            <v>01</v>
          </cell>
          <cell r="O830" t="str">
            <v xml:space="preserve"> หมู่ 1</v>
          </cell>
          <cell r="P830" t="str">
            <v>01</v>
          </cell>
          <cell r="Q830" t="str">
            <v>เปิดดำเนินการ</v>
          </cell>
          <cell r="R830" t="str">
            <v xml:space="preserve">29 ม.1 ถ.เพชรเกษม  </v>
          </cell>
          <cell r="S830" t="str">
            <v>93160</v>
          </cell>
          <cell r="T830" t="str">
            <v>074695140</v>
          </cell>
          <cell r="U830" t="str">
            <v>074633114</v>
          </cell>
          <cell r="V830" t="str">
            <v>21</v>
          </cell>
          <cell r="W830" t="str">
            <v>2.1 ทุติยภูมิระดับต้น</v>
          </cell>
          <cell r="X830" t="str">
            <v>S</v>
          </cell>
          <cell r="Y830" t="str">
            <v xml:space="preserve">บริการ  </v>
          </cell>
          <cell r="AH830" t="str">
            <v>11416</v>
          </cell>
        </row>
        <row r="831">
          <cell r="A831" t="str">
            <v>001141800</v>
          </cell>
          <cell r="B831" t="str">
            <v>โรงพยาบาลปากพะยูน</v>
          </cell>
          <cell r="C831" t="str">
            <v>21002</v>
          </cell>
          <cell r="D831" t="str">
            <v>กระทรวงสาธารณสุข สำนักงานปลัดกระทรวงสาธารณสุข</v>
          </cell>
          <cell r="E831" t="str">
            <v>07</v>
          </cell>
          <cell r="F831" t="str">
            <v>โรงพยาบาลชุมชน</v>
          </cell>
          <cell r="G831" t="str">
            <v>30</v>
          </cell>
          <cell r="H831" t="str">
            <v>93</v>
          </cell>
          <cell r="I831" t="str">
            <v>จ.พัทลุง</v>
          </cell>
          <cell r="J831" t="str">
            <v>06</v>
          </cell>
          <cell r="K831" t="str">
            <v xml:space="preserve"> อ.ปากพะยูน</v>
          </cell>
          <cell r="L831" t="str">
            <v>01</v>
          </cell>
          <cell r="M831" t="str">
            <v xml:space="preserve"> 'ต.ปากพะยูน'</v>
          </cell>
          <cell r="N831" t="str">
            <v>01</v>
          </cell>
          <cell r="O831" t="str">
            <v xml:space="preserve"> หมู่ 1</v>
          </cell>
          <cell r="P831" t="str">
            <v>01</v>
          </cell>
          <cell r="Q831" t="str">
            <v>เปิดดำเนินการ</v>
          </cell>
          <cell r="S831" t="str">
            <v>93120</v>
          </cell>
          <cell r="T831" t="str">
            <v>074699023</v>
          </cell>
          <cell r="U831" t="str">
            <v>074699023</v>
          </cell>
          <cell r="V831" t="str">
            <v>21</v>
          </cell>
          <cell r="W831" t="str">
            <v>2.1 ทุติยภูมิระดับต้น</v>
          </cell>
          <cell r="X831" t="str">
            <v>S</v>
          </cell>
          <cell r="Y831" t="str">
            <v xml:space="preserve">บริการ  </v>
          </cell>
          <cell r="AH831" t="str">
            <v>11418</v>
          </cell>
        </row>
        <row r="832">
          <cell r="A832" t="str">
            <v>001141400</v>
          </cell>
          <cell r="B832" t="str">
            <v>โรงพยาบาลกงหรา</v>
          </cell>
          <cell r="C832" t="str">
            <v>21002</v>
          </cell>
          <cell r="D832" t="str">
            <v>กระทรวงสาธารณสุข สำนักงานปลัดกระทรวงสาธารณสุข</v>
          </cell>
          <cell r="E832" t="str">
            <v>07</v>
          </cell>
          <cell r="F832" t="str">
            <v>โรงพยาบาลชุมชน</v>
          </cell>
          <cell r="G832" t="str">
            <v>30</v>
          </cell>
          <cell r="H832" t="str">
            <v>93</v>
          </cell>
          <cell r="I832" t="str">
            <v>จ.พัทลุง</v>
          </cell>
          <cell r="J832" t="str">
            <v>02</v>
          </cell>
          <cell r="K832" t="str">
            <v xml:space="preserve"> อ.กงหรา</v>
          </cell>
          <cell r="L832" t="str">
            <v>04</v>
          </cell>
          <cell r="M832" t="str">
            <v xml:space="preserve"> 'ต.คลองทรายขาว'</v>
          </cell>
          <cell r="N832" t="str">
            <v>01</v>
          </cell>
          <cell r="O832" t="str">
            <v xml:space="preserve"> หมู่ 1</v>
          </cell>
          <cell r="P832" t="str">
            <v>01</v>
          </cell>
          <cell r="Q832" t="str">
            <v>เปิดดำเนินการ</v>
          </cell>
          <cell r="R832" t="str">
            <v xml:space="preserve">164 </v>
          </cell>
          <cell r="S832" t="str">
            <v>93180</v>
          </cell>
          <cell r="T832" t="str">
            <v>074687076</v>
          </cell>
          <cell r="U832" t="str">
            <v>074687077</v>
          </cell>
          <cell r="V832" t="str">
            <v>21</v>
          </cell>
          <cell r="W832" t="str">
            <v>2.1 ทุติยภูมิระดับต้น</v>
          </cell>
          <cell r="X832" t="str">
            <v>S</v>
          </cell>
          <cell r="Y832" t="str">
            <v xml:space="preserve">บริการ  </v>
          </cell>
          <cell r="AH832" t="str">
            <v>11414</v>
          </cell>
        </row>
        <row r="833">
          <cell r="A833" t="str">
            <v>001140800</v>
          </cell>
          <cell r="B833" t="str">
            <v>โรงพยาบาลย่านตาขาว</v>
          </cell>
          <cell r="C833" t="str">
            <v>21002</v>
          </cell>
          <cell r="D833" t="str">
            <v>กระทรวงสาธารณสุข สำนักงานปลัดกระทรวงสาธารณสุข</v>
          </cell>
          <cell r="E833" t="str">
            <v>07</v>
          </cell>
          <cell r="F833" t="str">
            <v>โรงพยาบาลชุมชน</v>
          </cell>
          <cell r="G833" t="str">
            <v>60</v>
          </cell>
          <cell r="H833" t="str">
            <v>92</v>
          </cell>
          <cell r="I833" t="str">
            <v>จ.ตรัง</v>
          </cell>
          <cell r="J833" t="str">
            <v>03</v>
          </cell>
          <cell r="K833" t="str">
            <v xml:space="preserve"> อ.ย่านตาขาว</v>
          </cell>
          <cell r="L833" t="str">
            <v>01</v>
          </cell>
          <cell r="M833" t="str">
            <v xml:space="preserve"> 'ต.ย่านตาขาว'</v>
          </cell>
          <cell r="N833" t="str">
            <v>06</v>
          </cell>
          <cell r="O833" t="str">
            <v xml:space="preserve"> หมู่ 6</v>
          </cell>
          <cell r="P833" t="str">
            <v>01</v>
          </cell>
          <cell r="Q833" t="str">
            <v>เปิดดำเนินการ</v>
          </cell>
          <cell r="R833" t="str">
            <v>39</v>
          </cell>
          <cell r="S833" t="str">
            <v>92140</v>
          </cell>
          <cell r="V833" t="str">
            <v>21</v>
          </cell>
          <cell r="W833" t="str">
            <v>2.1 ทุติยภูมิระดับต้น</v>
          </cell>
          <cell r="X833" t="str">
            <v>S</v>
          </cell>
          <cell r="Y833" t="str">
            <v xml:space="preserve">บริการ  </v>
          </cell>
          <cell r="AH833" t="str">
            <v>11408</v>
          </cell>
        </row>
        <row r="834">
          <cell r="A834" t="str">
            <v>001140900</v>
          </cell>
          <cell r="B834" t="str">
            <v>โรงพยาบาลปะเหลียน</v>
          </cell>
          <cell r="C834" t="str">
            <v>21002</v>
          </cell>
          <cell r="D834" t="str">
            <v>กระทรวงสาธารณสุข สำนักงานปลัดกระทรวงสาธารณสุข</v>
          </cell>
          <cell r="E834" t="str">
            <v>07</v>
          </cell>
          <cell r="F834" t="str">
            <v>โรงพยาบาลชุมชน</v>
          </cell>
          <cell r="G834" t="str">
            <v>30</v>
          </cell>
          <cell r="H834" t="str">
            <v>92</v>
          </cell>
          <cell r="I834" t="str">
            <v>จ.ตรัง</v>
          </cell>
          <cell r="J834" t="str">
            <v>04</v>
          </cell>
          <cell r="K834" t="str">
            <v xml:space="preserve"> อ.ปะเหลียน</v>
          </cell>
          <cell r="L834" t="str">
            <v>01</v>
          </cell>
          <cell r="M834" t="str">
            <v xml:space="preserve"> 'ต.ท่าข้าม'</v>
          </cell>
          <cell r="N834" t="str">
            <v>01</v>
          </cell>
          <cell r="O834" t="str">
            <v xml:space="preserve"> หมู่ 1</v>
          </cell>
          <cell r="P834" t="str">
            <v>01</v>
          </cell>
          <cell r="Q834" t="str">
            <v>เปิดดำเนินการ</v>
          </cell>
          <cell r="R834" t="str">
            <v xml:space="preserve">293 </v>
          </cell>
          <cell r="S834" t="str">
            <v>92120</v>
          </cell>
          <cell r="V834" t="str">
            <v>21</v>
          </cell>
          <cell r="W834" t="str">
            <v>2.1 ทุติยภูมิระดับต้น</v>
          </cell>
          <cell r="X834" t="str">
            <v>S</v>
          </cell>
          <cell r="Y834" t="str">
            <v xml:space="preserve">บริการ  </v>
          </cell>
          <cell r="AH834" t="str">
            <v>11409</v>
          </cell>
        </row>
        <row r="835">
          <cell r="A835" t="str">
            <v>001141300</v>
          </cell>
          <cell r="B835" t="str">
            <v>โรงพยาบาลนาโยง</v>
          </cell>
          <cell r="C835" t="str">
            <v>21002</v>
          </cell>
          <cell r="D835" t="str">
            <v>กระทรวงสาธารณสุข สำนักงานปลัดกระทรวงสาธารณสุข</v>
          </cell>
          <cell r="E835" t="str">
            <v>07</v>
          </cell>
          <cell r="F835" t="str">
            <v>โรงพยาบาลชุมชน</v>
          </cell>
          <cell r="G835" t="str">
            <v>30</v>
          </cell>
          <cell r="H835" t="str">
            <v>92</v>
          </cell>
          <cell r="I835" t="str">
            <v>จ.ตรัง</v>
          </cell>
          <cell r="J835" t="str">
            <v>08</v>
          </cell>
          <cell r="K835" t="str">
            <v xml:space="preserve"> อ.นาโยง</v>
          </cell>
          <cell r="L835" t="str">
            <v>01</v>
          </cell>
          <cell r="M835" t="str">
            <v xml:space="preserve"> 'ต.นาโยงเหนือ'</v>
          </cell>
          <cell r="N835" t="str">
            <v>02</v>
          </cell>
          <cell r="O835" t="str">
            <v xml:space="preserve"> หมู่ 2</v>
          </cell>
          <cell r="P835" t="str">
            <v>01</v>
          </cell>
          <cell r="Q835" t="str">
            <v>เปิดดำเนินการ</v>
          </cell>
          <cell r="R835" t="str">
            <v xml:space="preserve">216 </v>
          </cell>
          <cell r="S835" t="str">
            <v>92170</v>
          </cell>
          <cell r="V835" t="str">
            <v>21</v>
          </cell>
          <cell r="W835" t="str">
            <v>2.1 ทุติยภูมิระดับต้น</v>
          </cell>
          <cell r="X835" t="str">
            <v>S</v>
          </cell>
          <cell r="Y835" t="str">
            <v xml:space="preserve">บริการ  </v>
          </cell>
          <cell r="AH835" t="str">
            <v>11413</v>
          </cell>
        </row>
        <row r="836">
          <cell r="A836" t="str">
            <v>001141200</v>
          </cell>
          <cell r="B836" t="str">
            <v>โรงพยาบาลวังวิเศษ</v>
          </cell>
          <cell r="C836" t="str">
            <v>21002</v>
          </cell>
          <cell r="D836" t="str">
            <v>กระทรวงสาธารณสุข สำนักงานปลัดกระทรวงสาธารณสุข</v>
          </cell>
          <cell r="E836" t="str">
            <v>07</v>
          </cell>
          <cell r="F836" t="str">
            <v>โรงพยาบาลชุมชน</v>
          </cell>
          <cell r="G836" t="str">
            <v>30</v>
          </cell>
          <cell r="H836" t="str">
            <v>92</v>
          </cell>
          <cell r="I836" t="str">
            <v>จ.ตรัง</v>
          </cell>
          <cell r="J836" t="str">
            <v>07</v>
          </cell>
          <cell r="K836" t="str">
            <v xml:space="preserve"> อ.วังวิเศษ</v>
          </cell>
          <cell r="L836" t="str">
            <v>05</v>
          </cell>
          <cell r="M836" t="str">
            <v xml:space="preserve"> 'ต.วังมะปรางเหนือ'</v>
          </cell>
          <cell r="N836" t="str">
            <v>07</v>
          </cell>
          <cell r="O836" t="str">
            <v xml:space="preserve"> หมู่ 7</v>
          </cell>
          <cell r="P836" t="str">
            <v>01</v>
          </cell>
          <cell r="Q836" t="str">
            <v>เปิดดำเนินการ</v>
          </cell>
          <cell r="R836" t="str">
            <v xml:space="preserve">239 </v>
          </cell>
          <cell r="S836" t="str">
            <v>92220</v>
          </cell>
          <cell r="V836" t="str">
            <v>21</v>
          </cell>
          <cell r="W836" t="str">
            <v>2.1 ทุติยภูมิระดับต้น</v>
          </cell>
          <cell r="X836" t="str">
            <v>S</v>
          </cell>
          <cell r="Y836" t="str">
            <v xml:space="preserve">บริการ  </v>
          </cell>
          <cell r="AH836" t="str">
            <v>11412</v>
          </cell>
        </row>
        <row r="837">
          <cell r="A837" t="str">
            <v>001144000</v>
          </cell>
          <cell r="B837" t="str">
            <v>โรงพยาบาลแว้ง</v>
          </cell>
          <cell r="C837" t="str">
            <v>21002</v>
          </cell>
          <cell r="D837" t="str">
            <v>กระทรวงสาธารณสุข สำนักงานปลัดกระทรวงสาธารณสุข</v>
          </cell>
          <cell r="E837" t="str">
            <v>07</v>
          </cell>
          <cell r="F837" t="str">
            <v>โรงพยาบาลชุมชน</v>
          </cell>
          <cell r="G837" t="str">
            <v>30</v>
          </cell>
          <cell r="H837" t="str">
            <v>96</v>
          </cell>
          <cell r="I837" t="str">
            <v>จ.นราธิวาส</v>
          </cell>
          <cell r="J837" t="str">
            <v>08</v>
          </cell>
          <cell r="K837" t="str">
            <v xml:space="preserve"> อ.แว้ง</v>
          </cell>
          <cell r="L837" t="str">
            <v>01</v>
          </cell>
          <cell r="M837" t="str">
            <v xml:space="preserve"> 'ต.แว้ง'</v>
          </cell>
          <cell r="N837" t="str">
            <v>07</v>
          </cell>
          <cell r="O837" t="str">
            <v xml:space="preserve"> หมู่ 7</v>
          </cell>
          <cell r="P837" t="str">
            <v>01</v>
          </cell>
          <cell r="Q837" t="str">
            <v>เปิดดำเนินการ</v>
          </cell>
          <cell r="R837" t="str">
            <v xml:space="preserve">263 </v>
          </cell>
          <cell r="S837" t="str">
            <v>96160</v>
          </cell>
          <cell r="V837" t="str">
            <v>21</v>
          </cell>
          <cell r="W837" t="str">
            <v>2.1 ทุติยภูมิระดับต้น</v>
          </cell>
          <cell r="AH837" t="str">
            <v>11440</v>
          </cell>
        </row>
        <row r="838">
          <cell r="A838" t="str">
            <v>001142800</v>
          </cell>
          <cell r="B838" t="str">
            <v>โรงพยาบาลไม้แก่น</v>
          </cell>
          <cell r="C838" t="str">
            <v>21002</v>
          </cell>
          <cell r="D838" t="str">
            <v>กระทรวงสาธารณสุข สำนักงานปลัดกระทรวงสาธารณสุข</v>
          </cell>
          <cell r="E838" t="str">
            <v>07</v>
          </cell>
          <cell r="F838" t="str">
            <v>โรงพยาบาลชุมชน</v>
          </cell>
          <cell r="G838" t="str">
            <v>30</v>
          </cell>
          <cell r="H838" t="str">
            <v>94</v>
          </cell>
          <cell r="I838" t="str">
            <v>จ.ปัตตานี</v>
          </cell>
          <cell r="J838" t="str">
            <v>08</v>
          </cell>
          <cell r="K838" t="str">
            <v xml:space="preserve"> อ.ไม้แก่น</v>
          </cell>
          <cell r="L838" t="str">
            <v>01</v>
          </cell>
          <cell r="M838" t="str">
            <v xml:space="preserve"> 'ต.ไทรทอง'</v>
          </cell>
          <cell r="N838" t="str">
            <v>04</v>
          </cell>
          <cell r="O838" t="str">
            <v xml:space="preserve"> หมู่ 4</v>
          </cell>
          <cell r="P838" t="str">
            <v>01</v>
          </cell>
          <cell r="Q838" t="str">
            <v>เปิดดำเนินการ</v>
          </cell>
          <cell r="R838" t="str">
            <v xml:space="preserve">108 </v>
          </cell>
          <cell r="S838" t="str">
            <v>94000</v>
          </cell>
          <cell r="T838" t="str">
            <v>073481111</v>
          </cell>
          <cell r="V838" t="str">
            <v>21</v>
          </cell>
          <cell r="W838" t="str">
            <v>2.1 ทุติยภูมิระดับต้น</v>
          </cell>
          <cell r="X838" t="str">
            <v>S</v>
          </cell>
          <cell r="Y838" t="str">
            <v xml:space="preserve">บริการ  </v>
          </cell>
          <cell r="AH838" t="str">
            <v>11428</v>
          </cell>
        </row>
        <row r="839">
          <cell r="A839" t="str">
            <v>001142600</v>
          </cell>
          <cell r="B839" t="str">
            <v>โรงพยาบาลมายอ</v>
          </cell>
          <cell r="C839" t="str">
            <v>21002</v>
          </cell>
          <cell r="D839" t="str">
            <v>กระทรวงสาธารณสุข สำนักงานปลัดกระทรวงสาธารณสุข</v>
          </cell>
          <cell r="E839" t="str">
            <v>07</v>
          </cell>
          <cell r="F839" t="str">
            <v>โรงพยาบาลชุมชน</v>
          </cell>
          <cell r="G839" t="str">
            <v>30</v>
          </cell>
          <cell r="H839" t="str">
            <v>94</v>
          </cell>
          <cell r="I839" t="str">
            <v>จ.ปัตตานี</v>
          </cell>
          <cell r="J839" t="str">
            <v>05</v>
          </cell>
          <cell r="K839" t="str">
            <v xml:space="preserve"> อ.มายอ</v>
          </cell>
          <cell r="L839" t="str">
            <v>01</v>
          </cell>
          <cell r="M839" t="str">
            <v xml:space="preserve"> 'ต.มายอ'</v>
          </cell>
          <cell r="N839" t="str">
            <v>01</v>
          </cell>
          <cell r="O839" t="str">
            <v xml:space="preserve"> หมู่ 1</v>
          </cell>
          <cell r="P839" t="str">
            <v>01</v>
          </cell>
          <cell r="Q839" t="str">
            <v>เปิดดำเนินการ</v>
          </cell>
          <cell r="R839" t="str">
            <v xml:space="preserve">147/2  ถ.มายอ-ปาลัส </v>
          </cell>
          <cell r="S839" t="str">
            <v>94140</v>
          </cell>
          <cell r="T839" t="str">
            <v>073497248</v>
          </cell>
          <cell r="U839" t="str">
            <v>073497249</v>
          </cell>
          <cell r="V839" t="str">
            <v>21</v>
          </cell>
          <cell r="W839" t="str">
            <v>2.1 ทุติยภูมิระดับต้น</v>
          </cell>
          <cell r="X839" t="str">
            <v>S</v>
          </cell>
          <cell r="Y839" t="str">
            <v xml:space="preserve">บริการ  </v>
          </cell>
          <cell r="AH839" t="str">
            <v>11426</v>
          </cell>
        </row>
        <row r="840">
          <cell r="A840" t="str">
            <v>001142900</v>
          </cell>
          <cell r="B840" t="str">
            <v>โรงพยาบาลยะหริ่ง</v>
          </cell>
          <cell r="C840" t="str">
            <v>21002</v>
          </cell>
          <cell r="D840" t="str">
            <v>กระทรวงสาธารณสุข สำนักงานปลัดกระทรวงสาธารณสุข</v>
          </cell>
          <cell r="E840" t="str">
            <v>07</v>
          </cell>
          <cell r="F840" t="str">
            <v>โรงพยาบาลชุมชน</v>
          </cell>
          <cell r="G840" t="str">
            <v>30</v>
          </cell>
          <cell r="H840" t="str">
            <v>94</v>
          </cell>
          <cell r="I840" t="str">
            <v>จ.ปัตตานี</v>
          </cell>
          <cell r="J840" t="str">
            <v>09</v>
          </cell>
          <cell r="K840" t="str">
            <v xml:space="preserve"> อ.ยะหริ่ง</v>
          </cell>
          <cell r="L840" t="str">
            <v>08</v>
          </cell>
          <cell r="M840" t="str">
            <v xml:space="preserve"> 'ต.ยามู'</v>
          </cell>
          <cell r="N840" t="str">
            <v>02</v>
          </cell>
          <cell r="O840" t="str">
            <v xml:space="preserve"> หมู่ 2</v>
          </cell>
          <cell r="P840" t="str">
            <v>01</v>
          </cell>
          <cell r="Q840" t="str">
            <v>เปิดดำเนินการ</v>
          </cell>
          <cell r="R840" t="str">
            <v>183ู</v>
          </cell>
          <cell r="S840" t="str">
            <v>94150</v>
          </cell>
          <cell r="T840" t="str">
            <v>073491316</v>
          </cell>
          <cell r="V840" t="str">
            <v>21</v>
          </cell>
          <cell r="W840" t="str">
            <v>2.1 ทุติยภูมิระดับต้น</v>
          </cell>
          <cell r="X840" t="str">
            <v>S</v>
          </cell>
          <cell r="Y840" t="str">
            <v xml:space="preserve">บริการ  </v>
          </cell>
          <cell r="AH840" t="str">
            <v>11429</v>
          </cell>
        </row>
        <row r="841">
          <cell r="A841" t="str">
            <v>001143100</v>
          </cell>
          <cell r="B841" t="str">
            <v>โรงพยาบาลแม่ลาน</v>
          </cell>
          <cell r="C841" t="str">
            <v>21002</v>
          </cell>
          <cell r="D841" t="str">
            <v>กระทรวงสาธารณสุข สำนักงานปลัดกระทรวงสาธารณสุข</v>
          </cell>
          <cell r="E841" t="str">
            <v>07</v>
          </cell>
          <cell r="F841" t="str">
            <v>โรงพยาบาลชุมชน</v>
          </cell>
          <cell r="G841" t="str">
            <v>10</v>
          </cell>
          <cell r="H841" t="str">
            <v>94</v>
          </cell>
          <cell r="I841" t="str">
            <v>จ.ปัตตานี</v>
          </cell>
          <cell r="J841" t="str">
            <v>12</v>
          </cell>
          <cell r="K841" t="str">
            <v xml:space="preserve"> อ.แม่ลาน</v>
          </cell>
          <cell r="L841" t="str">
            <v>01</v>
          </cell>
          <cell r="M841" t="str">
            <v xml:space="preserve"> 'ต.แม่ลาน'</v>
          </cell>
          <cell r="N841" t="str">
            <v>06</v>
          </cell>
          <cell r="O841" t="str">
            <v xml:space="preserve"> หมู่ 6</v>
          </cell>
          <cell r="P841" t="str">
            <v>01</v>
          </cell>
          <cell r="Q841" t="str">
            <v>เปิดดำเนินการ</v>
          </cell>
          <cell r="R841" t="str">
            <v xml:space="preserve">128  ถ.บ้านนางโจ-ปรีดี </v>
          </cell>
          <cell r="S841" t="str">
            <v>94180</v>
          </cell>
          <cell r="T841" t="str">
            <v>073356171</v>
          </cell>
          <cell r="V841" t="str">
            <v>21</v>
          </cell>
          <cell r="W841" t="str">
            <v>2.1 ทุติยภูมิระดับต้น</v>
          </cell>
          <cell r="X841" t="str">
            <v>S</v>
          </cell>
          <cell r="Y841" t="str">
            <v xml:space="preserve">บริการ  </v>
          </cell>
          <cell r="AH841" t="str">
            <v>11431</v>
          </cell>
        </row>
        <row r="842">
          <cell r="A842" t="str">
            <v>001142400</v>
          </cell>
          <cell r="B842" t="str">
            <v>โรงพยาบาลหนองจิก</v>
          </cell>
          <cell r="C842" t="str">
            <v>21002</v>
          </cell>
          <cell r="D842" t="str">
            <v>กระทรวงสาธารณสุข สำนักงานปลัดกระทรวงสาธารณสุข</v>
          </cell>
          <cell r="E842" t="str">
            <v>07</v>
          </cell>
          <cell r="F842" t="str">
            <v>โรงพยาบาลชุมชน</v>
          </cell>
          <cell r="G842" t="str">
            <v>48</v>
          </cell>
          <cell r="H842" t="str">
            <v>94</v>
          </cell>
          <cell r="I842" t="str">
            <v>จ.ปัตตานี</v>
          </cell>
          <cell r="J842" t="str">
            <v>03</v>
          </cell>
          <cell r="K842" t="str">
            <v xml:space="preserve"> อ.หนองจิก</v>
          </cell>
          <cell r="L842" t="str">
            <v>05</v>
          </cell>
          <cell r="M842" t="str">
            <v xml:space="preserve"> 'ต.ตุยง'</v>
          </cell>
          <cell r="N842" t="str">
            <v>02</v>
          </cell>
          <cell r="O842" t="str">
            <v xml:space="preserve"> หมู่ 2</v>
          </cell>
          <cell r="P842" t="str">
            <v>01</v>
          </cell>
          <cell r="Q842" t="str">
            <v>เปิดดำเนินการ</v>
          </cell>
          <cell r="R842" t="str">
            <v xml:space="preserve">223 ถ.เพชรเกษม </v>
          </cell>
          <cell r="S842" t="str">
            <v>94170</v>
          </cell>
          <cell r="T842" t="str">
            <v>073371174</v>
          </cell>
          <cell r="V842" t="str">
            <v>21</v>
          </cell>
          <cell r="W842" t="str">
            <v>2.1 ทุติยภูมิระดับต้น</v>
          </cell>
          <cell r="X842" t="str">
            <v>S</v>
          </cell>
          <cell r="Y842" t="str">
            <v xml:space="preserve">บริการ  </v>
          </cell>
          <cell r="AH842" t="str">
            <v>11424</v>
          </cell>
        </row>
        <row r="843">
          <cell r="A843" t="str">
            <v>001139600</v>
          </cell>
          <cell r="B843" t="str">
            <v>โรงพยาบาลนาหม่อม</v>
          </cell>
          <cell r="C843" t="str">
            <v>21002</v>
          </cell>
          <cell r="D843" t="str">
            <v>กระทรวงสาธารณสุข สำนักงานปลัดกระทรวงสาธารณสุข</v>
          </cell>
          <cell r="E843" t="str">
            <v>07</v>
          </cell>
          <cell r="F843" t="str">
            <v>โรงพยาบาลชุมชน</v>
          </cell>
          <cell r="G843" t="str">
            <v>30</v>
          </cell>
          <cell r="H843" t="str">
            <v>90</v>
          </cell>
          <cell r="I843" t="str">
            <v>จ.สงขลา</v>
          </cell>
          <cell r="J843" t="str">
            <v>12</v>
          </cell>
          <cell r="K843" t="str">
            <v xml:space="preserve"> อ.นาหม่อม</v>
          </cell>
          <cell r="L843" t="str">
            <v>02</v>
          </cell>
          <cell r="M843" t="str">
            <v xml:space="preserve"> 'ต.พิจิตร'</v>
          </cell>
          <cell r="N843" t="str">
            <v>03</v>
          </cell>
          <cell r="O843" t="str">
            <v xml:space="preserve"> หมู่ 3</v>
          </cell>
          <cell r="P843" t="str">
            <v>01</v>
          </cell>
          <cell r="Q843" t="str">
            <v>เปิดดำเนินการ</v>
          </cell>
          <cell r="S843" t="str">
            <v>90310</v>
          </cell>
          <cell r="T843" t="str">
            <v>074593774</v>
          </cell>
          <cell r="U843" t="str">
            <v>074593774</v>
          </cell>
          <cell r="V843" t="str">
            <v>21</v>
          </cell>
          <cell r="W843" t="str">
            <v>2.1 ทุติยภูมิระดับต้น</v>
          </cell>
          <cell r="X843" t="str">
            <v>S</v>
          </cell>
          <cell r="Y843" t="str">
            <v xml:space="preserve">บริการ  </v>
          </cell>
          <cell r="AH843" t="str">
            <v>11396</v>
          </cell>
        </row>
        <row r="844">
          <cell r="A844" t="str">
            <v>001139700</v>
          </cell>
          <cell r="B844" t="str">
            <v>โรงพยาบาลควนเนียง</v>
          </cell>
          <cell r="C844" t="str">
            <v>21002</v>
          </cell>
          <cell r="D844" t="str">
            <v>กระทรวงสาธารณสุข สำนักงานปลัดกระทรวงสาธารณสุข</v>
          </cell>
          <cell r="E844" t="str">
            <v>07</v>
          </cell>
          <cell r="F844" t="str">
            <v>โรงพยาบาลชุมชน</v>
          </cell>
          <cell r="G844" t="str">
            <v>30</v>
          </cell>
          <cell r="H844" t="str">
            <v>90</v>
          </cell>
          <cell r="I844" t="str">
            <v>จ.สงขลา</v>
          </cell>
          <cell r="J844" t="str">
            <v>13</v>
          </cell>
          <cell r="K844" t="str">
            <v xml:space="preserve"> อ.ควนเนียง</v>
          </cell>
          <cell r="L844" t="str">
            <v>01</v>
          </cell>
          <cell r="M844" t="str">
            <v xml:space="preserve"> 'ต.รัตภูมิ'</v>
          </cell>
          <cell r="N844" t="str">
            <v>10</v>
          </cell>
          <cell r="O844" t="str">
            <v xml:space="preserve"> หมู่ 10</v>
          </cell>
          <cell r="P844" t="str">
            <v>01</v>
          </cell>
          <cell r="Q844" t="str">
            <v>เปิดดำเนินการ</v>
          </cell>
          <cell r="R844" t="str">
            <v xml:space="preserve">1 </v>
          </cell>
          <cell r="S844" t="str">
            <v>90220</v>
          </cell>
          <cell r="T844" t="str">
            <v>074386646</v>
          </cell>
          <cell r="U844" t="str">
            <v>074386646</v>
          </cell>
          <cell r="V844" t="str">
            <v>21</v>
          </cell>
          <cell r="W844" t="str">
            <v>2.1 ทุติยภูมิระดับต้น</v>
          </cell>
          <cell r="X844" t="str">
            <v>S</v>
          </cell>
          <cell r="Y844" t="str">
            <v xml:space="preserve">บริการ  </v>
          </cell>
          <cell r="AH844" t="str">
            <v>11397</v>
          </cell>
        </row>
        <row r="845">
          <cell r="A845" t="str">
            <v>001139800</v>
          </cell>
          <cell r="B845" t="str">
            <v>โรงพยาบาลปาดังเบซาร์</v>
          </cell>
          <cell r="C845" t="str">
            <v>21002</v>
          </cell>
          <cell r="D845" t="str">
            <v>กระทรวงสาธารณสุข สำนักงานปลัดกระทรวงสาธารณสุข</v>
          </cell>
          <cell r="E845" t="str">
            <v>07</v>
          </cell>
          <cell r="F845" t="str">
            <v>โรงพยาบาลชุมชน</v>
          </cell>
          <cell r="G845" t="str">
            <v>30</v>
          </cell>
          <cell r="H845" t="str">
            <v>90</v>
          </cell>
          <cell r="I845" t="str">
            <v>จ.สงขลา</v>
          </cell>
          <cell r="J845" t="str">
            <v>10</v>
          </cell>
          <cell r="K845" t="str">
            <v xml:space="preserve"> อ.สะเดา</v>
          </cell>
          <cell r="L845" t="str">
            <v>07</v>
          </cell>
          <cell r="M845" t="str">
            <v xml:space="preserve"> 'ต.ปาดังเบซาร์'</v>
          </cell>
          <cell r="N845" t="str">
            <v>09</v>
          </cell>
          <cell r="O845" t="str">
            <v xml:space="preserve"> หมู่ 9</v>
          </cell>
          <cell r="P845" t="str">
            <v>01</v>
          </cell>
          <cell r="Q845" t="str">
            <v>เปิดดำเนินการ</v>
          </cell>
          <cell r="R845" t="str">
            <v xml:space="preserve">42 ถ.ปาดังเบซาร์ </v>
          </cell>
          <cell r="S845" t="str">
            <v>90240</v>
          </cell>
          <cell r="T845" t="str">
            <v>074522503</v>
          </cell>
          <cell r="U845" t="str">
            <v>074522503</v>
          </cell>
          <cell r="V845" t="str">
            <v>21</v>
          </cell>
          <cell r="W845" t="str">
            <v>2.1 ทุติยภูมิระดับต้น</v>
          </cell>
          <cell r="X845" t="str">
            <v>S</v>
          </cell>
          <cell r="Y845" t="str">
            <v xml:space="preserve">บริการ  </v>
          </cell>
          <cell r="AH845" t="str">
            <v>11398</v>
          </cell>
        </row>
        <row r="846">
          <cell r="A846" t="str">
            <v>001139900</v>
          </cell>
          <cell r="B846" t="str">
            <v>โรงพยาบาลบางกล่ำ</v>
          </cell>
          <cell r="C846" t="str">
            <v>21002</v>
          </cell>
          <cell r="D846" t="str">
            <v>กระทรวงสาธารณสุข สำนักงานปลัดกระทรวงสาธารณสุข</v>
          </cell>
          <cell r="E846" t="str">
            <v>07</v>
          </cell>
          <cell r="F846" t="str">
            <v>โรงพยาบาลชุมชน</v>
          </cell>
          <cell r="G846" t="str">
            <v>30</v>
          </cell>
          <cell r="H846" t="str">
            <v>90</v>
          </cell>
          <cell r="I846" t="str">
            <v>จ.สงขลา</v>
          </cell>
          <cell r="J846" t="str">
            <v>14</v>
          </cell>
          <cell r="K846" t="str">
            <v xml:space="preserve"> อ.บางกล่ำ</v>
          </cell>
          <cell r="L846" t="str">
            <v>01</v>
          </cell>
          <cell r="M846" t="str">
            <v xml:space="preserve"> 'ต.บางกล่ำ'</v>
          </cell>
          <cell r="N846" t="str">
            <v>01</v>
          </cell>
          <cell r="O846" t="str">
            <v xml:space="preserve"> หมู่ 1</v>
          </cell>
          <cell r="P846" t="str">
            <v>01</v>
          </cell>
          <cell r="Q846" t="str">
            <v>เปิดดำเนินการ</v>
          </cell>
          <cell r="R846" t="str">
            <v xml:space="preserve">117 </v>
          </cell>
          <cell r="S846" t="str">
            <v>90110</v>
          </cell>
          <cell r="T846" t="str">
            <v>074328221</v>
          </cell>
          <cell r="U846" t="str">
            <v>074328221</v>
          </cell>
          <cell r="V846" t="str">
            <v>21</v>
          </cell>
          <cell r="W846" t="str">
            <v>2.1 ทุติยภูมิระดับต้น</v>
          </cell>
          <cell r="X846" t="str">
            <v>S</v>
          </cell>
          <cell r="Y846" t="str">
            <v xml:space="preserve">บริการ  </v>
          </cell>
          <cell r="AH846" t="str">
            <v>11399</v>
          </cell>
        </row>
        <row r="847">
          <cell r="A847" t="str">
            <v>001140000</v>
          </cell>
          <cell r="B847" t="str">
            <v>โรงพยาบาลสิงหนคร</v>
          </cell>
          <cell r="C847" t="str">
            <v>21002</v>
          </cell>
          <cell r="D847" t="str">
            <v>กระทรวงสาธารณสุข สำนักงานปลัดกระทรวงสาธารณสุข</v>
          </cell>
          <cell r="E847" t="str">
            <v>07</v>
          </cell>
          <cell r="F847" t="str">
            <v>โรงพยาบาลชุมชน</v>
          </cell>
          <cell r="G847" t="str">
            <v>30</v>
          </cell>
          <cell r="H847" t="str">
            <v>90</v>
          </cell>
          <cell r="I847" t="str">
            <v>จ.สงขลา</v>
          </cell>
          <cell r="J847" t="str">
            <v>15</v>
          </cell>
          <cell r="K847" t="str">
            <v xml:space="preserve"> อ.สิงหนคร</v>
          </cell>
          <cell r="L847" t="str">
            <v>02</v>
          </cell>
          <cell r="M847" t="str">
            <v xml:space="preserve"> 'ต.สทิงหม้อ'</v>
          </cell>
          <cell r="N847" t="str">
            <v>05</v>
          </cell>
          <cell r="O847" t="str">
            <v xml:space="preserve"> หมู่ 5</v>
          </cell>
          <cell r="P847" t="str">
            <v>01</v>
          </cell>
          <cell r="Q847" t="str">
            <v>เปิดดำเนินการ</v>
          </cell>
          <cell r="R847" t="str">
            <v>80/1</v>
          </cell>
          <cell r="S847" t="str">
            <v>90280</v>
          </cell>
          <cell r="T847" t="str">
            <v>074332902</v>
          </cell>
          <cell r="U847" t="str">
            <v>074332005</v>
          </cell>
          <cell r="V847" t="str">
            <v>21</v>
          </cell>
          <cell r="W847" t="str">
            <v>2.1 ทุติยภูมิระดับต้น</v>
          </cell>
          <cell r="X847" t="str">
            <v>S</v>
          </cell>
          <cell r="Y847" t="str">
            <v xml:space="preserve">บริการ  </v>
          </cell>
          <cell r="AH847" t="str">
            <v>11400</v>
          </cell>
        </row>
        <row r="848">
          <cell r="A848" t="str">
            <v>001144400</v>
          </cell>
          <cell r="B848" t="str">
            <v>โรงพยาบาลสมเด็จพระยุพราชเลิงนกทา</v>
          </cell>
          <cell r="C848" t="str">
            <v>21002</v>
          </cell>
          <cell r="D848" t="str">
            <v>กระทรวงสาธารณสุข สำนักงานปลัดกระทรวงสาธารณสุข</v>
          </cell>
          <cell r="E848" t="str">
            <v>07</v>
          </cell>
          <cell r="F848" t="str">
            <v>โรงพยาบาลชุมชน</v>
          </cell>
          <cell r="G848" t="str">
            <v>60</v>
          </cell>
          <cell r="H848" t="str">
            <v>35</v>
          </cell>
          <cell r="I848" t="str">
            <v>จ.ยโสธร</v>
          </cell>
          <cell r="J848" t="str">
            <v>08</v>
          </cell>
          <cell r="K848" t="str">
            <v xml:space="preserve"> อ.เลิงนกทา</v>
          </cell>
          <cell r="L848" t="str">
            <v>03</v>
          </cell>
          <cell r="M848" t="str">
            <v xml:space="preserve"> 'ต.สวาท'</v>
          </cell>
          <cell r="N848" t="str">
            <v>01</v>
          </cell>
          <cell r="O848" t="str">
            <v xml:space="preserve"> หมู่ 1</v>
          </cell>
          <cell r="P848" t="str">
            <v>01</v>
          </cell>
          <cell r="Q848" t="str">
            <v>เปิดดำเนินการ</v>
          </cell>
          <cell r="V848" t="str">
            <v>22</v>
          </cell>
          <cell r="W848" t="str">
            <v>2.2 ทุติยภูมิระดับกลาง</v>
          </cell>
          <cell r="AH848" t="str">
            <v>11444</v>
          </cell>
        </row>
        <row r="849">
          <cell r="A849" t="str">
            <v>001146000</v>
          </cell>
          <cell r="B849" t="str">
            <v>โรงพยาบาลสมเด็จพระยุพราชสายบุรี</v>
          </cell>
          <cell r="C849" t="str">
            <v>21002</v>
          </cell>
          <cell r="D849" t="str">
            <v>กระทรวงสาธารณสุข สำนักงานปลัดกระทรวงสาธารณสุข</v>
          </cell>
          <cell r="E849" t="str">
            <v>07</v>
          </cell>
          <cell r="F849" t="str">
            <v>โรงพยาบาลชุมชน</v>
          </cell>
          <cell r="G849" t="str">
            <v>60</v>
          </cell>
          <cell r="H849" t="str">
            <v>94</v>
          </cell>
          <cell r="I849" t="str">
            <v>จ.ปัตตานี</v>
          </cell>
          <cell r="J849" t="str">
            <v>07</v>
          </cell>
          <cell r="K849" t="str">
            <v xml:space="preserve"> อ.สายบุรี</v>
          </cell>
          <cell r="L849" t="str">
            <v>01</v>
          </cell>
          <cell r="M849" t="str">
            <v xml:space="preserve"> 'ต.ตะลุบัน'</v>
          </cell>
          <cell r="N849" t="str">
            <v>00</v>
          </cell>
          <cell r="O849" t="str">
            <v xml:space="preserve"> หมู่ 0</v>
          </cell>
          <cell r="P849" t="str">
            <v>01</v>
          </cell>
          <cell r="Q849" t="str">
            <v>เปิดดำเนินการ</v>
          </cell>
          <cell r="R849" t="str">
            <v>162 ถ.ท่าเสด็จ</v>
          </cell>
          <cell r="V849" t="str">
            <v>22</v>
          </cell>
          <cell r="W849" t="str">
            <v>2.2 ทุติยภูมิระดับกลาง</v>
          </cell>
          <cell r="AH849" t="str">
            <v>11460</v>
          </cell>
        </row>
        <row r="850">
          <cell r="A850" t="str">
            <v>001145800</v>
          </cell>
          <cell r="B850" t="str">
            <v>โรงพยาบาลสมเด็จพระยุพราชจอมบึง</v>
          </cell>
          <cell r="C850" t="str">
            <v>21002</v>
          </cell>
          <cell r="D850" t="str">
            <v>กระทรวงสาธารณสุข สำนักงานปลัดกระทรวงสาธารณสุข</v>
          </cell>
          <cell r="E850" t="str">
            <v>07</v>
          </cell>
          <cell r="F850" t="str">
            <v>โรงพยาบาลชุมชน</v>
          </cell>
          <cell r="G850" t="str">
            <v>60</v>
          </cell>
          <cell r="H850" t="str">
            <v>70</v>
          </cell>
          <cell r="I850" t="str">
            <v>จ.ราชบุรี</v>
          </cell>
          <cell r="J850" t="str">
            <v>02</v>
          </cell>
          <cell r="K850" t="str">
            <v xml:space="preserve"> อ.จอมบึง</v>
          </cell>
          <cell r="L850" t="str">
            <v>01</v>
          </cell>
          <cell r="M850" t="str">
            <v xml:space="preserve"> 'ต.จอมบึง'</v>
          </cell>
          <cell r="N850" t="str">
            <v>08</v>
          </cell>
          <cell r="O850" t="str">
            <v xml:space="preserve"> หมู่ 8</v>
          </cell>
          <cell r="P850" t="str">
            <v>01</v>
          </cell>
          <cell r="Q850" t="str">
            <v>เปิดดำเนินการ</v>
          </cell>
          <cell r="R850" t="str">
            <v xml:space="preserve">5 </v>
          </cell>
          <cell r="V850" t="str">
            <v>21</v>
          </cell>
          <cell r="W850" t="str">
            <v>2.1 ทุติยภูมิระดับต้น</v>
          </cell>
          <cell r="AH850" t="str">
            <v>11458</v>
          </cell>
        </row>
        <row r="851">
          <cell r="A851" t="str">
            <v>001381900</v>
          </cell>
          <cell r="B851" t="str">
            <v>โรงพยาบาลหลวงพ่อเปิ่น</v>
          </cell>
          <cell r="C851" t="str">
            <v>21002</v>
          </cell>
          <cell r="D851" t="str">
            <v>กระทรวงสาธารณสุข สำนักงานปลัดกระทรวงสาธารณสุข</v>
          </cell>
          <cell r="E851" t="str">
            <v>07</v>
          </cell>
          <cell r="F851" t="str">
            <v>โรงพยาบาลชุมชน</v>
          </cell>
          <cell r="G851" t="str">
            <v>30</v>
          </cell>
          <cell r="H851" t="str">
            <v>73</v>
          </cell>
          <cell r="I851" t="str">
            <v>จ.นครปฐม</v>
          </cell>
          <cell r="J851" t="str">
            <v>03</v>
          </cell>
          <cell r="K851" t="str">
            <v xml:space="preserve"> อ.นครชัยศรี</v>
          </cell>
          <cell r="L851" t="str">
            <v>21</v>
          </cell>
          <cell r="M851" t="str">
            <v xml:space="preserve"> 'ต.บางแก้วฟ้า'</v>
          </cell>
          <cell r="N851" t="str">
            <v>02</v>
          </cell>
          <cell r="O851" t="str">
            <v xml:space="preserve"> หมู่ 2</v>
          </cell>
          <cell r="P851" t="str">
            <v>01</v>
          </cell>
          <cell r="Q851" t="str">
            <v>เปิดดำเนินการ</v>
          </cell>
          <cell r="V851" t="str">
            <v>21</v>
          </cell>
          <cell r="W851" t="str">
            <v>2.1 ทุติยภูมิระดับต้น</v>
          </cell>
          <cell r="AH851" t="str">
            <v>13819</v>
          </cell>
        </row>
        <row r="852">
          <cell r="A852" t="str">
            <v>001144700</v>
          </cell>
          <cell r="B852" t="str">
            <v>โรงพยาบาลสมเด็จพระยุพราชด่านซ้าย</v>
          </cell>
          <cell r="C852" t="str">
            <v>21002</v>
          </cell>
          <cell r="D852" t="str">
            <v>กระทรวงสาธารณสุข สำนักงานปลัดกระทรวงสาธารณสุข</v>
          </cell>
          <cell r="E852" t="str">
            <v>07</v>
          </cell>
          <cell r="F852" t="str">
            <v>โรงพยาบาลชุมชน</v>
          </cell>
          <cell r="G852" t="str">
            <v>60</v>
          </cell>
          <cell r="H852" t="str">
            <v>42</v>
          </cell>
          <cell r="I852" t="str">
            <v>จ.เลย</v>
          </cell>
          <cell r="J852" t="str">
            <v>05</v>
          </cell>
          <cell r="K852" t="str">
            <v xml:space="preserve"> อ.ด่านซ้าย</v>
          </cell>
          <cell r="L852" t="str">
            <v>01</v>
          </cell>
          <cell r="M852" t="str">
            <v xml:space="preserve"> 'ต.ด่านซ้าย'</v>
          </cell>
          <cell r="N852" t="str">
            <v>03</v>
          </cell>
          <cell r="O852" t="str">
            <v xml:space="preserve"> หมู่ 3</v>
          </cell>
          <cell r="P852" t="str">
            <v>01</v>
          </cell>
          <cell r="Q852" t="str">
            <v>เปิดดำเนินการ</v>
          </cell>
          <cell r="S852" t="str">
            <v>42120</v>
          </cell>
          <cell r="T852" t="str">
            <v>042891314</v>
          </cell>
          <cell r="U852" t="str">
            <v>0428911276</v>
          </cell>
          <cell r="V852" t="str">
            <v>22</v>
          </cell>
          <cell r="W852" t="str">
            <v>2.2 ทุติยภูมิระดับกลาง</v>
          </cell>
          <cell r="X852" t="str">
            <v>S</v>
          </cell>
          <cell r="Y852" t="str">
            <v xml:space="preserve">บริการ  </v>
          </cell>
          <cell r="AH852" t="str">
            <v>11447</v>
          </cell>
        </row>
        <row r="853">
          <cell r="A853" t="str">
            <v>001145900</v>
          </cell>
          <cell r="B853" t="str">
            <v>โรงพยาบาลสมเด็จพระยุพราชเวียงสระ</v>
          </cell>
          <cell r="C853" t="str">
            <v>21002</v>
          </cell>
          <cell r="D853" t="str">
            <v>กระทรวงสาธารณสุข สำนักงานปลัดกระทรวงสาธารณสุข</v>
          </cell>
          <cell r="E853" t="str">
            <v>07</v>
          </cell>
          <cell r="F853" t="str">
            <v>โรงพยาบาลชุมชน</v>
          </cell>
          <cell r="G853" t="str">
            <v>60</v>
          </cell>
          <cell r="H853" t="str">
            <v>84</v>
          </cell>
          <cell r="I853" t="str">
            <v>จ.สุราษฎร์ธานี</v>
          </cell>
          <cell r="J853" t="str">
            <v>15</v>
          </cell>
          <cell r="K853" t="str">
            <v xml:space="preserve"> อ.เวียงสระ</v>
          </cell>
          <cell r="L853" t="str">
            <v>01</v>
          </cell>
          <cell r="M853" t="str">
            <v xml:space="preserve"> 'ต.เวียงสระ'</v>
          </cell>
          <cell r="N853" t="str">
            <v>10</v>
          </cell>
          <cell r="O853" t="str">
            <v xml:space="preserve"> หมู่ 10</v>
          </cell>
          <cell r="P853" t="str">
            <v>01</v>
          </cell>
          <cell r="Q853" t="str">
            <v>เปิดดำเนินการ</v>
          </cell>
          <cell r="R853" t="str">
            <v xml:space="preserve">204/16 </v>
          </cell>
          <cell r="S853" t="str">
            <v>84190</v>
          </cell>
          <cell r="T853" t="str">
            <v>077362013</v>
          </cell>
          <cell r="U853" t="str">
            <v>077361283</v>
          </cell>
          <cell r="V853" t="str">
            <v>22</v>
          </cell>
          <cell r="W853" t="str">
            <v>2.2 ทุติยภูมิระดับกลาง</v>
          </cell>
          <cell r="X853" t="str">
            <v>S</v>
          </cell>
          <cell r="Y853" t="str">
            <v xml:space="preserve">บริการ  </v>
          </cell>
          <cell r="AH853" t="str">
            <v>11459</v>
          </cell>
        </row>
        <row r="854">
          <cell r="A854" t="str">
            <v>001164300</v>
          </cell>
          <cell r="B854" t="str">
            <v>โรงพยาบาลดอยหล่อ</v>
          </cell>
          <cell r="C854" t="str">
            <v>21002</v>
          </cell>
          <cell r="D854" t="str">
            <v>กระทรวงสาธารณสุข สำนักงานปลัดกระทรวงสาธารณสุข</v>
          </cell>
          <cell r="E854" t="str">
            <v>07</v>
          </cell>
          <cell r="F854" t="str">
            <v>โรงพยาบาลชุมชน</v>
          </cell>
          <cell r="G854" t="str">
            <v>30</v>
          </cell>
          <cell r="H854" t="str">
            <v>50</v>
          </cell>
          <cell r="I854" t="str">
            <v>จ.เชียงใหม่</v>
          </cell>
          <cell r="J854" t="str">
            <v>24</v>
          </cell>
          <cell r="K854" t="str">
            <v xml:space="preserve"> อ.ดอยหล่อ</v>
          </cell>
          <cell r="L854" t="str">
            <v>01</v>
          </cell>
          <cell r="M854" t="str">
            <v xml:space="preserve"> 'ต.ดอยหล่อ'</v>
          </cell>
          <cell r="N854" t="str">
            <v>05</v>
          </cell>
          <cell r="O854" t="str">
            <v xml:space="preserve"> หมู่ 5</v>
          </cell>
          <cell r="P854" t="str">
            <v>01</v>
          </cell>
          <cell r="Q854" t="str">
            <v>เปิดดำเนินการ</v>
          </cell>
          <cell r="S854" t="str">
            <v>50160</v>
          </cell>
          <cell r="V854" t="str">
            <v>22</v>
          </cell>
          <cell r="W854" t="str">
            <v>2.2 ทุติยภูมิระดับกลาง</v>
          </cell>
          <cell r="AH854" t="str">
            <v>11643</v>
          </cell>
        </row>
        <row r="855">
          <cell r="A855" t="str">
            <v>001145400</v>
          </cell>
          <cell r="B855" t="str">
            <v>โรงพยาบาลสมเด็จพระยุพราชเชียงของ</v>
          </cell>
          <cell r="C855" t="str">
            <v>21002</v>
          </cell>
          <cell r="D855" t="str">
            <v>กระทรวงสาธารณสุข สำนักงานปลัดกระทรวงสาธารณสุข</v>
          </cell>
          <cell r="E855" t="str">
            <v>07</v>
          </cell>
          <cell r="F855" t="str">
            <v>โรงพยาบาลชุมชน</v>
          </cell>
          <cell r="G855" t="str">
            <v>90</v>
          </cell>
          <cell r="H855" t="str">
            <v>57</v>
          </cell>
          <cell r="I855" t="str">
            <v>จ.เชียงราย</v>
          </cell>
          <cell r="J855" t="str">
            <v>03</v>
          </cell>
          <cell r="K855" t="str">
            <v xml:space="preserve"> อ.เชียงของ</v>
          </cell>
          <cell r="L855" t="str">
            <v>01</v>
          </cell>
          <cell r="M855" t="str">
            <v xml:space="preserve"> 'ต.เวียง'</v>
          </cell>
          <cell r="N855" t="str">
            <v>10</v>
          </cell>
          <cell r="O855" t="str">
            <v xml:space="preserve"> หมู่ 10</v>
          </cell>
          <cell r="P855" t="str">
            <v>01</v>
          </cell>
          <cell r="Q855" t="str">
            <v>เปิดดำเนินการ</v>
          </cell>
          <cell r="R855" t="str">
            <v>351</v>
          </cell>
          <cell r="S855" t="str">
            <v>57140</v>
          </cell>
          <cell r="T855" t="str">
            <v>053-791206</v>
          </cell>
          <cell r="U855" t="str">
            <v>053-791207</v>
          </cell>
          <cell r="V855" t="str">
            <v>21</v>
          </cell>
          <cell r="W855" t="str">
            <v>2.1 ทุติยภูมิระดับต้น</v>
          </cell>
          <cell r="X855" t="str">
            <v>S</v>
          </cell>
          <cell r="Y855" t="str">
            <v xml:space="preserve">บริการ  </v>
          </cell>
          <cell r="AH855" t="str">
            <v>11454</v>
          </cell>
        </row>
        <row r="856">
          <cell r="A856" t="str">
            <v>001146400</v>
          </cell>
          <cell r="B856" t="str">
            <v>โรงพยาบาลกะพ้อ</v>
          </cell>
          <cell r="C856" t="str">
            <v>21002</v>
          </cell>
          <cell r="D856" t="str">
            <v>กระทรวงสาธารณสุข สำนักงานปลัดกระทรวงสาธารณสุข</v>
          </cell>
          <cell r="E856" t="str">
            <v>07</v>
          </cell>
          <cell r="F856" t="str">
            <v>โรงพยาบาลชุมชน</v>
          </cell>
          <cell r="G856" t="str">
            <v>10</v>
          </cell>
          <cell r="H856" t="str">
            <v>94</v>
          </cell>
          <cell r="I856" t="str">
            <v>จ.ปัตตานี</v>
          </cell>
          <cell r="J856" t="str">
            <v>11</v>
          </cell>
          <cell r="K856" t="str">
            <v xml:space="preserve"> อ.กะพ้อ</v>
          </cell>
          <cell r="L856" t="str">
            <v>01</v>
          </cell>
          <cell r="M856" t="str">
            <v xml:space="preserve"> 'ต.กะรุบี'</v>
          </cell>
          <cell r="N856" t="str">
            <v>01</v>
          </cell>
          <cell r="O856" t="str">
            <v xml:space="preserve"> หมู่ 1</v>
          </cell>
          <cell r="P856" t="str">
            <v>01</v>
          </cell>
          <cell r="Q856" t="str">
            <v>เปิดดำเนินการ</v>
          </cell>
          <cell r="S856" t="str">
            <v>94140</v>
          </cell>
          <cell r="T856" t="str">
            <v>073497248</v>
          </cell>
          <cell r="U856" t="str">
            <v>073497249</v>
          </cell>
          <cell r="V856" t="str">
            <v>21</v>
          </cell>
          <cell r="W856" t="str">
            <v>2.1 ทุติยภูมิระดับต้น</v>
          </cell>
          <cell r="X856" t="str">
            <v>S</v>
          </cell>
          <cell r="Y856" t="str">
            <v xml:space="preserve">บริการ  </v>
          </cell>
          <cell r="AH856" t="str">
            <v>11464</v>
          </cell>
        </row>
        <row r="857">
          <cell r="A857" t="str">
            <v>001145600</v>
          </cell>
          <cell r="B857" t="str">
            <v>โรงพยาบาลสมเด็จพระยุพราชตะพานหิน</v>
          </cell>
          <cell r="C857" t="str">
            <v>21002</v>
          </cell>
          <cell r="D857" t="str">
            <v>กระทรวงสาธารณสุข สำนักงานปลัดกระทรวงสาธารณสุข</v>
          </cell>
          <cell r="E857" t="str">
            <v>07</v>
          </cell>
          <cell r="F857" t="str">
            <v>โรงพยาบาลชุมชน</v>
          </cell>
          <cell r="G857" t="str">
            <v>90</v>
          </cell>
          <cell r="H857" t="str">
            <v>66</v>
          </cell>
          <cell r="I857" t="str">
            <v>จ.พิจิตร</v>
          </cell>
          <cell r="J857" t="str">
            <v>04</v>
          </cell>
          <cell r="K857" t="str">
            <v xml:space="preserve"> อ.ตะพานหิน</v>
          </cell>
          <cell r="L857" t="str">
            <v>01</v>
          </cell>
          <cell r="M857" t="str">
            <v xml:space="preserve"> 'ต.ตะพานหิน'</v>
          </cell>
          <cell r="N857" t="str">
            <v>00</v>
          </cell>
          <cell r="O857" t="str">
            <v xml:space="preserve"> หมู่ 0</v>
          </cell>
          <cell r="P857" t="str">
            <v>01</v>
          </cell>
          <cell r="Q857" t="str">
            <v>เปิดดำเนินการ</v>
          </cell>
          <cell r="V857" t="str">
            <v>21</v>
          </cell>
          <cell r="W857" t="str">
            <v>2.1 ทุติยภูมิระดับต้น</v>
          </cell>
          <cell r="AH857" t="str">
            <v>11456</v>
          </cell>
        </row>
        <row r="858">
          <cell r="A858" t="str">
            <v>001145300</v>
          </cell>
          <cell r="B858" t="str">
            <v>โรงพยาบาลสมเด็จพระยุพราชปัว</v>
          </cell>
          <cell r="C858" t="str">
            <v>21002</v>
          </cell>
          <cell r="D858" t="str">
            <v>กระทรวงสาธารณสุข สำนักงานปลัดกระทรวงสาธารณสุข</v>
          </cell>
          <cell r="E858" t="str">
            <v>07</v>
          </cell>
          <cell r="F858" t="str">
            <v>โรงพยาบาลชุมชน</v>
          </cell>
          <cell r="G858" t="str">
            <v>90</v>
          </cell>
          <cell r="H858" t="str">
            <v>55</v>
          </cell>
          <cell r="I858" t="str">
            <v>จ.น่าน</v>
          </cell>
          <cell r="J858" t="str">
            <v>05</v>
          </cell>
          <cell r="K858" t="str">
            <v xml:space="preserve"> อ.ปัว</v>
          </cell>
          <cell r="L858" t="str">
            <v>14</v>
          </cell>
          <cell r="M858" t="str">
            <v xml:space="preserve"> 'ต.วรนคร'</v>
          </cell>
          <cell r="N858" t="str">
            <v>06</v>
          </cell>
          <cell r="O858" t="str">
            <v xml:space="preserve"> หมู่ 6</v>
          </cell>
          <cell r="P858" t="str">
            <v>01</v>
          </cell>
          <cell r="Q858" t="str">
            <v>เปิดดำเนินการ</v>
          </cell>
          <cell r="R858" t="str">
            <v xml:space="preserve"> เลขที่ 70  </v>
          </cell>
          <cell r="S858" t="str">
            <v>55120</v>
          </cell>
          <cell r="T858" t="str">
            <v>054791104</v>
          </cell>
          <cell r="V858" t="str">
            <v>22</v>
          </cell>
          <cell r="W858" t="str">
            <v>2.2 ทุติยภูมิระดับกลาง</v>
          </cell>
          <cell r="AH858" t="str">
            <v>11453</v>
          </cell>
        </row>
        <row r="859">
          <cell r="A859" t="str">
            <v>001144500</v>
          </cell>
          <cell r="B859" t="str">
            <v>โรงพยาบาลสมเด็จพระยุพราชกระนวน</v>
          </cell>
          <cell r="C859" t="str">
            <v>21002</v>
          </cell>
          <cell r="D859" t="str">
            <v>กระทรวงสาธารณสุข สำนักงานปลัดกระทรวงสาธารณสุข</v>
          </cell>
          <cell r="E859" t="str">
            <v>07</v>
          </cell>
          <cell r="F859" t="str">
            <v>โรงพยาบาลชุมชน</v>
          </cell>
          <cell r="G859" t="str">
            <v>90</v>
          </cell>
          <cell r="H859" t="str">
            <v>40</v>
          </cell>
          <cell r="I859" t="str">
            <v>จ.ขอนแก่น</v>
          </cell>
          <cell r="J859" t="str">
            <v>09</v>
          </cell>
          <cell r="K859" t="str">
            <v xml:space="preserve"> อ.กระนวน</v>
          </cell>
          <cell r="L859" t="str">
            <v>01</v>
          </cell>
          <cell r="M859" t="str">
            <v xml:space="preserve"> 'ต.หนองโก'</v>
          </cell>
          <cell r="N859" t="str">
            <v>11</v>
          </cell>
          <cell r="O859" t="str">
            <v xml:space="preserve"> หมู่ 11</v>
          </cell>
          <cell r="P859" t="str">
            <v>01</v>
          </cell>
          <cell r="Q859" t="str">
            <v>เปิดดำเนินการ</v>
          </cell>
          <cell r="R859" t="str">
            <v xml:space="preserve">1 </v>
          </cell>
          <cell r="S859" t="str">
            <v>40170</v>
          </cell>
          <cell r="T859" t="str">
            <v>043251302</v>
          </cell>
          <cell r="V859" t="str">
            <v>22</v>
          </cell>
          <cell r="W859" t="str">
            <v>2.2 ทุติยภูมิระดับกลาง</v>
          </cell>
          <cell r="X859" t="str">
            <v>S</v>
          </cell>
          <cell r="Y859" t="str">
            <v xml:space="preserve">บริการ  </v>
          </cell>
          <cell r="AH859" t="str">
            <v>11445</v>
          </cell>
        </row>
        <row r="860">
          <cell r="A860" t="str">
            <v>002198400</v>
          </cell>
          <cell r="B860" t="str">
            <v>โรงพยาบาล๕๐ พรรษา มหาวชิราลงกรณ์</v>
          </cell>
          <cell r="C860" t="str">
            <v>21002</v>
          </cell>
          <cell r="D860" t="str">
            <v>กระทรวงสาธารณสุข สำนักงานปลัดกระทรวงสาธารณสุข</v>
          </cell>
          <cell r="E860" t="str">
            <v>07</v>
          </cell>
          <cell r="F860" t="str">
            <v>โรงพยาบาลชุมชน</v>
          </cell>
          <cell r="G860" t="str">
            <v>80</v>
          </cell>
          <cell r="H860" t="str">
            <v>34</v>
          </cell>
          <cell r="I860" t="str">
            <v>จ.อุบลราชธานี</v>
          </cell>
          <cell r="J860" t="str">
            <v>01</v>
          </cell>
          <cell r="K860" t="str">
            <v xml:space="preserve"> อ.เมืองอุบลราชธานี</v>
          </cell>
          <cell r="L860" t="str">
            <v>12</v>
          </cell>
          <cell r="M860" t="str">
            <v xml:space="preserve"> 'ต.ไร่น้อย'</v>
          </cell>
          <cell r="N860" t="str">
            <v>00</v>
          </cell>
          <cell r="O860" t="str">
            <v xml:space="preserve"> หมู่ 0</v>
          </cell>
          <cell r="P860" t="str">
            <v>01</v>
          </cell>
          <cell r="Q860" t="str">
            <v>เปิดดำเนินการ</v>
          </cell>
          <cell r="R860" t="str">
            <v xml:space="preserve">300  ถนนอุบล-ตระการ </v>
          </cell>
          <cell r="S860" t="str">
            <v>34000</v>
          </cell>
          <cell r="T860" t="str">
            <v>-</v>
          </cell>
          <cell r="V860" t="str">
            <v>23</v>
          </cell>
          <cell r="W860" t="str">
            <v>2.3 ทุติยภูมิระดับสูง</v>
          </cell>
          <cell r="AH860" t="str">
            <v>21984</v>
          </cell>
        </row>
        <row r="861">
          <cell r="A861" t="str">
            <v>001413200</v>
          </cell>
          <cell r="B861" t="str">
            <v>โรงพยาบาลซำสูง</v>
          </cell>
          <cell r="C861" t="str">
            <v>21002</v>
          </cell>
          <cell r="D861" t="str">
            <v>กระทรวงสาธารณสุข สำนักงานปลัดกระทรวงสาธารณสุข</v>
          </cell>
          <cell r="E861" t="str">
            <v>07</v>
          </cell>
          <cell r="F861" t="str">
            <v>โรงพยาบาลชุมชน</v>
          </cell>
          <cell r="G861" t="str">
            <v>30</v>
          </cell>
          <cell r="H861" t="str">
            <v>40</v>
          </cell>
          <cell r="I861" t="str">
            <v>จ.ขอนแก่น</v>
          </cell>
          <cell r="J861" t="str">
            <v>21</v>
          </cell>
          <cell r="K861" t="str">
            <v xml:space="preserve"> อ.ซำสูง</v>
          </cell>
          <cell r="L861" t="str">
            <v>01</v>
          </cell>
          <cell r="M861" t="str">
            <v xml:space="preserve"> 'ต.กระนวน'</v>
          </cell>
          <cell r="N861" t="str">
            <v>03</v>
          </cell>
          <cell r="O861" t="str">
            <v xml:space="preserve"> หมู่ 3</v>
          </cell>
          <cell r="P861" t="str">
            <v>01</v>
          </cell>
          <cell r="Q861" t="str">
            <v>เปิดดำเนินการ</v>
          </cell>
          <cell r="R861" t="str">
            <v xml:space="preserve">231 </v>
          </cell>
          <cell r="S861" t="str">
            <v>40170</v>
          </cell>
          <cell r="T861" t="str">
            <v>043219192</v>
          </cell>
          <cell r="V861" t="str">
            <v>21</v>
          </cell>
          <cell r="W861" t="str">
            <v>2.1 ทุติยภูมิระดับต้น</v>
          </cell>
          <cell r="X861" t="str">
            <v>S</v>
          </cell>
          <cell r="Y861" t="str">
            <v xml:space="preserve">บริการ  </v>
          </cell>
          <cell r="AH861" t="str">
            <v>14132</v>
          </cell>
        </row>
        <row r="862">
          <cell r="A862" t="str">
            <v>001146100</v>
          </cell>
          <cell r="B862" t="str">
            <v>โรงพยาบาลสมเด็จพระยุพราชยะหา</v>
          </cell>
          <cell r="C862" t="str">
            <v>21002</v>
          </cell>
          <cell r="D862" t="str">
            <v>กระทรวงสาธารณสุข สำนักงานปลัดกระทรวงสาธารณสุข</v>
          </cell>
          <cell r="E862" t="str">
            <v>07</v>
          </cell>
          <cell r="F862" t="str">
            <v>โรงพยาบาลชุมชน</v>
          </cell>
          <cell r="G862" t="str">
            <v>77</v>
          </cell>
          <cell r="H862" t="str">
            <v>95</v>
          </cell>
          <cell r="I862" t="str">
            <v>จ.ยะลา</v>
          </cell>
          <cell r="J862" t="str">
            <v>05</v>
          </cell>
          <cell r="K862" t="str">
            <v xml:space="preserve"> อ.ยะหา</v>
          </cell>
          <cell r="L862" t="str">
            <v>01</v>
          </cell>
          <cell r="M862" t="str">
            <v xml:space="preserve"> 'ต.ยะหา'</v>
          </cell>
          <cell r="N862" t="str">
            <v>06</v>
          </cell>
          <cell r="O862" t="str">
            <v xml:space="preserve"> หมู่ 6</v>
          </cell>
          <cell r="P862" t="str">
            <v>01</v>
          </cell>
          <cell r="Q862" t="str">
            <v>เปิดดำเนินการ</v>
          </cell>
          <cell r="S862" t="str">
            <v>95120</v>
          </cell>
          <cell r="T862" t="str">
            <v>073291023</v>
          </cell>
          <cell r="U862" t="str">
            <v>073224422</v>
          </cell>
          <cell r="V862" t="str">
            <v>22</v>
          </cell>
          <cell r="W862" t="str">
            <v>2.2 ทุติยภูมิระดับกลาง</v>
          </cell>
          <cell r="X862" t="str">
            <v>S</v>
          </cell>
          <cell r="Y862" t="str">
            <v xml:space="preserve">บริการ  </v>
          </cell>
          <cell r="AH862" t="str">
            <v>11461</v>
          </cell>
        </row>
        <row r="863">
          <cell r="A863" t="str">
            <v>001145000</v>
          </cell>
          <cell r="B863" t="str">
            <v>โรงพยาบาลสมเด็จพระยุพราชสว่างแดนดิน</v>
          </cell>
          <cell r="C863" t="str">
            <v>21002</v>
          </cell>
          <cell r="D863" t="str">
            <v>กระทรวงสาธารณสุข สำนักงานปลัดกระทรวงสาธารณสุข</v>
          </cell>
          <cell r="E863" t="str">
            <v>07</v>
          </cell>
          <cell r="F863" t="str">
            <v>โรงพยาบาลชุมชน</v>
          </cell>
          <cell r="G863" t="str">
            <v>102</v>
          </cell>
          <cell r="H863" t="str">
            <v>47</v>
          </cell>
          <cell r="I863" t="str">
            <v>จ.สกลนคร</v>
          </cell>
          <cell r="J863" t="str">
            <v>12</v>
          </cell>
          <cell r="K863" t="str">
            <v xml:space="preserve"> อ.สว่างแดนดิน</v>
          </cell>
          <cell r="L863" t="str">
            <v>01</v>
          </cell>
          <cell r="M863" t="str">
            <v xml:space="preserve"> 'ต.สว่างแดนดิน'</v>
          </cell>
          <cell r="N863" t="str">
            <v>11</v>
          </cell>
          <cell r="O863" t="str">
            <v xml:space="preserve"> หมู่ 11</v>
          </cell>
          <cell r="P863" t="str">
            <v>01</v>
          </cell>
          <cell r="Q863" t="str">
            <v>เปิดดำเนินการ</v>
          </cell>
          <cell r="R863" t="str">
            <v xml:space="preserve">291  ถ.ภูมิภักดี  </v>
          </cell>
          <cell r="S863" t="str">
            <v>47110</v>
          </cell>
          <cell r="T863" t="str">
            <v>042721111</v>
          </cell>
          <cell r="U863" t="str">
            <v>042721636</v>
          </cell>
          <cell r="V863" t="str">
            <v>21</v>
          </cell>
          <cell r="W863" t="str">
            <v>2.1 ทุติยภูมิระดับต้น</v>
          </cell>
          <cell r="X863" t="str">
            <v>S</v>
          </cell>
          <cell r="Y863" t="str">
            <v xml:space="preserve">บริการ  </v>
          </cell>
          <cell r="AH863" t="str">
            <v>11450</v>
          </cell>
        </row>
        <row r="864">
          <cell r="A864" t="str">
            <v>001144300</v>
          </cell>
          <cell r="B864" t="str">
            <v>โรงพยาบาลสมเด็จพระยุพราชเดชอุดม</v>
          </cell>
          <cell r="C864" t="str">
            <v>21002</v>
          </cell>
          <cell r="D864" t="str">
            <v>กระทรวงสาธารณสุข สำนักงานปลัดกระทรวงสาธารณสุข</v>
          </cell>
          <cell r="E864" t="str">
            <v>07</v>
          </cell>
          <cell r="F864" t="str">
            <v>โรงพยาบาลชุมชน</v>
          </cell>
          <cell r="G864" t="str">
            <v>90</v>
          </cell>
          <cell r="H864" t="str">
            <v>34</v>
          </cell>
          <cell r="I864" t="str">
            <v>จ.อุบลราชธานี</v>
          </cell>
          <cell r="J864" t="str">
            <v>07</v>
          </cell>
          <cell r="K864" t="str">
            <v xml:space="preserve"> อ.เดชอุดม</v>
          </cell>
          <cell r="L864" t="str">
            <v>01</v>
          </cell>
          <cell r="M864" t="str">
            <v xml:space="preserve"> 'ต.เมืองเดช'</v>
          </cell>
          <cell r="N864" t="str">
            <v>19</v>
          </cell>
          <cell r="O864" t="str">
            <v xml:space="preserve"> หมู่ 19</v>
          </cell>
          <cell r="P864" t="str">
            <v>01</v>
          </cell>
          <cell r="Q864" t="str">
            <v>เปิดดำเนินการ</v>
          </cell>
          <cell r="V864" t="str">
            <v>23</v>
          </cell>
          <cell r="W864" t="str">
            <v>2.3 ทุติยภูมิระดับสูง</v>
          </cell>
          <cell r="AH864" t="str">
            <v>11443</v>
          </cell>
        </row>
        <row r="865">
          <cell r="A865" t="str">
            <v>001144800</v>
          </cell>
          <cell r="B865" t="str">
            <v>โรงพยาบาลสมเด็จพระยุพราชท่าบ่อ</v>
          </cell>
          <cell r="C865" t="str">
            <v>21002</v>
          </cell>
          <cell r="D865" t="str">
            <v>กระทรวงสาธารณสุข สำนักงานปลัดกระทรวงสาธารณสุข</v>
          </cell>
          <cell r="E865" t="str">
            <v>07</v>
          </cell>
          <cell r="F865" t="str">
            <v>โรงพยาบาลชุมชน</v>
          </cell>
          <cell r="G865" t="str">
            <v>150</v>
          </cell>
          <cell r="H865" t="str">
            <v>43</v>
          </cell>
          <cell r="I865" t="str">
            <v>จ.หนองคาย</v>
          </cell>
          <cell r="J865" t="str">
            <v>02</v>
          </cell>
          <cell r="K865" t="str">
            <v xml:space="preserve"> อ.ท่าบ่อ</v>
          </cell>
          <cell r="L865" t="str">
            <v>01</v>
          </cell>
          <cell r="M865" t="str">
            <v xml:space="preserve"> 'ต.ท่าบ่อ'</v>
          </cell>
          <cell r="N865" t="str">
            <v>13</v>
          </cell>
          <cell r="O865" t="str">
            <v xml:space="preserve"> หมู่ 13</v>
          </cell>
          <cell r="P865" t="str">
            <v>01</v>
          </cell>
          <cell r="Q865" t="str">
            <v>เปิดดำเนินการ</v>
          </cell>
          <cell r="R865" t="str">
            <v xml:space="preserve">161  </v>
          </cell>
          <cell r="S865" t="str">
            <v>43110</v>
          </cell>
          <cell r="T865" t="str">
            <v>042431015</v>
          </cell>
          <cell r="U865" t="str">
            <v>042431287</v>
          </cell>
          <cell r="V865" t="str">
            <v>22</v>
          </cell>
          <cell r="W865" t="str">
            <v>2.2 ทุติยภูมิระดับกลาง</v>
          </cell>
          <cell r="X865" t="str">
            <v>S</v>
          </cell>
          <cell r="Y865" t="str">
            <v xml:space="preserve">บริการ  </v>
          </cell>
          <cell r="AH865" t="str">
            <v>11448</v>
          </cell>
        </row>
        <row r="866">
          <cell r="A866" t="str">
            <v>001166000</v>
          </cell>
          <cell r="B866" t="str">
            <v>โรงพยาบาลจุฬาภรณ์</v>
          </cell>
          <cell r="C866" t="str">
            <v>21002</v>
          </cell>
          <cell r="D866" t="str">
            <v>กระทรวงสาธารณสุข สำนักงานปลัดกระทรวงสาธารณสุข</v>
          </cell>
          <cell r="E866" t="str">
            <v>07</v>
          </cell>
          <cell r="F866" t="str">
            <v>โรงพยาบาลชุมชน</v>
          </cell>
          <cell r="G866" t="str">
            <v>30</v>
          </cell>
          <cell r="H866" t="str">
            <v>80</v>
          </cell>
          <cell r="I866" t="str">
            <v>จ.นครศรีธรรมราช</v>
          </cell>
          <cell r="J866" t="str">
            <v>19</v>
          </cell>
          <cell r="K866" t="str">
            <v xml:space="preserve"> อ.จุฬาภรณ์</v>
          </cell>
          <cell r="L866" t="str">
            <v>06</v>
          </cell>
          <cell r="M866" t="str">
            <v xml:space="preserve"> 'ต.สามตำบล'</v>
          </cell>
          <cell r="N866" t="str">
            <v>04</v>
          </cell>
          <cell r="O866" t="str">
            <v xml:space="preserve"> หมู่ 4</v>
          </cell>
          <cell r="P866" t="str">
            <v>01</v>
          </cell>
          <cell r="Q866" t="str">
            <v>เปิดดำเนินการ</v>
          </cell>
          <cell r="R866" t="str">
            <v xml:space="preserve">111 </v>
          </cell>
          <cell r="V866" t="str">
            <v>21</v>
          </cell>
          <cell r="W866" t="str">
            <v>2.1 ทุติยภูมิระดับต้น</v>
          </cell>
          <cell r="AH866" t="str">
            <v>11660</v>
          </cell>
        </row>
        <row r="867">
          <cell r="A867" t="str">
            <v>001145500</v>
          </cell>
          <cell r="B867" t="str">
            <v>โรงพยาบาลสมเด็จพระยุพราชนครไทย</v>
          </cell>
          <cell r="C867" t="str">
            <v>21002</v>
          </cell>
          <cell r="D867" t="str">
            <v>กระทรวงสาธารณสุข สำนักงานปลัดกระทรวงสาธารณสุข</v>
          </cell>
          <cell r="E867" t="str">
            <v>07</v>
          </cell>
          <cell r="F867" t="str">
            <v>โรงพยาบาลชุมชน</v>
          </cell>
          <cell r="G867" t="str">
            <v>60</v>
          </cell>
          <cell r="H867" t="str">
            <v>65</v>
          </cell>
          <cell r="I867" t="str">
            <v>จ.พิษณุโลก</v>
          </cell>
          <cell r="J867" t="str">
            <v>02</v>
          </cell>
          <cell r="K867" t="str">
            <v xml:space="preserve"> อ.นครไทย</v>
          </cell>
          <cell r="L867" t="str">
            <v>01</v>
          </cell>
          <cell r="M867" t="str">
            <v xml:space="preserve"> 'ต.นครไทย'</v>
          </cell>
          <cell r="N867" t="str">
            <v>07</v>
          </cell>
          <cell r="O867" t="str">
            <v xml:space="preserve"> หมู่ 7</v>
          </cell>
          <cell r="P867" t="str">
            <v>01</v>
          </cell>
          <cell r="Q867" t="str">
            <v>เปิดดำเนินการ</v>
          </cell>
          <cell r="R867" t="str">
            <v xml:space="preserve">111 </v>
          </cell>
          <cell r="V867" t="str">
            <v>21</v>
          </cell>
          <cell r="W867" t="str">
            <v>2.1 ทุติยภูมิระดับต้น</v>
          </cell>
          <cell r="AH867" t="str">
            <v>11455</v>
          </cell>
        </row>
        <row r="868">
          <cell r="A868" t="str">
            <v>001380600</v>
          </cell>
          <cell r="B868" t="str">
            <v>โรงพยาบาลกาบัง</v>
          </cell>
          <cell r="C868" t="str">
            <v>21002</v>
          </cell>
          <cell r="D868" t="str">
            <v>กระทรวงสาธารณสุข สำนักงานปลัดกระทรวงสาธารณสุข</v>
          </cell>
          <cell r="E868" t="str">
            <v>07</v>
          </cell>
          <cell r="F868" t="str">
            <v>โรงพยาบาลชุมชน</v>
          </cell>
          <cell r="G868" t="str">
            <v>30</v>
          </cell>
          <cell r="H868" t="str">
            <v>95</v>
          </cell>
          <cell r="I868" t="str">
            <v>จ.ยะลา</v>
          </cell>
          <cell r="J868" t="str">
            <v>07</v>
          </cell>
          <cell r="K868" t="str">
            <v xml:space="preserve"> อ.กาบัง</v>
          </cell>
          <cell r="L868" t="str">
            <v>01</v>
          </cell>
          <cell r="M868" t="str">
            <v xml:space="preserve"> 'ต.กาบัง'</v>
          </cell>
          <cell r="N868" t="str">
            <v>05</v>
          </cell>
          <cell r="O868" t="str">
            <v xml:space="preserve"> หมู่ 5</v>
          </cell>
          <cell r="P868" t="str">
            <v>01</v>
          </cell>
          <cell r="Q868" t="str">
            <v>เปิดดำเนินการ</v>
          </cell>
          <cell r="S868" t="str">
            <v>95120</v>
          </cell>
          <cell r="V868" t="str">
            <v>21</v>
          </cell>
          <cell r="W868" t="str">
            <v>2.1 ทุติยภูมิระดับต้น</v>
          </cell>
          <cell r="AH868" t="str">
            <v>13806</v>
          </cell>
        </row>
        <row r="869">
          <cell r="A869" t="str">
            <v>001501000</v>
          </cell>
          <cell r="B869" t="str">
            <v>โรงพยาบาลเจาะไอร้อง</v>
          </cell>
          <cell r="C869" t="str">
            <v>21002</v>
          </cell>
          <cell r="D869" t="str">
            <v>กระทรวงสาธารณสุข สำนักงานปลัดกระทรวงสาธารณสุข</v>
          </cell>
          <cell r="E869" t="str">
            <v>07</v>
          </cell>
          <cell r="F869" t="str">
            <v>โรงพยาบาลชุมชน</v>
          </cell>
          <cell r="G869" t="str">
            <v>10</v>
          </cell>
          <cell r="H869" t="str">
            <v>96</v>
          </cell>
          <cell r="I869" t="str">
            <v>จ.นราธิวาส</v>
          </cell>
          <cell r="J869" t="str">
            <v>13</v>
          </cell>
          <cell r="K869" t="str">
            <v xml:space="preserve"> อ.เจาะไอร้อง</v>
          </cell>
          <cell r="L869" t="str">
            <v>01</v>
          </cell>
          <cell r="M869" t="str">
            <v xml:space="preserve"> 'ต.จวบ'</v>
          </cell>
          <cell r="N869" t="str">
            <v>01</v>
          </cell>
          <cell r="O869" t="str">
            <v xml:space="preserve"> หมู่ 1</v>
          </cell>
          <cell r="P869" t="str">
            <v>01</v>
          </cell>
          <cell r="Q869" t="str">
            <v>เปิดดำเนินการ</v>
          </cell>
          <cell r="S869" t="str">
            <v>96130</v>
          </cell>
          <cell r="V869" t="str">
            <v>21</v>
          </cell>
          <cell r="W869" t="str">
            <v>2.1 ทุติยภูมิระดับต้น</v>
          </cell>
          <cell r="AH869" t="str">
            <v>15010</v>
          </cell>
        </row>
        <row r="870">
          <cell r="A870" t="str">
            <v>001381700</v>
          </cell>
          <cell r="B870" t="str">
            <v>โรงพยาบาลเขาฉกรรจ์</v>
          </cell>
          <cell r="C870" t="str">
            <v>21002</v>
          </cell>
          <cell r="D870" t="str">
            <v>กระทรวงสาธารณสุข สำนักงานปลัดกระทรวงสาธารณสุข</v>
          </cell>
          <cell r="E870" t="str">
            <v>07</v>
          </cell>
          <cell r="F870" t="str">
            <v>โรงพยาบาลชุมชน</v>
          </cell>
          <cell r="G870" t="str">
            <v>30</v>
          </cell>
          <cell r="H870" t="str">
            <v>27</v>
          </cell>
          <cell r="I870" t="str">
            <v>จ.สระแก้ว</v>
          </cell>
          <cell r="J870" t="str">
            <v>07</v>
          </cell>
          <cell r="K870" t="str">
            <v xml:space="preserve"> อ.เขาฉกรรจ์</v>
          </cell>
          <cell r="L870" t="str">
            <v>01</v>
          </cell>
          <cell r="M870" t="str">
            <v xml:space="preserve"> 'ต.เขาฉกรรจ์'</v>
          </cell>
          <cell r="N870" t="str">
            <v>06</v>
          </cell>
          <cell r="O870" t="str">
            <v xml:space="preserve"> หมู่ 6</v>
          </cell>
          <cell r="P870" t="str">
            <v>01</v>
          </cell>
          <cell r="Q870" t="str">
            <v>เปิดดำเนินการ</v>
          </cell>
          <cell r="V870" t="str">
            <v>21</v>
          </cell>
          <cell r="W870" t="str">
            <v>2.1 ทุติยภูมิระดับต้น</v>
          </cell>
          <cell r="AH870" t="str">
            <v>13817</v>
          </cell>
        </row>
        <row r="871">
          <cell r="A871" t="str">
            <v>001165400</v>
          </cell>
          <cell r="B871" t="str">
            <v>โรงพยาบาลวิภาวดี</v>
          </cell>
          <cell r="C871" t="str">
            <v>21002</v>
          </cell>
          <cell r="D871" t="str">
            <v>กระทรวงสาธารณสุข สำนักงานปลัดกระทรวงสาธารณสุข</v>
          </cell>
          <cell r="E871" t="str">
            <v>07</v>
          </cell>
          <cell r="F871" t="str">
            <v>โรงพยาบาลชุมชน</v>
          </cell>
          <cell r="G871" t="str">
            <v>30</v>
          </cell>
          <cell r="H871" t="str">
            <v>84</v>
          </cell>
          <cell r="I871" t="str">
            <v>จ.สุราษฎร์ธานี</v>
          </cell>
          <cell r="J871" t="str">
            <v>19</v>
          </cell>
          <cell r="K871" t="str">
            <v xml:space="preserve"> อ.วิภาวดี</v>
          </cell>
          <cell r="L871" t="str">
            <v>02</v>
          </cell>
          <cell r="M871" t="str">
            <v xml:space="preserve"> 'ต.ตะกุกเหนือ'</v>
          </cell>
          <cell r="N871" t="str">
            <v>04</v>
          </cell>
          <cell r="O871" t="str">
            <v xml:space="preserve"> หมู่ 4</v>
          </cell>
          <cell r="P871" t="str">
            <v>01</v>
          </cell>
          <cell r="Q871" t="str">
            <v>เปิดดำเนินการ</v>
          </cell>
          <cell r="S871" t="str">
            <v>84180</v>
          </cell>
          <cell r="T871" t="str">
            <v>077292144</v>
          </cell>
          <cell r="U871" t="str">
            <v>077292135</v>
          </cell>
          <cell r="V871" t="str">
            <v>21</v>
          </cell>
          <cell r="W871" t="str">
            <v>2.1 ทุติยภูมิระดับต้น</v>
          </cell>
          <cell r="X871" t="str">
            <v>S</v>
          </cell>
          <cell r="Y871" t="str">
            <v xml:space="preserve">บริการ  </v>
          </cell>
          <cell r="AH871" t="str">
            <v>11654</v>
          </cell>
        </row>
        <row r="872">
          <cell r="A872" t="str">
            <v>001143300</v>
          </cell>
          <cell r="B872" t="str">
            <v>โรงพยาบาลธารโต</v>
          </cell>
          <cell r="C872" t="str">
            <v>21002</v>
          </cell>
          <cell r="D872" t="str">
            <v>กระทรวงสาธารณสุข สำนักงานปลัดกระทรวงสาธารณสุข</v>
          </cell>
          <cell r="E872" t="str">
            <v>07</v>
          </cell>
          <cell r="F872" t="str">
            <v>โรงพยาบาลชุมชน</v>
          </cell>
          <cell r="G872" t="str">
            <v>30</v>
          </cell>
          <cell r="H872" t="str">
            <v>95</v>
          </cell>
          <cell r="I872" t="str">
            <v>จ.ยะลา</v>
          </cell>
          <cell r="J872" t="str">
            <v>04</v>
          </cell>
          <cell r="K872" t="str">
            <v xml:space="preserve"> อ.ธารโต</v>
          </cell>
          <cell r="L872" t="str">
            <v>01</v>
          </cell>
          <cell r="M872" t="str">
            <v xml:space="preserve"> 'ต.ธารโต'</v>
          </cell>
          <cell r="N872" t="str">
            <v>01</v>
          </cell>
          <cell r="O872" t="str">
            <v xml:space="preserve"> หมู่ 1</v>
          </cell>
          <cell r="P872" t="str">
            <v>01</v>
          </cell>
          <cell r="Q872" t="str">
            <v>เปิดดำเนินการ</v>
          </cell>
          <cell r="R872" t="str">
            <v xml:space="preserve">104 ถ.สุขยางค์ </v>
          </cell>
          <cell r="S872" t="str">
            <v>95150</v>
          </cell>
          <cell r="T872" t="str">
            <v>073297041</v>
          </cell>
          <cell r="U872" t="str">
            <v>073297077</v>
          </cell>
          <cell r="V872" t="str">
            <v>21</v>
          </cell>
          <cell r="W872" t="str">
            <v>2.1 ทุติยภูมิระดับต้น</v>
          </cell>
          <cell r="X872" t="str">
            <v>S</v>
          </cell>
          <cell r="Y872" t="str">
            <v xml:space="preserve">บริการ  </v>
          </cell>
          <cell r="AH872" t="str">
            <v>11433</v>
          </cell>
        </row>
        <row r="873">
          <cell r="A873" t="str">
            <v>001145200</v>
          </cell>
          <cell r="B873" t="str">
            <v>โรงพยาบาลสมเด็จพระยุพราชเด่นชัย</v>
          </cell>
          <cell r="C873" t="str">
            <v>21002</v>
          </cell>
          <cell r="D873" t="str">
            <v>กระทรวงสาธารณสุข สำนักงานปลัดกระทรวงสาธารณสุข</v>
          </cell>
          <cell r="E873" t="str">
            <v>07</v>
          </cell>
          <cell r="F873" t="str">
            <v>โรงพยาบาลชุมชน</v>
          </cell>
          <cell r="G873" t="str">
            <v>30</v>
          </cell>
          <cell r="H873" t="str">
            <v>54</v>
          </cell>
          <cell r="I873" t="str">
            <v>จ.แพร่</v>
          </cell>
          <cell r="J873" t="str">
            <v>05</v>
          </cell>
          <cell r="K873" t="str">
            <v xml:space="preserve"> อ.เด่นชัย</v>
          </cell>
          <cell r="L873" t="str">
            <v>01</v>
          </cell>
          <cell r="M873" t="str">
            <v xml:space="preserve"> 'ต.เด่นชัย'</v>
          </cell>
          <cell r="N873" t="str">
            <v>09</v>
          </cell>
          <cell r="O873" t="str">
            <v xml:space="preserve"> หมู่ 9</v>
          </cell>
          <cell r="P873" t="str">
            <v>01</v>
          </cell>
          <cell r="Q873" t="str">
            <v>เปิดดำเนินการ</v>
          </cell>
          <cell r="R873" t="str">
            <v xml:space="preserve">เลขที  545   </v>
          </cell>
          <cell r="V873" t="str">
            <v>22</v>
          </cell>
          <cell r="W873" t="str">
            <v>2.2 ทุติยภูมิระดับกลาง</v>
          </cell>
          <cell r="AH873" t="str">
            <v>11452</v>
          </cell>
        </row>
        <row r="874">
          <cell r="A874" t="str">
            <v>001413800</v>
          </cell>
          <cell r="B874" t="str">
            <v>โรงพยาบาลท่าโรงช้าง</v>
          </cell>
          <cell r="C874" t="str">
            <v>21002</v>
          </cell>
          <cell r="D874" t="str">
            <v>กระทรวงสาธารณสุข สำนักงานปลัดกระทรวงสาธารณสุข</v>
          </cell>
          <cell r="E874" t="str">
            <v>07</v>
          </cell>
          <cell r="F874" t="str">
            <v>โรงพยาบาลชุมชน</v>
          </cell>
          <cell r="G874" t="str">
            <v>30</v>
          </cell>
          <cell r="H874" t="str">
            <v>84</v>
          </cell>
          <cell r="I874" t="str">
            <v>จ.สุราษฎร์ธานี</v>
          </cell>
          <cell r="J874" t="str">
            <v>17</v>
          </cell>
          <cell r="K874" t="str">
            <v xml:space="preserve"> อ.พุนพิน</v>
          </cell>
          <cell r="L874" t="str">
            <v>06</v>
          </cell>
          <cell r="M874" t="str">
            <v xml:space="preserve"> 'ต.ท่าโรงช้าง'</v>
          </cell>
          <cell r="N874" t="str">
            <v>03</v>
          </cell>
          <cell r="O874" t="str">
            <v xml:space="preserve"> หมู่ 3</v>
          </cell>
          <cell r="P874" t="str">
            <v>01</v>
          </cell>
          <cell r="Q874" t="str">
            <v>เปิดดำเนินการ</v>
          </cell>
          <cell r="R874" t="str">
            <v xml:space="preserve">114 </v>
          </cell>
          <cell r="S874" t="str">
            <v>84130</v>
          </cell>
          <cell r="T874" t="str">
            <v>077357164</v>
          </cell>
          <cell r="U874" t="str">
            <v>077357168</v>
          </cell>
          <cell r="V874" t="str">
            <v>22</v>
          </cell>
          <cell r="W874" t="str">
            <v>2.2 ทุติยภูมิระดับกลาง</v>
          </cell>
          <cell r="X874" t="str">
            <v>S</v>
          </cell>
          <cell r="Y874" t="str">
            <v xml:space="preserve">บริการ  </v>
          </cell>
          <cell r="AH874" t="str">
            <v>14138</v>
          </cell>
        </row>
        <row r="875">
          <cell r="A875" t="str">
            <v>001413600</v>
          </cell>
          <cell r="B875" t="str">
            <v>โรงพยาบาลศุกร์ศิริศรีสวัสดิ์</v>
          </cell>
          <cell r="C875" t="str">
            <v>21002</v>
          </cell>
          <cell r="D875" t="str">
            <v>กระทรวงสาธารณสุข สำนักงานปลัดกระทรวงสาธารณสุข</v>
          </cell>
          <cell r="E875" t="str">
            <v>07</v>
          </cell>
          <cell r="F875" t="str">
            <v>โรงพยาบาลชุมชน</v>
          </cell>
          <cell r="G875" t="str">
            <v>30</v>
          </cell>
          <cell r="H875" t="str">
            <v>71</v>
          </cell>
          <cell r="I875" t="str">
            <v>จ.กาญจนบุรี</v>
          </cell>
          <cell r="J875" t="str">
            <v>04</v>
          </cell>
          <cell r="K875" t="str">
            <v xml:space="preserve"> อ.ศรีสวัสดิ์</v>
          </cell>
          <cell r="L875" t="str">
            <v>02</v>
          </cell>
          <cell r="M875" t="str">
            <v xml:space="preserve"> 'ต.ด่านแม่แฉลบ'</v>
          </cell>
          <cell r="N875" t="str">
            <v>03</v>
          </cell>
          <cell r="O875" t="str">
            <v xml:space="preserve"> หมู่ 3</v>
          </cell>
          <cell r="P875" t="str">
            <v>01</v>
          </cell>
          <cell r="Q875" t="str">
            <v>เปิดดำเนินการ</v>
          </cell>
          <cell r="S875" t="str">
            <v>71250</v>
          </cell>
          <cell r="T875" t="str">
            <v>034597069</v>
          </cell>
          <cell r="U875" t="str">
            <v>034597111</v>
          </cell>
          <cell r="V875" t="str">
            <v>21</v>
          </cell>
          <cell r="W875" t="str">
            <v>2.1 ทุติยภูมิระดับต้น</v>
          </cell>
          <cell r="X875" t="str">
            <v>S</v>
          </cell>
          <cell r="Y875" t="str">
            <v xml:space="preserve">บริการ  </v>
          </cell>
          <cell r="AH875" t="str">
            <v>14136</v>
          </cell>
        </row>
        <row r="876">
          <cell r="A876" t="str">
            <v>001413900</v>
          </cell>
          <cell r="B876" t="str">
            <v>โรงพยาบาลรัษฎา</v>
          </cell>
          <cell r="C876" t="str">
            <v>21002</v>
          </cell>
          <cell r="D876" t="str">
            <v>กระทรวงสาธารณสุข สำนักงานปลัดกระทรวงสาธารณสุข</v>
          </cell>
          <cell r="E876" t="str">
            <v>07</v>
          </cell>
          <cell r="F876" t="str">
            <v>โรงพยาบาลชุมชน</v>
          </cell>
          <cell r="G876" t="str">
            <v>30</v>
          </cell>
          <cell r="H876" t="str">
            <v>92</v>
          </cell>
          <cell r="I876" t="str">
            <v>จ.ตรัง</v>
          </cell>
          <cell r="J876" t="str">
            <v>09</v>
          </cell>
          <cell r="K876" t="str">
            <v xml:space="preserve"> อ.รัษฎา</v>
          </cell>
          <cell r="L876" t="str">
            <v>01</v>
          </cell>
          <cell r="M876" t="str">
            <v xml:space="preserve"> 'ต.ควนเมา'</v>
          </cell>
          <cell r="N876" t="str">
            <v>00</v>
          </cell>
          <cell r="O876" t="str">
            <v xml:space="preserve"> หมู่ 0</v>
          </cell>
          <cell r="P876" t="str">
            <v>01</v>
          </cell>
          <cell r="Q876" t="str">
            <v>เปิดดำเนินการ</v>
          </cell>
          <cell r="R876" t="str">
            <v>184</v>
          </cell>
          <cell r="S876" t="str">
            <v>92160</v>
          </cell>
          <cell r="V876" t="str">
            <v>21</v>
          </cell>
          <cell r="W876" t="str">
            <v>2.1 ทุติยภูมิระดับต้น</v>
          </cell>
          <cell r="X876" t="str">
            <v>S</v>
          </cell>
          <cell r="Y876" t="str">
            <v xml:space="preserve">บริการ  </v>
          </cell>
          <cell r="AH876" t="str">
            <v>14139</v>
          </cell>
        </row>
        <row r="877">
          <cell r="A877" t="str">
            <v>001413500</v>
          </cell>
          <cell r="B877" t="str">
            <v>โรงพยาบาลบึงสามัคคี</v>
          </cell>
          <cell r="C877" t="str">
            <v>21002</v>
          </cell>
          <cell r="D877" t="str">
            <v>กระทรวงสาธารณสุข สำนักงานปลัดกระทรวงสาธารณสุข</v>
          </cell>
          <cell r="E877" t="str">
            <v>07</v>
          </cell>
          <cell r="F877" t="str">
            <v>โรงพยาบาลชุมชน</v>
          </cell>
          <cell r="G877" t="str">
            <v>30</v>
          </cell>
          <cell r="H877" t="str">
            <v>62</v>
          </cell>
          <cell r="I877" t="str">
            <v>จ.กำแพงเพชร</v>
          </cell>
          <cell r="J877" t="str">
            <v>10</v>
          </cell>
          <cell r="K877" t="str">
            <v xml:space="preserve"> อ.บึงสามัคคี</v>
          </cell>
          <cell r="L877" t="str">
            <v>03</v>
          </cell>
          <cell r="M877" t="str">
            <v xml:space="preserve"> 'ต.ระหาน'</v>
          </cell>
          <cell r="N877" t="str">
            <v>07</v>
          </cell>
          <cell r="O877" t="str">
            <v xml:space="preserve"> หมู่ 7</v>
          </cell>
          <cell r="P877" t="str">
            <v>01</v>
          </cell>
          <cell r="Q877" t="str">
            <v>เปิดดำเนินการ</v>
          </cell>
          <cell r="S877" t="str">
            <v>62210</v>
          </cell>
          <cell r="V877" t="str">
            <v>21</v>
          </cell>
          <cell r="W877" t="str">
            <v>2.1 ทุติยภูมิระดับต้น</v>
          </cell>
          <cell r="AH877" t="str">
            <v>14135</v>
          </cell>
        </row>
        <row r="878">
          <cell r="A878" t="str">
            <v>001080100</v>
          </cell>
          <cell r="B878" t="str">
            <v>โรงพยาบาลท่าช้าง</v>
          </cell>
          <cell r="C878" t="str">
            <v>21002</v>
          </cell>
          <cell r="D878" t="str">
            <v>กระทรวงสาธารณสุข สำนักงานปลัดกระทรวงสาธารณสุข</v>
          </cell>
          <cell r="E878" t="str">
            <v>07</v>
          </cell>
          <cell r="F878" t="str">
            <v>โรงพยาบาลชุมชน</v>
          </cell>
          <cell r="G878" t="str">
            <v>30</v>
          </cell>
          <cell r="H878" t="str">
            <v>17</v>
          </cell>
          <cell r="I878" t="str">
            <v>จ.สิงห์บุรี</v>
          </cell>
          <cell r="J878" t="str">
            <v>05</v>
          </cell>
          <cell r="K878" t="str">
            <v xml:space="preserve"> อ.ท่าช้าง</v>
          </cell>
          <cell r="L878" t="str">
            <v>02</v>
          </cell>
          <cell r="M878" t="str">
            <v xml:space="preserve"> 'ต.โพประจักษ์'</v>
          </cell>
          <cell r="N878" t="str">
            <v>04</v>
          </cell>
          <cell r="O878" t="str">
            <v xml:space="preserve"> หมู่ 4</v>
          </cell>
          <cell r="P878" t="str">
            <v>01</v>
          </cell>
          <cell r="Q878" t="str">
            <v>เปิดดำเนินการ</v>
          </cell>
          <cell r="R878" t="str">
            <v xml:space="preserve">76/4 </v>
          </cell>
          <cell r="S878" t="str">
            <v>16140</v>
          </cell>
          <cell r="T878" t="str">
            <v>036-595117</v>
          </cell>
          <cell r="U878" t="str">
            <v>036-595497</v>
          </cell>
          <cell r="V878" t="str">
            <v>22</v>
          </cell>
          <cell r="W878" t="str">
            <v>2.2 ทุติยภูมิระดับกลาง</v>
          </cell>
          <cell r="X878" t="str">
            <v>S</v>
          </cell>
          <cell r="Y878" t="str">
            <v xml:space="preserve">บริการ  </v>
          </cell>
          <cell r="AH878" t="str">
            <v>10801</v>
          </cell>
        </row>
        <row r="879">
          <cell r="A879" t="str">
            <v>001069200</v>
          </cell>
          <cell r="B879" t="str">
            <v>โรงพยาบาลสิงห์บุรี</v>
          </cell>
          <cell r="C879" t="str">
            <v>21002</v>
          </cell>
          <cell r="D879" t="str">
            <v>กระทรวงสาธารณสุข สำนักงานปลัดกระทรวงสาธารณสุข</v>
          </cell>
          <cell r="E879" t="str">
            <v>06</v>
          </cell>
          <cell r="F879" t="str">
            <v>โรงพยาบาลทั่วไป</v>
          </cell>
          <cell r="G879" t="str">
            <v>310</v>
          </cell>
          <cell r="H879" t="str">
            <v>17</v>
          </cell>
          <cell r="I879" t="str">
            <v>จ.สิงห์บุรี</v>
          </cell>
          <cell r="J879" t="str">
            <v>01</v>
          </cell>
          <cell r="K879" t="str">
            <v xml:space="preserve"> อ.เมืองสิงห์บุรี</v>
          </cell>
          <cell r="L879" t="str">
            <v>01</v>
          </cell>
          <cell r="M879" t="str">
            <v xml:space="preserve"> 'ต.บางพุทรา'</v>
          </cell>
          <cell r="N879" t="str">
            <v>00</v>
          </cell>
          <cell r="O879" t="str">
            <v xml:space="preserve"> หมู่ 0</v>
          </cell>
          <cell r="P879" t="str">
            <v>01</v>
          </cell>
          <cell r="Q879" t="str">
            <v>เปิดดำเนินการ</v>
          </cell>
          <cell r="R879" t="str">
            <v>917/3</v>
          </cell>
          <cell r="S879" t="str">
            <v>16000</v>
          </cell>
          <cell r="T879" t="str">
            <v>036-511060</v>
          </cell>
          <cell r="U879" t="str">
            <v>036-522515</v>
          </cell>
          <cell r="V879" t="str">
            <v>23</v>
          </cell>
          <cell r="W879" t="str">
            <v>2.3 ทุติยภูมิระดับสูง</v>
          </cell>
          <cell r="X879" t="str">
            <v>S</v>
          </cell>
          <cell r="Y879" t="str">
            <v xml:space="preserve">บริการ  </v>
          </cell>
          <cell r="AH879" t="str">
            <v>10692</v>
          </cell>
        </row>
        <row r="880">
          <cell r="A880" t="str">
            <v>001069000</v>
          </cell>
          <cell r="B880" t="str">
            <v>โรงพยาบาลพระนารายณ์มหาราช</v>
          </cell>
          <cell r="C880" t="str">
            <v>21002</v>
          </cell>
          <cell r="D880" t="str">
            <v>กระทรวงสาธารณสุข สำนักงานปลัดกระทรวงสาธารณสุข</v>
          </cell>
          <cell r="E880" t="str">
            <v>06</v>
          </cell>
          <cell r="F880" t="str">
            <v>โรงพยาบาลทั่วไป</v>
          </cell>
          <cell r="G880" t="str">
            <v>428</v>
          </cell>
          <cell r="H880" t="str">
            <v>16</v>
          </cell>
          <cell r="I880" t="str">
            <v>จ.ลพบุรี</v>
          </cell>
          <cell r="J880" t="str">
            <v>01</v>
          </cell>
          <cell r="K880" t="str">
            <v xml:space="preserve"> อ.เมืองลพบุรี</v>
          </cell>
          <cell r="L880" t="str">
            <v>06</v>
          </cell>
          <cell r="M880" t="str">
            <v xml:space="preserve"> 'ต.เขาสามยอด'</v>
          </cell>
          <cell r="N880" t="str">
            <v>01</v>
          </cell>
          <cell r="O880" t="str">
            <v xml:space="preserve"> หมู่ 1</v>
          </cell>
          <cell r="P880" t="str">
            <v>01</v>
          </cell>
          <cell r="Q880" t="str">
            <v>เปิดดำเนินการ</v>
          </cell>
          <cell r="R880" t="str">
            <v>260 ชุมชน 4 สันติสุข  ถ.พหลโยธิน เทศบาลเมืองเขาสามยอด</v>
          </cell>
          <cell r="S880" t="str">
            <v>15000</v>
          </cell>
          <cell r="T880" t="str">
            <v>036-621537</v>
          </cell>
          <cell r="U880" t="str">
            <v>036-412018</v>
          </cell>
          <cell r="V880" t="str">
            <v>23</v>
          </cell>
          <cell r="W880" t="str">
            <v>2.3 ทุติยภูมิระดับสูง</v>
          </cell>
          <cell r="X880" t="str">
            <v>S</v>
          </cell>
          <cell r="Y880" t="str">
            <v xml:space="preserve">บริการ  </v>
          </cell>
          <cell r="Z880" t="str">
            <v>02</v>
          </cell>
          <cell r="AA880" t="str">
            <v>แก้ไขชื่อ</v>
          </cell>
          <cell r="AB880" t="str">
            <v>เปลี่ยน จาก รพ.ลพบุรี เป็น รพ.พระนารายณ์มหาราช</v>
          </cell>
          <cell r="AH880" t="str">
            <v>10690</v>
          </cell>
        </row>
        <row r="881">
          <cell r="A881" t="str">
            <v>001079000</v>
          </cell>
          <cell r="B881" t="str">
            <v>โรงพยาบาลโคกสำโรง</v>
          </cell>
          <cell r="C881" t="str">
            <v>21002</v>
          </cell>
          <cell r="D881" t="str">
            <v>กระทรวงสาธารณสุข สำนักงานปลัดกระทรวงสาธารณสุข</v>
          </cell>
          <cell r="E881" t="str">
            <v>07</v>
          </cell>
          <cell r="F881" t="str">
            <v>โรงพยาบาลชุมชน</v>
          </cell>
          <cell r="G881" t="str">
            <v>120</v>
          </cell>
          <cell r="H881" t="str">
            <v>16</v>
          </cell>
          <cell r="I881" t="str">
            <v>จ.ลพบุรี</v>
          </cell>
          <cell r="J881" t="str">
            <v>03</v>
          </cell>
          <cell r="K881" t="str">
            <v xml:space="preserve"> อ.โคกสำโรง</v>
          </cell>
          <cell r="L881" t="str">
            <v>01</v>
          </cell>
          <cell r="M881" t="str">
            <v xml:space="preserve"> 'ต.โคกสำโรง'</v>
          </cell>
          <cell r="N881" t="str">
            <v>05</v>
          </cell>
          <cell r="O881" t="str">
            <v xml:space="preserve"> หมู่ 5</v>
          </cell>
          <cell r="P881" t="str">
            <v>01</v>
          </cell>
          <cell r="Q881" t="str">
            <v>เปิดดำเนินการ</v>
          </cell>
          <cell r="R881" t="str">
            <v>54/15 ถนนสุระนารายณ์</v>
          </cell>
          <cell r="S881" t="str">
            <v>15120</v>
          </cell>
          <cell r="T881" t="str">
            <v>036-624942</v>
          </cell>
          <cell r="U881" t="str">
            <v>036-624950</v>
          </cell>
          <cell r="V881" t="str">
            <v>22</v>
          </cell>
          <cell r="W881" t="str">
            <v>2.2 ทุติยภูมิระดับกลาง</v>
          </cell>
          <cell r="X881" t="str">
            <v>S</v>
          </cell>
          <cell r="Y881" t="str">
            <v xml:space="preserve">บริการ  </v>
          </cell>
          <cell r="AH881" t="str">
            <v>10790</v>
          </cell>
        </row>
        <row r="882">
          <cell r="A882" t="str">
            <v>001079700</v>
          </cell>
          <cell r="B882" t="str">
            <v>โรงพยาบาลหนองม่วง</v>
          </cell>
          <cell r="C882" t="str">
            <v>21002</v>
          </cell>
          <cell r="D882" t="str">
            <v>กระทรวงสาธารณสุข สำนักงานปลัดกระทรวงสาธารณสุข</v>
          </cell>
          <cell r="E882" t="str">
            <v>07</v>
          </cell>
          <cell r="F882" t="str">
            <v>โรงพยาบาลชุมชน</v>
          </cell>
          <cell r="G882" t="str">
            <v>30</v>
          </cell>
          <cell r="H882" t="str">
            <v>16</v>
          </cell>
          <cell r="I882" t="str">
            <v>จ.ลพบุรี</v>
          </cell>
          <cell r="J882" t="str">
            <v>11</v>
          </cell>
          <cell r="K882" t="str">
            <v xml:space="preserve"> อ.หนองม่วง</v>
          </cell>
          <cell r="L882" t="str">
            <v>01</v>
          </cell>
          <cell r="M882" t="str">
            <v xml:space="preserve"> 'ต.หนองม่วง'</v>
          </cell>
          <cell r="N882" t="str">
            <v>07</v>
          </cell>
          <cell r="O882" t="str">
            <v xml:space="preserve"> หมู่ 7</v>
          </cell>
          <cell r="P882" t="str">
            <v>01</v>
          </cell>
          <cell r="Q882" t="str">
            <v>เปิดดำเนินการ</v>
          </cell>
          <cell r="R882" t="str">
            <v>7/24 ถนนพหลโยธิน</v>
          </cell>
          <cell r="S882" t="str">
            <v>15170</v>
          </cell>
          <cell r="T882" t="str">
            <v>036-431585</v>
          </cell>
          <cell r="U882" t="str">
            <v>036-648412</v>
          </cell>
          <cell r="V882" t="str">
            <v>22</v>
          </cell>
          <cell r="W882" t="str">
            <v>2.2 ทุติยภูมิระดับกลาง</v>
          </cell>
          <cell r="X882" t="str">
            <v>S</v>
          </cell>
          <cell r="Y882" t="str">
            <v xml:space="preserve">บริการ  </v>
          </cell>
          <cell r="AH882" t="str">
            <v>10797</v>
          </cell>
        </row>
        <row r="883">
          <cell r="A883" t="str">
            <v>001079300</v>
          </cell>
          <cell r="B883" t="str">
            <v>โรงพยาบาลท่าหลวง</v>
          </cell>
          <cell r="C883" t="str">
            <v>21002</v>
          </cell>
          <cell r="D883" t="str">
            <v>กระทรวงสาธารณสุข สำนักงานปลัดกระทรวงสาธารณสุข</v>
          </cell>
          <cell r="E883" t="str">
            <v>07</v>
          </cell>
          <cell r="F883" t="str">
            <v>โรงพยาบาลชุมชน</v>
          </cell>
          <cell r="G883" t="str">
            <v>35</v>
          </cell>
          <cell r="H883" t="str">
            <v>16</v>
          </cell>
          <cell r="I883" t="str">
            <v>จ.ลพบุรี</v>
          </cell>
          <cell r="J883" t="str">
            <v>07</v>
          </cell>
          <cell r="K883" t="str">
            <v xml:space="preserve"> อ.ท่าหลวง</v>
          </cell>
          <cell r="L883" t="str">
            <v>01</v>
          </cell>
          <cell r="M883" t="str">
            <v xml:space="preserve"> 'ต.ท่าหลวง'</v>
          </cell>
          <cell r="N883" t="str">
            <v>09</v>
          </cell>
          <cell r="O883" t="str">
            <v xml:space="preserve"> หมู่ 9</v>
          </cell>
          <cell r="P883" t="str">
            <v>01</v>
          </cell>
          <cell r="Q883" t="str">
            <v>เปิดดำเนินการ</v>
          </cell>
          <cell r="R883" t="str">
            <v>29 ถนนชัยบาดาล-ด่านขุนทด</v>
          </cell>
          <cell r="S883" t="str">
            <v>15230</v>
          </cell>
          <cell r="T883" t="str">
            <v>036-497105</v>
          </cell>
          <cell r="U883" t="str">
            <v>036-646342</v>
          </cell>
          <cell r="V883" t="str">
            <v>21</v>
          </cell>
          <cell r="W883" t="str">
            <v>2.1 ทุติยภูมิระดับต้น</v>
          </cell>
          <cell r="X883" t="str">
            <v>S</v>
          </cell>
          <cell r="Y883" t="str">
            <v xml:space="preserve">บริการ  </v>
          </cell>
          <cell r="AH883" t="str">
            <v>10793</v>
          </cell>
        </row>
        <row r="884">
          <cell r="A884" t="str">
            <v>002469200</v>
          </cell>
          <cell r="B884" t="str">
            <v>โรงพยาบาลเฉลิมพระเกียรติ</v>
          </cell>
          <cell r="C884" t="str">
            <v>21002</v>
          </cell>
          <cell r="D884" t="str">
            <v>กระทรวงสาธารณสุข สำนักงานปลัดกระทรวงสาธารณสุข</v>
          </cell>
          <cell r="E884" t="str">
            <v>07</v>
          </cell>
          <cell r="F884" t="str">
            <v>โรงพยาบาลชุมชน</v>
          </cell>
          <cell r="G884" t="str">
            <v>30</v>
          </cell>
          <cell r="H884" t="str">
            <v>30</v>
          </cell>
          <cell r="I884" t="str">
            <v>จ.นครราชสีมา</v>
          </cell>
          <cell r="J884" t="str">
            <v>32</v>
          </cell>
          <cell r="K884" t="str">
            <v xml:space="preserve"> อ.เฉลิมพระเกียรติ</v>
          </cell>
          <cell r="L884" t="str">
            <v>02</v>
          </cell>
          <cell r="M884" t="str">
            <v xml:space="preserve"> 'ต.ท่าช้าง'</v>
          </cell>
          <cell r="N884" t="str">
            <v>15</v>
          </cell>
          <cell r="O884" t="str">
            <v xml:space="preserve"> หมู่ 15</v>
          </cell>
          <cell r="P884" t="str">
            <v>01</v>
          </cell>
          <cell r="Q884" t="str">
            <v>เปิดดำเนินการ</v>
          </cell>
          <cell r="R884" t="str">
            <v>เลขที่ 444</v>
          </cell>
          <cell r="S884" t="str">
            <v>30230</v>
          </cell>
          <cell r="T884" t="str">
            <v>081-7900797</v>
          </cell>
          <cell r="V884" t="str">
            <v>21</v>
          </cell>
          <cell r="W884" t="str">
            <v>2.1 ทุติยภูมิระดับต้น</v>
          </cell>
          <cell r="X884" t="str">
            <v>S</v>
          </cell>
          <cell r="Y884" t="str">
            <v xml:space="preserve">บริการ  </v>
          </cell>
          <cell r="AC884" t="str">
            <v>2011-05-11</v>
          </cell>
          <cell r="AE884" t="str">
            <v>2011-06-01</v>
          </cell>
          <cell r="AH884" t="str">
            <v>24692</v>
          </cell>
        </row>
      </sheetData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69"/>
  <sheetViews>
    <sheetView tabSelected="1" topLeftCell="A61" zoomScale="90" zoomScaleNormal="90" workbookViewId="0">
      <selection activeCell="D69" sqref="D69"/>
    </sheetView>
  </sheetViews>
  <sheetFormatPr defaultRowHeight="21" x14ac:dyDescent="0.25"/>
  <cols>
    <col min="1" max="1" width="4.3984375" style="45" customWidth="1"/>
    <col min="2" max="2" width="26.69921875" style="45" customWidth="1"/>
    <col min="3" max="3" width="36.19921875" style="45" customWidth="1"/>
    <col min="4" max="4" width="22.69921875" style="45" customWidth="1"/>
    <col min="5" max="5" width="13.3984375" style="45" customWidth="1"/>
    <col min="6" max="6" width="6.3984375" style="45" customWidth="1"/>
    <col min="7" max="7" width="36.59765625" style="45" customWidth="1"/>
    <col min="8" max="8" width="20.3984375" style="45" customWidth="1"/>
    <col min="9" max="9" width="8.8984375" style="45"/>
    <col min="10" max="11" width="0" style="45" hidden="1" customWidth="1"/>
    <col min="12" max="246" width="8.8984375" style="45"/>
    <col min="247" max="247" width="41.8984375" style="45" customWidth="1"/>
    <col min="248" max="250" width="6.3984375" style="45" customWidth="1"/>
    <col min="251" max="260" width="7.3984375" style="45" customWidth="1"/>
    <col min="261" max="261" width="8.8984375" style="45"/>
    <col min="262" max="262" width="55.69921875" style="45" customWidth="1"/>
    <col min="263" max="264" width="11.09765625" style="45" customWidth="1"/>
    <col min="265" max="502" width="8.8984375" style="45"/>
    <col min="503" max="503" width="41.8984375" style="45" customWidth="1"/>
    <col min="504" max="506" width="6.3984375" style="45" customWidth="1"/>
    <col min="507" max="516" width="7.3984375" style="45" customWidth="1"/>
    <col min="517" max="517" width="8.8984375" style="45"/>
    <col min="518" max="518" width="55.69921875" style="45" customWidth="1"/>
    <col min="519" max="520" width="11.09765625" style="45" customWidth="1"/>
    <col min="521" max="758" width="8.8984375" style="45"/>
    <col min="759" max="759" width="41.8984375" style="45" customWidth="1"/>
    <col min="760" max="762" width="6.3984375" style="45" customWidth="1"/>
    <col min="763" max="772" width="7.3984375" style="45" customWidth="1"/>
    <col min="773" max="773" width="8.8984375" style="45"/>
    <col min="774" max="774" width="55.69921875" style="45" customWidth="1"/>
    <col min="775" max="776" width="11.09765625" style="45" customWidth="1"/>
    <col min="777" max="1014" width="8.8984375" style="45"/>
    <col min="1015" max="1015" width="41.8984375" style="45" customWidth="1"/>
    <col min="1016" max="1018" width="6.3984375" style="45" customWidth="1"/>
    <col min="1019" max="1028" width="7.3984375" style="45" customWidth="1"/>
    <col min="1029" max="1029" width="8.8984375" style="45"/>
    <col min="1030" max="1030" width="55.69921875" style="45" customWidth="1"/>
    <col min="1031" max="1032" width="11.09765625" style="45" customWidth="1"/>
    <col min="1033" max="1270" width="8.8984375" style="45"/>
    <col min="1271" max="1271" width="41.8984375" style="45" customWidth="1"/>
    <col min="1272" max="1274" width="6.3984375" style="45" customWidth="1"/>
    <col min="1275" max="1284" width="7.3984375" style="45" customWidth="1"/>
    <col min="1285" max="1285" width="8.8984375" style="45"/>
    <col min="1286" max="1286" width="55.69921875" style="45" customWidth="1"/>
    <col min="1287" max="1288" width="11.09765625" style="45" customWidth="1"/>
    <col min="1289" max="1526" width="8.8984375" style="45"/>
    <col min="1527" max="1527" width="41.8984375" style="45" customWidth="1"/>
    <col min="1528" max="1530" width="6.3984375" style="45" customWidth="1"/>
    <col min="1531" max="1540" width="7.3984375" style="45" customWidth="1"/>
    <col min="1541" max="1541" width="8.8984375" style="45"/>
    <col min="1542" max="1542" width="55.69921875" style="45" customWidth="1"/>
    <col min="1543" max="1544" width="11.09765625" style="45" customWidth="1"/>
    <col min="1545" max="1782" width="8.8984375" style="45"/>
    <col min="1783" max="1783" width="41.8984375" style="45" customWidth="1"/>
    <col min="1784" max="1786" width="6.3984375" style="45" customWidth="1"/>
    <col min="1787" max="1796" width="7.3984375" style="45" customWidth="1"/>
    <col min="1797" max="1797" width="8.8984375" style="45"/>
    <col min="1798" max="1798" width="55.69921875" style="45" customWidth="1"/>
    <col min="1799" max="1800" width="11.09765625" style="45" customWidth="1"/>
    <col min="1801" max="2038" width="8.8984375" style="45"/>
    <col min="2039" max="2039" width="41.8984375" style="45" customWidth="1"/>
    <col min="2040" max="2042" width="6.3984375" style="45" customWidth="1"/>
    <col min="2043" max="2052" width="7.3984375" style="45" customWidth="1"/>
    <col min="2053" max="2053" width="8.8984375" style="45"/>
    <col min="2054" max="2054" width="55.69921875" style="45" customWidth="1"/>
    <col min="2055" max="2056" width="11.09765625" style="45" customWidth="1"/>
    <col min="2057" max="2294" width="8.8984375" style="45"/>
    <col min="2295" max="2295" width="41.8984375" style="45" customWidth="1"/>
    <col min="2296" max="2298" width="6.3984375" style="45" customWidth="1"/>
    <col min="2299" max="2308" width="7.3984375" style="45" customWidth="1"/>
    <col min="2309" max="2309" width="8.8984375" style="45"/>
    <col min="2310" max="2310" width="55.69921875" style="45" customWidth="1"/>
    <col min="2311" max="2312" width="11.09765625" style="45" customWidth="1"/>
    <col min="2313" max="2550" width="8.8984375" style="45"/>
    <col min="2551" max="2551" width="41.8984375" style="45" customWidth="1"/>
    <col min="2552" max="2554" width="6.3984375" style="45" customWidth="1"/>
    <col min="2555" max="2564" width="7.3984375" style="45" customWidth="1"/>
    <col min="2565" max="2565" width="8.8984375" style="45"/>
    <col min="2566" max="2566" width="55.69921875" style="45" customWidth="1"/>
    <col min="2567" max="2568" width="11.09765625" style="45" customWidth="1"/>
    <col min="2569" max="2806" width="8.8984375" style="45"/>
    <col min="2807" max="2807" width="41.8984375" style="45" customWidth="1"/>
    <col min="2808" max="2810" width="6.3984375" style="45" customWidth="1"/>
    <col min="2811" max="2820" width="7.3984375" style="45" customWidth="1"/>
    <col min="2821" max="2821" width="8.8984375" style="45"/>
    <col min="2822" max="2822" width="55.69921875" style="45" customWidth="1"/>
    <col min="2823" max="2824" width="11.09765625" style="45" customWidth="1"/>
    <col min="2825" max="3062" width="8.8984375" style="45"/>
    <col min="3063" max="3063" width="41.8984375" style="45" customWidth="1"/>
    <col min="3064" max="3066" width="6.3984375" style="45" customWidth="1"/>
    <col min="3067" max="3076" width="7.3984375" style="45" customWidth="1"/>
    <col min="3077" max="3077" width="8.8984375" style="45"/>
    <col min="3078" max="3078" width="55.69921875" style="45" customWidth="1"/>
    <col min="3079" max="3080" width="11.09765625" style="45" customWidth="1"/>
    <col min="3081" max="3318" width="8.8984375" style="45"/>
    <col min="3319" max="3319" width="41.8984375" style="45" customWidth="1"/>
    <col min="3320" max="3322" width="6.3984375" style="45" customWidth="1"/>
    <col min="3323" max="3332" width="7.3984375" style="45" customWidth="1"/>
    <col min="3333" max="3333" width="8.8984375" style="45"/>
    <col min="3334" max="3334" width="55.69921875" style="45" customWidth="1"/>
    <col min="3335" max="3336" width="11.09765625" style="45" customWidth="1"/>
    <col min="3337" max="3574" width="8.8984375" style="45"/>
    <col min="3575" max="3575" width="41.8984375" style="45" customWidth="1"/>
    <col min="3576" max="3578" width="6.3984375" style="45" customWidth="1"/>
    <col min="3579" max="3588" width="7.3984375" style="45" customWidth="1"/>
    <col min="3589" max="3589" width="8.8984375" style="45"/>
    <col min="3590" max="3590" width="55.69921875" style="45" customWidth="1"/>
    <col min="3591" max="3592" width="11.09765625" style="45" customWidth="1"/>
    <col min="3593" max="3830" width="8.8984375" style="45"/>
    <col min="3831" max="3831" width="41.8984375" style="45" customWidth="1"/>
    <col min="3832" max="3834" width="6.3984375" style="45" customWidth="1"/>
    <col min="3835" max="3844" width="7.3984375" style="45" customWidth="1"/>
    <col min="3845" max="3845" width="8.8984375" style="45"/>
    <col min="3846" max="3846" width="55.69921875" style="45" customWidth="1"/>
    <col min="3847" max="3848" width="11.09765625" style="45" customWidth="1"/>
    <col min="3849" max="4086" width="8.8984375" style="45"/>
    <col min="4087" max="4087" width="41.8984375" style="45" customWidth="1"/>
    <col min="4088" max="4090" width="6.3984375" style="45" customWidth="1"/>
    <col min="4091" max="4100" width="7.3984375" style="45" customWidth="1"/>
    <col min="4101" max="4101" width="8.8984375" style="45"/>
    <col min="4102" max="4102" width="55.69921875" style="45" customWidth="1"/>
    <col min="4103" max="4104" width="11.09765625" style="45" customWidth="1"/>
    <col min="4105" max="4342" width="8.8984375" style="45"/>
    <col min="4343" max="4343" width="41.8984375" style="45" customWidth="1"/>
    <col min="4344" max="4346" width="6.3984375" style="45" customWidth="1"/>
    <col min="4347" max="4356" width="7.3984375" style="45" customWidth="1"/>
    <col min="4357" max="4357" width="8.8984375" style="45"/>
    <col min="4358" max="4358" width="55.69921875" style="45" customWidth="1"/>
    <col min="4359" max="4360" width="11.09765625" style="45" customWidth="1"/>
    <col min="4361" max="4598" width="8.8984375" style="45"/>
    <col min="4599" max="4599" width="41.8984375" style="45" customWidth="1"/>
    <col min="4600" max="4602" width="6.3984375" style="45" customWidth="1"/>
    <col min="4603" max="4612" width="7.3984375" style="45" customWidth="1"/>
    <col min="4613" max="4613" width="8.8984375" style="45"/>
    <col min="4614" max="4614" width="55.69921875" style="45" customWidth="1"/>
    <col min="4615" max="4616" width="11.09765625" style="45" customWidth="1"/>
    <col min="4617" max="4854" width="8.8984375" style="45"/>
    <col min="4855" max="4855" width="41.8984375" style="45" customWidth="1"/>
    <col min="4856" max="4858" width="6.3984375" style="45" customWidth="1"/>
    <col min="4859" max="4868" width="7.3984375" style="45" customWidth="1"/>
    <col min="4869" max="4869" width="8.8984375" style="45"/>
    <col min="4870" max="4870" width="55.69921875" style="45" customWidth="1"/>
    <col min="4871" max="4872" width="11.09765625" style="45" customWidth="1"/>
    <col min="4873" max="5110" width="8.8984375" style="45"/>
    <col min="5111" max="5111" width="41.8984375" style="45" customWidth="1"/>
    <col min="5112" max="5114" width="6.3984375" style="45" customWidth="1"/>
    <col min="5115" max="5124" width="7.3984375" style="45" customWidth="1"/>
    <col min="5125" max="5125" width="8.8984375" style="45"/>
    <col min="5126" max="5126" width="55.69921875" style="45" customWidth="1"/>
    <col min="5127" max="5128" width="11.09765625" style="45" customWidth="1"/>
    <col min="5129" max="5366" width="8.8984375" style="45"/>
    <col min="5367" max="5367" width="41.8984375" style="45" customWidth="1"/>
    <col min="5368" max="5370" width="6.3984375" style="45" customWidth="1"/>
    <col min="5371" max="5380" width="7.3984375" style="45" customWidth="1"/>
    <col min="5381" max="5381" width="8.8984375" style="45"/>
    <col min="5382" max="5382" width="55.69921875" style="45" customWidth="1"/>
    <col min="5383" max="5384" width="11.09765625" style="45" customWidth="1"/>
    <col min="5385" max="5622" width="8.8984375" style="45"/>
    <col min="5623" max="5623" width="41.8984375" style="45" customWidth="1"/>
    <col min="5624" max="5626" width="6.3984375" style="45" customWidth="1"/>
    <col min="5627" max="5636" width="7.3984375" style="45" customWidth="1"/>
    <col min="5637" max="5637" width="8.8984375" style="45"/>
    <col min="5638" max="5638" width="55.69921875" style="45" customWidth="1"/>
    <col min="5639" max="5640" width="11.09765625" style="45" customWidth="1"/>
    <col min="5641" max="5878" width="8.8984375" style="45"/>
    <col min="5879" max="5879" width="41.8984375" style="45" customWidth="1"/>
    <col min="5880" max="5882" width="6.3984375" style="45" customWidth="1"/>
    <col min="5883" max="5892" width="7.3984375" style="45" customWidth="1"/>
    <col min="5893" max="5893" width="8.8984375" style="45"/>
    <col min="5894" max="5894" width="55.69921875" style="45" customWidth="1"/>
    <col min="5895" max="5896" width="11.09765625" style="45" customWidth="1"/>
    <col min="5897" max="6134" width="8.8984375" style="45"/>
    <col min="6135" max="6135" width="41.8984375" style="45" customWidth="1"/>
    <col min="6136" max="6138" width="6.3984375" style="45" customWidth="1"/>
    <col min="6139" max="6148" width="7.3984375" style="45" customWidth="1"/>
    <col min="6149" max="6149" width="8.8984375" style="45"/>
    <col min="6150" max="6150" width="55.69921875" style="45" customWidth="1"/>
    <col min="6151" max="6152" width="11.09765625" style="45" customWidth="1"/>
    <col min="6153" max="6390" width="8.8984375" style="45"/>
    <col min="6391" max="6391" width="41.8984375" style="45" customWidth="1"/>
    <col min="6392" max="6394" width="6.3984375" style="45" customWidth="1"/>
    <col min="6395" max="6404" width="7.3984375" style="45" customWidth="1"/>
    <col min="6405" max="6405" width="8.8984375" style="45"/>
    <col min="6406" max="6406" width="55.69921875" style="45" customWidth="1"/>
    <col min="6407" max="6408" width="11.09765625" style="45" customWidth="1"/>
    <col min="6409" max="6646" width="8.8984375" style="45"/>
    <col min="6647" max="6647" width="41.8984375" style="45" customWidth="1"/>
    <col min="6648" max="6650" width="6.3984375" style="45" customWidth="1"/>
    <col min="6651" max="6660" width="7.3984375" style="45" customWidth="1"/>
    <col min="6661" max="6661" width="8.8984375" style="45"/>
    <col min="6662" max="6662" width="55.69921875" style="45" customWidth="1"/>
    <col min="6663" max="6664" width="11.09765625" style="45" customWidth="1"/>
    <col min="6665" max="6902" width="8.8984375" style="45"/>
    <col min="6903" max="6903" width="41.8984375" style="45" customWidth="1"/>
    <col min="6904" max="6906" width="6.3984375" style="45" customWidth="1"/>
    <col min="6907" max="6916" width="7.3984375" style="45" customWidth="1"/>
    <col min="6917" max="6917" width="8.8984375" style="45"/>
    <col min="6918" max="6918" width="55.69921875" style="45" customWidth="1"/>
    <col min="6919" max="6920" width="11.09765625" style="45" customWidth="1"/>
    <col min="6921" max="7158" width="8.8984375" style="45"/>
    <col min="7159" max="7159" width="41.8984375" style="45" customWidth="1"/>
    <col min="7160" max="7162" width="6.3984375" style="45" customWidth="1"/>
    <col min="7163" max="7172" width="7.3984375" style="45" customWidth="1"/>
    <col min="7173" max="7173" width="8.8984375" style="45"/>
    <col min="7174" max="7174" width="55.69921875" style="45" customWidth="1"/>
    <col min="7175" max="7176" width="11.09765625" style="45" customWidth="1"/>
    <col min="7177" max="7414" width="8.8984375" style="45"/>
    <col min="7415" max="7415" width="41.8984375" style="45" customWidth="1"/>
    <col min="7416" max="7418" width="6.3984375" style="45" customWidth="1"/>
    <col min="7419" max="7428" width="7.3984375" style="45" customWidth="1"/>
    <col min="7429" max="7429" width="8.8984375" style="45"/>
    <col min="7430" max="7430" width="55.69921875" style="45" customWidth="1"/>
    <col min="7431" max="7432" width="11.09765625" style="45" customWidth="1"/>
    <col min="7433" max="7670" width="8.8984375" style="45"/>
    <col min="7671" max="7671" width="41.8984375" style="45" customWidth="1"/>
    <col min="7672" max="7674" width="6.3984375" style="45" customWidth="1"/>
    <col min="7675" max="7684" width="7.3984375" style="45" customWidth="1"/>
    <col min="7685" max="7685" width="8.8984375" style="45"/>
    <col min="7686" max="7686" width="55.69921875" style="45" customWidth="1"/>
    <col min="7687" max="7688" width="11.09765625" style="45" customWidth="1"/>
    <col min="7689" max="7926" width="8.8984375" style="45"/>
    <col min="7927" max="7927" width="41.8984375" style="45" customWidth="1"/>
    <col min="7928" max="7930" width="6.3984375" style="45" customWidth="1"/>
    <col min="7931" max="7940" width="7.3984375" style="45" customWidth="1"/>
    <col min="7941" max="7941" width="8.8984375" style="45"/>
    <col min="7942" max="7942" width="55.69921875" style="45" customWidth="1"/>
    <col min="7943" max="7944" width="11.09765625" style="45" customWidth="1"/>
    <col min="7945" max="8182" width="8.8984375" style="45"/>
    <col min="8183" max="8183" width="41.8984375" style="45" customWidth="1"/>
    <col min="8184" max="8186" width="6.3984375" style="45" customWidth="1"/>
    <col min="8187" max="8196" width="7.3984375" style="45" customWidth="1"/>
    <col min="8197" max="8197" width="8.8984375" style="45"/>
    <col min="8198" max="8198" width="55.69921875" style="45" customWidth="1"/>
    <col min="8199" max="8200" width="11.09765625" style="45" customWidth="1"/>
    <col min="8201" max="8438" width="8.8984375" style="45"/>
    <col min="8439" max="8439" width="41.8984375" style="45" customWidth="1"/>
    <col min="8440" max="8442" width="6.3984375" style="45" customWidth="1"/>
    <col min="8443" max="8452" width="7.3984375" style="45" customWidth="1"/>
    <col min="8453" max="8453" width="8.8984375" style="45"/>
    <col min="8454" max="8454" width="55.69921875" style="45" customWidth="1"/>
    <col min="8455" max="8456" width="11.09765625" style="45" customWidth="1"/>
    <col min="8457" max="8694" width="8.8984375" style="45"/>
    <col min="8695" max="8695" width="41.8984375" style="45" customWidth="1"/>
    <col min="8696" max="8698" width="6.3984375" style="45" customWidth="1"/>
    <col min="8699" max="8708" width="7.3984375" style="45" customWidth="1"/>
    <col min="8709" max="8709" width="8.8984375" style="45"/>
    <col min="8710" max="8710" width="55.69921875" style="45" customWidth="1"/>
    <col min="8711" max="8712" width="11.09765625" style="45" customWidth="1"/>
    <col min="8713" max="8950" width="8.8984375" style="45"/>
    <col min="8951" max="8951" width="41.8984375" style="45" customWidth="1"/>
    <col min="8952" max="8954" width="6.3984375" style="45" customWidth="1"/>
    <col min="8955" max="8964" width="7.3984375" style="45" customWidth="1"/>
    <col min="8965" max="8965" width="8.8984375" style="45"/>
    <col min="8966" max="8966" width="55.69921875" style="45" customWidth="1"/>
    <col min="8967" max="8968" width="11.09765625" style="45" customWidth="1"/>
    <col min="8969" max="9206" width="8.8984375" style="45"/>
    <col min="9207" max="9207" width="41.8984375" style="45" customWidth="1"/>
    <col min="9208" max="9210" width="6.3984375" style="45" customWidth="1"/>
    <col min="9211" max="9220" width="7.3984375" style="45" customWidth="1"/>
    <col min="9221" max="9221" width="8.8984375" style="45"/>
    <col min="9222" max="9222" width="55.69921875" style="45" customWidth="1"/>
    <col min="9223" max="9224" width="11.09765625" style="45" customWidth="1"/>
    <col min="9225" max="9462" width="8.8984375" style="45"/>
    <col min="9463" max="9463" width="41.8984375" style="45" customWidth="1"/>
    <col min="9464" max="9466" width="6.3984375" style="45" customWidth="1"/>
    <col min="9467" max="9476" width="7.3984375" style="45" customWidth="1"/>
    <col min="9477" max="9477" width="8.8984375" style="45"/>
    <col min="9478" max="9478" width="55.69921875" style="45" customWidth="1"/>
    <col min="9479" max="9480" width="11.09765625" style="45" customWidth="1"/>
    <col min="9481" max="9718" width="8.8984375" style="45"/>
    <col min="9719" max="9719" width="41.8984375" style="45" customWidth="1"/>
    <col min="9720" max="9722" width="6.3984375" style="45" customWidth="1"/>
    <col min="9723" max="9732" width="7.3984375" style="45" customWidth="1"/>
    <col min="9733" max="9733" width="8.8984375" style="45"/>
    <col min="9734" max="9734" width="55.69921875" style="45" customWidth="1"/>
    <col min="9735" max="9736" width="11.09765625" style="45" customWidth="1"/>
    <col min="9737" max="9974" width="8.8984375" style="45"/>
    <col min="9975" max="9975" width="41.8984375" style="45" customWidth="1"/>
    <col min="9976" max="9978" width="6.3984375" style="45" customWidth="1"/>
    <col min="9979" max="9988" width="7.3984375" style="45" customWidth="1"/>
    <col min="9989" max="9989" width="8.8984375" style="45"/>
    <col min="9990" max="9990" width="55.69921875" style="45" customWidth="1"/>
    <col min="9991" max="9992" width="11.09765625" style="45" customWidth="1"/>
    <col min="9993" max="10230" width="8.8984375" style="45"/>
    <col min="10231" max="10231" width="41.8984375" style="45" customWidth="1"/>
    <col min="10232" max="10234" width="6.3984375" style="45" customWidth="1"/>
    <col min="10235" max="10244" width="7.3984375" style="45" customWidth="1"/>
    <col min="10245" max="10245" width="8.8984375" style="45"/>
    <col min="10246" max="10246" width="55.69921875" style="45" customWidth="1"/>
    <col min="10247" max="10248" width="11.09765625" style="45" customWidth="1"/>
    <col min="10249" max="10486" width="8.8984375" style="45"/>
    <col min="10487" max="10487" width="41.8984375" style="45" customWidth="1"/>
    <col min="10488" max="10490" width="6.3984375" style="45" customWidth="1"/>
    <col min="10491" max="10500" width="7.3984375" style="45" customWidth="1"/>
    <col min="10501" max="10501" width="8.8984375" style="45"/>
    <col min="10502" max="10502" width="55.69921875" style="45" customWidth="1"/>
    <col min="10503" max="10504" width="11.09765625" style="45" customWidth="1"/>
    <col min="10505" max="10742" width="8.8984375" style="45"/>
    <col min="10743" max="10743" width="41.8984375" style="45" customWidth="1"/>
    <col min="10744" max="10746" width="6.3984375" style="45" customWidth="1"/>
    <col min="10747" max="10756" width="7.3984375" style="45" customWidth="1"/>
    <col min="10757" max="10757" width="8.8984375" style="45"/>
    <col min="10758" max="10758" width="55.69921875" style="45" customWidth="1"/>
    <col min="10759" max="10760" width="11.09765625" style="45" customWidth="1"/>
    <col min="10761" max="10998" width="8.8984375" style="45"/>
    <col min="10999" max="10999" width="41.8984375" style="45" customWidth="1"/>
    <col min="11000" max="11002" width="6.3984375" style="45" customWidth="1"/>
    <col min="11003" max="11012" width="7.3984375" style="45" customWidth="1"/>
    <col min="11013" max="11013" width="8.8984375" style="45"/>
    <col min="11014" max="11014" width="55.69921875" style="45" customWidth="1"/>
    <col min="11015" max="11016" width="11.09765625" style="45" customWidth="1"/>
    <col min="11017" max="11254" width="8.8984375" style="45"/>
    <col min="11255" max="11255" width="41.8984375" style="45" customWidth="1"/>
    <col min="11256" max="11258" width="6.3984375" style="45" customWidth="1"/>
    <col min="11259" max="11268" width="7.3984375" style="45" customWidth="1"/>
    <col min="11269" max="11269" width="8.8984375" style="45"/>
    <col min="11270" max="11270" width="55.69921875" style="45" customWidth="1"/>
    <col min="11271" max="11272" width="11.09765625" style="45" customWidth="1"/>
    <col min="11273" max="11510" width="8.8984375" style="45"/>
    <col min="11511" max="11511" width="41.8984375" style="45" customWidth="1"/>
    <col min="11512" max="11514" width="6.3984375" style="45" customWidth="1"/>
    <col min="11515" max="11524" width="7.3984375" style="45" customWidth="1"/>
    <col min="11525" max="11525" width="8.8984375" style="45"/>
    <col min="11526" max="11526" width="55.69921875" style="45" customWidth="1"/>
    <col min="11527" max="11528" width="11.09765625" style="45" customWidth="1"/>
    <col min="11529" max="11766" width="8.8984375" style="45"/>
    <col min="11767" max="11767" width="41.8984375" style="45" customWidth="1"/>
    <col min="11768" max="11770" width="6.3984375" style="45" customWidth="1"/>
    <col min="11771" max="11780" width="7.3984375" style="45" customWidth="1"/>
    <col min="11781" max="11781" width="8.8984375" style="45"/>
    <col min="11782" max="11782" width="55.69921875" style="45" customWidth="1"/>
    <col min="11783" max="11784" width="11.09765625" style="45" customWidth="1"/>
    <col min="11785" max="12022" width="8.8984375" style="45"/>
    <col min="12023" max="12023" width="41.8984375" style="45" customWidth="1"/>
    <col min="12024" max="12026" width="6.3984375" style="45" customWidth="1"/>
    <col min="12027" max="12036" width="7.3984375" style="45" customWidth="1"/>
    <col min="12037" max="12037" width="8.8984375" style="45"/>
    <col min="12038" max="12038" width="55.69921875" style="45" customWidth="1"/>
    <col min="12039" max="12040" width="11.09765625" style="45" customWidth="1"/>
    <col min="12041" max="12278" width="8.8984375" style="45"/>
    <col min="12279" max="12279" width="41.8984375" style="45" customWidth="1"/>
    <col min="12280" max="12282" width="6.3984375" style="45" customWidth="1"/>
    <col min="12283" max="12292" width="7.3984375" style="45" customWidth="1"/>
    <col min="12293" max="12293" width="8.8984375" style="45"/>
    <col min="12294" max="12294" width="55.69921875" style="45" customWidth="1"/>
    <col min="12295" max="12296" width="11.09765625" style="45" customWidth="1"/>
    <col min="12297" max="12534" width="8.8984375" style="45"/>
    <col min="12535" max="12535" width="41.8984375" style="45" customWidth="1"/>
    <col min="12536" max="12538" width="6.3984375" style="45" customWidth="1"/>
    <col min="12539" max="12548" width="7.3984375" style="45" customWidth="1"/>
    <col min="12549" max="12549" width="8.8984375" style="45"/>
    <col min="12550" max="12550" width="55.69921875" style="45" customWidth="1"/>
    <col min="12551" max="12552" width="11.09765625" style="45" customWidth="1"/>
    <col min="12553" max="12790" width="8.8984375" style="45"/>
    <col min="12791" max="12791" width="41.8984375" style="45" customWidth="1"/>
    <col min="12792" max="12794" width="6.3984375" style="45" customWidth="1"/>
    <col min="12795" max="12804" width="7.3984375" style="45" customWidth="1"/>
    <col min="12805" max="12805" width="8.8984375" style="45"/>
    <col min="12806" max="12806" width="55.69921875" style="45" customWidth="1"/>
    <col min="12807" max="12808" width="11.09765625" style="45" customWidth="1"/>
    <col min="12809" max="13046" width="8.8984375" style="45"/>
    <col min="13047" max="13047" width="41.8984375" style="45" customWidth="1"/>
    <col min="13048" max="13050" width="6.3984375" style="45" customWidth="1"/>
    <col min="13051" max="13060" width="7.3984375" style="45" customWidth="1"/>
    <col min="13061" max="13061" width="8.8984375" style="45"/>
    <col min="13062" max="13062" width="55.69921875" style="45" customWidth="1"/>
    <col min="13063" max="13064" width="11.09765625" style="45" customWidth="1"/>
    <col min="13065" max="13302" width="8.8984375" style="45"/>
    <col min="13303" max="13303" width="41.8984375" style="45" customWidth="1"/>
    <col min="13304" max="13306" width="6.3984375" style="45" customWidth="1"/>
    <col min="13307" max="13316" width="7.3984375" style="45" customWidth="1"/>
    <col min="13317" max="13317" width="8.8984375" style="45"/>
    <col min="13318" max="13318" width="55.69921875" style="45" customWidth="1"/>
    <col min="13319" max="13320" width="11.09765625" style="45" customWidth="1"/>
    <col min="13321" max="13558" width="8.8984375" style="45"/>
    <col min="13559" max="13559" width="41.8984375" style="45" customWidth="1"/>
    <col min="13560" max="13562" width="6.3984375" style="45" customWidth="1"/>
    <col min="13563" max="13572" width="7.3984375" style="45" customWidth="1"/>
    <col min="13573" max="13573" width="8.8984375" style="45"/>
    <col min="13574" max="13574" width="55.69921875" style="45" customWidth="1"/>
    <col min="13575" max="13576" width="11.09765625" style="45" customWidth="1"/>
    <col min="13577" max="13814" width="8.8984375" style="45"/>
    <col min="13815" max="13815" width="41.8984375" style="45" customWidth="1"/>
    <col min="13816" max="13818" width="6.3984375" style="45" customWidth="1"/>
    <col min="13819" max="13828" width="7.3984375" style="45" customWidth="1"/>
    <col min="13829" max="13829" width="8.8984375" style="45"/>
    <col min="13830" max="13830" width="55.69921875" style="45" customWidth="1"/>
    <col min="13831" max="13832" width="11.09765625" style="45" customWidth="1"/>
    <col min="13833" max="14070" width="8.8984375" style="45"/>
    <col min="14071" max="14071" width="41.8984375" style="45" customWidth="1"/>
    <col min="14072" max="14074" width="6.3984375" style="45" customWidth="1"/>
    <col min="14075" max="14084" width="7.3984375" style="45" customWidth="1"/>
    <col min="14085" max="14085" width="8.8984375" style="45"/>
    <col min="14086" max="14086" width="55.69921875" style="45" customWidth="1"/>
    <col min="14087" max="14088" width="11.09765625" style="45" customWidth="1"/>
    <col min="14089" max="14326" width="8.8984375" style="45"/>
    <col min="14327" max="14327" width="41.8984375" style="45" customWidth="1"/>
    <col min="14328" max="14330" width="6.3984375" style="45" customWidth="1"/>
    <col min="14331" max="14340" width="7.3984375" style="45" customWidth="1"/>
    <col min="14341" max="14341" width="8.8984375" style="45"/>
    <col min="14342" max="14342" width="55.69921875" style="45" customWidth="1"/>
    <col min="14343" max="14344" width="11.09765625" style="45" customWidth="1"/>
    <col min="14345" max="14582" width="8.8984375" style="45"/>
    <col min="14583" max="14583" width="41.8984375" style="45" customWidth="1"/>
    <col min="14584" max="14586" width="6.3984375" style="45" customWidth="1"/>
    <col min="14587" max="14596" width="7.3984375" style="45" customWidth="1"/>
    <col min="14597" max="14597" width="8.8984375" style="45"/>
    <col min="14598" max="14598" width="55.69921875" style="45" customWidth="1"/>
    <col min="14599" max="14600" width="11.09765625" style="45" customWidth="1"/>
    <col min="14601" max="14838" width="8.8984375" style="45"/>
    <col min="14839" max="14839" width="41.8984375" style="45" customWidth="1"/>
    <col min="14840" max="14842" width="6.3984375" style="45" customWidth="1"/>
    <col min="14843" max="14852" width="7.3984375" style="45" customWidth="1"/>
    <col min="14853" max="14853" width="8.8984375" style="45"/>
    <col min="14854" max="14854" width="55.69921875" style="45" customWidth="1"/>
    <col min="14855" max="14856" width="11.09765625" style="45" customWidth="1"/>
    <col min="14857" max="15094" width="8.8984375" style="45"/>
    <col min="15095" max="15095" width="41.8984375" style="45" customWidth="1"/>
    <col min="15096" max="15098" width="6.3984375" style="45" customWidth="1"/>
    <col min="15099" max="15108" width="7.3984375" style="45" customWidth="1"/>
    <col min="15109" max="15109" width="8.8984375" style="45"/>
    <col min="15110" max="15110" width="55.69921875" style="45" customWidth="1"/>
    <col min="15111" max="15112" width="11.09765625" style="45" customWidth="1"/>
    <col min="15113" max="15350" width="8.8984375" style="45"/>
    <col min="15351" max="15351" width="41.8984375" style="45" customWidth="1"/>
    <col min="15352" max="15354" width="6.3984375" style="45" customWidth="1"/>
    <col min="15355" max="15364" width="7.3984375" style="45" customWidth="1"/>
    <col min="15365" max="15365" width="8.8984375" style="45"/>
    <col min="15366" max="15366" width="55.69921875" style="45" customWidth="1"/>
    <col min="15367" max="15368" width="11.09765625" style="45" customWidth="1"/>
    <col min="15369" max="15606" width="8.8984375" style="45"/>
    <col min="15607" max="15607" width="41.8984375" style="45" customWidth="1"/>
    <col min="15608" max="15610" width="6.3984375" style="45" customWidth="1"/>
    <col min="15611" max="15620" width="7.3984375" style="45" customWidth="1"/>
    <col min="15621" max="15621" width="8.8984375" style="45"/>
    <col min="15622" max="15622" width="55.69921875" style="45" customWidth="1"/>
    <col min="15623" max="15624" width="11.09765625" style="45" customWidth="1"/>
    <col min="15625" max="15862" width="8.8984375" style="45"/>
    <col min="15863" max="15863" width="41.8984375" style="45" customWidth="1"/>
    <col min="15864" max="15866" width="6.3984375" style="45" customWidth="1"/>
    <col min="15867" max="15876" width="7.3984375" style="45" customWidth="1"/>
    <col min="15877" max="15877" width="8.8984375" style="45"/>
    <col min="15878" max="15878" width="55.69921875" style="45" customWidth="1"/>
    <col min="15879" max="15880" width="11.09765625" style="45" customWidth="1"/>
    <col min="15881" max="16118" width="8.8984375" style="45"/>
    <col min="16119" max="16119" width="41.8984375" style="45" customWidth="1"/>
    <col min="16120" max="16122" width="6.3984375" style="45" customWidth="1"/>
    <col min="16123" max="16132" width="7.3984375" style="45" customWidth="1"/>
    <col min="16133" max="16133" width="8.8984375" style="45"/>
    <col min="16134" max="16134" width="55.69921875" style="45" customWidth="1"/>
    <col min="16135" max="16136" width="11.09765625" style="45" customWidth="1"/>
    <col min="16137" max="16384" width="8.8984375" style="45"/>
  </cols>
  <sheetData>
    <row r="1" spans="1:11" s="187" customFormat="1" ht="27.6" customHeight="1" x14ac:dyDescent="0.25">
      <c r="A1" s="185"/>
      <c r="B1" s="186" t="s">
        <v>3989</v>
      </c>
      <c r="C1" s="185"/>
      <c r="D1" s="185"/>
      <c r="E1" s="185"/>
    </row>
    <row r="2" spans="1:11" ht="33" customHeight="1" thickBot="1" x14ac:dyDescent="0.3">
      <c r="A2" s="134"/>
      <c r="B2" s="134"/>
      <c r="C2" s="134" t="str">
        <f>VLOOKUP($D$2,ผลตารางคะแนน!$C$6:$AB$93,2,0)</f>
        <v>นครพนม,รพท.</v>
      </c>
      <c r="D2" s="135">
        <v>10711</v>
      </c>
      <c r="E2" s="139"/>
      <c r="G2" s="179" t="s">
        <v>4018</v>
      </c>
    </row>
    <row r="3" spans="1:11" ht="25.8" customHeight="1" x14ac:dyDescent="0.25">
      <c r="A3" s="143" t="s">
        <v>3988</v>
      </c>
      <c r="B3" s="145"/>
      <c r="C3" s="145"/>
      <c r="D3" s="145"/>
      <c r="E3" s="146"/>
      <c r="G3" s="180" t="s">
        <v>4019</v>
      </c>
    </row>
    <row r="4" spans="1:11" ht="24.6" x14ac:dyDescent="0.25">
      <c r="A4" s="155">
        <v>1.1000000000000001</v>
      </c>
      <c r="B4" s="132" t="s">
        <v>4</v>
      </c>
      <c r="C4" s="156"/>
      <c r="D4" s="157"/>
      <c r="E4" s="164">
        <f>VLOOKUP($D$2,ผลตารางคะแนน!$C$6:$AB$93,10,0)</f>
        <v>0</v>
      </c>
      <c r="G4" s="93"/>
    </row>
    <row r="5" spans="1:11" x14ac:dyDescent="0.25">
      <c r="A5" s="155">
        <v>1.2</v>
      </c>
      <c r="B5" s="128" t="s">
        <v>3977</v>
      </c>
      <c r="C5" s="133"/>
      <c r="D5" s="244">
        <f>VLOOKUP($D$2,ผลตารางคะแนน!$C$6:$AB$93,6,0)</f>
        <v>277027347.31</v>
      </c>
      <c r="E5" s="245"/>
      <c r="G5" s="93"/>
    </row>
    <row r="6" spans="1:11" ht="21" customHeight="1" x14ac:dyDescent="0.25">
      <c r="A6" s="155">
        <v>1.3</v>
      </c>
      <c r="B6" s="132" t="s">
        <v>3978</v>
      </c>
      <c r="C6" s="132"/>
      <c r="D6" s="244">
        <f>VLOOKUP($D$2,ผลตารางคะแนน!$C$6:$AB$93,7,0)</f>
        <v>2457091.4500000002</v>
      </c>
      <c r="E6" s="245"/>
      <c r="F6"/>
      <c r="G6" s="93"/>
    </row>
    <row r="7" spans="1:11" ht="45" customHeight="1" x14ac:dyDescent="0.25">
      <c r="A7" s="155">
        <v>1.4</v>
      </c>
      <c r="B7" s="242" t="s">
        <v>3979</v>
      </c>
      <c r="C7" s="242"/>
      <c r="D7" s="244">
        <f>VLOOKUP($D$2,ผลตารางคะแนน!$C$6:$AB$93,8,0)</f>
        <v>98036519.260000005</v>
      </c>
      <c r="E7" s="245"/>
      <c r="G7" t="s">
        <v>3990</v>
      </c>
      <c r="H7" t="s">
        <v>3990</v>
      </c>
    </row>
    <row r="8" spans="1:11" s="125" customFormat="1" ht="21.6" thickBot="1" x14ac:dyDescent="0.3">
      <c r="A8" s="150">
        <v>1.5</v>
      </c>
      <c r="B8" s="243" t="s">
        <v>3980</v>
      </c>
      <c r="C8" s="243"/>
      <c r="D8" s="246">
        <f>VLOOKUP($D$2,ผลตารางคะแนน!$C$6:$AB$93,9,0)</f>
        <v>86641583</v>
      </c>
      <c r="E8" s="247"/>
      <c r="F8" s="45"/>
    </row>
    <row r="9" spans="1:11" ht="9" customHeight="1" thickBot="1" x14ac:dyDescent="0.3"/>
    <row r="10" spans="1:11" ht="26.4" customHeight="1" x14ac:dyDescent="0.25">
      <c r="A10" s="143" t="s">
        <v>3993</v>
      </c>
      <c r="B10" s="144"/>
      <c r="C10" s="144"/>
      <c r="D10" s="145"/>
      <c r="E10" s="146"/>
    </row>
    <row r="11" spans="1:11" x14ac:dyDescent="0.25">
      <c r="A11" s="147"/>
      <c r="B11" s="258" t="s">
        <v>3992</v>
      </c>
      <c r="C11" s="258"/>
      <c r="D11" s="148">
        <f>E31</f>
        <v>5.5</v>
      </c>
      <c r="E11" s="149"/>
    </row>
    <row r="12" spans="1:11" ht="21.6" thickBot="1" x14ac:dyDescent="0.3">
      <c r="A12" s="150"/>
      <c r="B12" s="151" t="s">
        <v>3983</v>
      </c>
      <c r="C12" s="152" t="s">
        <v>3990</v>
      </c>
      <c r="D12" s="153" t="str">
        <f>IF(D11&gt;=8,"A ดีมาก",IF(D11&gt;=7,"B ดี",IF(D11&gt;=6,"C พอใช้",IF(D11&gt;=5,"D ต้องปรับปรุง","F ไม่ผ่าน"))))</f>
        <v>D ต้องปรับปรุง</v>
      </c>
      <c r="E12" s="154"/>
      <c r="J12" s="129" t="s">
        <v>946</v>
      </c>
      <c r="K12" s="131" t="s">
        <v>3984</v>
      </c>
    </row>
    <row r="13" spans="1:11" ht="9" customHeight="1" thickBot="1" x14ac:dyDescent="0.3">
      <c r="J13" s="129" t="s">
        <v>3849</v>
      </c>
      <c r="K13" s="131" t="s">
        <v>3985</v>
      </c>
    </row>
    <row r="14" spans="1:11" ht="25.8" customHeight="1" x14ac:dyDescent="0.25">
      <c r="A14" s="259" t="s">
        <v>3982</v>
      </c>
      <c r="B14" s="260"/>
      <c r="C14" s="260"/>
      <c r="D14" s="158" t="s">
        <v>3964</v>
      </c>
      <c r="E14" s="159" t="s">
        <v>3965</v>
      </c>
      <c r="J14" s="129" t="s">
        <v>3854</v>
      </c>
      <c r="K14" s="131" t="s">
        <v>3986</v>
      </c>
    </row>
    <row r="15" spans="1:11" x14ac:dyDescent="0.25">
      <c r="A15" s="254" t="s">
        <v>4000</v>
      </c>
      <c r="B15" s="255"/>
      <c r="C15" s="255"/>
      <c r="D15" s="130"/>
      <c r="E15" s="160"/>
      <c r="J15" s="129" t="s">
        <v>3867</v>
      </c>
      <c r="K15" s="131" t="s">
        <v>3987</v>
      </c>
    </row>
    <row r="16" spans="1:11" ht="25.2" customHeight="1" x14ac:dyDescent="0.25">
      <c r="A16" s="248" t="s">
        <v>3966</v>
      </c>
      <c r="B16" s="249"/>
      <c r="C16" s="249"/>
      <c r="D16" s="136">
        <v>1</v>
      </c>
      <c r="E16" s="191" t="str">
        <f>VLOOKUP($D$2,ผลตารางคะแนน!$C$6:$AB$93,11,0)</f>
        <v>1.0</v>
      </c>
    </row>
    <row r="17" spans="1:5" ht="25.2" customHeight="1" x14ac:dyDescent="0.25">
      <c r="A17" s="248" t="s">
        <v>3967</v>
      </c>
      <c r="B17" s="249"/>
      <c r="C17" s="249"/>
      <c r="D17" s="136">
        <v>1</v>
      </c>
      <c r="E17" s="191" t="str">
        <f>VLOOKUP($D$2,ผลตารางคะแนน!$C$6:$AB$93,12,0)</f>
        <v>0</v>
      </c>
    </row>
    <row r="18" spans="1:5" ht="23.4" x14ac:dyDescent="0.25">
      <c r="A18" s="161" t="s">
        <v>4004</v>
      </c>
      <c r="B18" s="126"/>
      <c r="C18" s="126"/>
      <c r="D18" s="137"/>
      <c r="E18" s="192"/>
    </row>
    <row r="19" spans="1:5" ht="23.4" x14ac:dyDescent="0.25">
      <c r="A19" s="248" t="s">
        <v>3968</v>
      </c>
      <c r="B19" s="249"/>
      <c r="C19" s="249"/>
      <c r="D19" s="136">
        <v>1</v>
      </c>
      <c r="E19" s="191" t="str">
        <f>VLOOKUP($D$2,ผลตารางคะแนน!$C$6:$AB$93,13,0)</f>
        <v>0</v>
      </c>
    </row>
    <row r="20" spans="1:5" ht="23.4" x14ac:dyDescent="0.25">
      <c r="A20" s="256" t="s">
        <v>3969</v>
      </c>
      <c r="B20" s="257"/>
      <c r="C20" s="257"/>
      <c r="D20" s="136">
        <v>1</v>
      </c>
      <c r="E20" s="193" t="str">
        <f>VLOOKUP($D$2,ผลตารางคะแนน!$C$6:$AB$93,14,0)</f>
        <v>1.0</v>
      </c>
    </row>
    <row r="21" spans="1:5" ht="22.2" customHeight="1" x14ac:dyDescent="0.25">
      <c r="A21" s="161" t="s">
        <v>4003</v>
      </c>
      <c r="B21" s="126"/>
      <c r="C21" s="126"/>
      <c r="D21" s="137"/>
      <c r="E21" s="194"/>
    </row>
    <row r="22" spans="1:5" ht="22.8" customHeight="1" x14ac:dyDescent="0.25">
      <c r="A22" s="248" t="s">
        <v>3970</v>
      </c>
      <c r="B22" s="249"/>
      <c r="C22" s="249"/>
      <c r="D22" s="136">
        <v>0.5</v>
      </c>
      <c r="E22" s="195">
        <f>VLOOKUP($D$2,ผลตารางคะแนน!$C$6:$AB$93,15,0)</f>
        <v>0</v>
      </c>
    </row>
    <row r="23" spans="1:5" ht="22.8" customHeight="1" x14ac:dyDescent="0.25">
      <c r="A23" s="248" t="s">
        <v>3971</v>
      </c>
      <c r="B23" s="249"/>
      <c r="C23" s="249"/>
      <c r="D23" s="136">
        <v>0.5</v>
      </c>
      <c r="E23" s="195">
        <f>VLOOKUP($D$2,ผลตารางคะแนน!$C$6:$AB$93,16,0)</f>
        <v>0</v>
      </c>
    </row>
    <row r="24" spans="1:5" ht="22.8" customHeight="1" x14ac:dyDescent="0.25">
      <c r="A24" s="248" t="s">
        <v>3973</v>
      </c>
      <c r="B24" s="249"/>
      <c r="C24" s="249"/>
      <c r="D24" s="136">
        <v>0.5</v>
      </c>
      <c r="E24" s="195">
        <f>VLOOKUP($D$2,ผลตารางคะแนน!$C$6:$AB$93,17,0)</f>
        <v>0.5</v>
      </c>
    </row>
    <row r="25" spans="1:5" ht="22.8" customHeight="1" x14ac:dyDescent="0.25">
      <c r="A25" s="248" t="s">
        <v>3974</v>
      </c>
      <c r="B25" s="249"/>
      <c r="C25" s="249"/>
      <c r="D25" s="136">
        <v>0.5</v>
      </c>
      <c r="E25" s="195">
        <f>VLOOKUP($D$2,ผลตารางคะแนน!$C$6:$AB$93,18,0)</f>
        <v>0</v>
      </c>
    </row>
    <row r="26" spans="1:5" ht="22.8" customHeight="1" x14ac:dyDescent="0.25">
      <c r="A26" s="254" t="s">
        <v>3972</v>
      </c>
      <c r="B26" s="255"/>
      <c r="C26" s="255"/>
      <c r="D26" s="137"/>
      <c r="E26" s="196"/>
    </row>
    <row r="27" spans="1:5" ht="24.6" customHeight="1" x14ac:dyDescent="0.25">
      <c r="A27" s="248" t="s">
        <v>3981</v>
      </c>
      <c r="B27" s="249"/>
      <c r="C27" s="249"/>
      <c r="D27" s="136">
        <v>1</v>
      </c>
      <c r="E27" s="197">
        <f>VLOOKUP($D$2,ผลตารางคะแนน!$C$6:$AB$93,20,0)</f>
        <v>1</v>
      </c>
    </row>
    <row r="28" spans="1:5" ht="24.6" customHeight="1" x14ac:dyDescent="0.25">
      <c r="A28" s="162" t="s">
        <v>3975</v>
      </c>
      <c r="B28" s="127"/>
      <c r="C28" s="127"/>
      <c r="D28" s="136">
        <v>1</v>
      </c>
      <c r="E28" s="198">
        <f>VLOOKUP($D$2,ผลตารางคะแนน!$C$6:$AB$93,22,0)</f>
        <v>0</v>
      </c>
    </row>
    <row r="29" spans="1:5" ht="23.4" x14ac:dyDescent="0.25">
      <c r="A29" s="252" t="s">
        <v>4035</v>
      </c>
      <c r="B29" s="253"/>
      <c r="C29" s="253"/>
      <c r="D29" s="138">
        <v>1</v>
      </c>
      <c r="E29" s="197">
        <f>VLOOKUP($D$2,ผลตารางคะแนน!$C$6:$AB$93,24,0)</f>
        <v>1</v>
      </c>
    </row>
    <row r="30" spans="1:5" ht="23.4" x14ac:dyDescent="0.25">
      <c r="A30" s="252" t="s">
        <v>3994</v>
      </c>
      <c r="B30" s="253"/>
      <c r="C30" s="253"/>
      <c r="D30" s="138">
        <v>1</v>
      </c>
      <c r="E30" s="197">
        <f>VLOOKUP($D$2,ผลตารางคะแนน!$C$6:$AB$93,25,0)</f>
        <v>1</v>
      </c>
    </row>
    <row r="31" spans="1:5" ht="30.6" customHeight="1" thickBot="1" x14ac:dyDescent="0.3">
      <c r="A31" s="250" t="s">
        <v>3976</v>
      </c>
      <c r="B31" s="251"/>
      <c r="C31" s="251"/>
      <c r="D31" s="163">
        <f>SUM(D16:D30)</f>
        <v>10</v>
      </c>
      <c r="E31" s="170">
        <f>E16+E17+E19+E20+E22+E23+E24+E25+E27+E28+E29+E30</f>
        <v>5.5</v>
      </c>
    </row>
    <row r="32" spans="1:5" x14ac:dyDescent="0.25">
      <c r="A32" s="167"/>
      <c r="B32" s="167"/>
      <c r="C32" s="168" t="s">
        <v>4006</v>
      </c>
      <c r="D32" s="169" t="s">
        <v>4036</v>
      </c>
      <c r="E32" s="167"/>
    </row>
    <row r="34" spans="1:5" s="166" customFormat="1" ht="25.8" x14ac:dyDescent="0.25">
      <c r="A34" s="134"/>
      <c r="B34" s="134" t="s">
        <v>3999</v>
      </c>
      <c r="C34" s="134"/>
      <c r="D34" s="134"/>
      <c r="E34" s="134"/>
    </row>
    <row r="35" spans="1:5" s="166" customFormat="1" ht="25.8" x14ac:dyDescent="0.25">
      <c r="A35" s="134"/>
      <c r="B35" s="134" t="s">
        <v>3998</v>
      </c>
      <c r="C35" s="134" t="str">
        <f>C2</f>
        <v>นครพนม,รพท.</v>
      </c>
      <c r="D35" s="134"/>
      <c r="E35" s="134"/>
    </row>
    <row r="40" spans="1:5" x14ac:dyDescent="0.25">
      <c r="C40" s="45" t="s">
        <v>4001</v>
      </c>
      <c r="D40" s="165">
        <f>E16+E17</f>
        <v>1</v>
      </c>
    </row>
    <row r="41" spans="1:5" x14ac:dyDescent="0.25">
      <c r="C41" s="45" t="s">
        <v>4005</v>
      </c>
      <c r="D41" s="165">
        <f>E19+E20</f>
        <v>1</v>
      </c>
    </row>
    <row r="42" spans="1:5" x14ac:dyDescent="0.25">
      <c r="C42" s="45" t="s">
        <v>4002</v>
      </c>
      <c r="D42" s="165">
        <f>SUM(E22:E25)</f>
        <v>0.5</v>
      </c>
    </row>
    <row r="43" spans="1:5" x14ac:dyDescent="0.25">
      <c r="C43" s="45" t="s">
        <v>3995</v>
      </c>
      <c r="D43" s="165">
        <f>E27+E28</f>
        <v>1</v>
      </c>
    </row>
    <row r="44" spans="1:5" x14ac:dyDescent="0.25">
      <c r="C44" s="45" t="s">
        <v>3996</v>
      </c>
      <c r="D44" s="165">
        <f>E29</f>
        <v>1</v>
      </c>
    </row>
    <row r="45" spans="1:5" x14ac:dyDescent="0.25">
      <c r="C45" s="45" t="s">
        <v>3997</v>
      </c>
      <c r="D45" s="165">
        <f>E30</f>
        <v>1</v>
      </c>
    </row>
    <row r="50" spans="1:5" ht="39" customHeight="1" x14ac:dyDescent="0.25">
      <c r="B50" s="174" t="s">
        <v>3818</v>
      </c>
      <c r="C50" s="175" t="s">
        <v>3991</v>
      </c>
    </row>
    <row r="51" spans="1:5" x14ac:dyDescent="0.25">
      <c r="B51" s="176" t="s">
        <v>4008</v>
      </c>
      <c r="C51" s="176" t="s">
        <v>4013</v>
      </c>
    </row>
    <row r="52" spans="1:5" x14ac:dyDescent="0.25">
      <c r="B52" s="176" t="s">
        <v>4009</v>
      </c>
      <c r="C52" s="176" t="s">
        <v>4014</v>
      </c>
    </row>
    <row r="53" spans="1:5" x14ac:dyDescent="0.25">
      <c r="B53" s="176" t="s">
        <v>4010</v>
      </c>
      <c r="C53" s="176" t="s">
        <v>4015</v>
      </c>
    </row>
    <row r="54" spans="1:5" x14ac:dyDescent="0.25">
      <c r="B54" s="176" t="s">
        <v>4011</v>
      </c>
      <c r="C54" s="176" t="s">
        <v>4016</v>
      </c>
    </row>
    <row r="55" spans="1:5" x14ac:dyDescent="0.25">
      <c r="B55" s="176" t="s">
        <v>4007</v>
      </c>
      <c r="C55" s="176" t="s">
        <v>4017</v>
      </c>
    </row>
    <row r="57" spans="1:5" s="178" customFormat="1" ht="23.4" x14ac:dyDescent="0.25">
      <c r="B57" s="177" t="s">
        <v>4012</v>
      </c>
    </row>
    <row r="59" spans="1:5" x14ac:dyDescent="0.25">
      <c r="A59" s="93">
        <v>1</v>
      </c>
      <c r="B59" s="199" t="s">
        <v>4020</v>
      </c>
      <c r="C59" s="199" t="str">
        <f>IF(D40&lt;2,"ปรับปรุงด้านการบริหารแผนการเงิน ควบคุม-กำกับ...Sheet Planfin","ผ่าน")</f>
        <v>ปรับปรุงด้านการบริหารแผนการเงิน ควบคุม-กำกับ...Sheet Planfin</v>
      </c>
      <c r="D59" s="199"/>
      <c r="E59" t="s">
        <v>3990</v>
      </c>
    </row>
    <row r="60" spans="1:5" x14ac:dyDescent="0.25">
      <c r="A60" s="93">
        <v>2</v>
      </c>
      <c r="B60" s="199" t="s">
        <v>4021</v>
      </c>
      <c r="C60" s="199" t="str">
        <f>IF(D41&lt;2,"ปรับปรุงด้านการบริหารต้นทุน ...Sheet UnitCost","ผ่าน")</f>
        <v>ปรับปรุงด้านการบริหารต้นทุน ...Sheet UnitCost</v>
      </c>
      <c r="D60" s="199"/>
    </row>
    <row r="61" spans="1:5" ht="26.4" customHeight="1" x14ac:dyDescent="0.25">
      <c r="A61" s="93">
        <v>3</v>
      </c>
      <c r="B61" s="220" t="s">
        <v>4022</v>
      </c>
      <c r="C61" s="199" t="str">
        <f>IF(D42&lt;2,"ปรับปรุงการบริหารค่าใช้จ่ายไม่ให้เกินค่ากลางกลุ่ม รพ. ..Sheet HGR ","ผ่าน")</f>
        <v xml:space="preserve">ปรับปรุงการบริหารค่าใช้จ่ายไม่ให้เกินค่ากลางกลุ่ม รพ. ..Sheet HGR </v>
      </c>
      <c r="D61" s="199"/>
    </row>
    <row r="62" spans="1:5" x14ac:dyDescent="0.25">
      <c r="A62" s="93">
        <v>4</v>
      </c>
      <c r="B62" s="199" t="s">
        <v>4023</v>
      </c>
      <c r="C62" s="199" t="str">
        <f>IF(D43&lt;2,"ปรับปรุงProductivity ที่ยอมรับได้... Sheet อัตราการครองเตียง/CMI ","ผ่าน")</f>
        <v xml:space="preserve">ปรับปรุงProductivity ที่ยอมรับได้... Sheet อัตราการครองเตียง/CMI </v>
      </c>
      <c r="D62" s="199"/>
    </row>
    <row r="63" spans="1:5" x14ac:dyDescent="0.25">
      <c r="A63" s="93">
        <v>5</v>
      </c>
      <c r="B63" s="199" t="s">
        <v>4024</v>
      </c>
      <c r="C63" s="199" t="str">
        <f>IF(D44&lt;1,"ปรับปรุงการบริหารจัดการภายในด้านการเงิน7 ด้าน Sheet Risk2561Q4 ..7Plus","ผ่าน")</f>
        <v>ผ่าน</v>
      </c>
      <c r="D63" s="199"/>
    </row>
    <row r="64" spans="1:5" x14ac:dyDescent="0.25">
      <c r="A64" s="93">
        <v>6</v>
      </c>
      <c r="B64" s="199" t="s">
        <v>4025</v>
      </c>
      <c r="C64" s="199" t="str">
        <f>IF(D45&lt;1,"ปรับปรุงพัฒนาด้านคุณภาพบัญชี","ผ่าน")</f>
        <v>ผ่าน</v>
      </c>
      <c r="D64" s="199"/>
    </row>
    <row r="65" spans="1:5" x14ac:dyDescent="0.25">
      <c r="B65" s="218" t="s">
        <v>4026</v>
      </c>
      <c r="C65" s="218" t="str">
        <f>IF(D11&gt;=8,"A ดีมาก",IF(D11&gt;=7,"B ดี",IF(D11&gt;=6,"C พอใช้",IF(D11&gt;=5,"D ต้องปรับปรุง","F ไม่ผ่าน"))))</f>
        <v>D ต้องปรับปรุง</v>
      </c>
      <c r="D65" s="219"/>
    </row>
    <row r="69" spans="1:5" x14ac:dyDescent="0.25">
      <c r="A69" s="167"/>
      <c r="B69" s="167"/>
      <c r="C69" s="168" t="s">
        <v>4006</v>
      </c>
      <c r="D69" s="169" t="s">
        <v>4036</v>
      </c>
      <c r="E69" s="167"/>
    </row>
  </sheetData>
  <mergeCells count="22">
    <mergeCell ref="B11:C11"/>
    <mergeCell ref="A17:C17"/>
    <mergeCell ref="A15:C15"/>
    <mergeCell ref="A14:C14"/>
    <mergeCell ref="A16:C16"/>
    <mergeCell ref="A25:C25"/>
    <mergeCell ref="A24:C24"/>
    <mergeCell ref="A23:C23"/>
    <mergeCell ref="A22:C22"/>
    <mergeCell ref="A19:C19"/>
    <mergeCell ref="A20:C20"/>
    <mergeCell ref="A27:C27"/>
    <mergeCell ref="A31:C31"/>
    <mergeCell ref="A30:C30"/>
    <mergeCell ref="A26:C26"/>
    <mergeCell ref="A29:C29"/>
    <mergeCell ref="B7:C7"/>
    <mergeCell ref="B8:C8"/>
    <mergeCell ref="D5:E5"/>
    <mergeCell ref="D6:E6"/>
    <mergeCell ref="D7:E7"/>
    <mergeCell ref="D8:E8"/>
  </mergeCells>
  <pageMargins left="0.11811023622047245" right="0.11811023622047245" top="0.15748031496062992" bottom="0.15748031496062992" header="0.31496062992125984" footer="0.31496062992125984"/>
  <pageSetup paperSize="9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M897"/>
  <sheetViews>
    <sheetView zoomScale="90" zoomScaleNormal="90" workbookViewId="0">
      <pane xSplit="4" ySplit="1" topLeftCell="E95" activePane="bottomRight" state="frozen"/>
      <selection pane="topRight" activeCell="E1" sqref="E1"/>
      <selection pane="bottomLeft" activeCell="A2" sqref="A2"/>
      <selection pane="bottomRight" activeCell="E2" sqref="E2"/>
    </sheetView>
  </sheetViews>
  <sheetFormatPr defaultRowHeight="21" x14ac:dyDescent="0.4"/>
  <cols>
    <col min="1" max="1" width="4.3984375" style="4" customWidth="1"/>
    <col min="2" max="2" width="15.59765625" style="3" customWidth="1"/>
    <col min="3" max="3" width="7.296875" style="4" customWidth="1"/>
    <col min="4" max="4" width="36.19921875" style="3" customWidth="1"/>
    <col min="5" max="5" width="8.8984375" style="4"/>
    <col min="6" max="6" width="9" style="4"/>
    <col min="7" max="7" width="10.19921875" style="4" customWidth="1"/>
    <col min="8" max="12" width="8.8984375" style="109"/>
    <col min="13" max="13" width="6.19921875" style="3" bestFit="1" customWidth="1"/>
    <col min="14" max="257" width="8.8984375" style="3"/>
    <col min="258" max="258" width="5.09765625" style="3" customWidth="1"/>
    <col min="259" max="260" width="8.8984375" style="3"/>
    <col min="261" max="261" width="24.09765625" style="3" customWidth="1"/>
    <col min="262" max="513" width="8.8984375" style="3"/>
    <col min="514" max="514" width="5.09765625" style="3" customWidth="1"/>
    <col min="515" max="516" width="8.8984375" style="3"/>
    <col min="517" max="517" width="24.09765625" style="3" customWidth="1"/>
    <col min="518" max="769" width="8.8984375" style="3"/>
    <col min="770" max="770" width="5.09765625" style="3" customWidth="1"/>
    <col min="771" max="772" width="8.8984375" style="3"/>
    <col min="773" max="773" width="24.09765625" style="3" customWidth="1"/>
    <col min="774" max="1025" width="8.8984375" style="3"/>
    <col min="1026" max="1026" width="5.09765625" style="3" customWidth="1"/>
    <col min="1027" max="1028" width="8.8984375" style="3"/>
    <col min="1029" max="1029" width="24.09765625" style="3" customWidth="1"/>
    <col min="1030" max="1281" width="8.8984375" style="3"/>
    <col min="1282" max="1282" width="5.09765625" style="3" customWidth="1"/>
    <col min="1283" max="1284" width="8.8984375" style="3"/>
    <col min="1285" max="1285" width="24.09765625" style="3" customWidth="1"/>
    <col min="1286" max="1537" width="8.8984375" style="3"/>
    <col min="1538" max="1538" width="5.09765625" style="3" customWidth="1"/>
    <col min="1539" max="1540" width="8.8984375" style="3"/>
    <col min="1541" max="1541" width="24.09765625" style="3" customWidth="1"/>
    <col min="1542" max="1793" width="8.8984375" style="3"/>
    <col min="1794" max="1794" width="5.09765625" style="3" customWidth="1"/>
    <col min="1795" max="1796" width="8.8984375" style="3"/>
    <col min="1797" max="1797" width="24.09765625" style="3" customWidth="1"/>
    <col min="1798" max="2049" width="8.8984375" style="3"/>
    <col min="2050" max="2050" width="5.09765625" style="3" customWidth="1"/>
    <col min="2051" max="2052" width="8.8984375" style="3"/>
    <col min="2053" max="2053" width="24.09765625" style="3" customWidth="1"/>
    <col min="2054" max="2305" width="8.8984375" style="3"/>
    <col min="2306" max="2306" width="5.09765625" style="3" customWidth="1"/>
    <col min="2307" max="2308" width="8.8984375" style="3"/>
    <col min="2309" max="2309" width="24.09765625" style="3" customWidth="1"/>
    <col min="2310" max="2561" width="8.8984375" style="3"/>
    <col min="2562" max="2562" width="5.09765625" style="3" customWidth="1"/>
    <col min="2563" max="2564" width="8.8984375" style="3"/>
    <col min="2565" max="2565" width="24.09765625" style="3" customWidth="1"/>
    <col min="2566" max="2817" width="8.8984375" style="3"/>
    <col min="2818" max="2818" width="5.09765625" style="3" customWidth="1"/>
    <col min="2819" max="2820" width="8.8984375" style="3"/>
    <col min="2821" max="2821" width="24.09765625" style="3" customWidth="1"/>
    <col min="2822" max="3073" width="8.8984375" style="3"/>
    <col min="3074" max="3074" width="5.09765625" style="3" customWidth="1"/>
    <col min="3075" max="3076" width="8.8984375" style="3"/>
    <col min="3077" max="3077" width="24.09765625" style="3" customWidth="1"/>
    <col min="3078" max="3329" width="8.8984375" style="3"/>
    <col min="3330" max="3330" width="5.09765625" style="3" customWidth="1"/>
    <col min="3331" max="3332" width="8.8984375" style="3"/>
    <col min="3333" max="3333" width="24.09765625" style="3" customWidth="1"/>
    <col min="3334" max="3585" width="8.8984375" style="3"/>
    <col min="3586" max="3586" width="5.09765625" style="3" customWidth="1"/>
    <col min="3587" max="3588" width="8.8984375" style="3"/>
    <col min="3589" max="3589" width="24.09765625" style="3" customWidth="1"/>
    <col min="3590" max="3841" width="8.8984375" style="3"/>
    <col min="3842" max="3842" width="5.09765625" style="3" customWidth="1"/>
    <col min="3843" max="3844" width="8.8984375" style="3"/>
    <col min="3845" max="3845" width="24.09765625" style="3" customWidth="1"/>
    <col min="3846" max="4097" width="8.8984375" style="3"/>
    <col min="4098" max="4098" width="5.09765625" style="3" customWidth="1"/>
    <col min="4099" max="4100" width="8.8984375" style="3"/>
    <col min="4101" max="4101" width="24.09765625" style="3" customWidth="1"/>
    <col min="4102" max="4353" width="8.8984375" style="3"/>
    <col min="4354" max="4354" width="5.09765625" style="3" customWidth="1"/>
    <col min="4355" max="4356" width="8.8984375" style="3"/>
    <col min="4357" max="4357" width="24.09765625" style="3" customWidth="1"/>
    <col min="4358" max="4609" width="8.8984375" style="3"/>
    <col min="4610" max="4610" width="5.09765625" style="3" customWidth="1"/>
    <col min="4611" max="4612" width="8.8984375" style="3"/>
    <col min="4613" max="4613" width="24.09765625" style="3" customWidth="1"/>
    <col min="4614" max="4865" width="8.8984375" style="3"/>
    <col min="4866" max="4866" width="5.09765625" style="3" customWidth="1"/>
    <col min="4867" max="4868" width="8.8984375" style="3"/>
    <col min="4869" max="4869" width="24.09765625" style="3" customWidth="1"/>
    <col min="4870" max="5121" width="8.8984375" style="3"/>
    <col min="5122" max="5122" width="5.09765625" style="3" customWidth="1"/>
    <col min="5123" max="5124" width="8.8984375" style="3"/>
    <col min="5125" max="5125" width="24.09765625" style="3" customWidth="1"/>
    <col min="5126" max="5377" width="8.8984375" style="3"/>
    <col min="5378" max="5378" width="5.09765625" style="3" customWidth="1"/>
    <col min="5379" max="5380" width="8.8984375" style="3"/>
    <col min="5381" max="5381" width="24.09765625" style="3" customWidth="1"/>
    <col min="5382" max="5633" width="8.8984375" style="3"/>
    <col min="5634" max="5634" width="5.09765625" style="3" customWidth="1"/>
    <col min="5635" max="5636" width="8.8984375" style="3"/>
    <col min="5637" max="5637" width="24.09765625" style="3" customWidth="1"/>
    <col min="5638" max="5889" width="8.8984375" style="3"/>
    <col min="5890" max="5890" width="5.09765625" style="3" customWidth="1"/>
    <col min="5891" max="5892" width="8.8984375" style="3"/>
    <col min="5893" max="5893" width="24.09765625" style="3" customWidth="1"/>
    <col min="5894" max="6145" width="8.8984375" style="3"/>
    <col min="6146" max="6146" width="5.09765625" style="3" customWidth="1"/>
    <col min="6147" max="6148" width="8.8984375" style="3"/>
    <col min="6149" max="6149" width="24.09765625" style="3" customWidth="1"/>
    <col min="6150" max="6401" width="8.8984375" style="3"/>
    <col min="6402" max="6402" width="5.09765625" style="3" customWidth="1"/>
    <col min="6403" max="6404" width="8.8984375" style="3"/>
    <col min="6405" max="6405" width="24.09765625" style="3" customWidth="1"/>
    <col min="6406" max="6657" width="8.8984375" style="3"/>
    <col min="6658" max="6658" width="5.09765625" style="3" customWidth="1"/>
    <col min="6659" max="6660" width="8.8984375" style="3"/>
    <col min="6661" max="6661" width="24.09765625" style="3" customWidth="1"/>
    <col min="6662" max="6913" width="8.8984375" style="3"/>
    <col min="6914" max="6914" width="5.09765625" style="3" customWidth="1"/>
    <col min="6915" max="6916" width="8.8984375" style="3"/>
    <col min="6917" max="6917" width="24.09765625" style="3" customWidth="1"/>
    <col min="6918" max="7169" width="8.8984375" style="3"/>
    <col min="7170" max="7170" width="5.09765625" style="3" customWidth="1"/>
    <col min="7171" max="7172" width="8.8984375" style="3"/>
    <col min="7173" max="7173" width="24.09765625" style="3" customWidth="1"/>
    <col min="7174" max="7425" width="8.8984375" style="3"/>
    <col min="7426" max="7426" width="5.09765625" style="3" customWidth="1"/>
    <col min="7427" max="7428" width="8.8984375" style="3"/>
    <col min="7429" max="7429" width="24.09765625" style="3" customWidth="1"/>
    <col min="7430" max="7681" width="8.8984375" style="3"/>
    <col min="7682" max="7682" width="5.09765625" style="3" customWidth="1"/>
    <col min="7683" max="7684" width="8.8984375" style="3"/>
    <col min="7685" max="7685" width="24.09765625" style="3" customWidth="1"/>
    <col min="7686" max="7937" width="8.8984375" style="3"/>
    <col min="7938" max="7938" width="5.09765625" style="3" customWidth="1"/>
    <col min="7939" max="7940" width="8.8984375" style="3"/>
    <col min="7941" max="7941" width="24.09765625" style="3" customWidth="1"/>
    <col min="7942" max="8193" width="8.8984375" style="3"/>
    <col min="8194" max="8194" width="5.09765625" style="3" customWidth="1"/>
    <col min="8195" max="8196" width="8.8984375" style="3"/>
    <col min="8197" max="8197" width="24.09765625" style="3" customWidth="1"/>
    <col min="8198" max="8449" width="8.8984375" style="3"/>
    <col min="8450" max="8450" width="5.09765625" style="3" customWidth="1"/>
    <col min="8451" max="8452" width="8.8984375" style="3"/>
    <col min="8453" max="8453" width="24.09765625" style="3" customWidth="1"/>
    <col min="8454" max="8705" width="8.8984375" style="3"/>
    <col min="8706" max="8706" width="5.09765625" style="3" customWidth="1"/>
    <col min="8707" max="8708" width="8.8984375" style="3"/>
    <col min="8709" max="8709" width="24.09765625" style="3" customWidth="1"/>
    <col min="8710" max="8961" width="8.8984375" style="3"/>
    <col min="8962" max="8962" width="5.09765625" style="3" customWidth="1"/>
    <col min="8963" max="8964" width="8.8984375" style="3"/>
    <col min="8965" max="8965" width="24.09765625" style="3" customWidth="1"/>
    <col min="8966" max="9217" width="8.8984375" style="3"/>
    <col min="9218" max="9218" width="5.09765625" style="3" customWidth="1"/>
    <col min="9219" max="9220" width="8.8984375" style="3"/>
    <col min="9221" max="9221" width="24.09765625" style="3" customWidth="1"/>
    <col min="9222" max="9473" width="8.8984375" style="3"/>
    <col min="9474" max="9474" width="5.09765625" style="3" customWidth="1"/>
    <col min="9475" max="9476" width="8.8984375" style="3"/>
    <col min="9477" max="9477" width="24.09765625" style="3" customWidth="1"/>
    <col min="9478" max="9729" width="8.8984375" style="3"/>
    <col min="9730" max="9730" width="5.09765625" style="3" customWidth="1"/>
    <col min="9731" max="9732" width="8.8984375" style="3"/>
    <col min="9733" max="9733" width="24.09765625" style="3" customWidth="1"/>
    <col min="9734" max="9985" width="8.8984375" style="3"/>
    <col min="9986" max="9986" width="5.09765625" style="3" customWidth="1"/>
    <col min="9987" max="9988" width="8.8984375" style="3"/>
    <col min="9989" max="9989" width="24.09765625" style="3" customWidth="1"/>
    <col min="9990" max="10241" width="8.8984375" style="3"/>
    <col min="10242" max="10242" width="5.09765625" style="3" customWidth="1"/>
    <col min="10243" max="10244" width="8.8984375" style="3"/>
    <col min="10245" max="10245" width="24.09765625" style="3" customWidth="1"/>
    <col min="10246" max="10497" width="8.8984375" style="3"/>
    <col min="10498" max="10498" width="5.09765625" style="3" customWidth="1"/>
    <col min="10499" max="10500" width="8.8984375" style="3"/>
    <col min="10501" max="10501" width="24.09765625" style="3" customWidth="1"/>
    <col min="10502" max="10753" width="8.8984375" style="3"/>
    <col min="10754" max="10754" width="5.09765625" style="3" customWidth="1"/>
    <col min="10755" max="10756" width="8.8984375" style="3"/>
    <col min="10757" max="10757" width="24.09765625" style="3" customWidth="1"/>
    <col min="10758" max="11009" width="8.8984375" style="3"/>
    <col min="11010" max="11010" width="5.09765625" style="3" customWidth="1"/>
    <col min="11011" max="11012" width="8.8984375" style="3"/>
    <col min="11013" max="11013" width="24.09765625" style="3" customWidth="1"/>
    <col min="11014" max="11265" width="8.8984375" style="3"/>
    <col min="11266" max="11266" width="5.09765625" style="3" customWidth="1"/>
    <col min="11267" max="11268" width="8.8984375" style="3"/>
    <col min="11269" max="11269" width="24.09765625" style="3" customWidth="1"/>
    <col min="11270" max="11521" width="8.8984375" style="3"/>
    <col min="11522" max="11522" width="5.09765625" style="3" customWidth="1"/>
    <col min="11523" max="11524" width="8.8984375" style="3"/>
    <col min="11525" max="11525" width="24.09765625" style="3" customWidth="1"/>
    <col min="11526" max="11777" width="8.8984375" style="3"/>
    <col min="11778" max="11778" width="5.09765625" style="3" customWidth="1"/>
    <col min="11779" max="11780" width="8.8984375" style="3"/>
    <col min="11781" max="11781" width="24.09765625" style="3" customWidth="1"/>
    <col min="11782" max="12033" width="8.8984375" style="3"/>
    <col min="12034" max="12034" width="5.09765625" style="3" customWidth="1"/>
    <col min="12035" max="12036" width="8.8984375" style="3"/>
    <col min="12037" max="12037" width="24.09765625" style="3" customWidth="1"/>
    <col min="12038" max="12289" width="8.8984375" style="3"/>
    <col min="12290" max="12290" width="5.09765625" style="3" customWidth="1"/>
    <col min="12291" max="12292" width="8.8984375" style="3"/>
    <col min="12293" max="12293" width="24.09765625" style="3" customWidth="1"/>
    <col min="12294" max="12545" width="8.8984375" style="3"/>
    <col min="12546" max="12546" width="5.09765625" style="3" customWidth="1"/>
    <col min="12547" max="12548" width="8.8984375" style="3"/>
    <col min="12549" max="12549" width="24.09765625" style="3" customWidth="1"/>
    <col min="12550" max="12801" width="8.8984375" style="3"/>
    <col min="12802" max="12802" width="5.09765625" style="3" customWidth="1"/>
    <col min="12803" max="12804" width="8.8984375" style="3"/>
    <col min="12805" max="12805" width="24.09765625" style="3" customWidth="1"/>
    <col min="12806" max="13057" width="8.8984375" style="3"/>
    <col min="13058" max="13058" width="5.09765625" style="3" customWidth="1"/>
    <col min="13059" max="13060" width="8.8984375" style="3"/>
    <col min="13061" max="13061" width="24.09765625" style="3" customWidth="1"/>
    <col min="13062" max="13313" width="8.8984375" style="3"/>
    <col min="13314" max="13314" width="5.09765625" style="3" customWidth="1"/>
    <col min="13315" max="13316" width="8.8984375" style="3"/>
    <col min="13317" max="13317" width="24.09765625" style="3" customWidth="1"/>
    <col min="13318" max="13569" width="8.8984375" style="3"/>
    <col min="13570" max="13570" width="5.09765625" style="3" customWidth="1"/>
    <col min="13571" max="13572" width="8.8984375" style="3"/>
    <col min="13573" max="13573" width="24.09765625" style="3" customWidth="1"/>
    <col min="13574" max="13825" width="8.8984375" style="3"/>
    <col min="13826" max="13826" width="5.09765625" style="3" customWidth="1"/>
    <col min="13827" max="13828" width="8.8984375" style="3"/>
    <col min="13829" max="13829" width="24.09765625" style="3" customWidth="1"/>
    <col min="13830" max="14081" width="8.8984375" style="3"/>
    <col min="14082" max="14082" width="5.09765625" style="3" customWidth="1"/>
    <col min="14083" max="14084" width="8.8984375" style="3"/>
    <col min="14085" max="14085" width="24.09765625" style="3" customWidth="1"/>
    <col min="14086" max="14337" width="8.8984375" style="3"/>
    <col min="14338" max="14338" width="5.09765625" style="3" customWidth="1"/>
    <col min="14339" max="14340" width="8.8984375" style="3"/>
    <col min="14341" max="14341" width="24.09765625" style="3" customWidth="1"/>
    <col min="14342" max="14593" width="8.8984375" style="3"/>
    <col min="14594" max="14594" width="5.09765625" style="3" customWidth="1"/>
    <col min="14595" max="14596" width="8.8984375" style="3"/>
    <col min="14597" max="14597" width="24.09765625" style="3" customWidth="1"/>
    <col min="14598" max="14849" width="8.8984375" style="3"/>
    <col min="14850" max="14850" width="5.09765625" style="3" customWidth="1"/>
    <col min="14851" max="14852" width="8.8984375" style="3"/>
    <col min="14853" max="14853" width="24.09765625" style="3" customWidth="1"/>
    <col min="14854" max="15105" width="8.8984375" style="3"/>
    <col min="15106" max="15106" width="5.09765625" style="3" customWidth="1"/>
    <col min="15107" max="15108" width="8.8984375" style="3"/>
    <col min="15109" max="15109" width="24.09765625" style="3" customWidth="1"/>
    <col min="15110" max="15361" width="8.8984375" style="3"/>
    <col min="15362" max="15362" width="5.09765625" style="3" customWidth="1"/>
    <col min="15363" max="15364" width="8.8984375" style="3"/>
    <col min="15365" max="15365" width="24.09765625" style="3" customWidth="1"/>
    <col min="15366" max="15617" width="8.8984375" style="3"/>
    <col min="15618" max="15618" width="5.09765625" style="3" customWidth="1"/>
    <col min="15619" max="15620" width="8.8984375" style="3"/>
    <col min="15621" max="15621" width="24.09765625" style="3" customWidth="1"/>
    <col min="15622" max="15873" width="8.8984375" style="3"/>
    <col min="15874" max="15874" width="5.09765625" style="3" customWidth="1"/>
    <col min="15875" max="15876" width="8.8984375" style="3"/>
    <col min="15877" max="15877" width="24.09765625" style="3" customWidth="1"/>
    <col min="15878" max="16129" width="8.8984375" style="3"/>
    <col min="16130" max="16130" width="5.09765625" style="3" customWidth="1"/>
    <col min="16131" max="16132" width="8.8984375" style="3"/>
    <col min="16133" max="16133" width="24.09765625" style="3" customWidth="1"/>
    <col min="16134" max="16384" width="8.8984375" style="3"/>
  </cols>
  <sheetData>
    <row r="1" spans="1:13" ht="63" x14ac:dyDescent="0.4">
      <c r="A1" s="107" t="s">
        <v>937</v>
      </c>
      <c r="B1" s="107" t="s">
        <v>2890</v>
      </c>
      <c r="C1" s="107" t="s">
        <v>2</v>
      </c>
      <c r="D1" s="107" t="s">
        <v>2891</v>
      </c>
      <c r="E1" s="107" t="s">
        <v>2892</v>
      </c>
      <c r="F1" s="107" t="s">
        <v>939</v>
      </c>
      <c r="G1" s="107" t="s">
        <v>940</v>
      </c>
      <c r="H1" s="108" t="s">
        <v>2893</v>
      </c>
      <c r="I1" s="108" t="s">
        <v>2894</v>
      </c>
      <c r="J1" s="108" t="s">
        <v>2895</v>
      </c>
      <c r="K1" s="108" t="s">
        <v>2896</v>
      </c>
      <c r="L1" s="108" t="s">
        <v>3961</v>
      </c>
      <c r="M1" s="107" t="s">
        <v>935</v>
      </c>
    </row>
    <row r="2" spans="1:13" x14ac:dyDescent="0.4">
      <c r="A2" s="4">
        <v>1</v>
      </c>
      <c r="B2" s="3" t="s">
        <v>943</v>
      </c>
      <c r="C2" s="63">
        <v>10674</v>
      </c>
      <c r="D2" s="3" t="s">
        <v>1986</v>
      </c>
      <c r="E2" s="4" t="s">
        <v>945</v>
      </c>
      <c r="F2" s="4" t="s">
        <v>946</v>
      </c>
      <c r="G2" s="4">
        <v>758</v>
      </c>
      <c r="H2" s="109">
        <v>96.759325338114195</v>
      </c>
      <c r="I2" s="109">
        <v>101.731562548955</v>
      </c>
      <c r="J2" s="109">
        <v>88.947798993925304</v>
      </c>
      <c r="K2" s="109">
        <v>84.04</v>
      </c>
      <c r="L2" s="109">
        <f>VLOOKUP($C2,ข้อมูลพื้นฐานรพ_สป_ณสค61!$C$2:$S$897,17,0)</f>
        <v>109.86120649148805</v>
      </c>
      <c r="M2" s="3">
        <f>IF(L2&gt;=80,1,0)</f>
        <v>1</v>
      </c>
    </row>
    <row r="3" spans="1:13" x14ac:dyDescent="0.4">
      <c r="A3" s="4">
        <v>1</v>
      </c>
      <c r="B3" s="3" t="s">
        <v>943</v>
      </c>
      <c r="C3" s="63">
        <v>11189</v>
      </c>
      <c r="D3" s="3" t="s">
        <v>1987</v>
      </c>
      <c r="E3" s="4" t="s">
        <v>949</v>
      </c>
      <c r="F3" s="4" t="s">
        <v>950</v>
      </c>
      <c r="G3" s="4">
        <v>66</v>
      </c>
      <c r="H3" s="109">
        <v>70.403348554033499</v>
      </c>
      <c r="I3" s="109">
        <v>80.356994603569902</v>
      </c>
      <c r="J3" s="109">
        <v>41.340805313408097</v>
      </c>
      <c r="K3" s="109">
        <v>58.86</v>
      </c>
      <c r="L3" s="109">
        <f>VLOOKUP($C3,ข้อมูลพื้นฐานรพ_สป_ณสค61!$C$2:$S$897,17,0)</f>
        <v>72.814445828144457</v>
      </c>
      <c r="M3" s="3">
        <f t="shared" ref="M3:M65" si="0">IF(L3&gt;=80,1,0)</f>
        <v>0</v>
      </c>
    </row>
    <row r="4" spans="1:13" x14ac:dyDescent="0.4">
      <c r="A4" s="4">
        <v>1</v>
      </c>
      <c r="B4" s="3" t="s">
        <v>943</v>
      </c>
      <c r="C4" s="63">
        <v>11190</v>
      </c>
      <c r="D4" s="3" t="s">
        <v>1988</v>
      </c>
      <c r="E4" s="4" t="s">
        <v>949</v>
      </c>
      <c r="F4" s="4" t="s">
        <v>950</v>
      </c>
      <c r="G4" s="4">
        <v>118</v>
      </c>
      <c r="H4" s="109">
        <v>88.189497716895005</v>
      </c>
      <c r="I4" s="109">
        <v>86.584629672625994</v>
      </c>
      <c r="J4" s="109">
        <v>78.128627815184601</v>
      </c>
      <c r="K4" s="109">
        <v>75.540000000000006</v>
      </c>
      <c r="L4" s="109">
        <f>VLOOKUP($C4,ข้อมูลพื้นฐานรพ_สป_ณสค61!$C$2:$S$897,17,0)</f>
        <v>73.844903645228698</v>
      </c>
      <c r="M4" s="3">
        <f t="shared" si="0"/>
        <v>0</v>
      </c>
    </row>
    <row r="5" spans="1:13" x14ac:dyDescent="0.4">
      <c r="A5" s="4">
        <v>1</v>
      </c>
      <c r="B5" s="3" t="s">
        <v>943</v>
      </c>
      <c r="C5" s="63">
        <v>11191</v>
      </c>
      <c r="D5" s="3" t="s">
        <v>1989</v>
      </c>
      <c r="E5" s="4" t="s">
        <v>949</v>
      </c>
      <c r="F5" s="4" t="s">
        <v>954</v>
      </c>
      <c r="G5" s="4">
        <v>30</v>
      </c>
      <c r="H5" s="109">
        <v>86.575342465753394</v>
      </c>
      <c r="I5" s="109">
        <v>80.383561643835606</v>
      </c>
      <c r="J5" s="109">
        <v>47.059360730593603</v>
      </c>
      <c r="K5" s="109">
        <v>66.67</v>
      </c>
      <c r="L5" s="109">
        <f>VLOOKUP($C5,ข้อมูลพื้นฐานรพ_สป_ณสค61!$C$2:$S$897,17,0)</f>
        <v>56.173515981735157</v>
      </c>
      <c r="M5" s="3">
        <f t="shared" si="0"/>
        <v>0</v>
      </c>
    </row>
    <row r="6" spans="1:13" x14ac:dyDescent="0.4">
      <c r="A6" s="4">
        <v>1</v>
      </c>
      <c r="B6" s="3" t="s">
        <v>943</v>
      </c>
      <c r="C6" s="63">
        <v>11192</v>
      </c>
      <c r="D6" s="3" t="s">
        <v>1990</v>
      </c>
      <c r="E6" s="4" t="s">
        <v>949</v>
      </c>
      <c r="F6" s="4" t="s">
        <v>957</v>
      </c>
      <c r="G6" s="4">
        <v>107</v>
      </c>
      <c r="H6" s="109">
        <v>98.646412586464095</v>
      </c>
      <c r="I6" s="109">
        <v>102.050725620507</v>
      </c>
      <c r="J6" s="109">
        <v>75.082056150820605</v>
      </c>
      <c r="K6" s="109">
        <v>78.900000000000006</v>
      </c>
      <c r="L6" s="109">
        <f>VLOOKUP($C6,ข้อมูลพื้นฐานรพ_สป_ณสค61!$C$2:$S$897,17,0)</f>
        <v>96.661118934835486</v>
      </c>
      <c r="M6" s="3">
        <f t="shared" si="0"/>
        <v>1</v>
      </c>
    </row>
    <row r="7" spans="1:13" x14ac:dyDescent="0.4">
      <c r="A7" s="4">
        <v>1</v>
      </c>
      <c r="B7" s="3" t="s">
        <v>943</v>
      </c>
      <c r="C7" s="63">
        <v>11193</v>
      </c>
      <c r="D7" s="3" t="s">
        <v>1991</v>
      </c>
      <c r="E7" s="4" t="s">
        <v>949</v>
      </c>
      <c r="F7" s="4" t="s">
        <v>954</v>
      </c>
      <c r="G7" s="4">
        <v>52</v>
      </c>
      <c r="H7" s="109">
        <v>70.392694063926896</v>
      </c>
      <c r="I7" s="109">
        <v>64.073059360730596</v>
      </c>
      <c r="J7" s="109">
        <v>38.968036529680397</v>
      </c>
      <c r="K7" s="109">
        <v>40.6</v>
      </c>
      <c r="L7" s="109">
        <f>VLOOKUP($C7,ข้อมูลพื้นฐานรพ_สป_ณสค61!$C$2:$S$897,17,0)</f>
        <v>68.540569020021081</v>
      </c>
      <c r="M7" s="3">
        <f t="shared" si="0"/>
        <v>0</v>
      </c>
    </row>
    <row r="8" spans="1:13" x14ac:dyDescent="0.4">
      <c r="A8" s="4">
        <v>1</v>
      </c>
      <c r="B8" s="3" t="s">
        <v>943</v>
      </c>
      <c r="C8" s="63">
        <v>11194</v>
      </c>
      <c r="D8" s="3" t="s">
        <v>1992</v>
      </c>
      <c r="E8" s="4" t="s">
        <v>949</v>
      </c>
      <c r="F8" s="4" t="s">
        <v>957</v>
      </c>
      <c r="G8" s="4">
        <v>98</v>
      </c>
      <c r="H8" s="109">
        <v>85.520547945205493</v>
      </c>
      <c r="I8" s="109">
        <v>94.726733512215802</v>
      </c>
      <c r="J8" s="109">
        <v>80.658099138539797</v>
      </c>
      <c r="K8" s="109">
        <v>35.950000000000003</v>
      </c>
      <c r="L8" s="109">
        <f>VLOOKUP($C8,ข้อมูลพื้นฐานรพ_สป_ณสค61!$C$2:$S$897,17,0)</f>
        <v>88.020687727145656</v>
      </c>
      <c r="M8" s="3">
        <f t="shared" si="0"/>
        <v>1</v>
      </c>
    </row>
    <row r="9" spans="1:13" x14ac:dyDescent="0.4">
      <c r="A9" s="4">
        <v>1</v>
      </c>
      <c r="B9" s="3" t="s">
        <v>943</v>
      </c>
      <c r="C9" s="63">
        <v>11195</v>
      </c>
      <c r="D9" s="3" t="s">
        <v>1993</v>
      </c>
      <c r="E9" s="4" t="s">
        <v>949</v>
      </c>
      <c r="F9" s="4" t="s">
        <v>954</v>
      </c>
      <c r="G9" s="4">
        <v>59</v>
      </c>
      <c r="H9" s="109">
        <v>83.762011858515606</v>
      </c>
      <c r="I9" s="109">
        <v>80.931506849315099</v>
      </c>
      <c r="J9" s="109">
        <v>62.229715489989502</v>
      </c>
      <c r="K9" s="109">
        <v>67.959999999999994</v>
      </c>
      <c r="L9" s="109">
        <f>VLOOKUP($C9,ข้อมูลพื้นฐานรพ_สป_ณสค61!$C$2:$S$897,17,0)</f>
        <v>80.515439981425587</v>
      </c>
      <c r="M9" s="3">
        <f t="shared" si="0"/>
        <v>1</v>
      </c>
    </row>
    <row r="10" spans="1:13" x14ac:dyDescent="0.4">
      <c r="A10" s="4">
        <v>1</v>
      </c>
      <c r="B10" s="3" t="s">
        <v>943</v>
      </c>
      <c r="C10" s="63">
        <v>11196</v>
      </c>
      <c r="D10" s="3" t="s">
        <v>1994</v>
      </c>
      <c r="E10" s="4" t="s">
        <v>949</v>
      </c>
      <c r="F10" s="4" t="s">
        <v>950</v>
      </c>
      <c r="G10" s="4">
        <v>64</v>
      </c>
      <c r="H10" s="109">
        <v>78.192541856925402</v>
      </c>
      <c r="I10" s="109">
        <v>69.954337899543404</v>
      </c>
      <c r="J10" s="109">
        <v>61.434550989345503</v>
      </c>
      <c r="K10" s="109">
        <v>59.39</v>
      </c>
      <c r="L10" s="109">
        <f>VLOOKUP($C10,ข้อมูลพื้นฐานรพ_สป_ณสค61!$C$2:$S$897,17,0)</f>
        <v>73.989726027397253</v>
      </c>
      <c r="M10" s="3">
        <f t="shared" si="0"/>
        <v>0</v>
      </c>
    </row>
    <row r="11" spans="1:13" x14ac:dyDescent="0.4">
      <c r="A11" s="4">
        <v>1</v>
      </c>
      <c r="B11" s="3" t="s">
        <v>943</v>
      </c>
      <c r="C11" s="63">
        <v>11197</v>
      </c>
      <c r="D11" s="3" t="s">
        <v>1995</v>
      </c>
      <c r="E11" s="4" t="s">
        <v>949</v>
      </c>
      <c r="F11" s="4" t="s">
        <v>954</v>
      </c>
      <c r="G11" s="4">
        <v>48</v>
      </c>
      <c r="H11" s="109">
        <v>57.9794520547945</v>
      </c>
      <c r="I11" s="109">
        <v>61.25</v>
      </c>
      <c r="J11" s="109">
        <v>50.405251141552498</v>
      </c>
      <c r="K11" s="109">
        <v>48.41</v>
      </c>
      <c r="L11" s="109">
        <f>VLOOKUP($C11,ข้อมูลพื้นฐานรพ_สป_ณสค61!$C$2:$S$897,17,0)</f>
        <v>52.020547945205479</v>
      </c>
      <c r="M11" s="3">
        <f t="shared" si="0"/>
        <v>0</v>
      </c>
    </row>
    <row r="12" spans="1:13" x14ac:dyDescent="0.4">
      <c r="A12" s="4">
        <v>1</v>
      </c>
      <c r="B12" s="3" t="s">
        <v>943</v>
      </c>
      <c r="C12" s="63">
        <v>11198</v>
      </c>
      <c r="D12" s="3" t="s">
        <v>1996</v>
      </c>
      <c r="E12" s="4" t="s">
        <v>949</v>
      </c>
      <c r="F12" s="4" t="s">
        <v>954</v>
      </c>
      <c r="G12" s="4">
        <v>30</v>
      </c>
      <c r="H12" s="109">
        <v>62.858447488584503</v>
      </c>
      <c r="I12" s="109">
        <v>36.292237442922399</v>
      </c>
      <c r="J12" s="109">
        <v>45.8264840182648</v>
      </c>
      <c r="K12" s="109">
        <v>47.87</v>
      </c>
      <c r="L12" s="109">
        <f>VLOOKUP($C12,ข้อมูลพื้นฐานรพ_สป_ณสค61!$C$2:$S$897,17,0)</f>
        <v>76.182648401826484</v>
      </c>
      <c r="M12" s="3">
        <f t="shared" si="0"/>
        <v>0</v>
      </c>
    </row>
    <row r="13" spans="1:13" x14ac:dyDescent="0.4">
      <c r="A13" s="4">
        <v>1</v>
      </c>
      <c r="B13" s="3" t="s">
        <v>943</v>
      </c>
      <c r="C13" s="63">
        <v>11199</v>
      </c>
      <c r="D13" s="3" t="s">
        <v>1997</v>
      </c>
      <c r="E13" s="4" t="s">
        <v>949</v>
      </c>
      <c r="F13" s="4" t="s">
        <v>954</v>
      </c>
      <c r="G13" s="4">
        <v>34</v>
      </c>
      <c r="H13" s="109">
        <v>72.703196347032005</v>
      </c>
      <c r="I13" s="109">
        <v>56.647864625302198</v>
      </c>
      <c r="J13" s="109">
        <v>55.503626107977396</v>
      </c>
      <c r="K13" s="109">
        <v>60.81</v>
      </c>
      <c r="L13" s="109">
        <f>VLOOKUP($C13,ข้อมูลพื้นฐานรพ_สป_ณสค61!$C$2:$S$897,17,0)</f>
        <v>67.630942788074137</v>
      </c>
      <c r="M13" s="3">
        <f t="shared" si="0"/>
        <v>0</v>
      </c>
    </row>
    <row r="14" spans="1:13" x14ac:dyDescent="0.4">
      <c r="A14" s="4">
        <v>1</v>
      </c>
      <c r="B14" s="3" t="s">
        <v>943</v>
      </c>
      <c r="C14" s="63">
        <v>11200</v>
      </c>
      <c r="D14" s="3" t="s">
        <v>1998</v>
      </c>
      <c r="E14" s="4" t="s">
        <v>949</v>
      </c>
      <c r="F14" s="4" t="s">
        <v>954</v>
      </c>
      <c r="G14" s="4">
        <v>30</v>
      </c>
      <c r="H14" s="109">
        <v>53.917808219178099</v>
      </c>
      <c r="I14" s="109">
        <v>60.876712328767098</v>
      </c>
      <c r="J14" s="109">
        <v>43.378995433790003</v>
      </c>
      <c r="K14" s="109">
        <v>32.15</v>
      </c>
      <c r="L14" s="109">
        <f>VLOOKUP($C14,ข้อมูลพื้นฐานรพ_สป_ณสค61!$C$2:$S$897,17,0)</f>
        <v>95.881278538812779</v>
      </c>
      <c r="M14" s="3">
        <f t="shared" si="0"/>
        <v>1</v>
      </c>
    </row>
    <row r="15" spans="1:13" x14ac:dyDescent="0.4">
      <c r="A15" s="4">
        <v>1</v>
      </c>
      <c r="B15" s="3" t="s">
        <v>943</v>
      </c>
      <c r="C15" s="63">
        <v>11201</v>
      </c>
      <c r="D15" s="3" t="s">
        <v>1999</v>
      </c>
      <c r="E15" s="4" t="s">
        <v>949</v>
      </c>
      <c r="F15" s="4" t="s">
        <v>954</v>
      </c>
      <c r="G15" s="4">
        <v>30</v>
      </c>
      <c r="H15" s="109">
        <v>56.283105022831101</v>
      </c>
      <c r="I15" s="109">
        <v>53.488584474885798</v>
      </c>
      <c r="J15" s="109">
        <v>53.278538812785399</v>
      </c>
      <c r="K15" s="109">
        <v>36.19</v>
      </c>
      <c r="L15" s="109">
        <f>VLOOKUP($C15,ข้อมูลพื้นฐานรพ_สป_ณสค61!$C$2:$S$897,17,0)</f>
        <v>51.844748858447488</v>
      </c>
      <c r="M15" s="3">
        <f t="shared" si="0"/>
        <v>0</v>
      </c>
    </row>
    <row r="16" spans="1:13" x14ac:dyDescent="0.4">
      <c r="A16" s="4">
        <v>1</v>
      </c>
      <c r="B16" s="3" t="s">
        <v>943</v>
      </c>
      <c r="C16" s="63">
        <v>11202</v>
      </c>
      <c r="D16" s="3" t="s">
        <v>2000</v>
      </c>
      <c r="E16" s="4" t="s">
        <v>949</v>
      </c>
      <c r="F16" s="4" t="s">
        <v>954</v>
      </c>
      <c r="G16" s="4">
        <v>30</v>
      </c>
      <c r="H16" s="109">
        <v>66.785388127853906</v>
      </c>
      <c r="I16" s="109">
        <v>50.557077625570798</v>
      </c>
      <c r="J16" s="109">
        <v>57.022831050228298</v>
      </c>
      <c r="K16" s="109">
        <v>58.1</v>
      </c>
      <c r="L16" s="109">
        <f>VLOOKUP($C16,ข้อมูลพื้นฐานรพ_สป_ณสค61!$C$2:$S$897,17,0)</f>
        <v>59.013698630136986</v>
      </c>
      <c r="M16" s="3">
        <f t="shared" si="0"/>
        <v>0</v>
      </c>
    </row>
    <row r="17" spans="1:13" x14ac:dyDescent="0.4">
      <c r="A17" s="4">
        <v>1</v>
      </c>
      <c r="B17" s="3" t="s">
        <v>943</v>
      </c>
      <c r="C17" s="63">
        <v>11454</v>
      </c>
      <c r="D17" s="3" t="s">
        <v>2001</v>
      </c>
      <c r="E17" s="4" t="s">
        <v>949</v>
      </c>
      <c r="F17" s="4" t="s">
        <v>950</v>
      </c>
      <c r="G17" s="4">
        <v>68</v>
      </c>
      <c r="H17" s="109">
        <v>77.383561643835606</v>
      </c>
      <c r="I17" s="109">
        <v>78.658340048348094</v>
      </c>
      <c r="J17" s="109">
        <v>60.874294923448801</v>
      </c>
      <c r="K17" s="109">
        <v>49.1</v>
      </c>
      <c r="L17" s="109">
        <f>VLOOKUP($C17,ข้อมูลพื้นฐานรพ_สป_ณสค61!$C$2:$S$897,17,0)</f>
        <v>69.282836422240123</v>
      </c>
      <c r="M17" s="3">
        <f t="shared" si="0"/>
        <v>0</v>
      </c>
    </row>
    <row r="18" spans="1:13" x14ac:dyDescent="0.4">
      <c r="A18" s="4">
        <v>1</v>
      </c>
      <c r="B18" s="3" t="s">
        <v>943</v>
      </c>
      <c r="C18" s="63">
        <v>15012</v>
      </c>
      <c r="D18" s="3" t="s">
        <v>2002</v>
      </c>
      <c r="E18" s="4" t="s">
        <v>949</v>
      </c>
      <c r="F18" s="4" t="s">
        <v>954</v>
      </c>
      <c r="G18" s="4">
        <v>30</v>
      </c>
      <c r="H18" s="109">
        <v>74.474885844748897</v>
      </c>
      <c r="I18" s="109">
        <v>66.684931506849296</v>
      </c>
      <c r="J18" s="109">
        <v>59.698630136986303</v>
      </c>
      <c r="K18" s="109">
        <v>61.1</v>
      </c>
      <c r="L18" s="109">
        <f>VLOOKUP($C18,ข้อมูลพื้นฐานรพ_สป_ณสค61!$C$2:$S$897,17,0)</f>
        <v>79.086757990867582</v>
      </c>
      <c r="M18" s="3">
        <f t="shared" si="0"/>
        <v>0</v>
      </c>
    </row>
    <row r="19" spans="1:13" x14ac:dyDescent="0.4">
      <c r="A19" s="4">
        <v>1</v>
      </c>
      <c r="B19" s="3" t="s">
        <v>943</v>
      </c>
      <c r="C19" s="63">
        <v>28823</v>
      </c>
      <c r="D19" s="3" t="s">
        <v>2003</v>
      </c>
      <c r="E19" s="4" t="s">
        <v>949</v>
      </c>
      <c r="F19" s="114" t="s">
        <v>976</v>
      </c>
      <c r="G19" s="114">
        <v>0</v>
      </c>
      <c r="H19" s="110">
        <v>0</v>
      </c>
      <c r="I19" s="110">
        <v>0</v>
      </c>
      <c r="J19" s="110">
        <v>0</v>
      </c>
      <c r="K19" s="110">
        <v>0</v>
      </c>
      <c r="L19" s="110">
        <v>0</v>
      </c>
      <c r="M19" s="111">
        <v>1</v>
      </c>
    </row>
    <row r="20" spans="1:13" x14ac:dyDescent="0.4">
      <c r="A20" s="4">
        <v>1</v>
      </c>
      <c r="B20" s="3" t="s">
        <v>978</v>
      </c>
      <c r="C20" s="63">
        <v>10713</v>
      </c>
      <c r="D20" s="3" t="s">
        <v>2004</v>
      </c>
      <c r="E20" s="4" t="s">
        <v>945</v>
      </c>
      <c r="F20" s="4" t="s">
        <v>946</v>
      </c>
      <c r="G20" s="4">
        <v>609</v>
      </c>
      <c r="H20" s="109">
        <v>106.655132406522</v>
      </c>
      <c r="I20" s="109">
        <v>123.785505210163</v>
      </c>
      <c r="J20" s="109">
        <v>91.9072708113804</v>
      </c>
      <c r="K20" s="109">
        <v>99.72</v>
      </c>
      <c r="L20" s="109">
        <f>VLOOKUP($C20,ข้อมูลพื้นฐานรพ_สป_ณสค61!$C$2:$S$897,17,0)</f>
        <v>121.88361787794948</v>
      </c>
      <c r="M20" s="3">
        <f t="shared" si="0"/>
        <v>1</v>
      </c>
    </row>
    <row r="21" spans="1:13" x14ac:dyDescent="0.4">
      <c r="A21" s="4">
        <v>1</v>
      </c>
      <c r="B21" s="3" t="s">
        <v>978</v>
      </c>
      <c r="C21" s="63">
        <v>11119</v>
      </c>
      <c r="D21" s="3" t="s">
        <v>2005</v>
      </c>
      <c r="E21" s="4" t="s">
        <v>982</v>
      </c>
      <c r="F21" s="4" t="s">
        <v>983</v>
      </c>
      <c r="G21" s="4">
        <v>210</v>
      </c>
      <c r="H21" s="109">
        <v>79.071537290715398</v>
      </c>
      <c r="I21" s="109">
        <v>81.921722113502895</v>
      </c>
      <c r="J21" s="109">
        <v>10.0482713633399</v>
      </c>
      <c r="K21" s="109">
        <v>68.989999999999995</v>
      </c>
      <c r="L21" s="109">
        <f>VLOOKUP($C21,ข้อมูลพื้นฐานรพ_สป_ณสค61!$C$2:$S$897,17,0)</f>
        <v>81.3607305936073</v>
      </c>
      <c r="M21" s="3">
        <f t="shared" si="0"/>
        <v>1</v>
      </c>
    </row>
    <row r="22" spans="1:13" x14ac:dyDescent="0.4">
      <c r="A22" s="4">
        <v>1</v>
      </c>
      <c r="B22" s="3" t="s">
        <v>978</v>
      </c>
      <c r="C22" s="63">
        <v>11120</v>
      </c>
      <c r="D22" s="3" t="s">
        <v>2006</v>
      </c>
      <c r="E22" s="4" t="s">
        <v>949</v>
      </c>
      <c r="F22" s="4" t="s">
        <v>954</v>
      </c>
      <c r="G22" s="4">
        <v>60</v>
      </c>
      <c r="H22" s="109">
        <v>92.699137493658</v>
      </c>
      <c r="I22" s="109">
        <v>73.323186199898501</v>
      </c>
      <c r="J22" s="109">
        <v>62.739726027397303</v>
      </c>
      <c r="K22" s="109">
        <v>71.87</v>
      </c>
      <c r="L22" s="109">
        <f>VLOOKUP($C22,ข้อมูลพื้นฐานรพ_สป_ณสค61!$C$2:$S$897,17,0)</f>
        <v>55.296803652968038</v>
      </c>
      <c r="M22" s="3">
        <f t="shared" si="0"/>
        <v>0</v>
      </c>
    </row>
    <row r="23" spans="1:13" x14ac:dyDescent="0.4">
      <c r="A23" s="4">
        <v>1</v>
      </c>
      <c r="B23" s="3" t="s">
        <v>978</v>
      </c>
      <c r="C23" s="63">
        <v>11121</v>
      </c>
      <c r="D23" s="3" t="s">
        <v>2007</v>
      </c>
      <c r="E23" s="4" t="s">
        <v>949</v>
      </c>
      <c r="F23" s="4" t="s">
        <v>950</v>
      </c>
      <c r="G23" s="4">
        <v>89</v>
      </c>
      <c r="H23" s="109">
        <v>109.62100456621</v>
      </c>
      <c r="I23" s="109">
        <v>70.937355702632004</v>
      </c>
      <c r="J23" s="109">
        <v>60.400184700631101</v>
      </c>
      <c r="K23" s="109">
        <v>46.71</v>
      </c>
      <c r="L23" s="109">
        <f>VLOOKUP($C23,ข้อมูลพื้นฐานรพ_สป_ณสค61!$C$2:$S$897,17,0)</f>
        <v>59.245805756503003</v>
      </c>
      <c r="M23" s="3">
        <f t="shared" si="0"/>
        <v>0</v>
      </c>
    </row>
    <row r="24" spans="1:13" x14ac:dyDescent="0.4">
      <c r="A24" s="4">
        <v>1</v>
      </c>
      <c r="B24" s="3" t="s">
        <v>978</v>
      </c>
      <c r="C24" s="63">
        <v>11122</v>
      </c>
      <c r="D24" s="3" t="s">
        <v>2008</v>
      </c>
      <c r="E24" s="4" t="s">
        <v>949</v>
      </c>
      <c r="F24" s="4" t="s">
        <v>954</v>
      </c>
      <c r="G24" s="4">
        <v>60</v>
      </c>
      <c r="H24" s="109">
        <v>82.251141552511399</v>
      </c>
      <c r="I24" s="109">
        <v>72.022831050228305</v>
      </c>
      <c r="J24" s="109">
        <v>67.415525114155201</v>
      </c>
      <c r="K24" s="109">
        <v>64.599999999999994</v>
      </c>
      <c r="L24" s="109">
        <f>VLOOKUP($C24,ข้อมูลพื้นฐานรพ_สป_ณสค61!$C$2:$S$897,17,0)</f>
        <v>79.447488584474883</v>
      </c>
      <c r="M24" s="3">
        <f t="shared" si="0"/>
        <v>0</v>
      </c>
    </row>
    <row r="25" spans="1:13" x14ac:dyDescent="0.4">
      <c r="A25" s="4">
        <v>1</v>
      </c>
      <c r="B25" s="3" t="s">
        <v>978</v>
      </c>
      <c r="C25" s="63">
        <v>11123</v>
      </c>
      <c r="D25" s="3" t="s">
        <v>2009</v>
      </c>
      <c r="E25" s="4" t="s">
        <v>949</v>
      </c>
      <c r="F25" s="4" t="s">
        <v>954</v>
      </c>
      <c r="G25" s="4">
        <v>62</v>
      </c>
      <c r="H25" s="109">
        <v>69.212328767123296</v>
      </c>
      <c r="I25" s="109">
        <v>70.203269995581095</v>
      </c>
      <c r="J25" s="109">
        <v>46.875828546177601</v>
      </c>
      <c r="K25" s="109">
        <v>64.14</v>
      </c>
      <c r="L25" s="109">
        <f>VLOOKUP($C25,ข้อมูลพื้นฐานรพ_สป_ณสค61!$C$2:$S$897,17,0)</f>
        <v>84.021210782147591</v>
      </c>
      <c r="M25" s="3">
        <f t="shared" si="0"/>
        <v>1</v>
      </c>
    </row>
    <row r="26" spans="1:13" x14ac:dyDescent="0.4">
      <c r="A26" s="4">
        <v>1</v>
      </c>
      <c r="B26" s="3" t="s">
        <v>978</v>
      </c>
      <c r="C26" s="63">
        <v>11124</v>
      </c>
      <c r="D26" s="3" t="s">
        <v>2010</v>
      </c>
      <c r="E26" s="4" t="s">
        <v>949</v>
      </c>
      <c r="F26" s="4" t="s">
        <v>954</v>
      </c>
      <c r="G26" s="4">
        <v>32</v>
      </c>
      <c r="H26" s="109">
        <v>83.587328767123296</v>
      </c>
      <c r="I26" s="109">
        <v>75.539383561643803</v>
      </c>
      <c r="J26" s="109">
        <v>67.970890410958901</v>
      </c>
      <c r="K26" s="109">
        <v>65.150000000000006</v>
      </c>
      <c r="L26" s="109">
        <f>VLOOKUP($C26,ข้อมูลพื้นฐานรพ_สป_ณสค61!$C$2:$S$897,17,0)</f>
        <v>80.625</v>
      </c>
      <c r="M26" s="3">
        <f t="shared" si="0"/>
        <v>1</v>
      </c>
    </row>
    <row r="27" spans="1:13" x14ac:dyDescent="0.4">
      <c r="A27" s="4">
        <v>1</v>
      </c>
      <c r="B27" s="3" t="s">
        <v>978</v>
      </c>
      <c r="C27" s="63">
        <v>11125</v>
      </c>
      <c r="D27" s="3" t="s">
        <v>2011</v>
      </c>
      <c r="E27" s="4" t="s">
        <v>982</v>
      </c>
      <c r="F27" s="4" t="s">
        <v>983</v>
      </c>
      <c r="G27" s="4">
        <v>210</v>
      </c>
      <c r="H27" s="109">
        <v>88.287018917155905</v>
      </c>
      <c r="I27" s="109">
        <v>87.9056630419432</v>
      </c>
      <c r="J27" s="109">
        <v>76.347973450077703</v>
      </c>
      <c r="K27" s="109">
        <v>57.3</v>
      </c>
      <c r="L27" s="109">
        <f>VLOOKUP($C27,ข้อมูลพื้นฐานรพ_สป_ณสค61!$C$2:$S$897,17,0)</f>
        <v>87.208088714938029</v>
      </c>
      <c r="M27" s="3">
        <f t="shared" si="0"/>
        <v>1</v>
      </c>
    </row>
    <row r="28" spans="1:13" x14ac:dyDescent="0.4">
      <c r="A28" s="4">
        <v>1</v>
      </c>
      <c r="B28" s="3" t="s">
        <v>978</v>
      </c>
      <c r="C28" s="63">
        <v>11126</v>
      </c>
      <c r="D28" s="3" t="s">
        <v>2012</v>
      </c>
      <c r="E28" s="4" t="s">
        <v>949</v>
      </c>
      <c r="F28" s="4" t="s">
        <v>954</v>
      </c>
      <c r="G28" s="4">
        <v>75</v>
      </c>
      <c r="H28" s="109">
        <v>91.671232876712295</v>
      </c>
      <c r="I28" s="109">
        <v>76.203522504892405</v>
      </c>
      <c r="J28" s="109">
        <v>62.407045009784703</v>
      </c>
      <c r="K28" s="109">
        <v>55.44</v>
      </c>
      <c r="L28" s="109">
        <f>VLOOKUP($C28,ข้อมูลพื้นฐานรพ_สป_ณสค61!$C$2:$S$897,17,0)</f>
        <v>81.81552511415525</v>
      </c>
      <c r="M28" s="3">
        <f t="shared" si="0"/>
        <v>1</v>
      </c>
    </row>
    <row r="29" spans="1:13" x14ac:dyDescent="0.4">
      <c r="A29" s="4">
        <v>1</v>
      </c>
      <c r="B29" s="3" t="s">
        <v>978</v>
      </c>
      <c r="C29" s="63">
        <v>11127</v>
      </c>
      <c r="D29" s="3" t="s">
        <v>2013</v>
      </c>
      <c r="E29" s="4" t="s">
        <v>949</v>
      </c>
      <c r="F29" s="4" t="s">
        <v>954</v>
      </c>
      <c r="G29" s="4">
        <v>67</v>
      </c>
      <c r="H29" s="109">
        <v>47.961809879618102</v>
      </c>
      <c r="I29" s="109">
        <v>93.789954337899502</v>
      </c>
      <c r="J29" s="109">
        <v>78.447488584474897</v>
      </c>
      <c r="K29" s="109">
        <v>112.22</v>
      </c>
      <c r="L29" s="109">
        <f>VLOOKUP($C29,ข้อมูลพื้นฐานรพ_สป_ณสค61!$C$2:$S$897,17,0)</f>
        <v>64.804743406256392</v>
      </c>
      <c r="M29" s="3">
        <f t="shared" si="0"/>
        <v>0</v>
      </c>
    </row>
    <row r="30" spans="1:13" x14ac:dyDescent="0.4">
      <c r="A30" s="4">
        <v>1</v>
      </c>
      <c r="B30" s="3" t="s">
        <v>978</v>
      </c>
      <c r="C30" s="63">
        <v>11128</v>
      </c>
      <c r="D30" s="3" t="s">
        <v>2014</v>
      </c>
      <c r="E30" s="4" t="s">
        <v>949</v>
      </c>
      <c r="F30" s="4" t="s">
        <v>957</v>
      </c>
      <c r="G30" s="4">
        <v>160</v>
      </c>
      <c r="H30" s="109">
        <v>55.337714783434997</v>
      </c>
      <c r="I30" s="109">
        <v>86.431506849315099</v>
      </c>
      <c r="J30" s="109">
        <v>74.767123287671197</v>
      </c>
      <c r="K30" s="109">
        <v>74.150000000000006</v>
      </c>
      <c r="L30" s="109">
        <f>VLOOKUP($C30,ข้อมูลพื้นฐานรพ_สป_ณสค61!$C$2:$S$897,17,0)</f>
        <v>71.335616438356169</v>
      </c>
      <c r="M30" s="3">
        <f t="shared" si="0"/>
        <v>0</v>
      </c>
    </row>
    <row r="31" spans="1:13" x14ac:dyDescent="0.4">
      <c r="A31" s="4">
        <v>1</v>
      </c>
      <c r="B31" s="3" t="s">
        <v>978</v>
      </c>
      <c r="C31" s="63">
        <v>11129</v>
      </c>
      <c r="D31" s="3" t="s">
        <v>2015</v>
      </c>
      <c r="E31" s="4" t="s">
        <v>949</v>
      </c>
      <c r="F31" s="4" t="s">
        <v>954</v>
      </c>
      <c r="G31" s="4">
        <v>57</v>
      </c>
      <c r="H31" s="109">
        <v>93.415525114155201</v>
      </c>
      <c r="I31" s="109">
        <v>87.105022831050206</v>
      </c>
      <c r="J31" s="109">
        <v>93.424657534246606</v>
      </c>
      <c r="K31" s="109">
        <v>104.7</v>
      </c>
      <c r="L31" s="109">
        <f>VLOOKUP($C31,ข้อมูลพื้นฐานรพ_สป_ณสค61!$C$2:$S$897,17,0)</f>
        <v>67.296322999279013</v>
      </c>
      <c r="M31" s="3">
        <f t="shared" si="0"/>
        <v>0</v>
      </c>
    </row>
    <row r="32" spans="1:13" x14ac:dyDescent="0.4">
      <c r="A32" s="4">
        <v>1</v>
      </c>
      <c r="B32" s="3" t="s">
        <v>978</v>
      </c>
      <c r="C32" s="63">
        <v>11130</v>
      </c>
      <c r="D32" s="3" t="s">
        <v>2016</v>
      </c>
      <c r="E32" s="4" t="s">
        <v>949</v>
      </c>
      <c r="F32" s="4" t="s">
        <v>957</v>
      </c>
      <c r="G32" s="4">
        <v>168</v>
      </c>
      <c r="H32" s="109">
        <v>103.63329820864099</v>
      </c>
      <c r="I32" s="109">
        <v>159.25902864259001</v>
      </c>
      <c r="J32" s="109">
        <v>164.35242839352401</v>
      </c>
      <c r="K32" s="109">
        <v>149.62</v>
      </c>
      <c r="L32" s="109">
        <f>VLOOKUP($C32,ข้อมูลพื้นฐานรพ_สป_ณสค61!$C$2:$S$897,17,0)</f>
        <v>69.44063926940639</v>
      </c>
      <c r="M32" s="3">
        <f t="shared" si="0"/>
        <v>0</v>
      </c>
    </row>
    <row r="33" spans="1:13" x14ac:dyDescent="0.4">
      <c r="A33" s="4">
        <v>1</v>
      </c>
      <c r="B33" s="3" t="s">
        <v>978</v>
      </c>
      <c r="C33" s="63">
        <v>11131</v>
      </c>
      <c r="D33" s="3" t="s">
        <v>2017</v>
      </c>
      <c r="E33" s="4" t="s">
        <v>949</v>
      </c>
      <c r="F33" s="4" t="s">
        <v>950</v>
      </c>
      <c r="G33" s="4">
        <v>88</v>
      </c>
      <c r="H33" s="109">
        <v>91.070849904256903</v>
      </c>
      <c r="I33" s="109">
        <v>93.636363636363598</v>
      </c>
      <c r="J33" s="109">
        <v>84.573474470734794</v>
      </c>
      <c r="K33" s="109">
        <v>55.87</v>
      </c>
      <c r="L33" s="109">
        <f>VLOOKUP($C33,ข้อมูลพื้นฐานรพ_สป_ณสค61!$C$2:$S$897,17,0)</f>
        <v>76.326276463262758</v>
      </c>
      <c r="M33" s="3">
        <f t="shared" si="0"/>
        <v>0</v>
      </c>
    </row>
    <row r="34" spans="1:13" x14ac:dyDescent="0.4">
      <c r="A34" s="4">
        <v>1</v>
      </c>
      <c r="B34" s="3" t="s">
        <v>978</v>
      </c>
      <c r="C34" s="63">
        <v>11132</v>
      </c>
      <c r="D34" s="3" t="s">
        <v>2018</v>
      </c>
      <c r="E34" s="4" t="s">
        <v>949</v>
      </c>
      <c r="F34" s="4" t="s">
        <v>954</v>
      </c>
      <c r="G34" s="4">
        <v>77</v>
      </c>
      <c r="H34" s="109">
        <v>80.051141552511396</v>
      </c>
      <c r="I34" s="109">
        <v>70.748977050346895</v>
      </c>
      <c r="J34" s="109">
        <v>59.658423768012803</v>
      </c>
      <c r="K34" s="109">
        <v>43.34</v>
      </c>
      <c r="L34" s="109">
        <f>VLOOKUP($C34,ข้อมูลพื้นฐานรพ_สป_ณสค61!$C$2:$S$897,17,0)</f>
        <v>49.087351005159228</v>
      </c>
      <c r="M34" s="3">
        <f t="shared" si="0"/>
        <v>0</v>
      </c>
    </row>
    <row r="35" spans="1:13" x14ac:dyDescent="0.4">
      <c r="A35" s="4">
        <v>1</v>
      </c>
      <c r="B35" s="3" t="s">
        <v>978</v>
      </c>
      <c r="C35" s="63">
        <v>11133</v>
      </c>
      <c r="D35" s="3" t="s">
        <v>2019</v>
      </c>
      <c r="E35" s="4" t="s">
        <v>949</v>
      </c>
      <c r="F35" s="4" t="s">
        <v>954</v>
      </c>
      <c r="G35" s="4">
        <v>30</v>
      </c>
      <c r="H35" s="109">
        <v>87.397260273972606</v>
      </c>
      <c r="I35" s="109">
        <v>74.849315068493198</v>
      </c>
      <c r="J35" s="109">
        <v>53.424657534246599</v>
      </c>
      <c r="K35" s="109">
        <v>76.92</v>
      </c>
      <c r="L35" s="109">
        <f>VLOOKUP($C35,ข้อมูลพื้นฐานรพ_สป_ณสค61!$C$2:$S$897,17,0)</f>
        <v>64.356164383561648</v>
      </c>
      <c r="M35" s="3">
        <f t="shared" si="0"/>
        <v>0</v>
      </c>
    </row>
    <row r="36" spans="1:13" x14ac:dyDescent="0.4">
      <c r="A36" s="4">
        <v>1</v>
      </c>
      <c r="B36" s="3" t="s">
        <v>978</v>
      </c>
      <c r="C36" s="63">
        <v>11134</v>
      </c>
      <c r="D36" s="3" t="s">
        <v>2020</v>
      </c>
      <c r="E36" s="4" t="s">
        <v>949</v>
      </c>
      <c r="F36" s="4" t="s">
        <v>954</v>
      </c>
      <c r="G36" s="4">
        <v>60</v>
      </c>
      <c r="H36" s="109">
        <v>89.248097412481002</v>
      </c>
      <c r="I36" s="109">
        <v>126.584474885845</v>
      </c>
      <c r="J36" s="109">
        <v>106.794520547945</v>
      </c>
      <c r="K36" s="109">
        <v>126.37</v>
      </c>
      <c r="L36" s="109">
        <f>VLOOKUP($C36,ข้อมูลพื้นฐานรพ_สป_ณสค61!$C$2:$S$897,17,0)</f>
        <v>67.529680365296798</v>
      </c>
      <c r="M36" s="3">
        <f t="shared" si="0"/>
        <v>0</v>
      </c>
    </row>
    <row r="37" spans="1:13" x14ac:dyDescent="0.4">
      <c r="A37" s="4">
        <v>1</v>
      </c>
      <c r="B37" s="3" t="s">
        <v>978</v>
      </c>
      <c r="C37" s="63">
        <v>11135</v>
      </c>
      <c r="D37" s="3" t="s">
        <v>2021</v>
      </c>
      <c r="E37" s="4" t="s">
        <v>949</v>
      </c>
      <c r="F37" s="4" t="s">
        <v>954</v>
      </c>
      <c r="G37" s="4">
        <v>60</v>
      </c>
      <c r="H37" s="109">
        <v>88.673856018653495</v>
      </c>
      <c r="I37" s="109">
        <v>87.799475371611805</v>
      </c>
      <c r="J37" s="109">
        <v>83.305158845817502</v>
      </c>
      <c r="K37" s="109">
        <v>76.209999999999994</v>
      </c>
      <c r="L37" s="109">
        <f>VLOOKUP($C37,ข้อมูลพื้นฐานรพ_สป_ณสค61!$C$2:$S$897,17,0)</f>
        <v>70.100456621004568</v>
      </c>
      <c r="M37" s="3">
        <f t="shared" si="0"/>
        <v>0</v>
      </c>
    </row>
    <row r="38" spans="1:13" x14ac:dyDescent="0.4">
      <c r="A38" s="4">
        <v>1</v>
      </c>
      <c r="B38" s="3" t="s">
        <v>978</v>
      </c>
      <c r="C38" s="63">
        <v>11136</v>
      </c>
      <c r="D38" s="3" t="s">
        <v>2022</v>
      </c>
      <c r="E38" s="4" t="s">
        <v>949</v>
      </c>
      <c r="F38" s="4" t="s">
        <v>954</v>
      </c>
      <c r="G38" s="4">
        <v>36</v>
      </c>
      <c r="H38" s="109">
        <v>59.698630136986303</v>
      </c>
      <c r="I38" s="109">
        <v>49.337899543379002</v>
      </c>
      <c r="J38" s="109">
        <v>21.095890410958901</v>
      </c>
      <c r="K38" s="109">
        <v>20.77</v>
      </c>
      <c r="L38" s="109">
        <f>VLOOKUP($C38,ข้อมูลพื้นฐานรพ_สป_ณสค61!$C$2:$S$897,17,0)</f>
        <v>46.179604261796044</v>
      </c>
      <c r="M38" s="3">
        <f t="shared" si="0"/>
        <v>0</v>
      </c>
    </row>
    <row r="39" spans="1:13" x14ac:dyDescent="0.4">
      <c r="A39" s="4">
        <v>1</v>
      </c>
      <c r="B39" s="3" t="s">
        <v>978</v>
      </c>
      <c r="C39" s="63">
        <v>11137</v>
      </c>
      <c r="D39" s="3" t="s">
        <v>2023</v>
      </c>
      <c r="E39" s="4" t="s">
        <v>949</v>
      </c>
      <c r="F39" s="4" t="s">
        <v>954</v>
      </c>
      <c r="G39" s="4">
        <v>45</v>
      </c>
      <c r="H39" s="109">
        <v>111.29680365296799</v>
      </c>
      <c r="I39" s="109">
        <v>75.6529680365297</v>
      </c>
      <c r="J39" s="109">
        <v>72.499238964992401</v>
      </c>
      <c r="K39" s="109">
        <v>51.97</v>
      </c>
      <c r="L39" s="109">
        <f>VLOOKUP($C39,ข้อมูลพื้นฐานรพ_สป_ณสค61!$C$2:$S$897,17,0)</f>
        <v>65.765601217656013</v>
      </c>
      <c r="M39" s="3">
        <f t="shared" si="0"/>
        <v>0</v>
      </c>
    </row>
    <row r="40" spans="1:13" x14ac:dyDescent="0.4">
      <c r="A40" s="4">
        <v>1</v>
      </c>
      <c r="B40" s="3" t="s">
        <v>978</v>
      </c>
      <c r="C40" s="63">
        <v>11138</v>
      </c>
      <c r="D40" s="3" t="s">
        <v>2024</v>
      </c>
      <c r="E40" s="4" t="s">
        <v>949</v>
      </c>
      <c r="F40" s="4" t="s">
        <v>954</v>
      </c>
      <c r="G40" s="4">
        <v>30</v>
      </c>
      <c r="H40" s="109">
        <v>75.223744292237399</v>
      </c>
      <c r="I40" s="109">
        <v>94.127853881278497</v>
      </c>
      <c r="J40" s="109">
        <v>100.10045662100499</v>
      </c>
      <c r="K40" s="109">
        <v>102.36</v>
      </c>
      <c r="L40" s="109">
        <f>VLOOKUP($C40,ข้อมูลพื้นฐานรพ_สป_ณสค61!$C$2:$S$897,17,0)</f>
        <v>93.981735159817347</v>
      </c>
      <c r="M40" s="3">
        <f t="shared" si="0"/>
        <v>1</v>
      </c>
    </row>
    <row r="41" spans="1:13" x14ac:dyDescent="0.4">
      <c r="A41" s="4">
        <v>1</v>
      </c>
      <c r="B41" s="3" t="s">
        <v>978</v>
      </c>
      <c r="C41" s="63">
        <v>11139</v>
      </c>
      <c r="D41" s="3" t="s">
        <v>2025</v>
      </c>
      <c r="E41" s="4" t="s">
        <v>949</v>
      </c>
      <c r="F41" s="4" t="s">
        <v>954</v>
      </c>
      <c r="G41" s="4">
        <v>29</v>
      </c>
      <c r="H41" s="109">
        <v>75.371819960861103</v>
      </c>
      <c r="I41" s="109">
        <v>69.863013698630098</v>
      </c>
      <c r="J41" s="109">
        <v>67.066603684459096</v>
      </c>
      <c r="K41" s="109">
        <v>62.06</v>
      </c>
      <c r="L41" s="109">
        <f>VLOOKUP($C41,ข้อมูลพื้นฐานรพ_สป_ณสค61!$C$2:$S$897,17,0)</f>
        <v>60.68020784128484</v>
      </c>
      <c r="M41" s="3">
        <f t="shared" si="0"/>
        <v>0</v>
      </c>
    </row>
    <row r="42" spans="1:13" x14ac:dyDescent="0.4">
      <c r="A42" s="4">
        <v>1</v>
      </c>
      <c r="B42" s="3" t="s">
        <v>978</v>
      </c>
      <c r="C42" s="63">
        <v>11643</v>
      </c>
      <c r="D42" s="3" t="s">
        <v>2026</v>
      </c>
      <c r="E42" s="4" t="s">
        <v>949</v>
      </c>
      <c r="F42" s="4" t="s">
        <v>954</v>
      </c>
      <c r="G42" s="4">
        <v>30</v>
      </c>
      <c r="H42" s="109">
        <v>69.141552511415497</v>
      </c>
      <c r="I42" s="109">
        <v>85.388127853881301</v>
      </c>
      <c r="J42" s="109">
        <v>50.831050228310502</v>
      </c>
      <c r="K42" s="109">
        <v>53.61</v>
      </c>
      <c r="L42" s="109">
        <f>VLOOKUP($C42,ข้อมูลพื้นฐานรพ_สป_ณสค61!$C$2:$S$897,17,0)</f>
        <v>60.794520547945204</v>
      </c>
      <c r="M42" s="3">
        <f t="shared" si="0"/>
        <v>0</v>
      </c>
    </row>
    <row r="43" spans="1:13" x14ac:dyDescent="0.4">
      <c r="A43" s="4">
        <v>1</v>
      </c>
      <c r="B43" s="3" t="s">
        <v>978</v>
      </c>
      <c r="C43" s="63">
        <v>23736</v>
      </c>
      <c r="D43" s="3" t="s">
        <v>2027</v>
      </c>
      <c r="E43" s="4" t="s">
        <v>949</v>
      </c>
      <c r="F43" s="4" t="s">
        <v>976</v>
      </c>
      <c r="G43" s="4">
        <v>10</v>
      </c>
      <c r="H43" s="109">
        <v>79.369863013698605</v>
      </c>
      <c r="I43" s="109">
        <v>57.342465753424698</v>
      </c>
      <c r="J43" s="109">
        <v>26.438356164383599</v>
      </c>
      <c r="K43" s="109">
        <v>79.48</v>
      </c>
      <c r="L43" s="109">
        <f>VLOOKUP($C43,ข้อมูลพื้นฐานรพ_สป_ณสค61!$C$2:$S$897,17,0)</f>
        <v>78.493150684931507</v>
      </c>
      <c r="M43" s="3">
        <f t="shared" si="0"/>
        <v>0</v>
      </c>
    </row>
    <row r="44" spans="1:13" x14ac:dyDescent="0.4">
      <c r="A44" s="4">
        <v>1</v>
      </c>
      <c r="B44" s="3" t="s">
        <v>1007</v>
      </c>
      <c r="C44" s="63">
        <v>10716</v>
      </c>
      <c r="D44" s="3" t="s">
        <v>2028</v>
      </c>
      <c r="E44" s="4" t="s">
        <v>982</v>
      </c>
      <c r="F44" s="4" t="s">
        <v>1009</v>
      </c>
      <c r="G44" s="4">
        <v>502</v>
      </c>
      <c r="H44" s="109">
        <v>88.871892925430203</v>
      </c>
      <c r="I44" s="109">
        <v>90.996015936255006</v>
      </c>
      <c r="J44" s="109">
        <v>89.753315505102904</v>
      </c>
      <c r="K44" s="109">
        <v>81.22</v>
      </c>
      <c r="L44" s="109">
        <f>VLOOKUP($C44,ข้อมูลพื้นฐานรพ_สป_ณสค61!$C$2:$S$897,17,0)</f>
        <v>92.324401026032859</v>
      </c>
      <c r="M44" s="3">
        <f t="shared" si="0"/>
        <v>1</v>
      </c>
    </row>
    <row r="45" spans="1:13" x14ac:dyDescent="0.4">
      <c r="A45" s="4">
        <v>1</v>
      </c>
      <c r="B45" s="3" t="s">
        <v>1007</v>
      </c>
      <c r="C45" s="63">
        <v>11173</v>
      </c>
      <c r="D45" s="3" t="s">
        <v>2029</v>
      </c>
      <c r="E45" s="4" t="s">
        <v>949</v>
      </c>
      <c r="F45" s="4" t="s">
        <v>954</v>
      </c>
      <c r="G45" s="4">
        <v>30</v>
      </c>
      <c r="H45" s="109">
        <v>38.356164383561598</v>
      </c>
      <c r="I45" s="109">
        <v>36.027397260274</v>
      </c>
      <c r="J45" s="109">
        <v>40.507655116841299</v>
      </c>
      <c r="K45" s="109">
        <v>53.09</v>
      </c>
      <c r="L45" s="109">
        <f>VLOOKUP($C45,ข้อมูลพื้นฐานรพ_สป_ณสค61!$C$2:$S$897,17,0)</f>
        <v>54.365296803652967</v>
      </c>
      <c r="M45" s="3">
        <f t="shared" si="0"/>
        <v>0</v>
      </c>
    </row>
    <row r="46" spans="1:13" x14ac:dyDescent="0.4">
      <c r="A46" s="4">
        <v>1</v>
      </c>
      <c r="B46" s="3" t="s">
        <v>1007</v>
      </c>
      <c r="C46" s="63">
        <v>11174</v>
      </c>
      <c r="D46" s="3" t="s">
        <v>2030</v>
      </c>
      <c r="E46" s="4" t="s">
        <v>949</v>
      </c>
      <c r="F46" s="4" t="s">
        <v>954</v>
      </c>
      <c r="G46" s="4">
        <v>30</v>
      </c>
      <c r="H46" s="109">
        <v>33.808219178082197</v>
      </c>
      <c r="I46" s="109">
        <v>32.849315068493098</v>
      </c>
      <c r="J46" s="109">
        <v>31.6073059360731</v>
      </c>
      <c r="K46" s="109">
        <v>31.83</v>
      </c>
      <c r="L46" s="109">
        <f>VLOOKUP($C46,ข้อมูลพื้นฐานรพ_สป_ณสค61!$C$2:$S$897,17,0)</f>
        <v>32.337899543378995</v>
      </c>
      <c r="M46" s="3">
        <f t="shared" si="0"/>
        <v>0</v>
      </c>
    </row>
    <row r="47" spans="1:13" x14ac:dyDescent="0.4">
      <c r="A47" s="4">
        <v>1</v>
      </c>
      <c r="B47" s="3" t="s">
        <v>1007</v>
      </c>
      <c r="C47" s="63">
        <v>11175</v>
      </c>
      <c r="D47" s="3" t="s">
        <v>2031</v>
      </c>
      <c r="E47" s="4" t="s">
        <v>949</v>
      </c>
      <c r="F47" s="4" t="s">
        <v>954</v>
      </c>
      <c r="G47" s="4">
        <v>40</v>
      </c>
      <c r="H47" s="109">
        <v>45.6705957311246</v>
      </c>
      <c r="I47" s="109">
        <v>52.022937241159603</v>
      </c>
      <c r="J47" s="109">
        <v>48.837209302325597</v>
      </c>
      <c r="K47" s="109">
        <v>45.66</v>
      </c>
      <c r="L47" s="109">
        <f>VLOOKUP($C47,ข้อมูลพื้นฐานรพ_สป_ณสค61!$C$2:$S$897,17,0)</f>
        <v>66.780821917808225</v>
      </c>
      <c r="M47" s="3">
        <f t="shared" si="0"/>
        <v>0</v>
      </c>
    </row>
    <row r="48" spans="1:13" x14ac:dyDescent="0.4">
      <c r="A48" s="4">
        <v>1</v>
      </c>
      <c r="B48" s="3" t="s">
        <v>1007</v>
      </c>
      <c r="C48" s="63">
        <v>11176</v>
      </c>
      <c r="D48" s="3" t="s">
        <v>2032</v>
      </c>
      <c r="E48" s="4" t="s">
        <v>949</v>
      </c>
      <c r="F48" s="4" t="s">
        <v>954</v>
      </c>
      <c r="G48" s="4">
        <v>49</v>
      </c>
      <c r="H48" s="109">
        <v>70.047525859658904</v>
      </c>
      <c r="I48" s="109">
        <v>66.239865809337402</v>
      </c>
      <c r="J48" s="109">
        <v>80.564719038300296</v>
      </c>
      <c r="K48" s="109">
        <v>73.28</v>
      </c>
      <c r="L48" s="109">
        <f>VLOOKUP($C48,ข้อมูลพื้นฐานรพ_สป_ณสค61!$C$2:$S$897,17,0)</f>
        <v>70.0754822476936</v>
      </c>
      <c r="M48" s="3">
        <f t="shared" si="0"/>
        <v>0</v>
      </c>
    </row>
    <row r="49" spans="1:13" x14ac:dyDescent="0.4">
      <c r="A49" s="4">
        <v>1</v>
      </c>
      <c r="B49" s="3" t="s">
        <v>1007</v>
      </c>
      <c r="C49" s="63">
        <v>11177</v>
      </c>
      <c r="D49" s="3" t="s">
        <v>2033</v>
      </c>
      <c r="E49" s="4" t="s">
        <v>949</v>
      </c>
      <c r="F49" s="4" t="s">
        <v>954</v>
      </c>
      <c r="G49" s="4">
        <v>84</v>
      </c>
      <c r="H49" s="109">
        <v>82.981735159817305</v>
      </c>
      <c r="I49" s="109">
        <v>64.4773878776506</v>
      </c>
      <c r="J49" s="109">
        <v>64.728842184274697</v>
      </c>
      <c r="K49" s="109">
        <v>70.89</v>
      </c>
      <c r="L49" s="109">
        <f>VLOOKUP($C49,ข้อมูลพื้นฐานรพ_สป_ณสค61!$C$2:$S$897,17,0)</f>
        <v>69.00848010437052</v>
      </c>
      <c r="M49" s="3">
        <f t="shared" si="0"/>
        <v>0</v>
      </c>
    </row>
    <row r="50" spans="1:13" x14ac:dyDescent="0.4">
      <c r="A50" s="4">
        <v>1</v>
      </c>
      <c r="B50" s="3" t="s">
        <v>1007</v>
      </c>
      <c r="C50" s="63">
        <v>11178</v>
      </c>
      <c r="D50" s="3" t="s">
        <v>2034</v>
      </c>
      <c r="E50" s="4" t="s">
        <v>949</v>
      </c>
      <c r="F50" s="4" t="s">
        <v>954</v>
      </c>
      <c r="G50" s="4">
        <v>30</v>
      </c>
      <c r="H50" s="109">
        <v>45.580389329488099</v>
      </c>
      <c r="I50" s="109">
        <v>61.3607305936073</v>
      </c>
      <c r="J50" s="109">
        <v>56.986301369863</v>
      </c>
      <c r="K50" s="109">
        <v>50.36</v>
      </c>
      <c r="L50" s="109">
        <f>VLOOKUP($C50,ข้อมูลพื้นฐานรพ_สป_ณสค61!$C$2:$S$897,17,0)</f>
        <v>68.593607305936075</v>
      </c>
      <c r="M50" s="3">
        <f t="shared" si="0"/>
        <v>0</v>
      </c>
    </row>
    <row r="51" spans="1:13" x14ac:dyDescent="0.4">
      <c r="A51" s="4">
        <v>1</v>
      </c>
      <c r="B51" s="3" t="s">
        <v>1007</v>
      </c>
      <c r="C51" s="63">
        <v>11179</v>
      </c>
      <c r="D51" s="3" t="s">
        <v>2035</v>
      </c>
      <c r="E51" s="4" t="s">
        <v>949</v>
      </c>
      <c r="F51" s="4" t="s">
        <v>954</v>
      </c>
      <c r="G51" s="4">
        <v>37</v>
      </c>
      <c r="H51" s="109">
        <v>49.863013698630098</v>
      </c>
      <c r="I51" s="109">
        <v>36.405740378343097</v>
      </c>
      <c r="J51" s="109">
        <v>37.064579256360098</v>
      </c>
      <c r="K51" s="109">
        <v>37.51</v>
      </c>
      <c r="L51" s="109">
        <f>VLOOKUP($C51,ข้อมูลพื้นฐานรพ_สป_ณสค61!$C$2:$S$897,17,0)</f>
        <v>54.801925212884115</v>
      </c>
      <c r="M51" s="3">
        <f t="shared" si="0"/>
        <v>0</v>
      </c>
    </row>
    <row r="52" spans="1:13" x14ac:dyDescent="0.4">
      <c r="A52" s="4">
        <v>1</v>
      </c>
      <c r="B52" s="3" t="s">
        <v>1007</v>
      </c>
      <c r="C52" s="63">
        <v>11180</v>
      </c>
      <c r="D52" s="3" t="s">
        <v>2036</v>
      </c>
      <c r="E52" s="4" t="s">
        <v>949</v>
      </c>
      <c r="F52" s="4" t="s">
        <v>954</v>
      </c>
      <c r="G52" s="4">
        <v>30</v>
      </c>
      <c r="H52" s="109">
        <v>42.273972602739697</v>
      </c>
      <c r="I52" s="109">
        <v>36.584474885844699</v>
      </c>
      <c r="J52" s="109">
        <v>38.036529680365298</v>
      </c>
      <c r="K52" s="109">
        <v>41.7</v>
      </c>
      <c r="L52" s="109">
        <f>VLOOKUP($C52,ข้อมูลพื้นฐานรพ_สป_ณสค61!$C$2:$S$897,17,0)</f>
        <v>40.347031963470322</v>
      </c>
      <c r="M52" s="3">
        <f t="shared" si="0"/>
        <v>0</v>
      </c>
    </row>
    <row r="53" spans="1:13" x14ac:dyDescent="0.4">
      <c r="A53" s="4">
        <v>1</v>
      </c>
      <c r="B53" s="3" t="s">
        <v>1007</v>
      </c>
      <c r="C53" s="63">
        <v>11181</v>
      </c>
      <c r="D53" s="3" t="s">
        <v>2037</v>
      </c>
      <c r="E53" s="4" t="s">
        <v>949</v>
      </c>
      <c r="F53" s="4" t="s">
        <v>954</v>
      </c>
      <c r="G53" s="4">
        <v>30</v>
      </c>
      <c r="H53" s="109">
        <v>38.9124117891241</v>
      </c>
      <c r="I53" s="109">
        <v>37.077625570776299</v>
      </c>
      <c r="J53" s="109">
        <v>38.931506849315099</v>
      </c>
      <c r="K53" s="109">
        <v>34.32</v>
      </c>
      <c r="L53" s="109">
        <f>VLOOKUP($C53,ข้อมูลพื้นฐานรพ_สป_ณสค61!$C$2:$S$897,17,0)</f>
        <v>43.972602739726028</v>
      </c>
      <c r="M53" s="3">
        <f t="shared" si="0"/>
        <v>0</v>
      </c>
    </row>
    <row r="54" spans="1:13" x14ac:dyDescent="0.4">
      <c r="A54" s="4">
        <v>1</v>
      </c>
      <c r="B54" s="3" t="s">
        <v>1007</v>
      </c>
      <c r="C54" s="63">
        <v>11182</v>
      </c>
      <c r="D54" s="3" t="s">
        <v>2038</v>
      </c>
      <c r="E54" s="4" t="s">
        <v>949</v>
      </c>
      <c r="F54" s="4" t="s">
        <v>954</v>
      </c>
      <c r="G54" s="4">
        <v>20</v>
      </c>
      <c r="H54" s="109">
        <v>64.359737939249598</v>
      </c>
      <c r="I54" s="109">
        <v>72.211350293542097</v>
      </c>
      <c r="J54" s="109">
        <v>63.5485975212003</v>
      </c>
      <c r="K54" s="109">
        <v>50.67</v>
      </c>
      <c r="L54" s="109">
        <f>VLOOKUP($C54,ข้อมูลพื้นฐานรพ_สป_ณสค61!$C$2:$S$897,17,0)</f>
        <v>72.479452054794521</v>
      </c>
      <c r="M54" s="3">
        <f t="shared" si="0"/>
        <v>0</v>
      </c>
    </row>
    <row r="55" spans="1:13" x14ac:dyDescent="0.4">
      <c r="A55" s="4">
        <v>1</v>
      </c>
      <c r="B55" s="3" t="s">
        <v>1007</v>
      </c>
      <c r="C55" s="63">
        <v>11183</v>
      </c>
      <c r="D55" s="3" t="s">
        <v>2039</v>
      </c>
      <c r="E55" s="4" t="s">
        <v>949</v>
      </c>
      <c r="F55" s="4" t="s">
        <v>954</v>
      </c>
      <c r="G55" s="4">
        <v>30</v>
      </c>
      <c r="H55" s="109">
        <v>24.310502283104999</v>
      </c>
      <c r="I55" s="109">
        <v>23.799086757990899</v>
      </c>
      <c r="J55" s="109">
        <v>33.570776255707798</v>
      </c>
      <c r="K55" s="109">
        <v>27.65</v>
      </c>
      <c r="L55" s="109">
        <f>VLOOKUP($C55,ข้อมูลพื้นฐานรพ_สป_ณสค61!$C$2:$S$897,17,0)</f>
        <v>28.182648401826484</v>
      </c>
      <c r="M55" s="3">
        <f t="shared" si="0"/>
        <v>0</v>
      </c>
    </row>
    <row r="56" spans="1:13" x14ac:dyDescent="0.4">
      <c r="A56" s="4">
        <v>1</v>
      </c>
      <c r="B56" s="3" t="s">
        <v>1007</v>
      </c>
      <c r="C56" s="63">
        <v>11453</v>
      </c>
      <c r="D56" s="3" t="s">
        <v>2040</v>
      </c>
      <c r="E56" s="4" t="s">
        <v>949</v>
      </c>
      <c r="F56" s="4" t="s">
        <v>957</v>
      </c>
      <c r="G56" s="4">
        <v>125</v>
      </c>
      <c r="H56" s="109">
        <v>84.498369210698002</v>
      </c>
      <c r="I56" s="109">
        <v>81.401174168297501</v>
      </c>
      <c r="J56" s="109">
        <v>73.176777560339204</v>
      </c>
      <c r="K56" s="109">
        <v>80.180000000000007</v>
      </c>
      <c r="L56" s="109">
        <f>VLOOKUP($C56,ข้อมูลพื้นฐานรพ_สป_ณสค61!$C$2:$S$897,17,0)</f>
        <v>82.814246575342466</v>
      </c>
      <c r="M56" s="3">
        <f t="shared" si="0"/>
        <v>1</v>
      </c>
    </row>
    <row r="57" spans="1:13" x14ac:dyDescent="0.4">
      <c r="A57" s="4">
        <v>1</v>
      </c>
      <c r="B57" s="3" t="s">
        <v>1007</v>
      </c>
      <c r="C57" s="63">
        <v>11625</v>
      </c>
      <c r="D57" s="3" t="s">
        <v>2041</v>
      </c>
      <c r="E57" s="4" t="s">
        <v>949</v>
      </c>
      <c r="F57" s="4" t="s">
        <v>954</v>
      </c>
      <c r="G57" s="4">
        <v>30</v>
      </c>
      <c r="H57" s="109">
        <v>30.630136986301402</v>
      </c>
      <c r="I57" s="109">
        <v>41.6529680365297</v>
      </c>
      <c r="J57" s="109">
        <v>20.328767123287701</v>
      </c>
      <c r="K57" s="109">
        <v>23.73</v>
      </c>
      <c r="L57" s="109">
        <f>VLOOKUP($C57,ข้อมูลพื้นฐานรพ_สป_ณสค61!$C$2:$S$897,17,0)</f>
        <v>40.748858447488587</v>
      </c>
      <c r="M57" s="3">
        <f t="shared" si="0"/>
        <v>0</v>
      </c>
    </row>
    <row r="58" spans="1:13" x14ac:dyDescent="0.4">
      <c r="A58" s="4">
        <v>1</v>
      </c>
      <c r="B58" s="3" t="s">
        <v>1007</v>
      </c>
      <c r="C58" s="63">
        <v>25017</v>
      </c>
      <c r="D58" s="3" t="s">
        <v>2042</v>
      </c>
      <c r="E58" s="4" t="s">
        <v>949</v>
      </c>
      <c r="F58" s="114" t="s">
        <v>976</v>
      </c>
      <c r="G58" s="114">
        <v>0</v>
      </c>
      <c r="H58" s="110">
        <v>0</v>
      </c>
      <c r="I58" s="110">
        <v>0</v>
      </c>
      <c r="J58" s="110">
        <v>0</v>
      </c>
      <c r="K58" s="110">
        <v>0</v>
      </c>
      <c r="L58" s="110">
        <f>VLOOKUP($C58,ข้อมูลพื้นฐานรพ_สป_ณสค61!$C$2:$S$897,17,0)</f>
        <v>0</v>
      </c>
      <c r="M58" s="111">
        <v>1</v>
      </c>
    </row>
    <row r="59" spans="1:13" x14ac:dyDescent="0.4">
      <c r="A59" s="4">
        <v>1</v>
      </c>
      <c r="B59" s="3" t="s">
        <v>1026</v>
      </c>
      <c r="C59" s="63">
        <v>10717</v>
      </c>
      <c r="D59" s="3" t="s">
        <v>2043</v>
      </c>
      <c r="E59" s="4" t="s">
        <v>982</v>
      </c>
      <c r="F59" s="4" t="s">
        <v>1009</v>
      </c>
      <c r="G59" s="4">
        <v>400</v>
      </c>
      <c r="H59" s="109">
        <v>88.584246575342505</v>
      </c>
      <c r="I59" s="109">
        <v>90.919863013698603</v>
      </c>
      <c r="J59" s="109">
        <v>89.007534246575304</v>
      </c>
      <c r="K59" s="109">
        <v>80.37</v>
      </c>
      <c r="L59" s="109">
        <f>VLOOKUP($C59,ข้อมูลพื้นฐานรพ_สป_ณสค61!$C$2:$S$897,17,0)</f>
        <v>86.716438356164389</v>
      </c>
      <c r="M59" s="3">
        <f t="shared" si="0"/>
        <v>1</v>
      </c>
    </row>
    <row r="60" spans="1:13" x14ac:dyDescent="0.4">
      <c r="A60" s="4">
        <v>1</v>
      </c>
      <c r="B60" s="3" t="s">
        <v>1026</v>
      </c>
      <c r="C60" s="63">
        <v>10718</v>
      </c>
      <c r="D60" s="3" t="s">
        <v>2044</v>
      </c>
      <c r="E60" s="4" t="s">
        <v>982</v>
      </c>
      <c r="F60" s="4" t="s">
        <v>983</v>
      </c>
      <c r="G60" s="4">
        <v>231</v>
      </c>
      <c r="H60" s="109">
        <v>82.716005455731505</v>
      </c>
      <c r="I60" s="109">
        <v>81.594022415940202</v>
      </c>
      <c r="J60" s="109">
        <v>83.335112376208301</v>
      </c>
      <c r="K60" s="109">
        <v>77.13</v>
      </c>
      <c r="L60" s="109">
        <f>VLOOKUP($C60,ข้อมูลพื้นฐานรพ_สป_ณสค61!$C$2:$S$897,17,0)</f>
        <v>86.5670402656704</v>
      </c>
      <c r="M60" s="3">
        <f t="shared" si="0"/>
        <v>1</v>
      </c>
    </row>
    <row r="61" spans="1:13" x14ac:dyDescent="0.4">
      <c r="A61" s="4">
        <v>1</v>
      </c>
      <c r="B61" s="3" t="s">
        <v>1026</v>
      </c>
      <c r="C61" s="63">
        <v>11184</v>
      </c>
      <c r="D61" s="3" t="s">
        <v>2045</v>
      </c>
      <c r="E61" s="4" t="s">
        <v>949</v>
      </c>
      <c r="F61" s="4" t="s">
        <v>954</v>
      </c>
      <c r="G61" s="4">
        <v>59</v>
      </c>
      <c r="H61" s="109">
        <v>69.0461694571284</v>
      </c>
      <c r="I61" s="109">
        <v>62.3033992897007</v>
      </c>
      <c r="J61" s="109">
        <v>50.725520040588499</v>
      </c>
      <c r="K61" s="109">
        <v>52.72</v>
      </c>
      <c r="L61" s="109">
        <f>VLOOKUP($C61,ข้อมูลพื้นฐานรพ_สป_ณสค61!$C$2:$S$897,17,0)</f>
        <v>45.539818899465985</v>
      </c>
      <c r="M61" s="3">
        <f t="shared" si="0"/>
        <v>0</v>
      </c>
    </row>
    <row r="62" spans="1:13" x14ac:dyDescent="0.4">
      <c r="A62" s="4">
        <v>1</v>
      </c>
      <c r="B62" s="3" t="s">
        <v>1026</v>
      </c>
      <c r="C62" s="63">
        <v>11185</v>
      </c>
      <c r="D62" s="3" t="s">
        <v>2046</v>
      </c>
      <c r="E62" s="4" t="s">
        <v>949</v>
      </c>
      <c r="F62" s="4" t="s">
        <v>954</v>
      </c>
      <c r="G62" s="4">
        <v>30</v>
      </c>
      <c r="H62" s="109">
        <v>51.242009132420101</v>
      </c>
      <c r="I62" s="109">
        <v>49.378995433790003</v>
      </c>
      <c r="J62" s="109">
        <v>54.356164383561598</v>
      </c>
      <c r="K62" s="109">
        <v>49.14</v>
      </c>
      <c r="L62" s="109">
        <f>VLOOKUP($C62,ข้อมูลพื้นฐานรพ_สป_ณสค61!$C$2:$S$897,17,0)</f>
        <v>53.205479452054796</v>
      </c>
      <c r="M62" s="3">
        <f t="shared" si="0"/>
        <v>0</v>
      </c>
    </row>
    <row r="63" spans="1:13" x14ac:dyDescent="0.4">
      <c r="A63" s="4">
        <v>1</v>
      </c>
      <c r="B63" s="3" t="s">
        <v>1026</v>
      </c>
      <c r="C63" s="63">
        <v>11186</v>
      </c>
      <c r="D63" s="3" t="s">
        <v>2047</v>
      </c>
      <c r="E63" s="4" t="s">
        <v>949</v>
      </c>
      <c r="F63" s="4" t="s">
        <v>954</v>
      </c>
      <c r="G63" s="4">
        <v>96</v>
      </c>
      <c r="H63" s="109">
        <v>74.104865375531404</v>
      </c>
      <c r="I63" s="109">
        <v>68.239726027397296</v>
      </c>
      <c r="J63" s="109">
        <v>72.441780821917803</v>
      </c>
      <c r="K63" s="109">
        <v>81.78</v>
      </c>
      <c r="L63" s="109">
        <f>VLOOKUP($C63,ข้อมูลพื้นฐานรพ_สป_ณสค61!$C$2:$S$897,17,0)</f>
        <v>70.253995433789953</v>
      </c>
      <c r="M63" s="3">
        <f t="shared" si="0"/>
        <v>0</v>
      </c>
    </row>
    <row r="64" spans="1:13" x14ac:dyDescent="0.4">
      <c r="A64" s="4">
        <v>1</v>
      </c>
      <c r="B64" s="3" t="s">
        <v>1026</v>
      </c>
      <c r="C64" s="63">
        <v>11187</v>
      </c>
      <c r="D64" s="3" t="s">
        <v>2048</v>
      </c>
      <c r="E64" s="4" t="s">
        <v>949</v>
      </c>
      <c r="F64" s="4" t="s">
        <v>954</v>
      </c>
      <c r="G64" s="4">
        <v>42</v>
      </c>
      <c r="H64" s="109">
        <v>77.305936073059399</v>
      </c>
      <c r="I64" s="109">
        <v>77.701674277016807</v>
      </c>
      <c r="J64" s="109">
        <v>78.0974124809741</v>
      </c>
      <c r="K64" s="109">
        <v>74.22</v>
      </c>
      <c r="L64" s="109">
        <f>VLOOKUP($C64,ข้อมูลพื้นฐานรพ_สป_ณสค61!$C$2:$S$897,17,0)</f>
        <v>73.392041748206125</v>
      </c>
      <c r="M64" s="3">
        <f t="shared" si="0"/>
        <v>0</v>
      </c>
    </row>
    <row r="65" spans="1:13" x14ac:dyDescent="0.4">
      <c r="A65" s="4">
        <v>1</v>
      </c>
      <c r="B65" s="3" t="s">
        <v>1026</v>
      </c>
      <c r="C65" s="63">
        <v>11188</v>
      </c>
      <c r="D65" s="3" t="s">
        <v>2049</v>
      </c>
      <c r="E65" s="4" t="s">
        <v>949</v>
      </c>
      <c r="F65" s="4" t="s">
        <v>954</v>
      </c>
      <c r="G65" s="4">
        <v>34</v>
      </c>
      <c r="H65" s="109">
        <v>60.593607305936096</v>
      </c>
      <c r="I65" s="109">
        <v>55.165189363416602</v>
      </c>
      <c r="J65" s="109">
        <v>53.843674456083797</v>
      </c>
      <c r="K65" s="109">
        <v>54.01</v>
      </c>
      <c r="L65" s="109">
        <f>VLOOKUP($C65,ข้อมูลพื้นฐานรพ_สป_ณสค61!$C$2:$S$897,17,0)</f>
        <v>45.366639806607573</v>
      </c>
      <c r="M65" s="3">
        <f t="shared" si="0"/>
        <v>0</v>
      </c>
    </row>
    <row r="66" spans="1:13" x14ac:dyDescent="0.4">
      <c r="A66" s="4">
        <v>1</v>
      </c>
      <c r="B66" s="3" t="s">
        <v>1026</v>
      </c>
      <c r="C66" s="63">
        <v>40744</v>
      </c>
      <c r="D66" s="3" t="s">
        <v>2050</v>
      </c>
      <c r="E66" s="4" t="s">
        <v>949</v>
      </c>
      <c r="F66" s="114" t="s">
        <v>976</v>
      </c>
      <c r="G66" s="114">
        <v>0</v>
      </c>
      <c r="H66" s="110">
        <v>0</v>
      </c>
      <c r="I66" s="110">
        <v>0</v>
      </c>
      <c r="J66" s="110">
        <v>0</v>
      </c>
      <c r="K66" s="110">
        <v>0</v>
      </c>
      <c r="L66" s="112">
        <f>VLOOKUP($C66,ข้อมูลพื้นฐานรพ_สป_ณสค61!$C$2:$S$897,17,0)</f>
        <v>0</v>
      </c>
      <c r="M66" s="113">
        <v>1</v>
      </c>
    </row>
    <row r="67" spans="1:13" x14ac:dyDescent="0.4">
      <c r="A67" s="4">
        <v>1</v>
      </c>
      <c r="B67" s="3" t="s">
        <v>1026</v>
      </c>
      <c r="C67" s="63">
        <v>40745</v>
      </c>
      <c r="D67" s="3" t="s">
        <v>2051</v>
      </c>
      <c r="E67" s="4" t="s">
        <v>949</v>
      </c>
      <c r="F67" s="114" t="s">
        <v>976</v>
      </c>
      <c r="G67" s="114">
        <v>0</v>
      </c>
      <c r="H67" s="110">
        <v>0</v>
      </c>
      <c r="I67" s="110">
        <v>0</v>
      </c>
      <c r="J67" s="110">
        <v>0</v>
      </c>
      <c r="K67" s="110">
        <v>0</v>
      </c>
      <c r="L67" s="112">
        <f>VLOOKUP($C67,ข้อมูลพื้นฐานรพ_สป_ณสค61!$C$2:$S$897,17,0)</f>
        <v>0</v>
      </c>
      <c r="M67" s="113">
        <v>1</v>
      </c>
    </row>
    <row r="68" spans="1:13" x14ac:dyDescent="0.4">
      <c r="A68" s="4">
        <v>1</v>
      </c>
      <c r="B68" s="3" t="s">
        <v>1037</v>
      </c>
      <c r="C68" s="63">
        <v>10715</v>
      </c>
      <c r="D68" s="3" t="s">
        <v>2052</v>
      </c>
      <c r="E68" s="4" t="s">
        <v>982</v>
      </c>
      <c r="F68" s="4" t="s">
        <v>1009</v>
      </c>
      <c r="G68" s="4">
        <v>500</v>
      </c>
      <c r="H68" s="109">
        <v>90.579178082191802</v>
      </c>
      <c r="I68" s="109">
        <v>98.467945205479495</v>
      </c>
      <c r="J68" s="109">
        <v>100.524383561644</v>
      </c>
      <c r="K68" s="109">
        <v>84.39</v>
      </c>
      <c r="L68" s="109">
        <f>VLOOKUP($C68,ข้อมูลพื้นฐานรพ_สป_ณสค61!$C$2:$S$897,17,0)</f>
        <v>93.473424657534252</v>
      </c>
      <c r="M68" s="3">
        <f t="shared" ref="M68:M130" si="1">IF(L68&gt;=80,1,0)</f>
        <v>1</v>
      </c>
    </row>
    <row r="69" spans="1:13" x14ac:dyDescent="0.4">
      <c r="A69" s="4">
        <v>1</v>
      </c>
      <c r="B69" s="3" t="s">
        <v>1037</v>
      </c>
      <c r="C69" s="63">
        <v>11166</v>
      </c>
      <c r="D69" s="3" t="s">
        <v>2053</v>
      </c>
      <c r="E69" s="4" t="s">
        <v>949</v>
      </c>
      <c r="F69" s="4" t="s">
        <v>954</v>
      </c>
      <c r="G69" s="4">
        <v>54</v>
      </c>
      <c r="H69" s="109">
        <v>59.3658041603247</v>
      </c>
      <c r="I69" s="109">
        <v>59.3658041603247</v>
      </c>
      <c r="J69" s="109">
        <v>65.281582952815796</v>
      </c>
      <c r="K69" s="109">
        <v>70.930000000000007</v>
      </c>
      <c r="L69" s="109">
        <f>VLOOKUP($C69,ข้อมูลพื้นฐานรพ_สป_ณสค61!$C$2:$S$897,17,0)</f>
        <v>64.292237442922371</v>
      </c>
      <c r="M69" s="3">
        <f t="shared" si="1"/>
        <v>0</v>
      </c>
    </row>
    <row r="70" spans="1:13" x14ac:dyDescent="0.4">
      <c r="A70" s="4">
        <v>1</v>
      </c>
      <c r="B70" s="3" t="s">
        <v>1037</v>
      </c>
      <c r="C70" s="63">
        <v>11167</v>
      </c>
      <c r="D70" s="3" t="s">
        <v>2054</v>
      </c>
      <c r="E70" s="4" t="s">
        <v>949</v>
      </c>
      <c r="F70" s="4" t="s">
        <v>954</v>
      </c>
      <c r="G70" s="4">
        <v>44</v>
      </c>
      <c r="H70" s="109">
        <v>52.970112079701103</v>
      </c>
      <c r="I70" s="109">
        <v>52.970112079701103</v>
      </c>
      <c r="J70" s="109">
        <v>52.826899128268998</v>
      </c>
      <c r="K70" s="109">
        <v>48.34</v>
      </c>
      <c r="L70" s="109">
        <f>VLOOKUP($C70,ข้อมูลพื้นฐานรพ_สป_ณสค61!$C$2:$S$897,17,0)</f>
        <v>70.529265255292657</v>
      </c>
      <c r="M70" s="3">
        <f t="shared" si="1"/>
        <v>0</v>
      </c>
    </row>
    <row r="71" spans="1:13" x14ac:dyDescent="0.4">
      <c r="A71" s="4">
        <v>1</v>
      </c>
      <c r="B71" s="3" t="s">
        <v>1037</v>
      </c>
      <c r="C71" s="63">
        <v>11169</v>
      </c>
      <c r="D71" s="3" t="s">
        <v>2055</v>
      </c>
      <c r="E71" s="4" t="s">
        <v>949</v>
      </c>
      <c r="F71" s="4" t="s">
        <v>954</v>
      </c>
      <c r="G71" s="4">
        <v>43</v>
      </c>
      <c r="H71" s="109">
        <v>53.380057343102898</v>
      </c>
      <c r="I71" s="109">
        <v>50.417330359987297</v>
      </c>
      <c r="J71" s="109">
        <v>60.509716470213398</v>
      </c>
      <c r="K71" s="109">
        <v>59.91</v>
      </c>
      <c r="L71" s="109">
        <f>VLOOKUP($C71,ข้อมูลพื้นฐานรพ_สป_ณสค61!$C$2:$S$897,17,0)</f>
        <v>64.950621216948079</v>
      </c>
      <c r="M71" s="3">
        <f t="shared" si="1"/>
        <v>0</v>
      </c>
    </row>
    <row r="72" spans="1:13" x14ac:dyDescent="0.4">
      <c r="A72" s="4">
        <v>1</v>
      </c>
      <c r="B72" s="3" t="s">
        <v>1037</v>
      </c>
      <c r="C72" s="63">
        <v>11170</v>
      </c>
      <c r="D72" s="3" t="s">
        <v>2056</v>
      </c>
      <c r="E72" s="4" t="s">
        <v>949</v>
      </c>
      <c r="F72" s="4" t="s">
        <v>954</v>
      </c>
      <c r="G72" s="4">
        <v>35</v>
      </c>
      <c r="H72" s="109">
        <v>51.099804305283797</v>
      </c>
      <c r="I72" s="109">
        <v>51.099804305283797</v>
      </c>
      <c r="J72" s="109">
        <v>54.332681017612501</v>
      </c>
      <c r="K72" s="109">
        <v>42.54</v>
      </c>
      <c r="L72" s="109">
        <f>VLOOKUP($C72,ข้อมูลพื้นฐานรพ_สป_ณสค61!$C$2:$S$897,17,0)</f>
        <v>58.238747553816047</v>
      </c>
      <c r="M72" s="3">
        <f t="shared" si="1"/>
        <v>0</v>
      </c>
    </row>
    <row r="73" spans="1:13" x14ac:dyDescent="0.4">
      <c r="A73" s="4">
        <v>1</v>
      </c>
      <c r="B73" s="3" t="s">
        <v>1037</v>
      </c>
      <c r="C73" s="63">
        <v>11171</v>
      </c>
      <c r="D73" s="3" t="s">
        <v>2057</v>
      </c>
      <c r="E73" s="4" t="s">
        <v>949</v>
      </c>
      <c r="F73" s="4" t="s">
        <v>954</v>
      </c>
      <c r="G73" s="4">
        <v>30</v>
      </c>
      <c r="H73" s="109">
        <v>62.675799086757998</v>
      </c>
      <c r="I73" s="109">
        <v>75.369863013698605</v>
      </c>
      <c r="J73" s="109">
        <v>81.872146118721503</v>
      </c>
      <c r="K73" s="109">
        <v>84.35</v>
      </c>
      <c r="L73" s="109">
        <f>VLOOKUP($C73,ข้อมูลพื้นฐานรพ_สป_ณสค61!$C$2:$S$897,17,0)</f>
        <v>85.415525114155244</v>
      </c>
      <c r="M73" s="3">
        <f t="shared" si="1"/>
        <v>1</v>
      </c>
    </row>
    <row r="74" spans="1:13" x14ac:dyDescent="0.4">
      <c r="A74" s="4">
        <v>1</v>
      </c>
      <c r="B74" s="3" t="s">
        <v>1037</v>
      </c>
      <c r="C74" s="63">
        <v>11172</v>
      </c>
      <c r="D74" s="3" t="s">
        <v>2058</v>
      </c>
      <c r="E74" s="4" t="s">
        <v>949</v>
      </c>
      <c r="F74" s="4" t="s">
        <v>954</v>
      </c>
      <c r="G74" s="4">
        <v>34</v>
      </c>
      <c r="H74" s="109">
        <v>53.279613215149098</v>
      </c>
      <c r="I74" s="109">
        <v>53.279613215149098</v>
      </c>
      <c r="J74" s="109">
        <v>58.074133763094302</v>
      </c>
      <c r="K74" s="109">
        <v>55.29</v>
      </c>
      <c r="L74" s="109">
        <f>VLOOKUP($C74,ข้อมูลพื้นฐานรพ_สป_ณสค61!$C$2:$S$897,17,0)</f>
        <v>41.345688960515716</v>
      </c>
      <c r="M74" s="3">
        <f t="shared" si="1"/>
        <v>0</v>
      </c>
    </row>
    <row r="75" spans="1:13" x14ac:dyDescent="0.4">
      <c r="A75" s="4">
        <v>1</v>
      </c>
      <c r="B75" s="3" t="s">
        <v>1037</v>
      </c>
      <c r="C75" s="63">
        <v>11452</v>
      </c>
      <c r="D75" s="3" t="s">
        <v>2059</v>
      </c>
      <c r="E75" s="4" t="s">
        <v>949</v>
      </c>
      <c r="F75" s="4" t="s">
        <v>950</v>
      </c>
      <c r="G75" s="4">
        <v>34</v>
      </c>
      <c r="H75" s="109">
        <v>75.149073327961304</v>
      </c>
      <c r="I75" s="109">
        <v>85.168949771689498</v>
      </c>
      <c r="J75" s="109">
        <v>85.114155251141597</v>
      </c>
      <c r="K75" s="109">
        <v>76.95</v>
      </c>
      <c r="L75" s="109">
        <f>VLOOKUP($C75,ข้อมูลพื้นฐานรพ_สป_ณสค61!$C$2:$S$897,17,0)</f>
        <v>79.161966156325548</v>
      </c>
      <c r="M75" s="3">
        <f t="shared" si="1"/>
        <v>0</v>
      </c>
    </row>
    <row r="76" spans="1:13" x14ac:dyDescent="0.4">
      <c r="A76" s="4">
        <v>1</v>
      </c>
      <c r="B76" s="3" t="s">
        <v>1046</v>
      </c>
      <c r="C76" s="63">
        <v>10719</v>
      </c>
      <c r="D76" s="3" t="s">
        <v>2060</v>
      </c>
      <c r="E76" s="4" t="s">
        <v>982</v>
      </c>
      <c r="F76" s="4" t="s">
        <v>1009</v>
      </c>
      <c r="G76" s="4">
        <v>150</v>
      </c>
      <c r="H76" s="109">
        <v>73.140214640956302</v>
      </c>
      <c r="I76" s="109">
        <v>69.972602739726</v>
      </c>
      <c r="J76" s="109">
        <v>67.464840182648402</v>
      </c>
      <c r="K76" s="109">
        <v>48.72</v>
      </c>
      <c r="L76" s="109">
        <f>VLOOKUP($C76,ข้อมูลพื้นฐานรพ_สป_ณสค61!$C$2:$S$897,17,0)</f>
        <v>83.205479452054789</v>
      </c>
      <c r="M76" s="3">
        <f t="shared" si="1"/>
        <v>1</v>
      </c>
    </row>
    <row r="77" spans="1:13" x14ac:dyDescent="0.4">
      <c r="A77" s="4">
        <v>1</v>
      </c>
      <c r="B77" s="3" t="s">
        <v>1046</v>
      </c>
      <c r="C77" s="63">
        <v>11203</v>
      </c>
      <c r="D77" s="3" t="s">
        <v>2061</v>
      </c>
      <c r="E77" s="4" t="s">
        <v>949</v>
      </c>
      <c r="F77" s="4" t="s">
        <v>954</v>
      </c>
      <c r="G77" s="4">
        <v>34</v>
      </c>
      <c r="H77" s="109">
        <v>75.084609186140199</v>
      </c>
      <c r="I77" s="109">
        <v>88.182648401826498</v>
      </c>
      <c r="J77" s="109">
        <v>74.840182648401793</v>
      </c>
      <c r="K77" s="109">
        <v>86.54</v>
      </c>
      <c r="L77" s="109">
        <f>VLOOKUP($C77,ข้อมูลพื้นฐานรพ_สป_ณสค61!$C$2:$S$897,17,0)</f>
        <v>94.923448831587436</v>
      </c>
      <c r="M77" s="3">
        <f t="shared" si="1"/>
        <v>1</v>
      </c>
    </row>
    <row r="78" spans="1:13" x14ac:dyDescent="0.4">
      <c r="A78" s="4">
        <v>1</v>
      </c>
      <c r="B78" s="3" t="s">
        <v>1046</v>
      </c>
      <c r="C78" s="63">
        <v>11204</v>
      </c>
      <c r="D78" s="3" t="s">
        <v>2062</v>
      </c>
      <c r="E78" s="4" t="s">
        <v>949</v>
      </c>
      <c r="F78" s="4" t="s">
        <v>950</v>
      </c>
      <c r="G78" s="4">
        <v>60</v>
      </c>
      <c r="H78" s="109">
        <v>62.757990867579899</v>
      </c>
      <c r="I78" s="109">
        <v>61.3196347031964</v>
      </c>
      <c r="J78" s="109">
        <v>53.6803652968037</v>
      </c>
      <c r="K78" s="109">
        <v>43.93</v>
      </c>
      <c r="L78" s="109">
        <f>VLOOKUP($C78,ข้อมูลพื้นฐานรพ_สป_ณสค61!$C$2:$S$897,17,0)</f>
        <v>55.694063926940636</v>
      </c>
      <c r="M78" s="3">
        <f t="shared" si="1"/>
        <v>0</v>
      </c>
    </row>
    <row r="79" spans="1:13" x14ac:dyDescent="0.4">
      <c r="A79" s="4">
        <v>1</v>
      </c>
      <c r="B79" s="3" t="s">
        <v>1046</v>
      </c>
      <c r="C79" s="63">
        <v>11205</v>
      </c>
      <c r="D79" s="3" t="s">
        <v>2063</v>
      </c>
      <c r="E79" s="4" t="s">
        <v>949</v>
      </c>
      <c r="F79" s="4" t="s">
        <v>957</v>
      </c>
      <c r="G79" s="4">
        <v>114</v>
      </c>
      <c r="H79" s="109">
        <v>71.194424417207401</v>
      </c>
      <c r="I79" s="109">
        <v>72.283502084574195</v>
      </c>
      <c r="J79" s="109">
        <v>64.011911852292997</v>
      </c>
      <c r="K79" s="109">
        <v>52.03</v>
      </c>
      <c r="L79" s="109">
        <f>VLOOKUP($C79,ข้อมูลพื้นฐานรพ_สป_ณสค61!$C$2:$S$897,17,0)</f>
        <v>64.520547945205479</v>
      </c>
      <c r="M79" s="3">
        <f t="shared" si="1"/>
        <v>0</v>
      </c>
    </row>
    <row r="80" spans="1:13" x14ac:dyDescent="0.4">
      <c r="A80" s="4">
        <v>1</v>
      </c>
      <c r="B80" s="3" t="s">
        <v>1046</v>
      </c>
      <c r="C80" s="63">
        <v>11206</v>
      </c>
      <c r="D80" s="3" t="s">
        <v>2064</v>
      </c>
      <c r="E80" s="4" t="s">
        <v>949</v>
      </c>
      <c r="F80" s="4" t="s">
        <v>954</v>
      </c>
      <c r="G80" s="4">
        <v>30</v>
      </c>
      <c r="H80" s="109">
        <v>66.657534246575295</v>
      </c>
      <c r="I80" s="109">
        <v>48.1735159817352</v>
      </c>
      <c r="J80" s="109">
        <v>57.707762557077601</v>
      </c>
      <c r="K80" s="109">
        <v>57.15</v>
      </c>
      <c r="L80" s="109">
        <f>VLOOKUP($C80,ข้อมูลพื้นฐานรพ_สป_ณสค61!$C$2:$S$897,17,0)</f>
        <v>70.25570776255708</v>
      </c>
      <c r="M80" s="3">
        <f t="shared" si="1"/>
        <v>0</v>
      </c>
    </row>
    <row r="81" spans="1:13" x14ac:dyDescent="0.4">
      <c r="A81" s="4">
        <v>1</v>
      </c>
      <c r="B81" s="3" t="s">
        <v>1046</v>
      </c>
      <c r="C81" s="63">
        <v>11207</v>
      </c>
      <c r="D81" s="3" t="s">
        <v>2065</v>
      </c>
      <c r="E81" s="4" t="s">
        <v>949</v>
      </c>
      <c r="F81" s="4" t="s">
        <v>954</v>
      </c>
      <c r="G81" s="4">
        <v>32</v>
      </c>
      <c r="H81" s="109">
        <v>56.894977168949801</v>
      </c>
      <c r="I81" s="109">
        <v>55.917808219178099</v>
      </c>
      <c r="J81" s="109">
        <v>50.986301369863</v>
      </c>
      <c r="K81" s="109">
        <v>43.55</v>
      </c>
      <c r="L81" s="109">
        <f>VLOOKUP($C81,ข้อมูลพื้นฐานรพ_สป_ณสค61!$C$2:$S$897,17,0)</f>
        <v>48.998287671232873</v>
      </c>
      <c r="M81" s="3">
        <f t="shared" si="1"/>
        <v>0</v>
      </c>
    </row>
    <row r="82" spans="1:13" x14ac:dyDescent="0.4">
      <c r="A82" s="4">
        <v>1</v>
      </c>
      <c r="B82" s="3" t="s">
        <v>1046</v>
      </c>
      <c r="C82" s="63">
        <v>11208</v>
      </c>
      <c r="D82" s="3" t="s">
        <v>2066</v>
      </c>
      <c r="E82" s="4" t="s">
        <v>949</v>
      </c>
      <c r="F82" s="4" t="s">
        <v>954</v>
      </c>
      <c r="G82" s="4">
        <v>34</v>
      </c>
      <c r="H82" s="109">
        <v>79.369863013698605</v>
      </c>
      <c r="I82" s="109">
        <v>72.401826484018301</v>
      </c>
      <c r="J82" s="109">
        <v>75.242009132420094</v>
      </c>
      <c r="K82" s="109">
        <v>49.67</v>
      </c>
      <c r="L82" s="109">
        <f>VLOOKUP($C82,ข้อมูลพื้นฐานรพ_สป_ณสค61!$C$2:$S$897,17,0)</f>
        <v>54.198227236099918</v>
      </c>
      <c r="M82" s="3">
        <f t="shared" si="1"/>
        <v>0</v>
      </c>
    </row>
    <row r="83" spans="1:13" x14ac:dyDescent="0.4">
      <c r="A83" s="4">
        <v>1</v>
      </c>
      <c r="B83" s="3" t="s">
        <v>1055</v>
      </c>
      <c r="C83" s="63">
        <v>10672</v>
      </c>
      <c r="D83" s="3" t="s">
        <v>2067</v>
      </c>
      <c r="E83" s="4" t="s">
        <v>945</v>
      </c>
      <c r="F83" s="4" t="s">
        <v>946</v>
      </c>
      <c r="G83" s="4">
        <v>755</v>
      </c>
      <c r="H83" s="109">
        <v>79.345848131236295</v>
      </c>
      <c r="I83" s="109">
        <v>86.002428471260203</v>
      </c>
      <c r="J83" s="109">
        <v>0.78087322353906896</v>
      </c>
      <c r="K83" s="109">
        <v>71.5</v>
      </c>
      <c r="L83" s="109">
        <f>VLOOKUP($C83,ข้อมูลพื้นฐานรพ_สป_ณสค61!$C$2:$S$897,17,0)</f>
        <v>92.787807311984039</v>
      </c>
      <c r="M83" s="3">
        <f t="shared" si="1"/>
        <v>1</v>
      </c>
    </row>
    <row r="84" spans="1:13" x14ac:dyDescent="0.4">
      <c r="A84" s="4">
        <v>1</v>
      </c>
      <c r="B84" s="3" t="s">
        <v>1055</v>
      </c>
      <c r="C84" s="63">
        <v>11146</v>
      </c>
      <c r="D84" s="3" t="s">
        <v>2068</v>
      </c>
      <c r="E84" s="4" t="s">
        <v>949</v>
      </c>
      <c r="F84" s="4" t="s">
        <v>954</v>
      </c>
      <c r="G84" s="4">
        <v>30</v>
      </c>
      <c r="H84" s="109">
        <v>76.109589041095902</v>
      </c>
      <c r="I84" s="109">
        <v>75.150684931506802</v>
      </c>
      <c r="J84" s="109">
        <v>56</v>
      </c>
      <c r="K84" s="109">
        <v>36.51</v>
      </c>
      <c r="L84" s="109">
        <f>VLOOKUP($C84,ข้อมูลพื้นฐานรพ_สป_ณสค61!$C$2:$S$897,17,0)</f>
        <v>66.155251141552512</v>
      </c>
      <c r="M84" s="3">
        <f t="shared" si="1"/>
        <v>0</v>
      </c>
    </row>
    <row r="85" spans="1:13" x14ac:dyDescent="0.4">
      <c r="A85" s="4">
        <v>1</v>
      </c>
      <c r="B85" s="3" t="s">
        <v>1055</v>
      </c>
      <c r="C85" s="63">
        <v>11147</v>
      </c>
      <c r="D85" s="3" t="s">
        <v>2069</v>
      </c>
      <c r="E85" s="4" t="s">
        <v>949</v>
      </c>
      <c r="F85" s="4" t="s">
        <v>957</v>
      </c>
      <c r="G85" s="4">
        <v>120</v>
      </c>
      <c r="H85" s="109">
        <v>82.129158512720196</v>
      </c>
      <c r="I85" s="109">
        <v>91.455968688845402</v>
      </c>
      <c r="J85" s="109">
        <v>88.493150684931507</v>
      </c>
      <c r="K85" s="109">
        <v>102.97</v>
      </c>
      <c r="L85" s="109">
        <f>VLOOKUP($C85,ข้อมูลพื้นฐานรพ_สป_ณสค61!$C$2:$S$897,17,0)</f>
        <v>77.248858447488587</v>
      </c>
      <c r="M85" s="3">
        <f t="shared" si="1"/>
        <v>0</v>
      </c>
    </row>
    <row r="86" spans="1:13" x14ac:dyDescent="0.4">
      <c r="A86" s="4">
        <v>1</v>
      </c>
      <c r="B86" s="3" t="s">
        <v>1055</v>
      </c>
      <c r="C86" s="63">
        <v>11148</v>
      </c>
      <c r="D86" s="3" t="s">
        <v>2070</v>
      </c>
      <c r="E86" s="4" t="s">
        <v>949</v>
      </c>
      <c r="F86" s="4" t="s">
        <v>954</v>
      </c>
      <c r="G86" s="4">
        <v>30</v>
      </c>
      <c r="H86" s="109">
        <v>83.278538812785399</v>
      </c>
      <c r="I86" s="109">
        <v>77.917808219178099</v>
      </c>
      <c r="J86" s="109">
        <v>63.278538812785399</v>
      </c>
      <c r="K86" s="109">
        <v>60.35</v>
      </c>
      <c r="L86" s="109">
        <f>VLOOKUP($C86,ข้อมูลพื้นฐานรพ_สป_ณสค61!$C$2:$S$897,17,0)</f>
        <v>78.264840182648399</v>
      </c>
      <c r="M86" s="3">
        <f t="shared" si="1"/>
        <v>0</v>
      </c>
    </row>
    <row r="87" spans="1:13" x14ac:dyDescent="0.4">
      <c r="A87" s="4">
        <v>1</v>
      </c>
      <c r="B87" s="3" t="s">
        <v>1055</v>
      </c>
      <c r="C87" s="63">
        <v>11149</v>
      </c>
      <c r="D87" s="3" t="s">
        <v>2071</v>
      </c>
      <c r="E87" s="4" t="s">
        <v>949</v>
      </c>
      <c r="F87" s="4" t="s">
        <v>954</v>
      </c>
      <c r="G87" s="4">
        <v>29</v>
      </c>
      <c r="H87" s="109">
        <v>63.5694716242661</v>
      </c>
      <c r="I87" s="109">
        <v>90.420091324200897</v>
      </c>
      <c r="J87" s="109">
        <v>99.799086757990906</v>
      </c>
      <c r="K87" s="109">
        <v>100.23</v>
      </c>
      <c r="L87" s="109">
        <f>VLOOKUP($C87,ข้อมูลพื้นฐานรพ_สป_ณสค61!$C$2:$S$897,17,0)</f>
        <v>100.40623523854511</v>
      </c>
      <c r="M87" s="3">
        <f t="shared" si="1"/>
        <v>1</v>
      </c>
    </row>
    <row r="88" spans="1:13" x14ac:dyDescent="0.4">
      <c r="A88" s="4">
        <v>1</v>
      </c>
      <c r="B88" s="3" t="s">
        <v>1055</v>
      </c>
      <c r="C88" s="63">
        <v>11150</v>
      </c>
      <c r="D88" s="3" t="s">
        <v>2072</v>
      </c>
      <c r="E88" s="4" t="s">
        <v>949</v>
      </c>
      <c r="F88" s="4" t="s">
        <v>954</v>
      </c>
      <c r="G88" s="4">
        <v>27</v>
      </c>
      <c r="H88" s="109">
        <v>60.922374429223701</v>
      </c>
      <c r="I88" s="109">
        <v>63.260273972602697</v>
      </c>
      <c r="J88" s="109">
        <v>24.328767123287701</v>
      </c>
      <c r="K88" s="109">
        <v>64.58</v>
      </c>
      <c r="L88" s="109">
        <f>VLOOKUP($C88,ข้อมูลพื้นฐานรพ_สป_ณสค61!$C$2:$S$897,17,0)</f>
        <v>80.213089802130895</v>
      </c>
      <c r="M88" s="3">
        <f t="shared" si="1"/>
        <v>1</v>
      </c>
    </row>
    <row r="89" spans="1:13" x14ac:dyDescent="0.4">
      <c r="A89" s="4">
        <v>1</v>
      </c>
      <c r="B89" s="3" t="s">
        <v>1055</v>
      </c>
      <c r="C89" s="63">
        <v>11151</v>
      </c>
      <c r="D89" s="3" t="s">
        <v>2073</v>
      </c>
      <c r="E89" s="4" t="s">
        <v>949</v>
      </c>
      <c r="F89" s="4" t="s">
        <v>954</v>
      </c>
      <c r="G89" s="4">
        <v>32</v>
      </c>
      <c r="H89" s="109">
        <v>90.772369571553497</v>
      </c>
      <c r="I89" s="109">
        <v>90.772369571553497</v>
      </c>
      <c r="J89" s="109">
        <v>76.519965024774095</v>
      </c>
      <c r="K89" s="109">
        <v>66.47</v>
      </c>
      <c r="L89" s="109">
        <f>VLOOKUP($C89,ข้อมูลพื้นฐานรพ_สป_ณสค61!$C$2:$S$897,17,0)</f>
        <v>99.863013698630141</v>
      </c>
      <c r="M89" s="3">
        <f t="shared" si="1"/>
        <v>1</v>
      </c>
    </row>
    <row r="90" spans="1:13" x14ac:dyDescent="0.4">
      <c r="A90" s="4">
        <v>1</v>
      </c>
      <c r="B90" s="3" t="s">
        <v>1055</v>
      </c>
      <c r="C90" s="63">
        <v>11152</v>
      </c>
      <c r="D90" s="3" t="s">
        <v>2074</v>
      </c>
      <c r="E90" s="4" t="s">
        <v>949</v>
      </c>
      <c r="F90" s="4" t="s">
        <v>957</v>
      </c>
      <c r="G90" s="4">
        <v>60</v>
      </c>
      <c r="H90" s="109">
        <v>58.812785388127899</v>
      </c>
      <c r="I90" s="109">
        <v>50.857744994731299</v>
      </c>
      <c r="J90" s="109">
        <v>61.791359325605903</v>
      </c>
      <c r="K90" s="109">
        <v>63.15</v>
      </c>
      <c r="L90" s="109">
        <f>VLOOKUP($C90,ข้อมูลพื้นฐานรพ_สป_ณสค61!$C$2:$S$897,17,0)</f>
        <v>74.374429223744286</v>
      </c>
      <c r="M90" s="3">
        <f t="shared" si="1"/>
        <v>0</v>
      </c>
    </row>
    <row r="91" spans="1:13" x14ac:dyDescent="0.4">
      <c r="A91" s="4">
        <v>1</v>
      </c>
      <c r="B91" s="3" t="s">
        <v>1055</v>
      </c>
      <c r="C91" s="63">
        <v>11153</v>
      </c>
      <c r="D91" s="3" t="s">
        <v>2075</v>
      </c>
      <c r="E91" s="4" t="s">
        <v>949</v>
      </c>
      <c r="F91" s="4" t="s">
        <v>954</v>
      </c>
      <c r="G91" s="4">
        <v>9</v>
      </c>
      <c r="H91" s="109">
        <v>29.0867579908676</v>
      </c>
      <c r="I91" s="109">
        <v>33.397260273972599</v>
      </c>
      <c r="J91" s="109">
        <v>28.5662100456621</v>
      </c>
      <c r="K91" s="109">
        <v>29.16</v>
      </c>
      <c r="L91" s="109">
        <f>VLOOKUP($C91,ข้อมูลพื้นฐานรพ_สป_ณสค61!$C$2:$S$897,17,0)</f>
        <v>134.06392694063928</v>
      </c>
      <c r="M91" s="3">
        <f t="shared" si="1"/>
        <v>1</v>
      </c>
    </row>
    <row r="92" spans="1:13" x14ac:dyDescent="0.4">
      <c r="A92" s="4">
        <v>1</v>
      </c>
      <c r="B92" s="3" t="s">
        <v>1055</v>
      </c>
      <c r="C92" s="63">
        <v>11154</v>
      </c>
      <c r="D92" s="3" t="s">
        <v>2076</v>
      </c>
      <c r="E92" s="4" t="s">
        <v>949</v>
      </c>
      <c r="F92" s="4" t="s">
        <v>954</v>
      </c>
      <c r="G92" s="4">
        <v>30</v>
      </c>
      <c r="H92" s="109">
        <v>96.328767123287705</v>
      </c>
      <c r="I92" s="109">
        <v>57.141552511415497</v>
      </c>
      <c r="J92" s="109">
        <v>52.940639269406397</v>
      </c>
      <c r="K92" s="109">
        <v>44.62</v>
      </c>
      <c r="L92" s="109">
        <f>VLOOKUP($C92,ข้อมูลพื้นฐานรพ_สป_ณสค61!$C$2:$S$897,17,0)</f>
        <v>61.87214611872146</v>
      </c>
      <c r="M92" s="3">
        <f t="shared" si="1"/>
        <v>0</v>
      </c>
    </row>
    <row r="93" spans="1:13" x14ac:dyDescent="0.4">
      <c r="A93" s="4">
        <v>1</v>
      </c>
      <c r="B93" s="3" t="s">
        <v>1055</v>
      </c>
      <c r="C93" s="63">
        <v>11155</v>
      </c>
      <c r="D93" s="3" t="s">
        <v>2077</v>
      </c>
      <c r="E93" s="4" t="s">
        <v>949</v>
      </c>
      <c r="F93" s="4" t="s">
        <v>954</v>
      </c>
      <c r="G93" s="4">
        <v>30</v>
      </c>
      <c r="H93" s="109">
        <v>59.123287671232902</v>
      </c>
      <c r="I93" s="109">
        <v>24.118721461187199</v>
      </c>
      <c r="J93" s="109">
        <v>63.397260273972599</v>
      </c>
      <c r="K93" s="109">
        <v>66.349999999999994</v>
      </c>
      <c r="L93" s="109">
        <f>VLOOKUP($C93,ข้อมูลพื้นฐานรพ_สป_ณสค61!$C$2:$S$897,17,0)</f>
        <v>70.502283105022826</v>
      </c>
      <c r="M93" s="3">
        <f t="shared" si="1"/>
        <v>0</v>
      </c>
    </row>
    <row r="94" spans="1:13" x14ac:dyDescent="0.4">
      <c r="A94" s="4">
        <v>1</v>
      </c>
      <c r="B94" s="3" t="s">
        <v>1055</v>
      </c>
      <c r="C94" s="63">
        <v>11156</v>
      </c>
      <c r="D94" s="3" t="s">
        <v>2078</v>
      </c>
      <c r="E94" s="4" t="s">
        <v>949</v>
      </c>
      <c r="F94" s="4" t="s">
        <v>954</v>
      </c>
      <c r="G94" s="4">
        <v>30</v>
      </c>
      <c r="H94" s="109">
        <v>63.945205479452099</v>
      </c>
      <c r="I94" s="109">
        <v>83.570776255707798</v>
      </c>
      <c r="J94" s="109">
        <v>70.6392694063927</v>
      </c>
      <c r="K94" s="109">
        <v>59.46</v>
      </c>
      <c r="L94" s="109">
        <f>VLOOKUP($C94,ข้อมูลพื้นฐานรพ_สป_ณสค61!$C$2:$S$897,17,0)</f>
        <v>62.721461187214615</v>
      </c>
      <c r="M94" s="3">
        <f t="shared" si="1"/>
        <v>0</v>
      </c>
    </row>
    <row r="95" spans="1:13" x14ac:dyDescent="0.4">
      <c r="A95" s="4">
        <v>1</v>
      </c>
      <c r="B95" s="3" t="s">
        <v>1055</v>
      </c>
      <c r="C95" s="63">
        <v>11157</v>
      </c>
      <c r="D95" s="3" t="s">
        <v>2079</v>
      </c>
      <c r="E95" s="4" t="s">
        <v>949</v>
      </c>
      <c r="F95" s="4" t="s">
        <v>954</v>
      </c>
      <c r="G95" s="4">
        <v>33</v>
      </c>
      <c r="H95" s="109">
        <v>41.3607305936073</v>
      </c>
      <c r="I95" s="109">
        <v>13.0378726833199</v>
      </c>
      <c r="J95" s="109">
        <v>48.186946011281201</v>
      </c>
      <c r="K95" s="109">
        <v>67</v>
      </c>
      <c r="L95" s="109">
        <f>VLOOKUP($C95,ข้อมูลพื้นฐานรพ_สป_ณสค61!$C$2:$S$897,17,0)</f>
        <v>69.198837691988373</v>
      </c>
      <c r="M95" s="3">
        <f t="shared" si="1"/>
        <v>0</v>
      </c>
    </row>
    <row r="96" spans="1:13" x14ac:dyDescent="0.4">
      <c r="A96" s="4">
        <v>1</v>
      </c>
      <c r="B96" s="3" t="s">
        <v>1069</v>
      </c>
      <c r="C96" s="63">
        <v>10714</v>
      </c>
      <c r="D96" s="3" t="s">
        <v>2080</v>
      </c>
      <c r="E96" s="4" t="s">
        <v>982</v>
      </c>
      <c r="F96" s="4" t="s">
        <v>1009</v>
      </c>
      <c r="G96" s="4">
        <v>411</v>
      </c>
      <c r="H96" s="109">
        <v>92.190114321901106</v>
      </c>
      <c r="I96" s="109">
        <v>91.521514515215102</v>
      </c>
      <c r="J96" s="109">
        <v>86.414025264140307</v>
      </c>
      <c r="K96" s="109">
        <v>75.13</v>
      </c>
      <c r="L96" s="109">
        <f>VLOOKUP($C96,ข้อมูลพื้นฐานรพ_สป_ณสค61!$C$2:$S$897,17,0)</f>
        <v>94.037929540379295</v>
      </c>
      <c r="M96" s="3">
        <f t="shared" si="1"/>
        <v>1</v>
      </c>
    </row>
    <row r="97" spans="1:13" x14ac:dyDescent="0.4">
      <c r="A97" s="4">
        <v>1</v>
      </c>
      <c r="B97" s="3" t="s">
        <v>1069</v>
      </c>
      <c r="C97" s="63">
        <v>11140</v>
      </c>
      <c r="D97" s="3" t="s">
        <v>2081</v>
      </c>
      <c r="E97" s="4" t="s">
        <v>949</v>
      </c>
      <c r="F97" s="4" t="s">
        <v>954</v>
      </c>
      <c r="G97" s="4">
        <v>31</v>
      </c>
      <c r="H97" s="109">
        <v>52.054794520547901</v>
      </c>
      <c r="I97" s="109">
        <v>48.404772425983197</v>
      </c>
      <c r="J97" s="109">
        <v>41.228457799381403</v>
      </c>
      <c r="K97" s="109">
        <v>35.950000000000003</v>
      </c>
      <c r="L97" s="109">
        <f>VLOOKUP($C97,ข้อมูลพื้นฐานรพ_สป_ณสค61!$C$2:$S$897,17,0)</f>
        <v>47.591692443658857</v>
      </c>
      <c r="M97" s="3">
        <f t="shared" si="1"/>
        <v>0</v>
      </c>
    </row>
    <row r="98" spans="1:13" x14ac:dyDescent="0.4">
      <c r="A98" s="4">
        <v>1</v>
      </c>
      <c r="B98" s="3" t="s">
        <v>1069</v>
      </c>
      <c r="C98" s="63">
        <v>11141</v>
      </c>
      <c r="D98" s="3" t="s">
        <v>2082</v>
      </c>
      <c r="E98" s="4" t="s">
        <v>949</v>
      </c>
      <c r="F98" s="4" t="s">
        <v>954</v>
      </c>
      <c r="G98" s="4">
        <v>30</v>
      </c>
      <c r="H98" s="109">
        <v>68.127853881278497</v>
      </c>
      <c r="I98" s="109">
        <v>62.018264840182603</v>
      </c>
      <c r="J98" s="109">
        <v>61.981735159817397</v>
      </c>
      <c r="K98" s="109">
        <v>67.510000000000005</v>
      </c>
      <c r="L98" s="109">
        <f>VLOOKUP($C98,ข้อมูลพื้นฐานรพ_สป_ณสค61!$C$2:$S$897,17,0)</f>
        <v>77.132420091324207</v>
      </c>
      <c r="M98" s="3">
        <f t="shared" si="1"/>
        <v>0</v>
      </c>
    </row>
    <row r="99" spans="1:13" x14ac:dyDescent="0.4">
      <c r="A99" s="4">
        <v>1</v>
      </c>
      <c r="B99" s="3" t="s">
        <v>1069</v>
      </c>
      <c r="C99" s="63">
        <v>11142</v>
      </c>
      <c r="D99" s="3" t="s">
        <v>2083</v>
      </c>
      <c r="E99" s="4" t="s">
        <v>949</v>
      </c>
      <c r="F99" s="4" t="s">
        <v>950</v>
      </c>
      <c r="G99" s="4">
        <v>60</v>
      </c>
      <c r="H99" s="109">
        <v>70.630136986301395</v>
      </c>
      <c r="I99" s="109">
        <v>64.3607305936073</v>
      </c>
      <c r="J99" s="109">
        <v>51.876712328767098</v>
      </c>
      <c r="K99" s="109">
        <v>71.89</v>
      </c>
      <c r="L99" s="109">
        <f>VLOOKUP($C99,ข้อมูลพื้นฐานรพ_สป_ณสค61!$C$2:$S$897,17,0)</f>
        <v>59.922374429223744</v>
      </c>
      <c r="M99" s="3">
        <f t="shared" si="1"/>
        <v>0</v>
      </c>
    </row>
    <row r="100" spans="1:13" x14ac:dyDescent="0.4">
      <c r="A100" s="4">
        <v>1</v>
      </c>
      <c r="B100" s="3" t="s">
        <v>1069</v>
      </c>
      <c r="C100" s="63">
        <v>11143</v>
      </c>
      <c r="D100" s="3" t="s">
        <v>2084</v>
      </c>
      <c r="E100" s="4" t="s">
        <v>949</v>
      </c>
      <c r="F100" s="4" t="s">
        <v>954</v>
      </c>
      <c r="G100" s="4">
        <v>30</v>
      </c>
      <c r="H100" s="109">
        <v>50.109589041095902</v>
      </c>
      <c r="I100" s="109">
        <v>53.716894977168899</v>
      </c>
      <c r="J100" s="109">
        <v>9.7716894977169009</v>
      </c>
      <c r="K100" s="109">
        <v>45.94</v>
      </c>
      <c r="L100" s="109">
        <f>VLOOKUP($C100,ข้อมูลพื้นฐานรพ_สป_ณสค61!$C$2:$S$897,17,0)</f>
        <v>43.497716894977167</v>
      </c>
      <c r="M100" s="3">
        <f t="shared" si="1"/>
        <v>0</v>
      </c>
    </row>
    <row r="101" spans="1:13" x14ac:dyDescent="0.4">
      <c r="A101" s="4">
        <v>1</v>
      </c>
      <c r="B101" s="3" t="s">
        <v>1069</v>
      </c>
      <c r="C101" s="63">
        <v>11144</v>
      </c>
      <c r="D101" s="3" t="s">
        <v>2085</v>
      </c>
      <c r="E101" s="4" t="s">
        <v>949</v>
      </c>
      <c r="F101" s="4" t="s">
        <v>954</v>
      </c>
      <c r="G101" s="4">
        <v>75</v>
      </c>
      <c r="H101" s="109">
        <v>67.242009132420094</v>
      </c>
      <c r="I101" s="109">
        <v>48.4602739726027</v>
      </c>
      <c r="J101" s="109">
        <v>48.894977168949801</v>
      </c>
      <c r="K101" s="109">
        <v>48.37</v>
      </c>
      <c r="L101" s="109">
        <f>VLOOKUP($C101,ข้อมูลพื้นฐานรพ_สป_ณสค61!$C$2:$S$897,17,0)</f>
        <v>56.968036529680369</v>
      </c>
      <c r="M101" s="3">
        <f t="shared" si="1"/>
        <v>0</v>
      </c>
    </row>
    <row r="102" spans="1:13" x14ac:dyDescent="0.4">
      <c r="A102" s="4">
        <v>1</v>
      </c>
      <c r="B102" s="3" t="s">
        <v>1069</v>
      </c>
      <c r="C102" s="63">
        <v>11145</v>
      </c>
      <c r="D102" s="3" t="s">
        <v>2086</v>
      </c>
      <c r="E102" s="4" t="s">
        <v>949</v>
      </c>
      <c r="F102" s="4" t="s">
        <v>954</v>
      </c>
      <c r="G102" s="4">
        <v>30</v>
      </c>
      <c r="H102" s="109">
        <v>56.538812785388103</v>
      </c>
      <c r="I102" s="109">
        <v>16.210045662100502</v>
      </c>
      <c r="J102" s="109">
        <v>44.776255707762601</v>
      </c>
      <c r="K102" s="109">
        <v>35.840000000000003</v>
      </c>
      <c r="L102" s="109">
        <f>VLOOKUP($C102,ข้อมูลพื้นฐานรพ_สป_ณสค61!$C$2:$S$897,17,0)</f>
        <v>40.25570776255708</v>
      </c>
      <c r="M102" s="3">
        <f t="shared" si="1"/>
        <v>0</v>
      </c>
    </row>
    <row r="103" spans="1:13" x14ac:dyDescent="0.4">
      <c r="A103" s="4">
        <v>1</v>
      </c>
      <c r="B103" s="3" t="s">
        <v>1069</v>
      </c>
      <c r="C103" s="63">
        <v>24956</v>
      </c>
      <c r="D103" s="3" t="s">
        <v>2087</v>
      </c>
      <c r="E103" s="4" t="s">
        <v>949</v>
      </c>
      <c r="F103" s="114" t="s">
        <v>976</v>
      </c>
      <c r="G103" s="114">
        <v>10</v>
      </c>
      <c r="H103" s="110">
        <v>0</v>
      </c>
      <c r="I103" s="110">
        <v>0</v>
      </c>
      <c r="J103" s="110">
        <v>0</v>
      </c>
      <c r="K103" s="110">
        <v>0</v>
      </c>
      <c r="L103" s="110">
        <f>VLOOKUP($C103,ข้อมูลพื้นฐานรพ_สป_ณสค61!$C$2:$S$897,17,0)</f>
        <v>0</v>
      </c>
      <c r="M103" s="111">
        <v>1</v>
      </c>
    </row>
    <row r="104" spans="1:13" x14ac:dyDescent="0.4">
      <c r="A104" s="4">
        <v>2</v>
      </c>
      <c r="B104" s="3" t="s">
        <v>1078</v>
      </c>
      <c r="C104" s="63">
        <v>10722</v>
      </c>
      <c r="D104" s="3" t="s">
        <v>2088</v>
      </c>
      <c r="E104" s="4" t="s">
        <v>982</v>
      </c>
      <c r="F104" s="4" t="s">
        <v>1009</v>
      </c>
      <c r="G104" s="4">
        <v>310</v>
      </c>
      <c r="H104" s="109">
        <v>81.143614670790996</v>
      </c>
      <c r="I104" s="109">
        <v>80.778612461334504</v>
      </c>
      <c r="J104" s="109">
        <v>38.899690676093698</v>
      </c>
      <c r="K104" s="109">
        <v>63.14</v>
      </c>
      <c r="L104" s="109">
        <f>VLOOKUP($C104,ข้อมูลพื้นฐานรพ_สป_ณสค61!$C$2:$S$897,17,0)</f>
        <v>67.817057003977027</v>
      </c>
      <c r="M104" s="3">
        <f t="shared" si="1"/>
        <v>0</v>
      </c>
    </row>
    <row r="105" spans="1:13" x14ac:dyDescent="0.4">
      <c r="A105" s="4">
        <v>2</v>
      </c>
      <c r="B105" s="3" t="s">
        <v>1078</v>
      </c>
      <c r="C105" s="63">
        <v>10723</v>
      </c>
      <c r="D105" s="3" t="s">
        <v>2089</v>
      </c>
      <c r="E105" s="4" t="s">
        <v>982</v>
      </c>
      <c r="F105" s="4" t="s">
        <v>1009</v>
      </c>
      <c r="G105" s="4">
        <v>365</v>
      </c>
      <c r="H105" s="109">
        <v>82.031900919497104</v>
      </c>
      <c r="I105" s="109">
        <v>82.833552261212205</v>
      </c>
      <c r="J105" s="109">
        <v>63.349221242259297</v>
      </c>
      <c r="K105" s="109">
        <v>53.24</v>
      </c>
      <c r="L105" s="109">
        <f>VLOOKUP($C105,ข้อมูลพื้นฐานรพ_สป_ณสค61!$C$2:$S$897,17,0)</f>
        <v>92.378307374741979</v>
      </c>
      <c r="M105" s="3">
        <f t="shared" si="1"/>
        <v>1</v>
      </c>
    </row>
    <row r="106" spans="1:13" x14ac:dyDescent="0.4">
      <c r="A106" s="4">
        <v>2</v>
      </c>
      <c r="B106" s="3" t="s">
        <v>1078</v>
      </c>
      <c r="C106" s="63">
        <v>11238</v>
      </c>
      <c r="D106" s="3" t="s">
        <v>2090</v>
      </c>
      <c r="E106" s="4" t="s">
        <v>949</v>
      </c>
      <c r="F106" s="4" t="s">
        <v>954</v>
      </c>
      <c r="G106" s="4">
        <v>60</v>
      </c>
      <c r="H106" s="109">
        <v>41.566210045662103</v>
      </c>
      <c r="I106" s="109">
        <v>48.515981735159798</v>
      </c>
      <c r="J106" s="109">
        <v>33.972602739726</v>
      </c>
      <c r="K106" s="109">
        <v>49.74</v>
      </c>
      <c r="L106" s="109">
        <f>VLOOKUP($C106,ข้อมูลพื้นฐานรพ_สป_ณสค61!$C$2:$S$897,17,0)</f>
        <v>50.639269406392692</v>
      </c>
      <c r="M106" s="3">
        <f t="shared" si="1"/>
        <v>0</v>
      </c>
    </row>
    <row r="107" spans="1:13" x14ac:dyDescent="0.4">
      <c r="A107" s="4">
        <v>2</v>
      </c>
      <c r="B107" s="3" t="s">
        <v>1078</v>
      </c>
      <c r="C107" s="63">
        <v>11239</v>
      </c>
      <c r="D107" s="3" t="s">
        <v>2091</v>
      </c>
      <c r="E107" s="4" t="s">
        <v>949</v>
      </c>
      <c r="F107" s="4" t="s">
        <v>954</v>
      </c>
      <c r="G107" s="4">
        <v>36</v>
      </c>
      <c r="H107" s="109">
        <v>68.946917808219197</v>
      </c>
      <c r="I107" s="109">
        <v>75.397260273972606</v>
      </c>
      <c r="J107" s="109">
        <v>57.269406392694101</v>
      </c>
      <c r="K107" s="109">
        <v>74.069999999999993</v>
      </c>
      <c r="L107" s="109">
        <f>VLOOKUP($C107,ข้อมูลพื้นฐานรพ_สป_ณสค61!$C$2:$S$897,17,0)</f>
        <v>67.336377473363768</v>
      </c>
      <c r="M107" s="3">
        <f t="shared" si="1"/>
        <v>0</v>
      </c>
    </row>
    <row r="108" spans="1:13" x14ac:dyDescent="0.4">
      <c r="A108" s="4">
        <v>2</v>
      </c>
      <c r="B108" s="3" t="s">
        <v>1078</v>
      </c>
      <c r="C108" s="63">
        <v>11240</v>
      </c>
      <c r="D108" s="3" t="s">
        <v>2092</v>
      </c>
      <c r="E108" s="4" t="s">
        <v>949</v>
      </c>
      <c r="F108" s="4" t="s">
        <v>950</v>
      </c>
      <c r="G108" s="4">
        <v>100</v>
      </c>
      <c r="H108" s="109">
        <v>79.071232876712301</v>
      </c>
      <c r="I108" s="109">
        <v>82.679452054794496</v>
      </c>
      <c r="J108" s="109">
        <v>58.216438356164403</v>
      </c>
      <c r="K108" s="109">
        <v>67.73</v>
      </c>
      <c r="L108" s="109">
        <f>VLOOKUP($C108,ข้อมูลพื้นฐานรพ_สป_ณสค61!$C$2:$S$897,17,0)</f>
        <v>94.589041095890408</v>
      </c>
      <c r="M108" s="3">
        <f t="shared" si="1"/>
        <v>1</v>
      </c>
    </row>
    <row r="109" spans="1:13" x14ac:dyDescent="0.4">
      <c r="A109" s="4">
        <v>2</v>
      </c>
      <c r="B109" s="3" t="s">
        <v>1078</v>
      </c>
      <c r="C109" s="63">
        <v>11241</v>
      </c>
      <c r="D109" s="3" t="s">
        <v>2093</v>
      </c>
      <c r="E109" s="4" t="s">
        <v>949</v>
      </c>
      <c r="F109" s="4" t="s">
        <v>957</v>
      </c>
      <c r="G109" s="4">
        <v>78</v>
      </c>
      <c r="H109" s="109">
        <v>234.86301369863</v>
      </c>
      <c r="I109" s="109">
        <v>68.968267730188998</v>
      </c>
      <c r="J109" s="109">
        <v>64.276053407317505</v>
      </c>
      <c r="K109" s="109">
        <v>56.84</v>
      </c>
      <c r="L109" s="109">
        <f>VLOOKUP($C109,ข้อมูลพื้นฐานรพ_สป_ณสค61!$C$2:$S$897,17,0)</f>
        <v>94.018264840182653</v>
      </c>
      <c r="M109" s="3">
        <f t="shared" si="1"/>
        <v>1</v>
      </c>
    </row>
    <row r="110" spans="1:13" x14ac:dyDescent="0.4">
      <c r="A110" s="4">
        <v>2</v>
      </c>
      <c r="B110" s="3" t="s">
        <v>1078</v>
      </c>
      <c r="C110" s="63">
        <v>11242</v>
      </c>
      <c r="D110" s="3" t="s">
        <v>2094</v>
      </c>
      <c r="E110" s="4" t="s">
        <v>949</v>
      </c>
      <c r="F110" s="4" t="s">
        <v>950</v>
      </c>
      <c r="G110" s="4">
        <v>75</v>
      </c>
      <c r="H110" s="109">
        <v>101.08252589375201</v>
      </c>
      <c r="I110" s="109">
        <v>82.520547945205493</v>
      </c>
      <c r="J110" s="109">
        <v>78.120547945205502</v>
      </c>
      <c r="K110" s="109">
        <v>60.47</v>
      </c>
      <c r="L110" s="109">
        <f>VLOOKUP($C110,ข้อมูลพื้นฐานรพ_สป_ณสค61!$C$2:$S$897,17,0)</f>
        <v>66.359817351598167</v>
      </c>
      <c r="M110" s="3">
        <f t="shared" si="1"/>
        <v>0</v>
      </c>
    </row>
    <row r="111" spans="1:13" x14ac:dyDescent="0.4">
      <c r="A111" s="4">
        <v>2</v>
      </c>
      <c r="B111" s="3" t="s">
        <v>1078</v>
      </c>
      <c r="C111" s="63">
        <v>11243</v>
      </c>
      <c r="D111" s="3" t="s">
        <v>2095</v>
      </c>
      <c r="E111" s="4" t="s">
        <v>949</v>
      </c>
      <c r="F111" s="4" t="s">
        <v>957</v>
      </c>
      <c r="G111" s="4">
        <v>72</v>
      </c>
      <c r="H111" s="109">
        <v>79.3607305936073</v>
      </c>
      <c r="I111" s="109">
        <v>96.151738672286598</v>
      </c>
      <c r="J111" s="109">
        <v>64.670179135932599</v>
      </c>
      <c r="K111" s="109">
        <v>34.33</v>
      </c>
      <c r="L111" s="109">
        <f>VLOOKUP($C111,ข้อมูลพื้นฐานรพ_สป_ณสค61!$C$2:$S$897,17,0)</f>
        <v>78.949771689497723</v>
      </c>
      <c r="M111" s="3">
        <f t="shared" si="1"/>
        <v>0</v>
      </c>
    </row>
    <row r="112" spans="1:13" x14ac:dyDescent="0.4">
      <c r="A112" s="4">
        <v>2</v>
      </c>
      <c r="B112" s="3" t="s">
        <v>1078</v>
      </c>
      <c r="C112" s="63">
        <v>27443</v>
      </c>
      <c r="D112" s="3" t="s">
        <v>2096</v>
      </c>
      <c r="E112" s="4" t="s">
        <v>949</v>
      </c>
      <c r="F112" s="114" t="s">
        <v>976</v>
      </c>
      <c r="G112" s="114">
        <v>0</v>
      </c>
      <c r="H112" s="110">
        <v>0</v>
      </c>
      <c r="I112" s="110">
        <v>0</v>
      </c>
      <c r="J112" s="110">
        <v>0</v>
      </c>
      <c r="K112" s="110">
        <v>0</v>
      </c>
      <c r="L112" s="110">
        <f>VLOOKUP($C112,ข้อมูลพื้นฐานรพ_สป_ณสค61!$C$2:$S$897,17,0)</f>
        <v>0</v>
      </c>
      <c r="M112" s="111">
        <v>1</v>
      </c>
    </row>
    <row r="113" spans="1:13" x14ac:dyDescent="0.4">
      <c r="A113" s="4">
        <v>2</v>
      </c>
      <c r="B113" s="3" t="s">
        <v>1089</v>
      </c>
      <c r="C113" s="63">
        <v>10676</v>
      </c>
      <c r="D113" s="3" t="s">
        <v>2097</v>
      </c>
      <c r="E113" s="4" t="s">
        <v>945</v>
      </c>
      <c r="F113" s="4" t="s">
        <v>946</v>
      </c>
      <c r="G113" s="4">
        <v>1063</v>
      </c>
      <c r="H113" s="109">
        <v>96.874421882570601</v>
      </c>
      <c r="I113" s="109">
        <v>85.721980953362802</v>
      </c>
      <c r="J113" s="109">
        <v>84.150568950630799</v>
      </c>
      <c r="K113" s="109">
        <v>72.930000000000007</v>
      </c>
      <c r="L113" s="109">
        <f>VLOOKUP($C113,ข้อมูลพื้นฐานรพ_สป_ณสค61!$C$2:$S$897,17,0)</f>
        <v>86.401113416409999</v>
      </c>
      <c r="M113" s="3">
        <f t="shared" si="1"/>
        <v>1</v>
      </c>
    </row>
    <row r="114" spans="1:13" x14ac:dyDescent="0.4">
      <c r="A114" s="4">
        <v>2</v>
      </c>
      <c r="B114" s="3" t="s">
        <v>1089</v>
      </c>
      <c r="C114" s="63">
        <v>11251</v>
      </c>
      <c r="D114" s="3" t="s">
        <v>2098</v>
      </c>
      <c r="E114" s="4" t="s">
        <v>949</v>
      </c>
      <c r="F114" s="4" t="s">
        <v>954</v>
      </c>
      <c r="G114" s="4">
        <v>30</v>
      </c>
      <c r="H114" s="109">
        <v>49.055515501081501</v>
      </c>
      <c r="I114" s="109">
        <v>54.155251141552498</v>
      </c>
      <c r="J114" s="109">
        <v>65.872146118721503</v>
      </c>
      <c r="K114" s="109">
        <v>62.05</v>
      </c>
      <c r="L114" s="109">
        <f>VLOOKUP($C114,ข้อมูลพื้นฐานรพ_สป_ณสค61!$C$2:$S$897,17,0)</f>
        <v>81.61643835616438</v>
      </c>
      <c r="M114" s="3">
        <f t="shared" si="1"/>
        <v>1</v>
      </c>
    </row>
    <row r="115" spans="1:13" x14ac:dyDescent="0.4">
      <c r="A115" s="4">
        <v>2</v>
      </c>
      <c r="B115" s="3" t="s">
        <v>1089</v>
      </c>
      <c r="C115" s="63">
        <v>11252</v>
      </c>
      <c r="D115" s="3" t="s">
        <v>2099</v>
      </c>
      <c r="E115" s="4" t="s">
        <v>949</v>
      </c>
      <c r="F115" s="4" t="s">
        <v>954</v>
      </c>
      <c r="G115" s="4">
        <v>39</v>
      </c>
      <c r="H115" s="109">
        <v>96.876712328767098</v>
      </c>
      <c r="I115" s="109">
        <v>74.520547945205493</v>
      </c>
      <c r="J115" s="109">
        <v>58.314014752370902</v>
      </c>
      <c r="K115" s="109">
        <v>96.73</v>
      </c>
      <c r="L115" s="109">
        <f>VLOOKUP($C115,ข้อมูลพื้นฐานรพ_สป_ณสค61!$C$2:$S$897,17,0)</f>
        <v>107.32701088865473</v>
      </c>
      <c r="M115" s="3">
        <f t="shared" si="1"/>
        <v>1</v>
      </c>
    </row>
    <row r="116" spans="1:13" x14ac:dyDescent="0.4">
      <c r="A116" s="4">
        <v>2</v>
      </c>
      <c r="B116" s="3" t="s">
        <v>1089</v>
      </c>
      <c r="C116" s="63">
        <v>11253</v>
      </c>
      <c r="D116" s="3" t="s">
        <v>2100</v>
      </c>
      <c r="E116" s="4" t="s">
        <v>949</v>
      </c>
      <c r="F116" s="4" t="s">
        <v>954</v>
      </c>
      <c r="G116" s="4">
        <v>30</v>
      </c>
      <c r="H116" s="109">
        <v>77.886497064579302</v>
      </c>
      <c r="I116" s="109">
        <v>85.406392694063896</v>
      </c>
      <c r="J116" s="109">
        <v>88.182648401826498</v>
      </c>
      <c r="K116" s="109">
        <v>91.74</v>
      </c>
      <c r="L116" s="109">
        <f>VLOOKUP($C116,ข้อมูลพื้นฐานรพ_สป_ณสค61!$C$2:$S$897,17,0)</f>
        <v>86.730593607305934</v>
      </c>
      <c r="M116" s="3">
        <f t="shared" si="1"/>
        <v>1</v>
      </c>
    </row>
    <row r="117" spans="1:13" x14ac:dyDescent="0.4">
      <c r="A117" s="4">
        <v>2</v>
      </c>
      <c r="B117" s="3" t="s">
        <v>1089</v>
      </c>
      <c r="C117" s="63">
        <v>11254</v>
      </c>
      <c r="D117" s="3" t="s">
        <v>2101</v>
      </c>
      <c r="E117" s="4" t="s">
        <v>949</v>
      </c>
      <c r="F117" s="4" t="s">
        <v>954</v>
      </c>
      <c r="G117" s="4">
        <v>30</v>
      </c>
      <c r="H117" s="109">
        <v>127.013698630137</v>
      </c>
      <c r="I117" s="109">
        <v>112.493150684932</v>
      </c>
      <c r="J117" s="109">
        <v>108.365296803653</v>
      </c>
      <c r="K117" s="109">
        <v>105.4</v>
      </c>
      <c r="L117" s="109">
        <f>VLOOKUP($C117,ข้อมูลพื้นฐานรพ_สป_ณสค61!$C$2:$S$897,17,0)</f>
        <v>99.662100456621005</v>
      </c>
      <c r="M117" s="3">
        <f t="shared" si="1"/>
        <v>1</v>
      </c>
    </row>
    <row r="118" spans="1:13" x14ac:dyDescent="0.4">
      <c r="A118" s="4">
        <v>2</v>
      </c>
      <c r="B118" s="3" t="s">
        <v>1089</v>
      </c>
      <c r="C118" s="63">
        <v>11255</v>
      </c>
      <c r="D118" s="3" t="s">
        <v>2102</v>
      </c>
      <c r="E118" s="4" t="s">
        <v>949</v>
      </c>
      <c r="F118" s="4" t="s">
        <v>954</v>
      </c>
      <c r="G118" s="4">
        <v>30</v>
      </c>
      <c r="H118" s="109">
        <v>101.92694063926901</v>
      </c>
      <c r="I118" s="109">
        <v>94.785388127853906</v>
      </c>
      <c r="J118" s="109">
        <v>91.488584474885798</v>
      </c>
      <c r="K118" s="109">
        <v>92.88</v>
      </c>
      <c r="L118" s="109">
        <f>VLOOKUP($C118,ข้อมูลพื้นฐานรพ_สป_ณสค61!$C$2:$S$897,17,0)</f>
        <v>90.356164383561648</v>
      </c>
      <c r="M118" s="3">
        <f t="shared" si="1"/>
        <v>1</v>
      </c>
    </row>
    <row r="119" spans="1:13" x14ac:dyDescent="0.4">
      <c r="A119" s="4">
        <v>2</v>
      </c>
      <c r="B119" s="3" t="s">
        <v>1089</v>
      </c>
      <c r="C119" s="63">
        <v>11256</v>
      </c>
      <c r="D119" s="3" t="s">
        <v>2103</v>
      </c>
      <c r="E119" s="4" t="s">
        <v>949</v>
      </c>
      <c r="F119" s="4" t="s">
        <v>954</v>
      </c>
      <c r="G119" s="4">
        <v>120</v>
      </c>
      <c r="H119" s="109">
        <v>85.644641418211094</v>
      </c>
      <c r="I119" s="109">
        <v>74.7502014504432</v>
      </c>
      <c r="J119" s="109">
        <v>85.072522159548797</v>
      </c>
      <c r="K119" s="109">
        <v>87.24</v>
      </c>
      <c r="L119" s="109">
        <f>VLOOKUP($C119,ข้อมูลพื้นฐานรพ_สป_ณสค61!$C$2:$S$897,17,0)</f>
        <v>56.420091324200911</v>
      </c>
      <c r="M119" s="3">
        <f t="shared" si="1"/>
        <v>0</v>
      </c>
    </row>
    <row r="120" spans="1:13" x14ac:dyDescent="0.4">
      <c r="A120" s="4">
        <v>2</v>
      </c>
      <c r="B120" s="3" t="s">
        <v>1089</v>
      </c>
      <c r="C120" s="63">
        <v>11257</v>
      </c>
      <c r="D120" s="3" t="s">
        <v>2104</v>
      </c>
      <c r="E120" s="4" t="s">
        <v>949</v>
      </c>
      <c r="F120" s="4" t="s">
        <v>954</v>
      </c>
      <c r="G120" s="4">
        <v>30</v>
      </c>
      <c r="H120" s="109">
        <v>69.292237442922399</v>
      </c>
      <c r="I120" s="109">
        <v>70.474885844748897</v>
      </c>
      <c r="J120" s="109">
        <v>50.684931506849303</v>
      </c>
      <c r="K120" s="109">
        <v>71.42</v>
      </c>
      <c r="L120" s="109">
        <f>VLOOKUP($C120,ข้อมูลพื้นฐานรพ_สป_ณสค61!$C$2:$S$897,17,0)</f>
        <v>84.182648401826484</v>
      </c>
      <c r="M120" s="3">
        <f t="shared" si="1"/>
        <v>1</v>
      </c>
    </row>
    <row r="121" spans="1:13" x14ac:dyDescent="0.4">
      <c r="A121" s="4">
        <v>2</v>
      </c>
      <c r="B121" s="3" t="s">
        <v>1089</v>
      </c>
      <c r="C121" s="63">
        <v>11455</v>
      </c>
      <c r="D121" s="3" t="s">
        <v>2105</v>
      </c>
      <c r="E121" s="4" t="s">
        <v>949</v>
      </c>
      <c r="F121" s="4" t="s">
        <v>957</v>
      </c>
      <c r="G121" s="4">
        <v>90</v>
      </c>
      <c r="H121" s="109">
        <v>70.036529680365305</v>
      </c>
      <c r="I121" s="109">
        <v>61.306381556966301</v>
      </c>
      <c r="J121" s="109">
        <v>56.100902104911498</v>
      </c>
      <c r="K121" s="109">
        <v>77.17</v>
      </c>
      <c r="L121" s="109">
        <f>VLOOKUP($C121,ข้อมูลพื้นฐานรพ_สป_ณสค61!$C$2:$S$897,17,0)</f>
        <v>76.55403348554033</v>
      </c>
      <c r="M121" s="3">
        <f t="shared" si="1"/>
        <v>0</v>
      </c>
    </row>
    <row r="122" spans="1:13" x14ac:dyDescent="0.4">
      <c r="A122" s="4">
        <v>2</v>
      </c>
      <c r="B122" s="3" t="s">
        <v>1100</v>
      </c>
      <c r="C122" s="63">
        <v>10727</v>
      </c>
      <c r="D122" s="3" t="s">
        <v>2106</v>
      </c>
      <c r="E122" s="4" t="s">
        <v>982</v>
      </c>
      <c r="F122" s="4" t="s">
        <v>1009</v>
      </c>
      <c r="G122" s="4">
        <v>509</v>
      </c>
      <c r="H122" s="109">
        <v>104.231773286326</v>
      </c>
      <c r="I122" s="109">
        <v>95.107785881529693</v>
      </c>
      <c r="J122" s="109">
        <v>94.040423069677303</v>
      </c>
      <c r="K122" s="109">
        <v>84.11</v>
      </c>
      <c r="L122" s="109">
        <f>VLOOKUP($C122,ข้อมูลพื้นฐานรพ_สป_ณสค61!$C$2:$S$897,17,0)</f>
        <v>99.393384826546821</v>
      </c>
      <c r="M122" s="3">
        <f t="shared" si="1"/>
        <v>1</v>
      </c>
    </row>
    <row r="123" spans="1:13" x14ac:dyDescent="0.4">
      <c r="A123" s="4">
        <v>2</v>
      </c>
      <c r="B123" s="3" t="s">
        <v>1100</v>
      </c>
      <c r="C123" s="63">
        <v>11264</v>
      </c>
      <c r="D123" s="3" t="s">
        <v>2107</v>
      </c>
      <c r="E123" s="4" t="s">
        <v>949</v>
      </c>
      <c r="F123" s="4" t="s">
        <v>954</v>
      </c>
      <c r="G123" s="4">
        <v>60</v>
      </c>
      <c r="H123" s="109">
        <v>78.223091976516599</v>
      </c>
      <c r="I123" s="109">
        <v>93.945205479452099</v>
      </c>
      <c r="J123" s="109">
        <v>87.557077625570798</v>
      </c>
      <c r="K123" s="109">
        <v>82.12</v>
      </c>
      <c r="L123" s="109">
        <f>VLOOKUP($C123,ข้อมูลพื้นฐานรพ_สป_ณสค61!$C$2:$S$897,17,0)</f>
        <v>83.785388127853878</v>
      </c>
      <c r="M123" s="3">
        <f t="shared" si="1"/>
        <v>1</v>
      </c>
    </row>
    <row r="124" spans="1:13" x14ac:dyDescent="0.4">
      <c r="A124" s="4">
        <v>2</v>
      </c>
      <c r="B124" s="3" t="s">
        <v>1100</v>
      </c>
      <c r="C124" s="63">
        <v>11265</v>
      </c>
      <c r="D124" s="3" t="s">
        <v>2108</v>
      </c>
      <c r="E124" s="4" t="s">
        <v>949</v>
      </c>
      <c r="F124" s="4" t="s">
        <v>957</v>
      </c>
      <c r="G124" s="4">
        <v>190</v>
      </c>
      <c r="H124" s="109">
        <v>104.547945205479</v>
      </c>
      <c r="I124" s="109">
        <v>59.2836618777147</v>
      </c>
      <c r="J124" s="109">
        <v>46.976277981957899</v>
      </c>
      <c r="K124" s="109">
        <v>63.02</v>
      </c>
      <c r="L124" s="109">
        <f>VLOOKUP($C124,ข้อมูลพื้นฐานรพ_สป_ณสค61!$C$2:$S$897,17,0)</f>
        <v>81.788031723143476</v>
      </c>
      <c r="M124" s="3">
        <f t="shared" si="1"/>
        <v>1</v>
      </c>
    </row>
    <row r="125" spans="1:13" x14ac:dyDescent="0.4">
      <c r="A125" s="4">
        <v>2</v>
      </c>
      <c r="B125" s="3" t="s">
        <v>1100</v>
      </c>
      <c r="C125" s="63">
        <v>11266</v>
      </c>
      <c r="D125" s="3" t="s">
        <v>2109</v>
      </c>
      <c r="E125" s="4" t="s">
        <v>949</v>
      </c>
      <c r="F125" s="4" t="s">
        <v>957</v>
      </c>
      <c r="G125" s="4">
        <v>240</v>
      </c>
      <c r="H125" s="109">
        <v>95.498630136986307</v>
      </c>
      <c r="I125" s="109">
        <v>90.202739726027403</v>
      </c>
      <c r="J125" s="109">
        <v>74.382191780821898</v>
      </c>
      <c r="K125" s="109">
        <v>74.459999999999994</v>
      </c>
      <c r="L125" s="109">
        <f>VLOOKUP($C125,ข้อมูลพื้นฐานรพ_สป_ณสค61!$C$2:$S$897,17,0)</f>
        <v>71.115296803652967</v>
      </c>
      <c r="M125" s="3">
        <f t="shared" si="1"/>
        <v>0</v>
      </c>
    </row>
    <row r="126" spans="1:13" x14ac:dyDescent="0.4">
      <c r="A126" s="4">
        <v>2</v>
      </c>
      <c r="B126" s="3" t="s">
        <v>1100</v>
      </c>
      <c r="C126" s="63">
        <v>11267</v>
      </c>
      <c r="D126" s="3" t="s">
        <v>2110</v>
      </c>
      <c r="E126" s="4" t="s">
        <v>949</v>
      </c>
      <c r="F126" s="4" t="s">
        <v>954</v>
      </c>
      <c r="G126" s="4">
        <v>58</v>
      </c>
      <c r="H126" s="109">
        <v>77.554171855541696</v>
      </c>
      <c r="I126" s="109">
        <v>59.296173830892798</v>
      </c>
      <c r="J126" s="109">
        <v>59.2914501653283</v>
      </c>
      <c r="K126" s="109">
        <v>52.74</v>
      </c>
      <c r="L126" s="109">
        <f>VLOOKUP($C126,ข้อมูลพื้นฐานรพ_สป_ณสค61!$C$2:$S$897,17,0)</f>
        <v>57.387812942843645</v>
      </c>
      <c r="M126" s="3">
        <f t="shared" si="1"/>
        <v>0</v>
      </c>
    </row>
    <row r="127" spans="1:13" x14ac:dyDescent="0.4">
      <c r="A127" s="4">
        <v>2</v>
      </c>
      <c r="B127" s="3" t="s">
        <v>1100</v>
      </c>
      <c r="C127" s="63">
        <v>11268</v>
      </c>
      <c r="D127" s="3" t="s">
        <v>2111</v>
      </c>
      <c r="E127" s="4" t="s">
        <v>949</v>
      </c>
      <c r="F127" s="4" t="s">
        <v>950</v>
      </c>
      <c r="G127" s="4">
        <v>73</v>
      </c>
      <c r="H127" s="109">
        <v>157.29680365296801</v>
      </c>
      <c r="I127" s="109">
        <v>123.06624132107299</v>
      </c>
      <c r="J127" s="109">
        <v>96.322011634453006</v>
      </c>
      <c r="K127" s="109">
        <v>109.17</v>
      </c>
      <c r="L127" s="109">
        <f>VLOOKUP($C127,ข้อมูลพื้นฐานรพ_สป_ณสค61!$C$2:$S$897,17,0)</f>
        <v>120.82567085757178</v>
      </c>
      <c r="M127" s="3">
        <f t="shared" si="1"/>
        <v>1</v>
      </c>
    </row>
    <row r="128" spans="1:13" x14ac:dyDescent="0.4">
      <c r="A128" s="4">
        <v>2</v>
      </c>
      <c r="B128" s="3" t="s">
        <v>1100</v>
      </c>
      <c r="C128" s="63">
        <v>11269</v>
      </c>
      <c r="D128" s="3" t="s">
        <v>2112</v>
      </c>
      <c r="E128" s="4" t="s">
        <v>949</v>
      </c>
      <c r="F128" s="4" t="s">
        <v>954</v>
      </c>
      <c r="G128" s="4">
        <v>60</v>
      </c>
      <c r="H128" s="109">
        <v>85.161802660313697</v>
      </c>
      <c r="I128" s="109">
        <v>65.293759512937598</v>
      </c>
      <c r="J128" s="109">
        <v>71.491628614916294</v>
      </c>
      <c r="K128" s="109">
        <v>66.319999999999993</v>
      </c>
      <c r="L128" s="109">
        <f>VLOOKUP($C128,ข้อมูลพื้นฐานรพ_สป_ณสค61!$C$2:$S$897,17,0)</f>
        <v>102.21461187214612</v>
      </c>
      <c r="M128" s="3">
        <f t="shared" si="1"/>
        <v>1</v>
      </c>
    </row>
    <row r="129" spans="1:13" x14ac:dyDescent="0.4">
      <c r="A129" s="4">
        <v>2</v>
      </c>
      <c r="B129" s="3" t="s">
        <v>1100</v>
      </c>
      <c r="C129" s="63">
        <v>11270</v>
      </c>
      <c r="D129" s="3" t="s">
        <v>2113</v>
      </c>
      <c r="E129" s="4" t="s">
        <v>949</v>
      </c>
      <c r="F129" s="4" t="s">
        <v>976</v>
      </c>
      <c r="G129" s="4">
        <v>14</v>
      </c>
      <c r="H129" s="109">
        <v>66.500622665006205</v>
      </c>
      <c r="I129" s="109">
        <v>66.550435865504397</v>
      </c>
      <c r="J129" s="109">
        <v>0</v>
      </c>
      <c r="K129" s="109">
        <v>76.64</v>
      </c>
      <c r="L129" s="109">
        <f>VLOOKUP($C129,ข้อมูลพื้นฐานรพ_สป_ณสค61!$C$2:$S$897,17,0)</f>
        <v>66.555772994129157</v>
      </c>
      <c r="M129" s="3">
        <f t="shared" si="1"/>
        <v>0</v>
      </c>
    </row>
    <row r="130" spans="1:13" x14ac:dyDescent="0.4">
      <c r="A130" s="4">
        <v>2</v>
      </c>
      <c r="B130" s="3" t="s">
        <v>1100</v>
      </c>
      <c r="C130" s="63">
        <v>11271</v>
      </c>
      <c r="D130" s="3" t="s">
        <v>2114</v>
      </c>
      <c r="E130" s="4" t="s">
        <v>949</v>
      </c>
      <c r="F130" s="4" t="s">
        <v>954</v>
      </c>
      <c r="G130" s="4">
        <v>30</v>
      </c>
      <c r="H130" s="109">
        <v>107.424657534247</v>
      </c>
      <c r="I130" s="109">
        <v>78.340943683409407</v>
      </c>
      <c r="J130" s="109">
        <v>38.554033485540302</v>
      </c>
      <c r="K130" s="109">
        <v>58.94</v>
      </c>
      <c r="L130" s="109">
        <f>VLOOKUP($C130,ข้อมูลพื้นฐานรพ_สป_ณสค61!$C$2:$S$897,17,0)</f>
        <v>76.949771689497723</v>
      </c>
      <c r="M130" s="3">
        <f t="shared" si="1"/>
        <v>0</v>
      </c>
    </row>
    <row r="131" spans="1:13" x14ac:dyDescent="0.4">
      <c r="A131" s="4">
        <v>2</v>
      </c>
      <c r="B131" s="3" t="s">
        <v>1100</v>
      </c>
      <c r="C131" s="63">
        <v>11272</v>
      </c>
      <c r="D131" s="3" t="s">
        <v>2115</v>
      </c>
      <c r="E131" s="4" t="s">
        <v>949</v>
      </c>
      <c r="F131" s="4" t="s">
        <v>954</v>
      </c>
      <c r="G131" s="4">
        <v>30</v>
      </c>
      <c r="H131" s="109">
        <v>66.554794520547901</v>
      </c>
      <c r="I131" s="109">
        <v>87.388127853881301</v>
      </c>
      <c r="J131" s="109">
        <v>44.894977168949801</v>
      </c>
      <c r="K131" s="109">
        <v>90.59</v>
      </c>
      <c r="L131" s="109">
        <f>VLOOKUP($C131,ข้อมูลพื้นฐานรพ_สป_ณสค61!$C$2:$S$897,17,0)</f>
        <v>78.584474885844756</v>
      </c>
      <c r="M131" s="3">
        <f t="shared" ref="M131:M193" si="2">IF(L131&gt;=80,1,0)</f>
        <v>0</v>
      </c>
    </row>
    <row r="132" spans="1:13" x14ac:dyDescent="0.4">
      <c r="A132" s="4">
        <v>2</v>
      </c>
      <c r="B132" s="3" t="s">
        <v>1100</v>
      </c>
      <c r="C132" s="63">
        <v>11457</v>
      </c>
      <c r="D132" s="3" t="s">
        <v>2116</v>
      </c>
      <c r="E132" s="4" t="s">
        <v>949</v>
      </c>
      <c r="F132" s="4" t="s">
        <v>950</v>
      </c>
      <c r="G132" s="4">
        <v>121</v>
      </c>
      <c r="H132" s="109">
        <v>75.636840571261999</v>
      </c>
      <c r="I132" s="109">
        <v>68.565126538193596</v>
      </c>
      <c r="J132" s="109">
        <v>52.902252147666601</v>
      </c>
      <c r="K132" s="109">
        <v>72.78</v>
      </c>
      <c r="L132" s="109">
        <f>VLOOKUP($C132,ข้อมูลพื้นฐานรพ_สป_ณสค61!$C$2:$S$897,17,0)</f>
        <v>77.593116721385712</v>
      </c>
      <c r="M132" s="3">
        <f t="shared" si="2"/>
        <v>0</v>
      </c>
    </row>
    <row r="133" spans="1:13" x14ac:dyDescent="0.4">
      <c r="A133" s="4">
        <v>2</v>
      </c>
      <c r="B133" s="3" t="s">
        <v>1112</v>
      </c>
      <c r="C133" s="63">
        <v>10724</v>
      </c>
      <c r="D133" s="3" t="s">
        <v>2117</v>
      </c>
      <c r="E133" s="4" t="s">
        <v>982</v>
      </c>
      <c r="F133" s="4" t="s">
        <v>1009</v>
      </c>
      <c r="G133" s="4">
        <v>320</v>
      </c>
      <c r="H133" s="109">
        <v>75.107020547945197</v>
      </c>
      <c r="I133" s="109">
        <v>70.269691780821901</v>
      </c>
      <c r="J133" s="109">
        <v>47.815924657534197</v>
      </c>
      <c r="K133" s="109">
        <v>66.14</v>
      </c>
      <c r="L133" s="109">
        <f>VLOOKUP($C133,ข้อมูลพื้นฐานรพ_สป_ณสค61!$C$2:$S$897,17,0)</f>
        <v>74.966609589041099</v>
      </c>
      <c r="M133" s="3">
        <f t="shared" si="2"/>
        <v>0</v>
      </c>
    </row>
    <row r="134" spans="1:13" x14ac:dyDescent="0.4">
      <c r="A134" s="4">
        <v>2</v>
      </c>
      <c r="B134" s="3" t="s">
        <v>1112</v>
      </c>
      <c r="C134" s="63">
        <v>10725</v>
      </c>
      <c r="D134" s="3" t="s">
        <v>2118</v>
      </c>
      <c r="E134" s="4" t="s">
        <v>982</v>
      </c>
      <c r="F134" s="4" t="s">
        <v>983</v>
      </c>
      <c r="G134" s="4">
        <v>307</v>
      </c>
      <c r="H134" s="109">
        <v>68.269153540671994</v>
      </c>
      <c r="I134" s="109">
        <v>76.772778238190398</v>
      </c>
      <c r="J134" s="109">
        <v>56.062984448886098</v>
      </c>
      <c r="K134" s="109">
        <v>70.569999999999993</v>
      </c>
      <c r="L134" s="109">
        <f>VLOOKUP($C134,ข้อมูลพื้นฐานรพ_สป_ณสค61!$C$2:$S$897,17,0)</f>
        <v>78.257998304404083</v>
      </c>
      <c r="M134" s="3">
        <f t="shared" si="2"/>
        <v>0</v>
      </c>
    </row>
    <row r="135" spans="1:13" x14ac:dyDescent="0.4">
      <c r="A135" s="4">
        <v>2</v>
      </c>
      <c r="B135" s="3" t="s">
        <v>1112</v>
      </c>
      <c r="C135" s="63">
        <v>11244</v>
      </c>
      <c r="D135" s="3" t="s">
        <v>2119</v>
      </c>
      <c r="E135" s="4" t="s">
        <v>949</v>
      </c>
      <c r="F135" s="4" t="s">
        <v>954</v>
      </c>
      <c r="G135" s="4">
        <v>35</v>
      </c>
      <c r="H135" s="109">
        <v>63.299847792998499</v>
      </c>
      <c r="I135" s="109">
        <v>67.702544031311106</v>
      </c>
      <c r="J135" s="109">
        <v>71.397260273972606</v>
      </c>
      <c r="K135" s="109">
        <v>59.38</v>
      </c>
      <c r="L135" s="109">
        <f>VLOOKUP($C135,ข้อมูลพื้นฐานรพ_สป_ณสค61!$C$2:$S$897,17,0)</f>
        <v>54.544031311154598</v>
      </c>
      <c r="M135" s="3">
        <f t="shared" si="2"/>
        <v>0</v>
      </c>
    </row>
    <row r="136" spans="1:13" x14ac:dyDescent="0.4">
      <c r="A136" s="4">
        <v>2</v>
      </c>
      <c r="B136" s="3" t="s">
        <v>1112</v>
      </c>
      <c r="C136" s="63">
        <v>11245</v>
      </c>
      <c r="D136" s="3" t="s">
        <v>2120</v>
      </c>
      <c r="E136" s="4" t="s">
        <v>949</v>
      </c>
      <c r="F136" s="4" t="s">
        <v>954</v>
      </c>
      <c r="G136" s="4">
        <v>40</v>
      </c>
      <c r="H136" s="109">
        <v>63.432129514321304</v>
      </c>
      <c r="I136" s="109">
        <v>87.445205479452099</v>
      </c>
      <c r="J136" s="109">
        <v>90.664383561643803</v>
      </c>
      <c r="K136" s="109">
        <v>94.3</v>
      </c>
      <c r="L136" s="109">
        <f>VLOOKUP($C136,ข้อมูลพื้นฐานรพ_สป_ณสค61!$C$2:$S$897,17,0)</f>
        <v>97.178082191780817</v>
      </c>
      <c r="M136" s="3">
        <f t="shared" si="2"/>
        <v>1</v>
      </c>
    </row>
    <row r="137" spans="1:13" x14ac:dyDescent="0.4">
      <c r="A137" s="4">
        <v>2</v>
      </c>
      <c r="B137" s="3" t="s">
        <v>1112</v>
      </c>
      <c r="C137" s="63">
        <v>11246</v>
      </c>
      <c r="D137" s="3" t="s">
        <v>2121</v>
      </c>
      <c r="E137" s="4" t="s">
        <v>949</v>
      </c>
      <c r="F137" s="4" t="s">
        <v>954</v>
      </c>
      <c r="G137" s="4">
        <v>34</v>
      </c>
      <c r="H137" s="109">
        <v>64.581430745814302</v>
      </c>
      <c r="I137" s="109">
        <v>67.904915390813898</v>
      </c>
      <c r="J137" s="109">
        <v>70.604351329572907</v>
      </c>
      <c r="K137" s="109">
        <v>69.58</v>
      </c>
      <c r="L137" s="109">
        <f>VLOOKUP($C137,ข้อมูลพื้นฐานรพ_สป_ณสค61!$C$2:$S$897,17,0)</f>
        <v>77.558420628525383</v>
      </c>
      <c r="M137" s="3">
        <f t="shared" si="2"/>
        <v>0</v>
      </c>
    </row>
    <row r="138" spans="1:13" x14ac:dyDescent="0.4">
      <c r="A138" s="4">
        <v>2</v>
      </c>
      <c r="B138" s="3" t="s">
        <v>1112</v>
      </c>
      <c r="C138" s="63">
        <v>11247</v>
      </c>
      <c r="D138" s="3" t="s">
        <v>2122</v>
      </c>
      <c r="E138" s="4" t="s">
        <v>949</v>
      </c>
      <c r="F138" s="4" t="s">
        <v>954</v>
      </c>
      <c r="G138" s="4">
        <v>70</v>
      </c>
      <c r="H138" s="109">
        <v>58.314014752370902</v>
      </c>
      <c r="I138" s="109">
        <v>67.158512720156594</v>
      </c>
      <c r="J138" s="109">
        <v>72.168297455968698</v>
      </c>
      <c r="K138" s="109">
        <v>65.48</v>
      </c>
      <c r="L138" s="109">
        <f>VLOOKUP($C138,ข้อมูลพื้นฐานรพ_สป_ณสค61!$C$2:$S$897,17,0)</f>
        <v>65.483365949119374</v>
      </c>
      <c r="M138" s="3">
        <f t="shared" si="2"/>
        <v>0</v>
      </c>
    </row>
    <row r="139" spans="1:13" x14ac:dyDescent="0.4">
      <c r="A139" s="4">
        <v>2</v>
      </c>
      <c r="B139" s="3" t="s">
        <v>1112</v>
      </c>
      <c r="C139" s="63">
        <v>11248</v>
      </c>
      <c r="D139" s="3" t="s">
        <v>2123</v>
      </c>
      <c r="E139" s="4" t="s">
        <v>949</v>
      </c>
      <c r="F139" s="4" t="s">
        <v>957</v>
      </c>
      <c r="G139" s="4">
        <v>106</v>
      </c>
      <c r="H139" s="109">
        <v>53.207762557077601</v>
      </c>
      <c r="I139" s="109">
        <v>58.886017058671499</v>
      </c>
      <c r="J139" s="109">
        <v>45.122770741793701</v>
      </c>
      <c r="K139" s="109">
        <v>63.72</v>
      </c>
      <c r="L139" s="109">
        <f>VLOOKUP($C139,ข้อมูลพื้นฐานรพ_สป_ณสค61!$C$2:$S$897,17,0)</f>
        <v>78.485396743344538</v>
      </c>
      <c r="M139" s="3">
        <f t="shared" si="2"/>
        <v>0</v>
      </c>
    </row>
    <row r="140" spans="1:13" x14ac:dyDescent="0.4">
      <c r="A140" s="4">
        <v>2</v>
      </c>
      <c r="B140" s="3" t="s">
        <v>1112</v>
      </c>
      <c r="C140" s="63">
        <v>11249</v>
      </c>
      <c r="D140" s="3" t="s">
        <v>2124</v>
      </c>
      <c r="E140" s="4" t="s">
        <v>949</v>
      </c>
      <c r="F140" s="4" t="s">
        <v>954</v>
      </c>
      <c r="G140" s="4">
        <v>31</v>
      </c>
      <c r="H140" s="109">
        <v>32.200913242009101</v>
      </c>
      <c r="I140" s="109">
        <v>30.322580645161299</v>
      </c>
      <c r="J140" s="109">
        <v>30.296067167476799</v>
      </c>
      <c r="K140" s="109">
        <v>34.590000000000003</v>
      </c>
      <c r="L140" s="109">
        <f>VLOOKUP($C140,ข้อมูลพื้นฐานรพ_สป_ณสค61!$C$2:$S$897,17,0)</f>
        <v>31.506849315068493</v>
      </c>
      <c r="M140" s="3">
        <f t="shared" si="2"/>
        <v>0</v>
      </c>
    </row>
    <row r="141" spans="1:13" x14ac:dyDescent="0.4">
      <c r="A141" s="4">
        <v>2</v>
      </c>
      <c r="B141" s="3" t="s">
        <v>1112</v>
      </c>
      <c r="C141" s="63">
        <v>11250</v>
      </c>
      <c r="D141" s="3" t="s">
        <v>2125</v>
      </c>
      <c r="E141" s="4" t="s">
        <v>949</v>
      </c>
      <c r="F141" s="4" t="s">
        <v>954</v>
      </c>
      <c r="G141" s="4">
        <v>43</v>
      </c>
      <c r="H141" s="109">
        <v>53.532972284166902</v>
      </c>
      <c r="I141" s="109">
        <v>46.804714877349497</v>
      </c>
      <c r="J141" s="109">
        <v>55.750238929595398</v>
      </c>
      <c r="K141" s="109">
        <v>66.150000000000006</v>
      </c>
      <c r="L141" s="109">
        <f>VLOOKUP($C141,ข้อมูลพื้นฐานรพ_สป_ณสค61!$C$2:$S$897,17,0)</f>
        <v>64.428161834979292</v>
      </c>
      <c r="M141" s="3">
        <f t="shared" si="2"/>
        <v>0</v>
      </c>
    </row>
    <row r="142" spans="1:13" x14ac:dyDescent="0.4">
      <c r="A142" s="4">
        <v>2</v>
      </c>
      <c r="B142" s="3" t="s">
        <v>1122</v>
      </c>
      <c r="C142" s="63">
        <v>10673</v>
      </c>
      <c r="D142" s="3" t="s">
        <v>2126</v>
      </c>
      <c r="E142" s="4" t="s">
        <v>945</v>
      </c>
      <c r="F142" s="4" t="s">
        <v>946</v>
      </c>
      <c r="G142" s="4">
        <v>620</v>
      </c>
      <c r="H142" s="109">
        <v>101.33716305788801</v>
      </c>
      <c r="I142" s="109">
        <v>103.25011047282401</v>
      </c>
      <c r="J142" s="109">
        <v>108.94343791427301</v>
      </c>
      <c r="K142" s="109">
        <v>97.95</v>
      </c>
      <c r="L142" s="109">
        <f>VLOOKUP($C142,ข้อมูลพื้นฐานรพ_สป_ณสค61!$C$2:$S$897,17,0)</f>
        <v>107.60362350861688</v>
      </c>
      <c r="M142" s="3">
        <f t="shared" si="2"/>
        <v>1</v>
      </c>
    </row>
    <row r="143" spans="1:13" x14ac:dyDescent="0.4">
      <c r="A143" s="4">
        <v>2</v>
      </c>
      <c r="B143" s="3" t="s">
        <v>1122</v>
      </c>
      <c r="C143" s="63">
        <v>11158</v>
      </c>
      <c r="D143" s="3" t="s">
        <v>2127</v>
      </c>
      <c r="E143" s="4" t="s">
        <v>949</v>
      </c>
      <c r="F143" s="4" t="s">
        <v>954</v>
      </c>
      <c r="G143" s="4">
        <v>34</v>
      </c>
      <c r="H143" s="109">
        <v>79.086757990867596</v>
      </c>
      <c r="I143" s="109">
        <v>51.829170024174097</v>
      </c>
      <c r="J143" s="109">
        <v>50.491539081386001</v>
      </c>
      <c r="K143" s="109">
        <v>38.96</v>
      </c>
      <c r="L143" s="109">
        <f>VLOOKUP($C143,ข้อมูลพื้นฐานรพ_สป_ณสค61!$C$2:$S$897,17,0)</f>
        <v>30.765511684125705</v>
      </c>
      <c r="M143" s="3">
        <f t="shared" si="2"/>
        <v>0</v>
      </c>
    </row>
    <row r="144" spans="1:13" x14ac:dyDescent="0.4">
      <c r="A144" s="4">
        <v>2</v>
      </c>
      <c r="B144" s="3" t="s">
        <v>1122</v>
      </c>
      <c r="C144" s="63">
        <v>11159</v>
      </c>
      <c r="D144" s="3" t="s">
        <v>2128</v>
      </c>
      <c r="E144" s="4" t="s">
        <v>949</v>
      </c>
      <c r="F144" s="4" t="s">
        <v>954</v>
      </c>
      <c r="G144" s="4">
        <v>35</v>
      </c>
      <c r="H144" s="109">
        <v>45.121765601217703</v>
      </c>
      <c r="I144" s="109">
        <v>60.1455479452055</v>
      </c>
      <c r="J144" s="109">
        <v>59.888698630137</v>
      </c>
      <c r="K144" s="109">
        <v>56.56</v>
      </c>
      <c r="L144" s="109">
        <f>VLOOKUP($C144,ข้อมูลพื้นฐานรพ_สป_ณสค61!$C$2:$S$897,17,0)</f>
        <v>55.6320939334638</v>
      </c>
      <c r="M144" s="3">
        <f t="shared" si="2"/>
        <v>0</v>
      </c>
    </row>
    <row r="145" spans="1:13" x14ac:dyDescent="0.4">
      <c r="A145" s="4">
        <v>2</v>
      </c>
      <c r="B145" s="3" t="s">
        <v>1122</v>
      </c>
      <c r="C145" s="63">
        <v>11160</v>
      </c>
      <c r="D145" s="3" t="s">
        <v>2129</v>
      </c>
      <c r="E145" s="4" t="s">
        <v>949</v>
      </c>
      <c r="F145" s="4" t="s">
        <v>950</v>
      </c>
      <c r="G145" s="4">
        <v>34</v>
      </c>
      <c r="H145" s="109">
        <v>76.334690855238804</v>
      </c>
      <c r="I145" s="109">
        <v>73.242009132420094</v>
      </c>
      <c r="J145" s="109">
        <v>61.908675799086801</v>
      </c>
      <c r="K145" s="109">
        <v>68.37</v>
      </c>
      <c r="L145" s="109">
        <f>VLOOKUP($C145,ข้อมูลพื้นฐานรพ_สป_ณสค61!$C$2:$S$897,17,0)</f>
        <v>66.7365028203062</v>
      </c>
      <c r="M145" s="3">
        <f t="shared" si="2"/>
        <v>0</v>
      </c>
    </row>
    <row r="146" spans="1:13" x14ac:dyDescent="0.4">
      <c r="A146" s="4">
        <v>2</v>
      </c>
      <c r="B146" s="3" t="s">
        <v>1122</v>
      </c>
      <c r="C146" s="63">
        <v>11161</v>
      </c>
      <c r="D146" s="3" t="s">
        <v>2130</v>
      </c>
      <c r="E146" s="4" t="s">
        <v>949</v>
      </c>
      <c r="F146" s="4" t="s">
        <v>954</v>
      </c>
      <c r="G146" s="4">
        <v>30</v>
      </c>
      <c r="H146" s="109">
        <v>26.090621707060102</v>
      </c>
      <c r="I146" s="109">
        <v>22.529680365296802</v>
      </c>
      <c r="J146" s="109">
        <v>23.388127853881301</v>
      </c>
      <c r="K146" s="109">
        <v>24.21</v>
      </c>
      <c r="L146" s="109">
        <f>VLOOKUP($C146,ข้อมูลพื้นฐานรพ_สป_ณสค61!$C$2:$S$897,17,0)</f>
        <v>24.164383561643834</v>
      </c>
      <c r="M146" s="3">
        <f t="shared" si="2"/>
        <v>0</v>
      </c>
    </row>
    <row r="147" spans="1:13" x14ac:dyDescent="0.4">
      <c r="A147" s="4">
        <v>2</v>
      </c>
      <c r="B147" s="3" t="s">
        <v>1122</v>
      </c>
      <c r="C147" s="63">
        <v>11162</v>
      </c>
      <c r="D147" s="3" t="s">
        <v>2131</v>
      </c>
      <c r="E147" s="4" t="s">
        <v>949</v>
      </c>
      <c r="F147" s="4" t="s">
        <v>954</v>
      </c>
      <c r="G147" s="4">
        <v>30</v>
      </c>
      <c r="H147" s="109">
        <v>22.630136986301402</v>
      </c>
      <c r="I147" s="109">
        <v>28.118721461187199</v>
      </c>
      <c r="J147" s="109">
        <v>25.789954337899498</v>
      </c>
      <c r="K147" s="109">
        <v>21</v>
      </c>
      <c r="L147" s="109">
        <f>VLOOKUP($C147,ข้อมูลพื้นฐานรพ_สป_ณสค61!$C$2:$S$897,17,0)</f>
        <v>32.38356164383562</v>
      </c>
      <c r="M147" s="3">
        <f t="shared" si="2"/>
        <v>0</v>
      </c>
    </row>
    <row r="148" spans="1:13" x14ac:dyDescent="0.4">
      <c r="A148" s="4">
        <v>2</v>
      </c>
      <c r="B148" s="3" t="s">
        <v>1122</v>
      </c>
      <c r="C148" s="63">
        <v>11163</v>
      </c>
      <c r="D148" s="3" t="s">
        <v>2132</v>
      </c>
      <c r="E148" s="4" t="s">
        <v>949</v>
      </c>
      <c r="F148" s="4" t="s">
        <v>954</v>
      </c>
      <c r="G148" s="4">
        <v>60</v>
      </c>
      <c r="H148" s="109">
        <v>53.351598173516003</v>
      </c>
      <c r="I148" s="109">
        <v>56.8538812785388</v>
      </c>
      <c r="J148" s="109">
        <v>59.041095890411</v>
      </c>
      <c r="K148" s="109">
        <v>49.72</v>
      </c>
      <c r="L148" s="109">
        <f>VLOOKUP($C148,ข้อมูลพื้นฐานรพ_สป_ณสค61!$C$2:$S$897,17,0)</f>
        <v>50.232876712328768</v>
      </c>
      <c r="M148" s="3">
        <f t="shared" si="2"/>
        <v>0</v>
      </c>
    </row>
    <row r="149" spans="1:13" x14ac:dyDescent="0.4">
      <c r="A149" s="4">
        <v>2</v>
      </c>
      <c r="B149" s="3" t="s">
        <v>1122</v>
      </c>
      <c r="C149" s="63">
        <v>11164</v>
      </c>
      <c r="D149" s="3" t="s">
        <v>2133</v>
      </c>
      <c r="E149" s="4" t="s">
        <v>949</v>
      </c>
      <c r="F149" s="4" t="s">
        <v>954</v>
      </c>
      <c r="G149" s="4">
        <v>30</v>
      </c>
      <c r="H149" s="109">
        <v>48.446374874707701</v>
      </c>
      <c r="I149" s="109">
        <v>51.356816699282497</v>
      </c>
      <c r="J149" s="109">
        <v>61.043705153294198</v>
      </c>
      <c r="K149" s="109">
        <v>55.38</v>
      </c>
      <c r="L149" s="109">
        <f>VLOOKUP($C149,ข้อมูลพื้นฐานรพ_สป_ณสค61!$C$2:$S$897,17,0)</f>
        <v>86.584474885844756</v>
      </c>
      <c r="M149" s="3">
        <f t="shared" si="2"/>
        <v>1</v>
      </c>
    </row>
    <row r="150" spans="1:13" x14ac:dyDescent="0.4">
      <c r="A150" s="4">
        <v>2</v>
      </c>
      <c r="B150" s="3" t="s">
        <v>1122</v>
      </c>
      <c r="C150" s="63">
        <v>11165</v>
      </c>
      <c r="D150" s="3" t="s">
        <v>2134</v>
      </c>
      <c r="E150" s="4" t="s">
        <v>949</v>
      </c>
      <c r="F150" s="4" t="s">
        <v>954</v>
      </c>
      <c r="G150" s="4">
        <v>35</v>
      </c>
      <c r="H150" s="109">
        <v>59.129734085415002</v>
      </c>
      <c r="I150" s="109">
        <v>59.780821917808197</v>
      </c>
      <c r="J150" s="109">
        <v>63.131115459882601</v>
      </c>
      <c r="K150" s="109">
        <v>54.65</v>
      </c>
      <c r="L150" s="109">
        <f>VLOOKUP($C150,ข้อมูลพื้นฐานรพ_สป_ณสค61!$C$2:$S$897,17,0)</f>
        <v>52.203522504892369</v>
      </c>
      <c r="M150" s="3">
        <f t="shared" si="2"/>
        <v>0</v>
      </c>
    </row>
    <row r="151" spans="1:13" x14ac:dyDescent="0.4">
      <c r="A151" s="4">
        <v>3</v>
      </c>
      <c r="B151" s="3" t="s">
        <v>1132</v>
      </c>
      <c r="C151" s="63">
        <v>10721</v>
      </c>
      <c r="D151" s="3" t="s">
        <v>2135</v>
      </c>
      <c r="E151" s="4" t="s">
        <v>982</v>
      </c>
      <c r="F151" s="4" t="s">
        <v>1009</v>
      </c>
      <c r="G151" s="4">
        <v>410</v>
      </c>
      <c r="H151" s="109">
        <v>104.574674239893</v>
      </c>
      <c r="I151" s="109">
        <v>107.858336117608</v>
      </c>
      <c r="J151" s="109">
        <v>61.958569996658902</v>
      </c>
      <c r="K151" s="109">
        <v>85.08</v>
      </c>
      <c r="L151" s="109">
        <f>VLOOKUP($C151,ข้อมูลพื้นฐานรพ_สป_ณสค61!$C$2:$S$897,17,0)</f>
        <v>104.15302372201805</v>
      </c>
      <c r="M151" s="3">
        <f t="shared" si="2"/>
        <v>1</v>
      </c>
    </row>
    <row r="152" spans="1:13" x14ac:dyDescent="0.4">
      <c r="A152" s="4">
        <v>3</v>
      </c>
      <c r="B152" s="3" t="s">
        <v>1132</v>
      </c>
      <c r="C152" s="63">
        <v>11228</v>
      </c>
      <c r="D152" s="3" t="s">
        <v>2136</v>
      </c>
      <c r="E152" s="4" t="s">
        <v>949</v>
      </c>
      <c r="F152" s="4" t="s">
        <v>976</v>
      </c>
      <c r="G152" s="4">
        <v>18</v>
      </c>
      <c r="H152" s="109">
        <v>66.301369863013704</v>
      </c>
      <c r="I152" s="109">
        <v>79.671232876712295</v>
      </c>
      <c r="J152" s="109">
        <v>52.438356164383599</v>
      </c>
      <c r="K152" s="109">
        <v>64.58</v>
      </c>
      <c r="L152" s="109">
        <f>VLOOKUP($C152,ข้อมูลพื้นฐานรพ_สป_ณสค61!$C$2:$S$897,17,0)</f>
        <v>42.800608828006091</v>
      </c>
      <c r="M152" s="3">
        <f t="shared" si="2"/>
        <v>0</v>
      </c>
    </row>
    <row r="153" spans="1:13" x14ac:dyDescent="0.4">
      <c r="A153" s="4">
        <v>3</v>
      </c>
      <c r="B153" s="3" t="s">
        <v>1132</v>
      </c>
      <c r="C153" s="63">
        <v>11229</v>
      </c>
      <c r="D153" s="3" t="s">
        <v>2137</v>
      </c>
      <c r="E153" s="4" t="s">
        <v>949</v>
      </c>
      <c r="F153" s="4" t="s">
        <v>954</v>
      </c>
      <c r="G153" s="4">
        <v>43</v>
      </c>
      <c r="H153" s="109">
        <v>71.210045662100498</v>
      </c>
      <c r="I153" s="109">
        <v>108.493150684932</v>
      </c>
      <c r="J153" s="109">
        <v>85.854895991882302</v>
      </c>
      <c r="K153" s="109">
        <v>97.67</v>
      </c>
      <c r="L153" s="109">
        <f>VLOOKUP($C153,ข้อมูลพื้นฐานรพ_สป_ณสค61!$C$2:$S$897,17,0)</f>
        <v>67.397260273972606</v>
      </c>
      <c r="M153" s="3">
        <f t="shared" si="2"/>
        <v>0</v>
      </c>
    </row>
    <row r="154" spans="1:13" x14ac:dyDescent="0.4">
      <c r="A154" s="4">
        <v>3</v>
      </c>
      <c r="B154" s="3" t="s">
        <v>1132</v>
      </c>
      <c r="C154" s="63">
        <v>11230</v>
      </c>
      <c r="D154" s="3" t="s">
        <v>2138</v>
      </c>
      <c r="E154" s="4" t="s">
        <v>949</v>
      </c>
      <c r="F154" s="4" t="s">
        <v>954</v>
      </c>
      <c r="G154" s="4">
        <v>75</v>
      </c>
      <c r="H154" s="109">
        <v>78.321917808219197</v>
      </c>
      <c r="I154" s="109">
        <v>72.730593607305906</v>
      </c>
      <c r="J154" s="109">
        <v>60.127853881278497</v>
      </c>
      <c r="K154" s="109">
        <v>78.61</v>
      </c>
      <c r="L154" s="109">
        <f>VLOOKUP($C154,ข้อมูลพื้นฐานรพ_สป_ณสค61!$C$2:$S$897,17,0)</f>
        <v>74.454794520547949</v>
      </c>
      <c r="M154" s="3">
        <f t="shared" si="2"/>
        <v>0</v>
      </c>
    </row>
    <row r="155" spans="1:13" x14ac:dyDescent="0.4">
      <c r="A155" s="4">
        <v>3</v>
      </c>
      <c r="B155" s="3" t="s">
        <v>1132</v>
      </c>
      <c r="C155" s="63">
        <v>11231</v>
      </c>
      <c r="D155" s="3" t="s">
        <v>2139</v>
      </c>
      <c r="E155" s="4" t="s">
        <v>949</v>
      </c>
      <c r="F155" s="4" t="s">
        <v>957</v>
      </c>
      <c r="G155" s="4">
        <v>98</v>
      </c>
      <c r="H155" s="109">
        <v>87.014504431909799</v>
      </c>
      <c r="I155" s="109">
        <v>64.716242661448106</v>
      </c>
      <c r="J155" s="109">
        <v>28.4987419625384</v>
      </c>
      <c r="K155" s="109">
        <v>66.290000000000006</v>
      </c>
      <c r="L155" s="109">
        <f>VLOOKUP($C155,ข้อมูลพื้นฐานรพ_สป_ณสค61!$C$2:$S$897,17,0)</f>
        <v>66.508247134470224</v>
      </c>
      <c r="M155" s="3">
        <f t="shared" si="2"/>
        <v>0</v>
      </c>
    </row>
    <row r="156" spans="1:13" x14ac:dyDescent="0.4">
      <c r="A156" s="4">
        <v>3</v>
      </c>
      <c r="B156" s="3" t="s">
        <v>1132</v>
      </c>
      <c r="C156" s="63">
        <v>11232</v>
      </c>
      <c r="D156" s="3" t="s">
        <v>2140</v>
      </c>
      <c r="E156" s="4" t="s">
        <v>949</v>
      </c>
      <c r="F156" s="4" t="s">
        <v>950</v>
      </c>
      <c r="G156" s="4">
        <v>98</v>
      </c>
      <c r="H156" s="109">
        <v>59.130556332121898</v>
      </c>
      <c r="I156" s="109">
        <v>72.1759192501802</v>
      </c>
      <c r="J156" s="109">
        <v>49.894736842105303</v>
      </c>
      <c r="K156" s="109">
        <v>57.88</v>
      </c>
      <c r="L156" s="109">
        <f>VLOOKUP($C156,ข้อมูลพื้นฐานรพ_สป_ณสค61!$C$2:$S$897,17,0)</f>
        <v>62.437797036622868</v>
      </c>
      <c r="M156" s="3">
        <f t="shared" si="2"/>
        <v>0</v>
      </c>
    </row>
    <row r="157" spans="1:13" x14ac:dyDescent="0.4">
      <c r="A157" s="4">
        <v>3</v>
      </c>
      <c r="B157" s="3" t="s">
        <v>1132</v>
      </c>
      <c r="C157" s="63">
        <v>11233</v>
      </c>
      <c r="D157" s="3" t="s">
        <v>2141</v>
      </c>
      <c r="E157" s="4" t="s">
        <v>949</v>
      </c>
      <c r="F157" s="4" t="s">
        <v>954</v>
      </c>
      <c r="G157" s="4">
        <v>76</v>
      </c>
      <c r="H157" s="109">
        <v>86.178082191780803</v>
      </c>
      <c r="I157" s="109">
        <v>70.926940639269404</v>
      </c>
      <c r="J157" s="109">
        <v>52.484018264840202</v>
      </c>
      <c r="K157" s="109">
        <v>74.02</v>
      </c>
      <c r="L157" s="109">
        <f>VLOOKUP($C157,ข้อมูลพื้นฐานรพ_สป_ณสค61!$C$2:$S$897,17,0)</f>
        <v>59.214131218457105</v>
      </c>
      <c r="M157" s="3">
        <f t="shared" si="2"/>
        <v>0</v>
      </c>
    </row>
    <row r="158" spans="1:13" x14ac:dyDescent="0.4">
      <c r="A158" s="4">
        <v>3</v>
      </c>
      <c r="B158" s="3" t="s">
        <v>1132</v>
      </c>
      <c r="C158" s="63">
        <v>11234</v>
      </c>
      <c r="D158" s="3" t="s">
        <v>2142</v>
      </c>
      <c r="E158" s="4" t="s">
        <v>949</v>
      </c>
      <c r="F158" s="4" t="s">
        <v>954</v>
      </c>
      <c r="G158" s="4">
        <v>39</v>
      </c>
      <c r="H158" s="109">
        <v>59.5038874490929</v>
      </c>
      <c r="I158" s="109">
        <v>64.255707762557094</v>
      </c>
      <c r="J158" s="109">
        <v>48.593607305936096</v>
      </c>
      <c r="K158" s="109">
        <v>60.95</v>
      </c>
      <c r="L158" s="109">
        <f>VLOOKUP($C158,ข้อมูลพื้นฐานรพ_สป_ณสค61!$C$2:$S$897,17,0)</f>
        <v>55.173867228661749</v>
      </c>
      <c r="M158" s="3">
        <f t="shared" si="2"/>
        <v>0</v>
      </c>
    </row>
    <row r="159" spans="1:13" x14ac:dyDescent="0.4">
      <c r="A159" s="4">
        <v>3</v>
      </c>
      <c r="B159" s="3" t="s">
        <v>1132</v>
      </c>
      <c r="C159" s="63">
        <v>11235</v>
      </c>
      <c r="D159" s="3" t="s">
        <v>2143</v>
      </c>
      <c r="E159" s="4" t="s">
        <v>949</v>
      </c>
      <c r="F159" s="4" t="s">
        <v>954</v>
      </c>
      <c r="G159" s="4">
        <v>34</v>
      </c>
      <c r="H159" s="109">
        <v>75.165189363416602</v>
      </c>
      <c r="I159" s="109">
        <v>75.318291700241701</v>
      </c>
      <c r="J159" s="109">
        <v>57.0346494762289</v>
      </c>
      <c r="K159" s="109">
        <v>64.63</v>
      </c>
      <c r="L159" s="109">
        <f>VLOOKUP($C159,ข้อมูลพื้นฐานรพ_สป_ณสค61!$C$2:$S$897,17,0)</f>
        <v>77.888799355358586</v>
      </c>
      <c r="M159" s="3">
        <f t="shared" si="2"/>
        <v>0</v>
      </c>
    </row>
    <row r="160" spans="1:13" x14ac:dyDescent="0.4">
      <c r="A160" s="4">
        <v>3</v>
      </c>
      <c r="B160" s="3" t="s">
        <v>1132</v>
      </c>
      <c r="C160" s="63">
        <v>11236</v>
      </c>
      <c r="D160" s="3" t="s">
        <v>2144</v>
      </c>
      <c r="E160" s="4" t="s">
        <v>949</v>
      </c>
      <c r="F160" s="4" t="s">
        <v>954</v>
      </c>
      <c r="G160" s="4">
        <v>33</v>
      </c>
      <c r="H160" s="109">
        <v>51.619661563255399</v>
      </c>
      <c r="I160" s="109">
        <v>41.996086105675097</v>
      </c>
      <c r="J160" s="109">
        <v>37.275929549902202</v>
      </c>
      <c r="K160" s="109">
        <v>39.840000000000003</v>
      </c>
      <c r="L160" s="109">
        <f>VLOOKUP($C160,ข้อมูลพื้นฐานรพ_สป_ณสค61!$C$2:$S$897,17,0)</f>
        <v>52.752179327521795</v>
      </c>
      <c r="M160" s="3">
        <f t="shared" si="2"/>
        <v>0</v>
      </c>
    </row>
    <row r="161" spans="1:13" x14ac:dyDescent="0.4">
      <c r="A161" s="4">
        <v>3</v>
      </c>
      <c r="B161" s="3" t="s">
        <v>1132</v>
      </c>
      <c r="C161" s="63">
        <v>14135</v>
      </c>
      <c r="D161" s="3" t="s">
        <v>2145</v>
      </c>
      <c r="E161" s="4" t="s">
        <v>949</v>
      </c>
      <c r="F161" s="4" t="s">
        <v>954</v>
      </c>
      <c r="G161" s="4">
        <v>36</v>
      </c>
      <c r="H161" s="109">
        <v>59.056316590563199</v>
      </c>
      <c r="I161" s="109">
        <v>78.602739726027394</v>
      </c>
      <c r="J161" s="109">
        <v>52.228310502283101</v>
      </c>
      <c r="K161" s="109">
        <v>48.96</v>
      </c>
      <c r="L161" s="109">
        <f>VLOOKUP($C161,ข้อมูลพื้นฐานรพ_สป_ณสค61!$C$2:$S$897,17,0)</f>
        <v>57.960426179604262</v>
      </c>
      <c r="M161" s="3">
        <f t="shared" si="2"/>
        <v>0</v>
      </c>
    </row>
    <row r="162" spans="1:13" x14ac:dyDescent="0.4">
      <c r="A162" s="4">
        <v>3</v>
      </c>
      <c r="B162" s="3" t="s">
        <v>1132</v>
      </c>
      <c r="C162" s="63">
        <v>28010</v>
      </c>
      <c r="D162" s="3" t="s">
        <v>2146</v>
      </c>
      <c r="E162" s="4" t="s">
        <v>949</v>
      </c>
      <c r="F162" s="114" t="s">
        <v>976</v>
      </c>
      <c r="G162" s="114">
        <v>0</v>
      </c>
      <c r="H162" s="110">
        <v>0</v>
      </c>
      <c r="I162" s="110">
        <v>0</v>
      </c>
      <c r="J162" s="110">
        <v>0</v>
      </c>
      <c r="K162" s="110">
        <v>0</v>
      </c>
      <c r="L162" s="110">
        <f>VLOOKUP($C162,ข้อมูลพื้นฐานรพ_สป_ณสค61!$C$2:$S$897,17,0)</f>
        <v>0</v>
      </c>
      <c r="M162" s="111">
        <v>1</v>
      </c>
    </row>
    <row r="163" spans="1:13" x14ac:dyDescent="0.4">
      <c r="A163" s="4">
        <v>3</v>
      </c>
      <c r="B163" s="3" t="s">
        <v>1145</v>
      </c>
      <c r="C163" s="63">
        <v>10694</v>
      </c>
      <c r="D163" s="3" t="s">
        <v>2147</v>
      </c>
      <c r="E163" s="4" t="s">
        <v>982</v>
      </c>
      <c r="F163" s="4" t="s">
        <v>1009</v>
      </c>
      <c r="G163" s="4">
        <v>348</v>
      </c>
      <c r="H163" s="109">
        <v>88.2616910722721</v>
      </c>
      <c r="I163" s="109">
        <v>85.681782396472997</v>
      </c>
      <c r="J163" s="109">
        <v>35.202330341678497</v>
      </c>
      <c r="K163" s="109">
        <v>72.13</v>
      </c>
      <c r="L163" s="109">
        <f>VLOOKUP($C163,ข้อมูลพื้นฐานรพ_สป_ณสค61!$C$2:$S$897,17,0)</f>
        <v>89.055266887104395</v>
      </c>
      <c r="M163" s="3">
        <f t="shared" si="2"/>
        <v>1</v>
      </c>
    </row>
    <row r="164" spans="1:13" x14ac:dyDescent="0.4">
      <c r="A164" s="4">
        <v>3</v>
      </c>
      <c r="B164" s="3" t="s">
        <v>1145</v>
      </c>
      <c r="C164" s="63">
        <v>10802</v>
      </c>
      <c r="D164" s="3" t="s">
        <v>2148</v>
      </c>
      <c r="E164" s="4" t="s">
        <v>949</v>
      </c>
      <c r="F164" s="4" t="s">
        <v>954</v>
      </c>
      <c r="G164" s="4">
        <v>30</v>
      </c>
      <c r="H164" s="109">
        <v>44.228310502283101</v>
      </c>
      <c r="I164" s="109">
        <v>21.4794520547945</v>
      </c>
      <c r="J164" s="109">
        <v>45.598173515981699</v>
      </c>
      <c r="K164" s="109">
        <v>35.42</v>
      </c>
      <c r="L164" s="109">
        <f>VLOOKUP($C164,ข้อมูลพื้นฐานรพ_สป_ณสค61!$C$2:$S$897,17,0)</f>
        <v>46.210045662100455</v>
      </c>
      <c r="M164" s="3">
        <f t="shared" si="2"/>
        <v>0</v>
      </c>
    </row>
    <row r="165" spans="1:13" x14ac:dyDescent="0.4">
      <c r="A165" s="4">
        <v>3</v>
      </c>
      <c r="B165" s="3" t="s">
        <v>1145</v>
      </c>
      <c r="C165" s="63">
        <v>10803</v>
      </c>
      <c r="D165" s="3" t="s">
        <v>2149</v>
      </c>
      <c r="E165" s="4" t="s">
        <v>949</v>
      </c>
      <c r="F165" s="4" t="s">
        <v>954</v>
      </c>
      <c r="G165" s="4">
        <v>38</v>
      </c>
      <c r="H165" s="109">
        <v>53.654029945842602</v>
      </c>
      <c r="I165" s="109">
        <v>73.1218457101658</v>
      </c>
      <c r="J165" s="109">
        <v>61.600576784426799</v>
      </c>
      <c r="K165" s="109">
        <v>42.14</v>
      </c>
      <c r="L165" s="109">
        <f>VLOOKUP($C165,ข้อมูลพื้นฐานรพ_สป_ณสค61!$C$2:$S$897,17,0)</f>
        <v>47.599134823359769</v>
      </c>
      <c r="M165" s="3">
        <f t="shared" si="2"/>
        <v>0</v>
      </c>
    </row>
    <row r="166" spans="1:13" x14ac:dyDescent="0.4">
      <c r="A166" s="4">
        <v>3</v>
      </c>
      <c r="B166" s="3" t="s">
        <v>1145</v>
      </c>
      <c r="C166" s="63">
        <v>10804</v>
      </c>
      <c r="D166" s="3" t="s">
        <v>2150</v>
      </c>
      <c r="E166" s="4" t="s">
        <v>949</v>
      </c>
      <c r="F166" s="4" t="s">
        <v>954</v>
      </c>
      <c r="G166" s="4">
        <v>30</v>
      </c>
      <c r="H166" s="109">
        <v>46.703196347031998</v>
      </c>
      <c r="I166" s="109">
        <v>13.6456031816173</v>
      </c>
      <c r="J166" s="109">
        <v>43.517454706142303</v>
      </c>
      <c r="K166" s="109">
        <v>27.57</v>
      </c>
      <c r="L166" s="109">
        <f>VLOOKUP($C166,ข้อมูลพื้นฐานรพ_สป_ณสค61!$C$2:$S$897,17,0)</f>
        <v>47.488584474885847</v>
      </c>
      <c r="M166" s="3">
        <f t="shared" si="2"/>
        <v>0</v>
      </c>
    </row>
    <row r="167" spans="1:13" x14ac:dyDescent="0.4">
      <c r="A167" s="4">
        <v>3</v>
      </c>
      <c r="B167" s="3" t="s">
        <v>1145</v>
      </c>
      <c r="C167" s="63">
        <v>10805</v>
      </c>
      <c r="D167" s="3" t="s">
        <v>2151</v>
      </c>
      <c r="E167" s="4" t="s">
        <v>949</v>
      </c>
      <c r="F167" s="4" t="s">
        <v>954</v>
      </c>
      <c r="G167" s="4">
        <v>60</v>
      </c>
      <c r="H167" s="109">
        <v>58.480104370515299</v>
      </c>
      <c r="I167" s="109">
        <v>67.838289341797505</v>
      </c>
      <c r="J167" s="109">
        <v>61.282993651854298</v>
      </c>
      <c r="K167" s="109">
        <v>65.11</v>
      </c>
      <c r="L167" s="109">
        <f>VLOOKUP($C167,ข้อมูลพื้นฐานรพ_สป_ณสค61!$C$2:$S$897,17,0)</f>
        <v>50.789954337899545</v>
      </c>
      <c r="M167" s="3">
        <f t="shared" si="2"/>
        <v>0</v>
      </c>
    </row>
    <row r="168" spans="1:13" x14ac:dyDescent="0.4">
      <c r="A168" s="4">
        <v>3</v>
      </c>
      <c r="B168" s="3" t="s">
        <v>1145</v>
      </c>
      <c r="C168" s="63">
        <v>10806</v>
      </c>
      <c r="D168" s="3" t="s">
        <v>2152</v>
      </c>
      <c r="E168" s="4" t="s">
        <v>949</v>
      </c>
      <c r="F168" s="4" t="s">
        <v>954</v>
      </c>
      <c r="G168" s="4">
        <v>30</v>
      </c>
      <c r="H168" s="109">
        <v>59.872146118721503</v>
      </c>
      <c r="I168" s="109">
        <v>83.872146118721503</v>
      </c>
      <c r="J168" s="109">
        <v>65.579908675799103</v>
      </c>
      <c r="K168" s="109">
        <v>71.72</v>
      </c>
      <c r="L168" s="109">
        <f>VLOOKUP($C168,ข้อมูลพื้นฐานรพ_สป_ณสค61!$C$2:$S$897,17,0)</f>
        <v>80.438356164383563</v>
      </c>
      <c r="M168" s="3">
        <f t="shared" si="2"/>
        <v>1</v>
      </c>
    </row>
    <row r="169" spans="1:13" x14ac:dyDescent="0.4">
      <c r="A169" s="4">
        <v>3</v>
      </c>
      <c r="B169" s="3" t="s">
        <v>1145</v>
      </c>
      <c r="C169" s="63">
        <v>27974</v>
      </c>
      <c r="D169" s="3" t="s">
        <v>2153</v>
      </c>
      <c r="E169" s="4" t="s">
        <v>949</v>
      </c>
      <c r="F169" s="114" t="s">
        <v>976</v>
      </c>
      <c r="G169" s="114">
        <v>0</v>
      </c>
      <c r="H169" s="110">
        <v>0</v>
      </c>
      <c r="I169" s="110">
        <v>0</v>
      </c>
      <c r="J169" s="110">
        <v>0</v>
      </c>
      <c r="K169" s="110">
        <v>0</v>
      </c>
      <c r="L169" s="110">
        <f>VLOOKUP($C169,ข้อมูลพื้นฐานรพ_สป_ณสค61!$C$2:$S$897,17,0)</f>
        <v>0</v>
      </c>
      <c r="M169" s="111">
        <v>1</v>
      </c>
    </row>
    <row r="170" spans="1:13" x14ac:dyDescent="0.4">
      <c r="A170" s="4">
        <v>3</v>
      </c>
      <c r="B170" s="3" t="s">
        <v>1145</v>
      </c>
      <c r="C170" s="63">
        <v>27975</v>
      </c>
      <c r="D170" s="3" t="s">
        <v>2154</v>
      </c>
      <c r="E170" s="4" t="s">
        <v>949</v>
      </c>
      <c r="F170" s="114" t="s">
        <v>976</v>
      </c>
      <c r="G170" s="114">
        <v>0</v>
      </c>
      <c r="H170" s="110">
        <v>0</v>
      </c>
      <c r="I170" s="110">
        <v>0</v>
      </c>
      <c r="J170" s="110">
        <v>0</v>
      </c>
      <c r="K170" s="110">
        <v>0</v>
      </c>
      <c r="L170" s="110">
        <f>VLOOKUP($C170,ข้อมูลพื้นฐานรพ_สป_ณสค61!$C$2:$S$897,17,0)</f>
        <v>0</v>
      </c>
      <c r="M170" s="111">
        <v>1</v>
      </c>
    </row>
    <row r="171" spans="1:13" x14ac:dyDescent="0.4">
      <c r="A171" s="4">
        <v>3</v>
      </c>
      <c r="B171" s="3" t="s">
        <v>1154</v>
      </c>
      <c r="C171" s="63">
        <v>10675</v>
      </c>
      <c r="D171" s="3" t="s">
        <v>2155</v>
      </c>
      <c r="E171" s="4" t="s">
        <v>945</v>
      </c>
      <c r="F171" s="4" t="s">
        <v>946</v>
      </c>
      <c r="G171" s="4">
        <v>659</v>
      </c>
      <c r="H171" s="109">
        <v>93.801422307998905</v>
      </c>
      <c r="I171" s="109">
        <v>94.019165609994403</v>
      </c>
      <c r="J171" s="109">
        <v>75.065582971293196</v>
      </c>
      <c r="K171" s="109">
        <v>82.61</v>
      </c>
      <c r="L171" s="109">
        <f>VLOOKUP($C171,ข้อมูลพื้นฐานรพ_สป_ณสค61!$C$2:$S$897,17,0)</f>
        <v>99.779242106138398</v>
      </c>
      <c r="M171" s="3">
        <f t="shared" si="2"/>
        <v>1</v>
      </c>
    </row>
    <row r="172" spans="1:13" x14ac:dyDescent="0.4">
      <c r="A172" s="4">
        <v>3</v>
      </c>
      <c r="B172" s="3" t="s">
        <v>1154</v>
      </c>
      <c r="C172" s="63">
        <v>11209</v>
      </c>
      <c r="D172" s="3" t="s">
        <v>2156</v>
      </c>
      <c r="E172" s="4" t="s">
        <v>949</v>
      </c>
      <c r="F172" s="4" t="s">
        <v>954</v>
      </c>
      <c r="G172" s="4">
        <v>30</v>
      </c>
      <c r="H172" s="109">
        <v>83.216968625718096</v>
      </c>
      <c r="I172" s="109">
        <v>74.082191780821901</v>
      </c>
      <c r="J172" s="109">
        <v>74.063926940639305</v>
      </c>
      <c r="K172" s="109">
        <v>48.57</v>
      </c>
      <c r="L172" s="109">
        <f>VLOOKUP($C172,ข้อมูลพื้นฐานรพ_สป_ณสค61!$C$2:$S$897,17,0)</f>
        <v>56.12785388127854</v>
      </c>
      <c r="M172" s="3">
        <f t="shared" si="2"/>
        <v>0</v>
      </c>
    </row>
    <row r="173" spans="1:13" x14ac:dyDescent="0.4">
      <c r="A173" s="4">
        <v>3</v>
      </c>
      <c r="B173" s="3" t="s">
        <v>1154</v>
      </c>
      <c r="C173" s="63">
        <v>11210</v>
      </c>
      <c r="D173" s="3" t="s">
        <v>2157</v>
      </c>
      <c r="E173" s="4" t="s">
        <v>949</v>
      </c>
      <c r="F173" s="4" t="s">
        <v>950</v>
      </c>
      <c r="G173" s="4">
        <v>60</v>
      </c>
      <c r="H173" s="109">
        <v>94.150684931506802</v>
      </c>
      <c r="I173" s="109">
        <v>96.689497716895005</v>
      </c>
      <c r="J173" s="109">
        <v>204.90867579908701</v>
      </c>
      <c r="K173" s="109">
        <v>77.040000000000006</v>
      </c>
      <c r="L173" s="109">
        <f>VLOOKUP($C173,ข้อมูลพื้นฐานรพ_สป_ณสค61!$C$2:$S$897,17,0)</f>
        <v>88.771689497716892</v>
      </c>
      <c r="M173" s="3">
        <f t="shared" si="2"/>
        <v>1</v>
      </c>
    </row>
    <row r="174" spans="1:13" x14ac:dyDescent="0.4">
      <c r="A174" s="4">
        <v>3</v>
      </c>
      <c r="B174" s="3" t="s">
        <v>1154</v>
      </c>
      <c r="C174" s="63">
        <v>11211</v>
      </c>
      <c r="D174" s="3" t="s">
        <v>2158</v>
      </c>
      <c r="E174" s="4" t="s">
        <v>949</v>
      </c>
      <c r="F174" s="4" t="s">
        <v>954</v>
      </c>
      <c r="G174" s="4">
        <v>60</v>
      </c>
      <c r="H174" s="109">
        <v>74.502283105022798</v>
      </c>
      <c r="I174" s="109">
        <v>80.369863013698605</v>
      </c>
      <c r="J174" s="109">
        <v>72.287671232876704</v>
      </c>
      <c r="K174" s="109">
        <v>69.86</v>
      </c>
      <c r="L174" s="109">
        <f>VLOOKUP($C174,ข้อมูลพื้นฐานรพ_สป_ณสค61!$C$2:$S$897,17,0)</f>
        <v>67.726027397260268</v>
      </c>
      <c r="M174" s="3">
        <f t="shared" si="2"/>
        <v>0</v>
      </c>
    </row>
    <row r="175" spans="1:13" x14ac:dyDescent="0.4">
      <c r="A175" s="4">
        <v>3</v>
      </c>
      <c r="B175" s="3" t="s">
        <v>1154</v>
      </c>
      <c r="C175" s="63">
        <v>11212</v>
      </c>
      <c r="D175" s="3" t="s">
        <v>2159</v>
      </c>
      <c r="E175" s="4" t="s">
        <v>949</v>
      </c>
      <c r="F175" s="4" t="s">
        <v>950</v>
      </c>
      <c r="G175" s="4">
        <v>98</v>
      </c>
      <c r="H175" s="109">
        <v>71.325342465753394</v>
      </c>
      <c r="I175" s="109">
        <v>67.458764327648893</v>
      </c>
      <c r="J175" s="109">
        <v>69.507967570589898</v>
      </c>
      <c r="K175" s="109">
        <v>75.52</v>
      </c>
      <c r="L175" s="109">
        <f>VLOOKUP($C175,ข้อมูลพื้นฐานรพ_สป_ณสค61!$C$2:$S$897,17,0)</f>
        <v>84.632373497344147</v>
      </c>
      <c r="M175" s="3">
        <f t="shared" si="2"/>
        <v>1</v>
      </c>
    </row>
    <row r="176" spans="1:13" x14ac:dyDescent="0.4">
      <c r="A176" s="4">
        <v>3</v>
      </c>
      <c r="B176" s="3" t="s">
        <v>1154</v>
      </c>
      <c r="C176" s="63">
        <v>11213</v>
      </c>
      <c r="D176" s="3" t="s">
        <v>2160</v>
      </c>
      <c r="E176" s="4" t="s">
        <v>949</v>
      </c>
      <c r="F176" s="4" t="s">
        <v>954</v>
      </c>
      <c r="G176" s="4">
        <v>33</v>
      </c>
      <c r="H176" s="109">
        <v>54.3196347031964</v>
      </c>
      <c r="I176" s="109">
        <v>56.886674968866799</v>
      </c>
      <c r="J176" s="109">
        <v>48.235782482357799</v>
      </c>
      <c r="K176" s="109">
        <v>57.4</v>
      </c>
      <c r="L176" s="109">
        <f>VLOOKUP($C176,ข้อมูลพื้นฐานรพ_สป_ณสค61!$C$2:$S$897,17,0)</f>
        <v>53.665421336654212</v>
      </c>
      <c r="M176" s="3">
        <f t="shared" si="2"/>
        <v>0</v>
      </c>
    </row>
    <row r="177" spans="1:13" x14ac:dyDescent="0.4">
      <c r="A177" s="4">
        <v>3</v>
      </c>
      <c r="B177" s="3" t="s">
        <v>1154</v>
      </c>
      <c r="C177" s="63">
        <v>11214</v>
      </c>
      <c r="D177" s="3" t="s">
        <v>2161</v>
      </c>
      <c r="E177" s="4" t="s">
        <v>949</v>
      </c>
      <c r="F177" s="4" t="s">
        <v>957</v>
      </c>
      <c r="G177" s="4">
        <v>105</v>
      </c>
      <c r="H177" s="109">
        <v>67.238763726933101</v>
      </c>
      <c r="I177" s="109">
        <v>72.909217552821005</v>
      </c>
      <c r="J177" s="109">
        <v>67.069886231715799</v>
      </c>
      <c r="K177" s="109">
        <v>59.14</v>
      </c>
      <c r="L177" s="109">
        <f>VLOOKUP($C177,ข้อมูลพื้นฐานรพ_สป_ณสค61!$C$2:$S$897,17,0)</f>
        <v>78.614481409001954</v>
      </c>
      <c r="M177" s="3">
        <f t="shared" si="2"/>
        <v>0</v>
      </c>
    </row>
    <row r="178" spans="1:13" x14ac:dyDescent="0.4">
      <c r="A178" s="4">
        <v>3</v>
      </c>
      <c r="B178" s="3" t="s">
        <v>1154</v>
      </c>
      <c r="C178" s="63">
        <v>11215</v>
      </c>
      <c r="D178" s="3" t="s">
        <v>2162</v>
      </c>
      <c r="E178" s="4" t="s">
        <v>949</v>
      </c>
      <c r="F178" s="4" t="s">
        <v>950</v>
      </c>
      <c r="G178" s="4">
        <v>68</v>
      </c>
      <c r="H178" s="109">
        <v>51.341659951651899</v>
      </c>
      <c r="I178" s="109">
        <v>68.702659145850106</v>
      </c>
      <c r="J178" s="109">
        <v>51.724415793714698</v>
      </c>
      <c r="K178" s="109">
        <v>65.680000000000007</v>
      </c>
      <c r="L178" s="109">
        <f>VLOOKUP($C178,ข้อมูลพื้นฐานรพ_สป_ณสค61!$C$2:$S$897,17,0)</f>
        <v>66.244963738920219</v>
      </c>
      <c r="M178" s="3">
        <f t="shared" si="2"/>
        <v>0</v>
      </c>
    </row>
    <row r="179" spans="1:13" x14ac:dyDescent="0.4">
      <c r="A179" s="4">
        <v>3</v>
      </c>
      <c r="B179" s="3" t="s">
        <v>1154</v>
      </c>
      <c r="C179" s="63">
        <v>11216</v>
      </c>
      <c r="D179" s="3" t="s">
        <v>2163</v>
      </c>
      <c r="E179" s="4" t="s">
        <v>949</v>
      </c>
      <c r="F179" s="4" t="s">
        <v>954</v>
      </c>
      <c r="G179" s="4">
        <v>60</v>
      </c>
      <c r="H179" s="109">
        <v>71.701514059120399</v>
      </c>
      <c r="I179" s="109">
        <v>84.849315068493198</v>
      </c>
      <c r="J179" s="109">
        <v>51.570776255707798</v>
      </c>
      <c r="K179" s="109">
        <v>71.650000000000006</v>
      </c>
      <c r="L179" s="109">
        <f>VLOOKUP($C179,ข้อมูลพื้นฐานรพ_สป_ณสค61!$C$2:$S$897,17,0)</f>
        <v>76.086757990867582</v>
      </c>
      <c r="M179" s="3">
        <f t="shared" si="2"/>
        <v>0</v>
      </c>
    </row>
    <row r="180" spans="1:13" x14ac:dyDescent="0.4">
      <c r="A180" s="4">
        <v>3</v>
      </c>
      <c r="B180" s="3" t="s">
        <v>1154</v>
      </c>
      <c r="C180" s="63">
        <v>11217</v>
      </c>
      <c r="D180" s="3" t="s">
        <v>2164</v>
      </c>
      <c r="E180" s="4" t="s">
        <v>949</v>
      </c>
      <c r="F180" s="4" t="s">
        <v>954</v>
      </c>
      <c r="G180" s="4">
        <v>30</v>
      </c>
      <c r="H180" s="109">
        <v>90.273972602739704</v>
      </c>
      <c r="I180" s="109">
        <v>94.063926940639305</v>
      </c>
      <c r="J180" s="109">
        <v>95.442922374429202</v>
      </c>
      <c r="K180" s="109">
        <v>92.37</v>
      </c>
      <c r="L180" s="109">
        <f>VLOOKUP($C180,ข้อมูลพื้นฐานรพ_สป_ณสค61!$C$2:$S$897,17,0)</f>
        <v>95.369863013698634</v>
      </c>
      <c r="M180" s="3">
        <f t="shared" si="2"/>
        <v>1</v>
      </c>
    </row>
    <row r="181" spans="1:13" x14ac:dyDescent="0.4">
      <c r="A181" s="4">
        <v>3</v>
      </c>
      <c r="B181" s="3" t="s">
        <v>1154</v>
      </c>
      <c r="C181" s="63">
        <v>11218</v>
      </c>
      <c r="D181" s="3" t="s">
        <v>2165</v>
      </c>
      <c r="E181" s="4" t="s">
        <v>949</v>
      </c>
      <c r="F181" s="4" t="s">
        <v>957</v>
      </c>
      <c r="G181" s="4">
        <v>106</v>
      </c>
      <c r="H181" s="109">
        <v>76.625018816799596</v>
      </c>
      <c r="I181" s="109">
        <v>69.589041095890394</v>
      </c>
      <c r="J181" s="109">
        <v>98.432424798757197</v>
      </c>
      <c r="K181" s="109">
        <v>83.21</v>
      </c>
      <c r="L181" s="109">
        <f>VLOOKUP($C181,ข้อมูลพื้นฐานรพ_สป_ณสค61!$C$2:$S$897,17,0)</f>
        <v>94.732489015249413</v>
      </c>
      <c r="M181" s="3">
        <f t="shared" si="2"/>
        <v>1</v>
      </c>
    </row>
    <row r="182" spans="1:13" x14ac:dyDescent="0.4">
      <c r="A182" s="4">
        <v>3</v>
      </c>
      <c r="B182" s="3" t="s">
        <v>1154</v>
      </c>
      <c r="C182" s="63">
        <v>11219</v>
      </c>
      <c r="D182" s="3" t="s">
        <v>2166</v>
      </c>
      <c r="E182" s="4" t="s">
        <v>949</v>
      </c>
      <c r="F182" s="4" t="s">
        <v>954</v>
      </c>
      <c r="G182" s="4">
        <v>34</v>
      </c>
      <c r="H182" s="109">
        <v>61.220423412204198</v>
      </c>
      <c r="I182" s="109">
        <v>86.486704270749399</v>
      </c>
      <c r="J182" s="109">
        <v>72.578565672844505</v>
      </c>
      <c r="K182" s="109">
        <v>82.31</v>
      </c>
      <c r="L182" s="109">
        <f>VLOOKUP($C182,ข้อมูลพื้นฐานรพ_สป_ณสค61!$C$2:$S$897,17,0)</f>
        <v>89.540692989524572</v>
      </c>
      <c r="M182" s="3">
        <f t="shared" si="2"/>
        <v>1</v>
      </c>
    </row>
    <row r="183" spans="1:13" x14ac:dyDescent="0.4">
      <c r="A183" s="4">
        <v>3</v>
      </c>
      <c r="B183" s="3" t="s">
        <v>1154</v>
      </c>
      <c r="C183" s="63">
        <v>11220</v>
      </c>
      <c r="D183" s="3" t="s">
        <v>2167</v>
      </c>
      <c r="E183" s="4" t="s">
        <v>949</v>
      </c>
      <c r="F183" s="4" t="s">
        <v>954</v>
      </c>
      <c r="G183" s="4">
        <v>35</v>
      </c>
      <c r="H183" s="109">
        <v>68.908023483365994</v>
      </c>
      <c r="I183" s="109">
        <v>67.178082191780803</v>
      </c>
      <c r="J183" s="109">
        <v>47.726027397260303</v>
      </c>
      <c r="K183" s="109">
        <v>54.49</v>
      </c>
      <c r="L183" s="109">
        <f>VLOOKUP($C183,ข้อมูลพื้นฐานรพ_สป_ณสค61!$C$2:$S$897,17,0)</f>
        <v>57.753424657534246</v>
      </c>
      <c r="M183" s="3">
        <f t="shared" si="2"/>
        <v>0</v>
      </c>
    </row>
    <row r="184" spans="1:13" x14ac:dyDescent="0.4">
      <c r="A184" s="4">
        <v>3</v>
      </c>
      <c r="B184" s="3" t="s">
        <v>1154</v>
      </c>
      <c r="C184" s="63">
        <v>40749</v>
      </c>
      <c r="D184" s="3" t="s">
        <v>2168</v>
      </c>
      <c r="E184" s="4" t="s">
        <v>949</v>
      </c>
      <c r="F184" s="114" t="s">
        <v>976</v>
      </c>
      <c r="G184" s="114">
        <v>0</v>
      </c>
      <c r="H184" s="110">
        <v>0</v>
      </c>
      <c r="I184" s="110">
        <v>0</v>
      </c>
      <c r="J184" s="110">
        <v>0</v>
      </c>
      <c r="K184" s="110">
        <v>0</v>
      </c>
      <c r="L184" s="110">
        <f>VLOOKUP($C184,ข้อมูลพื้นฐานรพ_สป_ณสค61!$C$2:$S$897,17,0)</f>
        <v>0</v>
      </c>
      <c r="M184" s="111">
        <v>1</v>
      </c>
    </row>
    <row r="185" spans="1:13" x14ac:dyDescent="0.4">
      <c r="A185" s="4">
        <v>3</v>
      </c>
      <c r="B185" s="3" t="s">
        <v>1169</v>
      </c>
      <c r="C185" s="63">
        <v>10726</v>
      </c>
      <c r="D185" s="3" t="s">
        <v>2169</v>
      </c>
      <c r="E185" s="4" t="s">
        <v>982</v>
      </c>
      <c r="F185" s="4" t="s">
        <v>1009</v>
      </c>
      <c r="G185" s="4">
        <v>456</v>
      </c>
      <c r="H185" s="109">
        <v>77.269887046383104</v>
      </c>
      <c r="I185" s="109">
        <v>80.920451814467697</v>
      </c>
      <c r="J185" s="109">
        <v>56.294160057678397</v>
      </c>
      <c r="K185" s="109">
        <v>75.010000000000005</v>
      </c>
      <c r="L185" s="109">
        <f>VLOOKUP($C185,ข้อมูลพื้นฐานรพ_สป_ณสค61!$C$2:$S$897,17,0)</f>
        <v>88.210165825522708</v>
      </c>
      <c r="M185" s="3">
        <f t="shared" si="2"/>
        <v>1</v>
      </c>
    </row>
    <row r="186" spans="1:13" x14ac:dyDescent="0.4">
      <c r="A186" s="4">
        <v>3</v>
      </c>
      <c r="B186" s="3" t="s">
        <v>1169</v>
      </c>
      <c r="C186" s="63">
        <v>11258</v>
      </c>
      <c r="D186" s="3" t="s">
        <v>2170</v>
      </c>
      <c r="E186" s="4" t="s">
        <v>949</v>
      </c>
      <c r="F186" s="4" t="s">
        <v>954</v>
      </c>
      <c r="G186" s="4">
        <v>35</v>
      </c>
      <c r="H186" s="109">
        <v>63.543378995433798</v>
      </c>
      <c r="I186" s="109">
        <v>49.697355845810797</v>
      </c>
      <c r="J186" s="109">
        <v>42.892640968461301</v>
      </c>
      <c r="K186" s="109">
        <v>48.7</v>
      </c>
      <c r="L186" s="109">
        <f>VLOOKUP($C186,ข้อมูลพื้นฐานรพ_สป_ณสค61!$C$2:$S$897,17,0)</f>
        <v>60.641878669275933</v>
      </c>
      <c r="M186" s="3">
        <f t="shared" si="2"/>
        <v>0</v>
      </c>
    </row>
    <row r="187" spans="1:13" x14ac:dyDescent="0.4">
      <c r="A187" s="4">
        <v>3</v>
      </c>
      <c r="B187" s="3" t="s">
        <v>1169</v>
      </c>
      <c r="C187" s="63">
        <v>11259</v>
      </c>
      <c r="D187" s="3" t="s">
        <v>2171</v>
      </c>
      <c r="E187" s="4" t="s">
        <v>949</v>
      </c>
      <c r="F187" s="4" t="s">
        <v>954</v>
      </c>
      <c r="G187" s="4">
        <v>35</v>
      </c>
      <c r="H187" s="109">
        <v>49.949119373776902</v>
      </c>
      <c r="I187" s="109">
        <v>70.025684931506802</v>
      </c>
      <c r="J187" s="109">
        <v>51.455479452054803</v>
      </c>
      <c r="K187" s="109">
        <v>71.150000000000006</v>
      </c>
      <c r="L187" s="109">
        <f>VLOOKUP($C187,ข้อมูลพื้นฐานรพ_สป_ณสค61!$C$2:$S$897,17,0)</f>
        <v>66.340508806262235</v>
      </c>
      <c r="M187" s="3">
        <f t="shared" si="2"/>
        <v>0</v>
      </c>
    </row>
    <row r="188" spans="1:13" x14ac:dyDescent="0.4">
      <c r="A188" s="4">
        <v>3</v>
      </c>
      <c r="B188" s="3" t="s">
        <v>1169</v>
      </c>
      <c r="C188" s="63">
        <v>11260</v>
      </c>
      <c r="D188" s="3" t="s">
        <v>2172</v>
      </c>
      <c r="E188" s="4" t="s">
        <v>949</v>
      </c>
      <c r="F188" s="4" t="s">
        <v>957</v>
      </c>
      <c r="G188" s="4">
        <v>101</v>
      </c>
      <c r="H188" s="109">
        <v>59.416319237641503</v>
      </c>
      <c r="I188" s="109">
        <v>83.241416118128399</v>
      </c>
      <c r="J188" s="109">
        <v>56.150151218644403</v>
      </c>
      <c r="K188" s="109">
        <v>79.06</v>
      </c>
      <c r="L188" s="109">
        <f>VLOOKUP($C188,ข้อมูลพื้นฐานรพ_สป_ณสค61!$C$2:$S$897,17,0)</f>
        <v>67.801437678014381</v>
      </c>
      <c r="M188" s="3">
        <f t="shared" si="2"/>
        <v>0</v>
      </c>
    </row>
    <row r="189" spans="1:13" x14ac:dyDescent="0.4">
      <c r="A189" s="4">
        <v>3</v>
      </c>
      <c r="B189" s="3" t="s">
        <v>1169</v>
      </c>
      <c r="C189" s="63">
        <v>11261</v>
      </c>
      <c r="D189" s="3" t="s">
        <v>2173</v>
      </c>
      <c r="E189" s="4" t="s">
        <v>949</v>
      </c>
      <c r="F189" s="4" t="s">
        <v>954</v>
      </c>
      <c r="G189" s="4">
        <v>45</v>
      </c>
      <c r="H189" s="109">
        <v>61.436958344981797</v>
      </c>
      <c r="I189" s="109">
        <v>67.853881278538793</v>
      </c>
      <c r="J189" s="109">
        <v>52.821917808219197</v>
      </c>
      <c r="K189" s="109">
        <v>68.05</v>
      </c>
      <c r="L189" s="109">
        <f>VLOOKUP($C189,ข้อมูลพื้นฐานรพ_สป_ณสค61!$C$2:$S$897,17,0)</f>
        <v>60.888888888888886</v>
      </c>
      <c r="M189" s="3">
        <f t="shared" si="2"/>
        <v>0</v>
      </c>
    </row>
    <row r="190" spans="1:13" x14ac:dyDescent="0.4">
      <c r="A190" s="4">
        <v>3</v>
      </c>
      <c r="B190" s="3" t="s">
        <v>1169</v>
      </c>
      <c r="C190" s="63">
        <v>11262</v>
      </c>
      <c r="D190" s="3" t="s">
        <v>2174</v>
      </c>
      <c r="E190" s="4" t="s">
        <v>949</v>
      </c>
      <c r="F190" s="4" t="s">
        <v>954</v>
      </c>
      <c r="G190" s="4">
        <v>43</v>
      </c>
      <c r="H190" s="109">
        <v>41.025804396304601</v>
      </c>
      <c r="I190" s="109">
        <v>46.696400127429101</v>
      </c>
      <c r="J190" s="109">
        <v>32.029308697037301</v>
      </c>
      <c r="K190" s="109">
        <v>44.66</v>
      </c>
      <c r="L190" s="109">
        <f>VLOOKUP($C190,ข้อมูลพื้นฐานรพ_สป_ณสค61!$C$2:$S$897,17,0)</f>
        <v>48.537750876075187</v>
      </c>
      <c r="M190" s="3">
        <f t="shared" si="2"/>
        <v>0</v>
      </c>
    </row>
    <row r="191" spans="1:13" x14ac:dyDescent="0.4">
      <c r="A191" s="4">
        <v>3</v>
      </c>
      <c r="B191" s="3" t="s">
        <v>1169</v>
      </c>
      <c r="C191" s="63">
        <v>11263</v>
      </c>
      <c r="D191" s="3" t="s">
        <v>2175</v>
      </c>
      <c r="E191" s="4" t="s">
        <v>949</v>
      </c>
      <c r="F191" s="4" t="s">
        <v>954</v>
      </c>
      <c r="G191" s="4">
        <v>34</v>
      </c>
      <c r="H191" s="109">
        <v>69.017612524461796</v>
      </c>
      <c r="I191" s="109">
        <v>74.099051633298203</v>
      </c>
      <c r="J191" s="109">
        <v>12.781875658588</v>
      </c>
      <c r="K191" s="109">
        <v>76.069999999999993</v>
      </c>
      <c r="L191" s="109">
        <f>VLOOKUP($C191,ข้อมูลพื้นฐานรพ_สป_ณสค61!$C$2:$S$897,17,0)</f>
        <v>56.6317485898469</v>
      </c>
      <c r="M191" s="3">
        <f t="shared" si="2"/>
        <v>0</v>
      </c>
    </row>
    <row r="192" spans="1:13" x14ac:dyDescent="0.4">
      <c r="A192" s="4">
        <v>3</v>
      </c>
      <c r="B192" s="3" t="s">
        <v>1169</v>
      </c>
      <c r="C192" s="63">
        <v>11456</v>
      </c>
      <c r="D192" s="3" t="s">
        <v>2176</v>
      </c>
      <c r="E192" s="4" t="s">
        <v>949</v>
      </c>
      <c r="F192" s="4" t="s">
        <v>957</v>
      </c>
      <c r="G192" s="4">
        <v>100</v>
      </c>
      <c r="H192" s="109">
        <v>66.9917808219178</v>
      </c>
      <c r="I192" s="109">
        <v>74.805160260673006</v>
      </c>
      <c r="J192" s="109">
        <v>53.150684931506902</v>
      </c>
      <c r="K192" s="109">
        <v>82.29</v>
      </c>
      <c r="L192" s="109">
        <f>VLOOKUP($C192,ข้อมูลพื้นฐานรพ_สป_ณสค61!$C$2:$S$897,17,0)</f>
        <v>90.30958904109589</v>
      </c>
      <c r="M192" s="3">
        <f t="shared" si="2"/>
        <v>1</v>
      </c>
    </row>
    <row r="193" spans="1:13" x14ac:dyDescent="0.4">
      <c r="A193" s="4">
        <v>3</v>
      </c>
      <c r="B193" s="3" t="s">
        <v>1169</v>
      </c>
      <c r="C193" s="63">
        <v>11631</v>
      </c>
      <c r="D193" s="3" t="s">
        <v>2177</v>
      </c>
      <c r="E193" s="4" t="s">
        <v>949</v>
      </c>
      <c r="F193" s="4" t="s">
        <v>954</v>
      </c>
      <c r="G193" s="4">
        <v>34</v>
      </c>
      <c r="H193" s="109">
        <v>37.115229653505203</v>
      </c>
      <c r="I193" s="109">
        <v>41.482675261885603</v>
      </c>
      <c r="J193" s="109">
        <v>40.765511684125698</v>
      </c>
      <c r="K193" s="109">
        <v>47.02</v>
      </c>
      <c r="L193" s="109">
        <f>VLOOKUP($C193,ข้อมูลพื้นฐานรพ_สป_ณสค61!$C$2:$S$897,17,0)</f>
        <v>55.181305398871878</v>
      </c>
      <c r="M193" s="3">
        <f t="shared" si="2"/>
        <v>0</v>
      </c>
    </row>
    <row r="194" spans="1:13" x14ac:dyDescent="0.4">
      <c r="A194" s="4">
        <v>3</v>
      </c>
      <c r="B194" s="3" t="s">
        <v>1169</v>
      </c>
      <c r="C194" s="63">
        <v>27978</v>
      </c>
      <c r="D194" s="3" t="s">
        <v>2178</v>
      </c>
      <c r="E194" s="4" t="s">
        <v>949</v>
      </c>
      <c r="F194" s="114" t="s">
        <v>976</v>
      </c>
      <c r="G194" s="114">
        <v>0</v>
      </c>
      <c r="H194" s="110">
        <v>0</v>
      </c>
      <c r="I194" s="110">
        <v>0</v>
      </c>
      <c r="J194" s="110">
        <v>0</v>
      </c>
      <c r="K194" s="110">
        <v>0</v>
      </c>
      <c r="L194" s="110">
        <f>VLOOKUP($C194,ข้อมูลพื้นฐานรพ_สป_ณสค61!$C$2:$S$897,17,0)</f>
        <v>0</v>
      </c>
      <c r="M194" s="111">
        <v>1</v>
      </c>
    </row>
    <row r="195" spans="1:13" x14ac:dyDescent="0.4">
      <c r="A195" s="4">
        <v>3</v>
      </c>
      <c r="B195" s="3" t="s">
        <v>1169</v>
      </c>
      <c r="C195" s="63">
        <v>27979</v>
      </c>
      <c r="D195" s="3" t="s">
        <v>2179</v>
      </c>
      <c r="E195" s="4" t="s">
        <v>949</v>
      </c>
      <c r="F195" s="114" t="s">
        <v>976</v>
      </c>
      <c r="G195" s="114">
        <v>0</v>
      </c>
      <c r="H195" s="110">
        <v>0</v>
      </c>
      <c r="I195" s="110">
        <v>0</v>
      </c>
      <c r="J195" s="110">
        <v>0</v>
      </c>
      <c r="K195" s="110">
        <v>0</v>
      </c>
      <c r="L195" s="110">
        <f>VLOOKUP($C195,ข้อมูลพื้นฐานรพ_สป_ณสค61!$C$2:$S$897,17,0)</f>
        <v>0</v>
      </c>
      <c r="M195" s="111">
        <v>1</v>
      </c>
    </row>
    <row r="196" spans="1:13" x14ac:dyDescent="0.4">
      <c r="A196" s="4">
        <v>3</v>
      </c>
      <c r="B196" s="3" t="s">
        <v>1169</v>
      </c>
      <c r="C196" s="63">
        <v>27980</v>
      </c>
      <c r="D196" s="3" t="s">
        <v>2180</v>
      </c>
      <c r="E196" s="4" t="s">
        <v>949</v>
      </c>
      <c r="F196" s="114" t="s">
        <v>976</v>
      </c>
      <c r="G196" s="114">
        <v>0</v>
      </c>
      <c r="H196" s="110">
        <v>0</v>
      </c>
      <c r="I196" s="110">
        <v>0</v>
      </c>
      <c r="J196" s="110">
        <v>0</v>
      </c>
      <c r="K196" s="110">
        <v>0</v>
      </c>
      <c r="L196" s="110">
        <f>VLOOKUP($C196,ข้อมูลพื้นฐานรพ_สป_ณสค61!$C$2:$S$897,17,0)</f>
        <v>0</v>
      </c>
      <c r="M196" s="111">
        <v>1</v>
      </c>
    </row>
    <row r="197" spans="1:13" x14ac:dyDescent="0.4">
      <c r="A197" s="4">
        <v>3</v>
      </c>
      <c r="B197" s="3" t="s">
        <v>1182</v>
      </c>
      <c r="C197" s="63">
        <v>10720</v>
      </c>
      <c r="D197" s="3" t="s">
        <v>2181</v>
      </c>
      <c r="E197" s="4" t="s">
        <v>982</v>
      </c>
      <c r="F197" s="4" t="s">
        <v>1009</v>
      </c>
      <c r="G197" s="4">
        <v>345</v>
      </c>
      <c r="H197" s="109">
        <v>71.459099804305296</v>
      </c>
      <c r="I197" s="109">
        <v>71.653968849690401</v>
      </c>
      <c r="J197" s="109">
        <v>72.704072058547595</v>
      </c>
      <c r="K197" s="109">
        <v>64.02</v>
      </c>
      <c r="L197" s="109">
        <f>VLOOKUP($C197,ข้อมูลพื้นฐานรพ_สป_ณสค61!$C$2:$S$897,17,0)</f>
        <v>78.804844153265833</v>
      </c>
      <c r="M197" s="3">
        <f t="shared" ref="M197:M258" si="3">IF(L197&gt;=80,1,0)</f>
        <v>0</v>
      </c>
    </row>
    <row r="198" spans="1:13" x14ac:dyDescent="0.4">
      <c r="A198" s="4">
        <v>3</v>
      </c>
      <c r="B198" s="3" t="s">
        <v>1182</v>
      </c>
      <c r="C198" s="63">
        <v>11221</v>
      </c>
      <c r="D198" s="3" t="s">
        <v>2182</v>
      </c>
      <c r="E198" s="4" t="s">
        <v>949</v>
      </c>
      <c r="F198" s="4" t="s">
        <v>954</v>
      </c>
      <c r="G198" s="4">
        <v>105</v>
      </c>
      <c r="H198" s="109">
        <v>83.595129375951302</v>
      </c>
      <c r="I198" s="109">
        <v>84.550989345509905</v>
      </c>
      <c r="J198" s="109">
        <v>75.290715372907201</v>
      </c>
      <c r="K198" s="109">
        <v>72.099999999999994</v>
      </c>
      <c r="L198" s="109">
        <f>VLOOKUP($C198,ข้อมูลพื้นฐานรพ_สป_ณสค61!$C$2:$S$897,17,0)</f>
        <v>68.38095238095238</v>
      </c>
      <c r="M198" s="3">
        <f t="shared" si="3"/>
        <v>0</v>
      </c>
    </row>
    <row r="199" spans="1:13" x14ac:dyDescent="0.4">
      <c r="A199" s="4">
        <v>3</v>
      </c>
      <c r="B199" s="3" t="s">
        <v>1182</v>
      </c>
      <c r="C199" s="63">
        <v>11222</v>
      </c>
      <c r="D199" s="3" t="s">
        <v>2183</v>
      </c>
      <c r="E199" s="4" t="s">
        <v>949</v>
      </c>
      <c r="F199" s="4" t="s">
        <v>954</v>
      </c>
      <c r="G199" s="4">
        <v>44</v>
      </c>
      <c r="H199" s="109">
        <v>89.113193943763505</v>
      </c>
      <c r="I199" s="109">
        <v>117.269111798498</v>
      </c>
      <c r="J199" s="109">
        <v>96.199734865223107</v>
      </c>
      <c r="K199" s="109">
        <v>88.57</v>
      </c>
      <c r="L199" s="109">
        <f>VLOOKUP($C199,ข้อมูลพื้นฐานรพ_สป_ณสค61!$C$2:$S$897,17,0)</f>
        <v>73.592777085927764</v>
      </c>
      <c r="M199" s="3">
        <f t="shared" si="3"/>
        <v>0</v>
      </c>
    </row>
    <row r="200" spans="1:13" x14ac:dyDescent="0.4">
      <c r="A200" s="4">
        <v>3</v>
      </c>
      <c r="B200" s="3" t="s">
        <v>1182</v>
      </c>
      <c r="C200" s="63">
        <v>11223</v>
      </c>
      <c r="D200" s="3" t="s">
        <v>2184</v>
      </c>
      <c r="E200" s="4" t="s">
        <v>949</v>
      </c>
      <c r="F200" s="4" t="s">
        <v>950</v>
      </c>
      <c r="G200" s="4">
        <v>90</v>
      </c>
      <c r="H200" s="109">
        <v>69.401083147499193</v>
      </c>
      <c r="I200" s="109">
        <v>65.646879756468806</v>
      </c>
      <c r="J200" s="109">
        <v>75.9025875190259</v>
      </c>
      <c r="K200" s="109">
        <v>59.77</v>
      </c>
      <c r="L200" s="109">
        <f>VLOOKUP($C200,ข้อมูลพื้นฐานรพ_สป_ณสค61!$C$2:$S$897,17,0)</f>
        <v>64.928462709284631</v>
      </c>
      <c r="M200" s="3">
        <f t="shared" si="3"/>
        <v>0</v>
      </c>
    </row>
    <row r="201" spans="1:13" x14ac:dyDescent="0.4">
      <c r="A201" s="4">
        <v>3</v>
      </c>
      <c r="B201" s="3" t="s">
        <v>1182</v>
      </c>
      <c r="C201" s="63">
        <v>11224</v>
      </c>
      <c r="D201" s="3" t="s">
        <v>2185</v>
      </c>
      <c r="E201" s="4" t="s">
        <v>949</v>
      </c>
      <c r="F201" s="4" t="s">
        <v>976</v>
      </c>
      <c r="G201" s="4">
        <v>10</v>
      </c>
      <c r="H201" s="109">
        <v>89.113193943763505</v>
      </c>
      <c r="I201" s="109">
        <v>39.013698630137</v>
      </c>
      <c r="J201" s="109">
        <v>31.863013698630098</v>
      </c>
      <c r="K201" s="109">
        <v>48.66</v>
      </c>
      <c r="L201" s="109">
        <f>VLOOKUP($C201,ข้อมูลพื้นฐานรพ_สป_ณสค61!$C$2:$S$897,17,0)</f>
        <v>55.123287671232873</v>
      </c>
      <c r="M201" s="3">
        <f t="shared" si="3"/>
        <v>0</v>
      </c>
    </row>
    <row r="202" spans="1:13" x14ac:dyDescent="0.4">
      <c r="A202" s="4">
        <v>3</v>
      </c>
      <c r="B202" s="3" t="s">
        <v>1182</v>
      </c>
      <c r="C202" s="63">
        <v>11225</v>
      </c>
      <c r="D202" s="3" t="s">
        <v>2186</v>
      </c>
      <c r="E202" s="4" t="s">
        <v>949</v>
      </c>
      <c r="F202" s="4" t="s">
        <v>954</v>
      </c>
      <c r="G202" s="4">
        <v>65</v>
      </c>
      <c r="H202" s="109">
        <v>81.255707762557094</v>
      </c>
      <c r="I202" s="109">
        <v>64.961011591148605</v>
      </c>
      <c r="J202" s="109">
        <v>59.612223393045298</v>
      </c>
      <c r="K202" s="109">
        <v>51.55</v>
      </c>
      <c r="L202" s="109">
        <f>VLOOKUP($C202,ข้อมูลพื้นฐานรพ_สป_ณสค61!$C$2:$S$897,17,0)</f>
        <v>61.007376185458376</v>
      </c>
      <c r="M202" s="3">
        <f t="shared" si="3"/>
        <v>0</v>
      </c>
    </row>
    <row r="203" spans="1:13" x14ac:dyDescent="0.4">
      <c r="A203" s="4">
        <v>3</v>
      </c>
      <c r="B203" s="3" t="s">
        <v>1182</v>
      </c>
      <c r="C203" s="63">
        <v>11226</v>
      </c>
      <c r="D203" s="3" t="s">
        <v>2187</v>
      </c>
      <c r="E203" s="4" t="s">
        <v>949</v>
      </c>
      <c r="F203" s="4" t="s">
        <v>954</v>
      </c>
      <c r="G203" s="4">
        <v>60</v>
      </c>
      <c r="H203" s="109">
        <v>65.493501931858106</v>
      </c>
      <c r="I203" s="109">
        <v>83.995433789954305</v>
      </c>
      <c r="J203" s="109">
        <v>45.150684931506902</v>
      </c>
      <c r="K203" s="109">
        <v>72.84</v>
      </c>
      <c r="L203" s="109">
        <f>VLOOKUP($C203,ข้อมูลพื้นฐานรพ_สป_ณสค61!$C$2:$S$897,17,0)</f>
        <v>82.794520547945211</v>
      </c>
      <c r="M203" s="3">
        <f t="shared" si="3"/>
        <v>1</v>
      </c>
    </row>
    <row r="204" spans="1:13" x14ac:dyDescent="0.4">
      <c r="A204" s="4">
        <v>3</v>
      </c>
      <c r="B204" s="3" t="s">
        <v>1182</v>
      </c>
      <c r="C204" s="63">
        <v>11227</v>
      </c>
      <c r="D204" s="3" t="s">
        <v>2188</v>
      </c>
      <c r="E204" s="4" t="s">
        <v>949</v>
      </c>
      <c r="F204" s="4" t="s">
        <v>954</v>
      </c>
      <c r="G204" s="4">
        <v>30</v>
      </c>
      <c r="H204" s="109">
        <v>77.625570776255699</v>
      </c>
      <c r="I204" s="109">
        <v>71.972602739726</v>
      </c>
      <c r="J204" s="109">
        <v>61.4520547945205</v>
      </c>
      <c r="K204" s="109">
        <v>76.260000000000005</v>
      </c>
      <c r="L204" s="109">
        <f>VLOOKUP($C204,ข้อมูลพื้นฐานรพ_สป_ณสค61!$C$2:$S$897,17,0)</f>
        <v>74.365296803652967</v>
      </c>
      <c r="M204" s="3">
        <f t="shared" si="3"/>
        <v>0</v>
      </c>
    </row>
    <row r="205" spans="1:13" x14ac:dyDescent="0.4">
      <c r="A205" s="4">
        <v>4</v>
      </c>
      <c r="B205" s="3" t="s">
        <v>1191</v>
      </c>
      <c r="C205" s="63">
        <v>10698</v>
      </c>
      <c r="D205" s="3" t="s">
        <v>2189</v>
      </c>
      <c r="E205" s="4" t="s">
        <v>982</v>
      </c>
      <c r="F205" s="4" t="s">
        <v>1009</v>
      </c>
      <c r="G205" s="4">
        <v>314</v>
      </c>
      <c r="H205" s="109">
        <v>80.193441261934396</v>
      </c>
      <c r="I205" s="109">
        <v>85.208097024692407</v>
      </c>
      <c r="J205" s="109">
        <v>49.774016228950401</v>
      </c>
      <c r="K205" s="109">
        <v>77.23</v>
      </c>
      <c r="L205" s="109">
        <f>VLOOKUP($C205,ข้อมูลพื้นฐานรพ_สป_ณสค61!$C$2:$S$897,17,0)</f>
        <v>86.133845214204698</v>
      </c>
      <c r="M205" s="3">
        <f t="shared" si="3"/>
        <v>1</v>
      </c>
    </row>
    <row r="206" spans="1:13" x14ac:dyDescent="0.4">
      <c r="A206" s="4">
        <v>4</v>
      </c>
      <c r="B206" s="3" t="s">
        <v>1191</v>
      </c>
      <c r="C206" s="63">
        <v>10863</v>
      </c>
      <c r="D206" s="3" t="s">
        <v>2190</v>
      </c>
      <c r="E206" s="4" t="s">
        <v>949</v>
      </c>
      <c r="F206" s="4" t="s">
        <v>976</v>
      </c>
      <c r="G206" s="4">
        <v>10</v>
      </c>
      <c r="H206" s="109">
        <v>46.315068493150697</v>
      </c>
      <c r="I206" s="109">
        <v>88.136986301369902</v>
      </c>
      <c r="J206" s="109">
        <v>84.602739726027394</v>
      </c>
      <c r="K206" s="109">
        <v>104.14</v>
      </c>
      <c r="L206" s="109">
        <f>VLOOKUP($C206,ข้อมูลพื้นฐานรพ_สป_ณสค61!$C$2:$S$897,17,0)</f>
        <v>89.698630136986296</v>
      </c>
      <c r="M206" s="3">
        <f t="shared" si="3"/>
        <v>1</v>
      </c>
    </row>
    <row r="207" spans="1:13" x14ac:dyDescent="0.4">
      <c r="A207" s="4">
        <v>4</v>
      </c>
      <c r="B207" s="3" t="s">
        <v>1191</v>
      </c>
      <c r="C207" s="63">
        <v>10864</v>
      </c>
      <c r="D207" s="3" t="s">
        <v>2191</v>
      </c>
      <c r="E207" s="4" t="s">
        <v>949</v>
      </c>
      <c r="F207" s="4" t="s">
        <v>954</v>
      </c>
      <c r="G207" s="4">
        <v>70</v>
      </c>
      <c r="H207" s="109">
        <v>55.7495107632094</v>
      </c>
      <c r="I207" s="109">
        <v>53.557729941291598</v>
      </c>
      <c r="J207" s="109">
        <v>58.908023483366001</v>
      </c>
      <c r="K207" s="109">
        <v>46.2</v>
      </c>
      <c r="L207" s="109">
        <f>VLOOKUP($C207,ข้อมูลพื้นฐานรพ_สป_ณสค61!$C$2:$S$897,17,0)</f>
        <v>49.737769080234834</v>
      </c>
      <c r="M207" s="3">
        <f t="shared" si="3"/>
        <v>0</v>
      </c>
    </row>
    <row r="208" spans="1:13" x14ac:dyDescent="0.4">
      <c r="A208" s="4">
        <v>4</v>
      </c>
      <c r="B208" s="3" t="s">
        <v>1191</v>
      </c>
      <c r="C208" s="63">
        <v>10865</v>
      </c>
      <c r="D208" s="3" t="s">
        <v>2192</v>
      </c>
      <c r="E208" s="4" t="s">
        <v>949</v>
      </c>
      <c r="F208" s="4" t="s">
        <v>954</v>
      </c>
      <c r="G208" s="4">
        <v>33</v>
      </c>
      <c r="H208" s="109">
        <v>57.152345371523502</v>
      </c>
      <c r="I208" s="109">
        <v>59.103362391033599</v>
      </c>
      <c r="J208" s="109">
        <v>64.300539643005393</v>
      </c>
      <c r="K208" s="109">
        <v>56.99</v>
      </c>
      <c r="L208" s="109">
        <f>VLOOKUP($C208,ข้อมูลพื้นฐานรพ_สป_ณสค61!$C$2:$S$897,17,0)</f>
        <v>74.479036944790366</v>
      </c>
      <c r="M208" s="3">
        <f t="shared" si="3"/>
        <v>0</v>
      </c>
    </row>
    <row r="209" spans="1:13" x14ac:dyDescent="0.4">
      <c r="A209" s="4">
        <v>4</v>
      </c>
      <c r="B209" s="3" t="s">
        <v>1196</v>
      </c>
      <c r="C209" s="63">
        <v>10686</v>
      </c>
      <c r="D209" s="3" t="s">
        <v>2193</v>
      </c>
      <c r="E209" s="4" t="s">
        <v>945</v>
      </c>
      <c r="F209" s="4" t="s">
        <v>946</v>
      </c>
      <c r="G209" s="4">
        <v>515</v>
      </c>
      <c r="H209" s="109">
        <v>93.089506583322205</v>
      </c>
      <c r="I209" s="109">
        <v>94.354036441016106</v>
      </c>
      <c r="J209" s="109">
        <v>66.436494214656193</v>
      </c>
      <c r="K209" s="109">
        <v>77.59</v>
      </c>
      <c r="L209" s="109">
        <f>VLOOKUP($C209,ข้อมูลพื้นฐานรพ_สป_ณสค61!$C$2:$S$897,17,0)</f>
        <v>113.41561377842798</v>
      </c>
      <c r="M209" s="3">
        <f t="shared" si="3"/>
        <v>1</v>
      </c>
    </row>
    <row r="210" spans="1:13" x14ac:dyDescent="0.4">
      <c r="A210" s="4">
        <v>4</v>
      </c>
      <c r="B210" s="3" t="s">
        <v>1196</v>
      </c>
      <c r="C210" s="63">
        <v>10756</v>
      </c>
      <c r="D210" s="3" t="s">
        <v>2194</v>
      </c>
      <c r="E210" s="4" t="s">
        <v>949</v>
      </c>
      <c r="F210" s="4" t="s">
        <v>950</v>
      </c>
      <c r="G210" s="4">
        <v>20</v>
      </c>
      <c r="H210" s="109">
        <v>64.073059360730596</v>
      </c>
      <c r="I210" s="109">
        <v>66.502283105022798</v>
      </c>
      <c r="J210" s="109">
        <v>78.191780821917803</v>
      </c>
      <c r="K210" s="109">
        <v>52.47</v>
      </c>
      <c r="L210" s="109">
        <f>VLOOKUP($C210,ข้อมูลพื้นฐานรพ_สป_ณสค61!$C$2:$S$897,17,0)</f>
        <v>127.20547945205479</v>
      </c>
      <c r="M210" s="3">
        <f t="shared" si="3"/>
        <v>1</v>
      </c>
    </row>
    <row r="211" spans="1:13" x14ac:dyDescent="0.4">
      <c r="A211" s="4">
        <v>4</v>
      </c>
      <c r="B211" s="3" t="s">
        <v>1196</v>
      </c>
      <c r="C211" s="63">
        <v>10757</v>
      </c>
      <c r="D211" s="3" t="s">
        <v>2195</v>
      </c>
      <c r="E211" s="4" t="s">
        <v>949</v>
      </c>
      <c r="F211" s="4" t="s">
        <v>957</v>
      </c>
      <c r="G211" s="4">
        <v>63</v>
      </c>
      <c r="H211" s="109">
        <v>113.93607305936099</v>
      </c>
      <c r="I211" s="109">
        <v>91.963470319634695</v>
      </c>
      <c r="J211" s="109">
        <v>81.137401411374</v>
      </c>
      <c r="K211" s="109">
        <v>85.18</v>
      </c>
      <c r="L211" s="109">
        <f>VLOOKUP($C211,ข้อมูลพื้นฐานรพ_สป_ณสค61!$C$2:$S$897,17,0)</f>
        <v>76.068710589258529</v>
      </c>
      <c r="M211" s="3">
        <f t="shared" si="3"/>
        <v>0</v>
      </c>
    </row>
    <row r="212" spans="1:13" x14ac:dyDescent="0.4">
      <c r="A212" s="4">
        <v>4</v>
      </c>
      <c r="B212" s="3" t="s">
        <v>1196</v>
      </c>
      <c r="C212" s="63">
        <v>10758</v>
      </c>
      <c r="D212" s="3" t="s">
        <v>2196</v>
      </c>
      <c r="E212" s="4" t="s">
        <v>949</v>
      </c>
      <c r="F212" s="4" t="s">
        <v>957</v>
      </c>
      <c r="G212" s="4">
        <v>30</v>
      </c>
      <c r="H212" s="109">
        <v>98.661270236612694</v>
      </c>
      <c r="I212" s="109">
        <v>86.983386767706193</v>
      </c>
      <c r="J212" s="109">
        <v>62.599825123870602</v>
      </c>
      <c r="K212" s="109">
        <v>64.900000000000006</v>
      </c>
      <c r="L212" s="109">
        <f>VLOOKUP($C212,ข้อมูลพื้นฐานรพ_สป_ณสค61!$C$2:$S$897,17,0)</f>
        <v>119.59817351598174</v>
      </c>
      <c r="M212" s="3">
        <f t="shared" si="3"/>
        <v>1</v>
      </c>
    </row>
    <row r="213" spans="1:13" x14ac:dyDescent="0.4">
      <c r="A213" s="4">
        <v>4</v>
      </c>
      <c r="B213" s="3" t="s">
        <v>1196</v>
      </c>
      <c r="C213" s="63">
        <v>10759</v>
      </c>
      <c r="D213" s="3" t="s">
        <v>2197</v>
      </c>
      <c r="E213" s="4" t="s">
        <v>949</v>
      </c>
      <c r="F213" s="4" t="s">
        <v>954</v>
      </c>
      <c r="G213" s="4">
        <v>54</v>
      </c>
      <c r="H213" s="109">
        <v>53.155666251556703</v>
      </c>
      <c r="I213" s="109">
        <v>56.923076923076898</v>
      </c>
      <c r="J213" s="109">
        <v>51.473129610115897</v>
      </c>
      <c r="K213" s="109">
        <v>50.07</v>
      </c>
      <c r="L213" s="109">
        <f>VLOOKUP($C213,ข้อมูลพื้นฐานรพ_สป_ณสค61!$C$2:$S$897,17,0)</f>
        <v>78.437341451040083</v>
      </c>
      <c r="M213" s="3">
        <f t="shared" si="3"/>
        <v>0</v>
      </c>
    </row>
    <row r="214" spans="1:13" x14ac:dyDescent="0.4">
      <c r="A214" s="4">
        <v>4</v>
      </c>
      <c r="B214" s="3" t="s">
        <v>1196</v>
      </c>
      <c r="C214" s="63">
        <v>10760</v>
      </c>
      <c r="D214" s="3" t="s">
        <v>2198</v>
      </c>
      <c r="E214" s="4" t="s">
        <v>949</v>
      </c>
      <c r="F214" s="4" t="s">
        <v>950</v>
      </c>
      <c r="G214" s="4">
        <v>35</v>
      </c>
      <c r="H214" s="109">
        <v>92.264302981466599</v>
      </c>
      <c r="I214" s="109">
        <v>96.665362035225002</v>
      </c>
      <c r="J214" s="109">
        <v>44.571428571428598</v>
      </c>
      <c r="K214" s="109">
        <v>70.540000000000006</v>
      </c>
      <c r="L214" s="109">
        <f>VLOOKUP($C214,ข้อมูลพื้นฐานรพ_สป_ณสค61!$C$2:$S$897,17,0)</f>
        <v>136.05479452054794</v>
      </c>
      <c r="M214" s="3">
        <f t="shared" si="3"/>
        <v>1</v>
      </c>
    </row>
    <row r="215" spans="1:13" x14ac:dyDescent="0.4">
      <c r="A215" s="4">
        <v>4</v>
      </c>
      <c r="B215" s="3" t="s">
        <v>1196</v>
      </c>
      <c r="C215" s="63">
        <v>28875</v>
      </c>
      <c r="D215" s="3" t="s">
        <v>2199</v>
      </c>
      <c r="E215" s="4" t="s">
        <v>949</v>
      </c>
      <c r="F215" s="4" t="s">
        <v>976</v>
      </c>
      <c r="G215" s="4">
        <v>30</v>
      </c>
      <c r="H215" s="109">
        <v>0</v>
      </c>
      <c r="I215" s="109">
        <v>0</v>
      </c>
      <c r="J215" s="109">
        <v>0</v>
      </c>
      <c r="K215" s="109">
        <v>0</v>
      </c>
      <c r="L215" s="109">
        <f>VLOOKUP($C215,ข้อมูลพื้นฐานรพ_สป_ณสค61!$C$2:$S$897,17,0)</f>
        <v>16.721461187214611</v>
      </c>
      <c r="M215" s="3">
        <f t="shared" si="3"/>
        <v>0</v>
      </c>
    </row>
    <row r="216" spans="1:13" x14ac:dyDescent="0.4">
      <c r="A216" s="4">
        <v>4</v>
      </c>
      <c r="B216" s="3" t="s">
        <v>1204</v>
      </c>
      <c r="C216" s="63">
        <v>10687</v>
      </c>
      <c r="D216" s="3" t="s">
        <v>2200</v>
      </c>
      <c r="E216" s="4" t="s">
        <v>982</v>
      </c>
      <c r="F216" s="4" t="s">
        <v>1009</v>
      </c>
      <c r="G216" s="4">
        <v>380</v>
      </c>
      <c r="H216" s="109">
        <v>98.134515460920795</v>
      </c>
      <c r="I216" s="109">
        <v>91.795962509012298</v>
      </c>
      <c r="J216" s="109">
        <v>10.053352559480899</v>
      </c>
      <c r="K216" s="109">
        <v>82.95</v>
      </c>
      <c r="L216" s="109">
        <f>VLOOKUP($C216,ข้อมูลพื้นฐานรพ_สป_ณสค61!$C$2:$S$897,17,0)</f>
        <v>113.94881038211969</v>
      </c>
      <c r="M216" s="3">
        <f t="shared" si="3"/>
        <v>1</v>
      </c>
    </row>
    <row r="217" spans="1:13" x14ac:dyDescent="0.4">
      <c r="A217" s="4">
        <v>4</v>
      </c>
      <c r="B217" s="3" t="s">
        <v>1204</v>
      </c>
      <c r="C217" s="63">
        <v>10761</v>
      </c>
      <c r="D217" s="3" t="s">
        <v>2201</v>
      </c>
      <c r="E217" s="4" t="s">
        <v>949</v>
      </c>
      <c r="F217" s="4" t="s">
        <v>954</v>
      </c>
      <c r="G217" s="4">
        <v>34</v>
      </c>
      <c r="H217" s="109">
        <v>82.554391619661601</v>
      </c>
      <c r="I217" s="109">
        <v>84.302981466559203</v>
      </c>
      <c r="J217" s="109">
        <v>64.375503626107999</v>
      </c>
      <c r="K217" s="109">
        <v>81.95</v>
      </c>
      <c r="L217" s="109">
        <f>VLOOKUP($C217,ข้อมูลพื้นฐานรพ_สป_ณสค61!$C$2:$S$897,17,0)</f>
        <v>86.132151490733278</v>
      </c>
      <c r="M217" s="3">
        <f t="shared" si="3"/>
        <v>1</v>
      </c>
    </row>
    <row r="218" spans="1:13" x14ac:dyDescent="0.4">
      <c r="A218" s="4">
        <v>4</v>
      </c>
      <c r="B218" s="3" t="s">
        <v>1204</v>
      </c>
      <c r="C218" s="63">
        <v>10762</v>
      </c>
      <c r="D218" s="3" t="s">
        <v>2202</v>
      </c>
      <c r="E218" s="4" t="s">
        <v>949</v>
      </c>
      <c r="F218" s="4" t="s">
        <v>957</v>
      </c>
      <c r="G218" s="4">
        <v>66</v>
      </c>
      <c r="H218" s="109">
        <v>67.182648401826498</v>
      </c>
      <c r="I218" s="109">
        <v>57.862183478621802</v>
      </c>
      <c r="J218" s="109">
        <v>38.497301784972997</v>
      </c>
      <c r="K218" s="109">
        <v>56.83</v>
      </c>
      <c r="L218" s="109">
        <f>VLOOKUP($C218,ข้อมูลพื้นฐานรพ_สป_ณสค61!$C$2:$S$897,17,0)</f>
        <v>63.889580738895809</v>
      </c>
      <c r="M218" s="3">
        <f t="shared" si="3"/>
        <v>0</v>
      </c>
    </row>
    <row r="219" spans="1:13" x14ac:dyDescent="0.4">
      <c r="A219" s="4">
        <v>4</v>
      </c>
      <c r="B219" s="3" t="s">
        <v>1204</v>
      </c>
      <c r="C219" s="63">
        <v>10763</v>
      </c>
      <c r="D219" s="3" t="s">
        <v>2203</v>
      </c>
      <c r="E219" s="4" t="s">
        <v>949</v>
      </c>
      <c r="F219" s="4" t="s">
        <v>954</v>
      </c>
      <c r="G219" s="4">
        <v>30</v>
      </c>
      <c r="H219" s="109">
        <v>52.757990867579899</v>
      </c>
      <c r="I219" s="109">
        <v>57.378995433790003</v>
      </c>
      <c r="J219" s="109">
        <v>18.757990867579899</v>
      </c>
      <c r="K219" s="109">
        <v>55.31</v>
      </c>
      <c r="L219" s="109">
        <f>VLOOKUP($C219,ข้อมูลพื้นฐานรพ_สป_ณสค61!$C$2:$S$897,17,0)</f>
        <v>76.392694063926939</v>
      </c>
      <c r="M219" s="3">
        <f t="shared" si="3"/>
        <v>0</v>
      </c>
    </row>
    <row r="220" spans="1:13" x14ac:dyDescent="0.4">
      <c r="A220" s="4">
        <v>4</v>
      </c>
      <c r="B220" s="3" t="s">
        <v>1204</v>
      </c>
      <c r="C220" s="63">
        <v>10764</v>
      </c>
      <c r="D220" s="3" t="s">
        <v>2204</v>
      </c>
      <c r="E220" s="4" t="s">
        <v>949</v>
      </c>
      <c r="F220" s="4" t="s">
        <v>954</v>
      </c>
      <c r="G220" s="4">
        <v>36</v>
      </c>
      <c r="H220" s="109">
        <v>41.385979049153903</v>
      </c>
      <c r="I220" s="109">
        <v>49.8477929984779</v>
      </c>
      <c r="J220" s="109">
        <v>39.200913242009101</v>
      </c>
      <c r="K220" s="109">
        <v>39.049999999999997</v>
      </c>
      <c r="L220" s="109">
        <f>VLOOKUP($C220,ข้อมูลพื้นฐานรพ_สป_ณสค61!$C$2:$S$897,17,0)</f>
        <v>36.210045662100455</v>
      </c>
      <c r="M220" s="3">
        <f t="shared" si="3"/>
        <v>0</v>
      </c>
    </row>
    <row r="221" spans="1:13" x14ac:dyDescent="0.4">
      <c r="A221" s="4">
        <v>4</v>
      </c>
      <c r="B221" s="3" t="s">
        <v>1204</v>
      </c>
      <c r="C221" s="63">
        <v>10765</v>
      </c>
      <c r="D221" s="3" t="s">
        <v>2205</v>
      </c>
      <c r="E221" s="4" t="s">
        <v>949</v>
      </c>
      <c r="F221" s="4" t="s">
        <v>954</v>
      </c>
      <c r="G221" s="4">
        <v>31</v>
      </c>
      <c r="H221" s="109">
        <v>50.507655116841299</v>
      </c>
      <c r="I221" s="109">
        <v>51.338930623066702</v>
      </c>
      <c r="J221" s="109">
        <v>24.030048608042399</v>
      </c>
      <c r="K221" s="109">
        <v>48.11</v>
      </c>
      <c r="L221" s="109">
        <f>VLOOKUP($C221,ข้อมูลพื้นฐานรพ_สป_ณสค61!$C$2:$S$897,17,0)</f>
        <v>58.294299602297833</v>
      </c>
      <c r="M221" s="3">
        <f t="shared" si="3"/>
        <v>0</v>
      </c>
    </row>
    <row r="222" spans="1:13" x14ac:dyDescent="0.4">
      <c r="A222" s="4">
        <v>4</v>
      </c>
      <c r="B222" s="3" t="s">
        <v>1204</v>
      </c>
      <c r="C222" s="63">
        <v>10766</v>
      </c>
      <c r="D222" s="3" t="s">
        <v>2206</v>
      </c>
      <c r="E222" s="4" t="s">
        <v>949</v>
      </c>
      <c r="F222" s="4" t="s">
        <v>954</v>
      </c>
      <c r="G222" s="4">
        <v>36</v>
      </c>
      <c r="H222" s="109">
        <v>76.743639921722107</v>
      </c>
      <c r="I222" s="109">
        <v>79.490106544901096</v>
      </c>
      <c r="J222" s="109">
        <v>24.5205479452055</v>
      </c>
      <c r="K222" s="109">
        <v>58.33</v>
      </c>
      <c r="L222" s="109">
        <f>VLOOKUP($C222,ข้อมูลพื้นฐานรพ_สป_ณสค61!$C$2:$S$897,17,0)</f>
        <v>71.019786910197865</v>
      </c>
      <c r="M222" s="3">
        <f t="shared" si="3"/>
        <v>0</v>
      </c>
    </row>
    <row r="223" spans="1:13" x14ac:dyDescent="0.4">
      <c r="A223" s="4">
        <v>4</v>
      </c>
      <c r="B223" s="3" t="s">
        <v>1204</v>
      </c>
      <c r="C223" s="63">
        <v>10767</v>
      </c>
      <c r="D223" s="3" t="s">
        <v>2207</v>
      </c>
      <c r="E223" s="4" t="s">
        <v>949</v>
      </c>
      <c r="F223" s="4" t="s">
        <v>976</v>
      </c>
      <c r="G223" s="4">
        <v>30</v>
      </c>
      <c r="H223" s="109">
        <v>43.187214611872101</v>
      </c>
      <c r="I223" s="109">
        <v>37.406392694063904</v>
      </c>
      <c r="J223" s="109">
        <v>27.908675799086801</v>
      </c>
      <c r="K223" s="109">
        <v>38.79</v>
      </c>
      <c r="L223" s="109">
        <f>VLOOKUP($C223,ข้อมูลพื้นฐานรพ_สป_ณสค61!$C$2:$S$897,17,0)</f>
        <v>62.8675799086758</v>
      </c>
      <c r="M223" s="3">
        <f t="shared" si="3"/>
        <v>0</v>
      </c>
    </row>
    <row r="224" spans="1:13" x14ac:dyDescent="0.4">
      <c r="A224" s="4">
        <v>4</v>
      </c>
      <c r="B224" s="3" t="s">
        <v>1213</v>
      </c>
      <c r="C224" s="63">
        <v>10660</v>
      </c>
      <c r="D224" s="3" t="s">
        <v>2208</v>
      </c>
      <c r="E224" s="4" t="s">
        <v>945</v>
      </c>
      <c r="F224" s="4" t="s">
        <v>946</v>
      </c>
      <c r="G224" s="4">
        <v>524</v>
      </c>
      <c r="H224" s="109">
        <v>85.613843918638395</v>
      </c>
      <c r="I224" s="109">
        <v>95.5678134476629</v>
      </c>
      <c r="J224" s="109">
        <v>97.851092753320103</v>
      </c>
      <c r="K224" s="109">
        <v>76.83</v>
      </c>
      <c r="L224" s="109">
        <f>VLOOKUP($C224,ข้อมูลพื้นฐานรพ_สป_ณสค61!$C$2:$S$897,17,0)</f>
        <v>97.806650632646665</v>
      </c>
      <c r="M224" s="3">
        <f t="shared" si="3"/>
        <v>1</v>
      </c>
    </row>
    <row r="225" spans="1:13" x14ac:dyDescent="0.4">
      <c r="A225" s="4">
        <v>4</v>
      </c>
      <c r="B225" s="3" t="s">
        <v>1213</v>
      </c>
      <c r="C225" s="63">
        <v>10688</v>
      </c>
      <c r="D225" s="3" t="s">
        <v>2209</v>
      </c>
      <c r="E225" s="4" t="s">
        <v>982</v>
      </c>
      <c r="F225" s="4" t="s">
        <v>983</v>
      </c>
      <c r="G225" s="4">
        <v>180</v>
      </c>
      <c r="H225" s="109">
        <v>90.201107548819607</v>
      </c>
      <c r="I225" s="109">
        <v>96.500761035007599</v>
      </c>
      <c r="J225" s="109">
        <v>89.852359208523595</v>
      </c>
      <c r="K225" s="109">
        <v>72.260000000000005</v>
      </c>
      <c r="L225" s="109">
        <f>VLOOKUP($C225,ข้อมูลพื้นฐานรพ_สป_ณสค61!$C$2:$S$897,17,0)</f>
        <v>89.561643835616437</v>
      </c>
      <c r="M225" s="3">
        <f t="shared" si="3"/>
        <v>1</v>
      </c>
    </row>
    <row r="226" spans="1:13" x14ac:dyDescent="0.4">
      <c r="A226" s="4">
        <v>4</v>
      </c>
      <c r="B226" s="3" t="s">
        <v>1213</v>
      </c>
      <c r="C226" s="63">
        <v>10768</v>
      </c>
      <c r="D226" s="3" t="s">
        <v>2210</v>
      </c>
      <c r="E226" s="4" t="s">
        <v>949</v>
      </c>
      <c r="F226" s="4" t="s">
        <v>954</v>
      </c>
      <c r="G226" s="4">
        <v>30</v>
      </c>
      <c r="H226" s="109">
        <v>80.027397260274</v>
      </c>
      <c r="I226" s="109">
        <v>85.981735159817305</v>
      </c>
      <c r="J226" s="109">
        <v>66.246575342465704</v>
      </c>
      <c r="K226" s="109">
        <v>66.709999999999994</v>
      </c>
      <c r="L226" s="109">
        <f>VLOOKUP($C226,ข้อมูลพื้นฐานรพ_สป_ณสค61!$C$2:$S$897,17,0)</f>
        <v>78.675799086757991</v>
      </c>
      <c r="M226" s="3">
        <f t="shared" si="3"/>
        <v>0</v>
      </c>
    </row>
    <row r="227" spans="1:13" x14ac:dyDescent="0.4">
      <c r="A227" s="4">
        <v>4</v>
      </c>
      <c r="B227" s="3" t="s">
        <v>1213</v>
      </c>
      <c r="C227" s="63">
        <v>10769</v>
      </c>
      <c r="D227" s="3" t="s">
        <v>2211</v>
      </c>
      <c r="E227" s="4" t="s">
        <v>949</v>
      </c>
      <c r="F227" s="4" t="s">
        <v>954</v>
      </c>
      <c r="G227" s="4">
        <v>45</v>
      </c>
      <c r="H227" s="109">
        <v>88.3196347031963</v>
      </c>
      <c r="I227" s="109">
        <v>69.603850425768201</v>
      </c>
      <c r="J227" s="109">
        <v>68.470936690114797</v>
      </c>
      <c r="K227" s="109">
        <v>55.92</v>
      </c>
      <c r="L227" s="109">
        <f>VLOOKUP($C227,ข้อมูลพื้นฐานรพ_สป_ณสค61!$C$2:$S$897,17,0)</f>
        <v>46.31963470319635</v>
      </c>
      <c r="M227" s="3">
        <f t="shared" si="3"/>
        <v>0</v>
      </c>
    </row>
    <row r="228" spans="1:13" x14ac:dyDescent="0.4">
      <c r="A228" s="4">
        <v>4</v>
      </c>
      <c r="B228" s="3" t="s">
        <v>1213</v>
      </c>
      <c r="C228" s="63">
        <v>10770</v>
      </c>
      <c r="D228" s="3" t="s">
        <v>2212</v>
      </c>
      <c r="E228" s="4" t="s">
        <v>949</v>
      </c>
      <c r="F228" s="4" t="s">
        <v>954</v>
      </c>
      <c r="G228" s="4">
        <v>30</v>
      </c>
      <c r="H228" s="109">
        <v>70.849315068493198</v>
      </c>
      <c r="I228" s="109">
        <v>50.157534246575302</v>
      </c>
      <c r="J228" s="109">
        <v>43.308219178082197</v>
      </c>
      <c r="K228" s="109">
        <v>40.71</v>
      </c>
      <c r="L228" s="109">
        <f>VLOOKUP($C228,ข้อมูลพื้นฐานรพ_สป_ณสค61!$C$2:$S$897,17,0)</f>
        <v>68.420091324200911</v>
      </c>
      <c r="M228" s="3">
        <f t="shared" si="3"/>
        <v>0</v>
      </c>
    </row>
    <row r="229" spans="1:13" x14ac:dyDescent="0.4">
      <c r="A229" s="4">
        <v>4</v>
      </c>
      <c r="B229" s="3" t="s">
        <v>1213</v>
      </c>
      <c r="C229" s="63">
        <v>10771</v>
      </c>
      <c r="D229" s="3" t="s">
        <v>2213</v>
      </c>
      <c r="E229" s="4" t="s">
        <v>949</v>
      </c>
      <c r="F229" s="4" t="s">
        <v>954</v>
      </c>
      <c r="G229" s="4">
        <v>30</v>
      </c>
      <c r="H229" s="109">
        <v>40.584474885844699</v>
      </c>
      <c r="I229" s="109">
        <v>42.191780821917803</v>
      </c>
      <c r="J229" s="109">
        <v>38.8401826484018</v>
      </c>
      <c r="K229" s="109">
        <v>32.11</v>
      </c>
      <c r="L229" s="109">
        <f>VLOOKUP($C229,ข้อมูลพื้นฐานรพ_สป_ณสค61!$C$2:$S$897,17,0)</f>
        <v>34.420091324200911</v>
      </c>
      <c r="M229" s="3">
        <f t="shared" si="3"/>
        <v>0</v>
      </c>
    </row>
    <row r="230" spans="1:13" x14ac:dyDescent="0.4">
      <c r="A230" s="4">
        <v>4</v>
      </c>
      <c r="B230" s="3" t="s">
        <v>1213</v>
      </c>
      <c r="C230" s="63">
        <v>10772</v>
      </c>
      <c r="D230" s="3" t="s">
        <v>2214</v>
      </c>
      <c r="E230" s="4" t="s">
        <v>949</v>
      </c>
      <c r="F230" s="4" t="s">
        <v>957</v>
      </c>
      <c r="G230" s="4">
        <v>60</v>
      </c>
      <c r="H230" s="109">
        <v>68.3196347031963</v>
      </c>
      <c r="I230" s="109">
        <v>99.358503174072794</v>
      </c>
      <c r="J230" s="109">
        <v>87.684597393919105</v>
      </c>
      <c r="K230" s="109">
        <v>72.53</v>
      </c>
      <c r="L230" s="109">
        <f>VLOOKUP($C230,ข้อมูลพื้นฐานรพ_สป_ณสค61!$C$2:$S$897,17,0)</f>
        <v>68.561643835616437</v>
      </c>
      <c r="M230" s="3">
        <f t="shared" si="3"/>
        <v>0</v>
      </c>
    </row>
    <row r="231" spans="1:13" x14ac:dyDescent="0.4">
      <c r="A231" s="4">
        <v>4</v>
      </c>
      <c r="B231" s="3" t="s">
        <v>1213</v>
      </c>
      <c r="C231" s="63">
        <v>10773</v>
      </c>
      <c r="D231" s="3" t="s">
        <v>2215</v>
      </c>
      <c r="E231" s="4" t="s">
        <v>949</v>
      </c>
      <c r="F231" s="4" t="s">
        <v>954</v>
      </c>
      <c r="G231" s="4">
        <v>30</v>
      </c>
      <c r="H231" s="109">
        <v>59.794520547945197</v>
      </c>
      <c r="I231" s="109">
        <v>62.9299847792999</v>
      </c>
      <c r="J231" s="109">
        <v>52.397260273972599</v>
      </c>
      <c r="K231" s="109">
        <v>48.98</v>
      </c>
      <c r="L231" s="109">
        <f>VLOOKUP($C231,ข้อมูลพื้นฐานรพ_สป_ณสค61!$C$2:$S$897,17,0)</f>
        <v>78.840182648401822</v>
      </c>
      <c r="M231" s="3">
        <f t="shared" si="3"/>
        <v>0</v>
      </c>
    </row>
    <row r="232" spans="1:13" x14ac:dyDescent="0.4">
      <c r="A232" s="4">
        <v>4</v>
      </c>
      <c r="B232" s="3" t="s">
        <v>1213</v>
      </c>
      <c r="C232" s="63">
        <v>10774</v>
      </c>
      <c r="D232" s="3" t="s">
        <v>2216</v>
      </c>
      <c r="E232" s="4" t="s">
        <v>949</v>
      </c>
      <c r="F232" s="4" t="s">
        <v>954</v>
      </c>
      <c r="G232" s="4">
        <v>30</v>
      </c>
      <c r="H232" s="109">
        <v>60.730593607305899</v>
      </c>
      <c r="I232" s="109">
        <v>62.677861246133503</v>
      </c>
      <c r="J232" s="109">
        <v>59.619973486522298</v>
      </c>
      <c r="K232" s="109">
        <v>53.79</v>
      </c>
      <c r="L232" s="109">
        <f>VLOOKUP($C232,ข้อมูลพื้นฐานรพ_สป_ณสค61!$C$2:$S$897,17,0)</f>
        <v>68.776255707762559</v>
      </c>
      <c r="M232" s="3">
        <f t="shared" si="3"/>
        <v>0</v>
      </c>
    </row>
    <row r="233" spans="1:13" x14ac:dyDescent="0.4">
      <c r="A233" s="4">
        <v>4</v>
      </c>
      <c r="B233" s="3" t="s">
        <v>1213</v>
      </c>
      <c r="C233" s="63">
        <v>10775</v>
      </c>
      <c r="D233" s="3" t="s">
        <v>2217</v>
      </c>
      <c r="E233" s="4" t="s">
        <v>949</v>
      </c>
      <c r="F233" s="4" t="s">
        <v>954</v>
      </c>
      <c r="G233" s="4">
        <v>46</v>
      </c>
      <c r="H233" s="109">
        <v>57.456819535437802</v>
      </c>
      <c r="I233" s="109">
        <v>58.957712924359697</v>
      </c>
      <c r="J233" s="109">
        <v>54.1870160810006</v>
      </c>
      <c r="K233" s="109">
        <v>80.069999999999993</v>
      </c>
      <c r="L233" s="109">
        <f>VLOOKUP($C233,ข้อมูลพื้นฐานรพ_สป_ณสค61!$C$2:$S$897,17,0)</f>
        <v>63.9249553305539</v>
      </c>
      <c r="M233" s="3">
        <f t="shared" si="3"/>
        <v>0</v>
      </c>
    </row>
    <row r="234" spans="1:13" x14ac:dyDescent="0.4">
      <c r="A234" s="4">
        <v>4</v>
      </c>
      <c r="B234" s="3" t="s">
        <v>1213</v>
      </c>
      <c r="C234" s="63">
        <v>10776</v>
      </c>
      <c r="D234" s="3" t="s">
        <v>2218</v>
      </c>
      <c r="E234" s="4" t="s">
        <v>949</v>
      </c>
      <c r="F234" s="4" t="s">
        <v>954</v>
      </c>
      <c r="G234" s="4">
        <v>30</v>
      </c>
      <c r="H234" s="109">
        <v>64.246575342465704</v>
      </c>
      <c r="I234" s="109">
        <v>56.204673650281997</v>
      </c>
      <c r="J234" s="109">
        <v>51.571313456889598</v>
      </c>
      <c r="K234" s="109">
        <v>49.3</v>
      </c>
      <c r="L234" s="109">
        <f>VLOOKUP($C234,ข้อมูลพื้นฐานรพ_สป_ณสค61!$C$2:$S$897,17,0)</f>
        <v>54.237442922374427</v>
      </c>
      <c r="M234" s="3">
        <f t="shared" si="3"/>
        <v>0</v>
      </c>
    </row>
    <row r="235" spans="1:13" x14ac:dyDescent="0.4">
      <c r="A235" s="4">
        <v>4</v>
      </c>
      <c r="B235" s="3" t="s">
        <v>1213</v>
      </c>
      <c r="C235" s="63">
        <v>10777</v>
      </c>
      <c r="D235" s="3" t="s">
        <v>2219</v>
      </c>
      <c r="E235" s="4" t="s">
        <v>949</v>
      </c>
      <c r="F235" s="4" t="s">
        <v>950</v>
      </c>
      <c r="G235" s="4">
        <v>46</v>
      </c>
      <c r="H235" s="109">
        <v>47.767123287671197</v>
      </c>
      <c r="I235" s="109">
        <v>75.147801009372699</v>
      </c>
      <c r="J235" s="109">
        <v>70.612833453496805</v>
      </c>
      <c r="K235" s="109">
        <v>60.61</v>
      </c>
      <c r="L235" s="109">
        <f>VLOOKUP($C235,ข้อมูลพื้นฐานรพ_สป_ณสค61!$C$2:$S$897,17,0)</f>
        <v>73.061346039309115</v>
      </c>
      <c r="M235" s="3">
        <f t="shared" si="3"/>
        <v>0</v>
      </c>
    </row>
    <row r="236" spans="1:13" x14ac:dyDescent="0.4">
      <c r="A236" s="4">
        <v>4</v>
      </c>
      <c r="B236" s="3" t="s">
        <v>1213</v>
      </c>
      <c r="C236" s="63">
        <v>10778</v>
      </c>
      <c r="D236" s="3" t="s">
        <v>2220</v>
      </c>
      <c r="E236" s="4" t="s">
        <v>949</v>
      </c>
      <c r="F236" s="4" t="s">
        <v>976</v>
      </c>
      <c r="G236" s="4">
        <v>10</v>
      </c>
      <c r="H236" s="109">
        <v>67.972602739726</v>
      </c>
      <c r="I236" s="109">
        <v>53.082191780821901</v>
      </c>
      <c r="J236" s="109">
        <v>49.885844748858403</v>
      </c>
      <c r="K236" s="109">
        <v>46</v>
      </c>
      <c r="L236" s="109">
        <f>VLOOKUP($C236,ข้อมูลพื้นฐานรพ_สป_ณสค61!$C$2:$S$897,17,0)</f>
        <v>55.479452054794521</v>
      </c>
      <c r="M236" s="3">
        <f t="shared" si="3"/>
        <v>0</v>
      </c>
    </row>
    <row r="237" spans="1:13" x14ac:dyDescent="0.4">
      <c r="A237" s="4">
        <v>4</v>
      </c>
      <c r="B237" s="3" t="s">
        <v>1213</v>
      </c>
      <c r="C237" s="63">
        <v>10779</v>
      </c>
      <c r="D237" s="3" t="s">
        <v>2221</v>
      </c>
      <c r="E237" s="4" t="s">
        <v>949</v>
      </c>
      <c r="F237" s="4" t="s">
        <v>954</v>
      </c>
      <c r="G237" s="4">
        <v>30</v>
      </c>
      <c r="H237" s="109">
        <v>75.704816615112705</v>
      </c>
      <c r="I237" s="109">
        <v>65.841802916482607</v>
      </c>
      <c r="J237" s="109">
        <v>70.269553689792303</v>
      </c>
      <c r="K237" s="109">
        <v>62.32</v>
      </c>
      <c r="L237" s="109">
        <f>VLOOKUP($C237,ข้อมูลพื้นฐานรพ_สป_ณสค61!$C$2:$S$897,17,0)</f>
        <v>66.027397260273972</v>
      </c>
      <c r="M237" s="3">
        <f t="shared" si="3"/>
        <v>0</v>
      </c>
    </row>
    <row r="238" spans="1:13" x14ac:dyDescent="0.4">
      <c r="A238" s="4">
        <v>4</v>
      </c>
      <c r="B238" s="3" t="s">
        <v>1213</v>
      </c>
      <c r="C238" s="63">
        <v>10780</v>
      </c>
      <c r="D238" s="3" t="s">
        <v>2222</v>
      </c>
      <c r="E238" s="4" t="s">
        <v>949</v>
      </c>
      <c r="F238" s="4" t="s">
        <v>976</v>
      </c>
      <c r="G238" s="4">
        <v>10</v>
      </c>
      <c r="H238" s="109">
        <v>43.125778331257798</v>
      </c>
      <c r="I238" s="109">
        <v>49.788293897882902</v>
      </c>
      <c r="J238" s="109">
        <v>38.8418430884184</v>
      </c>
      <c r="K238" s="109">
        <v>38.26</v>
      </c>
      <c r="L238" s="109">
        <f>VLOOKUP($C238,ข้อมูลพื้นฐานรพ_สป_ณสค61!$C$2:$S$897,17,0)</f>
        <v>105.86301369863014</v>
      </c>
      <c r="M238" s="3">
        <f t="shared" si="3"/>
        <v>1</v>
      </c>
    </row>
    <row r="239" spans="1:13" x14ac:dyDescent="0.4">
      <c r="A239" s="4">
        <v>4</v>
      </c>
      <c r="B239" s="3" t="s">
        <v>1213</v>
      </c>
      <c r="C239" s="63">
        <v>10781</v>
      </c>
      <c r="D239" s="3" t="s">
        <v>2223</v>
      </c>
      <c r="E239" s="4" t="s">
        <v>949</v>
      </c>
      <c r="F239" s="4" t="s">
        <v>976</v>
      </c>
      <c r="G239" s="4">
        <v>10</v>
      </c>
      <c r="H239" s="109">
        <v>58.301369863013697</v>
      </c>
      <c r="I239" s="109">
        <v>92.694063926940601</v>
      </c>
      <c r="J239" s="109">
        <v>47.890410958904098</v>
      </c>
      <c r="K239" s="109">
        <v>49.92</v>
      </c>
      <c r="L239" s="109">
        <f>VLOOKUP($C239,ข้อมูลพื้นฐานรพ_สป_ณสค61!$C$2:$S$897,17,0)</f>
        <v>115.72602739726027</v>
      </c>
      <c r="M239" s="3">
        <f t="shared" si="3"/>
        <v>1</v>
      </c>
    </row>
    <row r="240" spans="1:13" x14ac:dyDescent="0.4">
      <c r="A240" s="4">
        <v>4</v>
      </c>
      <c r="B240" s="3" t="s">
        <v>1231</v>
      </c>
      <c r="C240" s="63">
        <v>10690</v>
      </c>
      <c r="D240" s="3" t="s">
        <v>2224</v>
      </c>
      <c r="E240" s="4" t="s">
        <v>982</v>
      </c>
      <c r="F240" s="4" t="s">
        <v>1009</v>
      </c>
      <c r="G240" s="4">
        <v>536</v>
      </c>
      <c r="H240" s="109">
        <v>94.387402381257203</v>
      </c>
      <c r="I240" s="109">
        <v>92.779413647420299</v>
      </c>
      <c r="J240" s="109">
        <v>105.094738189732</v>
      </c>
      <c r="K240" s="109">
        <v>86.61</v>
      </c>
      <c r="L240" s="109">
        <f>VLOOKUP($C240,ข้อมูลพื้นฐานรพ_สป_ณสค61!$C$2:$S$897,17,0)</f>
        <v>83.056123492128393</v>
      </c>
      <c r="M240" s="3">
        <f t="shared" si="3"/>
        <v>1</v>
      </c>
    </row>
    <row r="241" spans="1:13" x14ac:dyDescent="0.4">
      <c r="A241" s="4">
        <v>4</v>
      </c>
      <c r="B241" s="3" t="s">
        <v>1231</v>
      </c>
      <c r="C241" s="63">
        <v>10691</v>
      </c>
      <c r="D241" s="3" t="s">
        <v>2225</v>
      </c>
      <c r="E241" s="4" t="s">
        <v>982</v>
      </c>
      <c r="F241" s="4" t="s">
        <v>983</v>
      </c>
      <c r="G241" s="4">
        <v>258</v>
      </c>
      <c r="H241" s="109">
        <v>71.639587979186601</v>
      </c>
      <c r="I241" s="109">
        <v>72.749283211213793</v>
      </c>
      <c r="J241" s="109">
        <v>71.044918763937602</v>
      </c>
      <c r="K241" s="109">
        <v>56.45</v>
      </c>
      <c r="L241" s="109">
        <f>VLOOKUP($C241,ข้อมูลพื้นฐานรพ_สป_ณสค61!$C$2:$S$897,17,0)</f>
        <v>69.780184772220451</v>
      </c>
      <c r="M241" s="3">
        <f t="shared" si="3"/>
        <v>0</v>
      </c>
    </row>
    <row r="242" spans="1:13" x14ac:dyDescent="0.4">
      <c r="A242" s="4">
        <v>4</v>
      </c>
      <c r="B242" s="3" t="s">
        <v>1231</v>
      </c>
      <c r="C242" s="63">
        <v>10789</v>
      </c>
      <c r="D242" s="3" t="s">
        <v>2226</v>
      </c>
      <c r="E242" s="4" t="s">
        <v>949</v>
      </c>
      <c r="F242" s="4" t="s">
        <v>954</v>
      </c>
      <c r="G242" s="4">
        <v>66</v>
      </c>
      <c r="H242" s="109">
        <v>60.3607305936073</v>
      </c>
      <c r="I242" s="109">
        <v>45.550020755500199</v>
      </c>
      <c r="J242" s="109">
        <v>50.058115400581201</v>
      </c>
      <c r="K242" s="109">
        <v>55.53</v>
      </c>
      <c r="L242" s="109">
        <f>VLOOKUP($C242,ข้อมูลพื้นฐานรพ_สป_ณสค61!$C$2:$S$897,17,0)</f>
        <v>58.99543378995434</v>
      </c>
      <c r="M242" s="3">
        <f t="shared" si="3"/>
        <v>0</v>
      </c>
    </row>
    <row r="243" spans="1:13" x14ac:dyDescent="0.4">
      <c r="A243" s="4">
        <v>4</v>
      </c>
      <c r="B243" s="3" t="s">
        <v>1231</v>
      </c>
      <c r="C243" s="63">
        <v>10790</v>
      </c>
      <c r="D243" s="3" t="s">
        <v>2227</v>
      </c>
      <c r="E243" s="4" t="s">
        <v>949</v>
      </c>
      <c r="F243" s="4" t="s">
        <v>957</v>
      </c>
      <c r="G243" s="4">
        <v>123</v>
      </c>
      <c r="H243" s="109">
        <v>55.894794520547897</v>
      </c>
      <c r="I243" s="109">
        <v>53.355607528678</v>
      </c>
      <c r="J243" s="109">
        <v>48.1857667891747</v>
      </c>
      <c r="K243" s="109">
        <v>63.55</v>
      </c>
      <c r="L243" s="109">
        <f>VLOOKUP($C243,ข้อมูลพื้นฐานรพ_สป_ณสค61!$C$2:$S$897,17,0)</f>
        <v>68.401826484018258</v>
      </c>
      <c r="M243" s="3">
        <f t="shared" si="3"/>
        <v>0</v>
      </c>
    </row>
    <row r="244" spans="1:13" x14ac:dyDescent="0.4">
      <c r="A244" s="4">
        <v>4</v>
      </c>
      <c r="B244" s="3" t="s">
        <v>1231</v>
      </c>
      <c r="C244" s="63">
        <v>10791</v>
      </c>
      <c r="D244" s="3" t="s">
        <v>2228</v>
      </c>
      <c r="E244" s="4" t="s">
        <v>949</v>
      </c>
      <c r="F244" s="4" t="s">
        <v>957</v>
      </c>
      <c r="G244" s="4">
        <v>154</v>
      </c>
      <c r="H244" s="109">
        <v>69.541233796083503</v>
      </c>
      <c r="I244" s="109">
        <v>66.121686532645398</v>
      </c>
      <c r="J244" s="109">
        <v>89.548123109766905</v>
      </c>
      <c r="K244" s="109">
        <v>62.05</v>
      </c>
      <c r="L244" s="109">
        <f>VLOOKUP($C244,ข้อมูลพื้นฐานรพ_สป_ณสค61!$C$2:$S$897,17,0)</f>
        <v>74.751823518946807</v>
      </c>
      <c r="M244" s="3">
        <f t="shared" si="3"/>
        <v>0</v>
      </c>
    </row>
    <row r="245" spans="1:13" x14ac:dyDescent="0.4">
      <c r="A245" s="4">
        <v>4</v>
      </c>
      <c r="B245" s="3" t="s">
        <v>1231</v>
      </c>
      <c r="C245" s="63">
        <v>10792</v>
      </c>
      <c r="D245" s="3" t="s">
        <v>2229</v>
      </c>
      <c r="E245" s="4" t="s">
        <v>949</v>
      </c>
      <c r="F245" s="4" t="s">
        <v>954</v>
      </c>
      <c r="G245" s="4">
        <v>53</v>
      </c>
      <c r="H245" s="109">
        <v>50.043939002326198</v>
      </c>
      <c r="I245" s="109">
        <v>55.683639183251501</v>
      </c>
      <c r="J245" s="109">
        <v>44.595502713879597</v>
      </c>
      <c r="K245" s="109">
        <v>45.15</v>
      </c>
      <c r="L245" s="109">
        <f>VLOOKUP($C245,ข้อมูลพื้นฐานรพ_สป_ณสค61!$C$2:$S$897,17,0)</f>
        <v>55.373481519772554</v>
      </c>
      <c r="M245" s="3">
        <f t="shared" si="3"/>
        <v>0</v>
      </c>
    </row>
    <row r="246" spans="1:13" x14ac:dyDescent="0.4">
      <c r="A246" s="4">
        <v>4</v>
      </c>
      <c r="B246" s="3" t="s">
        <v>1231</v>
      </c>
      <c r="C246" s="63">
        <v>10793</v>
      </c>
      <c r="D246" s="3" t="s">
        <v>2230</v>
      </c>
      <c r="E246" s="4" t="s">
        <v>949</v>
      </c>
      <c r="F246" s="4" t="s">
        <v>954</v>
      </c>
      <c r="G246" s="4">
        <v>31</v>
      </c>
      <c r="H246" s="109">
        <v>58.089802130898001</v>
      </c>
      <c r="I246" s="109">
        <v>43.278833406981903</v>
      </c>
      <c r="J246" s="109">
        <v>0</v>
      </c>
      <c r="K246" s="109">
        <v>67.56</v>
      </c>
      <c r="L246" s="109">
        <f>VLOOKUP($C246,ข้อมูลพื้นฐานรพ_สป_ณสค61!$C$2:$S$897,17,0)</f>
        <v>59.752540874944764</v>
      </c>
      <c r="M246" s="3">
        <f t="shared" si="3"/>
        <v>0</v>
      </c>
    </row>
    <row r="247" spans="1:13" x14ac:dyDescent="0.4">
      <c r="A247" s="4">
        <v>4</v>
      </c>
      <c r="B247" s="3" t="s">
        <v>1231</v>
      </c>
      <c r="C247" s="63">
        <v>10794</v>
      </c>
      <c r="D247" s="3" t="s">
        <v>2231</v>
      </c>
      <c r="E247" s="4" t="s">
        <v>949</v>
      </c>
      <c r="F247" s="4" t="s">
        <v>976</v>
      </c>
      <c r="G247" s="4">
        <v>30</v>
      </c>
      <c r="H247" s="109">
        <v>38.709677419354797</v>
      </c>
      <c r="I247" s="109">
        <v>43.598173515981699</v>
      </c>
      <c r="J247" s="109">
        <v>37.406392694063904</v>
      </c>
      <c r="K247" s="109">
        <v>38.81</v>
      </c>
      <c r="L247" s="109">
        <f>VLOOKUP($C247,ข้อมูลพื้นฐานรพ_สป_ณสค61!$C$2:$S$897,17,0)</f>
        <v>39.406392694063925</v>
      </c>
      <c r="M247" s="3">
        <f t="shared" si="3"/>
        <v>0</v>
      </c>
    </row>
    <row r="248" spans="1:13" x14ac:dyDescent="0.4">
      <c r="A248" s="4">
        <v>4</v>
      </c>
      <c r="B248" s="3" t="s">
        <v>1231</v>
      </c>
      <c r="C248" s="63">
        <v>10795</v>
      </c>
      <c r="D248" s="3" t="s">
        <v>2232</v>
      </c>
      <c r="E248" s="4" t="s">
        <v>949</v>
      </c>
      <c r="F248" s="4" t="s">
        <v>976</v>
      </c>
      <c r="G248" s="4">
        <v>30</v>
      </c>
      <c r="H248" s="109">
        <v>53.041095890411</v>
      </c>
      <c r="I248" s="109">
        <v>43.1324200913242</v>
      </c>
      <c r="J248" s="109">
        <v>49.433789954337897</v>
      </c>
      <c r="K248" s="109">
        <v>56.87</v>
      </c>
      <c r="L248" s="109">
        <f>VLOOKUP($C248,ข้อมูลพื้นฐานรพ_สป_ณสค61!$C$2:$S$897,17,0)</f>
        <v>68.465753424657535</v>
      </c>
      <c r="M248" s="3">
        <f t="shared" si="3"/>
        <v>0</v>
      </c>
    </row>
    <row r="249" spans="1:13" x14ac:dyDescent="0.4">
      <c r="A249" s="4">
        <v>4</v>
      </c>
      <c r="B249" s="3" t="s">
        <v>1231</v>
      </c>
      <c r="C249" s="63">
        <v>10796</v>
      </c>
      <c r="D249" s="3" t="s">
        <v>2233</v>
      </c>
      <c r="E249" s="4" t="s">
        <v>949</v>
      </c>
      <c r="F249" s="4" t="s">
        <v>954</v>
      </c>
      <c r="G249" s="4">
        <v>30</v>
      </c>
      <c r="H249" s="109">
        <v>60.1735159817352</v>
      </c>
      <c r="I249" s="109">
        <v>63.707762557077601</v>
      </c>
      <c r="J249" s="109">
        <v>65.342465753424705</v>
      </c>
      <c r="K249" s="109">
        <v>71.540000000000006</v>
      </c>
      <c r="L249" s="109">
        <f>VLOOKUP($C249,ข้อมูลพื้นฐานรพ_สป_ณสค61!$C$2:$S$897,17,0)</f>
        <v>61.899543378995432</v>
      </c>
      <c r="M249" s="3">
        <f t="shared" si="3"/>
        <v>0</v>
      </c>
    </row>
    <row r="250" spans="1:13" x14ac:dyDescent="0.4">
      <c r="A250" s="4">
        <v>4</v>
      </c>
      <c r="B250" s="3" t="s">
        <v>1231</v>
      </c>
      <c r="C250" s="63">
        <v>10797</v>
      </c>
      <c r="D250" s="3" t="s">
        <v>2234</v>
      </c>
      <c r="E250" s="4" t="s">
        <v>949</v>
      </c>
      <c r="F250" s="4" t="s">
        <v>954</v>
      </c>
      <c r="G250" s="4">
        <v>35</v>
      </c>
      <c r="H250" s="109">
        <v>61.980430528375699</v>
      </c>
      <c r="I250" s="109">
        <v>57.941291585127203</v>
      </c>
      <c r="J250" s="109">
        <v>56.571428571428598</v>
      </c>
      <c r="K250" s="109">
        <v>52.24</v>
      </c>
      <c r="L250" s="109">
        <f>VLOOKUP($C250,ข้อมูลพื้นฐานรพ_สป_ณสค61!$C$2:$S$897,17,0)</f>
        <v>57.620352250489233</v>
      </c>
      <c r="M250" s="3">
        <f t="shared" si="3"/>
        <v>0</v>
      </c>
    </row>
    <row r="251" spans="1:13" x14ac:dyDescent="0.4">
      <c r="A251" s="4">
        <v>4</v>
      </c>
      <c r="B251" s="3" t="s">
        <v>1243</v>
      </c>
      <c r="C251" s="63">
        <v>10661</v>
      </c>
      <c r="D251" s="3" t="s">
        <v>2235</v>
      </c>
      <c r="E251" s="4" t="s">
        <v>945</v>
      </c>
      <c r="F251" s="4" t="s">
        <v>946</v>
      </c>
      <c r="G251" s="4">
        <v>700</v>
      </c>
      <c r="H251" s="109">
        <v>96.490944194171206</v>
      </c>
      <c r="I251" s="109">
        <v>102.765166340509</v>
      </c>
      <c r="J251" s="109">
        <v>0</v>
      </c>
      <c r="K251" s="109">
        <v>76.66</v>
      </c>
      <c r="L251" s="109">
        <f>VLOOKUP($C251,ข้อมูลพื้นฐานรพ_สป_ณสค61!$C$2:$S$897,17,0)</f>
        <v>100.24931506849315</v>
      </c>
      <c r="M251" s="3">
        <f t="shared" si="3"/>
        <v>1</v>
      </c>
    </row>
    <row r="252" spans="1:13" x14ac:dyDescent="0.4">
      <c r="A252" s="4">
        <v>4</v>
      </c>
      <c r="B252" s="3" t="s">
        <v>1243</v>
      </c>
      <c r="C252" s="63">
        <v>10695</v>
      </c>
      <c r="D252" s="3" t="s">
        <v>2236</v>
      </c>
      <c r="E252" s="4" t="s">
        <v>982</v>
      </c>
      <c r="F252" s="4" t="s">
        <v>983</v>
      </c>
      <c r="G252" s="4">
        <v>315</v>
      </c>
      <c r="H252" s="109">
        <v>90.9719504240052</v>
      </c>
      <c r="I252" s="109">
        <v>97.356816699282405</v>
      </c>
      <c r="J252" s="109">
        <v>61.3194172646227</v>
      </c>
      <c r="K252" s="109">
        <v>74.989999999999995</v>
      </c>
      <c r="L252" s="109">
        <f>VLOOKUP($C252,ข้อมูลพื้นฐานรพ_สป_ณสค61!$C$2:$S$897,17,0)</f>
        <v>90.19352033050663</v>
      </c>
      <c r="M252" s="3">
        <f t="shared" si="3"/>
        <v>1</v>
      </c>
    </row>
    <row r="253" spans="1:13" x14ac:dyDescent="0.4">
      <c r="A253" s="4">
        <v>4</v>
      </c>
      <c r="B253" s="3" t="s">
        <v>1243</v>
      </c>
      <c r="C253" s="63">
        <v>10807</v>
      </c>
      <c r="D253" s="3" t="s">
        <v>2237</v>
      </c>
      <c r="E253" s="4" t="s">
        <v>949</v>
      </c>
      <c r="F253" s="4" t="s">
        <v>950</v>
      </c>
      <c r="G253" s="4">
        <v>80</v>
      </c>
      <c r="H253" s="109">
        <v>70.863926940639303</v>
      </c>
      <c r="I253" s="109">
        <v>87.195149337525294</v>
      </c>
      <c r="J253" s="109">
        <v>79.402649898944503</v>
      </c>
      <c r="K253" s="109">
        <v>64.88</v>
      </c>
      <c r="L253" s="109">
        <f>VLOOKUP($C253,ข้อมูลพื้นฐานรพ_สป_ณสค61!$C$2:$S$897,17,0)</f>
        <v>61.934931506849317</v>
      </c>
      <c r="M253" s="3">
        <f t="shared" si="3"/>
        <v>0</v>
      </c>
    </row>
    <row r="254" spans="1:13" x14ac:dyDescent="0.4">
      <c r="A254" s="4">
        <v>4</v>
      </c>
      <c r="B254" s="3" t="s">
        <v>1243</v>
      </c>
      <c r="C254" s="63">
        <v>10808</v>
      </c>
      <c r="D254" s="3" t="s">
        <v>2238</v>
      </c>
      <c r="E254" s="4" t="s">
        <v>949</v>
      </c>
      <c r="F254" s="4" t="s">
        <v>954</v>
      </c>
      <c r="G254" s="4">
        <v>69</v>
      </c>
      <c r="H254" s="109">
        <v>42.481635894381597</v>
      </c>
      <c r="I254" s="109">
        <v>45.262557077625601</v>
      </c>
      <c r="J254" s="109">
        <v>19.9581430745814</v>
      </c>
      <c r="K254" s="109">
        <v>32.01</v>
      </c>
      <c r="L254" s="109">
        <f>VLOOKUP($C254,ข้อมูลพื้นฐานรพ_สป_ณสค61!$C$2:$S$897,17,0)</f>
        <v>37.605717689100658</v>
      </c>
      <c r="M254" s="3">
        <f t="shared" si="3"/>
        <v>0</v>
      </c>
    </row>
    <row r="255" spans="1:13" x14ac:dyDescent="0.4">
      <c r="A255" s="4">
        <v>4</v>
      </c>
      <c r="B255" s="3" t="s">
        <v>1243</v>
      </c>
      <c r="C255" s="63">
        <v>10809</v>
      </c>
      <c r="D255" s="3" t="s">
        <v>2239</v>
      </c>
      <c r="E255" s="4" t="s">
        <v>949</v>
      </c>
      <c r="F255" s="4" t="s">
        <v>954</v>
      </c>
      <c r="G255" s="4">
        <v>49</v>
      </c>
      <c r="H255" s="109">
        <v>61.235791314485603</v>
      </c>
      <c r="I255" s="109">
        <v>53.144161774298802</v>
      </c>
      <c r="J255" s="109">
        <v>46.731898238747597</v>
      </c>
      <c r="K255" s="109">
        <v>55.71</v>
      </c>
      <c r="L255" s="109">
        <f>VLOOKUP($C255,ข้อมูลพื้นฐานรพ_สป_ณสค61!$C$2:$S$897,17,0)</f>
        <v>63.02488118535085</v>
      </c>
      <c r="M255" s="3">
        <f t="shared" si="3"/>
        <v>0</v>
      </c>
    </row>
    <row r="256" spans="1:13" x14ac:dyDescent="0.4">
      <c r="A256" s="4">
        <v>4</v>
      </c>
      <c r="B256" s="3" t="s">
        <v>1243</v>
      </c>
      <c r="C256" s="63">
        <v>10810</v>
      </c>
      <c r="D256" s="3" t="s">
        <v>2240</v>
      </c>
      <c r="E256" s="4" t="s">
        <v>949</v>
      </c>
      <c r="F256" s="4" t="s">
        <v>954</v>
      </c>
      <c r="G256" s="4">
        <v>24</v>
      </c>
      <c r="H256" s="109">
        <v>38.162100456620998</v>
      </c>
      <c r="I256" s="109">
        <v>32.728310502283101</v>
      </c>
      <c r="J256" s="109">
        <v>29.554794520547901</v>
      </c>
      <c r="K256" s="109">
        <v>24.9</v>
      </c>
      <c r="L256" s="109">
        <f>VLOOKUP($C256,ข้อมูลพื้นฐานรพ_สป_ณสค61!$C$2:$S$897,17,0)</f>
        <v>30.582191780821919</v>
      </c>
      <c r="M256" s="3">
        <f t="shared" si="3"/>
        <v>0</v>
      </c>
    </row>
    <row r="257" spans="1:13" x14ac:dyDescent="0.4">
      <c r="A257" s="4">
        <v>4</v>
      </c>
      <c r="B257" s="3" t="s">
        <v>1243</v>
      </c>
      <c r="C257" s="63">
        <v>10811</v>
      </c>
      <c r="D257" s="3" t="s">
        <v>2241</v>
      </c>
      <c r="E257" s="4" t="s">
        <v>949</v>
      </c>
      <c r="F257" s="4" t="s">
        <v>954</v>
      </c>
      <c r="G257" s="4">
        <v>34</v>
      </c>
      <c r="H257" s="109">
        <v>60.464923204649203</v>
      </c>
      <c r="I257" s="109">
        <v>59.032534246575302</v>
      </c>
      <c r="J257" s="109">
        <v>38.390410958904098</v>
      </c>
      <c r="K257" s="109">
        <v>54.33</v>
      </c>
      <c r="L257" s="109">
        <f>VLOOKUP($C257,ข้อมูลพื้นฐานรพ_สป_ณสค61!$C$2:$S$897,17,0)</f>
        <v>58.460918614020947</v>
      </c>
      <c r="M257" s="3">
        <f t="shared" si="3"/>
        <v>0</v>
      </c>
    </row>
    <row r="258" spans="1:13" x14ac:dyDescent="0.4">
      <c r="A258" s="4">
        <v>4</v>
      </c>
      <c r="B258" s="3" t="s">
        <v>1243</v>
      </c>
      <c r="C258" s="63">
        <v>10812</v>
      </c>
      <c r="D258" s="3" t="s">
        <v>2242</v>
      </c>
      <c r="E258" s="4" t="s">
        <v>949</v>
      </c>
      <c r="F258" s="4" t="s">
        <v>976</v>
      </c>
      <c r="G258" s="4">
        <v>15</v>
      </c>
      <c r="H258" s="109">
        <v>43.324200913242002</v>
      </c>
      <c r="I258" s="109">
        <v>37.3333333333333</v>
      </c>
      <c r="J258" s="109">
        <v>41.515981735159798</v>
      </c>
      <c r="K258" s="109">
        <v>44.69</v>
      </c>
      <c r="L258" s="109">
        <f>VLOOKUP($C258,ข้อมูลพื้นฐานรพ_สป_ณสค61!$C$2:$S$897,17,0)</f>
        <v>49.442922374429223</v>
      </c>
      <c r="M258" s="3">
        <f t="shared" si="3"/>
        <v>0</v>
      </c>
    </row>
    <row r="259" spans="1:13" x14ac:dyDescent="0.4">
      <c r="A259" s="4">
        <v>4</v>
      </c>
      <c r="B259" s="3" t="s">
        <v>1243</v>
      </c>
      <c r="C259" s="63">
        <v>10813</v>
      </c>
      <c r="D259" s="3" t="s">
        <v>2243</v>
      </c>
      <c r="E259" s="4" t="s">
        <v>949</v>
      </c>
      <c r="F259" s="4" t="s">
        <v>976</v>
      </c>
      <c r="G259" s="4">
        <v>20</v>
      </c>
      <c r="H259" s="109">
        <v>34.559686888454003</v>
      </c>
      <c r="I259" s="109">
        <v>40.095890410958901</v>
      </c>
      <c r="J259" s="109">
        <v>35.780821917808197</v>
      </c>
      <c r="K259" s="109">
        <v>38.51</v>
      </c>
      <c r="L259" s="109">
        <f>VLOOKUP($C259,ข้อมูลพื้นฐานรพ_สป_ณสค61!$C$2:$S$897,17,0)</f>
        <v>44.06849315068493</v>
      </c>
      <c r="M259" s="3">
        <f t="shared" ref="M259:M322" si="4">IF(L259&gt;=80,1,0)</f>
        <v>0</v>
      </c>
    </row>
    <row r="260" spans="1:13" x14ac:dyDescent="0.4">
      <c r="A260" s="4">
        <v>4</v>
      </c>
      <c r="B260" s="3" t="s">
        <v>1243</v>
      </c>
      <c r="C260" s="63">
        <v>10814</v>
      </c>
      <c r="D260" s="3" t="s">
        <v>2244</v>
      </c>
      <c r="E260" s="4" t="s">
        <v>949</v>
      </c>
      <c r="F260" s="4" t="s">
        <v>954</v>
      </c>
      <c r="G260" s="4">
        <v>55</v>
      </c>
      <c r="H260" s="109">
        <v>70.848149227630401</v>
      </c>
      <c r="I260" s="109">
        <v>69.863013698630098</v>
      </c>
      <c r="J260" s="109">
        <v>66.538812785388103</v>
      </c>
      <c r="K260" s="109">
        <v>49.86</v>
      </c>
      <c r="L260" s="109">
        <f>VLOOKUP($C260,ข้อมูลพื้นฐานรพ_สป_ณสค61!$C$2:$S$897,17,0)</f>
        <v>52.797011207970115</v>
      </c>
      <c r="M260" s="3">
        <f t="shared" si="4"/>
        <v>0</v>
      </c>
    </row>
    <row r="261" spans="1:13" x14ac:dyDescent="0.4">
      <c r="A261" s="4">
        <v>4</v>
      </c>
      <c r="B261" s="3" t="s">
        <v>1243</v>
      </c>
      <c r="C261" s="63">
        <v>10815</v>
      </c>
      <c r="D261" s="3" t="s">
        <v>2245</v>
      </c>
      <c r="E261" s="4" t="s">
        <v>949</v>
      </c>
      <c r="F261" s="4" t="s">
        <v>954</v>
      </c>
      <c r="G261" s="4">
        <v>35</v>
      </c>
      <c r="H261" s="109">
        <v>63.906066536203497</v>
      </c>
      <c r="I261" s="109">
        <v>61.5905631659056</v>
      </c>
      <c r="J261" s="109">
        <v>71.415525114155201</v>
      </c>
      <c r="K261" s="109">
        <v>59.12</v>
      </c>
      <c r="L261" s="109">
        <f>VLOOKUP($C261,ข้อมูลพื้นฐานรพ_สป_ณสค61!$C$2:$S$897,17,0)</f>
        <v>65.213307240704495</v>
      </c>
      <c r="M261" s="3">
        <f t="shared" si="4"/>
        <v>0</v>
      </c>
    </row>
    <row r="262" spans="1:13" x14ac:dyDescent="0.4">
      <c r="A262" s="4">
        <v>4</v>
      </c>
      <c r="B262" s="3" t="s">
        <v>1243</v>
      </c>
      <c r="C262" s="63">
        <v>10816</v>
      </c>
      <c r="D262" s="3" t="s">
        <v>2246</v>
      </c>
      <c r="E262" s="4" t="s">
        <v>949</v>
      </c>
      <c r="F262" s="4" t="s">
        <v>954</v>
      </c>
      <c r="G262" s="4">
        <v>39</v>
      </c>
      <c r="H262" s="109">
        <v>53.636007827788703</v>
      </c>
      <c r="I262" s="109">
        <v>47.1373375482965</v>
      </c>
      <c r="J262" s="109">
        <v>40.807867931155599</v>
      </c>
      <c r="K262" s="109">
        <v>33.04</v>
      </c>
      <c r="L262" s="109">
        <f>VLOOKUP($C262,ข้อมูลพื้นฐานรพ_สป_ณสค61!$C$2:$S$897,17,0)</f>
        <v>41.383912890762204</v>
      </c>
      <c r="M262" s="3">
        <f t="shared" si="4"/>
        <v>0</v>
      </c>
    </row>
    <row r="263" spans="1:13" x14ac:dyDescent="0.4">
      <c r="A263" s="4">
        <v>4</v>
      </c>
      <c r="B263" s="3" t="s">
        <v>1256</v>
      </c>
      <c r="C263" s="63">
        <v>10692</v>
      </c>
      <c r="D263" s="3" t="s">
        <v>2247</v>
      </c>
      <c r="E263" s="4" t="s">
        <v>982</v>
      </c>
      <c r="F263" s="4" t="s">
        <v>1009</v>
      </c>
      <c r="G263" s="4">
        <v>280</v>
      </c>
      <c r="H263" s="109">
        <v>73.918692001767596</v>
      </c>
      <c r="I263" s="109">
        <v>78.5</v>
      </c>
      <c r="J263" s="109">
        <v>70.886497064579302</v>
      </c>
      <c r="K263" s="109">
        <v>62.81</v>
      </c>
      <c r="L263" s="109">
        <f>VLOOKUP($C263,ข้อมูลพื้นฐานรพ_สป_ณสค61!$C$2:$S$897,17,0)</f>
        <v>87.87181996086106</v>
      </c>
      <c r="M263" s="3">
        <f t="shared" si="4"/>
        <v>1</v>
      </c>
    </row>
    <row r="264" spans="1:13" x14ac:dyDescent="0.4">
      <c r="A264" s="4">
        <v>4</v>
      </c>
      <c r="B264" s="3" t="s">
        <v>1256</v>
      </c>
      <c r="C264" s="63">
        <v>10693</v>
      </c>
      <c r="D264" s="3" t="s">
        <v>2248</v>
      </c>
      <c r="E264" s="4" t="s">
        <v>982</v>
      </c>
      <c r="F264" s="4" t="s">
        <v>983</v>
      </c>
      <c r="G264" s="4">
        <v>218</v>
      </c>
      <c r="H264" s="109">
        <v>49.2433137638617</v>
      </c>
      <c r="I264" s="109">
        <v>47.168530853336698</v>
      </c>
      <c r="J264" s="109">
        <v>39.449541284403701</v>
      </c>
      <c r="K264" s="109">
        <v>34.69</v>
      </c>
      <c r="L264" s="109">
        <f>VLOOKUP($C264,ข้อมูลพื้นฐานรพ_สป_ณสค61!$C$2:$S$897,17,0)</f>
        <v>43.158225461857484</v>
      </c>
      <c r="M264" s="3">
        <f t="shared" si="4"/>
        <v>0</v>
      </c>
    </row>
    <row r="265" spans="1:13" x14ac:dyDescent="0.4">
      <c r="A265" s="4">
        <v>4</v>
      </c>
      <c r="B265" s="3" t="s">
        <v>1256</v>
      </c>
      <c r="C265" s="63">
        <v>10798</v>
      </c>
      <c r="D265" s="3" t="s">
        <v>2249</v>
      </c>
      <c r="E265" s="4" t="s">
        <v>949</v>
      </c>
      <c r="F265" s="4" t="s">
        <v>954</v>
      </c>
      <c r="G265" s="4">
        <v>30</v>
      </c>
      <c r="H265" s="109">
        <v>59.1324200913242</v>
      </c>
      <c r="I265" s="109">
        <v>67.205479452054803</v>
      </c>
      <c r="J265" s="109">
        <v>70.757990867579906</v>
      </c>
      <c r="K265" s="109">
        <v>66.760000000000005</v>
      </c>
      <c r="L265" s="109">
        <f>VLOOKUP($C265,ข้อมูลพื้นฐานรพ_สป_ณสค61!$C$2:$S$897,17,0)</f>
        <v>70.146118721461193</v>
      </c>
      <c r="M265" s="3">
        <f t="shared" si="4"/>
        <v>0</v>
      </c>
    </row>
    <row r="266" spans="1:13" x14ac:dyDescent="0.4">
      <c r="A266" s="4">
        <v>4</v>
      </c>
      <c r="B266" s="3" t="s">
        <v>1256</v>
      </c>
      <c r="C266" s="63">
        <v>10799</v>
      </c>
      <c r="D266" s="3" t="s">
        <v>2250</v>
      </c>
      <c r="E266" s="4" t="s">
        <v>949</v>
      </c>
      <c r="F266" s="4" t="s">
        <v>954</v>
      </c>
      <c r="G266" s="4">
        <v>30</v>
      </c>
      <c r="H266" s="109">
        <v>59.3333333333333</v>
      </c>
      <c r="I266" s="109">
        <v>50.584474885844699</v>
      </c>
      <c r="J266" s="109">
        <v>58.118721461187199</v>
      </c>
      <c r="K266" s="109">
        <v>64.41</v>
      </c>
      <c r="L266" s="109">
        <f>VLOOKUP($C266,ข้อมูลพื้นฐานรพ_สป_ณสค61!$C$2:$S$897,17,0)</f>
        <v>67.534246575342465</v>
      </c>
      <c r="M266" s="3">
        <f t="shared" si="4"/>
        <v>0</v>
      </c>
    </row>
    <row r="267" spans="1:13" x14ac:dyDescent="0.4">
      <c r="A267" s="4">
        <v>4</v>
      </c>
      <c r="B267" s="3" t="s">
        <v>1256</v>
      </c>
      <c r="C267" s="63">
        <v>10800</v>
      </c>
      <c r="D267" s="3" t="s">
        <v>2251</v>
      </c>
      <c r="E267" s="4" t="s">
        <v>949</v>
      </c>
      <c r="F267" s="4" t="s">
        <v>976</v>
      </c>
      <c r="G267" s="4">
        <v>28</v>
      </c>
      <c r="H267" s="109">
        <v>30.579557428872501</v>
      </c>
      <c r="I267" s="109">
        <v>34.894977168949801</v>
      </c>
      <c r="J267" s="109">
        <v>31.3607305936073</v>
      </c>
      <c r="K267" s="109">
        <v>31.63</v>
      </c>
      <c r="L267" s="109">
        <f>VLOOKUP($C267,ข้อมูลพื้นฐานรพ_สป_ณสค61!$C$2:$S$897,17,0)</f>
        <v>33.473581213307241</v>
      </c>
      <c r="M267" s="3">
        <f t="shared" si="4"/>
        <v>0</v>
      </c>
    </row>
    <row r="268" spans="1:13" x14ac:dyDescent="0.4">
      <c r="A268" s="4">
        <v>4</v>
      </c>
      <c r="B268" s="3" t="s">
        <v>1256</v>
      </c>
      <c r="C268" s="63">
        <v>10801</v>
      </c>
      <c r="D268" s="3" t="s">
        <v>2252</v>
      </c>
      <c r="E268" s="4" t="s">
        <v>949</v>
      </c>
      <c r="F268" s="4" t="s">
        <v>954</v>
      </c>
      <c r="G268" s="4">
        <v>32</v>
      </c>
      <c r="H268" s="109">
        <v>47.305936073059399</v>
      </c>
      <c r="I268" s="109">
        <v>45.410958904109599</v>
      </c>
      <c r="J268" s="109">
        <v>46.181506849315099</v>
      </c>
      <c r="K268" s="109">
        <v>45.63</v>
      </c>
      <c r="L268" s="109">
        <f>VLOOKUP($C268,ข้อมูลพื้นฐานรพ_สป_ณสค61!$C$2:$S$897,17,0)</f>
        <v>51.335616438356162</v>
      </c>
      <c r="M268" s="3">
        <f t="shared" si="4"/>
        <v>0</v>
      </c>
    </row>
    <row r="269" spans="1:13" x14ac:dyDescent="0.4">
      <c r="A269" s="4">
        <v>4</v>
      </c>
      <c r="B269" s="3" t="s">
        <v>1263</v>
      </c>
      <c r="C269" s="63">
        <v>10689</v>
      </c>
      <c r="D269" s="3" t="s">
        <v>2253</v>
      </c>
      <c r="E269" s="4" t="s">
        <v>982</v>
      </c>
      <c r="F269" s="4" t="s">
        <v>1009</v>
      </c>
      <c r="G269" s="4">
        <v>324</v>
      </c>
      <c r="H269" s="109">
        <v>80.361068831388494</v>
      </c>
      <c r="I269" s="109">
        <v>84.222053103331604</v>
      </c>
      <c r="J269" s="109">
        <v>23.698630136986299</v>
      </c>
      <c r="K269" s="109">
        <v>67.12</v>
      </c>
      <c r="L269" s="109">
        <f>VLOOKUP($C269,ข้อมูลพื้นฐานรพ_สป_ณสค61!$C$2:$S$897,17,0)</f>
        <v>84.831726703872818</v>
      </c>
      <c r="M269" s="3">
        <f t="shared" si="4"/>
        <v>1</v>
      </c>
    </row>
    <row r="270" spans="1:13" x14ac:dyDescent="0.4">
      <c r="A270" s="4">
        <v>4</v>
      </c>
      <c r="B270" s="3" t="s">
        <v>1263</v>
      </c>
      <c r="C270" s="63">
        <v>10782</v>
      </c>
      <c r="D270" s="3" t="s">
        <v>2254</v>
      </c>
      <c r="E270" s="4" t="s">
        <v>949</v>
      </c>
      <c r="F270" s="4" t="s">
        <v>954</v>
      </c>
      <c r="G270" s="4">
        <v>90</v>
      </c>
      <c r="H270" s="109">
        <v>38.197548666186002</v>
      </c>
      <c r="I270" s="109">
        <v>42.480974124809698</v>
      </c>
      <c r="J270" s="109">
        <v>45.859969558599701</v>
      </c>
      <c r="K270" s="109">
        <v>43.67</v>
      </c>
      <c r="L270" s="109">
        <f>VLOOKUP($C270,ข้อมูลพื้นฐานรพ_สป_ณสค61!$C$2:$S$897,17,0)</f>
        <v>54.237442922374427</v>
      </c>
      <c r="M270" s="3">
        <f t="shared" si="4"/>
        <v>0</v>
      </c>
    </row>
    <row r="271" spans="1:13" x14ac:dyDescent="0.4">
      <c r="A271" s="4">
        <v>4</v>
      </c>
      <c r="B271" s="3" t="s">
        <v>1263</v>
      </c>
      <c r="C271" s="63">
        <v>10784</v>
      </c>
      <c r="D271" s="3" t="s">
        <v>2255</v>
      </c>
      <c r="E271" s="4" t="s">
        <v>949</v>
      </c>
      <c r="F271" s="4" t="s">
        <v>954</v>
      </c>
      <c r="G271" s="4">
        <v>48</v>
      </c>
      <c r="H271" s="109">
        <v>60.8264840182648</v>
      </c>
      <c r="I271" s="109">
        <v>65.009784735812104</v>
      </c>
      <c r="J271" s="109">
        <v>57.954990215264203</v>
      </c>
      <c r="K271" s="109">
        <v>57.74</v>
      </c>
      <c r="L271" s="109">
        <f>VLOOKUP($C271,ข้อมูลพื้นฐานรพ_สป_ณสค61!$C$2:$S$897,17,0)</f>
        <v>55.336757990867582</v>
      </c>
      <c r="M271" s="3">
        <f t="shared" si="4"/>
        <v>0</v>
      </c>
    </row>
    <row r="272" spans="1:13" x14ac:dyDescent="0.4">
      <c r="A272" s="4">
        <v>4</v>
      </c>
      <c r="B272" s="3" t="s">
        <v>1263</v>
      </c>
      <c r="C272" s="63">
        <v>10785</v>
      </c>
      <c r="D272" s="3" t="s">
        <v>2256</v>
      </c>
      <c r="E272" s="4" t="s">
        <v>949</v>
      </c>
      <c r="F272" s="4" t="s">
        <v>954</v>
      </c>
      <c r="G272" s="4">
        <v>56</v>
      </c>
      <c r="H272" s="109">
        <v>81.816336884829994</v>
      </c>
      <c r="I272" s="109">
        <v>68.1248097412481</v>
      </c>
      <c r="J272" s="109">
        <v>0</v>
      </c>
      <c r="K272" s="109">
        <v>52.57</v>
      </c>
      <c r="L272" s="109">
        <f>VLOOKUP($C272,ข้อมูลพื้นฐานรพ_สป_ณสค61!$C$2:$S$897,17,0)</f>
        <v>67.475538160469668</v>
      </c>
      <c r="M272" s="3">
        <f t="shared" si="4"/>
        <v>0</v>
      </c>
    </row>
    <row r="273" spans="1:13" x14ac:dyDescent="0.4">
      <c r="A273" s="4">
        <v>4</v>
      </c>
      <c r="B273" s="3" t="s">
        <v>1263</v>
      </c>
      <c r="C273" s="63">
        <v>10786</v>
      </c>
      <c r="D273" s="3" t="s">
        <v>2257</v>
      </c>
      <c r="E273" s="4" t="s">
        <v>949</v>
      </c>
      <c r="F273" s="4" t="s">
        <v>954</v>
      </c>
      <c r="G273" s="4">
        <v>36</v>
      </c>
      <c r="H273" s="109">
        <v>65.022831050228305</v>
      </c>
      <c r="I273" s="109">
        <v>69.427880741337603</v>
      </c>
      <c r="J273" s="109">
        <v>62.6322857910287</v>
      </c>
      <c r="K273" s="109">
        <v>52.06</v>
      </c>
      <c r="L273" s="109">
        <f>VLOOKUP($C273,ข้อมูลพื้นฐานรพ_สป_ณสค61!$C$2:$S$897,17,0)</f>
        <v>53.972602739726028</v>
      </c>
      <c r="M273" s="3">
        <f t="shared" si="4"/>
        <v>0</v>
      </c>
    </row>
    <row r="274" spans="1:13" x14ac:dyDescent="0.4">
      <c r="A274" s="4">
        <v>4</v>
      </c>
      <c r="B274" s="3" t="s">
        <v>1263</v>
      </c>
      <c r="C274" s="63">
        <v>10787</v>
      </c>
      <c r="D274" s="3" t="s">
        <v>2258</v>
      </c>
      <c r="E274" s="4" t="s">
        <v>949</v>
      </c>
      <c r="F274" s="4" t="s">
        <v>950</v>
      </c>
      <c r="G274" s="4">
        <v>106</v>
      </c>
      <c r="H274" s="109">
        <v>69.991514122924002</v>
      </c>
      <c r="I274" s="109">
        <v>67.635047815973095</v>
      </c>
      <c r="J274" s="109">
        <v>0</v>
      </c>
      <c r="K274" s="109">
        <v>59.31</v>
      </c>
      <c r="L274" s="109">
        <f>VLOOKUP($C274,ข้อมูลพื้นฐานรพ_สป_ณสค61!$C$2:$S$897,17,0)</f>
        <v>70.098216593434998</v>
      </c>
      <c r="M274" s="3">
        <f t="shared" si="4"/>
        <v>0</v>
      </c>
    </row>
    <row r="275" spans="1:13" x14ac:dyDescent="0.4">
      <c r="A275" s="4">
        <v>4</v>
      </c>
      <c r="B275" s="3" t="s">
        <v>1263</v>
      </c>
      <c r="C275" s="63">
        <v>10788</v>
      </c>
      <c r="D275" s="3" t="s">
        <v>2259</v>
      </c>
      <c r="E275" s="4" t="s">
        <v>949</v>
      </c>
      <c r="F275" s="4" t="s">
        <v>976</v>
      </c>
      <c r="G275" s="4">
        <v>36</v>
      </c>
      <c r="H275" s="109">
        <v>44.602739726027401</v>
      </c>
      <c r="I275" s="109">
        <v>57.876712328767098</v>
      </c>
      <c r="J275" s="109">
        <v>0</v>
      </c>
      <c r="K275" s="109">
        <v>57.98</v>
      </c>
      <c r="L275" s="109">
        <f>VLOOKUP($C275,ข้อมูลพื้นฐานรพ_สป_ณสค61!$C$2:$S$897,17,0)</f>
        <v>57.214611872146122</v>
      </c>
      <c r="M275" s="3">
        <f t="shared" si="4"/>
        <v>0</v>
      </c>
    </row>
    <row r="276" spans="1:13" x14ac:dyDescent="0.4">
      <c r="A276" s="4">
        <v>5</v>
      </c>
      <c r="B276" s="3" t="s">
        <v>1271</v>
      </c>
      <c r="C276" s="63">
        <v>10731</v>
      </c>
      <c r="D276" s="3" t="s">
        <v>2260</v>
      </c>
      <c r="E276" s="4" t="s">
        <v>982</v>
      </c>
      <c r="F276" s="4" t="s">
        <v>1009</v>
      </c>
      <c r="G276" s="4">
        <v>540</v>
      </c>
      <c r="H276" s="109">
        <v>91.750096018435499</v>
      </c>
      <c r="I276" s="109">
        <v>114.70610211706099</v>
      </c>
      <c r="J276" s="109">
        <v>98.562266500622698</v>
      </c>
      <c r="K276" s="109">
        <v>88.84</v>
      </c>
      <c r="L276" s="109">
        <f>VLOOKUP($C276,ข้อมูลพื้นฐานรพ_สป_ณสค61!$C$2:$S$897,17,0)</f>
        <v>50.25520040588534</v>
      </c>
      <c r="M276" s="3">
        <f t="shared" si="4"/>
        <v>0</v>
      </c>
    </row>
    <row r="277" spans="1:13" x14ac:dyDescent="0.4">
      <c r="A277" s="4">
        <v>5</v>
      </c>
      <c r="B277" s="3" t="s">
        <v>1271</v>
      </c>
      <c r="C277" s="63">
        <v>10732</v>
      </c>
      <c r="D277" s="3" t="s">
        <v>2261</v>
      </c>
      <c r="E277" s="4" t="s">
        <v>982</v>
      </c>
      <c r="F277" s="4" t="s">
        <v>983</v>
      </c>
      <c r="G277" s="4">
        <v>252</v>
      </c>
      <c r="H277" s="109">
        <v>86.454664057403804</v>
      </c>
      <c r="I277" s="109">
        <v>88.889976081756899</v>
      </c>
      <c r="J277" s="109">
        <v>83.148510545770804</v>
      </c>
      <c r="K277" s="109">
        <v>70.8</v>
      </c>
      <c r="L277" s="109">
        <f>VLOOKUP($C277,ข้อมูลพื้นฐานรพ_สป_ณสค61!$C$2:$S$897,17,0)</f>
        <v>84.857577734290061</v>
      </c>
      <c r="M277" s="3">
        <f t="shared" si="4"/>
        <v>1</v>
      </c>
    </row>
    <row r="278" spans="1:13" x14ac:dyDescent="0.4">
      <c r="A278" s="4">
        <v>5</v>
      </c>
      <c r="B278" s="3" t="s">
        <v>1271</v>
      </c>
      <c r="C278" s="63">
        <v>11278</v>
      </c>
      <c r="D278" s="3" t="s">
        <v>2262</v>
      </c>
      <c r="E278" s="4" t="s">
        <v>949</v>
      </c>
      <c r="F278" s="4" t="s">
        <v>954</v>
      </c>
      <c r="G278" s="4">
        <v>58</v>
      </c>
      <c r="H278" s="109">
        <v>57.713382507903098</v>
      </c>
      <c r="I278" s="109">
        <v>51.0251878038003</v>
      </c>
      <c r="J278" s="109">
        <v>43.959346000883798</v>
      </c>
      <c r="K278" s="109">
        <v>33.36</v>
      </c>
      <c r="L278" s="109">
        <f>VLOOKUP($C278,ข้อมูลพื้นฐานรพ_สป_ณสค61!$C$2:$S$897,17,0)</f>
        <v>50.439300897496459</v>
      </c>
      <c r="M278" s="3">
        <f t="shared" si="4"/>
        <v>0</v>
      </c>
    </row>
    <row r="279" spans="1:13" x14ac:dyDescent="0.4">
      <c r="A279" s="4">
        <v>5</v>
      </c>
      <c r="B279" s="3" t="s">
        <v>1271</v>
      </c>
      <c r="C279" s="63">
        <v>11279</v>
      </c>
      <c r="D279" s="3" t="s">
        <v>2263</v>
      </c>
      <c r="E279" s="4" t="s">
        <v>949</v>
      </c>
      <c r="F279" s="4" t="s">
        <v>954</v>
      </c>
      <c r="G279" s="4">
        <v>30</v>
      </c>
      <c r="H279" s="109">
        <v>31.022831050228302</v>
      </c>
      <c r="I279" s="109">
        <v>41.698630136986303</v>
      </c>
      <c r="J279" s="109">
        <v>26.7397260273973</v>
      </c>
      <c r="K279" s="109">
        <v>27.34</v>
      </c>
      <c r="L279" s="109">
        <f>VLOOKUP($C279,ข้อมูลพื้นฐานรพ_สป_ณสค61!$C$2:$S$897,17,0)</f>
        <v>52.310502283105023</v>
      </c>
      <c r="M279" s="3">
        <f t="shared" si="4"/>
        <v>0</v>
      </c>
    </row>
    <row r="280" spans="1:13" x14ac:dyDescent="0.4">
      <c r="A280" s="4">
        <v>5</v>
      </c>
      <c r="B280" s="3" t="s">
        <v>1271</v>
      </c>
      <c r="C280" s="63">
        <v>11280</v>
      </c>
      <c r="D280" s="3" t="s">
        <v>2264</v>
      </c>
      <c r="E280" s="4" t="s">
        <v>949</v>
      </c>
      <c r="F280" s="4" t="s">
        <v>950</v>
      </c>
      <c r="G280" s="4">
        <v>67</v>
      </c>
      <c r="H280" s="109">
        <v>68.340943683409407</v>
      </c>
      <c r="I280" s="109">
        <v>54.170471841704703</v>
      </c>
      <c r="J280" s="109">
        <v>36.5905631659056</v>
      </c>
      <c r="K280" s="109">
        <v>50.42</v>
      </c>
      <c r="L280" s="109">
        <f>VLOOKUP($C280,ข้อมูลพื้นฐานรพ_สป_ณสค61!$C$2:$S$897,17,0)</f>
        <v>63.999182171335107</v>
      </c>
      <c r="M280" s="3">
        <f t="shared" si="4"/>
        <v>0</v>
      </c>
    </row>
    <row r="281" spans="1:13" x14ac:dyDescent="0.4">
      <c r="A281" s="4">
        <v>5</v>
      </c>
      <c r="B281" s="3" t="s">
        <v>1271</v>
      </c>
      <c r="C281" s="63">
        <v>11281</v>
      </c>
      <c r="D281" s="3" t="s">
        <v>2265</v>
      </c>
      <c r="E281" s="4" t="s">
        <v>949</v>
      </c>
      <c r="F281" s="4" t="s">
        <v>954</v>
      </c>
      <c r="G281" s="4">
        <v>30</v>
      </c>
      <c r="H281" s="109">
        <v>28</v>
      </c>
      <c r="I281" s="109">
        <v>29.598173515981699</v>
      </c>
      <c r="J281" s="109">
        <v>36.091324200913199</v>
      </c>
      <c r="K281" s="109">
        <v>30.11</v>
      </c>
      <c r="L281" s="109">
        <f>VLOOKUP($C281,ข้อมูลพื้นฐานรพ_สป_ณสค61!$C$2:$S$897,17,0)</f>
        <v>37.726027397260275</v>
      </c>
      <c r="M281" s="3">
        <f t="shared" si="4"/>
        <v>0</v>
      </c>
    </row>
    <row r="282" spans="1:13" x14ac:dyDescent="0.4">
      <c r="A282" s="4">
        <v>5</v>
      </c>
      <c r="B282" s="3" t="s">
        <v>1271</v>
      </c>
      <c r="C282" s="63">
        <v>11282</v>
      </c>
      <c r="D282" s="3" t="s">
        <v>2266</v>
      </c>
      <c r="E282" s="4" t="s">
        <v>949</v>
      </c>
      <c r="F282" s="4" t="s">
        <v>957</v>
      </c>
      <c r="G282" s="4">
        <v>120</v>
      </c>
      <c r="H282" s="109">
        <v>73.738546675133804</v>
      </c>
      <c r="I282" s="109">
        <v>95.687214611872193</v>
      </c>
      <c r="J282" s="109">
        <v>91.205479452054803</v>
      </c>
      <c r="K282" s="109">
        <v>78.010000000000005</v>
      </c>
      <c r="L282" s="109">
        <f>VLOOKUP($C282,ข้อมูลพื้นฐานรพ_สป_ณสค61!$C$2:$S$897,17,0)</f>
        <v>88.678082191780817</v>
      </c>
      <c r="M282" s="3">
        <f t="shared" si="4"/>
        <v>1</v>
      </c>
    </row>
    <row r="283" spans="1:13" x14ac:dyDescent="0.4">
      <c r="A283" s="4">
        <v>5</v>
      </c>
      <c r="B283" s="3" t="s">
        <v>1271</v>
      </c>
      <c r="C283" s="63">
        <v>11283</v>
      </c>
      <c r="D283" s="3" t="s">
        <v>2267</v>
      </c>
      <c r="E283" s="4" t="s">
        <v>949</v>
      </c>
      <c r="F283" s="4" t="s">
        <v>957</v>
      </c>
      <c r="G283" s="4">
        <v>94</v>
      </c>
      <c r="H283" s="109">
        <v>62.258751902587498</v>
      </c>
      <c r="I283" s="109">
        <v>70.561797752808999</v>
      </c>
      <c r="J283" s="109">
        <v>73.141449899953798</v>
      </c>
      <c r="K283" s="109">
        <v>41.87</v>
      </c>
      <c r="L283" s="109">
        <f>VLOOKUP($C283,ข้อมูลพื้นฐานรพ_สป_ณสค61!$C$2:$S$897,17,0)</f>
        <v>72.206353832701836</v>
      </c>
      <c r="M283" s="3">
        <f t="shared" si="4"/>
        <v>0</v>
      </c>
    </row>
    <row r="284" spans="1:13" x14ac:dyDescent="0.4">
      <c r="A284" s="4">
        <v>5</v>
      </c>
      <c r="B284" s="3" t="s">
        <v>1271</v>
      </c>
      <c r="C284" s="63">
        <v>11284</v>
      </c>
      <c r="D284" s="3" t="s">
        <v>2268</v>
      </c>
      <c r="E284" s="4" t="s">
        <v>949</v>
      </c>
      <c r="F284" s="4" t="s">
        <v>954</v>
      </c>
      <c r="G284" s="4">
        <v>30</v>
      </c>
      <c r="H284" s="109">
        <v>87.543378995433798</v>
      </c>
      <c r="I284" s="109">
        <v>71.954337899543404</v>
      </c>
      <c r="J284" s="109">
        <v>89.3333333333333</v>
      </c>
      <c r="K284" s="109">
        <v>50.52</v>
      </c>
      <c r="L284" s="109">
        <f>VLOOKUP($C284,ข้อมูลพื้นฐานรพ_สป_ณสค61!$C$2:$S$897,17,0)</f>
        <v>98.365296803652967</v>
      </c>
      <c r="M284" s="3">
        <f t="shared" si="4"/>
        <v>1</v>
      </c>
    </row>
    <row r="285" spans="1:13" x14ac:dyDescent="0.4">
      <c r="A285" s="4">
        <v>5</v>
      </c>
      <c r="B285" s="3" t="s">
        <v>1271</v>
      </c>
      <c r="C285" s="63">
        <v>11285</v>
      </c>
      <c r="D285" s="3" t="s">
        <v>2269</v>
      </c>
      <c r="E285" s="4" t="s">
        <v>949</v>
      </c>
      <c r="F285" s="4" t="s">
        <v>954</v>
      </c>
      <c r="G285" s="4">
        <v>63</v>
      </c>
      <c r="H285" s="109">
        <v>61.785388127853899</v>
      </c>
      <c r="I285" s="109">
        <v>58.921504674929302</v>
      </c>
      <c r="J285" s="109">
        <v>45.988258317025398</v>
      </c>
      <c r="K285" s="109">
        <v>46.32</v>
      </c>
      <c r="L285" s="109">
        <f>VLOOKUP($C285,ข้อมูลพื้นฐานรพ_สป_ณสค61!$C$2:$S$897,17,0)</f>
        <v>53.746466623178954</v>
      </c>
      <c r="M285" s="3">
        <f t="shared" si="4"/>
        <v>0</v>
      </c>
    </row>
    <row r="286" spans="1:13" x14ac:dyDescent="0.4">
      <c r="A286" s="4">
        <v>5</v>
      </c>
      <c r="B286" s="3" t="s">
        <v>1271</v>
      </c>
      <c r="C286" s="63">
        <v>11286</v>
      </c>
      <c r="D286" s="3" t="s">
        <v>2270</v>
      </c>
      <c r="E286" s="4" t="s">
        <v>949</v>
      </c>
      <c r="F286" s="4" t="s">
        <v>954</v>
      </c>
      <c r="G286" s="4">
        <v>46</v>
      </c>
      <c r="H286" s="109">
        <v>85.780821917808197</v>
      </c>
      <c r="I286" s="109">
        <v>57.763488957226699</v>
      </c>
      <c r="J286" s="109">
        <v>57.981548783897097</v>
      </c>
      <c r="K286" s="109">
        <v>58.85</v>
      </c>
      <c r="L286" s="109">
        <f>VLOOKUP($C286,ข้อมูลพื้นฐานรพ_สป_ณสค61!$C$2:$S$897,17,0)</f>
        <v>63.180464562239429</v>
      </c>
      <c r="M286" s="3">
        <f t="shared" si="4"/>
        <v>0</v>
      </c>
    </row>
    <row r="287" spans="1:13" x14ac:dyDescent="0.4">
      <c r="A287" s="4">
        <v>5</v>
      </c>
      <c r="B287" s="3" t="s">
        <v>1271</v>
      </c>
      <c r="C287" s="63">
        <v>11287</v>
      </c>
      <c r="D287" s="3" t="s">
        <v>2271</v>
      </c>
      <c r="E287" s="4" t="s">
        <v>949</v>
      </c>
      <c r="F287" s="4" t="s">
        <v>954</v>
      </c>
      <c r="G287" s="4">
        <v>30</v>
      </c>
      <c r="H287" s="109">
        <v>60.036529680365298</v>
      </c>
      <c r="I287" s="109">
        <v>59.086757990867603</v>
      </c>
      <c r="J287" s="109">
        <v>70.337899543378995</v>
      </c>
      <c r="K287" s="109">
        <v>63.08</v>
      </c>
      <c r="L287" s="109">
        <f>VLOOKUP($C287,ข้อมูลพื้นฐานรพ_สป_ณสค61!$C$2:$S$897,17,0)</f>
        <v>93.625570776255714</v>
      </c>
      <c r="M287" s="3">
        <f t="shared" si="4"/>
        <v>1</v>
      </c>
    </row>
    <row r="288" spans="1:13" x14ac:dyDescent="0.4">
      <c r="A288" s="4">
        <v>5</v>
      </c>
      <c r="B288" s="3" t="s">
        <v>1271</v>
      </c>
      <c r="C288" s="63">
        <v>11288</v>
      </c>
      <c r="D288" s="3" t="s">
        <v>2272</v>
      </c>
      <c r="E288" s="4" t="s">
        <v>949</v>
      </c>
      <c r="F288" s="4" t="s">
        <v>954</v>
      </c>
      <c r="G288" s="4">
        <v>30</v>
      </c>
      <c r="H288" s="109">
        <v>39.461187214611897</v>
      </c>
      <c r="I288" s="109">
        <v>40.429223744292202</v>
      </c>
      <c r="J288" s="109">
        <v>31.6803652968037</v>
      </c>
      <c r="K288" s="109">
        <v>50.61</v>
      </c>
      <c r="L288" s="109">
        <f>VLOOKUP($C288,ข้อมูลพื้นฐานรพ_สป_ณสค61!$C$2:$S$897,17,0)</f>
        <v>60.073059360730596</v>
      </c>
      <c r="M288" s="3">
        <f t="shared" si="4"/>
        <v>0</v>
      </c>
    </row>
    <row r="289" spans="1:13" x14ac:dyDescent="0.4">
      <c r="A289" s="4">
        <v>5</v>
      </c>
      <c r="B289" s="3" t="s">
        <v>1271</v>
      </c>
      <c r="C289" s="63">
        <v>14136</v>
      </c>
      <c r="D289" s="3" t="s">
        <v>2273</v>
      </c>
      <c r="E289" s="4" t="s">
        <v>949</v>
      </c>
      <c r="F289" s="4" t="s">
        <v>976</v>
      </c>
      <c r="G289" s="4">
        <v>16</v>
      </c>
      <c r="H289" s="109">
        <v>59.863013698630098</v>
      </c>
      <c r="I289" s="109">
        <v>29.777397260274</v>
      </c>
      <c r="J289" s="109">
        <v>34.914383561643803</v>
      </c>
      <c r="K289" s="109">
        <v>23.58</v>
      </c>
      <c r="L289" s="109">
        <f>VLOOKUP($C289,ข้อมูลพื้นฐานรพ_สป_ณสค61!$C$2:$S$897,17,0)</f>
        <v>28.578767123287673</v>
      </c>
      <c r="M289" s="3">
        <f t="shared" si="4"/>
        <v>0</v>
      </c>
    </row>
    <row r="290" spans="1:13" x14ac:dyDescent="0.4">
      <c r="A290" s="4">
        <v>5</v>
      </c>
      <c r="B290" s="3" t="s">
        <v>1271</v>
      </c>
      <c r="C290" s="63">
        <v>21948</v>
      </c>
      <c r="D290" s="3" t="s">
        <v>2274</v>
      </c>
      <c r="E290" s="4" t="s">
        <v>949</v>
      </c>
      <c r="F290" s="4" t="s">
        <v>954</v>
      </c>
      <c r="G290" s="4">
        <v>34</v>
      </c>
      <c r="H290" s="109">
        <v>54.511415525114202</v>
      </c>
      <c r="I290" s="109">
        <v>43.932312651087798</v>
      </c>
      <c r="J290" s="109">
        <v>39.2989524576954</v>
      </c>
      <c r="K290" s="109">
        <v>46.74</v>
      </c>
      <c r="L290" s="109">
        <f>VLOOKUP($C290,ข้อมูลพื้นฐานรพ_สป_ณสค61!$C$2:$S$897,17,0)</f>
        <v>48.863819500402904</v>
      </c>
      <c r="M290" s="3">
        <f t="shared" si="4"/>
        <v>0</v>
      </c>
    </row>
    <row r="291" spans="1:13" x14ac:dyDescent="0.4">
      <c r="A291" s="4">
        <v>5</v>
      </c>
      <c r="B291" s="3" t="s">
        <v>1287</v>
      </c>
      <c r="C291" s="63">
        <v>10679</v>
      </c>
      <c r="D291" s="3" t="s">
        <v>2275</v>
      </c>
      <c r="E291" s="4" t="s">
        <v>945</v>
      </c>
      <c r="F291" s="4" t="s">
        <v>946</v>
      </c>
      <c r="G291" s="4">
        <v>722</v>
      </c>
      <c r="H291" s="109">
        <v>97.448374565528496</v>
      </c>
      <c r="I291" s="109">
        <v>87.889255870196905</v>
      </c>
      <c r="J291" s="109">
        <v>0</v>
      </c>
      <c r="K291" s="109">
        <v>72.59</v>
      </c>
      <c r="L291" s="109">
        <f>VLOOKUP($C291,ข้อมูลพื้นฐานรพ_สป_ณสค61!$C$2:$S$897,17,0)</f>
        <v>99.109778772815233</v>
      </c>
      <c r="M291" s="3">
        <f t="shared" si="4"/>
        <v>1</v>
      </c>
    </row>
    <row r="292" spans="1:13" x14ac:dyDescent="0.4">
      <c r="A292" s="4">
        <v>5</v>
      </c>
      <c r="B292" s="3" t="s">
        <v>1287</v>
      </c>
      <c r="C292" s="63">
        <v>11297</v>
      </c>
      <c r="D292" s="3" t="s">
        <v>2276</v>
      </c>
      <c r="E292" s="4" t="s">
        <v>949</v>
      </c>
      <c r="F292" s="4" t="s">
        <v>950</v>
      </c>
      <c r="G292" s="4">
        <v>98</v>
      </c>
      <c r="H292" s="109">
        <v>95.704250087811701</v>
      </c>
      <c r="I292" s="109">
        <v>94.457323498419399</v>
      </c>
      <c r="J292" s="109">
        <v>40</v>
      </c>
      <c r="K292" s="109">
        <v>80.27</v>
      </c>
      <c r="L292" s="109">
        <f>VLOOKUP($C292,ข้อมูลพื้นฐานรพ_สป_ณสค61!$C$2:$S$897,17,0)</f>
        <v>85.700307520268382</v>
      </c>
      <c r="M292" s="3">
        <f t="shared" si="4"/>
        <v>1</v>
      </c>
    </row>
    <row r="293" spans="1:13" x14ac:dyDescent="0.4">
      <c r="A293" s="4">
        <v>5</v>
      </c>
      <c r="B293" s="3" t="s">
        <v>1287</v>
      </c>
      <c r="C293" s="63">
        <v>11298</v>
      </c>
      <c r="D293" s="3" t="s">
        <v>2277</v>
      </c>
      <c r="E293" s="4" t="s">
        <v>949</v>
      </c>
      <c r="F293" s="4" t="s">
        <v>954</v>
      </c>
      <c r="G293" s="4">
        <v>50</v>
      </c>
      <c r="H293" s="109">
        <v>63.347447073474498</v>
      </c>
      <c r="I293" s="109">
        <v>122.99543378995401</v>
      </c>
      <c r="J293" s="109">
        <v>10.785388127853899</v>
      </c>
      <c r="K293" s="109">
        <v>99.23</v>
      </c>
      <c r="L293" s="109">
        <f>VLOOKUP($C293,ข้อมูลพื้นฐานรพ_สป_ณสค61!$C$2:$S$897,17,0)</f>
        <v>73.0027397260274</v>
      </c>
      <c r="M293" s="3">
        <f t="shared" si="4"/>
        <v>0</v>
      </c>
    </row>
    <row r="294" spans="1:13" x14ac:dyDescent="0.4">
      <c r="A294" s="4">
        <v>5</v>
      </c>
      <c r="B294" s="3" t="s">
        <v>1287</v>
      </c>
      <c r="C294" s="63">
        <v>11299</v>
      </c>
      <c r="D294" s="3" t="s">
        <v>2278</v>
      </c>
      <c r="E294" s="4" t="s">
        <v>949</v>
      </c>
      <c r="F294" s="4" t="s">
        <v>954</v>
      </c>
      <c r="G294" s="4">
        <v>58</v>
      </c>
      <c r="H294" s="109">
        <v>59.785388127853899</v>
      </c>
      <c r="I294" s="109">
        <v>55.073216816249399</v>
      </c>
      <c r="J294" s="109">
        <v>0</v>
      </c>
      <c r="K294" s="109">
        <v>47.91</v>
      </c>
      <c r="L294" s="109">
        <f>VLOOKUP($C294,ข้อมูลพื้นฐานรพ_สป_ณสค61!$C$2:$S$897,17,0)</f>
        <v>62.479924421350965</v>
      </c>
      <c r="M294" s="3">
        <f t="shared" si="4"/>
        <v>0</v>
      </c>
    </row>
    <row r="295" spans="1:13" x14ac:dyDescent="0.4">
      <c r="A295" s="4">
        <v>5</v>
      </c>
      <c r="B295" s="3" t="s">
        <v>1287</v>
      </c>
      <c r="C295" s="63">
        <v>11300</v>
      </c>
      <c r="D295" s="3" t="s">
        <v>2279</v>
      </c>
      <c r="E295" s="4" t="s">
        <v>949</v>
      </c>
      <c r="F295" s="4" t="s">
        <v>954</v>
      </c>
      <c r="G295" s="4">
        <v>38</v>
      </c>
      <c r="H295" s="109">
        <v>73.639392817474999</v>
      </c>
      <c r="I295" s="109">
        <v>58.970751573491299</v>
      </c>
      <c r="J295" s="109">
        <v>16.312476860422102</v>
      </c>
      <c r="K295" s="109">
        <v>59.63</v>
      </c>
      <c r="L295" s="109">
        <f>VLOOKUP($C295,ข้อมูลพื้นฐานรพ_สป_ณสค61!$C$2:$S$897,17,0)</f>
        <v>80.100937274693578</v>
      </c>
      <c r="M295" s="3">
        <f t="shared" si="4"/>
        <v>1</v>
      </c>
    </row>
    <row r="296" spans="1:13" x14ac:dyDescent="0.4">
      <c r="A296" s="4">
        <v>5</v>
      </c>
      <c r="B296" s="3" t="s">
        <v>1287</v>
      </c>
      <c r="C296" s="63">
        <v>11301</v>
      </c>
      <c r="D296" s="3" t="s">
        <v>2280</v>
      </c>
      <c r="E296" s="4" t="s">
        <v>949</v>
      </c>
      <c r="F296" s="4" t="s">
        <v>950</v>
      </c>
      <c r="G296" s="4">
        <v>79</v>
      </c>
      <c r="H296" s="109">
        <v>41.594322495461299</v>
      </c>
      <c r="I296" s="109">
        <v>55.018264840182603</v>
      </c>
      <c r="J296" s="109">
        <v>0</v>
      </c>
      <c r="K296" s="109">
        <v>42.07</v>
      </c>
      <c r="L296" s="109">
        <f>VLOOKUP($C296,ข้อมูลพื้นฐานรพ_สป_ณสค61!$C$2:$S$897,17,0)</f>
        <v>39.788451534593378</v>
      </c>
      <c r="M296" s="3">
        <f t="shared" si="4"/>
        <v>0</v>
      </c>
    </row>
    <row r="297" spans="1:13" x14ac:dyDescent="0.4">
      <c r="A297" s="4">
        <v>5</v>
      </c>
      <c r="B297" s="3" t="s">
        <v>1287</v>
      </c>
      <c r="C297" s="63">
        <v>11302</v>
      </c>
      <c r="D297" s="3" t="s">
        <v>2281</v>
      </c>
      <c r="E297" s="4" t="s">
        <v>949</v>
      </c>
      <c r="F297" s="4" t="s">
        <v>957</v>
      </c>
      <c r="G297" s="4">
        <v>120</v>
      </c>
      <c r="H297" s="109">
        <v>142.780821917808</v>
      </c>
      <c r="I297" s="109">
        <v>89.013139502376305</v>
      </c>
      <c r="J297" s="109">
        <v>0</v>
      </c>
      <c r="K297" s="109">
        <v>81.790000000000006</v>
      </c>
      <c r="L297" s="109">
        <f>VLOOKUP($C297,ข้อมูลพื้นฐานรพ_สป_ณสค61!$C$2:$S$897,17,0)</f>
        <v>113.95890410958904</v>
      </c>
      <c r="M297" s="3">
        <f t="shared" si="4"/>
        <v>1</v>
      </c>
    </row>
    <row r="298" spans="1:13" x14ac:dyDescent="0.4">
      <c r="A298" s="4">
        <v>5</v>
      </c>
      <c r="B298" s="3" t="s">
        <v>1287</v>
      </c>
      <c r="C298" s="63">
        <v>11303</v>
      </c>
      <c r="D298" s="3" t="s">
        <v>2282</v>
      </c>
      <c r="E298" s="4" t="s">
        <v>949</v>
      </c>
      <c r="F298" s="4" t="s">
        <v>954</v>
      </c>
      <c r="G298" s="4">
        <v>30</v>
      </c>
      <c r="H298" s="109">
        <v>68.420628525382796</v>
      </c>
      <c r="I298" s="109">
        <v>79.077625570776206</v>
      </c>
      <c r="J298" s="109">
        <v>18.968036529680401</v>
      </c>
      <c r="K298" s="109">
        <v>44.82</v>
      </c>
      <c r="L298" s="109">
        <f>VLOOKUP($C298,ข้อมูลพื้นฐานรพ_สป_ณสค61!$C$2:$S$897,17,0)</f>
        <v>71.424657534246577</v>
      </c>
      <c r="M298" s="3">
        <f t="shared" si="4"/>
        <v>0</v>
      </c>
    </row>
    <row r="299" spans="1:13" x14ac:dyDescent="0.4">
      <c r="A299" s="4">
        <v>5</v>
      </c>
      <c r="B299" s="3" t="s">
        <v>1287</v>
      </c>
      <c r="C299" s="63">
        <v>13819</v>
      </c>
      <c r="D299" s="3" t="s">
        <v>2283</v>
      </c>
      <c r="E299" s="4" t="s">
        <v>949</v>
      </c>
      <c r="F299" s="4" t="s">
        <v>954</v>
      </c>
      <c r="G299" s="4">
        <v>30</v>
      </c>
      <c r="H299" s="109">
        <v>35.782482357824797</v>
      </c>
      <c r="I299" s="109">
        <v>35.2594437525944</v>
      </c>
      <c r="J299" s="109">
        <v>0</v>
      </c>
      <c r="K299" s="109">
        <v>47.63</v>
      </c>
      <c r="L299" s="109">
        <f>VLOOKUP($C299,ข้อมูลพื้นฐานรพ_สป_ณสค61!$C$2:$S$897,17,0)</f>
        <v>54.264840182648399</v>
      </c>
      <c r="M299" s="3">
        <f t="shared" si="4"/>
        <v>0</v>
      </c>
    </row>
    <row r="300" spans="1:13" x14ac:dyDescent="0.4">
      <c r="A300" s="4">
        <v>5</v>
      </c>
      <c r="B300" s="3" t="s">
        <v>1297</v>
      </c>
      <c r="C300" s="63">
        <v>10737</v>
      </c>
      <c r="D300" s="3" t="s">
        <v>2284</v>
      </c>
      <c r="E300" s="4" t="s">
        <v>982</v>
      </c>
      <c r="F300" s="4" t="s">
        <v>1009</v>
      </c>
      <c r="G300" s="4">
        <v>278</v>
      </c>
      <c r="H300" s="109">
        <v>64.656548733615907</v>
      </c>
      <c r="I300" s="109">
        <v>70.7095693308367</v>
      </c>
      <c r="J300" s="109">
        <v>68.021089977333205</v>
      </c>
      <c r="K300" s="109">
        <v>58.89</v>
      </c>
      <c r="L300" s="109">
        <f>VLOOKUP($C300,ข้อมูลพื้นฐานรพ_สป_ณสค61!$C$2:$S$897,17,0)</f>
        <v>80.251305804671333</v>
      </c>
      <c r="M300" s="3">
        <f t="shared" si="4"/>
        <v>1</v>
      </c>
    </row>
    <row r="301" spans="1:13" x14ac:dyDescent="0.4">
      <c r="A301" s="4">
        <v>5</v>
      </c>
      <c r="B301" s="3" t="s">
        <v>1297</v>
      </c>
      <c r="C301" s="63">
        <v>11315</v>
      </c>
      <c r="D301" s="3" t="s">
        <v>2285</v>
      </c>
      <c r="E301" s="4" t="s">
        <v>949</v>
      </c>
      <c r="F301" s="4" t="s">
        <v>954</v>
      </c>
      <c r="G301" s="4">
        <v>36</v>
      </c>
      <c r="H301" s="109">
        <v>60.273972602739697</v>
      </c>
      <c r="I301" s="109">
        <v>70.886381950040303</v>
      </c>
      <c r="J301" s="109">
        <v>60.306204673650299</v>
      </c>
      <c r="K301" s="109">
        <v>56.41</v>
      </c>
      <c r="L301" s="109">
        <f>VLOOKUP($C301,ข้อมูลพื้นฐานรพ_สป_ณสค61!$C$2:$S$897,17,0)</f>
        <v>65.920852359208524</v>
      </c>
      <c r="M301" s="3">
        <f t="shared" si="4"/>
        <v>0</v>
      </c>
    </row>
    <row r="302" spans="1:13" x14ac:dyDescent="0.4">
      <c r="A302" s="4">
        <v>5</v>
      </c>
      <c r="B302" s="3" t="s">
        <v>1297</v>
      </c>
      <c r="C302" s="63">
        <v>11316</v>
      </c>
      <c r="D302" s="3" t="s">
        <v>2286</v>
      </c>
      <c r="E302" s="4" t="s">
        <v>949</v>
      </c>
      <c r="F302" s="4" t="s">
        <v>954</v>
      </c>
      <c r="G302" s="4">
        <v>60</v>
      </c>
      <c r="H302" s="109">
        <v>71.936073059360695</v>
      </c>
      <c r="I302" s="109">
        <v>73.251141552511399</v>
      </c>
      <c r="J302" s="109">
        <v>68.630136986301395</v>
      </c>
      <c r="K302" s="109">
        <v>53.75</v>
      </c>
      <c r="L302" s="109">
        <f>VLOOKUP($C302,ข้อมูลพื้นฐานรพ_สป_ณสค61!$C$2:$S$897,17,0)</f>
        <v>70.707762557077629</v>
      </c>
      <c r="M302" s="3">
        <f t="shared" si="4"/>
        <v>0</v>
      </c>
    </row>
    <row r="303" spans="1:13" x14ac:dyDescent="0.4">
      <c r="A303" s="4">
        <v>5</v>
      </c>
      <c r="B303" s="3" t="s">
        <v>1297</v>
      </c>
      <c r="C303" s="63">
        <v>11317</v>
      </c>
      <c r="D303" s="3" t="s">
        <v>2287</v>
      </c>
      <c r="E303" s="4" t="s">
        <v>949</v>
      </c>
      <c r="F303" s="4" t="s">
        <v>957</v>
      </c>
      <c r="G303" s="4">
        <v>150</v>
      </c>
      <c r="H303" s="109">
        <v>99.557260273972602</v>
      </c>
      <c r="I303" s="109">
        <v>84.4586831639417</v>
      </c>
      <c r="J303" s="109">
        <v>37.118868758285501</v>
      </c>
      <c r="K303" s="109">
        <v>83.9</v>
      </c>
      <c r="L303" s="109">
        <f>VLOOKUP($C303,ข้อมูลพื้นฐานรพ_สป_ณสค61!$C$2:$S$897,17,0)</f>
        <v>87.410045662100458</v>
      </c>
      <c r="M303" s="3">
        <f t="shared" si="4"/>
        <v>1</v>
      </c>
    </row>
    <row r="304" spans="1:13" x14ac:dyDescent="0.4">
      <c r="A304" s="4">
        <v>5</v>
      </c>
      <c r="B304" s="3" t="s">
        <v>1297</v>
      </c>
      <c r="C304" s="63">
        <v>11318</v>
      </c>
      <c r="D304" s="3" t="s">
        <v>2288</v>
      </c>
      <c r="E304" s="4" t="s">
        <v>949</v>
      </c>
      <c r="F304" s="4" t="s">
        <v>954</v>
      </c>
      <c r="G304" s="4">
        <v>36</v>
      </c>
      <c r="H304" s="109">
        <v>77.695820161573593</v>
      </c>
      <c r="I304" s="109">
        <v>73.979627678257799</v>
      </c>
      <c r="J304" s="109">
        <v>66.533192834562698</v>
      </c>
      <c r="K304" s="109">
        <v>73.02</v>
      </c>
      <c r="L304" s="109">
        <f>VLOOKUP($C304,ข้อมูลพื้นฐานรพ_สป_ณสค61!$C$2:$S$897,17,0)</f>
        <v>91.7503805175038</v>
      </c>
      <c r="M304" s="3">
        <f t="shared" si="4"/>
        <v>1</v>
      </c>
    </row>
    <row r="305" spans="1:13" x14ac:dyDescent="0.4">
      <c r="A305" s="4">
        <v>5</v>
      </c>
      <c r="B305" s="3" t="s">
        <v>1297</v>
      </c>
      <c r="C305" s="63">
        <v>11319</v>
      </c>
      <c r="D305" s="3" t="s">
        <v>2289</v>
      </c>
      <c r="E305" s="4" t="s">
        <v>949</v>
      </c>
      <c r="F305" s="4" t="s">
        <v>954</v>
      </c>
      <c r="G305" s="4">
        <v>60</v>
      </c>
      <c r="H305" s="109">
        <v>65.438356164383606</v>
      </c>
      <c r="I305" s="109">
        <v>67.963470319634695</v>
      </c>
      <c r="J305" s="109">
        <v>59.6666666666667</v>
      </c>
      <c r="K305" s="109">
        <v>52.79</v>
      </c>
      <c r="L305" s="109">
        <f>VLOOKUP($C305,ข้อมูลพื้นฐานรพ_สป_ณสค61!$C$2:$S$897,17,0)</f>
        <v>67.273972602739732</v>
      </c>
      <c r="M305" s="3">
        <f t="shared" si="4"/>
        <v>0</v>
      </c>
    </row>
    <row r="306" spans="1:13" x14ac:dyDescent="0.4">
      <c r="A306" s="4">
        <v>5</v>
      </c>
      <c r="B306" s="3" t="s">
        <v>1297</v>
      </c>
      <c r="C306" s="63">
        <v>11320</v>
      </c>
      <c r="D306" s="3" t="s">
        <v>2290</v>
      </c>
      <c r="E306" s="4" t="s">
        <v>982</v>
      </c>
      <c r="F306" s="4" t="s">
        <v>1009</v>
      </c>
      <c r="G306" s="4">
        <v>340</v>
      </c>
      <c r="H306" s="109">
        <v>98.145850120870307</v>
      </c>
      <c r="I306" s="109">
        <v>94.493469257725394</v>
      </c>
      <c r="J306" s="109">
        <v>70.241318891366703</v>
      </c>
      <c r="K306" s="109">
        <v>66.88</v>
      </c>
      <c r="L306" s="109">
        <f>VLOOKUP($C306,ข้อมูลพื้นฐานรพ_สป_ณสค61!$C$2:$S$897,17,0)</f>
        <v>101.08622078968574</v>
      </c>
      <c r="M306" s="3">
        <f t="shared" si="4"/>
        <v>1</v>
      </c>
    </row>
    <row r="307" spans="1:13" x14ac:dyDescent="0.4">
      <c r="A307" s="4">
        <v>5</v>
      </c>
      <c r="B307" s="3" t="s">
        <v>1297</v>
      </c>
      <c r="C307" s="63">
        <v>11321</v>
      </c>
      <c r="D307" s="3" t="s">
        <v>2291</v>
      </c>
      <c r="E307" s="4" t="s">
        <v>949</v>
      </c>
      <c r="F307" s="4" t="s">
        <v>954</v>
      </c>
      <c r="G307" s="4">
        <v>60</v>
      </c>
      <c r="H307" s="109">
        <v>83.105022831050206</v>
      </c>
      <c r="I307" s="109">
        <v>81.849315068493198</v>
      </c>
      <c r="J307" s="109">
        <v>83.881278538812793</v>
      </c>
      <c r="K307" s="109">
        <v>75.400000000000006</v>
      </c>
      <c r="L307" s="109">
        <f>VLOOKUP($C307,ข้อมูลพื้นฐานรพ_สป_ณสค61!$C$2:$S$897,17,0)</f>
        <v>85.68493150684931</v>
      </c>
      <c r="M307" s="3">
        <f t="shared" si="4"/>
        <v>1</v>
      </c>
    </row>
    <row r="308" spans="1:13" x14ac:dyDescent="0.4">
      <c r="A308" s="4">
        <v>5</v>
      </c>
      <c r="B308" s="3" t="s">
        <v>1306</v>
      </c>
      <c r="C308" s="63">
        <v>10736</v>
      </c>
      <c r="D308" s="3" t="s">
        <v>2292</v>
      </c>
      <c r="E308" s="4" t="s">
        <v>982</v>
      </c>
      <c r="F308" s="4" t="s">
        <v>1009</v>
      </c>
      <c r="G308" s="4">
        <v>447</v>
      </c>
      <c r="H308" s="109">
        <v>85.539931658048303</v>
      </c>
      <c r="I308" s="109">
        <v>92.500473454958694</v>
      </c>
      <c r="J308" s="109">
        <v>84.843128590366803</v>
      </c>
      <c r="K308" s="109">
        <v>79.22</v>
      </c>
      <c r="L308" s="109">
        <f>VLOOKUP($C308,ข้อมูลพื้นฐานรพ_สป_ณสค61!$C$2:$S$897,17,0)</f>
        <v>86.806411081486928</v>
      </c>
      <c r="M308" s="3">
        <f t="shared" si="4"/>
        <v>1</v>
      </c>
    </row>
    <row r="309" spans="1:13" x14ac:dyDescent="0.4">
      <c r="A309" s="4">
        <v>5</v>
      </c>
      <c r="B309" s="3" t="s">
        <v>1306</v>
      </c>
      <c r="C309" s="63">
        <v>11308</v>
      </c>
      <c r="D309" s="3" t="s">
        <v>2293</v>
      </c>
      <c r="E309" s="4" t="s">
        <v>949</v>
      </c>
      <c r="F309" s="4" t="s">
        <v>954</v>
      </c>
      <c r="G309" s="4">
        <v>30</v>
      </c>
      <c r="H309" s="109">
        <v>56.883561643835598</v>
      </c>
      <c r="I309" s="109">
        <v>59.589041095890401</v>
      </c>
      <c r="J309" s="109">
        <v>60.625</v>
      </c>
      <c r="K309" s="109">
        <v>48.01</v>
      </c>
      <c r="L309" s="109">
        <f>VLOOKUP($C309,ข้อมูลพื้นฐานรพ_สป_ณสค61!$C$2:$S$897,17,0)</f>
        <v>65.31506849315069</v>
      </c>
      <c r="M309" s="3">
        <f t="shared" si="4"/>
        <v>0</v>
      </c>
    </row>
    <row r="310" spans="1:13" x14ac:dyDescent="0.4">
      <c r="A310" s="4">
        <v>5</v>
      </c>
      <c r="B310" s="3" t="s">
        <v>1306</v>
      </c>
      <c r="C310" s="63">
        <v>11309</v>
      </c>
      <c r="D310" s="3" t="s">
        <v>2294</v>
      </c>
      <c r="E310" s="4" t="s">
        <v>949</v>
      </c>
      <c r="F310" s="4" t="s">
        <v>954</v>
      </c>
      <c r="G310" s="4">
        <v>28</v>
      </c>
      <c r="H310" s="109">
        <v>41.324200913242002</v>
      </c>
      <c r="I310" s="109">
        <v>41.150684931506902</v>
      </c>
      <c r="J310" s="109">
        <v>36.584474885844699</v>
      </c>
      <c r="K310" s="109">
        <v>38.83</v>
      </c>
      <c r="L310" s="109">
        <f>VLOOKUP($C310,ข้อมูลพื้นฐานรพ_สป_ณสค61!$C$2:$S$897,17,0)</f>
        <v>52.544031311154598</v>
      </c>
      <c r="M310" s="3">
        <f t="shared" si="4"/>
        <v>0</v>
      </c>
    </row>
    <row r="311" spans="1:13" x14ac:dyDescent="0.4">
      <c r="A311" s="4">
        <v>5</v>
      </c>
      <c r="B311" s="3" t="s">
        <v>1306</v>
      </c>
      <c r="C311" s="63">
        <v>11310</v>
      </c>
      <c r="D311" s="3" t="s">
        <v>2295</v>
      </c>
      <c r="E311" s="4" t="s">
        <v>949</v>
      </c>
      <c r="F311" s="4" t="s">
        <v>957</v>
      </c>
      <c r="G311" s="4">
        <v>84</v>
      </c>
      <c r="H311" s="109">
        <v>46.006088280060901</v>
      </c>
      <c r="I311" s="109">
        <v>51.383227530905401</v>
      </c>
      <c r="J311" s="109">
        <v>59.832943534914797</v>
      </c>
      <c r="K311" s="109">
        <v>53.78</v>
      </c>
      <c r="L311" s="109">
        <f>VLOOKUP($C311,ข้อมูลพื้นฐานรพ_สป_ณสค61!$C$2:$S$897,17,0)</f>
        <v>75.606653620352247</v>
      </c>
      <c r="M311" s="3">
        <f t="shared" si="4"/>
        <v>0</v>
      </c>
    </row>
    <row r="312" spans="1:13" x14ac:dyDescent="0.4">
      <c r="A312" s="4">
        <v>5</v>
      </c>
      <c r="B312" s="3" t="s">
        <v>1306</v>
      </c>
      <c r="C312" s="63">
        <v>11311</v>
      </c>
      <c r="D312" s="3" t="s">
        <v>2296</v>
      </c>
      <c r="E312" s="4" t="s">
        <v>949</v>
      </c>
      <c r="F312" s="4" t="s">
        <v>950</v>
      </c>
      <c r="G312" s="4">
        <v>74</v>
      </c>
      <c r="H312" s="109">
        <v>58.374429223744301</v>
      </c>
      <c r="I312" s="109">
        <v>63.260273972602697</v>
      </c>
      <c r="J312" s="109">
        <v>70.351598173515995</v>
      </c>
      <c r="K312" s="109">
        <v>59.74</v>
      </c>
      <c r="L312" s="109">
        <f>VLOOKUP($C312,ข้อมูลพื้นฐานรพ_สป_ณสค61!$C$2:$S$897,17,0)</f>
        <v>61.547574972232503</v>
      </c>
      <c r="M312" s="3">
        <f t="shared" si="4"/>
        <v>0</v>
      </c>
    </row>
    <row r="313" spans="1:13" x14ac:dyDescent="0.4">
      <c r="A313" s="4">
        <v>5</v>
      </c>
      <c r="B313" s="3" t="s">
        <v>1306</v>
      </c>
      <c r="C313" s="63">
        <v>11312</v>
      </c>
      <c r="D313" s="3" t="s">
        <v>2297</v>
      </c>
      <c r="E313" s="4" t="s">
        <v>949</v>
      </c>
      <c r="F313" s="4" t="s">
        <v>954</v>
      </c>
      <c r="G313" s="4">
        <v>30</v>
      </c>
      <c r="H313" s="109">
        <v>62.931506849315099</v>
      </c>
      <c r="I313" s="109">
        <v>62.447488584474897</v>
      </c>
      <c r="J313" s="109">
        <v>64.392694063926896</v>
      </c>
      <c r="K313" s="109">
        <v>59.37</v>
      </c>
      <c r="L313" s="109">
        <f>VLOOKUP($C313,ข้อมูลพื้นฐานรพ_สป_ณสค61!$C$2:$S$897,17,0)</f>
        <v>73.698630136986296</v>
      </c>
      <c r="M313" s="3">
        <f t="shared" si="4"/>
        <v>0</v>
      </c>
    </row>
    <row r="314" spans="1:13" x14ac:dyDescent="0.4">
      <c r="A314" s="4">
        <v>5</v>
      </c>
      <c r="B314" s="3" t="s">
        <v>1306</v>
      </c>
      <c r="C314" s="63">
        <v>11313</v>
      </c>
      <c r="D314" s="3" t="s">
        <v>2298</v>
      </c>
      <c r="E314" s="4" t="s">
        <v>949</v>
      </c>
      <c r="F314" s="4" t="s">
        <v>954</v>
      </c>
      <c r="G314" s="4">
        <v>30</v>
      </c>
      <c r="H314" s="109">
        <v>59.470319634703202</v>
      </c>
      <c r="I314" s="109">
        <v>42.027397260274</v>
      </c>
      <c r="J314" s="109">
        <v>48.018264840182603</v>
      </c>
      <c r="K314" s="109">
        <v>38.5</v>
      </c>
      <c r="L314" s="109">
        <f>VLOOKUP($C314,ข้อมูลพื้นฐานรพ_สป_ณสค61!$C$2:$S$897,17,0)</f>
        <v>51.178082191780824</v>
      </c>
      <c r="M314" s="3">
        <f t="shared" si="4"/>
        <v>0</v>
      </c>
    </row>
    <row r="315" spans="1:13" x14ac:dyDescent="0.4">
      <c r="A315" s="4">
        <v>5</v>
      </c>
      <c r="B315" s="3" t="s">
        <v>1306</v>
      </c>
      <c r="C315" s="63">
        <v>11314</v>
      </c>
      <c r="D315" s="3" t="s">
        <v>2299</v>
      </c>
      <c r="E315" s="4" t="s">
        <v>949</v>
      </c>
      <c r="F315" s="4" t="s">
        <v>954</v>
      </c>
      <c r="G315" s="4">
        <v>30</v>
      </c>
      <c r="H315" s="109">
        <v>50.3579319487406</v>
      </c>
      <c r="I315" s="109">
        <v>57.106164383561598</v>
      </c>
      <c r="J315" s="109">
        <v>38.296232876712303</v>
      </c>
      <c r="K315" s="109">
        <v>49.65</v>
      </c>
      <c r="L315" s="109">
        <f>VLOOKUP($C315,ข้อมูลพื้นฐานรพ_สป_ณสค61!$C$2:$S$897,17,0)</f>
        <v>46.292237442922378</v>
      </c>
      <c r="M315" s="3">
        <f t="shared" si="4"/>
        <v>0</v>
      </c>
    </row>
    <row r="316" spans="1:13" x14ac:dyDescent="0.4">
      <c r="A316" s="4">
        <v>5</v>
      </c>
      <c r="B316" s="3" t="s">
        <v>1315</v>
      </c>
      <c r="C316" s="63">
        <v>10677</v>
      </c>
      <c r="D316" s="3" t="s">
        <v>2300</v>
      </c>
      <c r="E316" s="4" t="s">
        <v>945</v>
      </c>
      <c r="F316" s="4" t="s">
        <v>946</v>
      </c>
      <c r="G316" s="4">
        <v>855</v>
      </c>
      <c r="H316" s="109">
        <v>85.010334054313901</v>
      </c>
      <c r="I316" s="109">
        <v>82.961822160979196</v>
      </c>
      <c r="J316" s="109">
        <v>37.500851098322102</v>
      </c>
      <c r="K316" s="109">
        <v>68.48</v>
      </c>
      <c r="L316" s="109">
        <f>VLOOKUP($C316,ข้อมูลพื้นฐานรพ_สป_ณสค61!$C$2:$S$897,17,0)</f>
        <v>80.418809581030203</v>
      </c>
      <c r="M316" s="3">
        <f t="shared" si="4"/>
        <v>1</v>
      </c>
    </row>
    <row r="317" spans="1:13" x14ac:dyDescent="0.4">
      <c r="A317" s="4">
        <v>5</v>
      </c>
      <c r="B317" s="3" t="s">
        <v>1315</v>
      </c>
      <c r="C317" s="63">
        <v>10728</v>
      </c>
      <c r="D317" s="3" t="s">
        <v>2301</v>
      </c>
      <c r="E317" s="4" t="s">
        <v>982</v>
      </c>
      <c r="F317" s="4" t="s">
        <v>983</v>
      </c>
      <c r="G317" s="4">
        <v>272</v>
      </c>
      <c r="H317" s="109">
        <v>60.258863819500398</v>
      </c>
      <c r="I317" s="109">
        <v>63.315874294923397</v>
      </c>
      <c r="J317" s="109">
        <v>60.924657534246599</v>
      </c>
      <c r="K317" s="109">
        <v>62.07</v>
      </c>
      <c r="L317" s="109">
        <f>VLOOKUP($C317,ข้อมูลพื้นฐานรพ_สป_ณสค61!$C$2:$S$897,17,0)</f>
        <v>67.504029008863824</v>
      </c>
      <c r="M317" s="3">
        <f t="shared" si="4"/>
        <v>0</v>
      </c>
    </row>
    <row r="318" spans="1:13" x14ac:dyDescent="0.4">
      <c r="A318" s="4">
        <v>5</v>
      </c>
      <c r="B318" s="3" t="s">
        <v>1315</v>
      </c>
      <c r="C318" s="63">
        <v>10729</v>
      </c>
      <c r="D318" s="3" t="s">
        <v>2302</v>
      </c>
      <c r="E318" s="4" t="s">
        <v>982</v>
      </c>
      <c r="F318" s="4" t="s">
        <v>1009</v>
      </c>
      <c r="G318" s="4">
        <v>350</v>
      </c>
      <c r="H318" s="109">
        <v>66.602739726027394</v>
      </c>
      <c r="I318" s="109">
        <v>66.695890410958896</v>
      </c>
      <c r="J318" s="109">
        <v>70.8336594911937</v>
      </c>
      <c r="K318" s="109">
        <v>53.89</v>
      </c>
      <c r="L318" s="109">
        <f>VLOOKUP($C318,ข้อมูลพื้นฐานรพ_สป_ณสค61!$C$2:$S$897,17,0)</f>
        <v>65.776908023483372</v>
      </c>
      <c r="M318" s="3">
        <f t="shared" si="4"/>
        <v>0</v>
      </c>
    </row>
    <row r="319" spans="1:13" x14ac:dyDescent="0.4">
      <c r="A319" s="4">
        <v>5</v>
      </c>
      <c r="B319" s="3" t="s">
        <v>1315</v>
      </c>
      <c r="C319" s="63">
        <v>10730</v>
      </c>
      <c r="D319" s="3" t="s">
        <v>2303</v>
      </c>
      <c r="E319" s="4" t="s">
        <v>982</v>
      </c>
      <c r="F319" s="4" t="s">
        <v>983</v>
      </c>
      <c r="G319" s="4">
        <v>340</v>
      </c>
      <c r="H319" s="109">
        <v>67.308622078968597</v>
      </c>
      <c r="I319" s="109">
        <v>63.5479452054795</v>
      </c>
      <c r="J319" s="109">
        <v>62.660757453666399</v>
      </c>
      <c r="K319" s="109">
        <v>59.35</v>
      </c>
      <c r="L319" s="109">
        <f>VLOOKUP($C319,ข้อมูลพื้นฐานรพ_สป_ณสค61!$C$2:$S$897,17,0)</f>
        <v>70.335213537469784</v>
      </c>
      <c r="M319" s="3">
        <f t="shared" si="4"/>
        <v>0</v>
      </c>
    </row>
    <row r="320" spans="1:13" x14ac:dyDescent="0.4">
      <c r="A320" s="4">
        <v>5</v>
      </c>
      <c r="B320" s="3" t="s">
        <v>1315</v>
      </c>
      <c r="C320" s="63">
        <v>11273</v>
      </c>
      <c r="D320" s="3" t="s">
        <v>2304</v>
      </c>
      <c r="E320" s="4" t="s">
        <v>949</v>
      </c>
      <c r="F320" s="4" t="s">
        <v>954</v>
      </c>
      <c r="G320" s="4">
        <v>60</v>
      </c>
      <c r="H320" s="109">
        <v>115.991348233598</v>
      </c>
      <c r="I320" s="109">
        <v>66.525114155251103</v>
      </c>
      <c r="J320" s="109">
        <v>67.210045662100498</v>
      </c>
      <c r="K320" s="109">
        <v>40.1</v>
      </c>
      <c r="L320" s="109">
        <f>VLOOKUP($C320,ข้อมูลพื้นฐานรพ_สป_ณสค61!$C$2:$S$897,17,0)</f>
        <v>70.826484018264836</v>
      </c>
      <c r="M320" s="3">
        <f t="shared" si="4"/>
        <v>0</v>
      </c>
    </row>
    <row r="321" spans="1:13" x14ac:dyDescent="0.4">
      <c r="A321" s="4">
        <v>5</v>
      </c>
      <c r="B321" s="3" t="s">
        <v>1315</v>
      </c>
      <c r="C321" s="63">
        <v>11274</v>
      </c>
      <c r="D321" s="3" t="s">
        <v>2305</v>
      </c>
      <c r="E321" s="4" t="s">
        <v>949</v>
      </c>
      <c r="F321" s="4" t="s">
        <v>954</v>
      </c>
      <c r="G321" s="4">
        <v>48</v>
      </c>
      <c r="H321" s="109">
        <v>55.199771689497702</v>
      </c>
      <c r="I321" s="109">
        <v>43.835616438356197</v>
      </c>
      <c r="J321" s="109">
        <v>37.471461187214601</v>
      </c>
      <c r="K321" s="109">
        <v>33.090000000000003</v>
      </c>
      <c r="L321" s="109">
        <f>VLOOKUP($C321,ข้อมูลพื้นฐานรพ_สป_ณสค61!$C$2:$S$897,17,0)</f>
        <v>38.847031963470322</v>
      </c>
      <c r="M321" s="3">
        <f t="shared" si="4"/>
        <v>0</v>
      </c>
    </row>
    <row r="322" spans="1:13" x14ac:dyDescent="0.4">
      <c r="A322" s="4">
        <v>5</v>
      </c>
      <c r="B322" s="3" t="s">
        <v>1315</v>
      </c>
      <c r="C322" s="63">
        <v>11275</v>
      </c>
      <c r="D322" s="3" t="s">
        <v>2306</v>
      </c>
      <c r="E322" s="4" t="s">
        <v>949</v>
      </c>
      <c r="F322" s="4" t="s">
        <v>954</v>
      </c>
      <c r="G322" s="4">
        <v>34</v>
      </c>
      <c r="H322" s="109">
        <v>25.2359208523592</v>
      </c>
      <c r="I322" s="109">
        <v>35.990867579908702</v>
      </c>
      <c r="J322" s="109">
        <v>42.748858447488601</v>
      </c>
      <c r="K322" s="109">
        <v>39.26</v>
      </c>
      <c r="L322" s="109">
        <f>VLOOKUP($C322,ข้อมูลพื้นฐานรพ_สป_ณสค61!$C$2:$S$897,17,0)</f>
        <v>37.453666398066076</v>
      </c>
      <c r="M322" s="3">
        <f t="shared" si="4"/>
        <v>0</v>
      </c>
    </row>
    <row r="323" spans="1:13" x14ac:dyDescent="0.4">
      <c r="A323" s="4">
        <v>5</v>
      </c>
      <c r="B323" s="3" t="s">
        <v>1315</v>
      </c>
      <c r="C323" s="63">
        <v>11276</v>
      </c>
      <c r="D323" s="3" t="s">
        <v>2307</v>
      </c>
      <c r="E323" s="4" t="s">
        <v>949</v>
      </c>
      <c r="F323" s="4" t="s">
        <v>954</v>
      </c>
      <c r="G323" s="4">
        <v>60</v>
      </c>
      <c r="H323" s="109">
        <v>21.022831050228302</v>
      </c>
      <c r="I323" s="109">
        <v>23.292237442922399</v>
      </c>
      <c r="J323" s="109">
        <v>69.954337899543404</v>
      </c>
      <c r="K323" s="109">
        <v>61.91</v>
      </c>
      <c r="L323" s="109">
        <f>VLOOKUP($C323,ข้อมูลพื้นฐานรพ_สป_ณสค61!$C$2:$S$897,17,0)</f>
        <v>79.054794520547944</v>
      </c>
      <c r="M323" s="3">
        <f t="shared" ref="M323:M386" si="5">IF(L323&gt;=80,1,0)</f>
        <v>0</v>
      </c>
    </row>
    <row r="324" spans="1:13" x14ac:dyDescent="0.4">
      <c r="A324" s="4">
        <v>5</v>
      </c>
      <c r="B324" s="3" t="s">
        <v>1315</v>
      </c>
      <c r="C324" s="63">
        <v>11277</v>
      </c>
      <c r="D324" s="3" t="s">
        <v>2308</v>
      </c>
      <c r="E324" s="4" t="s">
        <v>949</v>
      </c>
      <c r="F324" s="4" t="s">
        <v>954</v>
      </c>
      <c r="G324" s="4">
        <v>38</v>
      </c>
      <c r="H324" s="109">
        <v>27.421083978558698</v>
      </c>
      <c r="I324" s="109">
        <v>29.0338860850757</v>
      </c>
      <c r="J324" s="109">
        <v>30.367700072098099</v>
      </c>
      <c r="K324" s="109">
        <v>25.01</v>
      </c>
      <c r="L324" s="109">
        <f>VLOOKUP($C324,ข้อมูลพื้นฐานรพ_สป_ณสค61!$C$2:$S$897,17,0)</f>
        <v>26.085075702956019</v>
      </c>
      <c r="M324" s="3">
        <f t="shared" si="5"/>
        <v>0</v>
      </c>
    </row>
    <row r="325" spans="1:13" x14ac:dyDescent="0.4">
      <c r="A325" s="4">
        <v>5</v>
      </c>
      <c r="B325" s="3" t="s">
        <v>1315</v>
      </c>
      <c r="C325" s="63">
        <v>11458</v>
      </c>
      <c r="D325" s="3" t="s">
        <v>2309</v>
      </c>
      <c r="E325" s="4" t="s">
        <v>949</v>
      </c>
      <c r="F325" s="4" t="s">
        <v>950</v>
      </c>
      <c r="G325" s="4">
        <v>60</v>
      </c>
      <c r="H325" s="109">
        <v>58.324200913242002</v>
      </c>
      <c r="I325" s="109">
        <v>67.191780821917803</v>
      </c>
      <c r="J325" s="109">
        <v>70.6392694063927</v>
      </c>
      <c r="K325" s="109">
        <v>62.89</v>
      </c>
      <c r="L325" s="109">
        <f>VLOOKUP($C325,ข้อมูลพื้นฐานรพ_สป_ณสค61!$C$2:$S$897,17,0)</f>
        <v>83.18721461187215</v>
      </c>
      <c r="M325" s="3">
        <f t="shared" si="5"/>
        <v>1</v>
      </c>
    </row>
    <row r="326" spans="1:13" x14ac:dyDescent="0.4">
      <c r="A326" s="4">
        <v>5</v>
      </c>
      <c r="B326" s="3" t="s">
        <v>1315</v>
      </c>
      <c r="C326" s="63">
        <v>28858</v>
      </c>
      <c r="D326" s="3" t="s">
        <v>2310</v>
      </c>
      <c r="E326" s="4" t="s">
        <v>949</v>
      </c>
      <c r="F326" s="4" t="s">
        <v>976</v>
      </c>
      <c r="G326" s="4">
        <v>30</v>
      </c>
      <c r="H326" s="109">
        <v>0</v>
      </c>
      <c r="I326" s="109">
        <v>0</v>
      </c>
      <c r="J326" s="109">
        <v>0</v>
      </c>
      <c r="K326" s="109">
        <v>0</v>
      </c>
      <c r="L326" s="109">
        <f>VLOOKUP($C326,ข้อมูลพื้นฐานรพ_สป_ณสค61!$C$2:$S$897,17,0)</f>
        <v>24.493150684931507</v>
      </c>
      <c r="M326" s="3">
        <f t="shared" si="5"/>
        <v>0</v>
      </c>
    </row>
    <row r="327" spans="1:13" x14ac:dyDescent="0.4">
      <c r="A327" s="4">
        <v>5</v>
      </c>
      <c r="B327" s="3" t="s">
        <v>1327</v>
      </c>
      <c r="C327" s="63">
        <v>10735</v>
      </c>
      <c r="D327" s="3" t="s">
        <v>2311</v>
      </c>
      <c r="E327" s="4" t="s">
        <v>982</v>
      </c>
      <c r="F327" s="4" t="s">
        <v>1009</v>
      </c>
      <c r="G327" s="4">
        <v>311</v>
      </c>
      <c r="H327" s="109">
        <v>85.603664713914497</v>
      </c>
      <c r="I327" s="109">
        <v>79.487292428313395</v>
      </c>
      <c r="J327" s="109">
        <v>84.003876139717207</v>
      </c>
      <c r="K327" s="109">
        <v>71.58</v>
      </c>
      <c r="L327" s="109">
        <f>VLOOKUP($C327,ข้อมูลพื้นฐานรพ_สป_ณสค61!$C$2:$S$897,17,0)</f>
        <v>84.71303351979914</v>
      </c>
      <c r="M327" s="3">
        <f t="shared" si="5"/>
        <v>1</v>
      </c>
    </row>
    <row r="328" spans="1:13" x14ac:dyDescent="0.4">
      <c r="A328" s="4">
        <v>5</v>
      </c>
      <c r="B328" s="3" t="s">
        <v>1327</v>
      </c>
      <c r="C328" s="63">
        <v>11306</v>
      </c>
      <c r="D328" s="3" t="s">
        <v>2312</v>
      </c>
      <c r="E328" s="4" t="s">
        <v>949</v>
      </c>
      <c r="F328" s="4" t="s">
        <v>950</v>
      </c>
      <c r="G328" s="4">
        <v>90</v>
      </c>
      <c r="H328" s="109">
        <v>45.1668009669621</v>
      </c>
      <c r="I328" s="109">
        <v>42.4931506849315</v>
      </c>
      <c r="J328" s="109">
        <v>22.828006088280102</v>
      </c>
      <c r="K328" s="109">
        <v>43.91</v>
      </c>
      <c r="L328" s="109">
        <f>VLOOKUP($C328,ข้อมูลพื้นฐานรพ_สป_ณสค61!$C$2:$S$897,17,0)</f>
        <v>46.337899543378995</v>
      </c>
      <c r="M328" s="3">
        <f t="shared" si="5"/>
        <v>0</v>
      </c>
    </row>
    <row r="329" spans="1:13" x14ac:dyDescent="0.4">
      <c r="A329" s="4">
        <v>5</v>
      </c>
      <c r="B329" s="3" t="s">
        <v>1327</v>
      </c>
      <c r="C329" s="63">
        <v>11307</v>
      </c>
      <c r="D329" s="3" t="s">
        <v>2313</v>
      </c>
      <c r="E329" s="4" t="s">
        <v>949</v>
      </c>
      <c r="F329" s="4" t="s">
        <v>954</v>
      </c>
      <c r="G329" s="4">
        <v>36</v>
      </c>
      <c r="H329" s="109">
        <v>60.215857202158602</v>
      </c>
      <c r="I329" s="109">
        <v>48.544983339503901</v>
      </c>
      <c r="J329" s="109">
        <v>46.3902258422806</v>
      </c>
      <c r="K329" s="109">
        <v>44.18</v>
      </c>
      <c r="L329" s="109">
        <f>VLOOKUP($C329,ข้อมูลพื้นฐานรพ_สป_ณสค61!$C$2:$S$897,17,0)</f>
        <v>48.843226788432268</v>
      </c>
      <c r="M329" s="3">
        <f t="shared" si="5"/>
        <v>0</v>
      </c>
    </row>
    <row r="330" spans="1:13" x14ac:dyDescent="0.4">
      <c r="A330" s="4">
        <v>5</v>
      </c>
      <c r="B330" s="3" t="s">
        <v>1331</v>
      </c>
      <c r="C330" s="63">
        <v>10734</v>
      </c>
      <c r="D330" s="3" t="s">
        <v>2314</v>
      </c>
      <c r="E330" s="4" t="s">
        <v>945</v>
      </c>
      <c r="F330" s="4" t="s">
        <v>946</v>
      </c>
      <c r="G330" s="4">
        <v>602</v>
      </c>
      <c r="H330" s="109">
        <v>82.654166477039993</v>
      </c>
      <c r="I330" s="109">
        <v>83.507031356664996</v>
      </c>
      <c r="J330" s="109">
        <v>72.203158421699399</v>
      </c>
      <c r="K330" s="109">
        <v>55.21</v>
      </c>
      <c r="L330" s="109">
        <f>VLOOKUP($C330,ข้อมูลพื้นฐานรพ_สป_ณสค61!$C$2:$S$897,17,0)</f>
        <v>85.397988440358617</v>
      </c>
      <c r="M330" s="3">
        <f t="shared" si="5"/>
        <v>1</v>
      </c>
    </row>
    <row r="331" spans="1:13" x14ac:dyDescent="0.4">
      <c r="A331" s="4">
        <v>5</v>
      </c>
      <c r="B331" s="3" t="s">
        <v>1331</v>
      </c>
      <c r="C331" s="63">
        <v>11304</v>
      </c>
      <c r="D331" s="3" t="s">
        <v>2315</v>
      </c>
      <c r="E331" s="4" t="s">
        <v>982</v>
      </c>
      <c r="F331" s="4" t="s">
        <v>983</v>
      </c>
      <c r="G331" s="4">
        <v>287</v>
      </c>
      <c r="H331" s="109">
        <v>78.690787409808607</v>
      </c>
      <c r="I331" s="109">
        <v>84.137272683881406</v>
      </c>
      <c r="J331" s="109">
        <v>38.119421507326599</v>
      </c>
      <c r="K331" s="109">
        <v>40.96</v>
      </c>
      <c r="L331" s="109">
        <f>VLOOKUP($C331,ข้อมูลพื้นฐานรพ_สป_ณสค61!$C$2:$S$897,17,0)</f>
        <v>85.281848121808025</v>
      </c>
      <c r="M331" s="3">
        <f t="shared" si="5"/>
        <v>1</v>
      </c>
    </row>
    <row r="332" spans="1:13" x14ac:dyDescent="0.4">
      <c r="A332" s="4">
        <v>5</v>
      </c>
      <c r="B332" s="3" t="s">
        <v>1334</v>
      </c>
      <c r="C332" s="63">
        <v>10678</v>
      </c>
      <c r="D332" s="3" t="s">
        <v>2316</v>
      </c>
      <c r="E332" s="4" t="s">
        <v>945</v>
      </c>
      <c r="F332" s="4" t="s">
        <v>946</v>
      </c>
      <c r="G332" s="4">
        <v>680</v>
      </c>
      <c r="H332" s="109">
        <v>93.838347062303697</v>
      </c>
      <c r="I332" s="109">
        <v>84.1103948428687</v>
      </c>
      <c r="J332" s="109">
        <v>81.058823529411796</v>
      </c>
      <c r="K332" s="109">
        <v>73.13</v>
      </c>
      <c r="L332" s="109">
        <f>VLOOKUP($C332,ข้อมูลพื้นฐานรพ_สป_ณสค61!$C$2:$S$897,17,0)</f>
        <v>86.271555197421435</v>
      </c>
      <c r="M332" s="3">
        <f t="shared" si="5"/>
        <v>1</v>
      </c>
    </row>
    <row r="333" spans="1:13" x14ac:dyDescent="0.4">
      <c r="A333" s="4">
        <v>5</v>
      </c>
      <c r="B333" s="3" t="s">
        <v>1334</v>
      </c>
      <c r="C333" s="63">
        <v>10733</v>
      </c>
      <c r="D333" s="3" t="s">
        <v>2317</v>
      </c>
      <c r="E333" s="4" t="s">
        <v>982</v>
      </c>
      <c r="F333" s="4" t="s">
        <v>983</v>
      </c>
      <c r="G333" s="4">
        <v>262</v>
      </c>
      <c r="H333" s="109">
        <v>83.919985484895193</v>
      </c>
      <c r="I333" s="109">
        <v>93.984105406253306</v>
      </c>
      <c r="J333" s="109">
        <v>91.928265188748298</v>
      </c>
      <c r="K333" s="109">
        <v>75.39</v>
      </c>
      <c r="L333" s="109">
        <f>VLOOKUP($C333,ข้อมูลพื้นฐานรพ_สป_ณสค61!$C$2:$S$897,17,0)</f>
        <v>89.832688486876506</v>
      </c>
      <c r="M333" s="3">
        <f t="shared" si="5"/>
        <v>1</v>
      </c>
    </row>
    <row r="334" spans="1:13" x14ac:dyDescent="0.4">
      <c r="A334" s="4">
        <v>5</v>
      </c>
      <c r="B334" s="3" t="s">
        <v>1334</v>
      </c>
      <c r="C334" s="63">
        <v>11289</v>
      </c>
      <c r="D334" s="3" t="s">
        <v>2318</v>
      </c>
      <c r="E334" s="4" t="s">
        <v>949</v>
      </c>
      <c r="F334" s="4" t="s">
        <v>954</v>
      </c>
      <c r="G334" s="4">
        <v>120</v>
      </c>
      <c r="H334" s="109">
        <v>68.744292237442906</v>
      </c>
      <c r="I334" s="109">
        <v>72.155251141552498</v>
      </c>
      <c r="J334" s="109">
        <v>0</v>
      </c>
      <c r="K334" s="109">
        <v>58.52</v>
      </c>
      <c r="L334" s="109">
        <f>VLOOKUP($C334,ข้อมูลพื้นฐานรพ_สป_ณสค61!$C$2:$S$897,17,0)</f>
        <v>66.61643835616438</v>
      </c>
      <c r="M334" s="3">
        <f t="shared" si="5"/>
        <v>0</v>
      </c>
    </row>
    <row r="335" spans="1:13" x14ac:dyDescent="0.4">
      <c r="A335" s="4">
        <v>5</v>
      </c>
      <c r="B335" s="3" t="s">
        <v>1334</v>
      </c>
      <c r="C335" s="63">
        <v>11290</v>
      </c>
      <c r="D335" s="3" t="s">
        <v>2319</v>
      </c>
      <c r="E335" s="4" t="s">
        <v>949</v>
      </c>
      <c r="F335" s="4" t="s">
        <v>950</v>
      </c>
      <c r="G335" s="4">
        <v>106</v>
      </c>
      <c r="H335" s="109">
        <v>63.659860429051399</v>
      </c>
      <c r="I335" s="109">
        <v>74.825536314293103</v>
      </c>
      <c r="J335" s="109">
        <v>64.368053760661695</v>
      </c>
      <c r="K335" s="109">
        <v>60.21</v>
      </c>
      <c r="L335" s="109">
        <f>VLOOKUP($C335,ข้อมูลพื้นฐานรพ_สป_ณสค61!$C$2:$S$897,17,0)</f>
        <v>69.728612044455929</v>
      </c>
      <c r="M335" s="3">
        <f t="shared" si="5"/>
        <v>0</v>
      </c>
    </row>
    <row r="336" spans="1:13" x14ac:dyDescent="0.4">
      <c r="A336" s="4">
        <v>5</v>
      </c>
      <c r="B336" s="3" t="s">
        <v>1334</v>
      </c>
      <c r="C336" s="63">
        <v>11291</v>
      </c>
      <c r="D336" s="3" t="s">
        <v>2320</v>
      </c>
      <c r="E336" s="4" t="s">
        <v>949</v>
      </c>
      <c r="F336" s="4" t="s">
        <v>954</v>
      </c>
      <c r="G336" s="4">
        <v>62</v>
      </c>
      <c r="H336" s="109">
        <v>66.942112240388894</v>
      </c>
      <c r="I336" s="109">
        <v>79.412284577993802</v>
      </c>
      <c r="J336" s="109">
        <v>74.944763588157301</v>
      </c>
      <c r="K336" s="109">
        <v>65.02</v>
      </c>
      <c r="L336" s="109">
        <f>VLOOKUP($C336,ข้อมูลพื้นฐานรพ_สป_ณสค61!$C$2:$S$897,17,0)</f>
        <v>73.698630136986296</v>
      </c>
      <c r="M336" s="3">
        <f t="shared" si="5"/>
        <v>0</v>
      </c>
    </row>
    <row r="337" spans="1:13" x14ac:dyDescent="0.4">
      <c r="A337" s="4">
        <v>5</v>
      </c>
      <c r="B337" s="3" t="s">
        <v>1334</v>
      </c>
      <c r="C337" s="63">
        <v>11292</v>
      </c>
      <c r="D337" s="3" t="s">
        <v>2321</v>
      </c>
      <c r="E337" s="4" t="s">
        <v>949</v>
      </c>
      <c r="F337" s="4" t="s">
        <v>954</v>
      </c>
      <c r="G337" s="4">
        <v>60</v>
      </c>
      <c r="H337" s="109">
        <v>65.896544673890801</v>
      </c>
      <c r="I337" s="109">
        <v>100</v>
      </c>
      <c r="J337" s="109">
        <v>88.856462179868998</v>
      </c>
      <c r="K337" s="109">
        <v>88.46</v>
      </c>
      <c r="L337" s="109">
        <f>VLOOKUP($C337,ข้อมูลพื้นฐานรพ_สป_ณสค61!$C$2:$S$897,17,0)</f>
        <v>82.164383561643831</v>
      </c>
      <c r="M337" s="3">
        <f t="shared" si="5"/>
        <v>1</v>
      </c>
    </row>
    <row r="338" spans="1:13" x14ac:dyDescent="0.4">
      <c r="A338" s="4">
        <v>5</v>
      </c>
      <c r="B338" s="3" t="s">
        <v>1334</v>
      </c>
      <c r="C338" s="63">
        <v>11293</v>
      </c>
      <c r="D338" s="3" t="s">
        <v>2322</v>
      </c>
      <c r="E338" s="4" t="s">
        <v>949</v>
      </c>
      <c r="F338" s="4" t="s">
        <v>954</v>
      </c>
      <c r="G338" s="4">
        <v>68</v>
      </c>
      <c r="H338" s="109">
        <v>74.1941982272361</v>
      </c>
      <c r="I338" s="109">
        <v>54.810636583400502</v>
      </c>
      <c r="J338" s="109">
        <v>45.173247381144201</v>
      </c>
      <c r="K338" s="109">
        <v>47.77</v>
      </c>
      <c r="L338" s="109">
        <f>VLOOKUP($C338,ข้อมูลพื้นฐานรพ_สป_ณสค61!$C$2:$S$897,17,0)</f>
        <v>60.773569701853347</v>
      </c>
      <c r="M338" s="3">
        <f t="shared" si="5"/>
        <v>0</v>
      </c>
    </row>
    <row r="339" spans="1:13" x14ac:dyDescent="0.4">
      <c r="A339" s="4">
        <v>5</v>
      </c>
      <c r="B339" s="3" t="s">
        <v>1334</v>
      </c>
      <c r="C339" s="63">
        <v>11294</v>
      </c>
      <c r="D339" s="3" t="s">
        <v>2323</v>
      </c>
      <c r="E339" s="4" t="s">
        <v>949</v>
      </c>
      <c r="F339" s="4" t="s">
        <v>954</v>
      </c>
      <c r="G339" s="4">
        <v>60</v>
      </c>
      <c r="H339" s="109">
        <v>50.872146118721503</v>
      </c>
      <c r="I339" s="109">
        <v>59.154864174599503</v>
      </c>
      <c r="J339" s="109">
        <v>60.0278616206176</v>
      </c>
      <c r="K339" s="109">
        <v>54.18</v>
      </c>
      <c r="L339" s="109">
        <f>VLOOKUP($C339,ข้อมูลพื้นฐานรพ_สป_ณสค61!$C$2:$S$897,17,0)</f>
        <v>68.634703196347033</v>
      </c>
      <c r="M339" s="3">
        <f t="shared" si="5"/>
        <v>0</v>
      </c>
    </row>
    <row r="340" spans="1:13" x14ac:dyDescent="0.4">
      <c r="A340" s="4">
        <v>5</v>
      </c>
      <c r="B340" s="3" t="s">
        <v>1334</v>
      </c>
      <c r="C340" s="63">
        <v>11295</v>
      </c>
      <c r="D340" s="3" t="s">
        <v>2324</v>
      </c>
      <c r="E340" s="4" t="s">
        <v>949</v>
      </c>
      <c r="F340" s="4" t="s">
        <v>957</v>
      </c>
      <c r="G340" s="4">
        <v>144</v>
      </c>
      <c r="H340" s="109">
        <v>67.309589041095904</v>
      </c>
      <c r="I340" s="109">
        <v>68.310502283104995</v>
      </c>
      <c r="J340" s="109">
        <v>72.313546423135506</v>
      </c>
      <c r="K340" s="109">
        <v>63.93</v>
      </c>
      <c r="L340" s="109">
        <f>VLOOKUP($C340,ข้อมูลพื้นฐานรพ_สป_ณสค61!$C$2:$S$897,17,0)</f>
        <v>71.641933028919325</v>
      </c>
      <c r="M340" s="3">
        <f t="shared" si="5"/>
        <v>0</v>
      </c>
    </row>
    <row r="341" spans="1:13" x14ac:dyDescent="0.4">
      <c r="A341" s="4">
        <v>5</v>
      </c>
      <c r="B341" s="3" t="s">
        <v>1334</v>
      </c>
      <c r="C341" s="63">
        <v>11296</v>
      </c>
      <c r="D341" s="3" t="s">
        <v>2325</v>
      </c>
      <c r="E341" s="4" t="s">
        <v>949</v>
      </c>
      <c r="F341" s="4" t="s">
        <v>954</v>
      </c>
      <c r="G341" s="4">
        <v>60</v>
      </c>
      <c r="H341" s="109">
        <v>66.141552511415497</v>
      </c>
      <c r="I341" s="109">
        <v>62.310502283105002</v>
      </c>
      <c r="J341" s="109">
        <v>65.917808219178099</v>
      </c>
      <c r="K341" s="109">
        <v>46.12</v>
      </c>
      <c r="L341" s="109">
        <f>VLOOKUP($C341,ข้อมูลพื้นฐานรพ_สป_ณสค61!$C$2:$S$897,17,0)</f>
        <v>52.547945205479451</v>
      </c>
      <c r="M341" s="3">
        <f t="shared" si="5"/>
        <v>0</v>
      </c>
    </row>
    <row r="342" spans="1:13" x14ac:dyDescent="0.4">
      <c r="A342" s="4">
        <v>6</v>
      </c>
      <c r="B342" s="3" t="s">
        <v>1345</v>
      </c>
      <c r="C342" s="63">
        <v>10664</v>
      </c>
      <c r="D342" s="3" t="s">
        <v>2326</v>
      </c>
      <c r="E342" s="4" t="s">
        <v>945</v>
      </c>
      <c r="F342" s="4" t="s">
        <v>946</v>
      </c>
      <c r="G342" s="4">
        <v>755</v>
      </c>
      <c r="H342" s="109">
        <v>80.481175723487297</v>
      </c>
      <c r="I342" s="109">
        <v>85.459713394654798</v>
      </c>
      <c r="J342" s="109">
        <v>0.20725593146737201</v>
      </c>
      <c r="K342" s="109">
        <v>78.27</v>
      </c>
      <c r="L342" s="109">
        <f>VLOOKUP($C342,ข้อมูลพื้นฐานรพ_สป_ณสค61!$C$2:$S$897,17,0)</f>
        <v>86.446158033203304</v>
      </c>
      <c r="M342" s="3">
        <f t="shared" si="5"/>
        <v>1</v>
      </c>
    </row>
    <row r="343" spans="1:13" x14ac:dyDescent="0.4">
      <c r="A343" s="4">
        <v>6</v>
      </c>
      <c r="B343" s="3" t="s">
        <v>1345</v>
      </c>
      <c r="C343" s="63">
        <v>10834</v>
      </c>
      <c r="D343" s="3" t="s">
        <v>2327</v>
      </c>
      <c r="E343" s="4" t="s">
        <v>949</v>
      </c>
      <c r="F343" s="4" t="s">
        <v>950</v>
      </c>
      <c r="G343" s="4">
        <v>30</v>
      </c>
      <c r="H343" s="109">
        <v>78.549556809025006</v>
      </c>
      <c r="I343" s="109">
        <v>101.77168949771701</v>
      </c>
      <c r="J343" s="109">
        <v>73.178082191780803</v>
      </c>
      <c r="K343" s="109">
        <v>75.66</v>
      </c>
      <c r="L343" s="109">
        <f>VLOOKUP($C343,ข้อมูลพื้นฐานรพ_สป_ณสค61!$C$2:$S$897,17,0)</f>
        <v>94.867579908675793</v>
      </c>
      <c r="M343" s="3">
        <f t="shared" si="5"/>
        <v>1</v>
      </c>
    </row>
    <row r="344" spans="1:13" x14ac:dyDescent="0.4">
      <c r="A344" s="4">
        <v>6</v>
      </c>
      <c r="B344" s="3" t="s">
        <v>1345</v>
      </c>
      <c r="C344" s="63">
        <v>10835</v>
      </c>
      <c r="D344" s="3" t="s">
        <v>2328</v>
      </c>
      <c r="E344" s="4" t="s">
        <v>949</v>
      </c>
      <c r="F344" s="4" t="s">
        <v>954</v>
      </c>
      <c r="G344" s="4">
        <v>30</v>
      </c>
      <c r="H344" s="109">
        <v>40.205479452054803</v>
      </c>
      <c r="I344" s="109">
        <v>48.767123287671197</v>
      </c>
      <c r="J344" s="109">
        <v>51.251141552511399</v>
      </c>
      <c r="K344" s="109">
        <v>42.19</v>
      </c>
      <c r="L344" s="109">
        <f>VLOOKUP($C344,ข้อมูลพื้นฐานรพ_สป_ณสค61!$C$2:$S$897,17,0)</f>
        <v>43.579908675799089</v>
      </c>
      <c r="M344" s="3">
        <f t="shared" si="5"/>
        <v>0</v>
      </c>
    </row>
    <row r="345" spans="1:13" x14ac:dyDescent="0.4">
      <c r="A345" s="4">
        <v>6</v>
      </c>
      <c r="B345" s="3" t="s">
        <v>1345</v>
      </c>
      <c r="C345" s="63">
        <v>10836</v>
      </c>
      <c r="D345" s="3" t="s">
        <v>2329</v>
      </c>
      <c r="E345" s="4" t="s">
        <v>949</v>
      </c>
      <c r="F345" s="4" t="s">
        <v>954</v>
      </c>
      <c r="G345" s="4">
        <v>30</v>
      </c>
      <c r="H345" s="109">
        <v>65.253827558420596</v>
      </c>
      <c r="I345" s="109">
        <v>95.506849315068493</v>
      </c>
      <c r="J345" s="109">
        <v>93.077625570776206</v>
      </c>
      <c r="K345" s="109">
        <v>83.72</v>
      </c>
      <c r="L345" s="109">
        <f>VLOOKUP($C345,ข้อมูลพื้นฐานรพ_สป_ณสค61!$C$2:$S$897,17,0)</f>
        <v>98.776255707762559</v>
      </c>
      <c r="M345" s="3">
        <f t="shared" si="5"/>
        <v>1</v>
      </c>
    </row>
    <row r="346" spans="1:13" x14ac:dyDescent="0.4">
      <c r="A346" s="4">
        <v>6</v>
      </c>
      <c r="B346" s="3" t="s">
        <v>1345</v>
      </c>
      <c r="C346" s="63">
        <v>10837</v>
      </c>
      <c r="D346" s="3" t="s">
        <v>2330</v>
      </c>
      <c r="E346" s="4" t="s">
        <v>949</v>
      </c>
      <c r="F346" s="4" t="s">
        <v>954</v>
      </c>
      <c r="G346" s="4">
        <v>26</v>
      </c>
      <c r="H346" s="109">
        <v>53.329820864067401</v>
      </c>
      <c r="I346" s="109">
        <v>52.128556375131701</v>
      </c>
      <c r="J346" s="109">
        <v>54.657534246575302</v>
      </c>
      <c r="K346" s="109">
        <v>44.84</v>
      </c>
      <c r="L346" s="109">
        <f>VLOOKUP($C346,ข้อมูลพื้นฐานรพ_สป_ณสค61!$C$2:$S$897,17,0)</f>
        <v>57.966280295047419</v>
      </c>
      <c r="M346" s="3">
        <f t="shared" si="5"/>
        <v>0</v>
      </c>
    </row>
    <row r="347" spans="1:13" x14ac:dyDescent="0.4">
      <c r="A347" s="4">
        <v>6</v>
      </c>
      <c r="B347" s="3" t="s">
        <v>1345</v>
      </c>
      <c r="C347" s="63">
        <v>10838</v>
      </c>
      <c r="D347" s="3" t="s">
        <v>2331</v>
      </c>
      <c r="E347" s="4" t="s">
        <v>949</v>
      </c>
      <c r="F347" s="4" t="s">
        <v>954</v>
      </c>
      <c r="G347" s="4">
        <v>69</v>
      </c>
      <c r="H347" s="109">
        <v>62.449870954933502</v>
      </c>
      <c r="I347" s="109">
        <v>57.113361127655402</v>
      </c>
      <c r="J347" s="109">
        <v>54.929521540599602</v>
      </c>
      <c r="K347" s="109">
        <v>48.11</v>
      </c>
      <c r="L347" s="109">
        <f>VLOOKUP($C347,ข้อมูลพื้นฐานรพ_สป_ณสค61!$C$2:$S$897,17,0)</f>
        <v>59.404407385348421</v>
      </c>
      <c r="M347" s="3">
        <f t="shared" si="5"/>
        <v>0</v>
      </c>
    </row>
    <row r="348" spans="1:13" x14ac:dyDescent="0.4">
      <c r="A348" s="4">
        <v>6</v>
      </c>
      <c r="B348" s="3" t="s">
        <v>1345</v>
      </c>
      <c r="C348" s="63">
        <v>10839</v>
      </c>
      <c r="D348" s="3" t="s">
        <v>2332</v>
      </c>
      <c r="E348" s="4" t="s">
        <v>949</v>
      </c>
      <c r="F348" s="4" t="s">
        <v>950</v>
      </c>
      <c r="G348" s="4">
        <v>36</v>
      </c>
      <c r="H348" s="109">
        <v>50.974124809741198</v>
      </c>
      <c r="I348" s="109">
        <v>18.5388127853881</v>
      </c>
      <c r="J348" s="109">
        <v>57.937595129376</v>
      </c>
      <c r="K348" s="109">
        <v>37.76</v>
      </c>
      <c r="L348" s="109">
        <f>VLOOKUP($C348,ข้อมูลพื้นฐานรพ_สป_ณสค61!$C$2:$S$897,17,0)</f>
        <v>55.928462709284624</v>
      </c>
      <c r="M348" s="3">
        <f t="shared" si="5"/>
        <v>0</v>
      </c>
    </row>
    <row r="349" spans="1:13" x14ac:dyDescent="0.4">
      <c r="A349" s="4">
        <v>6</v>
      </c>
      <c r="B349" s="3" t="s">
        <v>1345</v>
      </c>
      <c r="C349" s="63">
        <v>10840</v>
      </c>
      <c r="D349" s="3" t="s">
        <v>2333</v>
      </c>
      <c r="E349" s="4" t="s">
        <v>949</v>
      </c>
      <c r="F349" s="4" t="s">
        <v>954</v>
      </c>
      <c r="G349" s="4">
        <v>46</v>
      </c>
      <c r="H349" s="109">
        <v>48.880285884454999</v>
      </c>
      <c r="I349" s="109">
        <v>52.709946396664698</v>
      </c>
      <c r="J349" s="109">
        <v>38.844550327575902</v>
      </c>
      <c r="K349" s="109">
        <v>37.24</v>
      </c>
      <c r="L349" s="109">
        <f>VLOOKUP($C349,ข้อมูลพื้นฐานรพ_สป_ณสค61!$C$2:$S$897,17,0)</f>
        <v>41.941631923764149</v>
      </c>
      <c r="M349" s="3">
        <f t="shared" si="5"/>
        <v>0</v>
      </c>
    </row>
    <row r="350" spans="1:13" x14ac:dyDescent="0.4">
      <c r="A350" s="4">
        <v>6</v>
      </c>
      <c r="B350" s="3" t="s">
        <v>1345</v>
      </c>
      <c r="C350" s="63">
        <v>10841</v>
      </c>
      <c r="D350" s="3" t="s">
        <v>2334</v>
      </c>
      <c r="E350" s="4" t="s">
        <v>949</v>
      </c>
      <c r="F350" s="4" t="s">
        <v>950</v>
      </c>
      <c r="G350" s="4">
        <v>62</v>
      </c>
      <c r="H350" s="109">
        <v>73.485024378917998</v>
      </c>
      <c r="I350" s="109">
        <v>65.775519222271299</v>
      </c>
      <c r="J350" s="109">
        <v>67.441449403446796</v>
      </c>
      <c r="K350" s="109">
        <v>58.49</v>
      </c>
      <c r="L350" s="109">
        <f>VLOOKUP($C350,ข้อมูลพื้นฐานรพ_สป_ณสค61!$C$2:$S$897,17,0)</f>
        <v>72.205037560760047</v>
      </c>
      <c r="M350" s="3">
        <f t="shared" si="5"/>
        <v>0</v>
      </c>
    </row>
    <row r="351" spans="1:13" x14ac:dyDescent="0.4">
      <c r="A351" s="4">
        <v>6</v>
      </c>
      <c r="B351" s="3" t="s">
        <v>1345</v>
      </c>
      <c r="C351" s="63">
        <v>10842</v>
      </c>
      <c r="D351" s="3" t="s">
        <v>2335</v>
      </c>
      <c r="E351" s="4" t="s">
        <v>949</v>
      </c>
      <c r="F351" s="4" t="s">
        <v>954</v>
      </c>
      <c r="G351" s="4">
        <v>30</v>
      </c>
      <c r="H351" s="109">
        <v>63.870967741935502</v>
      </c>
      <c r="I351" s="109">
        <v>45.598173515981699</v>
      </c>
      <c r="J351" s="109">
        <v>59.5342465753425</v>
      </c>
      <c r="K351" s="109">
        <v>59.63</v>
      </c>
      <c r="L351" s="109">
        <f>VLOOKUP($C351,ข้อมูลพื้นฐานรพ_สป_ณสค61!$C$2:$S$897,17,0)</f>
        <v>76.593607305936075</v>
      </c>
      <c r="M351" s="3">
        <f t="shared" si="5"/>
        <v>0</v>
      </c>
    </row>
    <row r="352" spans="1:13" x14ac:dyDescent="0.4">
      <c r="A352" s="4">
        <v>6</v>
      </c>
      <c r="B352" s="3" t="s">
        <v>1345</v>
      </c>
      <c r="C352" s="63">
        <v>10843</v>
      </c>
      <c r="D352" s="3" t="s">
        <v>2336</v>
      </c>
      <c r="E352" s="4" t="s">
        <v>949</v>
      </c>
      <c r="F352" s="4" t="s">
        <v>950</v>
      </c>
      <c r="G352" s="4">
        <v>34</v>
      </c>
      <c r="H352" s="109">
        <v>79.799086757990906</v>
      </c>
      <c r="I352" s="109">
        <v>67.211925866236896</v>
      </c>
      <c r="J352" s="109">
        <v>58.130539887187801</v>
      </c>
      <c r="K352" s="109">
        <v>48.28</v>
      </c>
      <c r="L352" s="109">
        <f>VLOOKUP($C352,ข้อมูลพื้นฐานรพ_สป_ณสค61!$C$2:$S$897,17,0)</f>
        <v>64.520547945205479</v>
      </c>
      <c r="M352" s="3">
        <f t="shared" si="5"/>
        <v>0</v>
      </c>
    </row>
    <row r="353" spans="1:13" x14ac:dyDescent="0.4">
      <c r="A353" s="4">
        <v>6</v>
      </c>
      <c r="B353" s="3" t="s">
        <v>1345</v>
      </c>
      <c r="C353" s="63">
        <v>10844</v>
      </c>
      <c r="D353" s="3" t="s">
        <v>2337</v>
      </c>
      <c r="E353" s="4" t="s">
        <v>949</v>
      </c>
      <c r="F353" s="4" t="s">
        <v>954</v>
      </c>
      <c r="G353" s="4">
        <v>30</v>
      </c>
      <c r="H353" s="109">
        <v>79.698630136986296</v>
      </c>
      <c r="I353" s="109">
        <v>78.913242009132404</v>
      </c>
      <c r="J353" s="109">
        <v>68.958904109589</v>
      </c>
      <c r="K353" s="109">
        <v>67.06</v>
      </c>
      <c r="L353" s="109">
        <f>VLOOKUP($C353,ข้อมูลพื้นฐานรพ_สป_ณสค61!$C$2:$S$897,17,0)</f>
        <v>71.74429223744292</v>
      </c>
      <c r="M353" s="3">
        <f t="shared" si="5"/>
        <v>0</v>
      </c>
    </row>
    <row r="354" spans="1:13" x14ac:dyDescent="0.4">
      <c r="A354" s="4">
        <v>6</v>
      </c>
      <c r="B354" s="3" t="s">
        <v>1358</v>
      </c>
      <c r="C354" s="63">
        <v>10697</v>
      </c>
      <c r="D354" s="3" t="s">
        <v>2338</v>
      </c>
      <c r="E354" s="4" t="s">
        <v>945</v>
      </c>
      <c r="F354" s="4" t="s">
        <v>946</v>
      </c>
      <c r="G354" s="4">
        <v>585</v>
      </c>
      <c r="H354" s="109">
        <v>96.768002344150602</v>
      </c>
      <c r="I354" s="109">
        <v>96.192014986535497</v>
      </c>
      <c r="J354" s="109">
        <v>0</v>
      </c>
      <c r="K354" s="109">
        <v>73.989999999999995</v>
      </c>
      <c r="L354" s="109">
        <f>VLOOKUP($C354,ข้อมูลพื้นฐานรพ_สป_ณสค61!$C$2:$S$897,17,0)</f>
        <v>97.589977754361314</v>
      </c>
      <c r="M354" s="3">
        <f t="shared" si="5"/>
        <v>1</v>
      </c>
    </row>
    <row r="355" spans="1:13" x14ac:dyDescent="0.4">
      <c r="A355" s="4">
        <v>6</v>
      </c>
      <c r="B355" s="3" t="s">
        <v>1358</v>
      </c>
      <c r="C355" s="63">
        <v>10833</v>
      </c>
      <c r="D355" s="3" t="s">
        <v>2339</v>
      </c>
      <c r="E355" s="4" t="s">
        <v>949</v>
      </c>
      <c r="F355" s="4" t="s">
        <v>954</v>
      </c>
      <c r="G355" s="4">
        <v>41</v>
      </c>
      <c r="H355" s="109">
        <v>77.610350076103501</v>
      </c>
      <c r="I355" s="109">
        <v>74.768007070260694</v>
      </c>
      <c r="J355" s="109">
        <v>85.859478568272195</v>
      </c>
      <c r="K355" s="109">
        <v>70.680000000000007</v>
      </c>
      <c r="L355" s="109">
        <f>VLOOKUP($C355,ข้อมูลพื้นฐานรพ_สป_ณสค61!$C$2:$S$897,17,0)</f>
        <v>52.375542933511525</v>
      </c>
      <c r="M355" s="3">
        <f t="shared" si="5"/>
        <v>0</v>
      </c>
    </row>
    <row r="356" spans="1:13" x14ac:dyDescent="0.4">
      <c r="A356" s="4">
        <v>6</v>
      </c>
      <c r="B356" s="3" t="s">
        <v>1358</v>
      </c>
      <c r="C356" s="63">
        <v>10850</v>
      </c>
      <c r="D356" s="3" t="s">
        <v>2340</v>
      </c>
      <c r="E356" s="4" t="s">
        <v>949</v>
      </c>
      <c r="F356" s="4" t="s">
        <v>954</v>
      </c>
      <c r="G356" s="4">
        <v>40</v>
      </c>
      <c r="H356" s="109">
        <v>87.745952677459499</v>
      </c>
      <c r="I356" s="109">
        <v>78.783239323126494</v>
      </c>
      <c r="J356" s="109">
        <v>0</v>
      </c>
      <c r="K356" s="109">
        <v>70.05</v>
      </c>
      <c r="L356" s="109">
        <f>VLOOKUP($C356,ข้อมูลพื้นฐานรพ_สป_ณสค61!$C$2:$S$897,17,0)</f>
        <v>72.034246575342465</v>
      </c>
      <c r="M356" s="3">
        <f t="shared" si="5"/>
        <v>0</v>
      </c>
    </row>
    <row r="357" spans="1:13" x14ac:dyDescent="0.4">
      <c r="A357" s="4">
        <v>6</v>
      </c>
      <c r="B357" s="3" t="s">
        <v>1358</v>
      </c>
      <c r="C357" s="63">
        <v>10851</v>
      </c>
      <c r="D357" s="3" t="s">
        <v>2341</v>
      </c>
      <c r="E357" s="4" t="s">
        <v>949</v>
      </c>
      <c r="F357" s="4" t="s">
        <v>950</v>
      </c>
      <c r="G357" s="4">
        <v>62</v>
      </c>
      <c r="H357" s="109">
        <v>89.452054794520507</v>
      </c>
      <c r="I357" s="109">
        <v>84.358271865121196</v>
      </c>
      <c r="J357" s="109">
        <v>89.129610115911504</v>
      </c>
      <c r="K357" s="109">
        <v>76.73</v>
      </c>
      <c r="L357" s="109">
        <f>VLOOKUP($C357,ข้อมูลพื้นฐานรพ_สป_ณสค61!$C$2:$S$897,17,0)</f>
        <v>92.156429518338484</v>
      </c>
      <c r="M357" s="3">
        <f t="shared" si="5"/>
        <v>1</v>
      </c>
    </row>
    <row r="358" spans="1:13" x14ac:dyDescent="0.4">
      <c r="A358" s="4">
        <v>6</v>
      </c>
      <c r="B358" s="3" t="s">
        <v>1358</v>
      </c>
      <c r="C358" s="63">
        <v>10852</v>
      </c>
      <c r="D358" s="3" t="s">
        <v>2342</v>
      </c>
      <c r="E358" s="4" t="s">
        <v>949</v>
      </c>
      <c r="F358" s="4" t="s">
        <v>950</v>
      </c>
      <c r="G358" s="4">
        <v>90</v>
      </c>
      <c r="H358" s="109">
        <v>53.1385083713851</v>
      </c>
      <c r="I358" s="109">
        <v>63.378995433790003</v>
      </c>
      <c r="J358" s="109">
        <v>60.273972602739697</v>
      </c>
      <c r="K358" s="109">
        <v>45.55</v>
      </c>
      <c r="L358" s="109">
        <f>VLOOKUP($C358,ข้อมูลพื้นฐานรพ_สป_ณสค61!$C$2:$S$897,17,0)</f>
        <v>62.444444444444443</v>
      </c>
      <c r="M358" s="3">
        <f t="shared" si="5"/>
        <v>0</v>
      </c>
    </row>
    <row r="359" spans="1:13" x14ac:dyDescent="0.4">
      <c r="A359" s="4">
        <v>6</v>
      </c>
      <c r="B359" s="3" t="s">
        <v>1358</v>
      </c>
      <c r="C359" s="63">
        <v>10853</v>
      </c>
      <c r="D359" s="3" t="s">
        <v>2343</v>
      </c>
      <c r="E359" s="4" t="s">
        <v>949</v>
      </c>
      <c r="F359" s="4" t="s">
        <v>954</v>
      </c>
      <c r="G359" s="4">
        <v>52</v>
      </c>
      <c r="H359" s="109">
        <v>77.495107632093905</v>
      </c>
      <c r="I359" s="109">
        <v>67.552926525529301</v>
      </c>
      <c r="J359" s="109">
        <v>66.432129514321304</v>
      </c>
      <c r="K359" s="109">
        <v>60.2</v>
      </c>
      <c r="L359" s="109">
        <f>VLOOKUP($C359,ข้อมูลพื้นฐานรพ_สป_ณสค61!$C$2:$S$897,17,0)</f>
        <v>58.767123287671232</v>
      </c>
      <c r="M359" s="3">
        <f t="shared" si="5"/>
        <v>0</v>
      </c>
    </row>
    <row r="360" spans="1:13" x14ac:dyDescent="0.4">
      <c r="A360" s="4">
        <v>6</v>
      </c>
      <c r="B360" s="3" t="s">
        <v>1358</v>
      </c>
      <c r="C360" s="63">
        <v>10854</v>
      </c>
      <c r="D360" s="3" t="s">
        <v>2344</v>
      </c>
      <c r="E360" s="4" t="s">
        <v>949</v>
      </c>
      <c r="F360" s="4" t="s">
        <v>957</v>
      </c>
      <c r="G360" s="4">
        <v>138</v>
      </c>
      <c r="H360" s="109">
        <v>63.273500236183303</v>
      </c>
      <c r="I360" s="109">
        <v>67.3405762871989</v>
      </c>
      <c r="J360" s="109">
        <v>69.508738781294298</v>
      </c>
      <c r="K360" s="109">
        <v>65.56</v>
      </c>
      <c r="L360" s="109">
        <f>VLOOKUP($C360,ข้อมูลพื้นฐานรพ_สป_ณสค61!$C$2:$S$897,17,0)</f>
        <v>82.122295016875128</v>
      </c>
      <c r="M360" s="3">
        <f t="shared" si="5"/>
        <v>1</v>
      </c>
    </row>
    <row r="361" spans="1:13" x14ac:dyDescent="0.4">
      <c r="A361" s="4">
        <v>6</v>
      </c>
      <c r="B361" s="3" t="s">
        <v>1358</v>
      </c>
      <c r="C361" s="63">
        <v>10855</v>
      </c>
      <c r="D361" s="3" t="s">
        <v>2345</v>
      </c>
      <c r="E361" s="4" t="s">
        <v>949</v>
      </c>
      <c r="F361" s="4" t="s">
        <v>950</v>
      </c>
      <c r="G361" s="4">
        <v>121</v>
      </c>
      <c r="H361" s="109">
        <v>80.752807602122701</v>
      </c>
      <c r="I361" s="109">
        <v>82.102924842650907</v>
      </c>
      <c r="J361" s="109">
        <v>16.124892015303001</v>
      </c>
      <c r="K361" s="109">
        <v>68.05</v>
      </c>
      <c r="L361" s="109">
        <f>VLOOKUP($C361,ข้อมูลพื้นฐานรพ_สป_ณสค61!$C$2:$S$897,17,0)</f>
        <v>78.863353334088075</v>
      </c>
      <c r="M361" s="3">
        <f t="shared" si="5"/>
        <v>0</v>
      </c>
    </row>
    <row r="362" spans="1:13" x14ac:dyDescent="0.4">
      <c r="A362" s="4">
        <v>6</v>
      </c>
      <c r="B362" s="3" t="s">
        <v>1358</v>
      </c>
      <c r="C362" s="63">
        <v>10856</v>
      </c>
      <c r="D362" s="3" t="s">
        <v>2346</v>
      </c>
      <c r="E362" s="4" t="s">
        <v>949</v>
      </c>
      <c r="F362" s="4" t="s">
        <v>954</v>
      </c>
      <c r="G362" s="4">
        <v>52</v>
      </c>
      <c r="H362" s="109">
        <v>76.619061498105495</v>
      </c>
      <c r="I362" s="109">
        <v>70.849315068493198</v>
      </c>
      <c r="J362" s="109">
        <v>85.267123287671197</v>
      </c>
      <c r="K362" s="109">
        <v>74.09</v>
      </c>
      <c r="L362" s="109">
        <f>VLOOKUP($C362,ข้อมูลพื้นฐานรพ_สป_ณสค61!$C$2:$S$897,17,0)</f>
        <v>69.773445732349842</v>
      </c>
      <c r="M362" s="3">
        <f t="shared" si="5"/>
        <v>0</v>
      </c>
    </row>
    <row r="363" spans="1:13" x14ac:dyDescent="0.4">
      <c r="A363" s="4">
        <v>6</v>
      </c>
      <c r="B363" s="3" t="s">
        <v>1358</v>
      </c>
      <c r="C363" s="63">
        <v>13747</v>
      </c>
      <c r="D363" s="3" t="s">
        <v>2347</v>
      </c>
      <c r="E363" s="4" t="s">
        <v>949</v>
      </c>
      <c r="F363" s="4" t="s">
        <v>954</v>
      </c>
      <c r="G363" s="4">
        <v>13</v>
      </c>
      <c r="H363" s="109">
        <v>31.278538812785399</v>
      </c>
      <c r="I363" s="109">
        <v>36.643835616438402</v>
      </c>
      <c r="J363" s="109">
        <v>41.529680365296798</v>
      </c>
      <c r="K363" s="109">
        <v>27.63</v>
      </c>
      <c r="L363" s="109">
        <f>VLOOKUP($C363,ข้อมูลพื้นฐานรพ_สป_ณสค61!$C$2:$S$897,17,0)</f>
        <v>38.250790305584829</v>
      </c>
      <c r="M363" s="3">
        <f t="shared" si="5"/>
        <v>0</v>
      </c>
    </row>
    <row r="364" spans="1:13" x14ac:dyDescent="0.4">
      <c r="A364" s="4">
        <v>6</v>
      </c>
      <c r="B364" s="3" t="s">
        <v>1358</v>
      </c>
      <c r="C364" s="63">
        <v>31327</v>
      </c>
      <c r="D364" s="3" t="s">
        <v>2348</v>
      </c>
      <c r="E364" s="4" t="s">
        <v>949</v>
      </c>
      <c r="F364" s="114" t="s">
        <v>976</v>
      </c>
      <c r="G364" s="114">
        <v>0</v>
      </c>
      <c r="H364" s="110">
        <v>0</v>
      </c>
      <c r="I364" s="110">
        <v>0</v>
      </c>
      <c r="J364" s="110">
        <v>0</v>
      </c>
      <c r="K364" s="110">
        <v>0</v>
      </c>
      <c r="L364" s="110">
        <f>VLOOKUP($C364,ข้อมูลพื้นฐานรพ_สป_ณสค61!$C$2:$S$897,17,0)</f>
        <v>0</v>
      </c>
      <c r="M364" s="111">
        <v>1</v>
      </c>
    </row>
    <row r="365" spans="1:13" x14ac:dyDescent="0.4">
      <c r="A365" s="4">
        <v>6</v>
      </c>
      <c r="B365" s="3" t="s">
        <v>1370</v>
      </c>
      <c r="C365" s="63">
        <v>10662</v>
      </c>
      <c r="D365" s="3" t="s">
        <v>2349</v>
      </c>
      <c r="E365" s="4" t="s">
        <v>945</v>
      </c>
      <c r="F365" s="4" t="s">
        <v>946</v>
      </c>
      <c r="G365" s="4">
        <v>850</v>
      </c>
      <c r="H365" s="109">
        <v>94.836695724367004</v>
      </c>
      <c r="I365" s="109">
        <v>93.046897663174903</v>
      </c>
      <c r="J365" s="109">
        <v>17.214504431909699</v>
      </c>
      <c r="K365" s="109">
        <v>63.41</v>
      </c>
      <c r="L365" s="109">
        <f>VLOOKUP($C365,ข้อมูลพื้นฐานรพ_สป_ณสค61!$C$2:$S$897,17,0)</f>
        <v>89.80660757453667</v>
      </c>
      <c r="M365" s="3">
        <f t="shared" si="5"/>
        <v>1</v>
      </c>
    </row>
    <row r="366" spans="1:13" x14ac:dyDescent="0.4">
      <c r="A366" s="4">
        <v>6</v>
      </c>
      <c r="B366" s="3" t="s">
        <v>1370</v>
      </c>
      <c r="C366" s="63">
        <v>10817</v>
      </c>
      <c r="D366" s="3" t="s">
        <v>2350</v>
      </c>
      <c r="E366" s="4" t="s">
        <v>949</v>
      </c>
      <c r="F366" s="4" t="s">
        <v>957</v>
      </c>
      <c r="G366" s="4">
        <v>132</v>
      </c>
      <c r="H366" s="109">
        <v>87.269406392694094</v>
      </c>
      <c r="I366" s="109">
        <v>87.741248097412495</v>
      </c>
      <c r="J366" s="109">
        <v>64.5418569254186</v>
      </c>
      <c r="K366" s="109">
        <v>59.57</v>
      </c>
      <c r="L366" s="109">
        <f>VLOOKUP($C366,ข้อมูลพื้นฐานรพ_สป_ณสค61!$C$2:$S$897,17,0)</f>
        <v>77.432544624325445</v>
      </c>
      <c r="M366" s="3">
        <f t="shared" si="5"/>
        <v>0</v>
      </c>
    </row>
    <row r="367" spans="1:13" x14ac:dyDescent="0.4">
      <c r="A367" s="4">
        <v>6</v>
      </c>
      <c r="B367" s="3" t="s">
        <v>1370</v>
      </c>
      <c r="C367" s="63">
        <v>10818</v>
      </c>
      <c r="D367" s="3" t="s">
        <v>2351</v>
      </c>
      <c r="E367" s="4" t="s">
        <v>949</v>
      </c>
      <c r="F367" s="4" t="s">
        <v>954</v>
      </c>
      <c r="G367" s="4">
        <v>30</v>
      </c>
      <c r="H367" s="109">
        <v>56.100456621004597</v>
      </c>
      <c r="I367" s="109">
        <v>60.657534246575302</v>
      </c>
      <c r="J367" s="109">
        <v>45.4520547945205</v>
      </c>
      <c r="K367" s="109">
        <v>33.799999999999997</v>
      </c>
      <c r="L367" s="109">
        <f>VLOOKUP($C367,ข้อมูลพื้นฐานรพ_สป_ณสค61!$C$2:$S$897,17,0)</f>
        <v>57.525114155251138</v>
      </c>
      <c r="M367" s="3">
        <f t="shared" si="5"/>
        <v>0</v>
      </c>
    </row>
    <row r="368" spans="1:13" x14ac:dyDescent="0.4">
      <c r="A368" s="4">
        <v>6</v>
      </c>
      <c r="B368" s="3" t="s">
        <v>1370</v>
      </c>
      <c r="C368" s="63">
        <v>10819</v>
      </c>
      <c r="D368" s="3" t="s">
        <v>2352</v>
      </c>
      <c r="E368" s="4" t="s">
        <v>982</v>
      </c>
      <c r="F368" s="4" t="s">
        <v>1009</v>
      </c>
      <c r="G368" s="4">
        <v>250</v>
      </c>
      <c r="H368" s="109">
        <v>96.576438356164402</v>
      </c>
      <c r="I368" s="109">
        <v>93.285479452054801</v>
      </c>
      <c r="J368" s="109">
        <v>0</v>
      </c>
      <c r="K368" s="109">
        <v>75.36</v>
      </c>
      <c r="L368" s="109">
        <f>VLOOKUP($C368,ข้อมูลพื้นฐานรพ_สป_ณสค61!$C$2:$S$897,17,0)</f>
        <v>106.68054794520548</v>
      </c>
      <c r="M368" s="3">
        <f t="shared" si="5"/>
        <v>1</v>
      </c>
    </row>
    <row r="369" spans="1:13" x14ac:dyDescent="0.4">
      <c r="A369" s="4">
        <v>6</v>
      </c>
      <c r="B369" s="3" t="s">
        <v>1370</v>
      </c>
      <c r="C369" s="63">
        <v>10820</v>
      </c>
      <c r="D369" s="3" t="s">
        <v>2353</v>
      </c>
      <c r="E369" s="4" t="s">
        <v>949</v>
      </c>
      <c r="F369" s="4" t="s">
        <v>954</v>
      </c>
      <c r="G369" s="4">
        <v>23</v>
      </c>
      <c r="H369" s="109">
        <v>56.033353186420499</v>
      </c>
      <c r="I369" s="109">
        <v>48.362120309708203</v>
      </c>
      <c r="J369" s="109">
        <v>46.372840976771897</v>
      </c>
      <c r="K369" s="109">
        <v>36.49</v>
      </c>
      <c r="L369" s="109">
        <f>VLOOKUP($C369,ข้อมูลพื้นฐานรพ_สป_ณสค61!$C$2:$S$897,17,0)</f>
        <v>68.636092912447879</v>
      </c>
      <c r="M369" s="3">
        <f t="shared" si="5"/>
        <v>0</v>
      </c>
    </row>
    <row r="370" spans="1:13" x14ac:dyDescent="0.4">
      <c r="A370" s="4">
        <v>6</v>
      </c>
      <c r="B370" s="3" t="s">
        <v>1370</v>
      </c>
      <c r="C370" s="63">
        <v>10821</v>
      </c>
      <c r="D370" s="3" t="s">
        <v>2354</v>
      </c>
      <c r="E370" s="4" t="s">
        <v>949</v>
      </c>
      <c r="F370" s="4" t="s">
        <v>950</v>
      </c>
      <c r="G370" s="4">
        <v>67</v>
      </c>
      <c r="H370" s="109">
        <v>68.600892719716796</v>
      </c>
      <c r="I370" s="109">
        <v>70.624048706240501</v>
      </c>
      <c r="J370" s="109">
        <v>55.041434128192101</v>
      </c>
      <c r="K370" s="109">
        <v>53.75</v>
      </c>
      <c r="L370" s="109">
        <f>VLOOKUP($C370,ข้อมูลพื้นฐานรพ_สป_ณสค61!$C$2:$S$897,17,0)</f>
        <v>92.128399100388464</v>
      </c>
      <c r="M370" s="3">
        <f t="shared" si="5"/>
        <v>1</v>
      </c>
    </row>
    <row r="371" spans="1:13" x14ac:dyDescent="0.4">
      <c r="A371" s="4">
        <v>6</v>
      </c>
      <c r="B371" s="3" t="s">
        <v>1370</v>
      </c>
      <c r="C371" s="63">
        <v>10822</v>
      </c>
      <c r="D371" s="3" t="s">
        <v>2355</v>
      </c>
      <c r="E371" s="4" t="s">
        <v>949</v>
      </c>
      <c r="F371" s="4" t="s">
        <v>957</v>
      </c>
      <c r="G371" s="4">
        <v>137</v>
      </c>
      <c r="H371" s="109">
        <v>86.332420091324195</v>
      </c>
      <c r="I371" s="109">
        <v>99.822017798220202</v>
      </c>
      <c r="J371" s="109">
        <v>77.296270372962695</v>
      </c>
      <c r="K371" s="109">
        <v>75.510000000000005</v>
      </c>
      <c r="L371" s="109">
        <f>VLOOKUP($C371,ข้อมูลพื้นฐานรพ_สป_ณสค61!$C$2:$S$897,17,0)</f>
        <v>116.35236476352365</v>
      </c>
      <c r="M371" s="3">
        <f t="shared" si="5"/>
        <v>1</v>
      </c>
    </row>
    <row r="372" spans="1:13" x14ac:dyDescent="0.4">
      <c r="A372" s="4">
        <v>6</v>
      </c>
      <c r="B372" s="3" t="s">
        <v>1370</v>
      </c>
      <c r="C372" s="63">
        <v>10823</v>
      </c>
      <c r="D372" s="3" t="s">
        <v>2356</v>
      </c>
      <c r="E372" s="4" t="s">
        <v>949</v>
      </c>
      <c r="F372" s="4" t="s">
        <v>957</v>
      </c>
      <c r="G372" s="4">
        <v>113</v>
      </c>
      <c r="H372" s="109">
        <v>80.487279843444199</v>
      </c>
      <c r="I372" s="109">
        <v>94.389622984604202</v>
      </c>
      <c r="J372" s="109">
        <v>83.341011031640207</v>
      </c>
      <c r="K372" s="109">
        <v>76.13</v>
      </c>
      <c r="L372" s="109">
        <f>VLOOKUP($C372,ข้อมูลพื้นฐานรพ_สป_ณสค61!$C$2:$S$897,17,0)</f>
        <v>99.740574615104862</v>
      </c>
      <c r="M372" s="3">
        <f t="shared" si="5"/>
        <v>1</v>
      </c>
    </row>
    <row r="373" spans="1:13" x14ac:dyDescent="0.4">
      <c r="A373" s="4">
        <v>6</v>
      </c>
      <c r="B373" s="3" t="s">
        <v>1370</v>
      </c>
      <c r="C373" s="63">
        <v>10824</v>
      </c>
      <c r="D373" s="3" t="s">
        <v>2357</v>
      </c>
      <c r="E373" s="4" t="s">
        <v>949</v>
      </c>
      <c r="F373" s="4" t="s">
        <v>954</v>
      </c>
      <c r="G373" s="4">
        <v>30</v>
      </c>
      <c r="H373" s="109">
        <v>8.7488584474885904</v>
      </c>
      <c r="I373" s="109">
        <v>12.4931506849315</v>
      </c>
      <c r="J373" s="109">
        <v>12.5296803652968</v>
      </c>
      <c r="K373" s="109">
        <v>12.26</v>
      </c>
      <c r="L373" s="109">
        <f>VLOOKUP($C373,ข้อมูลพื้นฐานรพ_สป_ณสค61!$C$2:$S$897,17,0)</f>
        <v>11.65296803652968</v>
      </c>
      <c r="M373" s="3">
        <f t="shared" si="5"/>
        <v>0</v>
      </c>
    </row>
    <row r="374" spans="1:13" x14ac:dyDescent="0.4">
      <c r="A374" s="4">
        <v>6</v>
      </c>
      <c r="B374" s="3" t="s">
        <v>1370</v>
      </c>
      <c r="C374" s="63">
        <v>10825</v>
      </c>
      <c r="D374" s="3" t="s">
        <v>2358</v>
      </c>
      <c r="E374" s="4" t="s">
        <v>949</v>
      </c>
      <c r="F374" s="4" t="s">
        <v>950</v>
      </c>
      <c r="G374" s="4">
        <v>40</v>
      </c>
      <c r="H374" s="109">
        <v>53.129610115911497</v>
      </c>
      <c r="I374" s="109">
        <v>76.986301369863</v>
      </c>
      <c r="J374" s="109">
        <v>37.9931506849315</v>
      </c>
      <c r="K374" s="109">
        <v>70</v>
      </c>
      <c r="L374" s="109">
        <f>VLOOKUP($C374,ข้อมูลพื้นฐานรพ_สป_ณสค61!$C$2:$S$897,17,0)</f>
        <v>85.678082191780817</v>
      </c>
      <c r="M374" s="3">
        <f t="shared" si="5"/>
        <v>1</v>
      </c>
    </row>
    <row r="375" spans="1:13" x14ac:dyDescent="0.4">
      <c r="A375" s="4">
        <v>6</v>
      </c>
      <c r="B375" s="3" t="s">
        <v>1370</v>
      </c>
      <c r="C375" s="63">
        <v>10826</v>
      </c>
      <c r="D375" s="3" t="s">
        <v>2359</v>
      </c>
      <c r="E375" s="4" t="s">
        <v>949</v>
      </c>
      <c r="F375" s="4" t="s">
        <v>954</v>
      </c>
      <c r="G375" s="4">
        <v>60</v>
      </c>
      <c r="H375" s="109">
        <v>70.401826484018301</v>
      </c>
      <c r="I375" s="109">
        <v>70.6803652968037</v>
      </c>
      <c r="J375" s="109">
        <v>59.3607305936073</v>
      </c>
      <c r="K375" s="109">
        <v>51.28</v>
      </c>
      <c r="L375" s="109">
        <f>VLOOKUP($C375,ข้อมูลพื้นฐานรพ_สป_ณสค61!$C$2:$S$897,17,0)</f>
        <v>72.817351598173516</v>
      </c>
      <c r="M375" s="3">
        <f t="shared" si="5"/>
        <v>0</v>
      </c>
    </row>
    <row r="376" spans="1:13" x14ac:dyDescent="0.4">
      <c r="A376" s="4">
        <v>6</v>
      </c>
      <c r="B376" s="3" t="s">
        <v>1370</v>
      </c>
      <c r="C376" s="63">
        <v>28006</v>
      </c>
      <c r="D376" s="3" t="s">
        <v>2360</v>
      </c>
      <c r="E376" s="4" t="s">
        <v>949</v>
      </c>
      <c r="F376" s="4" t="s">
        <v>976</v>
      </c>
      <c r="G376" s="4">
        <v>30</v>
      </c>
      <c r="H376" s="109">
        <v>0</v>
      </c>
      <c r="I376" s="109">
        <v>24.018264840182599</v>
      </c>
      <c r="J376" s="109">
        <v>0</v>
      </c>
      <c r="K376" s="109">
        <v>43.72</v>
      </c>
      <c r="L376" s="109">
        <f>VLOOKUP($C376,ข้อมูลพื้นฐานรพ_สป_ณสค61!$C$2:$S$897,17,0)</f>
        <v>46.045662100456624</v>
      </c>
      <c r="M376" s="3">
        <f t="shared" si="5"/>
        <v>0</v>
      </c>
    </row>
    <row r="377" spans="1:13" x14ac:dyDescent="0.4">
      <c r="A377" s="4">
        <v>6</v>
      </c>
      <c r="B377" s="3" t="s">
        <v>1383</v>
      </c>
      <c r="C377" s="63">
        <v>10696</v>
      </c>
      <c r="D377" s="3" t="s">
        <v>2361</v>
      </c>
      <c r="E377" s="4" t="s">
        <v>982</v>
      </c>
      <c r="F377" s="4" t="s">
        <v>1009</v>
      </c>
      <c r="G377" s="4">
        <v>356</v>
      </c>
      <c r="H377" s="109">
        <v>74.079733052335797</v>
      </c>
      <c r="I377" s="109">
        <v>79.404636459431003</v>
      </c>
      <c r="J377" s="109">
        <v>82.028451001053696</v>
      </c>
      <c r="K377" s="109">
        <v>68.11</v>
      </c>
      <c r="L377" s="109">
        <f>VLOOKUP($C377,ข้อมูลพื้นฐานรพ_สป_ณสค61!$C$2:$S$897,17,0)</f>
        <v>81.478374634446666</v>
      </c>
      <c r="M377" s="3">
        <f t="shared" si="5"/>
        <v>1</v>
      </c>
    </row>
    <row r="378" spans="1:13" x14ac:dyDescent="0.4">
      <c r="A378" s="4">
        <v>6</v>
      </c>
      <c r="B378" s="3" t="s">
        <v>1383</v>
      </c>
      <c r="C378" s="63">
        <v>10845</v>
      </c>
      <c r="D378" s="3" t="s">
        <v>2362</v>
      </c>
      <c r="E378" s="4" t="s">
        <v>949</v>
      </c>
      <c r="F378" s="4" t="s">
        <v>954</v>
      </c>
      <c r="G378" s="4">
        <v>37</v>
      </c>
      <c r="H378" s="109">
        <v>46.292808219178099</v>
      </c>
      <c r="I378" s="109">
        <v>41.585720215857201</v>
      </c>
      <c r="J378" s="109">
        <v>39.095060190950598</v>
      </c>
      <c r="K378" s="109">
        <v>27.86</v>
      </c>
      <c r="L378" s="109">
        <f>VLOOKUP($C378,ข้อมูลพื้นฐานรพ_สป_ณสค61!$C$2:$S$897,17,0)</f>
        <v>38.859681599407629</v>
      </c>
      <c r="M378" s="3">
        <f t="shared" si="5"/>
        <v>0</v>
      </c>
    </row>
    <row r="379" spans="1:13" x14ac:dyDescent="0.4">
      <c r="A379" s="4">
        <v>6</v>
      </c>
      <c r="B379" s="3" t="s">
        <v>1383</v>
      </c>
      <c r="C379" s="63">
        <v>10846</v>
      </c>
      <c r="D379" s="3" t="s">
        <v>2363</v>
      </c>
      <c r="E379" s="4" t="s">
        <v>949</v>
      </c>
      <c r="F379" s="4" t="s">
        <v>954</v>
      </c>
      <c r="G379" s="4">
        <v>32</v>
      </c>
      <c r="H379" s="109">
        <v>48.890410958904098</v>
      </c>
      <c r="I379" s="109">
        <v>51.377921031426297</v>
      </c>
      <c r="J379" s="109">
        <v>37.010475423045897</v>
      </c>
      <c r="K379" s="109">
        <v>31.19</v>
      </c>
      <c r="L379" s="109">
        <f>VLOOKUP($C379,ข้อมูลพื้นฐานรพ_สป_ณสค61!$C$2:$S$897,17,0)</f>
        <v>37.654109589041099</v>
      </c>
      <c r="M379" s="3">
        <f t="shared" si="5"/>
        <v>0</v>
      </c>
    </row>
    <row r="380" spans="1:13" x14ac:dyDescent="0.4">
      <c r="A380" s="4">
        <v>6</v>
      </c>
      <c r="B380" s="3" t="s">
        <v>1383</v>
      </c>
      <c r="C380" s="63">
        <v>10847</v>
      </c>
      <c r="D380" s="3" t="s">
        <v>2364</v>
      </c>
      <c r="E380" s="4" t="s">
        <v>949</v>
      </c>
      <c r="F380" s="4" t="s">
        <v>954</v>
      </c>
      <c r="G380" s="4">
        <v>36</v>
      </c>
      <c r="H380" s="109">
        <v>52.090843547224203</v>
      </c>
      <c r="I380" s="109">
        <v>54.391171993911698</v>
      </c>
      <c r="J380" s="109">
        <v>53.554033485540302</v>
      </c>
      <c r="K380" s="109">
        <v>37.79</v>
      </c>
      <c r="L380" s="109">
        <f>VLOOKUP($C380,ข้อมูลพื้นฐานรพ_สป_ณสค61!$C$2:$S$897,17,0)</f>
        <v>45.342465753424655</v>
      </c>
      <c r="M380" s="3">
        <f t="shared" si="5"/>
        <v>0</v>
      </c>
    </row>
    <row r="381" spans="1:13" x14ac:dyDescent="0.4">
      <c r="A381" s="4">
        <v>6</v>
      </c>
      <c r="B381" s="3" t="s">
        <v>1383</v>
      </c>
      <c r="C381" s="63">
        <v>10848</v>
      </c>
      <c r="D381" s="3" t="s">
        <v>2365</v>
      </c>
      <c r="E381" s="4" t="s">
        <v>949</v>
      </c>
      <c r="F381" s="4" t="s">
        <v>954</v>
      </c>
      <c r="G381" s="4">
        <v>30</v>
      </c>
      <c r="H381" s="109">
        <v>36.1804995970991</v>
      </c>
      <c r="I381" s="109">
        <v>41.552511415525103</v>
      </c>
      <c r="J381" s="109">
        <v>39.269406392694101</v>
      </c>
      <c r="K381" s="109">
        <v>32.630000000000003</v>
      </c>
      <c r="L381" s="109">
        <f>VLOOKUP($C381,ข้อมูลพื้นฐานรพ_สป_ณสค61!$C$2:$S$897,17,0)</f>
        <v>39.351598173515981</v>
      </c>
      <c r="M381" s="3">
        <f t="shared" si="5"/>
        <v>0</v>
      </c>
    </row>
    <row r="382" spans="1:13" x14ac:dyDescent="0.4">
      <c r="A382" s="4">
        <v>6</v>
      </c>
      <c r="B382" s="3" t="s">
        <v>1383</v>
      </c>
      <c r="C382" s="63">
        <v>10849</v>
      </c>
      <c r="D382" s="3" t="s">
        <v>2366</v>
      </c>
      <c r="E382" s="4" t="s">
        <v>949</v>
      </c>
      <c r="F382" s="4" t="s">
        <v>976</v>
      </c>
      <c r="G382" s="4">
        <v>8</v>
      </c>
      <c r="H382" s="109">
        <v>17.4520547945205</v>
      </c>
      <c r="I382" s="109">
        <v>23.405088062622301</v>
      </c>
      <c r="J382" s="109">
        <v>15.7729941291585</v>
      </c>
      <c r="K382" s="109">
        <v>9.2799999999999994</v>
      </c>
      <c r="L382" s="109">
        <f>VLOOKUP($C382,ข้อมูลพื้นฐานรพ_สป_ณสค61!$C$2:$S$897,17,0)</f>
        <v>17.020547945205479</v>
      </c>
      <c r="M382" s="3">
        <f t="shared" si="5"/>
        <v>0</v>
      </c>
    </row>
    <row r="383" spans="1:13" x14ac:dyDescent="0.4">
      <c r="A383" s="4">
        <v>6</v>
      </c>
      <c r="B383" s="3" t="s">
        <v>1383</v>
      </c>
      <c r="C383" s="63">
        <v>13816</v>
      </c>
      <c r="D383" s="3" t="s">
        <v>2367</v>
      </c>
      <c r="E383" s="4" t="s">
        <v>949</v>
      </c>
      <c r="F383" s="4" t="s">
        <v>954</v>
      </c>
      <c r="G383" s="4">
        <v>26</v>
      </c>
      <c r="H383" s="109">
        <v>21.6803652968037</v>
      </c>
      <c r="I383" s="109">
        <v>31.390937829294</v>
      </c>
      <c r="J383" s="109">
        <v>34.299262381454199</v>
      </c>
      <c r="K383" s="109">
        <v>17.71</v>
      </c>
      <c r="L383" s="109">
        <f>VLOOKUP($C383,ข้อมูลพื้นฐานรพ_สป_ณสค61!$C$2:$S$897,17,0)</f>
        <v>29.262381454162277</v>
      </c>
      <c r="M383" s="3">
        <f t="shared" si="5"/>
        <v>0</v>
      </c>
    </row>
    <row r="384" spans="1:13" x14ac:dyDescent="0.4">
      <c r="A384" s="4">
        <v>6</v>
      </c>
      <c r="B384" s="3" t="s">
        <v>1391</v>
      </c>
      <c r="C384" s="63">
        <v>10665</v>
      </c>
      <c r="D384" s="3" t="s">
        <v>2368</v>
      </c>
      <c r="E384" s="4" t="s">
        <v>945</v>
      </c>
      <c r="F384" s="4" t="s">
        <v>946</v>
      </c>
      <c r="G384" s="4">
        <v>482</v>
      </c>
      <c r="H384" s="109">
        <v>91.964091572702102</v>
      </c>
      <c r="I384" s="109">
        <v>94.396532633110795</v>
      </c>
      <c r="J384" s="109">
        <v>23.3952355341833</v>
      </c>
      <c r="K384" s="109">
        <v>68.3</v>
      </c>
      <c r="L384" s="109">
        <f>VLOOKUP($C384,ข้อมูลพื้นฐานรพ_สป_ณสค61!$C$2:$S$897,17,0)</f>
        <v>84.141988290797471</v>
      </c>
      <c r="M384" s="3">
        <f t="shared" si="5"/>
        <v>1</v>
      </c>
    </row>
    <row r="385" spans="1:13" x14ac:dyDescent="0.4">
      <c r="A385" s="4">
        <v>6</v>
      </c>
      <c r="B385" s="3" t="s">
        <v>1391</v>
      </c>
      <c r="C385" s="63">
        <v>10857</v>
      </c>
      <c r="D385" s="3" t="s">
        <v>2369</v>
      </c>
      <c r="E385" s="4" t="s">
        <v>982</v>
      </c>
      <c r="F385" s="4" t="s">
        <v>983</v>
      </c>
      <c r="G385" s="4">
        <v>248</v>
      </c>
      <c r="H385" s="109">
        <v>82.932175075175394</v>
      </c>
      <c r="I385" s="109">
        <v>87.151353157367197</v>
      </c>
      <c r="J385" s="109">
        <v>78.138322753090506</v>
      </c>
      <c r="K385" s="109">
        <v>68.400000000000006</v>
      </c>
      <c r="L385" s="109">
        <f>VLOOKUP($C385,ข้อมูลพื้นฐานรพ_สป_ณสค61!$C$2:$S$897,17,0)</f>
        <v>72.298939460892626</v>
      </c>
      <c r="M385" s="3">
        <f t="shared" si="5"/>
        <v>0</v>
      </c>
    </row>
    <row r="386" spans="1:13" x14ac:dyDescent="0.4">
      <c r="A386" s="4">
        <v>6</v>
      </c>
      <c r="B386" s="3" t="s">
        <v>1391</v>
      </c>
      <c r="C386" s="63">
        <v>10858</v>
      </c>
      <c r="D386" s="3" t="s">
        <v>2370</v>
      </c>
      <c r="E386" s="4" t="s">
        <v>949</v>
      </c>
      <c r="F386" s="4" t="s">
        <v>954</v>
      </c>
      <c r="G386" s="4">
        <v>60</v>
      </c>
      <c r="H386" s="109">
        <v>46.121330724070397</v>
      </c>
      <c r="I386" s="109">
        <v>56.375131717597498</v>
      </c>
      <c r="J386" s="109">
        <v>40.067439409905198</v>
      </c>
      <c r="K386" s="109">
        <v>40.11</v>
      </c>
      <c r="L386" s="109">
        <f>VLOOKUP($C386,ข้อมูลพื้นฐานรพ_สป_ณสค61!$C$2:$S$897,17,0)</f>
        <v>47.013698630136986</v>
      </c>
      <c r="M386" s="3">
        <f t="shared" si="5"/>
        <v>0</v>
      </c>
    </row>
    <row r="387" spans="1:13" x14ac:dyDescent="0.4">
      <c r="A387" s="4">
        <v>6</v>
      </c>
      <c r="B387" s="3" t="s">
        <v>1391</v>
      </c>
      <c r="C387" s="63">
        <v>10859</v>
      </c>
      <c r="D387" s="3" t="s">
        <v>2371</v>
      </c>
      <c r="E387" s="4" t="s">
        <v>949</v>
      </c>
      <c r="F387" s="4" t="s">
        <v>954</v>
      </c>
      <c r="G387" s="4">
        <v>33</v>
      </c>
      <c r="H387" s="109">
        <v>35.442922374429202</v>
      </c>
      <c r="I387" s="109">
        <v>42.673594709494601</v>
      </c>
      <c r="J387" s="109">
        <v>49.428436466698201</v>
      </c>
      <c r="K387" s="109">
        <v>46.16</v>
      </c>
      <c r="L387" s="109">
        <f>VLOOKUP($C387,ข้อมูลพื้นฐานรพ_สป_ณสค61!$C$2:$S$897,17,0)</f>
        <v>40.11623080116231</v>
      </c>
      <c r="M387" s="3">
        <f t="shared" ref="M387:M450" si="6">IF(L387&gt;=80,1,0)</f>
        <v>0</v>
      </c>
    </row>
    <row r="388" spans="1:13" x14ac:dyDescent="0.4">
      <c r="A388" s="4">
        <v>6</v>
      </c>
      <c r="B388" s="3" t="s">
        <v>1391</v>
      </c>
      <c r="C388" s="63">
        <v>10860</v>
      </c>
      <c r="D388" s="3" t="s">
        <v>2372</v>
      </c>
      <c r="E388" s="4" t="s">
        <v>949</v>
      </c>
      <c r="F388" s="4" t="s">
        <v>954</v>
      </c>
      <c r="G388" s="4">
        <v>34</v>
      </c>
      <c r="H388" s="109">
        <v>60.684931506849303</v>
      </c>
      <c r="I388" s="109">
        <v>45.181305398871899</v>
      </c>
      <c r="J388" s="109">
        <v>23.473005640612399</v>
      </c>
      <c r="K388" s="109">
        <v>42.55</v>
      </c>
      <c r="L388" s="109">
        <f>VLOOKUP($C388,ข้อมูลพื้นฐานรพ_สป_ณสค61!$C$2:$S$897,17,0)</f>
        <v>51.853344077356972</v>
      </c>
      <c r="M388" s="3">
        <f t="shared" si="6"/>
        <v>0</v>
      </c>
    </row>
    <row r="389" spans="1:13" x14ac:dyDescent="0.4">
      <c r="A389" s="4">
        <v>6</v>
      </c>
      <c r="B389" s="3" t="s">
        <v>1391</v>
      </c>
      <c r="C389" s="63">
        <v>10861</v>
      </c>
      <c r="D389" s="3" t="s">
        <v>2373</v>
      </c>
      <c r="E389" s="4" t="s">
        <v>949</v>
      </c>
      <c r="F389" s="4" t="s">
        <v>954</v>
      </c>
      <c r="G389" s="4">
        <v>60</v>
      </c>
      <c r="H389" s="109">
        <v>72.899543378995403</v>
      </c>
      <c r="I389" s="109">
        <v>69.922374429223794</v>
      </c>
      <c r="J389" s="109">
        <v>67.958904109589</v>
      </c>
      <c r="K389" s="109">
        <v>37.32</v>
      </c>
      <c r="L389" s="109">
        <f>VLOOKUP($C389,ข้อมูลพื้นฐานรพ_สป_ณสค61!$C$2:$S$897,17,0)</f>
        <v>34.684931506849317</v>
      </c>
      <c r="M389" s="3">
        <f t="shared" si="6"/>
        <v>0</v>
      </c>
    </row>
    <row r="390" spans="1:13" x14ac:dyDescent="0.4">
      <c r="A390" s="4">
        <v>6</v>
      </c>
      <c r="B390" s="3" t="s">
        <v>1391</v>
      </c>
      <c r="C390" s="63">
        <v>10862</v>
      </c>
      <c r="D390" s="3" t="s">
        <v>2374</v>
      </c>
      <c r="E390" s="4" t="s">
        <v>949</v>
      </c>
      <c r="F390" s="4" t="s">
        <v>954</v>
      </c>
      <c r="G390" s="4">
        <v>30</v>
      </c>
      <c r="H390" s="109">
        <v>38.5479452054795</v>
      </c>
      <c r="I390" s="109">
        <v>41.013698630137</v>
      </c>
      <c r="J390" s="109">
        <v>28.5205479452055</v>
      </c>
      <c r="K390" s="109">
        <v>29.74</v>
      </c>
      <c r="L390" s="109">
        <f>VLOOKUP($C390,ข้อมูลพื้นฐานรพ_สป_ณสค61!$C$2:$S$897,17,0)</f>
        <v>34.739726027397261</v>
      </c>
      <c r="M390" s="3">
        <f t="shared" si="6"/>
        <v>0</v>
      </c>
    </row>
    <row r="391" spans="1:13" x14ac:dyDescent="0.4">
      <c r="A391" s="4">
        <v>6</v>
      </c>
      <c r="B391" s="3" t="s">
        <v>1399</v>
      </c>
      <c r="C391" s="63">
        <v>10663</v>
      </c>
      <c r="D391" s="3" t="s">
        <v>2375</v>
      </c>
      <c r="E391" s="4" t="s">
        <v>945</v>
      </c>
      <c r="F391" s="4" t="s">
        <v>946</v>
      </c>
      <c r="G391" s="4">
        <v>542</v>
      </c>
      <c r="H391" s="109">
        <v>105.102674494455</v>
      </c>
      <c r="I391" s="109">
        <v>113.558773646445</v>
      </c>
      <c r="J391" s="109">
        <v>55.621656881930903</v>
      </c>
      <c r="K391" s="109">
        <v>85.59</v>
      </c>
      <c r="L391" s="109">
        <f>VLOOKUP($C391,ข้อมูลพื้นฐานรพ_สป_ณสค61!$C$2:$S$897,17,0)</f>
        <v>114.03578830308851</v>
      </c>
      <c r="M391" s="3">
        <f t="shared" si="6"/>
        <v>1</v>
      </c>
    </row>
    <row r="392" spans="1:13" x14ac:dyDescent="0.4">
      <c r="A392" s="4">
        <v>6</v>
      </c>
      <c r="B392" s="3" t="s">
        <v>1399</v>
      </c>
      <c r="C392" s="63">
        <v>10827</v>
      </c>
      <c r="D392" s="3" t="s">
        <v>2376</v>
      </c>
      <c r="E392" s="4" t="s">
        <v>982</v>
      </c>
      <c r="F392" s="4" t="s">
        <v>983</v>
      </c>
      <c r="G392" s="4">
        <v>162</v>
      </c>
      <c r="H392" s="109">
        <v>86.438356164383606</v>
      </c>
      <c r="I392" s="109">
        <v>27.589297145051901</v>
      </c>
      <c r="J392" s="109">
        <v>37.180898732556599</v>
      </c>
      <c r="K392" s="109">
        <v>48.15</v>
      </c>
      <c r="L392" s="109">
        <f>VLOOKUP($C392,ข้อมูลพื้นฐานรพ_สป_ณสค61!$C$2:$S$897,17,0)</f>
        <v>53.610688313884658</v>
      </c>
      <c r="M392" s="3">
        <f t="shared" si="6"/>
        <v>0</v>
      </c>
    </row>
    <row r="393" spans="1:13" x14ac:dyDescent="0.4">
      <c r="A393" s="4">
        <v>6</v>
      </c>
      <c r="B393" s="3" t="s">
        <v>1399</v>
      </c>
      <c r="C393" s="63">
        <v>10828</v>
      </c>
      <c r="D393" s="3" t="s">
        <v>2377</v>
      </c>
      <c r="E393" s="4" t="s">
        <v>949</v>
      </c>
      <c r="F393" s="4" t="s">
        <v>950</v>
      </c>
      <c r="G393" s="4">
        <v>70</v>
      </c>
      <c r="H393" s="109">
        <v>60</v>
      </c>
      <c r="I393" s="109">
        <v>61.154598825831698</v>
      </c>
      <c r="J393" s="109">
        <v>51.068493150684901</v>
      </c>
      <c r="K393" s="109">
        <v>57.44</v>
      </c>
      <c r="L393" s="109">
        <f>VLOOKUP($C393,ข้อมูลพื้นฐานรพ_สป_ณสค61!$C$2:$S$897,17,0)</f>
        <v>71.428571428571431</v>
      </c>
      <c r="M393" s="3">
        <f t="shared" si="6"/>
        <v>0</v>
      </c>
    </row>
    <row r="394" spans="1:13" x14ac:dyDescent="0.4">
      <c r="A394" s="4">
        <v>6</v>
      </c>
      <c r="B394" s="3" t="s">
        <v>1399</v>
      </c>
      <c r="C394" s="63">
        <v>10829</v>
      </c>
      <c r="D394" s="3" t="s">
        <v>2378</v>
      </c>
      <c r="E394" s="4" t="s">
        <v>982</v>
      </c>
      <c r="F394" s="4" t="s">
        <v>983</v>
      </c>
      <c r="G394" s="4">
        <v>212</v>
      </c>
      <c r="H394" s="109">
        <v>73.9534246575342</v>
      </c>
      <c r="I394" s="109">
        <v>70.694520547945203</v>
      </c>
      <c r="J394" s="109">
        <v>50.330136986301397</v>
      </c>
      <c r="K394" s="109">
        <v>56.01</v>
      </c>
      <c r="L394" s="109">
        <f>VLOOKUP($C394,ข้อมูลพื้นฐานรพ_สป_ณสค61!$C$2:$S$897,17,0)</f>
        <v>69.881106228999741</v>
      </c>
      <c r="M394" s="3">
        <f t="shared" si="6"/>
        <v>0</v>
      </c>
    </row>
    <row r="395" spans="1:13" x14ac:dyDescent="0.4">
      <c r="A395" s="4">
        <v>6</v>
      </c>
      <c r="B395" s="3" t="s">
        <v>1399</v>
      </c>
      <c r="C395" s="63">
        <v>10830</v>
      </c>
      <c r="D395" s="3" t="s">
        <v>2379</v>
      </c>
      <c r="E395" s="4" t="s">
        <v>949</v>
      </c>
      <c r="F395" s="4" t="s">
        <v>954</v>
      </c>
      <c r="G395" s="4">
        <v>43</v>
      </c>
      <c r="H395" s="109">
        <v>49.643835616438402</v>
      </c>
      <c r="I395" s="109">
        <v>44.724505327245097</v>
      </c>
      <c r="J395" s="109">
        <v>41.984779299847801</v>
      </c>
      <c r="K395" s="109">
        <v>25.86</v>
      </c>
      <c r="L395" s="109">
        <f>VLOOKUP($C395,ข้อมูลพื้นฐานรพ_สป_ณสค61!$C$2:$S$897,17,0)</f>
        <v>43.032812997769987</v>
      </c>
      <c r="M395" s="3">
        <f t="shared" si="6"/>
        <v>0</v>
      </c>
    </row>
    <row r="396" spans="1:13" x14ac:dyDescent="0.4">
      <c r="A396" s="4">
        <v>6</v>
      </c>
      <c r="B396" s="3" t="s">
        <v>1399</v>
      </c>
      <c r="C396" s="63">
        <v>10831</v>
      </c>
      <c r="D396" s="3" t="s">
        <v>2380</v>
      </c>
      <c r="E396" s="4" t="s">
        <v>949</v>
      </c>
      <c r="F396" s="4" t="s">
        <v>954</v>
      </c>
      <c r="G396" s="4">
        <v>48</v>
      </c>
      <c r="H396" s="109">
        <v>62.397260273972599</v>
      </c>
      <c r="I396" s="109">
        <v>52.613078314809997</v>
      </c>
      <c r="J396" s="109">
        <v>16.6451279400362</v>
      </c>
      <c r="K396" s="109">
        <v>38.4</v>
      </c>
      <c r="L396" s="109">
        <f>VLOOKUP($C396,ข้อมูลพื้นฐานรพ_สป_ณสค61!$C$2:$S$897,17,0)</f>
        <v>60.565068493150683</v>
      </c>
      <c r="M396" s="3">
        <f t="shared" si="6"/>
        <v>0</v>
      </c>
    </row>
    <row r="397" spans="1:13" x14ac:dyDescent="0.4">
      <c r="A397" s="4">
        <v>6</v>
      </c>
      <c r="B397" s="3" t="s">
        <v>1399</v>
      </c>
      <c r="C397" s="63">
        <v>10832</v>
      </c>
      <c r="D397" s="3" t="s">
        <v>2381</v>
      </c>
      <c r="E397" s="4" t="s">
        <v>949</v>
      </c>
      <c r="F397" s="4" t="s">
        <v>954</v>
      </c>
      <c r="G397" s="4">
        <v>67</v>
      </c>
      <c r="H397" s="109">
        <v>56.367653557224898</v>
      </c>
      <c r="I397" s="109">
        <v>56.589041095890401</v>
      </c>
      <c r="J397" s="109">
        <v>59.182648401826498</v>
      </c>
      <c r="K397" s="109">
        <v>27.67</v>
      </c>
      <c r="L397" s="109">
        <f>VLOOKUP($C397,ข้อมูลพื้นฐานรพ_สป_ณสค61!$C$2:$S$897,17,0)</f>
        <v>70.905745246370884</v>
      </c>
      <c r="M397" s="3">
        <f t="shared" si="6"/>
        <v>0</v>
      </c>
    </row>
    <row r="398" spans="1:13" x14ac:dyDescent="0.4">
      <c r="A398" s="4">
        <v>6</v>
      </c>
      <c r="B398" s="3" t="s">
        <v>1399</v>
      </c>
      <c r="C398" s="63">
        <v>22734</v>
      </c>
      <c r="D398" s="3" t="s">
        <v>2383</v>
      </c>
      <c r="E398" s="4" t="s">
        <v>949</v>
      </c>
      <c r="F398" s="4" t="s">
        <v>954</v>
      </c>
      <c r="G398" s="4">
        <v>30</v>
      </c>
      <c r="H398" s="109">
        <v>34.757990867579899</v>
      </c>
      <c r="I398" s="109">
        <v>30.326659641728099</v>
      </c>
      <c r="J398" s="109">
        <v>35.363540569020003</v>
      </c>
      <c r="K398" s="109">
        <v>25.45</v>
      </c>
      <c r="L398" s="109">
        <f>VLOOKUP($C398,ข้อมูลพื้นฐานรพ_สป_ณสค61!$C$2:$S$897,17,0)</f>
        <v>32.292237442922378</v>
      </c>
      <c r="M398" s="3">
        <f t="shared" si="6"/>
        <v>0</v>
      </c>
    </row>
    <row r="399" spans="1:13" x14ac:dyDescent="0.4">
      <c r="A399" s="4">
        <v>6</v>
      </c>
      <c r="B399" s="3" t="s">
        <v>1399</v>
      </c>
      <c r="C399" s="63">
        <v>23962</v>
      </c>
      <c r="D399" s="3" t="s">
        <v>2382</v>
      </c>
      <c r="E399" s="4" t="s">
        <v>949</v>
      </c>
      <c r="F399" s="4" t="s">
        <v>954</v>
      </c>
      <c r="G399" s="4">
        <v>30</v>
      </c>
      <c r="H399" s="109">
        <v>32.511415525114202</v>
      </c>
      <c r="I399" s="109">
        <v>30.757990867579899</v>
      </c>
      <c r="J399" s="109">
        <v>17.780821917808201</v>
      </c>
      <c r="K399" s="109">
        <v>22.51</v>
      </c>
      <c r="L399" s="109">
        <f>VLOOKUP($C399,ข้อมูลพื้นฐานรพ_สป_ณสค61!$C$2:$S$897,17,0)</f>
        <v>36.136986301369866</v>
      </c>
      <c r="M399" s="3">
        <f t="shared" si="6"/>
        <v>0</v>
      </c>
    </row>
    <row r="400" spans="1:13" x14ac:dyDescent="0.4">
      <c r="A400" s="4">
        <v>6</v>
      </c>
      <c r="B400" s="3" t="s">
        <v>1409</v>
      </c>
      <c r="C400" s="63">
        <v>10685</v>
      </c>
      <c r="D400" s="3" t="s">
        <v>2384</v>
      </c>
      <c r="E400" s="4" t="s">
        <v>945</v>
      </c>
      <c r="F400" s="4" t="s">
        <v>946</v>
      </c>
      <c r="G400" s="4">
        <v>415</v>
      </c>
      <c r="H400" s="109">
        <v>99.320872997446003</v>
      </c>
      <c r="I400" s="109">
        <v>119.617758706057</v>
      </c>
      <c r="J400" s="109">
        <v>126.022115860703</v>
      </c>
      <c r="K400" s="109">
        <v>96.81</v>
      </c>
      <c r="L400" s="109">
        <f>VLOOKUP($C400,ข้อมูลพื้นฐานรพ_สป_ณสค61!$C$2:$S$897,17,0)</f>
        <v>145.58970127083677</v>
      </c>
      <c r="M400" s="3">
        <f t="shared" si="6"/>
        <v>1</v>
      </c>
    </row>
    <row r="401" spans="1:13" x14ac:dyDescent="0.4">
      <c r="A401" s="4">
        <v>6</v>
      </c>
      <c r="B401" s="3" t="s">
        <v>1409</v>
      </c>
      <c r="C401" s="63">
        <v>10752</v>
      </c>
      <c r="D401" s="3" t="s">
        <v>2385</v>
      </c>
      <c r="E401" s="4" t="s">
        <v>949</v>
      </c>
      <c r="F401" s="4" t="s">
        <v>957</v>
      </c>
      <c r="G401" s="4">
        <v>127</v>
      </c>
      <c r="H401" s="109">
        <v>81.761252446184002</v>
      </c>
      <c r="I401" s="109">
        <v>74.214611872146094</v>
      </c>
      <c r="J401" s="109">
        <v>72.867579908675793</v>
      </c>
      <c r="K401" s="109">
        <v>50.34</v>
      </c>
      <c r="L401" s="109">
        <f>VLOOKUP($C401,ข้อมูลพื้นฐานรพ_สป_ณสค61!$C$2:$S$897,17,0)</f>
        <v>89.440189839283789</v>
      </c>
      <c r="M401" s="3">
        <f t="shared" si="6"/>
        <v>1</v>
      </c>
    </row>
    <row r="402" spans="1:13" x14ac:dyDescent="0.4">
      <c r="A402" s="4">
        <v>6</v>
      </c>
      <c r="B402" s="3" t="s">
        <v>1409</v>
      </c>
      <c r="C402" s="63">
        <v>10753</v>
      </c>
      <c r="D402" s="3" t="s">
        <v>2386</v>
      </c>
      <c r="E402" s="4" t="s">
        <v>982</v>
      </c>
      <c r="F402" s="4" t="s">
        <v>983</v>
      </c>
      <c r="G402" s="4">
        <v>230</v>
      </c>
      <c r="H402" s="109">
        <v>80.704109589041096</v>
      </c>
      <c r="I402" s="109">
        <v>85.4698630136986</v>
      </c>
      <c r="J402" s="109">
        <v>76.689041095890403</v>
      </c>
      <c r="K402" s="109">
        <v>63.48</v>
      </c>
      <c r="L402" s="109">
        <f>VLOOKUP($C402,ข้อมูลพื้นฐานรพ_สป_ณสค61!$C$2:$S$897,17,0)</f>
        <v>82.482430017867784</v>
      </c>
      <c r="M402" s="3">
        <f t="shared" si="6"/>
        <v>1</v>
      </c>
    </row>
    <row r="403" spans="1:13" x14ac:dyDescent="0.4">
      <c r="A403" s="4">
        <v>6</v>
      </c>
      <c r="B403" s="3" t="s">
        <v>1409</v>
      </c>
      <c r="C403" s="63">
        <v>10754</v>
      </c>
      <c r="D403" s="3" t="s">
        <v>2387</v>
      </c>
      <c r="E403" s="4" t="s">
        <v>949</v>
      </c>
      <c r="F403" s="4" t="s">
        <v>950</v>
      </c>
      <c r="G403" s="4">
        <v>74</v>
      </c>
      <c r="H403" s="109">
        <v>76.378644186863397</v>
      </c>
      <c r="I403" s="109">
        <v>81.306923361717907</v>
      </c>
      <c r="J403" s="109">
        <v>69.9000370233247</v>
      </c>
      <c r="K403" s="109">
        <v>56.64</v>
      </c>
      <c r="L403" s="109">
        <f>VLOOKUP($C403,ข้อมูลพื้นฐานรพ_สป_ณสค61!$C$2:$S$897,17,0)</f>
        <v>67.837837837837839</v>
      </c>
      <c r="M403" s="3">
        <f t="shared" si="6"/>
        <v>0</v>
      </c>
    </row>
    <row r="404" spans="1:13" x14ac:dyDescent="0.4">
      <c r="A404" s="4">
        <v>6</v>
      </c>
      <c r="B404" s="3" t="s">
        <v>1409</v>
      </c>
      <c r="C404" s="63">
        <v>10755</v>
      </c>
      <c r="D404" s="3" t="s">
        <v>2388</v>
      </c>
      <c r="E404" s="4" t="s">
        <v>949</v>
      </c>
      <c r="F404" s="4" t="s">
        <v>954</v>
      </c>
      <c r="G404" s="4">
        <v>45</v>
      </c>
      <c r="H404" s="109">
        <v>76.280060882800598</v>
      </c>
      <c r="I404" s="109">
        <v>91.707317073170699</v>
      </c>
      <c r="J404" s="109">
        <v>85.973939191446703</v>
      </c>
      <c r="K404" s="109">
        <v>70.400000000000006</v>
      </c>
      <c r="L404" s="109">
        <f>VLOOKUP($C404,ข้อมูลพื้นฐานรพ_สป_ณสค61!$C$2:$S$897,17,0)</f>
        <v>77.199391171993909</v>
      </c>
      <c r="M404" s="3">
        <f t="shared" si="6"/>
        <v>0</v>
      </c>
    </row>
    <row r="405" spans="1:13" x14ac:dyDescent="0.4">
      <c r="A405" s="4">
        <v>6</v>
      </c>
      <c r="B405" s="3" t="s">
        <v>1409</v>
      </c>
      <c r="C405" s="63">
        <v>28785</v>
      </c>
      <c r="D405" s="3" t="s">
        <v>2389</v>
      </c>
      <c r="E405" s="4" t="s">
        <v>949</v>
      </c>
      <c r="F405" s="114" t="s">
        <v>976</v>
      </c>
      <c r="G405" s="114">
        <v>0</v>
      </c>
      <c r="H405" s="110">
        <v>0</v>
      </c>
      <c r="I405" s="110">
        <v>0</v>
      </c>
      <c r="J405" s="110">
        <v>0</v>
      </c>
      <c r="K405" s="110">
        <v>0</v>
      </c>
      <c r="L405" s="110">
        <f>VLOOKUP($C405,ข้อมูลพื้นฐานรพ_สป_ณสค61!$C$2:$S$897,17,0)</f>
        <v>0</v>
      </c>
      <c r="M405" s="111">
        <v>1</v>
      </c>
    </row>
    <row r="406" spans="1:13" x14ac:dyDescent="0.4">
      <c r="A406" s="4">
        <v>6</v>
      </c>
      <c r="B406" s="3" t="s">
        <v>1416</v>
      </c>
      <c r="C406" s="63">
        <v>10699</v>
      </c>
      <c r="D406" s="3" t="s">
        <v>2390</v>
      </c>
      <c r="E406" s="4" t="s">
        <v>982</v>
      </c>
      <c r="F406" s="4" t="s">
        <v>1009</v>
      </c>
      <c r="G406" s="4">
        <v>388</v>
      </c>
      <c r="H406" s="109">
        <v>108.971757145273</v>
      </c>
      <c r="I406" s="109">
        <v>98.056771642423399</v>
      </c>
      <c r="J406" s="109">
        <v>69.372263804547401</v>
      </c>
      <c r="K406" s="109">
        <v>80.239999999999995</v>
      </c>
      <c r="L406" s="109">
        <f>VLOOKUP($C406,ข้อมูลพื้นฐานรพ_สป_ณสค61!$C$2:$S$897,17,0)</f>
        <v>98.810902414913144</v>
      </c>
      <c r="M406" s="3">
        <f t="shared" si="6"/>
        <v>1</v>
      </c>
    </row>
    <row r="407" spans="1:13" x14ac:dyDescent="0.4">
      <c r="A407" s="4">
        <v>6</v>
      </c>
      <c r="B407" s="3" t="s">
        <v>1416</v>
      </c>
      <c r="C407" s="63">
        <v>10866</v>
      </c>
      <c r="D407" s="3" t="s">
        <v>2391</v>
      </c>
      <c r="E407" s="4" t="s">
        <v>949</v>
      </c>
      <c r="F407" s="4" t="s">
        <v>954</v>
      </c>
      <c r="G407" s="4">
        <v>34</v>
      </c>
      <c r="H407" s="109">
        <v>52.172211350293502</v>
      </c>
      <c r="I407" s="109">
        <v>60.539887187751802</v>
      </c>
      <c r="J407" s="109">
        <v>49.863013698630098</v>
      </c>
      <c r="K407" s="109">
        <v>60.68</v>
      </c>
      <c r="L407" s="109">
        <f>VLOOKUP($C407,ข้อมูลพื้นฐานรพ_สป_ณสค61!$C$2:$S$897,17,0)</f>
        <v>66.067687348912173</v>
      </c>
      <c r="M407" s="3">
        <f t="shared" si="6"/>
        <v>0</v>
      </c>
    </row>
    <row r="408" spans="1:13" x14ac:dyDescent="0.4">
      <c r="A408" s="4">
        <v>6</v>
      </c>
      <c r="B408" s="3" t="s">
        <v>1416</v>
      </c>
      <c r="C408" s="63">
        <v>10867</v>
      </c>
      <c r="D408" s="3" t="s">
        <v>2392</v>
      </c>
      <c r="E408" s="4" t="s">
        <v>949</v>
      </c>
      <c r="F408" s="4" t="s">
        <v>954</v>
      </c>
      <c r="G408" s="4">
        <v>45</v>
      </c>
      <c r="H408" s="109">
        <v>82.609949531362702</v>
      </c>
      <c r="I408" s="109">
        <v>81.031002162941604</v>
      </c>
      <c r="J408" s="109">
        <v>59.444844989185299</v>
      </c>
      <c r="K408" s="109">
        <v>73.84</v>
      </c>
      <c r="L408" s="109">
        <f>VLOOKUP($C408,ข้อมูลพื้นฐานรพ_สป_ณสค61!$C$2:$S$897,17,0)</f>
        <v>82.891933028919325</v>
      </c>
      <c r="M408" s="3">
        <f t="shared" si="6"/>
        <v>1</v>
      </c>
    </row>
    <row r="409" spans="1:13" x14ac:dyDescent="0.4">
      <c r="A409" s="4">
        <v>6</v>
      </c>
      <c r="B409" s="3" t="s">
        <v>1416</v>
      </c>
      <c r="C409" s="63">
        <v>10868</v>
      </c>
      <c r="D409" s="3" t="s">
        <v>2393</v>
      </c>
      <c r="E409" s="4" t="s">
        <v>949</v>
      </c>
      <c r="F409" s="4" t="s">
        <v>954</v>
      </c>
      <c r="G409" s="4">
        <v>85</v>
      </c>
      <c r="H409" s="109">
        <v>76.956947162426601</v>
      </c>
      <c r="I409" s="109">
        <v>76.412570507655104</v>
      </c>
      <c r="J409" s="109">
        <v>51.800161160354598</v>
      </c>
      <c r="K409" s="109">
        <v>55.4</v>
      </c>
      <c r="L409" s="109">
        <f>VLOOKUP($C409,ข้อมูลพื้นฐานรพ_สป_ณสค61!$C$2:$S$897,17,0)</f>
        <v>67.33601933924254</v>
      </c>
      <c r="M409" s="3">
        <f t="shared" si="6"/>
        <v>0</v>
      </c>
    </row>
    <row r="410" spans="1:13" x14ac:dyDescent="0.4">
      <c r="A410" s="4">
        <v>6</v>
      </c>
      <c r="B410" s="3" t="s">
        <v>1416</v>
      </c>
      <c r="C410" s="63">
        <v>10869</v>
      </c>
      <c r="D410" s="3" t="s">
        <v>2394</v>
      </c>
      <c r="E410" s="4" t="s">
        <v>949</v>
      </c>
      <c r="F410" s="4" t="s">
        <v>954</v>
      </c>
      <c r="G410" s="4">
        <v>77</v>
      </c>
      <c r="H410" s="109">
        <v>64.722602739726</v>
      </c>
      <c r="I410" s="109">
        <v>56.210638676392101</v>
      </c>
      <c r="J410" s="109">
        <v>35.7267390144102</v>
      </c>
      <c r="K410" s="109">
        <v>43.78</v>
      </c>
      <c r="L410" s="109">
        <f>VLOOKUP($C410,ข้อมูลพื้นฐานรพ_สป_ณสค61!$C$2:$S$897,17,0)</f>
        <v>56.370752535136099</v>
      </c>
      <c r="M410" s="3">
        <f t="shared" si="6"/>
        <v>0</v>
      </c>
    </row>
    <row r="411" spans="1:13" x14ac:dyDescent="0.4">
      <c r="A411" s="4">
        <v>6</v>
      </c>
      <c r="B411" s="3" t="s">
        <v>1416</v>
      </c>
      <c r="C411" s="63">
        <v>10870</v>
      </c>
      <c r="D411" s="3" t="s">
        <v>2395</v>
      </c>
      <c r="E411" s="4" t="s">
        <v>982</v>
      </c>
      <c r="F411" s="4" t="s">
        <v>983</v>
      </c>
      <c r="G411" s="4">
        <v>148</v>
      </c>
      <c r="H411" s="109">
        <v>80.373763948108504</v>
      </c>
      <c r="I411" s="109">
        <v>80.707611358069499</v>
      </c>
      <c r="J411" s="109">
        <v>56.451056881066897</v>
      </c>
      <c r="K411" s="109">
        <v>56.78</v>
      </c>
      <c r="L411" s="109">
        <f>VLOOKUP($C411,ข้อมูลพื้นฐานรพ_สป_ณสค61!$C$2:$S$897,17,0)</f>
        <v>80.808959644576078</v>
      </c>
      <c r="M411" s="3">
        <f t="shared" si="6"/>
        <v>1</v>
      </c>
    </row>
    <row r="412" spans="1:13" x14ac:dyDescent="0.4">
      <c r="A412" s="4">
        <v>6</v>
      </c>
      <c r="B412" s="3" t="s">
        <v>1416</v>
      </c>
      <c r="C412" s="63">
        <v>13817</v>
      </c>
      <c r="D412" s="3" t="s">
        <v>2396</v>
      </c>
      <c r="E412" s="4" t="s">
        <v>949</v>
      </c>
      <c r="F412" s="4" t="s">
        <v>954</v>
      </c>
      <c r="G412" s="4">
        <v>51</v>
      </c>
      <c r="H412" s="109">
        <v>70.534515175933393</v>
      </c>
      <c r="I412" s="109">
        <v>73.704002148804705</v>
      </c>
      <c r="J412" s="109">
        <v>47.596024711254401</v>
      </c>
      <c r="K412" s="109">
        <v>56.12</v>
      </c>
      <c r="L412" s="109">
        <f>VLOOKUP($C412,ข้อมูลพื้นฐานรพ_สป_ณสค61!$C$2:$S$897,17,0)</f>
        <v>59.156594144507118</v>
      </c>
      <c r="M412" s="3">
        <f t="shared" si="6"/>
        <v>0</v>
      </c>
    </row>
    <row r="413" spans="1:13" x14ac:dyDescent="0.4">
      <c r="A413" s="4">
        <v>6</v>
      </c>
      <c r="B413" s="3" t="s">
        <v>1416</v>
      </c>
      <c r="C413" s="63">
        <v>28849</v>
      </c>
      <c r="D413" s="3" t="s">
        <v>2397</v>
      </c>
      <c r="E413" s="4" t="s">
        <v>949</v>
      </c>
      <c r="F413" s="114" t="s">
        <v>976</v>
      </c>
      <c r="G413" s="114">
        <v>10</v>
      </c>
      <c r="H413" s="110">
        <v>0</v>
      </c>
      <c r="I413" s="110">
        <v>0</v>
      </c>
      <c r="J413" s="110">
        <v>0</v>
      </c>
      <c r="K413" s="110">
        <v>0</v>
      </c>
      <c r="L413" s="110">
        <f>VLOOKUP($C413,ข้อมูลพื้นฐานรพ_สป_ณสค61!$C$2:$S$897,17,0)</f>
        <v>0</v>
      </c>
      <c r="M413" s="111">
        <v>1</v>
      </c>
    </row>
    <row r="414" spans="1:13" x14ac:dyDescent="0.4">
      <c r="A414" s="4">
        <v>6</v>
      </c>
      <c r="B414" s="3" t="s">
        <v>1416</v>
      </c>
      <c r="C414" s="63">
        <v>28850</v>
      </c>
      <c r="D414" s="3" t="s">
        <v>2398</v>
      </c>
      <c r="E414" s="4" t="s">
        <v>949</v>
      </c>
      <c r="F414" s="114" t="s">
        <v>976</v>
      </c>
      <c r="G414" s="114">
        <v>10</v>
      </c>
      <c r="H414" s="110">
        <v>0</v>
      </c>
      <c r="I414" s="110">
        <v>0</v>
      </c>
      <c r="J414" s="110">
        <v>0</v>
      </c>
      <c r="K414" s="110">
        <v>0</v>
      </c>
      <c r="L414" s="110">
        <f>VLOOKUP($C414,ข้อมูลพื้นฐานรพ_สป_ณสค61!$C$2:$S$897,17,0)</f>
        <v>0</v>
      </c>
      <c r="M414" s="111">
        <v>1</v>
      </c>
    </row>
    <row r="415" spans="1:13" x14ac:dyDescent="0.4">
      <c r="A415" s="4">
        <v>7</v>
      </c>
      <c r="B415" s="3" t="s">
        <v>1426</v>
      </c>
      <c r="C415" s="63">
        <v>10709</v>
      </c>
      <c r="D415" s="3" t="s">
        <v>2399</v>
      </c>
      <c r="E415" s="4" t="s">
        <v>982</v>
      </c>
      <c r="F415" s="4" t="s">
        <v>1009</v>
      </c>
      <c r="G415" s="4">
        <v>540</v>
      </c>
      <c r="H415" s="109">
        <v>79.108873084816906</v>
      </c>
      <c r="I415" s="109">
        <v>89.8838153221715</v>
      </c>
      <c r="J415" s="109">
        <v>94.220700152207002</v>
      </c>
      <c r="K415" s="109">
        <v>84.17</v>
      </c>
      <c r="L415" s="109">
        <f>VLOOKUP($C415,ข้อมูลพื้นฐานรพ_สป_ณสค61!$C$2:$S$897,17,0)</f>
        <v>99.397260273972606</v>
      </c>
      <c r="M415" s="3">
        <f t="shared" si="6"/>
        <v>1</v>
      </c>
    </row>
    <row r="416" spans="1:13" x14ac:dyDescent="0.4">
      <c r="A416" s="4">
        <v>7</v>
      </c>
      <c r="B416" s="3" t="s">
        <v>1426</v>
      </c>
      <c r="C416" s="63">
        <v>11077</v>
      </c>
      <c r="D416" s="3" t="s">
        <v>2400</v>
      </c>
      <c r="E416" s="4" t="s">
        <v>949</v>
      </c>
      <c r="F416" s="4" t="s">
        <v>954</v>
      </c>
      <c r="G416" s="4">
        <v>37</v>
      </c>
      <c r="H416" s="109">
        <v>54.2887249736565</v>
      </c>
      <c r="I416" s="109">
        <v>58.686543110394801</v>
      </c>
      <c r="J416" s="109">
        <v>69.983883964544702</v>
      </c>
      <c r="K416" s="109">
        <v>65.53</v>
      </c>
      <c r="L416" s="109">
        <f>VLOOKUP($C416,ข้อมูลพื้นฐานรพ_สป_ณสค61!$C$2:$S$897,17,0)</f>
        <v>59.977786005183269</v>
      </c>
      <c r="M416" s="3">
        <f t="shared" si="6"/>
        <v>0</v>
      </c>
    </row>
    <row r="417" spans="1:13" x14ac:dyDescent="0.4">
      <c r="A417" s="4">
        <v>7</v>
      </c>
      <c r="B417" s="3" t="s">
        <v>1426</v>
      </c>
      <c r="C417" s="63">
        <v>11078</v>
      </c>
      <c r="D417" s="3" t="s">
        <v>2401</v>
      </c>
      <c r="E417" s="4" t="s">
        <v>949</v>
      </c>
      <c r="F417" s="4" t="s">
        <v>950</v>
      </c>
      <c r="G417" s="4">
        <v>124</v>
      </c>
      <c r="H417" s="109">
        <v>84.255372627874806</v>
      </c>
      <c r="I417" s="109">
        <v>80.410958904109606</v>
      </c>
      <c r="J417" s="109">
        <v>82.043747238179407</v>
      </c>
      <c r="K417" s="109">
        <v>76.38</v>
      </c>
      <c r="L417" s="109">
        <f>VLOOKUP($C417,ข้อมูลพื้นฐานรพ_สป_ณสค61!$C$2:$S$897,17,0)</f>
        <v>86.975254087494477</v>
      </c>
      <c r="M417" s="3">
        <f t="shared" si="6"/>
        <v>1</v>
      </c>
    </row>
    <row r="418" spans="1:13" x14ac:dyDescent="0.4">
      <c r="A418" s="4">
        <v>7</v>
      </c>
      <c r="B418" s="3" t="s">
        <v>1426</v>
      </c>
      <c r="C418" s="63">
        <v>11079</v>
      </c>
      <c r="D418" s="3" t="s">
        <v>2402</v>
      </c>
      <c r="E418" s="4" t="s">
        <v>949</v>
      </c>
      <c r="F418" s="4" t="s">
        <v>954</v>
      </c>
      <c r="G418" s="4">
        <v>30</v>
      </c>
      <c r="H418" s="109">
        <v>40.1461187214612</v>
      </c>
      <c r="I418" s="109">
        <v>27.077625570776299</v>
      </c>
      <c r="J418" s="109">
        <v>50.237442922374399</v>
      </c>
      <c r="K418" s="109">
        <v>45.78</v>
      </c>
      <c r="L418" s="109">
        <f>VLOOKUP($C418,ข้อมูลพื้นฐานรพ_สป_ณสค61!$C$2:$S$897,17,0)</f>
        <v>58.840182648401829</v>
      </c>
      <c r="M418" s="3">
        <f t="shared" si="6"/>
        <v>0</v>
      </c>
    </row>
    <row r="419" spans="1:13" x14ac:dyDescent="0.4">
      <c r="A419" s="4">
        <v>7</v>
      </c>
      <c r="B419" s="3" t="s">
        <v>1426</v>
      </c>
      <c r="C419" s="63">
        <v>11080</v>
      </c>
      <c r="D419" s="3" t="s">
        <v>2403</v>
      </c>
      <c r="E419" s="4" t="s">
        <v>949</v>
      </c>
      <c r="F419" s="4" t="s">
        <v>954</v>
      </c>
      <c r="G419" s="4">
        <v>84</v>
      </c>
      <c r="H419" s="109">
        <v>100.267123287671</v>
      </c>
      <c r="I419" s="109">
        <v>92.396414679519694</v>
      </c>
      <c r="J419" s="109">
        <v>86.700490444782702</v>
      </c>
      <c r="K419" s="109">
        <v>91.17</v>
      </c>
      <c r="L419" s="109">
        <f>VLOOKUP($C419,ข้อมูลพื้นฐานรพ_สป_ณสค61!$C$2:$S$897,17,0)</f>
        <v>96.343770384866275</v>
      </c>
      <c r="M419" s="3">
        <f t="shared" si="6"/>
        <v>1</v>
      </c>
    </row>
    <row r="420" spans="1:13" x14ac:dyDescent="0.4">
      <c r="A420" s="4">
        <v>7</v>
      </c>
      <c r="B420" s="3" t="s">
        <v>1426</v>
      </c>
      <c r="C420" s="63">
        <v>11081</v>
      </c>
      <c r="D420" s="3" t="s">
        <v>2404</v>
      </c>
      <c r="E420" s="4" t="s">
        <v>949</v>
      </c>
      <c r="F420" s="4" t="s">
        <v>957</v>
      </c>
      <c r="G420" s="4">
        <v>120</v>
      </c>
      <c r="H420" s="109">
        <v>83.874386146291002</v>
      </c>
      <c r="I420" s="109">
        <v>70.442922374429202</v>
      </c>
      <c r="J420" s="109">
        <v>72.326484018264793</v>
      </c>
      <c r="K420" s="109">
        <v>66.72</v>
      </c>
      <c r="L420" s="109">
        <f>VLOOKUP($C420,ข้อมูลพื้นฐานรพ_สป_ณสค61!$C$2:$S$897,17,0)</f>
        <v>79.641552511415526</v>
      </c>
      <c r="M420" s="3">
        <f t="shared" si="6"/>
        <v>0</v>
      </c>
    </row>
    <row r="421" spans="1:13" x14ac:dyDescent="0.4">
      <c r="A421" s="4">
        <v>7</v>
      </c>
      <c r="B421" s="3" t="s">
        <v>1426</v>
      </c>
      <c r="C421" s="63">
        <v>11082</v>
      </c>
      <c r="D421" s="3" t="s">
        <v>2405</v>
      </c>
      <c r="E421" s="4" t="s">
        <v>949</v>
      </c>
      <c r="F421" s="4" t="s">
        <v>954</v>
      </c>
      <c r="G421" s="4">
        <v>56</v>
      </c>
      <c r="H421" s="109">
        <v>55.102739726027401</v>
      </c>
      <c r="I421" s="109">
        <v>57.5831702544031</v>
      </c>
      <c r="J421" s="109">
        <v>44.417808219178099</v>
      </c>
      <c r="K421" s="109">
        <v>36.79</v>
      </c>
      <c r="L421" s="109">
        <f>VLOOKUP($C421,ข้อมูลพื้นฐานรพ_สป_ณสค61!$C$2:$S$897,17,0)</f>
        <v>39.628180039138947</v>
      </c>
      <c r="M421" s="3">
        <f t="shared" si="6"/>
        <v>0</v>
      </c>
    </row>
    <row r="422" spans="1:13" x14ac:dyDescent="0.4">
      <c r="A422" s="4">
        <v>7</v>
      </c>
      <c r="B422" s="3" t="s">
        <v>1426</v>
      </c>
      <c r="C422" s="63">
        <v>11083</v>
      </c>
      <c r="D422" s="3" t="s">
        <v>2406</v>
      </c>
      <c r="E422" s="4" t="s">
        <v>949</v>
      </c>
      <c r="F422" s="4" t="s">
        <v>954</v>
      </c>
      <c r="G422" s="4">
        <v>30</v>
      </c>
      <c r="H422" s="109">
        <v>49.580983078162802</v>
      </c>
      <c r="I422" s="109">
        <v>52.429223744292202</v>
      </c>
      <c r="J422" s="109">
        <v>54.3470319634703</v>
      </c>
      <c r="K422" s="109">
        <v>54.53</v>
      </c>
      <c r="L422" s="109">
        <f>VLOOKUP($C422,ข้อมูลพื้นฐานรพ_สป_ณสค61!$C$2:$S$897,17,0)</f>
        <v>49.963470319634702</v>
      </c>
      <c r="M422" s="3">
        <f t="shared" si="6"/>
        <v>0</v>
      </c>
    </row>
    <row r="423" spans="1:13" x14ac:dyDescent="0.4">
      <c r="A423" s="4">
        <v>7</v>
      </c>
      <c r="B423" s="3" t="s">
        <v>1426</v>
      </c>
      <c r="C423" s="63">
        <v>11084</v>
      </c>
      <c r="D423" s="3" t="s">
        <v>2407</v>
      </c>
      <c r="E423" s="4" t="s">
        <v>949</v>
      </c>
      <c r="F423" s="4" t="s">
        <v>954</v>
      </c>
      <c r="G423" s="4">
        <v>71</v>
      </c>
      <c r="H423" s="109">
        <v>63.845763571790997</v>
      </c>
      <c r="I423" s="109">
        <v>87.280821917808197</v>
      </c>
      <c r="J423" s="109">
        <v>95.397260273972606</v>
      </c>
      <c r="K423" s="109">
        <v>92.72</v>
      </c>
      <c r="L423" s="109">
        <f>VLOOKUP($C423,ข้อมูลพื้นฐานรพ_สป_ณสค61!$C$2:$S$897,17,0)</f>
        <v>70.163997684738575</v>
      </c>
      <c r="M423" s="3">
        <f t="shared" si="6"/>
        <v>0</v>
      </c>
    </row>
    <row r="424" spans="1:13" x14ac:dyDescent="0.4">
      <c r="A424" s="4">
        <v>7</v>
      </c>
      <c r="B424" s="3" t="s">
        <v>1426</v>
      </c>
      <c r="C424" s="63">
        <v>11085</v>
      </c>
      <c r="D424" s="3" t="s">
        <v>2408</v>
      </c>
      <c r="E424" s="4" t="s">
        <v>949</v>
      </c>
      <c r="F424" s="4" t="s">
        <v>954</v>
      </c>
      <c r="G424" s="4">
        <v>34</v>
      </c>
      <c r="H424" s="109">
        <v>72.210045662100498</v>
      </c>
      <c r="I424" s="109">
        <v>84.6666666666667</v>
      </c>
      <c r="J424" s="109">
        <v>85.031963470319596</v>
      </c>
      <c r="K424" s="109">
        <v>67.150000000000006</v>
      </c>
      <c r="L424" s="109">
        <f>VLOOKUP($C424,ข้อมูลพื้นฐานรพ_สป_ณสค61!$C$2:$S$897,17,0)</f>
        <v>84.778404512489928</v>
      </c>
      <c r="M424" s="3">
        <f t="shared" si="6"/>
        <v>1</v>
      </c>
    </row>
    <row r="425" spans="1:13" x14ac:dyDescent="0.4">
      <c r="A425" s="4">
        <v>7</v>
      </c>
      <c r="B425" s="3" t="s">
        <v>1426</v>
      </c>
      <c r="C425" s="63">
        <v>11086</v>
      </c>
      <c r="D425" s="3" t="s">
        <v>2409</v>
      </c>
      <c r="E425" s="4" t="s">
        <v>949</v>
      </c>
      <c r="F425" s="4" t="s">
        <v>954</v>
      </c>
      <c r="G425" s="4">
        <v>73</v>
      </c>
      <c r="H425" s="109">
        <v>59.949420442571103</v>
      </c>
      <c r="I425" s="109">
        <v>42.717207731281697</v>
      </c>
      <c r="J425" s="109">
        <v>65.419403265152894</v>
      </c>
      <c r="K425" s="109">
        <v>58.22</v>
      </c>
      <c r="L425" s="109">
        <f>VLOOKUP($C425,ข้อมูลพื้นฐานรพ_สป_ณสค61!$C$2:$S$897,17,0)</f>
        <v>67.877650591105279</v>
      </c>
      <c r="M425" s="3">
        <f t="shared" si="6"/>
        <v>0</v>
      </c>
    </row>
    <row r="426" spans="1:13" x14ac:dyDescent="0.4">
      <c r="A426" s="4">
        <v>7</v>
      </c>
      <c r="B426" s="3" t="s">
        <v>1426</v>
      </c>
      <c r="C426" s="63">
        <v>11087</v>
      </c>
      <c r="D426" s="3" t="s">
        <v>2410</v>
      </c>
      <c r="E426" s="4" t="s">
        <v>949</v>
      </c>
      <c r="F426" s="4" t="s">
        <v>957</v>
      </c>
      <c r="G426" s="4">
        <v>60</v>
      </c>
      <c r="H426" s="109">
        <v>78.040334855403302</v>
      </c>
      <c r="I426" s="109">
        <v>118.04566210045699</v>
      </c>
      <c r="J426" s="109">
        <v>104.10502283104999</v>
      </c>
      <c r="K426" s="109">
        <v>104.68</v>
      </c>
      <c r="L426" s="109">
        <f>VLOOKUP($C426,ข้อมูลพื้นฐานรพ_สป_ณสค61!$C$2:$S$897,17,0)</f>
        <v>110.15981735159818</v>
      </c>
      <c r="M426" s="3">
        <f t="shared" si="6"/>
        <v>1</v>
      </c>
    </row>
    <row r="427" spans="1:13" x14ac:dyDescent="0.4">
      <c r="A427" s="4">
        <v>7</v>
      </c>
      <c r="B427" s="3" t="s">
        <v>1426</v>
      </c>
      <c r="C427" s="63">
        <v>11088</v>
      </c>
      <c r="D427" s="3" t="s">
        <v>2411</v>
      </c>
      <c r="E427" s="4" t="s">
        <v>949</v>
      </c>
      <c r="F427" s="4" t="s">
        <v>954</v>
      </c>
      <c r="G427" s="4">
        <v>34</v>
      </c>
      <c r="H427" s="109">
        <v>57.207001522070001</v>
      </c>
      <c r="I427" s="109">
        <v>51.788879935535903</v>
      </c>
      <c r="J427" s="109">
        <v>59.049153908138599</v>
      </c>
      <c r="K427" s="109">
        <v>61.04</v>
      </c>
      <c r="L427" s="109">
        <f>VLOOKUP($C427,ข้อมูลพื้นฐานรพ_สป_ณสค61!$C$2:$S$897,17,0)</f>
        <v>60.838033843674459</v>
      </c>
      <c r="M427" s="3">
        <f t="shared" si="6"/>
        <v>0</v>
      </c>
    </row>
    <row r="428" spans="1:13" x14ac:dyDescent="0.4">
      <c r="A428" s="4">
        <v>7</v>
      </c>
      <c r="B428" s="3" t="s">
        <v>1426</v>
      </c>
      <c r="C428" s="63">
        <v>11449</v>
      </c>
      <c r="D428" s="3" t="s">
        <v>2412</v>
      </c>
      <c r="E428" s="4" t="s">
        <v>949</v>
      </c>
      <c r="F428" s="4" t="s">
        <v>957</v>
      </c>
      <c r="G428" s="4">
        <v>163</v>
      </c>
      <c r="H428" s="109">
        <v>92.591081317400196</v>
      </c>
      <c r="I428" s="109">
        <v>84.321917808219197</v>
      </c>
      <c r="J428" s="109">
        <v>77.486301369863</v>
      </c>
      <c r="K428" s="109">
        <v>76.73</v>
      </c>
      <c r="L428" s="109">
        <f>VLOOKUP($C428,ข้อมูลพื้นฐานรพ_สป_ณสค61!$C$2:$S$897,17,0)</f>
        <v>70.847970417682163</v>
      </c>
      <c r="M428" s="3">
        <f t="shared" si="6"/>
        <v>0</v>
      </c>
    </row>
    <row r="429" spans="1:13" x14ac:dyDescent="0.4">
      <c r="A429" s="4">
        <v>7</v>
      </c>
      <c r="B429" s="3" t="s">
        <v>1426</v>
      </c>
      <c r="C429" s="63">
        <v>28017</v>
      </c>
      <c r="D429" s="3" t="s">
        <v>2413</v>
      </c>
      <c r="E429" s="4" t="s">
        <v>949</v>
      </c>
      <c r="F429" s="114" t="s">
        <v>976</v>
      </c>
      <c r="G429" s="114">
        <v>0</v>
      </c>
      <c r="H429" s="110">
        <v>0</v>
      </c>
      <c r="I429" s="110">
        <v>0</v>
      </c>
      <c r="J429" s="110">
        <v>0</v>
      </c>
      <c r="K429" s="110">
        <v>0</v>
      </c>
      <c r="L429" s="110">
        <f>VLOOKUP($C429,ข้อมูลพื้นฐานรพ_สป_ณสค61!$C$2:$S$897,17,0)</f>
        <v>0</v>
      </c>
      <c r="M429" s="111">
        <v>1</v>
      </c>
    </row>
    <row r="430" spans="1:13" x14ac:dyDescent="0.4">
      <c r="A430" s="4">
        <v>7</v>
      </c>
      <c r="B430" s="3" t="s">
        <v>1426</v>
      </c>
      <c r="C430" s="63">
        <v>28789</v>
      </c>
      <c r="D430" s="3" t="s">
        <v>2414</v>
      </c>
      <c r="E430" s="4" t="s">
        <v>949</v>
      </c>
      <c r="F430" s="114" t="s">
        <v>976</v>
      </c>
      <c r="G430" s="114">
        <v>0</v>
      </c>
      <c r="H430" s="110">
        <v>0</v>
      </c>
      <c r="I430" s="110">
        <v>0</v>
      </c>
      <c r="J430" s="110">
        <v>0</v>
      </c>
      <c r="K430" s="110">
        <v>0</v>
      </c>
      <c r="L430" s="110">
        <f>VLOOKUP($C430,ข้อมูลพื้นฐานรพ_สป_ณสค61!$C$2:$S$897,17,0)</f>
        <v>0</v>
      </c>
      <c r="M430" s="111">
        <v>1</v>
      </c>
    </row>
    <row r="431" spans="1:13" x14ac:dyDescent="0.4">
      <c r="A431" s="4">
        <v>7</v>
      </c>
      <c r="B431" s="3" t="s">
        <v>1426</v>
      </c>
      <c r="C431" s="63">
        <v>28790</v>
      </c>
      <c r="D431" s="3" t="s">
        <v>2415</v>
      </c>
      <c r="E431" s="4" t="s">
        <v>949</v>
      </c>
      <c r="F431" s="114" t="s">
        <v>976</v>
      </c>
      <c r="G431" s="114">
        <v>0</v>
      </c>
      <c r="H431" s="110">
        <v>0</v>
      </c>
      <c r="I431" s="110">
        <v>0</v>
      </c>
      <c r="J431" s="110">
        <v>0</v>
      </c>
      <c r="K431" s="110">
        <v>0</v>
      </c>
      <c r="L431" s="110">
        <f>VLOOKUP($C431,ข้อมูลพื้นฐานรพ_สป_ณสค61!$C$2:$S$897,17,0)</f>
        <v>0</v>
      </c>
      <c r="M431" s="111">
        <v>1</v>
      </c>
    </row>
    <row r="432" spans="1:13" x14ac:dyDescent="0.4">
      <c r="A432" s="4">
        <v>7</v>
      </c>
      <c r="B432" s="3" t="s">
        <v>1426</v>
      </c>
      <c r="C432" s="63">
        <v>28791</v>
      </c>
      <c r="D432" s="3" t="s">
        <v>2416</v>
      </c>
      <c r="E432" s="4" t="s">
        <v>949</v>
      </c>
      <c r="F432" s="114" t="s">
        <v>976</v>
      </c>
      <c r="G432" s="114">
        <v>0</v>
      </c>
      <c r="H432" s="110">
        <v>0</v>
      </c>
      <c r="I432" s="110">
        <v>0</v>
      </c>
      <c r="J432" s="110">
        <v>0</v>
      </c>
      <c r="K432" s="110">
        <v>0</v>
      </c>
      <c r="L432" s="110">
        <f>VLOOKUP($C432,ข้อมูลพื้นฐานรพ_สป_ณสค61!$C$2:$S$897,17,0)</f>
        <v>0</v>
      </c>
      <c r="M432" s="111">
        <v>1</v>
      </c>
    </row>
    <row r="433" spans="1:13" x14ac:dyDescent="0.4">
      <c r="A433" s="4">
        <v>7</v>
      </c>
      <c r="B433" s="3" t="s">
        <v>1445</v>
      </c>
      <c r="C433" s="63">
        <v>10670</v>
      </c>
      <c r="D433" s="3" t="s">
        <v>2417</v>
      </c>
      <c r="E433" s="4" t="s">
        <v>945</v>
      </c>
      <c r="F433" s="4" t="s">
        <v>946</v>
      </c>
      <c r="G433" s="4">
        <v>867</v>
      </c>
      <c r="H433" s="109">
        <v>114.91934082255</v>
      </c>
      <c r="I433" s="109">
        <v>117.42143432715601</v>
      </c>
      <c r="J433" s="109">
        <v>107.768245090139</v>
      </c>
      <c r="K433" s="109">
        <v>104.35</v>
      </c>
      <c r="L433" s="109">
        <f>VLOOKUP($C433,ข้อมูลพื้นฐานรพ_สป_ณสค61!$C$2:$S$897,17,0)</f>
        <v>62.677473890442556</v>
      </c>
      <c r="M433" s="3">
        <f t="shared" si="6"/>
        <v>0</v>
      </c>
    </row>
    <row r="434" spans="1:13" x14ac:dyDescent="0.4">
      <c r="A434" s="4">
        <v>7</v>
      </c>
      <c r="B434" s="3" t="s">
        <v>1445</v>
      </c>
      <c r="C434" s="63">
        <v>10995</v>
      </c>
      <c r="D434" s="3" t="s">
        <v>2418</v>
      </c>
      <c r="E434" s="4" t="s">
        <v>949</v>
      </c>
      <c r="F434" s="4" t="s">
        <v>954</v>
      </c>
      <c r="G434" s="4">
        <v>30</v>
      </c>
      <c r="H434" s="109">
        <v>100.25570776255699</v>
      </c>
      <c r="I434" s="109">
        <v>92.767123287671197</v>
      </c>
      <c r="J434" s="109">
        <v>111.342465753425</v>
      </c>
      <c r="K434" s="109">
        <v>107.85</v>
      </c>
      <c r="L434" s="109">
        <f>VLOOKUP($C434,ข้อมูลพื้นฐานรพ_สป_ณสค61!$C$2:$S$897,17,0)</f>
        <v>62.25570776255708</v>
      </c>
      <c r="M434" s="3">
        <f t="shared" si="6"/>
        <v>0</v>
      </c>
    </row>
    <row r="435" spans="1:13" x14ac:dyDescent="0.4">
      <c r="A435" s="4">
        <v>7</v>
      </c>
      <c r="B435" s="3" t="s">
        <v>1445</v>
      </c>
      <c r="C435" s="63">
        <v>10996</v>
      </c>
      <c r="D435" s="3" t="s">
        <v>2419</v>
      </c>
      <c r="E435" s="4" t="s">
        <v>949</v>
      </c>
      <c r="F435" s="4" t="s">
        <v>954</v>
      </c>
      <c r="G435" s="4">
        <v>30</v>
      </c>
      <c r="H435" s="109">
        <v>83.981735159817305</v>
      </c>
      <c r="I435" s="109">
        <v>83.936073059360695</v>
      </c>
      <c r="J435" s="109">
        <v>83.534246575342493</v>
      </c>
      <c r="K435" s="109">
        <v>67.28</v>
      </c>
      <c r="L435" s="109">
        <f>VLOOKUP($C435,ข้อมูลพื้นฐานรพ_สป_ณสค61!$C$2:$S$897,17,0)</f>
        <v>39.726027397260275</v>
      </c>
      <c r="M435" s="3">
        <f t="shared" si="6"/>
        <v>0</v>
      </c>
    </row>
    <row r="436" spans="1:13" x14ac:dyDescent="0.4">
      <c r="A436" s="4">
        <v>7</v>
      </c>
      <c r="B436" s="3" t="s">
        <v>1445</v>
      </c>
      <c r="C436" s="63">
        <v>10997</v>
      </c>
      <c r="D436" s="3" t="s">
        <v>2420</v>
      </c>
      <c r="E436" s="4" t="s">
        <v>949</v>
      </c>
      <c r="F436" s="4" t="s">
        <v>950</v>
      </c>
      <c r="G436" s="4">
        <v>92</v>
      </c>
      <c r="H436" s="109">
        <v>99.898749255509202</v>
      </c>
      <c r="I436" s="109">
        <v>107.36301369863</v>
      </c>
      <c r="J436" s="109">
        <v>69.467621419676206</v>
      </c>
      <c r="K436" s="109">
        <v>74.86</v>
      </c>
      <c r="L436" s="109">
        <f>VLOOKUP($C436,ข้อมูลพื้นฐานรพ_สป_ณสค61!$C$2:$S$897,17,0)</f>
        <v>31.486003573555688</v>
      </c>
      <c r="M436" s="3">
        <f t="shared" si="6"/>
        <v>0</v>
      </c>
    </row>
    <row r="437" spans="1:13" x14ac:dyDescent="0.4">
      <c r="A437" s="4">
        <v>7</v>
      </c>
      <c r="B437" s="3" t="s">
        <v>1445</v>
      </c>
      <c r="C437" s="63">
        <v>10998</v>
      </c>
      <c r="D437" s="3" t="s">
        <v>2421</v>
      </c>
      <c r="E437" s="4" t="s">
        <v>982</v>
      </c>
      <c r="F437" s="4" t="s">
        <v>983</v>
      </c>
      <c r="G437" s="4">
        <v>224</v>
      </c>
      <c r="H437" s="109">
        <v>88.501402871761002</v>
      </c>
      <c r="I437" s="109">
        <v>94.604720250866507</v>
      </c>
      <c r="J437" s="109">
        <v>97.960059415745206</v>
      </c>
      <c r="K437" s="109">
        <v>98.81</v>
      </c>
      <c r="L437" s="109">
        <f>VLOOKUP($C437,ข้อมูลพื้นฐานรพ_สป_ณสค61!$C$2:$S$897,17,0)</f>
        <v>46.834637964774949</v>
      </c>
      <c r="M437" s="3">
        <f t="shared" si="6"/>
        <v>0</v>
      </c>
    </row>
    <row r="438" spans="1:13" x14ac:dyDescent="0.4">
      <c r="A438" s="4">
        <v>7</v>
      </c>
      <c r="B438" s="3" t="s">
        <v>1445</v>
      </c>
      <c r="C438" s="63">
        <v>10999</v>
      </c>
      <c r="D438" s="3" t="s">
        <v>2422</v>
      </c>
      <c r="E438" s="4" t="s">
        <v>949</v>
      </c>
      <c r="F438" s="4" t="s">
        <v>954</v>
      </c>
      <c r="G438" s="4">
        <v>60</v>
      </c>
      <c r="H438" s="109">
        <v>101.438356164384</v>
      </c>
      <c r="I438" s="109">
        <v>71.3196347031963</v>
      </c>
      <c r="J438" s="109">
        <v>60.232876712328803</v>
      </c>
      <c r="K438" s="109">
        <v>71.319999999999993</v>
      </c>
      <c r="L438" s="109">
        <f>VLOOKUP($C438,ข้อมูลพื้นฐานรพ_สป_ณสค61!$C$2:$S$897,17,0)</f>
        <v>39.913242009132418</v>
      </c>
      <c r="M438" s="3">
        <f t="shared" si="6"/>
        <v>0</v>
      </c>
    </row>
    <row r="439" spans="1:13" x14ac:dyDescent="0.4">
      <c r="A439" s="4">
        <v>7</v>
      </c>
      <c r="B439" s="3" t="s">
        <v>1445</v>
      </c>
      <c r="C439" s="63">
        <v>11000</v>
      </c>
      <c r="D439" s="3" t="s">
        <v>2423</v>
      </c>
      <c r="E439" s="4" t="s">
        <v>949</v>
      </c>
      <c r="F439" s="4" t="s">
        <v>950</v>
      </c>
      <c r="G439" s="4">
        <v>120</v>
      </c>
      <c r="H439" s="109">
        <v>109.884834525397</v>
      </c>
      <c r="I439" s="109">
        <v>81.808219178082197</v>
      </c>
      <c r="J439" s="109">
        <v>73.789954337899502</v>
      </c>
      <c r="K439" s="109">
        <v>69.66</v>
      </c>
      <c r="L439" s="109">
        <f>VLOOKUP($C439,ข้อมูลพื้นฐานรพ_สป_ณสค61!$C$2:$S$897,17,0)</f>
        <v>78.107305936073061</v>
      </c>
      <c r="M439" s="3">
        <f t="shared" si="6"/>
        <v>0</v>
      </c>
    </row>
    <row r="440" spans="1:13" x14ac:dyDescent="0.4">
      <c r="A440" s="4">
        <v>7</v>
      </c>
      <c r="B440" s="3" t="s">
        <v>1445</v>
      </c>
      <c r="C440" s="63">
        <v>11001</v>
      </c>
      <c r="D440" s="3" t="s">
        <v>2424</v>
      </c>
      <c r="E440" s="4" t="s">
        <v>949</v>
      </c>
      <c r="F440" s="4" t="s">
        <v>954</v>
      </c>
      <c r="G440" s="4">
        <v>47</v>
      </c>
      <c r="H440" s="109">
        <v>79.335362760020303</v>
      </c>
      <c r="I440" s="109">
        <v>75.604779947537196</v>
      </c>
      <c r="J440" s="109">
        <v>74.730399300495506</v>
      </c>
      <c r="K440" s="109">
        <v>75.510000000000005</v>
      </c>
      <c r="L440" s="109">
        <f>VLOOKUP($C440,ข้อมูลพื้นฐานรพ_สป_ณสค61!$C$2:$S$897,17,0)</f>
        <v>46.27805304575925</v>
      </c>
      <c r="M440" s="3">
        <f t="shared" si="6"/>
        <v>0</v>
      </c>
    </row>
    <row r="441" spans="1:13" x14ac:dyDescent="0.4">
      <c r="A441" s="4">
        <v>7</v>
      </c>
      <c r="B441" s="3" t="s">
        <v>1445</v>
      </c>
      <c r="C441" s="63">
        <v>11002</v>
      </c>
      <c r="D441" s="3" t="s">
        <v>2425</v>
      </c>
      <c r="E441" s="4" t="s">
        <v>949</v>
      </c>
      <c r="F441" s="4" t="s">
        <v>957</v>
      </c>
      <c r="G441" s="4">
        <v>120</v>
      </c>
      <c r="H441" s="109">
        <v>75.3607305936073</v>
      </c>
      <c r="I441" s="109">
        <v>68.730593607305906</v>
      </c>
      <c r="J441" s="109">
        <v>64.420091324200897</v>
      </c>
      <c r="K441" s="109">
        <v>69.87</v>
      </c>
      <c r="L441" s="109">
        <f>VLOOKUP($C441,ข้อมูลพื้นฐานรพ_สป_ณสค61!$C$2:$S$897,17,0)</f>
        <v>36.340182648401829</v>
      </c>
      <c r="M441" s="3">
        <f t="shared" si="6"/>
        <v>0</v>
      </c>
    </row>
    <row r="442" spans="1:13" x14ac:dyDescent="0.4">
      <c r="A442" s="4">
        <v>7</v>
      </c>
      <c r="B442" s="3" t="s">
        <v>1445</v>
      </c>
      <c r="C442" s="63">
        <v>11003</v>
      </c>
      <c r="D442" s="3" t="s">
        <v>2426</v>
      </c>
      <c r="E442" s="4" t="s">
        <v>949</v>
      </c>
      <c r="F442" s="4" t="s">
        <v>954</v>
      </c>
      <c r="G442" s="4">
        <v>30</v>
      </c>
      <c r="H442" s="109">
        <v>57.625570776255699</v>
      </c>
      <c r="I442" s="109">
        <v>33.424657534246599</v>
      </c>
      <c r="J442" s="109">
        <v>73.890410958904098</v>
      </c>
      <c r="K442" s="109">
        <v>57.5</v>
      </c>
      <c r="L442" s="109">
        <f>VLOOKUP($C442,ข้อมูลพื้นฐานรพ_สป_ณสค61!$C$2:$S$897,17,0)</f>
        <v>32.146118721461185</v>
      </c>
      <c r="M442" s="3">
        <f t="shared" si="6"/>
        <v>0</v>
      </c>
    </row>
    <row r="443" spans="1:13" x14ac:dyDescent="0.4">
      <c r="A443" s="4">
        <v>7</v>
      </c>
      <c r="B443" s="3" t="s">
        <v>1445</v>
      </c>
      <c r="C443" s="63">
        <v>11004</v>
      </c>
      <c r="D443" s="3" t="s">
        <v>2427</v>
      </c>
      <c r="E443" s="4" t="s">
        <v>949</v>
      </c>
      <c r="F443" s="4" t="s">
        <v>957</v>
      </c>
      <c r="G443" s="4">
        <v>67</v>
      </c>
      <c r="H443" s="109">
        <v>88.1823757922715</v>
      </c>
      <c r="I443" s="109">
        <v>97.787773461459807</v>
      </c>
      <c r="J443" s="109">
        <v>61.427111020241298</v>
      </c>
      <c r="K443" s="109">
        <v>83.62</v>
      </c>
      <c r="L443" s="109">
        <f>VLOOKUP($C443,ข้อมูลพื้นฐานรพ_สป_ณสค61!$C$2:$S$897,17,0)</f>
        <v>51.739930484563487</v>
      </c>
      <c r="M443" s="3">
        <f t="shared" si="6"/>
        <v>0</v>
      </c>
    </row>
    <row r="444" spans="1:13" x14ac:dyDescent="0.4">
      <c r="A444" s="4">
        <v>7</v>
      </c>
      <c r="B444" s="3" t="s">
        <v>1445</v>
      </c>
      <c r="C444" s="63">
        <v>11005</v>
      </c>
      <c r="D444" s="3" t="s">
        <v>2428</v>
      </c>
      <c r="E444" s="4" t="s">
        <v>949</v>
      </c>
      <c r="F444" s="4" t="s">
        <v>954</v>
      </c>
      <c r="G444" s="4">
        <v>35</v>
      </c>
      <c r="H444" s="109">
        <v>64.109589041095902</v>
      </c>
      <c r="I444" s="109">
        <v>52.908023483366001</v>
      </c>
      <c r="J444" s="109">
        <v>47.045009784735797</v>
      </c>
      <c r="K444" s="109">
        <v>53.34</v>
      </c>
      <c r="L444" s="109">
        <f>VLOOKUP($C444,ข้อมูลพื้นฐานรพ_สป_ณสค61!$C$2:$S$897,17,0)</f>
        <v>61.80821917808219</v>
      </c>
      <c r="M444" s="3">
        <f t="shared" si="6"/>
        <v>0</v>
      </c>
    </row>
    <row r="445" spans="1:13" x14ac:dyDescent="0.4">
      <c r="A445" s="4">
        <v>7</v>
      </c>
      <c r="B445" s="3" t="s">
        <v>1445</v>
      </c>
      <c r="C445" s="63">
        <v>11006</v>
      </c>
      <c r="D445" s="3" t="s">
        <v>2429</v>
      </c>
      <c r="E445" s="4" t="s">
        <v>949</v>
      </c>
      <c r="F445" s="4" t="s">
        <v>954</v>
      </c>
      <c r="G445" s="4">
        <v>30</v>
      </c>
      <c r="H445" s="109">
        <v>92.968036529680404</v>
      </c>
      <c r="I445" s="109">
        <v>107.013698630137</v>
      </c>
      <c r="J445" s="109">
        <v>81.726027397260296</v>
      </c>
      <c r="K445" s="109">
        <v>80.83</v>
      </c>
      <c r="L445" s="109">
        <f>VLOOKUP($C445,ข้อมูลพื้นฐานรพ_สป_ณสค61!$C$2:$S$897,17,0)</f>
        <v>46.538812785388124</v>
      </c>
      <c r="M445" s="3">
        <f t="shared" si="6"/>
        <v>0</v>
      </c>
    </row>
    <row r="446" spans="1:13" x14ac:dyDescent="0.4">
      <c r="A446" s="4">
        <v>7</v>
      </c>
      <c r="B446" s="3" t="s">
        <v>1445</v>
      </c>
      <c r="C446" s="63">
        <v>11007</v>
      </c>
      <c r="D446" s="3" t="s">
        <v>2430</v>
      </c>
      <c r="E446" s="4" t="s">
        <v>949</v>
      </c>
      <c r="F446" s="4" t="s">
        <v>954</v>
      </c>
      <c r="G446" s="4">
        <v>45</v>
      </c>
      <c r="H446" s="109">
        <v>102.43062873199899</v>
      </c>
      <c r="I446" s="109">
        <v>81.375951293759499</v>
      </c>
      <c r="J446" s="109">
        <v>97.722983257229799</v>
      </c>
      <c r="K446" s="109">
        <v>84.83</v>
      </c>
      <c r="L446" s="109">
        <f>VLOOKUP($C446,ข้อมูลพื้นฐานรพ_สป_ณสค61!$C$2:$S$897,17,0)</f>
        <v>44.80974124809741</v>
      </c>
      <c r="M446" s="3">
        <f t="shared" si="6"/>
        <v>0</v>
      </c>
    </row>
    <row r="447" spans="1:13" x14ac:dyDescent="0.4">
      <c r="A447" s="4">
        <v>7</v>
      </c>
      <c r="B447" s="3" t="s">
        <v>1445</v>
      </c>
      <c r="C447" s="63">
        <v>11008</v>
      </c>
      <c r="D447" s="3" t="s">
        <v>2431</v>
      </c>
      <c r="E447" s="4" t="s">
        <v>949</v>
      </c>
      <c r="F447" s="4" t="s">
        <v>950</v>
      </c>
      <c r="G447" s="4">
        <v>98</v>
      </c>
      <c r="H447" s="109">
        <v>146.77168949771701</v>
      </c>
      <c r="I447" s="109">
        <v>89.007548224769394</v>
      </c>
      <c r="J447" s="109">
        <v>63.740564719038296</v>
      </c>
      <c r="K447" s="109">
        <v>73.010000000000005</v>
      </c>
      <c r="L447" s="109">
        <f>VLOOKUP($C447,ข้อมูลพื้นฐานรพ_สป_ณสค61!$C$2:$S$897,17,0)</f>
        <v>42.982946603298856</v>
      </c>
      <c r="M447" s="3">
        <f t="shared" si="6"/>
        <v>0</v>
      </c>
    </row>
    <row r="448" spans="1:13" x14ac:dyDescent="0.4">
      <c r="A448" s="4">
        <v>7</v>
      </c>
      <c r="B448" s="3" t="s">
        <v>1445</v>
      </c>
      <c r="C448" s="63">
        <v>11009</v>
      </c>
      <c r="D448" s="3" t="s">
        <v>2432</v>
      </c>
      <c r="E448" s="4" t="s">
        <v>949</v>
      </c>
      <c r="F448" s="4" t="s">
        <v>950</v>
      </c>
      <c r="G448" s="4">
        <v>74</v>
      </c>
      <c r="H448" s="109">
        <v>155.19072708113799</v>
      </c>
      <c r="I448" s="109">
        <v>168.12328767123299</v>
      </c>
      <c r="J448" s="109">
        <v>99.917808219178099</v>
      </c>
      <c r="K448" s="109">
        <v>95.68</v>
      </c>
      <c r="L448" s="109">
        <f>VLOOKUP($C448,ข้อมูลพื้นฐานรพ_สป_ณสค61!$C$2:$S$897,17,0)</f>
        <v>38.83376527212144</v>
      </c>
      <c r="M448" s="3">
        <f t="shared" si="6"/>
        <v>0</v>
      </c>
    </row>
    <row r="449" spans="1:13" x14ac:dyDescent="0.4">
      <c r="A449" s="4">
        <v>7</v>
      </c>
      <c r="B449" s="3" t="s">
        <v>1445</v>
      </c>
      <c r="C449" s="63">
        <v>11010</v>
      </c>
      <c r="D449" s="3" t="s">
        <v>2433</v>
      </c>
      <c r="E449" s="4" t="s">
        <v>949</v>
      </c>
      <c r="F449" s="4" t="s">
        <v>954</v>
      </c>
      <c r="G449" s="4">
        <v>35</v>
      </c>
      <c r="H449" s="109">
        <v>78.045662100456596</v>
      </c>
      <c r="I449" s="109">
        <v>67.718199608610604</v>
      </c>
      <c r="J449" s="109">
        <v>58.207436399217201</v>
      </c>
      <c r="K449" s="109">
        <v>71.47</v>
      </c>
      <c r="L449" s="109">
        <f>VLOOKUP($C449,ข้อมูลพื้นฐานรพ_สป_ณสค61!$C$2:$S$897,17,0)</f>
        <v>46.160469667318985</v>
      </c>
      <c r="M449" s="3">
        <f t="shared" si="6"/>
        <v>0</v>
      </c>
    </row>
    <row r="450" spans="1:13" x14ac:dyDescent="0.4">
      <c r="A450" s="4">
        <v>7</v>
      </c>
      <c r="B450" s="3" t="s">
        <v>1445</v>
      </c>
      <c r="C450" s="63">
        <v>11011</v>
      </c>
      <c r="D450" s="3" t="s">
        <v>2434</v>
      </c>
      <c r="E450" s="4" t="s">
        <v>949</v>
      </c>
      <c r="F450" s="4" t="s">
        <v>954</v>
      </c>
      <c r="G450" s="4">
        <v>45</v>
      </c>
      <c r="H450" s="109">
        <v>61.004566210045702</v>
      </c>
      <c r="I450" s="109">
        <v>63.269406392694101</v>
      </c>
      <c r="J450" s="109">
        <v>60.103500761035001</v>
      </c>
      <c r="K450" s="109">
        <v>55.87</v>
      </c>
      <c r="L450" s="109">
        <f>VLOOKUP($C450,ข้อมูลพื้นฐานรพ_สป_ณสค61!$C$2:$S$897,17,0)</f>
        <v>55.056316590563164</v>
      </c>
      <c r="M450" s="3">
        <f t="shared" si="6"/>
        <v>0</v>
      </c>
    </row>
    <row r="451" spans="1:13" x14ac:dyDescent="0.4">
      <c r="A451" s="4">
        <v>7</v>
      </c>
      <c r="B451" s="3" t="s">
        <v>1445</v>
      </c>
      <c r="C451" s="63">
        <v>11012</v>
      </c>
      <c r="D451" s="3" t="s">
        <v>2435</v>
      </c>
      <c r="E451" s="4" t="s">
        <v>949</v>
      </c>
      <c r="F451" s="4" t="s">
        <v>954</v>
      </c>
      <c r="G451" s="4">
        <v>33</v>
      </c>
      <c r="H451" s="109">
        <v>76.383561643835606</v>
      </c>
      <c r="I451" s="109">
        <v>78.200913242009094</v>
      </c>
      <c r="J451" s="109">
        <v>56.767123287671197</v>
      </c>
      <c r="K451" s="109">
        <v>68.72</v>
      </c>
      <c r="L451" s="109">
        <f>VLOOKUP($C451,ข้อมูลพื้นฐานรพ_สป_ณสค61!$C$2:$S$897,17,0)</f>
        <v>30.759651307596513</v>
      </c>
      <c r="M451" s="3">
        <f t="shared" ref="M451:M514" si="7">IF(L451&gt;=80,1,0)</f>
        <v>0</v>
      </c>
    </row>
    <row r="452" spans="1:13" x14ac:dyDescent="0.4">
      <c r="A452" s="4">
        <v>7</v>
      </c>
      <c r="B452" s="3" t="s">
        <v>1445</v>
      </c>
      <c r="C452" s="63">
        <v>11445</v>
      </c>
      <c r="D452" s="3" t="s">
        <v>2436</v>
      </c>
      <c r="E452" s="4" t="s">
        <v>949</v>
      </c>
      <c r="F452" s="4" t="s">
        <v>957</v>
      </c>
      <c r="G452" s="4">
        <v>107</v>
      </c>
      <c r="H452" s="109">
        <v>61.981820509537798</v>
      </c>
      <c r="I452" s="109">
        <v>65.190116502368497</v>
      </c>
      <c r="J452" s="109">
        <v>48.8132121367303</v>
      </c>
      <c r="K452" s="109">
        <v>64.709999999999994</v>
      </c>
      <c r="L452" s="109">
        <f>VLOOKUP($C452,ข้อมูลพื้นฐานรพ_สป_ณสค61!$C$2:$S$897,17,0)</f>
        <v>31.542696197669951</v>
      </c>
      <c r="M452" s="3">
        <f t="shared" si="7"/>
        <v>0</v>
      </c>
    </row>
    <row r="453" spans="1:13" x14ac:dyDescent="0.4">
      <c r="A453" s="4">
        <v>7</v>
      </c>
      <c r="B453" s="3" t="s">
        <v>1445</v>
      </c>
      <c r="C453" s="63">
        <v>12275</v>
      </c>
      <c r="D453" s="3" t="s">
        <v>2437</v>
      </c>
      <c r="E453" s="4" t="s">
        <v>982</v>
      </c>
      <c r="F453" s="4" t="s">
        <v>983</v>
      </c>
      <c r="G453" s="4">
        <v>120</v>
      </c>
      <c r="H453" s="109">
        <v>45.796042617960403</v>
      </c>
      <c r="I453" s="109">
        <v>45.796042617960403</v>
      </c>
      <c r="J453" s="109">
        <v>57.838660578386602</v>
      </c>
      <c r="K453" s="109">
        <v>72.099999999999994</v>
      </c>
      <c r="L453" s="109">
        <f>VLOOKUP($C453,ข้อมูลพื้นฐานรพ_สป_ณสค61!$C$2:$S$897,17,0)</f>
        <v>71.984018264840188</v>
      </c>
      <c r="M453" s="3">
        <f t="shared" si="7"/>
        <v>0</v>
      </c>
    </row>
    <row r="454" spans="1:13" x14ac:dyDescent="0.4">
      <c r="A454" s="4">
        <v>7</v>
      </c>
      <c r="B454" s="3" t="s">
        <v>1445</v>
      </c>
      <c r="C454" s="63">
        <v>14132</v>
      </c>
      <c r="D454" s="3" t="s">
        <v>2438</v>
      </c>
      <c r="E454" s="4" t="s">
        <v>949</v>
      </c>
      <c r="F454" s="4" t="s">
        <v>954</v>
      </c>
      <c r="G454" s="4">
        <v>30</v>
      </c>
      <c r="H454" s="109">
        <v>71.534246575342493</v>
      </c>
      <c r="I454" s="109">
        <v>71.534246575342493</v>
      </c>
      <c r="J454" s="109">
        <v>74.484018264840202</v>
      </c>
      <c r="K454" s="109">
        <v>72.8</v>
      </c>
      <c r="L454" s="109">
        <f>VLOOKUP($C454,ข้อมูลพื้นฐานรพ_สป_ณสค61!$C$2:$S$897,17,0)</f>
        <v>20.648401826484019</v>
      </c>
      <c r="M454" s="3">
        <f t="shared" si="7"/>
        <v>0</v>
      </c>
    </row>
    <row r="455" spans="1:13" x14ac:dyDescent="0.4">
      <c r="A455" s="4">
        <v>7</v>
      </c>
      <c r="B455" s="3" t="s">
        <v>1445</v>
      </c>
      <c r="C455" s="63">
        <v>77649</v>
      </c>
      <c r="D455" s="3" t="s">
        <v>2439</v>
      </c>
      <c r="E455" s="4" t="s">
        <v>949</v>
      </c>
      <c r="F455" s="114" t="s">
        <v>976</v>
      </c>
      <c r="G455" s="114">
        <v>0</v>
      </c>
      <c r="H455" s="110">
        <v>0</v>
      </c>
      <c r="I455" s="110">
        <v>0</v>
      </c>
      <c r="J455" s="110">
        <v>0</v>
      </c>
      <c r="K455" s="110">
        <v>0</v>
      </c>
      <c r="L455" s="110">
        <f>VLOOKUP($C455,ข้อมูลพื้นฐานรพ_สป_ณสค61!$C$2:$S$897,17,0)</f>
        <v>0</v>
      </c>
      <c r="M455" s="111">
        <v>1</v>
      </c>
    </row>
    <row r="456" spans="1:13" x14ac:dyDescent="0.4">
      <c r="A456" s="4">
        <v>7</v>
      </c>
      <c r="B456" s="3" t="s">
        <v>1445</v>
      </c>
      <c r="C456" s="63">
        <v>77650</v>
      </c>
      <c r="D456" s="3" t="s">
        <v>2440</v>
      </c>
      <c r="E456" s="4" t="s">
        <v>949</v>
      </c>
      <c r="F456" s="114" t="s">
        <v>976</v>
      </c>
      <c r="G456" s="114">
        <v>0</v>
      </c>
      <c r="H456" s="110">
        <v>0</v>
      </c>
      <c r="I456" s="110">
        <v>0</v>
      </c>
      <c r="J456" s="110">
        <v>0</v>
      </c>
      <c r="K456" s="110">
        <v>0</v>
      </c>
      <c r="L456" s="110">
        <f>VLOOKUP($C456,ข้อมูลพื้นฐานรพ_สป_ณสค61!$C$2:$S$897,17,0)</f>
        <v>0</v>
      </c>
      <c r="M456" s="111">
        <v>1</v>
      </c>
    </row>
    <row r="457" spans="1:13" x14ac:dyDescent="0.4">
      <c r="A457" s="4">
        <v>7</v>
      </c>
      <c r="B457" s="3" t="s">
        <v>1445</v>
      </c>
      <c r="C457" s="63">
        <v>77651</v>
      </c>
      <c r="D457" s="3" t="s">
        <v>2441</v>
      </c>
      <c r="E457" s="4" t="s">
        <v>949</v>
      </c>
      <c r="F457" s="114" t="s">
        <v>976</v>
      </c>
      <c r="G457" s="114">
        <v>0</v>
      </c>
      <c r="H457" s="110">
        <v>0</v>
      </c>
      <c r="I457" s="110">
        <v>0</v>
      </c>
      <c r="J457" s="110">
        <v>0</v>
      </c>
      <c r="K457" s="110">
        <v>0</v>
      </c>
      <c r="L457" s="110">
        <f>VLOOKUP($C457,ข้อมูลพื้นฐานรพ_สป_ณสค61!$C$2:$S$897,17,0)</f>
        <v>0</v>
      </c>
      <c r="M457" s="111">
        <v>1</v>
      </c>
    </row>
    <row r="458" spans="1:13" x14ac:dyDescent="0.4">
      <c r="A458" s="4">
        <v>7</v>
      </c>
      <c r="B458" s="3" t="s">
        <v>1445</v>
      </c>
      <c r="C458" s="63">
        <v>77652</v>
      </c>
      <c r="D458" s="3" t="s">
        <v>2442</v>
      </c>
      <c r="E458" s="4" t="s">
        <v>949</v>
      </c>
      <c r="F458" s="114" t="s">
        <v>976</v>
      </c>
      <c r="G458" s="114">
        <v>0</v>
      </c>
      <c r="H458" s="110">
        <v>0</v>
      </c>
      <c r="I458" s="110">
        <v>0</v>
      </c>
      <c r="J458" s="110">
        <v>0</v>
      </c>
      <c r="K458" s="110">
        <v>0</v>
      </c>
      <c r="L458" s="110">
        <f>VLOOKUP($C458,ข้อมูลพื้นฐานรพ_สป_ณสค61!$C$2:$S$897,17,0)</f>
        <v>0</v>
      </c>
      <c r="M458" s="111">
        <v>1</v>
      </c>
    </row>
    <row r="459" spans="1:13" x14ac:dyDescent="0.4">
      <c r="A459" s="4">
        <v>7</v>
      </c>
      <c r="B459" s="3" t="s">
        <v>1472</v>
      </c>
      <c r="C459" s="63">
        <v>10707</v>
      </c>
      <c r="D459" s="3" t="s">
        <v>2443</v>
      </c>
      <c r="E459" s="4" t="s">
        <v>982</v>
      </c>
      <c r="F459" s="4" t="s">
        <v>1009</v>
      </c>
      <c r="G459" s="4">
        <v>580</v>
      </c>
      <c r="H459" s="109">
        <v>92.317745236970595</v>
      </c>
      <c r="I459" s="109">
        <v>84.696268304204096</v>
      </c>
      <c r="J459" s="109">
        <v>39.279168634860703</v>
      </c>
      <c r="K459" s="109">
        <v>78.42</v>
      </c>
      <c r="L459" s="109">
        <f>VLOOKUP($C459,ข้อมูลพื้นฐานรพ_สป_ณสค61!$C$2:$S$897,17,0)</f>
        <v>94.718469532357105</v>
      </c>
      <c r="M459" s="3">
        <f t="shared" si="7"/>
        <v>1</v>
      </c>
    </row>
    <row r="460" spans="1:13" x14ac:dyDescent="0.4">
      <c r="A460" s="4">
        <v>7</v>
      </c>
      <c r="B460" s="3" t="s">
        <v>1472</v>
      </c>
      <c r="C460" s="63">
        <v>11051</v>
      </c>
      <c r="D460" s="3" t="s">
        <v>2444</v>
      </c>
      <c r="E460" s="4" t="s">
        <v>949</v>
      </c>
      <c r="F460" s="4" t="s">
        <v>954</v>
      </c>
      <c r="G460" s="4">
        <v>33</v>
      </c>
      <c r="H460" s="109">
        <v>48.211350293542097</v>
      </c>
      <c r="I460" s="109">
        <v>54.661685346616899</v>
      </c>
      <c r="J460" s="109">
        <v>40.273972602739697</v>
      </c>
      <c r="K460" s="109">
        <v>33.53</v>
      </c>
      <c r="L460" s="109">
        <f>VLOOKUP($C460,ข้อมูลพื้นฐานรพ_สป_ณสค61!$C$2:$S$897,17,0)</f>
        <v>38.837691988376918</v>
      </c>
      <c r="M460" s="3">
        <f t="shared" si="7"/>
        <v>0</v>
      </c>
    </row>
    <row r="461" spans="1:13" x14ac:dyDescent="0.4">
      <c r="A461" s="4">
        <v>7</v>
      </c>
      <c r="B461" s="3" t="s">
        <v>1472</v>
      </c>
      <c r="C461" s="63">
        <v>11052</v>
      </c>
      <c r="D461" s="3" t="s">
        <v>2445</v>
      </c>
      <c r="E461" s="4" t="s">
        <v>949</v>
      </c>
      <c r="F461" s="4" t="s">
        <v>950</v>
      </c>
      <c r="G461" s="4">
        <v>96</v>
      </c>
      <c r="H461" s="109">
        <v>58</v>
      </c>
      <c r="I461" s="109">
        <v>75.7220319634703</v>
      </c>
      <c r="J461" s="109">
        <v>80.633561643835606</v>
      </c>
      <c r="K461" s="109">
        <v>80.3</v>
      </c>
      <c r="L461" s="109">
        <f>VLOOKUP($C461,ข้อมูลพื้นฐานรพ_สป_ณสค61!$C$2:$S$897,17,0)</f>
        <v>96.689497716894977</v>
      </c>
      <c r="M461" s="3">
        <f t="shared" si="7"/>
        <v>1</v>
      </c>
    </row>
    <row r="462" spans="1:13" x14ac:dyDescent="0.4">
      <c r="A462" s="4">
        <v>7</v>
      </c>
      <c r="B462" s="3" t="s">
        <v>1472</v>
      </c>
      <c r="C462" s="63">
        <v>11053</v>
      </c>
      <c r="D462" s="3" t="s">
        <v>2446</v>
      </c>
      <c r="E462" s="4" t="s">
        <v>949</v>
      </c>
      <c r="F462" s="4" t="s">
        <v>954</v>
      </c>
      <c r="G462" s="4">
        <v>60</v>
      </c>
      <c r="H462" s="109">
        <v>41.258561643835598</v>
      </c>
      <c r="I462" s="109">
        <v>51.694063926940601</v>
      </c>
      <c r="J462" s="109">
        <v>60.255707762557101</v>
      </c>
      <c r="K462" s="109">
        <v>53.37</v>
      </c>
      <c r="L462" s="109">
        <f>VLOOKUP($C462,ข้อมูลพื้นฐานรพ_สป_ณสค61!$C$2:$S$897,17,0)</f>
        <v>52.1324200913242</v>
      </c>
      <c r="M462" s="3">
        <f t="shared" si="7"/>
        <v>0</v>
      </c>
    </row>
    <row r="463" spans="1:13" x14ac:dyDescent="0.4">
      <c r="A463" s="4">
        <v>7</v>
      </c>
      <c r="B463" s="3" t="s">
        <v>1472</v>
      </c>
      <c r="C463" s="63">
        <v>11054</v>
      </c>
      <c r="D463" s="3" t="s">
        <v>2447</v>
      </c>
      <c r="E463" s="4" t="s">
        <v>949</v>
      </c>
      <c r="F463" s="4" t="s">
        <v>954</v>
      </c>
      <c r="G463" s="4">
        <v>52</v>
      </c>
      <c r="H463" s="109">
        <v>67.054794520547901</v>
      </c>
      <c r="I463" s="109">
        <v>66.812434141201294</v>
      </c>
      <c r="J463" s="109">
        <v>52.913593256059002</v>
      </c>
      <c r="K463" s="109">
        <v>72.62</v>
      </c>
      <c r="L463" s="109">
        <f>VLOOKUP($C463,ข้อมูลพื้นฐานรพ_สป_ณสค61!$C$2:$S$897,17,0)</f>
        <v>82.897787144362482</v>
      </c>
      <c r="M463" s="3">
        <f t="shared" si="7"/>
        <v>1</v>
      </c>
    </row>
    <row r="464" spans="1:13" x14ac:dyDescent="0.4">
      <c r="A464" s="4">
        <v>7</v>
      </c>
      <c r="B464" s="3" t="s">
        <v>1472</v>
      </c>
      <c r="C464" s="63">
        <v>11055</v>
      </c>
      <c r="D464" s="3" t="s">
        <v>2448</v>
      </c>
      <c r="E464" s="4" t="s">
        <v>949</v>
      </c>
      <c r="F464" s="4" t="s">
        <v>957</v>
      </c>
      <c r="G464" s="4">
        <v>95</v>
      </c>
      <c r="H464" s="109">
        <v>61.426940639269397</v>
      </c>
      <c r="I464" s="109">
        <v>80.599855803893306</v>
      </c>
      <c r="J464" s="109">
        <v>85.614996395097293</v>
      </c>
      <c r="K464" s="109">
        <v>100.5</v>
      </c>
      <c r="L464" s="109">
        <f>VLOOKUP($C464,ข้อมูลพื้นฐานรพ_สป_ณสค61!$C$2:$S$897,17,0)</f>
        <v>124.65465032444123</v>
      </c>
      <c r="M464" s="3">
        <f t="shared" si="7"/>
        <v>1</v>
      </c>
    </row>
    <row r="465" spans="1:13" x14ac:dyDescent="0.4">
      <c r="A465" s="4">
        <v>7</v>
      </c>
      <c r="B465" s="3" t="s">
        <v>1472</v>
      </c>
      <c r="C465" s="63">
        <v>11056</v>
      </c>
      <c r="D465" s="3" t="s">
        <v>2449</v>
      </c>
      <c r="E465" s="4" t="s">
        <v>949</v>
      </c>
      <c r="F465" s="4" t="s">
        <v>954</v>
      </c>
      <c r="G465" s="4">
        <v>38</v>
      </c>
      <c r="H465" s="109">
        <v>82.869101978691006</v>
      </c>
      <c r="I465" s="109">
        <v>86.906993511175202</v>
      </c>
      <c r="J465" s="109">
        <v>88.997837058399398</v>
      </c>
      <c r="K465" s="109">
        <v>83.79</v>
      </c>
      <c r="L465" s="109">
        <f>VLOOKUP($C465,ข้อมูลพื้นฐานรพ_สป_ณสค61!$C$2:$S$897,17,0)</f>
        <v>89.516943042537847</v>
      </c>
      <c r="M465" s="3">
        <f t="shared" si="7"/>
        <v>1</v>
      </c>
    </row>
    <row r="466" spans="1:13" x14ac:dyDescent="0.4">
      <c r="A466" s="4">
        <v>7</v>
      </c>
      <c r="B466" s="3" t="s">
        <v>1472</v>
      </c>
      <c r="C466" s="63">
        <v>11057</v>
      </c>
      <c r="D466" s="3" t="s">
        <v>2450</v>
      </c>
      <c r="E466" s="4" t="s">
        <v>949</v>
      </c>
      <c r="F466" s="4" t="s">
        <v>957</v>
      </c>
      <c r="G466" s="4">
        <v>102</v>
      </c>
      <c r="H466" s="109">
        <v>76.502283105022798</v>
      </c>
      <c r="I466" s="109">
        <v>62.052108514638697</v>
      </c>
      <c r="J466" s="109">
        <v>60.008058017727599</v>
      </c>
      <c r="K466" s="109">
        <v>47.45</v>
      </c>
      <c r="L466" s="109">
        <f>VLOOKUP($C466,ข้อมูลพื้นฐานรพ_สป_ณสค61!$C$2:$S$897,17,0)</f>
        <v>62.16492076282568</v>
      </c>
      <c r="M466" s="3">
        <f t="shared" si="7"/>
        <v>0</v>
      </c>
    </row>
    <row r="467" spans="1:13" x14ac:dyDescent="0.4">
      <c r="A467" s="4">
        <v>7</v>
      </c>
      <c r="B467" s="3" t="s">
        <v>1472</v>
      </c>
      <c r="C467" s="63">
        <v>11058</v>
      </c>
      <c r="D467" s="3" t="s">
        <v>2451</v>
      </c>
      <c r="E467" s="4" t="s">
        <v>949</v>
      </c>
      <c r="F467" s="4" t="s">
        <v>950</v>
      </c>
      <c r="G467" s="4">
        <v>125</v>
      </c>
      <c r="H467" s="109">
        <v>85.988653659886495</v>
      </c>
      <c r="I467" s="109">
        <v>72.676125244618405</v>
      </c>
      <c r="J467" s="109">
        <v>122.25538160469701</v>
      </c>
      <c r="K467" s="109">
        <v>80.44</v>
      </c>
      <c r="L467" s="109">
        <f>VLOOKUP($C467,ข้อมูลพื้นฐานรพ_สป_ณสค61!$C$2:$S$897,17,0)</f>
        <v>72.083287671232881</v>
      </c>
      <c r="M467" s="3">
        <f t="shared" si="7"/>
        <v>0</v>
      </c>
    </row>
    <row r="468" spans="1:13" x14ac:dyDescent="0.4">
      <c r="A468" s="4">
        <v>7</v>
      </c>
      <c r="B468" s="3" t="s">
        <v>1472</v>
      </c>
      <c r="C468" s="63">
        <v>11059</v>
      </c>
      <c r="D468" s="3" t="s">
        <v>2452</v>
      </c>
      <c r="E468" s="4" t="s">
        <v>949</v>
      </c>
      <c r="F468" s="4" t="s">
        <v>954</v>
      </c>
      <c r="G468" s="4">
        <v>30</v>
      </c>
      <c r="H468" s="109">
        <v>53.447488584474897</v>
      </c>
      <c r="I468" s="109">
        <v>70.511415525114202</v>
      </c>
      <c r="J468" s="109">
        <v>58.593607305936096</v>
      </c>
      <c r="K468" s="109">
        <v>59.55</v>
      </c>
      <c r="L468" s="109">
        <f>VLOOKUP($C468,ข้อมูลพื้นฐานรพ_สป_ณสค61!$C$2:$S$897,17,0)</f>
        <v>80.757990867579906</v>
      </c>
      <c r="M468" s="3">
        <f t="shared" si="7"/>
        <v>1</v>
      </c>
    </row>
    <row r="469" spans="1:13" x14ac:dyDescent="0.4">
      <c r="A469" s="4">
        <v>7</v>
      </c>
      <c r="B469" s="3" t="s">
        <v>1472</v>
      </c>
      <c r="C469" s="63">
        <v>11060</v>
      </c>
      <c r="D469" s="3" t="s">
        <v>2453</v>
      </c>
      <c r="E469" s="4" t="s">
        <v>949</v>
      </c>
      <c r="F469" s="4" t="s">
        <v>954</v>
      </c>
      <c r="G469" s="4">
        <v>32</v>
      </c>
      <c r="H469" s="109">
        <v>59.945205479452099</v>
      </c>
      <c r="I469" s="109">
        <v>65.154109589041099</v>
      </c>
      <c r="J469" s="109">
        <v>55.761986301369902</v>
      </c>
      <c r="K469" s="109">
        <v>51.17</v>
      </c>
      <c r="L469" s="109">
        <f>VLOOKUP($C469,ข้อมูลพื้นฐานรพ_สป_ณสค61!$C$2:$S$897,17,0)</f>
        <v>52.662671232876711</v>
      </c>
      <c r="M469" s="3">
        <f t="shared" si="7"/>
        <v>0</v>
      </c>
    </row>
    <row r="470" spans="1:13" x14ac:dyDescent="0.4">
      <c r="A470" s="4">
        <v>7</v>
      </c>
      <c r="B470" s="3" t="s">
        <v>1472</v>
      </c>
      <c r="C470" s="63">
        <v>24704</v>
      </c>
      <c r="D470" s="3" t="s">
        <v>2454</v>
      </c>
      <c r="E470" s="4" t="s">
        <v>949</v>
      </c>
      <c r="F470" s="114" t="s">
        <v>976</v>
      </c>
      <c r="G470" s="114">
        <v>0</v>
      </c>
      <c r="H470" s="110">
        <v>0</v>
      </c>
      <c r="I470" s="110">
        <v>0</v>
      </c>
      <c r="J470" s="110">
        <v>0</v>
      </c>
      <c r="K470" s="110">
        <v>0</v>
      </c>
      <c r="L470" s="110">
        <f>VLOOKUP($C470,ข้อมูลพื้นฐานรพ_สป_ณสค61!$C$2:$S$897,17,0)</f>
        <v>0</v>
      </c>
      <c r="M470" s="111">
        <v>1</v>
      </c>
    </row>
    <row r="471" spans="1:13" x14ac:dyDescent="0.4">
      <c r="A471" s="4">
        <v>7</v>
      </c>
      <c r="B471" s="3" t="s">
        <v>1472</v>
      </c>
      <c r="C471" s="63">
        <v>28843</v>
      </c>
      <c r="D471" s="3" t="s">
        <v>2455</v>
      </c>
      <c r="E471" s="4" t="s">
        <v>949</v>
      </c>
      <c r="F471" s="114" t="s">
        <v>976</v>
      </c>
      <c r="G471" s="114">
        <v>0</v>
      </c>
      <c r="H471" s="110">
        <v>0</v>
      </c>
      <c r="I471" s="110">
        <v>0</v>
      </c>
      <c r="J471" s="110">
        <v>0</v>
      </c>
      <c r="K471" s="110">
        <v>0</v>
      </c>
      <c r="L471" s="110">
        <f>VLOOKUP($C471,ข้อมูลพื้นฐานรพ_สป_ณสค61!$C$2:$S$897,17,0)</f>
        <v>0</v>
      </c>
      <c r="M471" s="111">
        <v>1</v>
      </c>
    </row>
    <row r="472" spans="1:13" x14ac:dyDescent="0.4">
      <c r="A472" s="4">
        <v>7</v>
      </c>
      <c r="B472" s="3" t="s">
        <v>1486</v>
      </c>
      <c r="C472" s="63">
        <v>10708</v>
      </c>
      <c r="D472" s="3" t="s">
        <v>2456</v>
      </c>
      <c r="E472" s="4" t="s">
        <v>945</v>
      </c>
      <c r="F472" s="4" t="s">
        <v>946</v>
      </c>
      <c r="G472" s="4">
        <v>820</v>
      </c>
      <c r="H472" s="109">
        <v>94.891168581198698</v>
      </c>
      <c r="I472" s="109">
        <v>100.428222931132</v>
      </c>
      <c r="J472" s="109">
        <v>75.823606680427801</v>
      </c>
      <c r="K472" s="109">
        <v>93.94</v>
      </c>
      <c r="L472" s="109">
        <f>VLOOKUP($C472,ข้อมูลพื้นฐานรพ_สป_ณสค61!$C$2:$S$897,17,0)</f>
        <v>106.31139325091881</v>
      </c>
      <c r="M472" s="3">
        <f t="shared" si="7"/>
        <v>1</v>
      </c>
    </row>
    <row r="473" spans="1:13" x14ac:dyDescent="0.4">
      <c r="A473" s="4">
        <v>7</v>
      </c>
      <c r="B473" s="3" t="s">
        <v>1486</v>
      </c>
      <c r="C473" s="63">
        <v>11061</v>
      </c>
      <c r="D473" s="3" t="s">
        <v>2457</v>
      </c>
      <c r="E473" s="4" t="s">
        <v>949</v>
      </c>
      <c r="F473" s="4" t="s">
        <v>957</v>
      </c>
      <c r="G473" s="4">
        <v>96</v>
      </c>
      <c r="H473" s="109">
        <v>93.132420091324207</v>
      </c>
      <c r="I473" s="109">
        <v>84.134123901042699</v>
      </c>
      <c r="J473" s="109">
        <v>103.14455121652</v>
      </c>
      <c r="K473" s="109">
        <v>100.12</v>
      </c>
      <c r="L473" s="109">
        <f>VLOOKUP($C473,ข้อมูลพื้นฐานรพ_สป_ณสค61!$C$2:$S$897,17,0)</f>
        <v>71.432648401826484</v>
      </c>
      <c r="M473" s="3">
        <f t="shared" si="7"/>
        <v>0</v>
      </c>
    </row>
    <row r="474" spans="1:13" x14ac:dyDescent="0.4">
      <c r="A474" s="4">
        <v>7</v>
      </c>
      <c r="B474" s="3" t="s">
        <v>1486</v>
      </c>
      <c r="C474" s="63">
        <v>11062</v>
      </c>
      <c r="D474" s="3" t="s">
        <v>2458</v>
      </c>
      <c r="E474" s="4" t="s">
        <v>949</v>
      </c>
      <c r="F474" s="4" t="s">
        <v>954</v>
      </c>
      <c r="G474" s="4">
        <v>34</v>
      </c>
      <c r="H474" s="109">
        <v>57.4794520547945</v>
      </c>
      <c r="I474" s="109">
        <v>46.456621004566202</v>
      </c>
      <c r="J474" s="109">
        <v>72.867579908675793</v>
      </c>
      <c r="K474" s="109">
        <v>67.319999999999993</v>
      </c>
      <c r="L474" s="109">
        <f>VLOOKUP($C474,ข้อมูลพื้นฐานรพ_สป_ณสค61!$C$2:$S$897,17,0)</f>
        <v>80.072522159548754</v>
      </c>
      <c r="M474" s="3">
        <f t="shared" si="7"/>
        <v>1</v>
      </c>
    </row>
    <row r="475" spans="1:13" x14ac:dyDescent="0.4">
      <c r="A475" s="4">
        <v>7</v>
      </c>
      <c r="B475" s="3" t="s">
        <v>1486</v>
      </c>
      <c r="C475" s="63">
        <v>11063</v>
      </c>
      <c r="D475" s="3" t="s">
        <v>2459</v>
      </c>
      <c r="E475" s="4" t="s">
        <v>949</v>
      </c>
      <c r="F475" s="4" t="s">
        <v>954</v>
      </c>
      <c r="G475" s="4">
        <v>90</v>
      </c>
      <c r="H475" s="109">
        <v>61.575342465753401</v>
      </c>
      <c r="I475" s="109">
        <v>55.141552511415497</v>
      </c>
      <c r="J475" s="109">
        <v>18.1598173515982</v>
      </c>
      <c r="K475" s="109">
        <v>49.83</v>
      </c>
      <c r="L475" s="109">
        <f>VLOOKUP($C475,ข้อมูลพื้นฐานรพ_สป_ณสค61!$C$2:$S$897,17,0)</f>
        <v>38.721461187214615</v>
      </c>
      <c r="M475" s="3">
        <f t="shared" si="7"/>
        <v>0</v>
      </c>
    </row>
    <row r="476" spans="1:13" x14ac:dyDescent="0.4">
      <c r="A476" s="4">
        <v>7</v>
      </c>
      <c r="B476" s="3" t="s">
        <v>1486</v>
      </c>
      <c r="C476" s="63">
        <v>11064</v>
      </c>
      <c r="D476" s="3" t="s">
        <v>2460</v>
      </c>
      <c r="E476" s="4" t="s">
        <v>949</v>
      </c>
      <c r="F476" s="4" t="s">
        <v>954</v>
      </c>
      <c r="G476" s="4">
        <v>30</v>
      </c>
      <c r="H476" s="109">
        <v>63.963470319634702</v>
      </c>
      <c r="I476" s="109">
        <v>55.442922374429202</v>
      </c>
      <c r="J476" s="109">
        <v>0</v>
      </c>
      <c r="K476" s="109">
        <v>44.76</v>
      </c>
      <c r="L476" s="109">
        <f>VLOOKUP($C476,ข้อมูลพื้นฐานรพ_สป_ณสค61!$C$2:$S$897,17,0)</f>
        <v>58.456621004566209</v>
      </c>
      <c r="M476" s="3">
        <f t="shared" si="7"/>
        <v>0</v>
      </c>
    </row>
    <row r="477" spans="1:13" x14ac:dyDescent="0.4">
      <c r="A477" s="4">
        <v>7</v>
      </c>
      <c r="B477" s="3" t="s">
        <v>1486</v>
      </c>
      <c r="C477" s="63">
        <v>11065</v>
      </c>
      <c r="D477" s="3" t="s">
        <v>2461</v>
      </c>
      <c r="E477" s="4" t="s">
        <v>949</v>
      </c>
      <c r="F477" s="4" t="s">
        <v>950</v>
      </c>
      <c r="G477" s="4">
        <v>46</v>
      </c>
      <c r="H477" s="109">
        <v>80.356164383561605</v>
      </c>
      <c r="I477" s="109">
        <v>64.691780821917803</v>
      </c>
      <c r="J477" s="109">
        <v>75.034246575342493</v>
      </c>
      <c r="K477" s="109">
        <v>65.69</v>
      </c>
      <c r="L477" s="109">
        <f>VLOOKUP($C477,ข้อมูลพื้นฐานรพ_สป_ณสค61!$C$2:$S$897,17,0)</f>
        <v>77.093508040500296</v>
      </c>
      <c r="M477" s="3">
        <f t="shared" si="7"/>
        <v>0</v>
      </c>
    </row>
    <row r="478" spans="1:13" x14ac:dyDescent="0.4">
      <c r="A478" s="4">
        <v>7</v>
      </c>
      <c r="B478" s="3" t="s">
        <v>1486</v>
      </c>
      <c r="C478" s="63">
        <v>11066</v>
      </c>
      <c r="D478" s="3" t="s">
        <v>2462</v>
      </c>
      <c r="E478" s="4" t="s">
        <v>949</v>
      </c>
      <c r="F478" s="4" t="s">
        <v>957</v>
      </c>
      <c r="G478" s="4">
        <v>150</v>
      </c>
      <c r="H478" s="109">
        <v>70.751504288823497</v>
      </c>
      <c r="I478" s="109">
        <v>68.1628472666752</v>
      </c>
      <c r="J478" s="109">
        <v>18.960440404557701</v>
      </c>
      <c r="K478" s="109">
        <v>60.31</v>
      </c>
      <c r="L478" s="109">
        <f>VLOOKUP($C478,ข้อมูลพื้นฐานรพ_สป_ณสค61!$C$2:$S$897,17,0)</f>
        <v>77.848401826484022</v>
      </c>
      <c r="M478" s="3">
        <f t="shared" si="7"/>
        <v>0</v>
      </c>
    </row>
    <row r="479" spans="1:13" x14ac:dyDescent="0.4">
      <c r="A479" s="4">
        <v>7</v>
      </c>
      <c r="B479" s="3" t="s">
        <v>1486</v>
      </c>
      <c r="C479" s="63">
        <v>11067</v>
      </c>
      <c r="D479" s="3" t="s">
        <v>2463</v>
      </c>
      <c r="E479" s="4" t="s">
        <v>949</v>
      </c>
      <c r="F479" s="4" t="s">
        <v>954</v>
      </c>
      <c r="G479" s="4">
        <v>39</v>
      </c>
      <c r="H479" s="109">
        <v>38.486301369863</v>
      </c>
      <c r="I479" s="109">
        <v>59.990552668870997</v>
      </c>
      <c r="J479" s="109">
        <v>50.410958904109599</v>
      </c>
      <c r="K479" s="109">
        <v>62.93</v>
      </c>
      <c r="L479" s="109">
        <f>VLOOKUP($C479,ข้อมูลพื้นฐานรพ_สป_ณสค61!$C$2:$S$897,17,0)</f>
        <v>51.464699683877768</v>
      </c>
      <c r="M479" s="3">
        <f t="shared" si="7"/>
        <v>0</v>
      </c>
    </row>
    <row r="480" spans="1:13" x14ac:dyDescent="0.4">
      <c r="A480" s="4">
        <v>7</v>
      </c>
      <c r="B480" s="3" t="s">
        <v>1486</v>
      </c>
      <c r="C480" s="63">
        <v>11068</v>
      </c>
      <c r="D480" s="3" t="s">
        <v>2464</v>
      </c>
      <c r="E480" s="4" t="s">
        <v>949</v>
      </c>
      <c r="F480" s="4" t="s">
        <v>954</v>
      </c>
      <c r="G480" s="4">
        <v>56</v>
      </c>
      <c r="H480" s="109">
        <v>59.2096944151739</v>
      </c>
      <c r="I480" s="109">
        <v>58.723287671232903</v>
      </c>
      <c r="J480" s="109">
        <v>53.5452054794521</v>
      </c>
      <c r="K480" s="109">
        <v>46.27</v>
      </c>
      <c r="L480" s="109">
        <f>VLOOKUP($C480,ข้อมูลพื้นฐานรพ_สป_ณสค61!$C$2:$S$897,17,0)</f>
        <v>42.19178082191781</v>
      </c>
      <c r="M480" s="3">
        <f t="shared" si="7"/>
        <v>0</v>
      </c>
    </row>
    <row r="481" spans="1:13" x14ac:dyDescent="0.4">
      <c r="A481" s="4">
        <v>7</v>
      </c>
      <c r="B481" s="3" t="s">
        <v>1486</v>
      </c>
      <c r="C481" s="63">
        <v>11069</v>
      </c>
      <c r="D481" s="3" t="s">
        <v>2465</v>
      </c>
      <c r="E481" s="4" t="s">
        <v>949</v>
      </c>
      <c r="F481" s="4" t="s">
        <v>957</v>
      </c>
      <c r="G481" s="4">
        <v>120</v>
      </c>
      <c r="H481" s="109">
        <v>50.790525114155301</v>
      </c>
      <c r="I481" s="109">
        <v>57.264765326746002</v>
      </c>
      <c r="J481" s="109">
        <v>46.8582977767797</v>
      </c>
      <c r="K481" s="109">
        <v>44.19</v>
      </c>
      <c r="L481" s="109">
        <f>VLOOKUP($C481,ข้อมูลพื้นฐานรพ_สป_ณสค61!$C$2:$S$897,17,0)</f>
        <v>43.860730593607308</v>
      </c>
      <c r="M481" s="3">
        <f t="shared" si="7"/>
        <v>0</v>
      </c>
    </row>
    <row r="482" spans="1:13" x14ac:dyDescent="0.4">
      <c r="A482" s="4">
        <v>7</v>
      </c>
      <c r="B482" s="3" t="s">
        <v>1486</v>
      </c>
      <c r="C482" s="63">
        <v>11070</v>
      </c>
      <c r="D482" s="3" t="s">
        <v>2466</v>
      </c>
      <c r="E482" s="4" t="s">
        <v>949</v>
      </c>
      <c r="F482" s="4" t="s">
        <v>957</v>
      </c>
      <c r="G482" s="4">
        <v>120</v>
      </c>
      <c r="H482" s="109">
        <v>58.805013115709698</v>
      </c>
      <c r="I482" s="109">
        <v>75.027688720489706</v>
      </c>
      <c r="J482" s="109">
        <v>0</v>
      </c>
      <c r="K482" s="109">
        <v>102.25</v>
      </c>
      <c r="L482" s="109">
        <f>VLOOKUP($C482,ข้อมูลพื้นฐานรพ_สป_ณสค61!$C$2:$S$897,17,0)</f>
        <v>72.269406392694066</v>
      </c>
      <c r="M482" s="3">
        <f t="shared" si="7"/>
        <v>0</v>
      </c>
    </row>
    <row r="483" spans="1:13" x14ac:dyDescent="0.4">
      <c r="A483" s="4">
        <v>7</v>
      </c>
      <c r="B483" s="3" t="s">
        <v>1486</v>
      </c>
      <c r="C483" s="63">
        <v>11071</v>
      </c>
      <c r="D483" s="3" t="s">
        <v>2467</v>
      </c>
      <c r="E483" s="4" t="s">
        <v>949</v>
      </c>
      <c r="F483" s="4" t="s">
        <v>954</v>
      </c>
      <c r="G483" s="4">
        <v>35</v>
      </c>
      <c r="H483" s="109">
        <v>40.812785388127899</v>
      </c>
      <c r="I483" s="109">
        <v>40.082191780821901</v>
      </c>
      <c r="J483" s="109">
        <v>30.630136986301402</v>
      </c>
      <c r="K483" s="109">
        <v>45.7</v>
      </c>
      <c r="L483" s="109">
        <f>VLOOKUP($C483,ข้อมูลพื้นฐานรพ_สป_ณสค61!$C$2:$S$897,17,0)</f>
        <v>40.876712328767127</v>
      </c>
      <c r="M483" s="3">
        <f t="shared" si="7"/>
        <v>0</v>
      </c>
    </row>
    <row r="484" spans="1:13" x14ac:dyDescent="0.4">
      <c r="A484" s="4">
        <v>7</v>
      </c>
      <c r="B484" s="3" t="s">
        <v>1486</v>
      </c>
      <c r="C484" s="63">
        <v>11072</v>
      </c>
      <c r="D484" s="3" t="s">
        <v>2468</v>
      </c>
      <c r="E484" s="4" t="s">
        <v>949</v>
      </c>
      <c r="F484" s="4" t="s">
        <v>954</v>
      </c>
      <c r="G484" s="4">
        <v>30</v>
      </c>
      <c r="H484" s="109">
        <v>46.849315068493098</v>
      </c>
      <c r="I484" s="109">
        <v>46.027397260274</v>
      </c>
      <c r="J484" s="109">
        <v>42.694063926940601</v>
      </c>
      <c r="K484" s="109">
        <v>40.78</v>
      </c>
      <c r="L484" s="109">
        <f>VLOOKUP($C484,ข้อมูลพื้นฐานรพ_สป_ณสค61!$C$2:$S$897,17,0)</f>
        <v>43.378995433789953</v>
      </c>
      <c r="M484" s="3">
        <f t="shared" si="7"/>
        <v>0</v>
      </c>
    </row>
    <row r="485" spans="1:13" x14ac:dyDescent="0.4">
      <c r="A485" s="4">
        <v>7</v>
      </c>
      <c r="B485" s="3" t="s">
        <v>1486</v>
      </c>
      <c r="C485" s="63">
        <v>11073</v>
      </c>
      <c r="D485" s="3" t="s">
        <v>2469</v>
      </c>
      <c r="E485" s="4" t="s">
        <v>949</v>
      </c>
      <c r="F485" s="4" t="s">
        <v>954</v>
      </c>
      <c r="G485" s="4">
        <v>38</v>
      </c>
      <c r="H485" s="109">
        <v>48.356164383561598</v>
      </c>
      <c r="I485" s="109">
        <v>64.876712328767098</v>
      </c>
      <c r="J485" s="109">
        <v>57.141552511415497</v>
      </c>
      <c r="K485" s="109">
        <v>56.67</v>
      </c>
      <c r="L485" s="109">
        <f>VLOOKUP($C485,ข้อมูลพื้นฐานรพ_สป_ณสค61!$C$2:$S$897,17,0)</f>
        <v>42.811824080749822</v>
      </c>
      <c r="M485" s="3">
        <f t="shared" si="7"/>
        <v>0</v>
      </c>
    </row>
    <row r="486" spans="1:13" x14ac:dyDescent="0.4">
      <c r="A486" s="4">
        <v>7</v>
      </c>
      <c r="B486" s="3" t="s">
        <v>1486</v>
      </c>
      <c r="C486" s="63">
        <v>11074</v>
      </c>
      <c r="D486" s="3" t="s">
        <v>2470</v>
      </c>
      <c r="E486" s="4" t="s">
        <v>949</v>
      </c>
      <c r="F486" s="4" t="s">
        <v>954</v>
      </c>
      <c r="G486" s="4">
        <v>28</v>
      </c>
      <c r="H486" s="109">
        <v>23.223744292237399</v>
      </c>
      <c r="I486" s="109">
        <v>22.485322896281801</v>
      </c>
      <c r="J486" s="109">
        <v>27.035225048923699</v>
      </c>
      <c r="K486" s="109">
        <v>33.869999999999997</v>
      </c>
      <c r="L486" s="109">
        <f>VLOOKUP($C486,ข้อมูลพื้นฐานรพ_สป_ณสค61!$C$2:$S$897,17,0)</f>
        <v>42.954990215264189</v>
      </c>
      <c r="M486" s="3">
        <f t="shared" si="7"/>
        <v>0</v>
      </c>
    </row>
    <row r="487" spans="1:13" x14ac:dyDescent="0.4">
      <c r="A487" s="4">
        <v>7</v>
      </c>
      <c r="B487" s="3" t="s">
        <v>1486</v>
      </c>
      <c r="C487" s="63">
        <v>11075</v>
      </c>
      <c r="D487" s="3" t="s">
        <v>2471</v>
      </c>
      <c r="E487" s="4" t="s">
        <v>949</v>
      </c>
      <c r="F487" s="4" t="s">
        <v>954</v>
      </c>
      <c r="G487" s="4">
        <v>35</v>
      </c>
      <c r="H487" s="109">
        <v>41.033268101761301</v>
      </c>
      <c r="I487" s="109">
        <v>37.150684931506902</v>
      </c>
      <c r="J487" s="109">
        <v>41.886497064579302</v>
      </c>
      <c r="K487" s="109">
        <v>50.52</v>
      </c>
      <c r="L487" s="109">
        <f>VLOOKUP($C487,ข้อมูลพื้นฐานรพ_สป_ณสค61!$C$2:$S$897,17,0)</f>
        <v>60.086105675146769</v>
      </c>
      <c r="M487" s="3">
        <f t="shared" si="7"/>
        <v>0</v>
      </c>
    </row>
    <row r="488" spans="1:13" x14ac:dyDescent="0.4">
      <c r="A488" s="4">
        <v>7</v>
      </c>
      <c r="B488" s="3" t="s">
        <v>1486</v>
      </c>
      <c r="C488" s="63">
        <v>11076</v>
      </c>
      <c r="D488" s="3" t="s">
        <v>2472</v>
      </c>
      <c r="E488" s="4" t="s">
        <v>949</v>
      </c>
      <c r="F488" s="4" t="s">
        <v>954</v>
      </c>
      <c r="G488" s="4">
        <v>34</v>
      </c>
      <c r="H488" s="109">
        <v>46.684931506849303</v>
      </c>
      <c r="I488" s="109">
        <v>60.986301369863</v>
      </c>
      <c r="J488" s="109">
        <v>57.470319634703202</v>
      </c>
      <c r="K488" s="109">
        <v>54.65</v>
      </c>
      <c r="L488" s="109">
        <f>VLOOKUP($C488,ข้อมูลพื้นฐานรพ_สป_ณสค61!$C$2:$S$897,17,0)</f>
        <v>58.267526188557618</v>
      </c>
      <c r="M488" s="3">
        <f t="shared" si="7"/>
        <v>0</v>
      </c>
    </row>
    <row r="489" spans="1:13" x14ac:dyDescent="0.4">
      <c r="A489" s="4">
        <v>7</v>
      </c>
      <c r="B489" s="3" t="s">
        <v>1486</v>
      </c>
      <c r="C489" s="63">
        <v>27988</v>
      </c>
      <c r="D489" s="3" t="s">
        <v>2473</v>
      </c>
      <c r="E489" s="4" t="s">
        <v>949</v>
      </c>
      <c r="F489" s="4" t="s">
        <v>976</v>
      </c>
      <c r="G489" s="4">
        <v>10</v>
      </c>
      <c r="H489" s="109">
        <v>0</v>
      </c>
      <c r="I489" s="109">
        <v>0</v>
      </c>
      <c r="J489" s="109">
        <v>0</v>
      </c>
      <c r="K489" s="109">
        <v>0</v>
      </c>
      <c r="L489" s="109">
        <f>VLOOKUP($C489,ข้อมูลพื้นฐานรพ_สป_ณสค61!$C$2:$S$897,17,0)</f>
        <v>81.835616438356169</v>
      </c>
      <c r="M489" s="3">
        <f t="shared" si="7"/>
        <v>1</v>
      </c>
    </row>
    <row r="490" spans="1:13" x14ac:dyDescent="0.4">
      <c r="A490" s="4">
        <v>7</v>
      </c>
      <c r="B490" s="3" t="s">
        <v>1486</v>
      </c>
      <c r="C490" s="63">
        <v>27989</v>
      </c>
      <c r="D490" s="3" t="s">
        <v>2474</v>
      </c>
      <c r="E490" s="4" t="s">
        <v>949</v>
      </c>
      <c r="F490" s="114" t="s">
        <v>976</v>
      </c>
      <c r="G490" s="114">
        <v>0</v>
      </c>
      <c r="H490" s="110">
        <v>0</v>
      </c>
      <c r="I490" s="110">
        <v>0</v>
      </c>
      <c r="J490" s="110">
        <v>0</v>
      </c>
      <c r="K490" s="110">
        <v>0</v>
      </c>
      <c r="L490" s="110">
        <f>VLOOKUP($C490,ข้อมูลพื้นฐานรพ_สป_ณสค61!$C$2:$S$897,17,0)</f>
        <v>0</v>
      </c>
      <c r="M490" s="111">
        <v>1</v>
      </c>
    </row>
    <row r="491" spans="1:13" x14ac:dyDescent="0.4">
      <c r="A491" s="4">
        <v>7</v>
      </c>
      <c r="B491" s="3" t="s">
        <v>1486</v>
      </c>
      <c r="C491" s="63">
        <v>27990</v>
      </c>
      <c r="D491" s="3" t="s">
        <v>2475</v>
      </c>
      <c r="E491" s="4" t="s">
        <v>949</v>
      </c>
      <c r="F491" s="114" t="s">
        <v>976</v>
      </c>
      <c r="G491" s="114">
        <v>0</v>
      </c>
      <c r="H491" s="110">
        <v>0</v>
      </c>
      <c r="I491" s="110">
        <v>0</v>
      </c>
      <c r="J491" s="110">
        <v>0</v>
      </c>
      <c r="K491" s="110">
        <v>0</v>
      </c>
      <c r="L491" s="110">
        <f>VLOOKUP($C491,ข้อมูลพื้นฐานรพ_สป_ณสค61!$C$2:$S$897,17,0)</f>
        <v>0</v>
      </c>
      <c r="M491" s="111">
        <v>1</v>
      </c>
    </row>
    <row r="492" spans="1:13" x14ac:dyDescent="0.4">
      <c r="A492" s="4">
        <v>8</v>
      </c>
      <c r="B492" s="3" t="s">
        <v>1507</v>
      </c>
      <c r="C492" s="63">
        <v>10711</v>
      </c>
      <c r="D492" s="3" t="s">
        <v>2477</v>
      </c>
      <c r="E492" s="4" t="s">
        <v>982</v>
      </c>
      <c r="F492" s="4" t="s">
        <v>1009</v>
      </c>
      <c r="G492" s="4">
        <v>345</v>
      </c>
      <c r="H492" s="109">
        <v>89.031566408576495</v>
      </c>
      <c r="I492" s="109">
        <v>93.555687909469896</v>
      </c>
      <c r="J492" s="109">
        <v>105.286480047647</v>
      </c>
      <c r="K492" s="109">
        <v>70.27</v>
      </c>
      <c r="L492" s="109">
        <f>VLOOKUP($C492,ข้อมูลพื้นฐานรพ_สป_ณสค61!$C$2:$S$897,17,0)</f>
        <v>87.113758189398453</v>
      </c>
      <c r="M492" s="3">
        <f t="shared" si="7"/>
        <v>1</v>
      </c>
    </row>
    <row r="493" spans="1:13" x14ac:dyDescent="0.4">
      <c r="A493" s="4">
        <v>8</v>
      </c>
      <c r="B493" s="3" t="s">
        <v>1507</v>
      </c>
      <c r="C493" s="63">
        <v>11104</v>
      </c>
      <c r="D493" s="3" t="s">
        <v>2478</v>
      </c>
      <c r="E493" s="4" t="s">
        <v>949</v>
      </c>
      <c r="F493" s="4" t="s">
        <v>954</v>
      </c>
      <c r="G493" s="4">
        <v>50</v>
      </c>
      <c r="H493" s="109">
        <v>68.890410958904098</v>
      </c>
      <c r="I493" s="109">
        <v>30.849315068493201</v>
      </c>
      <c r="J493" s="109">
        <v>34.4547945205479</v>
      </c>
      <c r="K493" s="109">
        <v>29.15</v>
      </c>
      <c r="L493" s="109">
        <f>VLOOKUP($C493,ข้อมูลพื้นฐานรพ_สป_ณสค61!$C$2:$S$897,17,0)</f>
        <v>34.613698630136987</v>
      </c>
      <c r="M493" s="3">
        <f t="shared" si="7"/>
        <v>0</v>
      </c>
    </row>
    <row r="494" spans="1:13" x14ac:dyDescent="0.4">
      <c r="A494" s="4">
        <v>8</v>
      </c>
      <c r="B494" s="3" t="s">
        <v>1507</v>
      </c>
      <c r="C494" s="63">
        <v>11105</v>
      </c>
      <c r="D494" s="3" t="s">
        <v>2479</v>
      </c>
      <c r="E494" s="4" t="s">
        <v>949</v>
      </c>
      <c r="F494" s="4" t="s">
        <v>954</v>
      </c>
      <c r="G494" s="4">
        <v>40</v>
      </c>
      <c r="H494" s="109">
        <v>68.958904109589</v>
      </c>
      <c r="I494" s="109">
        <v>50.157534246575302</v>
      </c>
      <c r="J494" s="109">
        <v>34.541095890411</v>
      </c>
      <c r="K494" s="109">
        <v>47.18</v>
      </c>
      <c r="L494" s="109">
        <f>VLOOKUP($C494,ข้อมูลพื้นฐานรพ_สป_ณสค61!$C$2:$S$897,17,0)</f>
        <v>54.089041095890408</v>
      </c>
      <c r="M494" s="3">
        <f t="shared" si="7"/>
        <v>0</v>
      </c>
    </row>
    <row r="495" spans="1:13" x14ac:dyDescent="0.4">
      <c r="A495" s="4">
        <v>8</v>
      </c>
      <c r="B495" s="3" t="s">
        <v>1507</v>
      </c>
      <c r="C495" s="63">
        <v>11106</v>
      </c>
      <c r="D495" s="3" t="s">
        <v>2480</v>
      </c>
      <c r="E495" s="4" t="s">
        <v>949</v>
      </c>
      <c r="F495" s="4" t="s">
        <v>954</v>
      </c>
      <c r="G495" s="4">
        <v>43</v>
      </c>
      <c r="H495" s="109">
        <v>54.061643835616401</v>
      </c>
      <c r="I495" s="109">
        <v>33.743230328129997</v>
      </c>
      <c r="J495" s="109">
        <v>49.442497610704002</v>
      </c>
      <c r="K495" s="109">
        <v>38.36</v>
      </c>
      <c r="L495" s="109">
        <f>VLOOKUP($C495,ข้อมูลพื้นฐานรพ_สป_ณสค61!$C$2:$S$897,17,0)</f>
        <v>42.427524689391525</v>
      </c>
      <c r="M495" s="3">
        <f t="shared" si="7"/>
        <v>0</v>
      </c>
    </row>
    <row r="496" spans="1:13" x14ac:dyDescent="0.4">
      <c r="A496" s="4">
        <v>8</v>
      </c>
      <c r="B496" s="3" t="s">
        <v>1507</v>
      </c>
      <c r="C496" s="63">
        <v>11107</v>
      </c>
      <c r="D496" s="3" t="s">
        <v>2481</v>
      </c>
      <c r="E496" s="4" t="s">
        <v>949</v>
      </c>
      <c r="F496" s="4" t="s">
        <v>954</v>
      </c>
      <c r="G496" s="4">
        <v>30</v>
      </c>
      <c r="H496" s="109">
        <v>32.593607305936096</v>
      </c>
      <c r="I496" s="109">
        <v>23.953033268101802</v>
      </c>
      <c r="J496" s="109">
        <v>23.750815394650999</v>
      </c>
      <c r="K496" s="109">
        <v>17.59</v>
      </c>
      <c r="L496" s="109">
        <f>VLOOKUP($C496,ข้อมูลพื้นฐานรพ_สป_ณสค61!$C$2:$S$897,17,0)</f>
        <v>29.269406392694062</v>
      </c>
      <c r="M496" s="3">
        <f t="shared" si="7"/>
        <v>0</v>
      </c>
    </row>
    <row r="497" spans="1:13" x14ac:dyDescent="0.4">
      <c r="A497" s="4">
        <v>8</v>
      </c>
      <c r="B497" s="3" t="s">
        <v>1507</v>
      </c>
      <c r="C497" s="63">
        <v>11108</v>
      </c>
      <c r="D497" s="3" t="s">
        <v>2482</v>
      </c>
      <c r="E497" s="4" t="s">
        <v>949</v>
      </c>
      <c r="F497" s="4" t="s">
        <v>954</v>
      </c>
      <c r="G497" s="4">
        <v>46</v>
      </c>
      <c r="H497" s="109">
        <v>39.383561643835598</v>
      </c>
      <c r="I497" s="109">
        <v>59.815366289457998</v>
      </c>
      <c r="J497" s="109">
        <v>61.667659321024402</v>
      </c>
      <c r="K497" s="109">
        <v>46.46</v>
      </c>
      <c r="L497" s="109">
        <f>VLOOKUP($C497,ข้อมูลพื้นฐานรพ_สป_ณสค61!$C$2:$S$897,17,0)</f>
        <v>48.880285884455034</v>
      </c>
      <c r="M497" s="3">
        <f t="shared" si="7"/>
        <v>0</v>
      </c>
    </row>
    <row r="498" spans="1:13" x14ac:dyDescent="0.4">
      <c r="A498" s="4">
        <v>8</v>
      </c>
      <c r="B498" s="3" t="s">
        <v>1507</v>
      </c>
      <c r="C498" s="63">
        <v>11109</v>
      </c>
      <c r="D498" s="3" t="s">
        <v>2483</v>
      </c>
      <c r="E498" s="4" t="s">
        <v>949</v>
      </c>
      <c r="F498" s="4" t="s">
        <v>954</v>
      </c>
      <c r="G498" s="4">
        <v>59</v>
      </c>
      <c r="H498" s="109">
        <v>68.958904109589</v>
      </c>
      <c r="I498" s="109">
        <v>52.913861156257298</v>
      </c>
      <c r="J498" s="109">
        <v>57.246343162293897</v>
      </c>
      <c r="K498" s="109">
        <v>70.489999999999995</v>
      </c>
      <c r="L498" s="109">
        <f>VLOOKUP($C498,ข้อมูลพื้นฐานรพ_สป_ณสค61!$C$2:$S$897,17,0)</f>
        <v>56.03900626886464</v>
      </c>
      <c r="M498" s="3">
        <f t="shared" si="7"/>
        <v>0</v>
      </c>
    </row>
    <row r="499" spans="1:13" x14ac:dyDescent="0.4">
      <c r="A499" s="4">
        <v>8</v>
      </c>
      <c r="B499" s="3" t="s">
        <v>1507</v>
      </c>
      <c r="C499" s="63">
        <v>11110</v>
      </c>
      <c r="D499" s="3" t="s">
        <v>2484</v>
      </c>
      <c r="E499" s="4" t="s">
        <v>949</v>
      </c>
      <c r="F499" s="4" t="s">
        <v>950</v>
      </c>
      <c r="G499" s="4">
        <v>80</v>
      </c>
      <c r="H499" s="109">
        <v>84.671232876712295</v>
      </c>
      <c r="I499" s="109">
        <v>62.767123287671197</v>
      </c>
      <c r="J499" s="109">
        <v>59.085616438356197</v>
      </c>
      <c r="K499" s="109">
        <v>57.32</v>
      </c>
      <c r="L499" s="109">
        <f>VLOOKUP($C499,ข้อมูลพื้นฐานรพ_สป_ณสค61!$C$2:$S$897,17,0)</f>
        <v>79.726027397260268</v>
      </c>
      <c r="M499" s="3">
        <f t="shared" si="7"/>
        <v>0</v>
      </c>
    </row>
    <row r="500" spans="1:13" x14ac:dyDescent="0.4">
      <c r="A500" s="4">
        <v>8</v>
      </c>
      <c r="B500" s="3" t="s">
        <v>1507</v>
      </c>
      <c r="C500" s="63">
        <v>11111</v>
      </c>
      <c r="D500" s="3" t="s">
        <v>2485</v>
      </c>
      <c r="E500" s="4" t="s">
        <v>949</v>
      </c>
      <c r="F500" s="4" t="s">
        <v>954</v>
      </c>
      <c r="G500" s="4">
        <v>29</v>
      </c>
      <c r="H500" s="109">
        <v>48.798980567059601</v>
      </c>
      <c r="I500" s="109">
        <v>50.713770728190298</v>
      </c>
      <c r="J500" s="109">
        <v>42.963229992790197</v>
      </c>
      <c r="K500" s="109">
        <v>39.26</v>
      </c>
      <c r="L500" s="109">
        <f>VLOOKUP($C500,ข้อมูลพื้นฐานรพ_สป_ณสค61!$C$2:$S$897,17,0)</f>
        <v>68.540387340576288</v>
      </c>
      <c r="M500" s="3">
        <f t="shared" si="7"/>
        <v>0</v>
      </c>
    </row>
    <row r="501" spans="1:13" x14ac:dyDescent="0.4">
      <c r="A501" s="4">
        <v>8</v>
      </c>
      <c r="B501" s="3" t="s">
        <v>1507</v>
      </c>
      <c r="C501" s="63">
        <v>11112</v>
      </c>
      <c r="D501" s="3" t="s">
        <v>2486</v>
      </c>
      <c r="E501" s="4" t="s">
        <v>949</v>
      </c>
      <c r="F501" s="4" t="s">
        <v>954</v>
      </c>
      <c r="G501" s="4">
        <v>40</v>
      </c>
      <c r="H501" s="109">
        <v>57.5342465753425</v>
      </c>
      <c r="I501" s="109">
        <v>42.917808219178099</v>
      </c>
      <c r="J501" s="109">
        <v>54.075342465753401</v>
      </c>
      <c r="K501" s="109">
        <v>60.45</v>
      </c>
      <c r="L501" s="109">
        <f>VLOOKUP($C501,ข้อมูลพื้นฐานรพ_สป_ณสค61!$C$2:$S$897,17,0)</f>
        <v>73.671232876712324</v>
      </c>
      <c r="M501" s="3">
        <f t="shared" si="7"/>
        <v>0</v>
      </c>
    </row>
    <row r="502" spans="1:13" x14ac:dyDescent="0.4">
      <c r="A502" s="4">
        <v>8</v>
      </c>
      <c r="B502" s="3" t="s">
        <v>1507</v>
      </c>
      <c r="C502" s="63">
        <v>11451</v>
      </c>
      <c r="D502" s="3" t="s">
        <v>2487</v>
      </c>
      <c r="E502" s="4" t="s">
        <v>949</v>
      </c>
      <c r="F502" s="4" t="s">
        <v>957</v>
      </c>
      <c r="G502" s="4">
        <v>108</v>
      </c>
      <c r="H502" s="109">
        <v>52.8333333333333</v>
      </c>
      <c r="I502" s="109">
        <v>44.206169311126402</v>
      </c>
      <c r="J502" s="109">
        <v>38.239873854341198</v>
      </c>
      <c r="K502" s="109">
        <v>37.85</v>
      </c>
      <c r="L502" s="109">
        <f>VLOOKUP($C502,ข้อมูลพื้นฐานรพ_สป_ณสค61!$C$2:$S$897,17,0)</f>
        <v>64.495180111618467</v>
      </c>
      <c r="M502" s="3">
        <f t="shared" si="7"/>
        <v>0</v>
      </c>
    </row>
    <row r="503" spans="1:13" x14ac:dyDescent="0.4">
      <c r="A503" s="4">
        <v>8</v>
      </c>
      <c r="B503" s="3" t="s">
        <v>1507</v>
      </c>
      <c r="C503" s="63">
        <v>40840</v>
      </c>
      <c r="D503" s="3" t="s">
        <v>2488</v>
      </c>
      <c r="E503" s="4" t="s">
        <v>949</v>
      </c>
      <c r="F503" s="4" t="s">
        <v>976</v>
      </c>
      <c r="G503" s="4">
        <v>10</v>
      </c>
      <c r="H503" s="109">
        <v>0</v>
      </c>
      <c r="I503" s="109">
        <v>0</v>
      </c>
      <c r="J503" s="109">
        <v>0</v>
      </c>
      <c r="K503" s="109">
        <v>0</v>
      </c>
      <c r="L503" s="109">
        <f>VLOOKUP($C503,ข้อมูลพื้นฐานรพ_สป_ณสค61!$C$2:$S$897,17,0)</f>
        <v>55.123287671232873</v>
      </c>
      <c r="M503" s="3">
        <f t="shared" si="7"/>
        <v>0</v>
      </c>
    </row>
    <row r="504" spans="1:13" x14ac:dyDescent="0.4">
      <c r="A504" s="4">
        <v>8</v>
      </c>
      <c r="B504" s="3" t="s">
        <v>1520</v>
      </c>
      <c r="C504" s="63">
        <v>11040</v>
      </c>
      <c r="D504" s="3" t="s">
        <v>2489</v>
      </c>
      <c r="E504" s="4" t="s">
        <v>982</v>
      </c>
      <c r="F504" s="4" t="s">
        <v>1009</v>
      </c>
      <c r="G504" s="4">
        <v>200</v>
      </c>
      <c r="H504" s="109">
        <v>81.612524461839499</v>
      </c>
      <c r="I504" s="109">
        <v>94.342074363992197</v>
      </c>
      <c r="J504" s="109">
        <v>75.971819960861097</v>
      </c>
      <c r="K504" s="109">
        <v>87.25</v>
      </c>
      <c r="L504" s="109">
        <f>VLOOKUP($C504,ข้อมูลพื้นฐานรพ_สป_ณสค61!$C$2:$S$897,17,0)</f>
        <v>91.916438356164377</v>
      </c>
      <c r="M504" s="3">
        <f t="shared" si="7"/>
        <v>1</v>
      </c>
    </row>
    <row r="505" spans="1:13" x14ac:dyDescent="0.4">
      <c r="A505" s="4">
        <v>8</v>
      </c>
      <c r="B505" s="3" t="s">
        <v>1520</v>
      </c>
      <c r="C505" s="63">
        <v>11041</v>
      </c>
      <c r="D505" s="3" t="s">
        <v>2490</v>
      </c>
      <c r="E505" s="4" t="s">
        <v>949</v>
      </c>
      <c r="F505" s="4" t="s">
        <v>954</v>
      </c>
      <c r="G505" s="4">
        <v>42</v>
      </c>
      <c r="H505" s="109">
        <v>68.8505062537225</v>
      </c>
      <c r="I505" s="109">
        <v>72.960095294818302</v>
      </c>
      <c r="J505" s="109">
        <v>57.6057176891007</v>
      </c>
      <c r="K505" s="109">
        <v>54.58</v>
      </c>
      <c r="L505" s="109">
        <f>VLOOKUP($C505,ข้อมูลพื้นฐานรพ_สป_ณสค61!$C$2:$S$897,17,0)</f>
        <v>76.621004566210047</v>
      </c>
      <c r="M505" s="3">
        <f t="shared" si="7"/>
        <v>0</v>
      </c>
    </row>
    <row r="506" spans="1:13" x14ac:dyDescent="0.4">
      <c r="A506" s="4">
        <v>8</v>
      </c>
      <c r="B506" s="3" t="s">
        <v>1520</v>
      </c>
      <c r="C506" s="63">
        <v>11043</v>
      </c>
      <c r="D506" s="3" t="s">
        <v>2491</v>
      </c>
      <c r="E506" s="4" t="s">
        <v>949</v>
      </c>
      <c r="F506" s="4" t="s">
        <v>954</v>
      </c>
      <c r="G506" s="4">
        <v>56</v>
      </c>
      <c r="H506" s="109">
        <v>71.836545159043396</v>
      </c>
      <c r="I506" s="109">
        <v>72.964940794056204</v>
      </c>
      <c r="J506" s="109">
        <v>73.498955189226805</v>
      </c>
      <c r="K506" s="109">
        <v>49.8</v>
      </c>
      <c r="L506" s="109">
        <f>VLOOKUP($C506,ข้อมูลพื้นฐานรพ_สป_ณสค61!$C$2:$S$897,17,0)</f>
        <v>38.11643835616438</v>
      </c>
      <c r="M506" s="3">
        <f t="shared" si="7"/>
        <v>0</v>
      </c>
    </row>
    <row r="507" spans="1:13" x14ac:dyDescent="0.4">
      <c r="A507" s="4">
        <v>8</v>
      </c>
      <c r="B507" s="3" t="s">
        <v>1520</v>
      </c>
      <c r="C507" s="63">
        <v>11046</v>
      </c>
      <c r="D507" s="3" t="s">
        <v>2492</v>
      </c>
      <c r="E507" s="4" t="s">
        <v>949</v>
      </c>
      <c r="F507" s="4" t="s">
        <v>950</v>
      </c>
      <c r="G507" s="4">
        <v>96</v>
      </c>
      <c r="H507" s="109">
        <v>85.017700477143293</v>
      </c>
      <c r="I507" s="109">
        <v>65.769540692989494</v>
      </c>
      <c r="J507" s="109">
        <v>49.598710717163598</v>
      </c>
      <c r="K507" s="109">
        <v>76.86</v>
      </c>
      <c r="L507" s="109">
        <f>VLOOKUP($C507,ข้อมูลพื้นฐานรพ_สป_ณสค61!$C$2:$S$897,17,0)</f>
        <v>76.055936073059357</v>
      </c>
      <c r="M507" s="3">
        <f t="shared" si="7"/>
        <v>0</v>
      </c>
    </row>
    <row r="508" spans="1:13" x14ac:dyDescent="0.4">
      <c r="A508" s="4">
        <v>8</v>
      </c>
      <c r="B508" s="3" t="s">
        <v>1520</v>
      </c>
      <c r="C508" s="63">
        <v>11047</v>
      </c>
      <c r="D508" s="3" t="s">
        <v>2493</v>
      </c>
      <c r="E508" s="4" t="s">
        <v>949</v>
      </c>
      <c r="F508" s="4" t="s">
        <v>954</v>
      </c>
      <c r="G508" s="4">
        <v>38</v>
      </c>
      <c r="H508" s="109">
        <v>89.134647510858699</v>
      </c>
      <c r="I508" s="109">
        <v>38.269646719538599</v>
      </c>
      <c r="J508" s="109">
        <v>89.949531362653204</v>
      </c>
      <c r="K508" s="109">
        <v>56.76</v>
      </c>
      <c r="L508" s="109">
        <f>VLOOKUP($C508,ข้อมูลพื้นฐานรพ_สป_ณสค61!$C$2:$S$897,17,0)</f>
        <v>62.595529920692144</v>
      </c>
      <c r="M508" s="3">
        <f t="shared" si="7"/>
        <v>0</v>
      </c>
    </row>
    <row r="509" spans="1:13" x14ac:dyDescent="0.4">
      <c r="A509" s="4">
        <v>8</v>
      </c>
      <c r="B509" s="3" t="s">
        <v>1520</v>
      </c>
      <c r="C509" s="63">
        <v>11048</v>
      </c>
      <c r="D509" s="3" t="s">
        <v>2494</v>
      </c>
      <c r="E509" s="4" t="s">
        <v>949</v>
      </c>
      <c r="F509" s="4" t="s">
        <v>954</v>
      </c>
      <c r="G509" s="4">
        <v>62</v>
      </c>
      <c r="H509" s="109">
        <v>68.595218909481602</v>
      </c>
      <c r="I509" s="109">
        <v>70.224657534246603</v>
      </c>
      <c r="J509" s="109">
        <v>73.512328767123293</v>
      </c>
      <c r="K509" s="109">
        <v>67.14</v>
      </c>
      <c r="L509" s="109">
        <f>VLOOKUP($C509,ข้อมูลพื้นฐานรพ_สป_ณสค61!$C$2:$S$897,17,0)</f>
        <v>68.555015466195314</v>
      </c>
      <c r="M509" s="3">
        <f t="shared" si="7"/>
        <v>0</v>
      </c>
    </row>
    <row r="510" spans="1:13" x14ac:dyDescent="0.4">
      <c r="A510" s="4">
        <v>8</v>
      </c>
      <c r="B510" s="3" t="s">
        <v>1520</v>
      </c>
      <c r="C510" s="63">
        <v>11049</v>
      </c>
      <c r="D510" s="3" t="s">
        <v>2495</v>
      </c>
      <c r="E510" s="4" t="s">
        <v>949</v>
      </c>
      <c r="F510" s="4" t="s">
        <v>954</v>
      </c>
      <c r="G510" s="4">
        <v>38</v>
      </c>
      <c r="H510" s="109">
        <v>50.821917808219197</v>
      </c>
      <c r="I510" s="109">
        <v>51.110310021629402</v>
      </c>
      <c r="J510" s="109">
        <v>68.096611391492402</v>
      </c>
      <c r="K510" s="109">
        <v>67.53</v>
      </c>
      <c r="L510" s="109">
        <f>VLOOKUP($C510,ข้อมูลพื้นฐานรพ_สป_ณสค61!$C$2:$S$897,17,0)</f>
        <v>67.166546503244419</v>
      </c>
      <c r="M510" s="3">
        <f t="shared" si="7"/>
        <v>0</v>
      </c>
    </row>
    <row r="511" spans="1:13" x14ac:dyDescent="0.4">
      <c r="A511" s="4">
        <v>8</v>
      </c>
      <c r="B511" s="3" t="s">
        <v>1520</v>
      </c>
      <c r="C511" s="63">
        <v>11050</v>
      </c>
      <c r="D511" s="3" t="s">
        <v>2496</v>
      </c>
      <c r="E511" s="4" t="s">
        <v>949</v>
      </c>
      <c r="F511" s="4" t="s">
        <v>976</v>
      </c>
      <c r="G511" s="4">
        <v>32</v>
      </c>
      <c r="H511" s="109">
        <v>52.091324200913199</v>
      </c>
      <c r="I511" s="109">
        <v>31.660958904109599</v>
      </c>
      <c r="J511" s="109">
        <v>87.226027397260296</v>
      </c>
      <c r="K511" s="109">
        <v>56.01</v>
      </c>
      <c r="L511" s="109">
        <f>VLOOKUP($C511,ข้อมูลพื้นฐานรพ_สป_ณสค61!$C$2:$S$897,17,0)</f>
        <v>26.883561643835616</v>
      </c>
      <c r="M511" s="3">
        <f t="shared" si="7"/>
        <v>0</v>
      </c>
    </row>
    <row r="512" spans="1:13" x14ac:dyDescent="0.4">
      <c r="A512" s="4">
        <v>8</v>
      </c>
      <c r="B512" s="3" t="s">
        <v>1529</v>
      </c>
      <c r="C512" s="63">
        <v>10705</v>
      </c>
      <c r="D512" s="3" t="s">
        <v>2497</v>
      </c>
      <c r="E512" s="4" t="s">
        <v>982</v>
      </c>
      <c r="F512" s="4" t="s">
        <v>1009</v>
      </c>
      <c r="G512" s="4">
        <v>464</v>
      </c>
      <c r="H512" s="109">
        <v>112.13589586315</v>
      </c>
      <c r="I512" s="109">
        <v>102.305126461349</v>
      </c>
      <c r="J512" s="109">
        <v>102.123125748891</v>
      </c>
      <c r="K512" s="109">
        <v>89.03</v>
      </c>
      <c r="L512" s="109">
        <f>VLOOKUP($C512,ข้อมูลพื้นฐานรพ_สป_ณสค61!$C$2:$S$897,17,0)</f>
        <v>105.09447331128956</v>
      </c>
      <c r="M512" s="3">
        <f t="shared" si="7"/>
        <v>1</v>
      </c>
    </row>
    <row r="513" spans="1:13" x14ac:dyDescent="0.4">
      <c r="A513" s="4">
        <v>8</v>
      </c>
      <c r="B513" s="3" t="s">
        <v>1529</v>
      </c>
      <c r="C513" s="63">
        <v>11030</v>
      </c>
      <c r="D513" s="3" t="s">
        <v>2498</v>
      </c>
      <c r="E513" s="4" t="s">
        <v>949</v>
      </c>
      <c r="F513" s="4" t="s">
        <v>954</v>
      </c>
      <c r="G513" s="4">
        <v>31</v>
      </c>
      <c r="H513" s="109">
        <v>45.260273972602697</v>
      </c>
      <c r="I513" s="109">
        <v>61.166593018117503</v>
      </c>
      <c r="J513" s="109">
        <v>54.829871851524501</v>
      </c>
      <c r="K513" s="109">
        <v>52.69</v>
      </c>
      <c r="L513" s="109">
        <f>VLOOKUP($C513,ข้อมูลพื้นฐานรพ_สป_ณสค61!$C$2:$S$897,17,0)</f>
        <v>70.243040212107815</v>
      </c>
      <c r="M513" s="3">
        <f t="shared" si="7"/>
        <v>0</v>
      </c>
    </row>
    <row r="514" spans="1:13" x14ac:dyDescent="0.4">
      <c r="A514" s="4">
        <v>8</v>
      </c>
      <c r="B514" s="3" t="s">
        <v>1529</v>
      </c>
      <c r="C514" s="63">
        <v>11031</v>
      </c>
      <c r="D514" s="3" t="s">
        <v>2499</v>
      </c>
      <c r="E514" s="4" t="s">
        <v>949</v>
      </c>
      <c r="F514" s="4" t="s">
        <v>954</v>
      </c>
      <c r="G514" s="4">
        <v>60</v>
      </c>
      <c r="H514" s="109">
        <v>80.937595129376007</v>
      </c>
      <c r="I514" s="109">
        <v>58.684931506849303</v>
      </c>
      <c r="J514" s="109">
        <v>66.488584474885798</v>
      </c>
      <c r="K514" s="109">
        <v>61.58</v>
      </c>
      <c r="L514" s="109">
        <f>VLOOKUP($C514,ข้อมูลพื้นฐานรพ_สป_ณสค61!$C$2:$S$897,17,0)</f>
        <v>78.867579908675793</v>
      </c>
      <c r="M514" s="3">
        <f t="shared" si="7"/>
        <v>0</v>
      </c>
    </row>
    <row r="515" spans="1:13" x14ac:dyDescent="0.4">
      <c r="A515" s="4">
        <v>8</v>
      </c>
      <c r="B515" s="3" t="s">
        <v>1529</v>
      </c>
      <c r="C515" s="63">
        <v>11032</v>
      </c>
      <c r="D515" s="3" t="s">
        <v>2500</v>
      </c>
      <c r="E515" s="4" t="s">
        <v>949</v>
      </c>
      <c r="F515" s="4" t="s">
        <v>954</v>
      </c>
      <c r="G515" s="4">
        <v>41</v>
      </c>
      <c r="H515" s="109">
        <v>63.590789857184497</v>
      </c>
      <c r="I515" s="109">
        <v>82.051453391246199</v>
      </c>
      <c r="J515" s="109">
        <v>95.723354493818903</v>
      </c>
      <c r="K515" s="109">
        <v>75.08</v>
      </c>
      <c r="L515" s="109">
        <f>VLOOKUP($C515,ข้อมูลพื้นฐานรพ_สป_ณสค61!$C$2:$S$897,17,0)</f>
        <v>102.94687604410291</v>
      </c>
      <c r="M515" s="3">
        <f t="shared" ref="M515:M578" si="8">IF(L515&gt;=80,1,0)</f>
        <v>1</v>
      </c>
    </row>
    <row r="516" spans="1:13" x14ac:dyDescent="0.4">
      <c r="A516" s="4">
        <v>8</v>
      </c>
      <c r="B516" s="3" t="s">
        <v>1529</v>
      </c>
      <c r="C516" s="63">
        <v>11033</v>
      </c>
      <c r="D516" s="3" t="s">
        <v>2501</v>
      </c>
      <c r="E516" s="4" t="s">
        <v>949</v>
      </c>
      <c r="F516" s="4" t="s">
        <v>976</v>
      </c>
      <c r="G516" s="4">
        <v>26</v>
      </c>
      <c r="H516" s="109">
        <v>50.282030620467403</v>
      </c>
      <c r="I516" s="109">
        <v>13.445732349841901</v>
      </c>
      <c r="J516" s="109">
        <v>30.7586933614331</v>
      </c>
      <c r="K516" s="109">
        <v>34.520000000000003</v>
      </c>
      <c r="L516" s="109">
        <f>VLOOKUP($C516,ข้อมูลพื้นฐานรพ_สป_ณสค61!$C$2:$S$897,17,0)</f>
        <v>35.384615384615387</v>
      </c>
      <c r="M516" s="3">
        <f t="shared" si="8"/>
        <v>0</v>
      </c>
    </row>
    <row r="517" spans="1:13" x14ac:dyDescent="0.4">
      <c r="A517" s="4">
        <v>8</v>
      </c>
      <c r="B517" s="3" t="s">
        <v>1529</v>
      </c>
      <c r="C517" s="63">
        <v>11034</v>
      </c>
      <c r="D517" s="3" t="s">
        <v>2502</v>
      </c>
      <c r="E517" s="4" t="s">
        <v>949</v>
      </c>
      <c r="F517" s="4" t="s">
        <v>954</v>
      </c>
      <c r="G517" s="4">
        <v>34</v>
      </c>
      <c r="H517" s="109">
        <v>39.461187214611897</v>
      </c>
      <c r="I517" s="109">
        <v>23.199033037872699</v>
      </c>
      <c r="J517" s="109">
        <v>28.3642224012893</v>
      </c>
      <c r="K517" s="109">
        <v>29.67</v>
      </c>
      <c r="L517" s="109">
        <f>VLOOKUP($C517,ข้อมูลพื้นฐานรพ_สป_ณสค61!$C$2:$S$897,17,0)</f>
        <v>35.914585012087024</v>
      </c>
      <c r="M517" s="3">
        <f t="shared" si="8"/>
        <v>0</v>
      </c>
    </row>
    <row r="518" spans="1:13" x14ac:dyDescent="0.4">
      <c r="A518" s="4">
        <v>8</v>
      </c>
      <c r="B518" s="3" t="s">
        <v>1529</v>
      </c>
      <c r="C518" s="63">
        <v>11035</v>
      </c>
      <c r="D518" s="3" t="s">
        <v>2503</v>
      </c>
      <c r="E518" s="4" t="s">
        <v>949</v>
      </c>
      <c r="F518" s="4" t="s">
        <v>954</v>
      </c>
      <c r="G518" s="4">
        <v>64</v>
      </c>
      <c r="H518" s="109">
        <v>83.785388127853906</v>
      </c>
      <c r="I518" s="109">
        <v>63.899828767123303</v>
      </c>
      <c r="J518" s="109">
        <v>71.896404109589</v>
      </c>
      <c r="K518" s="109">
        <v>44.07</v>
      </c>
      <c r="L518" s="109">
        <f>VLOOKUP($C518,ข้อมูลพื้นฐานรพ_สป_ณสค61!$C$2:$S$897,17,0)</f>
        <v>65.976027397260268</v>
      </c>
      <c r="M518" s="3">
        <f t="shared" si="8"/>
        <v>0</v>
      </c>
    </row>
    <row r="519" spans="1:13" x14ac:dyDescent="0.4">
      <c r="A519" s="4">
        <v>8</v>
      </c>
      <c r="B519" s="3" t="s">
        <v>1529</v>
      </c>
      <c r="C519" s="63">
        <v>11036</v>
      </c>
      <c r="D519" s="3" t="s">
        <v>2504</v>
      </c>
      <c r="E519" s="4" t="s">
        <v>949</v>
      </c>
      <c r="F519" s="4" t="s">
        <v>950</v>
      </c>
      <c r="G519" s="4">
        <v>113</v>
      </c>
      <c r="H519" s="109">
        <v>65.462480300642497</v>
      </c>
      <c r="I519" s="109">
        <v>59.330827979148999</v>
      </c>
      <c r="J519" s="109">
        <v>58.2858528306461</v>
      </c>
      <c r="K519" s="109">
        <v>59.92</v>
      </c>
      <c r="L519" s="109">
        <f>VLOOKUP($C519,ข้อมูลพื้นฐานรพ_สป_ณสค61!$C$2:$S$897,17,0)</f>
        <v>68.621651109225354</v>
      </c>
      <c r="M519" s="3">
        <f t="shared" si="8"/>
        <v>0</v>
      </c>
    </row>
    <row r="520" spans="1:13" x14ac:dyDescent="0.4">
      <c r="A520" s="4">
        <v>8</v>
      </c>
      <c r="B520" s="3" t="s">
        <v>1529</v>
      </c>
      <c r="C520" s="63">
        <v>11037</v>
      </c>
      <c r="D520" s="3" t="s">
        <v>2505</v>
      </c>
      <c r="E520" s="4" t="s">
        <v>949</v>
      </c>
      <c r="F520" s="4" t="s">
        <v>954</v>
      </c>
      <c r="G520" s="4">
        <v>51</v>
      </c>
      <c r="H520" s="109">
        <v>77.691780821917803</v>
      </c>
      <c r="I520" s="109">
        <v>67.005103411227495</v>
      </c>
      <c r="J520" s="109">
        <v>52.0762825678217</v>
      </c>
      <c r="K520" s="109">
        <v>51.04</v>
      </c>
      <c r="L520" s="109">
        <f>VLOOKUP($C520,ข้อมูลพื้นฐานรพ_สป_ณสค61!$C$2:$S$897,17,0)</f>
        <v>51.775449905989795</v>
      </c>
      <c r="M520" s="3">
        <f t="shared" si="8"/>
        <v>0</v>
      </c>
    </row>
    <row r="521" spans="1:13" x14ac:dyDescent="0.4">
      <c r="A521" s="4">
        <v>8</v>
      </c>
      <c r="B521" s="3" t="s">
        <v>1529</v>
      </c>
      <c r="C521" s="63">
        <v>11038</v>
      </c>
      <c r="D521" s="3" t="s">
        <v>2506</v>
      </c>
      <c r="E521" s="4" t="s">
        <v>949</v>
      </c>
      <c r="F521" s="4" t="s">
        <v>954</v>
      </c>
      <c r="G521" s="4">
        <v>30</v>
      </c>
      <c r="H521" s="109">
        <v>64.593607305936104</v>
      </c>
      <c r="I521" s="109">
        <v>65.607305936073104</v>
      </c>
      <c r="J521" s="109">
        <v>60</v>
      </c>
      <c r="K521" s="109">
        <v>76.2</v>
      </c>
      <c r="L521" s="109">
        <f>VLOOKUP($C521,ข้อมูลพื้นฐานรพ_สป_ณสค61!$C$2:$S$897,17,0)</f>
        <v>82.958904109589042</v>
      </c>
      <c r="M521" s="3">
        <f t="shared" si="8"/>
        <v>1</v>
      </c>
    </row>
    <row r="522" spans="1:13" x14ac:dyDescent="0.4">
      <c r="A522" s="4">
        <v>8</v>
      </c>
      <c r="B522" s="3" t="s">
        <v>1529</v>
      </c>
      <c r="C522" s="63">
        <v>11039</v>
      </c>
      <c r="D522" s="3" t="s">
        <v>2507</v>
      </c>
      <c r="E522" s="4" t="s">
        <v>949</v>
      </c>
      <c r="F522" s="4" t="s">
        <v>954</v>
      </c>
      <c r="G522" s="4">
        <v>44</v>
      </c>
      <c r="H522" s="109">
        <v>70.714711137581901</v>
      </c>
      <c r="I522" s="109">
        <v>57.011207970112103</v>
      </c>
      <c r="J522" s="109">
        <v>61.5068493150685</v>
      </c>
      <c r="K522" s="109">
        <v>56.78</v>
      </c>
      <c r="L522" s="109">
        <f>VLOOKUP($C522,ข้อมูลพื้นฐานรพ_สป_ณสค61!$C$2:$S$897,17,0)</f>
        <v>60.541718555417184</v>
      </c>
      <c r="M522" s="3">
        <f t="shared" si="8"/>
        <v>0</v>
      </c>
    </row>
    <row r="523" spans="1:13" x14ac:dyDescent="0.4">
      <c r="A523" s="4">
        <v>8</v>
      </c>
      <c r="B523" s="3" t="s">
        <v>1529</v>
      </c>
      <c r="C523" s="63">
        <v>11447</v>
      </c>
      <c r="D523" s="3" t="s">
        <v>2508</v>
      </c>
      <c r="E523" s="4" t="s">
        <v>949</v>
      </c>
      <c r="F523" s="4" t="s">
        <v>957</v>
      </c>
      <c r="G523" s="4">
        <v>60</v>
      </c>
      <c r="H523" s="109">
        <v>78.885844748858403</v>
      </c>
      <c r="I523" s="109">
        <v>81.926940639269404</v>
      </c>
      <c r="J523" s="109">
        <v>80.552511415525103</v>
      </c>
      <c r="K523" s="109">
        <v>63.99</v>
      </c>
      <c r="L523" s="109">
        <f>VLOOKUP($C523,ข้อมูลพื้นฐานรพ_สป_ณสค61!$C$2:$S$897,17,0)</f>
        <v>74.328767123287676</v>
      </c>
      <c r="M523" s="3">
        <f t="shared" si="8"/>
        <v>0</v>
      </c>
    </row>
    <row r="524" spans="1:13" x14ac:dyDescent="0.4">
      <c r="A524" s="4">
        <v>8</v>
      </c>
      <c r="B524" s="3" t="s">
        <v>1529</v>
      </c>
      <c r="C524" s="63">
        <v>14133</v>
      </c>
      <c r="D524" s="3" t="s">
        <v>2509</v>
      </c>
      <c r="E524" s="4" t="s">
        <v>949</v>
      </c>
      <c r="F524" s="4" t="s">
        <v>954</v>
      </c>
      <c r="G524" s="4">
        <v>36</v>
      </c>
      <c r="H524" s="109">
        <v>61.865975564605698</v>
      </c>
      <c r="I524" s="109">
        <v>63.028919330289199</v>
      </c>
      <c r="J524" s="109">
        <v>62.800608828006098</v>
      </c>
      <c r="K524" s="109">
        <v>68.38</v>
      </c>
      <c r="L524" s="109">
        <f>VLOOKUP($C524,ข้อมูลพื้นฐานรพ_สป_ณสค61!$C$2:$S$897,17,0)</f>
        <v>66.659056316590565</v>
      </c>
      <c r="M524" s="3">
        <f t="shared" si="8"/>
        <v>0</v>
      </c>
    </row>
    <row r="525" spans="1:13" x14ac:dyDescent="0.4">
      <c r="A525" s="4">
        <v>8</v>
      </c>
      <c r="B525" s="3" t="s">
        <v>1529</v>
      </c>
      <c r="C525" s="63">
        <v>28861</v>
      </c>
      <c r="D525" s="3" t="s">
        <v>2510</v>
      </c>
      <c r="E525" s="4" t="s">
        <v>949</v>
      </c>
      <c r="F525" s="4" t="s">
        <v>976</v>
      </c>
      <c r="G525" s="4">
        <v>20</v>
      </c>
      <c r="H525" s="109">
        <v>0</v>
      </c>
      <c r="I525" s="109">
        <v>7.2054794520547896</v>
      </c>
      <c r="J525" s="109">
        <v>54.164383561643803</v>
      </c>
      <c r="K525" s="109">
        <v>68.849999999999994</v>
      </c>
      <c r="L525" s="109">
        <f>VLOOKUP($C525,ข้อมูลพื้นฐานรพ_สป_ณสค61!$C$2:$S$897,17,0)</f>
        <v>87.136986301369859</v>
      </c>
      <c r="M525" s="3">
        <f t="shared" si="8"/>
        <v>1</v>
      </c>
    </row>
    <row r="526" spans="1:13" x14ac:dyDescent="0.4">
      <c r="A526" s="4">
        <v>8</v>
      </c>
      <c r="B526" s="3" t="s">
        <v>1544</v>
      </c>
      <c r="C526" s="63">
        <v>10710</v>
      </c>
      <c r="D526" s="3" t="s">
        <v>2511</v>
      </c>
      <c r="E526" s="4" t="s">
        <v>945</v>
      </c>
      <c r="F526" s="4" t="s">
        <v>946</v>
      </c>
      <c r="G526" s="4">
        <v>768</v>
      </c>
      <c r="H526" s="109">
        <v>93.569835707459106</v>
      </c>
      <c r="I526" s="109">
        <v>106.20696888963499</v>
      </c>
      <c r="J526" s="109">
        <v>100.08181417692801</v>
      </c>
      <c r="K526" s="109">
        <v>103.88</v>
      </c>
      <c r="L526" s="109">
        <f>VLOOKUP($C526,ข้อมูลพื้นฐานรพ_สป_ณสค61!$C$2:$S$897,17,0)</f>
        <v>106.64740296803653</v>
      </c>
      <c r="M526" s="3">
        <f t="shared" si="8"/>
        <v>1</v>
      </c>
    </row>
    <row r="527" spans="1:13" x14ac:dyDescent="0.4">
      <c r="A527" s="4">
        <v>8</v>
      </c>
      <c r="B527" s="3" t="s">
        <v>1544</v>
      </c>
      <c r="C527" s="63">
        <v>11089</v>
      </c>
      <c r="D527" s="3" t="s">
        <v>2512</v>
      </c>
      <c r="E527" s="4" t="s">
        <v>949</v>
      </c>
      <c r="F527" s="4" t="s">
        <v>954</v>
      </c>
      <c r="G527" s="4">
        <v>40</v>
      </c>
      <c r="H527" s="109">
        <v>61.017612524461804</v>
      </c>
      <c r="I527" s="109">
        <v>55.679060665362002</v>
      </c>
      <c r="J527" s="109">
        <v>54.606653620352198</v>
      </c>
      <c r="K527" s="109">
        <v>69.87</v>
      </c>
      <c r="L527" s="109">
        <f>VLOOKUP($C527,ข้อมูลพื้นฐานรพ_สป_ณสค61!$C$2:$S$897,17,0)</f>
        <v>67.849315068493155</v>
      </c>
      <c r="M527" s="3">
        <f t="shared" si="8"/>
        <v>0</v>
      </c>
    </row>
    <row r="528" spans="1:13" x14ac:dyDescent="0.4">
      <c r="A528" s="4">
        <v>8</v>
      </c>
      <c r="B528" s="3" t="s">
        <v>1544</v>
      </c>
      <c r="C528" s="63">
        <v>11090</v>
      </c>
      <c r="D528" s="3" t="s">
        <v>2513</v>
      </c>
      <c r="E528" s="4" t="s">
        <v>949</v>
      </c>
      <c r="F528" s="4" t="s">
        <v>954</v>
      </c>
      <c r="G528" s="4">
        <v>41</v>
      </c>
      <c r="H528" s="109">
        <v>67.654109589041099</v>
      </c>
      <c r="I528" s="109">
        <v>81.205479452054803</v>
      </c>
      <c r="J528" s="109">
        <v>75.497716894977202</v>
      </c>
      <c r="K528" s="109">
        <v>80.16</v>
      </c>
      <c r="L528" s="109">
        <f>VLOOKUP($C528,ข้อมูลพื้นฐานรพ_สป_ณสค61!$C$2:$S$897,17,0)</f>
        <v>59.899766120948883</v>
      </c>
      <c r="M528" s="3">
        <f t="shared" si="8"/>
        <v>0</v>
      </c>
    </row>
    <row r="529" spans="1:13" x14ac:dyDescent="0.4">
      <c r="A529" s="4">
        <v>8</v>
      </c>
      <c r="B529" s="3" t="s">
        <v>1544</v>
      </c>
      <c r="C529" s="63">
        <v>11091</v>
      </c>
      <c r="D529" s="3" t="s">
        <v>2514</v>
      </c>
      <c r="E529" s="4" t="s">
        <v>949</v>
      </c>
      <c r="F529" s="4" t="s">
        <v>954</v>
      </c>
      <c r="G529" s="4">
        <v>116</v>
      </c>
      <c r="H529" s="109">
        <v>62.972455442627798</v>
      </c>
      <c r="I529" s="109">
        <v>52.897260273972599</v>
      </c>
      <c r="J529" s="109">
        <v>47.787671232876697</v>
      </c>
      <c r="K529" s="109">
        <v>52.27</v>
      </c>
      <c r="L529" s="109">
        <f>VLOOKUP($C529,ข้อมูลพื้นฐานรพ_สป_ณสค61!$C$2:$S$897,17,0)</f>
        <v>56.965044874822865</v>
      </c>
      <c r="M529" s="3">
        <f t="shared" si="8"/>
        <v>0</v>
      </c>
    </row>
    <row r="530" spans="1:13" x14ac:dyDescent="0.4">
      <c r="A530" s="4">
        <v>8</v>
      </c>
      <c r="B530" s="3" t="s">
        <v>1544</v>
      </c>
      <c r="C530" s="63">
        <v>11092</v>
      </c>
      <c r="D530" s="3" t="s">
        <v>2515</v>
      </c>
      <c r="E530" s="4" t="s">
        <v>949</v>
      </c>
      <c r="F530" s="4" t="s">
        <v>950</v>
      </c>
      <c r="G530" s="4">
        <v>85</v>
      </c>
      <c r="H530" s="109">
        <v>75.648295635552699</v>
      </c>
      <c r="I530" s="109">
        <v>82.944380260769094</v>
      </c>
      <c r="J530" s="109">
        <v>84.977719095560303</v>
      </c>
      <c r="K530" s="109">
        <v>64.040000000000006</v>
      </c>
      <c r="L530" s="109">
        <f>VLOOKUP($C530,ข้อมูลพื้นฐานรพ_สป_ณสค61!$C$2:$S$897,17,0)</f>
        <v>72.286865431103948</v>
      </c>
      <c r="M530" s="3">
        <f t="shared" si="8"/>
        <v>0</v>
      </c>
    </row>
    <row r="531" spans="1:13" x14ac:dyDescent="0.4">
      <c r="A531" s="4">
        <v>8</v>
      </c>
      <c r="B531" s="3" t="s">
        <v>1544</v>
      </c>
      <c r="C531" s="63">
        <v>11093</v>
      </c>
      <c r="D531" s="3" t="s">
        <v>2516</v>
      </c>
      <c r="E531" s="4" t="s">
        <v>949</v>
      </c>
      <c r="F531" s="4" t="s">
        <v>954</v>
      </c>
      <c r="G531" s="4">
        <v>36</v>
      </c>
      <c r="H531" s="109">
        <v>79.780821917808197</v>
      </c>
      <c r="I531" s="109">
        <v>63.607305936073097</v>
      </c>
      <c r="J531" s="109">
        <v>56.050228310502298</v>
      </c>
      <c r="K531" s="109">
        <v>69.739999999999995</v>
      </c>
      <c r="L531" s="109">
        <f>VLOOKUP($C531,ข้อมูลพื้นฐานรพ_สป_ณสค61!$C$2:$S$897,17,0)</f>
        <v>69.893455098934552</v>
      </c>
      <c r="M531" s="3">
        <f t="shared" si="8"/>
        <v>0</v>
      </c>
    </row>
    <row r="532" spans="1:13" x14ac:dyDescent="0.4">
      <c r="A532" s="4">
        <v>8</v>
      </c>
      <c r="B532" s="3" t="s">
        <v>1544</v>
      </c>
      <c r="C532" s="63">
        <v>11094</v>
      </c>
      <c r="D532" s="3" t="s">
        <v>2517</v>
      </c>
      <c r="E532" s="4" t="s">
        <v>949</v>
      </c>
      <c r="F532" s="4" t="s">
        <v>976</v>
      </c>
      <c r="G532" s="4">
        <v>17</v>
      </c>
      <c r="H532" s="109">
        <v>56.8401826484018</v>
      </c>
      <c r="I532" s="109">
        <v>54.899894625922002</v>
      </c>
      <c r="J532" s="109">
        <v>56.037934668071699</v>
      </c>
      <c r="K532" s="109">
        <v>52.9</v>
      </c>
      <c r="L532" s="109">
        <f>VLOOKUP($C532,ข้อมูลพื้นฐานรพ_สป_ณสค61!$C$2:$S$897,17,0)</f>
        <v>42.626913779210312</v>
      </c>
      <c r="M532" s="3">
        <f t="shared" si="8"/>
        <v>0</v>
      </c>
    </row>
    <row r="533" spans="1:13" x14ac:dyDescent="0.4">
      <c r="A533" s="4">
        <v>8</v>
      </c>
      <c r="B533" s="3" t="s">
        <v>1544</v>
      </c>
      <c r="C533" s="63">
        <v>11095</v>
      </c>
      <c r="D533" s="3" t="s">
        <v>2518</v>
      </c>
      <c r="E533" s="4" t="s">
        <v>949</v>
      </c>
      <c r="F533" s="4" t="s">
        <v>983</v>
      </c>
      <c r="G533" s="4">
        <v>169</v>
      </c>
      <c r="H533" s="109">
        <v>95.099315068493198</v>
      </c>
      <c r="I533" s="109">
        <v>86.030441400304397</v>
      </c>
      <c r="J533" s="109">
        <v>93.016742770167397</v>
      </c>
      <c r="K533" s="109">
        <v>114.63</v>
      </c>
      <c r="L533" s="109">
        <f>VLOOKUP($C533,ข้อมูลพื้นฐานรพ_สป_ณสค61!$C$2:$S$897,17,0)</f>
        <v>79.732511955904997</v>
      </c>
      <c r="M533" s="3">
        <f t="shared" si="8"/>
        <v>0</v>
      </c>
    </row>
    <row r="534" spans="1:13" x14ac:dyDescent="0.4">
      <c r="A534" s="4">
        <v>8</v>
      </c>
      <c r="B534" s="3" t="s">
        <v>1544</v>
      </c>
      <c r="C534" s="63">
        <v>11096</v>
      </c>
      <c r="D534" s="3" t="s">
        <v>2519</v>
      </c>
      <c r="E534" s="4" t="s">
        <v>949</v>
      </c>
      <c r="F534" s="4" t="s">
        <v>954</v>
      </c>
      <c r="G534" s="4">
        <v>40</v>
      </c>
      <c r="H534" s="109">
        <v>55.376712328767098</v>
      </c>
      <c r="I534" s="109">
        <v>72.267884322678796</v>
      </c>
      <c r="J534" s="109">
        <v>70.456621004566202</v>
      </c>
      <c r="K534" s="109">
        <v>54.96</v>
      </c>
      <c r="L534" s="109">
        <f>VLOOKUP($C534,ข้อมูลพื้นฐานรพ_สป_ณสค61!$C$2:$S$897,17,0)</f>
        <v>64.06849315068493</v>
      </c>
      <c r="M534" s="3">
        <f t="shared" si="8"/>
        <v>0</v>
      </c>
    </row>
    <row r="535" spans="1:13" x14ac:dyDescent="0.4">
      <c r="A535" s="4">
        <v>8</v>
      </c>
      <c r="B535" s="3" t="s">
        <v>1544</v>
      </c>
      <c r="C535" s="63">
        <v>11097</v>
      </c>
      <c r="D535" s="3" t="s">
        <v>2520</v>
      </c>
      <c r="E535" s="4" t="s">
        <v>949</v>
      </c>
      <c r="F535" s="4" t="s">
        <v>950</v>
      </c>
      <c r="G535" s="4">
        <v>78</v>
      </c>
      <c r="H535" s="109">
        <v>84.843128590366803</v>
      </c>
      <c r="I535" s="109">
        <v>66.961714085001802</v>
      </c>
      <c r="J535" s="109">
        <v>70.987003863716197</v>
      </c>
      <c r="K535" s="109">
        <v>63.47</v>
      </c>
      <c r="L535" s="109">
        <f>VLOOKUP($C535,ข้อมูลพื้นฐานรพ_สป_ณสค61!$C$2:$S$897,17,0)</f>
        <v>72.139093782929393</v>
      </c>
      <c r="M535" s="3">
        <f t="shared" si="8"/>
        <v>0</v>
      </c>
    </row>
    <row r="536" spans="1:13" x14ac:dyDescent="0.4">
      <c r="A536" s="4">
        <v>8</v>
      </c>
      <c r="B536" s="3" t="s">
        <v>1544</v>
      </c>
      <c r="C536" s="63">
        <v>11098</v>
      </c>
      <c r="D536" s="3" t="s">
        <v>2521</v>
      </c>
      <c r="E536" s="4" t="s">
        <v>949</v>
      </c>
      <c r="F536" s="4" t="s">
        <v>950</v>
      </c>
      <c r="G536" s="4">
        <v>90</v>
      </c>
      <c r="H536" s="109">
        <v>70.922374429223794</v>
      </c>
      <c r="I536" s="109">
        <v>70.490106544901096</v>
      </c>
      <c r="J536" s="109">
        <v>70.995433789954305</v>
      </c>
      <c r="K536" s="109">
        <v>70.150000000000006</v>
      </c>
      <c r="L536" s="109">
        <f>VLOOKUP($C536,ข้อมูลพื้นฐานรพ_สป_ณสค61!$C$2:$S$897,17,0)</f>
        <v>89.232876712328761</v>
      </c>
      <c r="M536" s="3">
        <f t="shared" si="8"/>
        <v>1</v>
      </c>
    </row>
    <row r="537" spans="1:13" x14ac:dyDescent="0.4">
      <c r="A537" s="4">
        <v>8</v>
      </c>
      <c r="B537" s="3" t="s">
        <v>1544</v>
      </c>
      <c r="C537" s="63">
        <v>11099</v>
      </c>
      <c r="D537" s="3" t="s">
        <v>2522</v>
      </c>
      <c r="E537" s="4" t="s">
        <v>949</v>
      </c>
      <c r="F537" s="4" t="s">
        <v>954</v>
      </c>
      <c r="G537" s="4">
        <v>41</v>
      </c>
      <c r="H537" s="109">
        <v>66.218347862183506</v>
      </c>
      <c r="I537" s="109">
        <v>52.509188105579703</v>
      </c>
      <c r="J537" s="109">
        <v>37.714667557634499</v>
      </c>
      <c r="K537" s="109">
        <v>51</v>
      </c>
      <c r="L537" s="109">
        <f>VLOOKUP($C537,ข้อมูลพื้นฐานรพ_สป_ณสค61!$C$2:$S$897,17,0)</f>
        <v>59.899766120948883</v>
      </c>
      <c r="M537" s="3">
        <f t="shared" si="8"/>
        <v>0</v>
      </c>
    </row>
    <row r="538" spans="1:13" x14ac:dyDescent="0.4">
      <c r="A538" s="4">
        <v>8</v>
      </c>
      <c r="B538" s="3" t="s">
        <v>1544</v>
      </c>
      <c r="C538" s="63">
        <v>11100</v>
      </c>
      <c r="D538" s="3" t="s">
        <v>2523</v>
      </c>
      <c r="E538" s="4" t="s">
        <v>949</v>
      </c>
      <c r="F538" s="4" t="s">
        <v>954</v>
      </c>
      <c r="G538" s="4">
        <v>30</v>
      </c>
      <c r="H538" s="109">
        <v>45.543378995433798</v>
      </c>
      <c r="I538" s="109">
        <v>58.849315068493098</v>
      </c>
      <c r="J538" s="109">
        <v>59.388127853881301</v>
      </c>
      <c r="K538" s="109">
        <v>53.38</v>
      </c>
      <c r="L538" s="109">
        <f>VLOOKUP($C538,ข้อมูลพื้นฐานรพ_สป_ณสค61!$C$2:$S$897,17,0)</f>
        <v>72.374429223744286</v>
      </c>
      <c r="M538" s="3">
        <f t="shared" si="8"/>
        <v>0</v>
      </c>
    </row>
    <row r="539" spans="1:13" x14ac:dyDescent="0.4">
      <c r="A539" s="4">
        <v>8</v>
      </c>
      <c r="B539" s="3" t="s">
        <v>1544</v>
      </c>
      <c r="C539" s="63">
        <v>11101</v>
      </c>
      <c r="D539" s="3" t="s">
        <v>2524</v>
      </c>
      <c r="E539" s="4" t="s">
        <v>949</v>
      </c>
      <c r="F539" s="4" t="s">
        <v>954</v>
      </c>
      <c r="G539" s="4">
        <v>54</v>
      </c>
      <c r="H539" s="109">
        <v>54.224057046350197</v>
      </c>
      <c r="I539" s="109">
        <v>53.265457238060002</v>
      </c>
      <c r="J539" s="109">
        <v>51.173639392817499</v>
      </c>
      <c r="K539" s="109">
        <v>34.19</v>
      </c>
      <c r="L539" s="109">
        <f>VLOOKUP($C539,ข้อมูลพื้นฐานรพ_สป_ณสค61!$C$2:$S$897,17,0)</f>
        <v>63.434804667681377</v>
      </c>
      <c r="M539" s="3">
        <f t="shared" si="8"/>
        <v>0</v>
      </c>
    </row>
    <row r="540" spans="1:13" x14ac:dyDescent="0.4">
      <c r="A540" s="4">
        <v>8</v>
      </c>
      <c r="B540" s="3" t="s">
        <v>1544</v>
      </c>
      <c r="C540" s="63">
        <v>11102</v>
      </c>
      <c r="D540" s="3" t="s">
        <v>2525</v>
      </c>
      <c r="E540" s="4" t="s">
        <v>949</v>
      </c>
      <c r="F540" s="4" t="s">
        <v>954</v>
      </c>
      <c r="G540" s="4">
        <v>40</v>
      </c>
      <c r="H540" s="109">
        <v>70.456621004566202</v>
      </c>
      <c r="I540" s="109">
        <v>45.698630136986303</v>
      </c>
      <c r="J540" s="109">
        <v>44.773972602739697</v>
      </c>
      <c r="K540" s="109">
        <v>42.05</v>
      </c>
      <c r="L540" s="109">
        <f>VLOOKUP($C540,ข้อมูลพื้นฐานรพ_สป_ณสค61!$C$2:$S$897,17,0)</f>
        <v>47.787671232876711</v>
      </c>
      <c r="M540" s="3">
        <f t="shared" si="8"/>
        <v>0</v>
      </c>
    </row>
    <row r="541" spans="1:13" x14ac:dyDescent="0.4">
      <c r="A541" s="4">
        <v>8</v>
      </c>
      <c r="B541" s="3" t="s">
        <v>1544</v>
      </c>
      <c r="C541" s="63">
        <v>11103</v>
      </c>
      <c r="D541" s="3" t="s">
        <v>2526</v>
      </c>
      <c r="E541" s="4" t="s">
        <v>949</v>
      </c>
      <c r="F541" s="4" t="s">
        <v>954</v>
      </c>
      <c r="G541" s="4">
        <v>41</v>
      </c>
      <c r="H541" s="109">
        <v>48.900768459739403</v>
      </c>
      <c r="I541" s="109">
        <v>44.136986301369902</v>
      </c>
      <c r="J541" s="109">
        <v>51.931506849315099</v>
      </c>
      <c r="K541" s="109">
        <v>42.76</v>
      </c>
      <c r="L541" s="109">
        <f>VLOOKUP($C541,ข้อมูลพื้นฐานรพ_สป_ณสค61!$C$2:$S$897,17,0)</f>
        <v>50.998997661209486</v>
      </c>
      <c r="M541" s="3">
        <f t="shared" si="8"/>
        <v>0</v>
      </c>
    </row>
    <row r="542" spans="1:13" x14ac:dyDescent="0.4">
      <c r="A542" s="4">
        <v>8</v>
      </c>
      <c r="B542" s="3" t="s">
        <v>1544</v>
      </c>
      <c r="C542" s="63">
        <v>11450</v>
      </c>
      <c r="D542" s="3" t="s">
        <v>2527</v>
      </c>
      <c r="E542" s="4" t="s">
        <v>982</v>
      </c>
      <c r="F542" s="4" t="s">
        <v>983</v>
      </c>
      <c r="G542" s="4">
        <v>240</v>
      </c>
      <c r="H542" s="109">
        <v>97.417185554171894</v>
      </c>
      <c r="I542" s="109">
        <v>99.751712328767098</v>
      </c>
      <c r="J542" s="109">
        <v>102.108304794521</v>
      </c>
      <c r="K542" s="109">
        <v>90.12</v>
      </c>
      <c r="L542" s="109">
        <f>VLOOKUP($C542,ข้อมูลพื้นฐานรพ_สป_ณสค61!$C$2:$S$897,17,0)</f>
        <v>62.659817351598171</v>
      </c>
      <c r="M542" s="3">
        <f t="shared" si="8"/>
        <v>0</v>
      </c>
    </row>
    <row r="543" spans="1:13" x14ac:dyDescent="0.4">
      <c r="A543" s="4">
        <v>8</v>
      </c>
      <c r="B543" s="3" t="s">
        <v>1544</v>
      </c>
      <c r="C543" s="63">
        <v>21323</v>
      </c>
      <c r="D543" s="3" t="s">
        <v>2528</v>
      </c>
      <c r="E543" s="4" t="s">
        <v>949</v>
      </c>
      <c r="F543" s="4" t="s">
        <v>954</v>
      </c>
      <c r="G543" s="4">
        <v>57</v>
      </c>
      <c r="H543" s="109">
        <v>60.301369863013697</v>
      </c>
      <c r="I543" s="109">
        <v>41.512805241214998</v>
      </c>
      <c r="J543" s="109">
        <v>38.570577724836198</v>
      </c>
      <c r="K543" s="109">
        <v>39</v>
      </c>
      <c r="L543" s="109">
        <f>VLOOKUP($C543,ข้อมูลพื้นฐานรพ_สป_ณสค61!$C$2:$S$897,17,0)</f>
        <v>37.50060081711127</v>
      </c>
      <c r="M543" s="3">
        <f t="shared" si="8"/>
        <v>0</v>
      </c>
    </row>
    <row r="544" spans="1:13" x14ac:dyDescent="0.4">
      <c r="A544" s="4">
        <v>8</v>
      </c>
      <c r="B544" s="3" t="s">
        <v>1563</v>
      </c>
      <c r="C544" s="63">
        <v>10706</v>
      </c>
      <c r="D544" s="3" t="s">
        <v>2529</v>
      </c>
      <c r="E544" s="4" t="s">
        <v>982</v>
      </c>
      <c r="F544" s="4" t="s">
        <v>1009</v>
      </c>
      <c r="G544" s="4">
        <v>349</v>
      </c>
      <c r="H544" s="109">
        <v>66.393217411783198</v>
      </c>
      <c r="I544" s="109">
        <v>82.539393459498001</v>
      </c>
      <c r="J544" s="109">
        <v>78.520072848206496</v>
      </c>
      <c r="K544" s="109">
        <v>80.25</v>
      </c>
      <c r="L544" s="109">
        <f>VLOOKUP($C544,ข้อมูลพื้นฐานรพ_สป_ณสค61!$C$2:$S$897,17,0)</f>
        <v>102.89123523177769</v>
      </c>
      <c r="M544" s="3">
        <f t="shared" si="8"/>
        <v>1</v>
      </c>
    </row>
    <row r="545" spans="1:13" x14ac:dyDescent="0.4">
      <c r="A545" s="4">
        <v>8</v>
      </c>
      <c r="B545" s="3" t="s">
        <v>1563</v>
      </c>
      <c r="C545" s="63">
        <v>11042</v>
      </c>
      <c r="D545" s="3" t="s">
        <v>2530</v>
      </c>
      <c r="E545" s="4" t="s">
        <v>949</v>
      </c>
      <c r="F545" s="4" t="s">
        <v>950</v>
      </c>
      <c r="G545" s="4">
        <v>76</v>
      </c>
      <c r="H545" s="109">
        <v>146.96347031963501</v>
      </c>
      <c r="I545" s="109">
        <v>144.32948810382101</v>
      </c>
      <c r="J545" s="109">
        <v>133.078586878154</v>
      </c>
      <c r="K545" s="109">
        <v>83.45</v>
      </c>
      <c r="L545" s="109">
        <f>VLOOKUP($C545,ข้อมูลพื้นฐานรพ_สป_ณสค61!$C$2:$S$897,17,0)</f>
        <v>102.93078586878154</v>
      </c>
      <c r="M545" s="3">
        <f t="shared" si="8"/>
        <v>1</v>
      </c>
    </row>
    <row r="546" spans="1:13" x14ac:dyDescent="0.4">
      <c r="A546" s="4">
        <v>8</v>
      </c>
      <c r="B546" s="3" t="s">
        <v>1563</v>
      </c>
      <c r="C546" s="63">
        <v>11044</v>
      </c>
      <c r="D546" s="3" t="s">
        <v>2531</v>
      </c>
      <c r="E546" s="4" t="s">
        <v>949</v>
      </c>
      <c r="F546" s="4" t="s">
        <v>954</v>
      </c>
      <c r="G546" s="4">
        <v>30</v>
      </c>
      <c r="H546" s="109">
        <v>43.992172211350301</v>
      </c>
      <c r="I546" s="109">
        <v>50.785388127853899</v>
      </c>
      <c r="J546" s="109">
        <v>54.4931506849315</v>
      </c>
      <c r="K546" s="109">
        <v>42.17</v>
      </c>
      <c r="L546" s="109">
        <f>VLOOKUP($C546,ข้อมูลพื้นฐานรพ_สป_ณสค61!$C$2:$S$897,17,0)</f>
        <v>44.493150684931507</v>
      </c>
      <c r="M546" s="3">
        <f t="shared" si="8"/>
        <v>0</v>
      </c>
    </row>
    <row r="547" spans="1:13" x14ac:dyDescent="0.4">
      <c r="A547" s="4">
        <v>8</v>
      </c>
      <c r="B547" s="3" t="s">
        <v>1563</v>
      </c>
      <c r="C547" s="63">
        <v>11045</v>
      </c>
      <c r="D547" s="3" t="s">
        <v>2532</v>
      </c>
      <c r="E547" s="4" t="s">
        <v>949</v>
      </c>
      <c r="F547" s="4" t="s">
        <v>954</v>
      </c>
      <c r="G547" s="4">
        <v>36</v>
      </c>
      <c r="H547" s="109">
        <v>79.707762557077601</v>
      </c>
      <c r="I547" s="109">
        <v>72.891933028919297</v>
      </c>
      <c r="J547" s="109">
        <v>59.223744292237399</v>
      </c>
      <c r="K547" s="109">
        <v>49.4</v>
      </c>
      <c r="L547" s="109">
        <f>VLOOKUP($C547,ข้อมูลพื้นฐานรพ_สป_ณสค61!$C$2:$S$897,17,0)</f>
        <v>57.359208523592088</v>
      </c>
      <c r="M547" s="3">
        <f t="shared" si="8"/>
        <v>0</v>
      </c>
    </row>
    <row r="548" spans="1:13" x14ac:dyDescent="0.4">
      <c r="A548" s="4">
        <v>8</v>
      </c>
      <c r="B548" s="3" t="s">
        <v>1563</v>
      </c>
      <c r="C548" s="63">
        <v>11448</v>
      </c>
      <c r="D548" s="3" t="s">
        <v>2533</v>
      </c>
      <c r="E548" s="4" t="s">
        <v>949</v>
      </c>
      <c r="F548" s="4" t="s">
        <v>957</v>
      </c>
      <c r="G548" s="4">
        <v>200</v>
      </c>
      <c r="H548" s="109">
        <v>94.342318456326396</v>
      </c>
      <c r="I548" s="109">
        <v>107.99589041095901</v>
      </c>
      <c r="J548" s="109">
        <v>102.297260273973</v>
      </c>
      <c r="K548" s="109">
        <v>71.290000000000006</v>
      </c>
      <c r="L548" s="109">
        <f>VLOOKUP($C548,ข้อมูลพื้นฐานรพ_สป_ณสค61!$C$2:$S$897,17,0)</f>
        <v>90.082191780821915</v>
      </c>
      <c r="M548" s="3">
        <f t="shared" si="8"/>
        <v>1</v>
      </c>
    </row>
    <row r="549" spans="1:13" x14ac:dyDescent="0.4">
      <c r="A549" s="4">
        <v>8</v>
      </c>
      <c r="B549" s="3" t="s">
        <v>1563</v>
      </c>
      <c r="C549" s="63">
        <v>21356</v>
      </c>
      <c r="D549" s="3" t="s">
        <v>2534</v>
      </c>
      <c r="E549" s="4" t="s">
        <v>949</v>
      </c>
      <c r="F549" s="4" t="s">
        <v>976</v>
      </c>
      <c r="G549" s="4">
        <v>30</v>
      </c>
      <c r="H549" s="109">
        <v>27.205479452054799</v>
      </c>
      <c r="I549" s="109">
        <v>48.757990867579899</v>
      </c>
      <c r="J549" s="109">
        <v>40.502283105022798</v>
      </c>
      <c r="K549" s="109">
        <v>46</v>
      </c>
      <c r="L549" s="109">
        <f>VLOOKUP($C549,ข้อมูลพื้นฐานรพ_สป_ณสค61!$C$2:$S$897,17,0)</f>
        <v>39.251141552511413</v>
      </c>
      <c r="M549" s="3">
        <f t="shared" si="8"/>
        <v>0</v>
      </c>
    </row>
    <row r="550" spans="1:13" x14ac:dyDescent="0.4">
      <c r="A550" s="4">
        <v>8</v>
      </c>
      <c r="B550" s="3" t="s">
        <v>1563</v>
      </c>
      <c r="C550" s="63">
        <v>28778</v>
      </c>
      <c r="D550" s="3" t="s">
        <v>2535</v>
      </c>
      <c r="E550" s="4" t="s">
        <v>949</v>
      </c>
      <c r="F550" s="114" t="s">
        <v>976</v>
      </c>
      <c r="G550" s="114">
        <v>0</v>
      </c>
      <c r="H550" s="110">
        <v>0</v>
      </c>
      <c r="I550" s="110">
        <v>0</v>
      </c>
      <c r="J550" s="110">
        <v>0</v>
      </c>
      <c r="K550" s="110">
        <v>0</v>
      </c>
      <c r="L550" s="110">
        <f>VLOOKUP($C550,ข้อมูลพื้นฐานรพ_สป_ณสค61!$C$2:$S$897,17,0)</f>
        <v>0</v>
      </c>
      <c r="M550" s="111">
        <v>1</v>
      </c>
    </row>
    <row r="551" spans="1:13" x14ac:dyDescent="0.4">
      <c r="A551" s="4">
        <v>8</v>
      </c>
      <c r="B551" s="3" t="s">
        <v>1563</v>
      </c>
      <c r="C551" s="63">
        <v>28811</v>
      </c>
      <c r="D551" s="3" t="s">
        <v>2536</v>
      </c>
      <c r="E551" s="4" t="s">
        <v>949</v>
      </c>
      <c r="F551" s="4" t="s">
        <v>976</v>
      </c>
      <c r="G551" s="4">
        <v>30</v>
      </c>
      <c r="H551" s="109">
        <v>0</v>
      </c>
      <c r="I551" s="109">
        <v>0</v>
      </c>
      <c r="J551" s="109">
        <v>0</v>
      </c>
      <c r="K551" s="109">
        <v>0</v>
      </c>
      <c r="L551" s="109">
        <f>VLOOKUP($C551,ข้อมูลพื้นฐานรพ_สป_ณสค61!$C$2:$S$897,17,0)</f>
        <v>52.575342465753423</v>
      </c>
      <c r="M551" s="3">
        <f t="shared" si="8"/>
        <v>0</v>
      </c>
    </row>
    <row r="552" spans="1:13" x14ac:dyDescent="0.4">
      <c r="A552" s="4">
        <v>8</v>
      </c>
      <c r="B552" s="3" t="s">
        <v>1563</v>
      </c>
      <c r="C552" s="63">
        <v>28815</v>
      </c>
      <c r="D552" s="3" t="s">
        <v>2537</v>
      </c>
      <c r="E552" s="4" t="s">
        <v>949</v>
      </c>
      <c r="F552" s="114" t="s">
        <v>976</v>
      </c>
      <c r="G552" s="114">
        <v>0</v>
      </c>
      <c r="H552" s="110">
        <v>0</v>
      </c>
      <c r="I552" s="110">
        <v>0</v>
      </c>
      <c r="J552" s="110">
        <v>0</v>
      </c>
      <c r="K552" s="110">
        <v>0</v>
      </c>
      <c r="L552" s="110">
        <f>VLOOKUP($C552,ข้อมูลพื้นฐานรพ_สป_ณสค61!$C$2:$S$897,17,0)</f>
        <v>0</v>
      </c>
      <c r="M552" s="111">
        <v>1</v>
      </c>
    </row>
    <row r="553" spans="1:13" x14ac:dyDescent="0.4">
      <c r="A553" s="4">
        <v>8</v>
      </c>
      <c r="B553" s="3" t="s">
        <v>1573</v>
      </c>
      <c r="C553" s="63">
        <v>10704</v>
      </c>
      <c r="D553" s="3" t="s">
        <v>2538</v>
      </c>
      <c r="E553" s="4" t="s">
        <v>982</v>
      </c>
      <c r="F553" s="4" t="s">
        <v>1009</v>
      </c>
      <c r="G553" s="4">
        <v>323</v>
      </c>
      <c r="H553" s="109">
        <v>82.841900628418998</v>
      </c>
      <c r="I553" s="109">
        <v>81.476651056939005</v>
      </c>
      <c r="J553" s="109">
        <v>78.722044728434497</v>
      </c>
      <c r="K553" s="109">
        <v>70.3</v>
      </c>
      <c r="L553" s="109">
        <f>VLOOKUP($C553,ข้อมูลพื้นฐานรพ_สป_ณสค61!$C$2:$S$897,17,0)</f>
        <v>86.018915136350145</v>
      </c>
      <c r="M553" s="3">
        <f t="shared" si="8"/>
        <v>1</v>
      </c>
    </row>
    <row r="554" spans="1:13" x14ac:dyDescent="0.4">
      <c r="A554" s="4">
        <v>8</v>
      </c>
      <c r="B554" s="3" t="s">
        <v>1573</v>
      </c>
      <c r="C554" s="63">
        <v>10991</v>
      </c>
      <c r="D554" s="3" t="s">
        <v>2539</v>
      </c>
      <c r="E554" s="4" t="s">
        <v>949</v>
      </c>
      <c r="F554" s="4" t="s">
        <v>950</v>
      </c>
      <c r="G554" s="4">
        <v>80</v>
      </c>
      <c r="H554" s="109">
        <v>88.720911041426007</v>
      </c>
      <c r="I554" s="109">
        <v>47.959817351598197</v>
      </c>
      <c r="J554" s="109">
        <v>48.098630136986301</v>
      </c>
      <c r="K554" s="109">
        <v>48.31</v>
      </c>
      <c r="L554" s="109">
        <f>VLOOKUP($C554,ข้อมูลพื้นฐานรพ_สป_ณสค61!$C$2:$S$897,17,0)</f>
        <v>50.075342465753423</v>
      </c>
      <c r="M554" s="3">
        <f t="shared" si="8"/>
        <v>0</v>
      </c>
    </row>
    <row r="555" spans="1:13" x14ac:dyDescent="0.4">
      <c r="A555" s="4">
        <v>8</v>
      </c>
      <c r="B555" s="3" t="s">
        <v>1573</v>
      </c>
      <c r="C555" s="63">
        <v>10992</v>
      </c>
      <c r="D555" s="3" t="s">
        <v>2540</v>
      </c>
      <c r="E555" s="4" t="s">
        <v>949</v>
      </c>
      <c r="F555" s="4" t="s">
        <v>954</v>
      </c>
      <c r="G555" s="4">
        <v>35</v>
      </c>
      <c r="H555" s="109">
        <v>65.768645357686495</v>
      </c>
      <c r="I555" s="109">
        <v>67.898238747553805</v>
      </c>
      <c r="J555" s="109">
        <v>54.504892367906102</v>
      </c>
      <c r="K555" s="109">
        <v>49.58</v>
      </c>
      <c r="L555" s="109">
        <f>VLOOKUP($C555,ข้อมูลพื้นฐานรพ_สป_ณสค61!$C$2:$S$897,17,0)</f>
        <v>57.150684931506852</v>
      </c>
      <c r="M555" s="3">
        <f t="shared" si="8"/>
        <v>0</v>
      </c>
    </row>
    <row r="556" spans="1:13" x14ac:dyDescent="0.4">
      <c r="A556" s="4">
        <v>8</v>
      </c>
      <c r="B556" s="3" t="s">
        <v>1573</v>
      </c>
      <c r="C556" s="63">
        <v>10993</v>
      </c>
      <c r="D556" s="3" t="s">
        <v>2541</v>
      </c>
      <c r="E556" s="4" t="s">
        <v>949</v>
      </c>
      <c r="F556" s="4" t="s">
        <v>950</v>
      </c>
      <c r="G556" s="4">
        <v>90</v>
      </c>
      <c r="H556" s="109">
        <v>75.0837138508371</v>
      </c>
      <c r="I556" s="109">
        <v>56.068201690469301</v>
      </c>
      <c r="J556" s="109">
        <v>66.345088895365805</v>
      </c>
      <c r="K556" s="109">
        <v>50.8</v>
      </c>
      <c r="L556" s="109">
        <f>VLOOKUP($C556,ข้อมูลพื้นฐานรพ_สป_ณสค61!$C$2:$S$897,17,0)</f>
        <v>69.476407914764081</v>
      </c>
      <c r="M556" s="3">
        <f t="shared" si="8"/>
        <v>0</v>
      </c>
    </row>
    <row r="557" spans="1:13" x14ac:dyDescent="0.4">
      <c r="A557" s="4">
        <v>8</v>
      </c>
      <c r="B557" s="3" t="s">
        <v>1573</v>
      </c>
      <c r="C557" s="63">
        <v>10994</v>
      </c>
      <c r="D557" s="3" t="s">
        <v>2542</v>
      </c>
      <c r="E557" s="4" t="s">
        <v>949</v>
      </c>
      <c r="F557" s="4" t="s">
        <v>954</v>
      </c>
      <c r="G557" s="4">
        <v>51</v>
      </c>
      <c r="H557" s="109">
        <v>102.383561643836</v>
      </c>
      <c r="I557" s="109">
        <v>66.988987375772197</v>
      </c>
      <c r="J557" s="109">
        <v>63.550899811979598</v>
      </c>
      <c r="K557" s="109">
        <v>55.07</v>
      </c>
      <c r="L557" s="109">
        <f>VLOOKUP($C557,ข้อมูลพื้นฐานรพ_สป_ณสค61!$C$2:$S$897,17,0)</f>
        <v>66.94063926940639</v>
      </c>
      <c r="M557" s="3">
        <f t="shared" si="8"/>
        <v>0</v>
      </c>
    </row>
    <row r="558" spans="1:13" x14ac:dyDescent="0.4">
      <c r="A558" s="4">
        <v>8</v>
      </c>
      <c r="B558" s="3" t="s">
        <v>1573</v>
      </c>
      <c r="C558" s="63">
        <v>23367</v>
      </c>
      <c r="D558" s="3" t="s">
        <v>2543</v>
      </c>
      <c r="E558" s="4" t="s">
        <v>949</v>
      </c>
      <c r="F558" s="4" t="s">
        <v>954</v>
      </c>
      <c r="G558" s="4">
        <v>40</v>
      </c>
      <c r="H558" s="109">
        <v>77.059360730593596</v>
      </c>
      <c r="I558" s="109">
        <v>76.945205479452099</v>
      </c>
      <c r="J558" s="109">
        <v>67.513698630137</v>
      </c>
      <c r="K558" s="109">
        <v>57.53</v>
      </c>
      <c r="L558" s="109">
        <f>VLOOKUP($C558,ข้อมูลพื้นฐานรพ_สป_ณสค61!$C$2:$S$897,17,0)</f>
        <v>59.945205479452056</v>
      </c>
      <c r="M558" s="3">
        <f t="shared" si="8"/>
        <v>0</v>
      </c>
    </row>
    <row r="559" spans="1:13" x14ac:dyDescent="0.4">
      <c r="A559" s="4">
        <v>8</v>
      </c>
      <c r="B559" s="3" t="s">
        <v>1580</v>
      </c>
      <c r="C559" s="63">
        <v>10671</v>
      </c>
      <c r="D559" s="3" t="s">
        <v>2544</v>
      </c>
      <c r="E559" s="4" t="s">
        <v>945</v>
      </c>
      <c r="F559" s="4" t="s">
        <v>946</v>
      </c>
      <c r="G559" s="4">
        <v>1022</v>
      </c>
      <c r="H559" s="109">
        <v>101.27468421989001</v>
      </c>
      <c r="I559" s="109">
        <v>99.621953389076694</v>
      </c>
      <c r="J559" s="109">
        <v>41.275277234181303</v>
      </c>
      <c r="K559" s="109">
        <v>101.03</v>
      </c>
      <c r="L559" s="109">
        <f>VLOOKUP($C559,ข้อมูลพื้นฐานรพ_สป_ณสค61!$C$2:$S$897,17,0)</f>
        <v>112.79360909310243</v>
      </c>
      <c r="M559" s="3">
        <f t="shared" si="8"/>
        <v>1</v>
      </c>
    </row>
    <row r="560" spans="1:13" x14ac:dyDescent="0.4">
      <c r="A560" s="4">
        <v>8</v>
      </c>
      <c r="B560" s="3" t="s">
        <v>1580</v>
      </c>
      <c r="C560" s="63">
        <v>11013</v>
      </c>
      <c r="D560" s="3" t="s">
        <v>2545</v>
      </c>
      <c r="E560" s="4" t="s">
        <v>949</v>
      </c>
      <c r="F560" s="4" t="s">
        <v>954</v>
      </c>
      <c r="G560" s="4">
        <v>35</v>
      </c>
      <c r="H560" s="109">
        <v>75.700737618545801</v>
      </c>
      <c r="I560" s="109">
        <v>75.929549902152601</v>
      </c>
      <c r="J560" s="109">
        <v>72.649706457925603</v>
      </c>
      <c r="K560" s="109">
        <v>103.68</v>
      </c>
      <c r="L560" s="109">
        <f>VLOOKUP($C560,ข้อมูลพื้นฐานรพ_สป_ณสค61!$C$2:$S$897,17,0)</f>
        <v>125.8082191780822</v>
      </c>
      <c r="M560" s="3">
        <f t="shared" si="8"/>
        <v>1</v>
      </c>
    </row>
    <row r="561" spans="1:13" x14ac:dyDescent="0.4">
      <c r="A561" s="4">
        <v>8</v>
      </c>
      <c r="B561" s="3" t="s">
        <v>1580</v>
      </c>
      <c r="C561" s="63">
        <v>11014</v>
      </c>
      <c r="D561" s="3" t="s">
        <v>2546</v>
      </c>
      <c r="E561" s="4" t="s">
        <v>949</v>
      </c>
      <c r="F561" s="4" t="s">
        <v>954</v>
      </c>
      <c r="G561" s="4">
        <v>42</v>
      </c>
      <c r="H561" s="109">
        <v>81.146359048305698</v>
      </c>
      <c r="I561" s="109">
        <v>66.301369863013704</v>
      </c>
      <c r="J561" s="109">
        <v>62.393998695368602</v>
      </c>
      <c r="K561" s="109">
        <v>59.03</v>
      </c>
      <c r="L561" s="109">
        <f>VLOOKUP($C561,ข้อมูลพื้นฐานรพ_สป_ณสค61!$C$2:$S$897,17,0)</f>
        <v>85.883887801696019</v>
      </c>
      <c r="M561" s="3">
        <f t="shared" si="8"/>
        <v>1</v>
      </c>
    </row>
    <row r="562" spans="1:13" x14ac:dyDescent="0.4">
      <c r="A562" s="4">
        <v>8</v>
      </c>
      <c r="B562" s="3" t="s">
        <v>1580</v>
      </c>
      <c r="C562" s="63">
        <v>11015</v>
      </c>
      <c r="D562" s="3" t="s">
        <v>2547</v>
      </c>
      <c r="E562" s="4" t="s">
        <v>982</v>
      </c>
      <c r="F562" s="4" t="s">
        <v>983</v>
      </c>
      <c r="G562" s="4">
        <v>180</v>
      </c>
      <c r="H562" s="109">
        <v>79.6204972095383</v>
      </c>
      <c r="I562" s="109">
        <v>65.009784735812104</v>
      </c>
      <c r="J562" s="109">
        <v>70.323785803237897</v>
      </c>
      <c r="K562" s="109">
        <v>80.83</v>
      </c>
      <c r="L562" s="109">
        <f>VLOOKUP($C562,ข้อมูลพื้นฐานรพ_สป_ณสค61!$C$2:$S$897,17,0)</f>
        <v>96.61948249619482</v>
      </c>
      <c r="M562" s="3">
        <f t="shared" si="8"/>
        <v>1</v>
      </c>
    </row>
    <row r="563" spans="1:13" x14ac:dyDescent="0.4">
      <c r="A563" s="4">
        <v>8</v>
      </c>
      <c r="B563" s="3" t="s">
        <v>1580</v>
      </c>
      <c r="C563" s="63">
        <v>11016</v>
      </c>
      <c r="D563" s="3" t="s">
        <v>2548</v>
      </c>
      <c r="E563" s="4" t="s">
        <v>949</v>
      </c>
      <c r="F563" s="4" t="s">
        <v>976</v>
      </c>
      <c r="G563" s="4">
        <v>10</v>
      </c>
      <c r="H563" s="109">
        <v>3.4794520547945198</v>
      </c>
      <c r="I563" s="109">
        <v>0.931506849315068</v>
      </c>
      <c r="J563" s="109">
        <v>0.79452054794520499</v>
      </c>
      <c r="K563" s="109">
        <v>3.32</v>
      </c>
      <c r="L563" s="109">
        <f>VLOOKUP($C563,ข้อมูลพื้นฐานรพ_สป_ณสค61!$C$2:$S$897,17,0)</f>
        <v>8.3013698630136989</v>
      </c>
      <c r="M563" s="3">
        <f t="shared" si="8"/>
        <v>0</v>
      </c>
    </row>
    <row r="564" spans="1:13" x14ac:dyDescent="0.4">
      <c r="A564" s="4">
        <v>8</v>
      </c>
      <c r="B564" s="3" t="s">
        <v>1580</v>
      </c>
      <c r="C564" s="63">
        <v>11017</v>
      </c>
      <c r="D564" s="3" t="s">
        <v>2549</v>
      </c>
      <c r="E564" s="4" t="s">
        <v>949</v>
      </c>
      <c r="F564" s="4" t="s">
        <v>954</v>
      </c>
      <c r="G564" s="4">
        <v>36</v>
      </c>
      <c r="H564" s="109">
        <v>62.752179327521802</v>
      </c>
      <c r="I564" s="109">
        <v>69.543378995433798</v>
      </c>
      <c r="J564" s="109">
        <v>93.105022831050206</v>
      </c>
      <c r="K564" s="109">
        <v>51.42</v>
      </c>
      <c r="L564" s="109">
        <f>VLOOKUP($C564,ข้อมูลพื้นฐานรพ_สป_ณสค61!$C$2:$S$897,17,0)</f>
        <v>61.347031963470322</v>
      </c>
      <c r="M564" s="3">
        <f t="shared" si="8"/>
        <v>0</v>
      </c>
    </row>
    <row r="565" spans="1:13" x14ac:dyDescent="0.4">
      <c r="A565" s="4">
        <v>8</v>
      </c>
      <c r="B565" s="3" t="s">
        <v>1580</v>
      </c>
      <c r="C565" s="63">
        <v>11018</v>
      </c>
      <c r="D565" s="3" t="s">
        <v>2550</v>
      </c>
      <c r="E565" s="4" t="s">
        <v>949</v>
      </c>
      <c r="F565" s="4" t="s">
        <v>957</v>
      </c>
      <c r="G565" s="4">
        <v>113</v>
      </c>
      <c r="H565" s="109">
        <v>83.971129768743594</v>
      </c>
      <c r="I565" s="109">
        <v>86.0827747012533</v>
      </c>
      <c r="J565" s="109">
        <v>85.5814631302827</v>
      </c>
      <c r="K565" s="109">
        <v>79.87</v>
      </c>
      <c r="L565" s="109">
        <f>VLOOKUP($C565,ข้อมูลพื้นฐานรพ_สป_ณสค61!$C$2:$S$897,17,0)</f>
        <v>79.687234816341373</v>
      </c>
      <c r="M565" s="3">
        <f t="shared" si="8"/>
        <v>0</v>
      </c>
    </row>
    <row r="566" spans="1:13" x14ac:dyDescent="0.4">
      <c r="A566" s="4">
        <v>8</v>
      </c>
      <c r="B566" s="3" t="s">
        <v>1580</v>
      </c>
      <c r="C566" s="63">
        <v>11019</v>
      </c>
      <c r="D566" s="3" t="s">
        <v>2551</v>
      </c>
      <c r="E566" s="4" t="s">
        <v>949</v>
      </c>
      <c r="F566" s="4" t="s">
        <v>954</v>
      </c>
      <c r="G566" s="4">
        <v>30</v>
      </c>
      <c r="H566" s="109">
        <v>47.305936073059399</v>
      </c>
      <c r="I566" s="109">
        <v>43.972602739726</v>
      </c>
      <c r="J566" s="109">
        <v>37.324200913242002</v>
      </c>
      <c r="K566" s="109">
        <v>52.2</v>
      </c>
      <c r="L566" s="109">
        <f>VLOOKUP($C566,ข้อมูลพื้นฐานรพ_สป_ณสค61!$C$2:$S$897,17,0)</f>
        <v>58.821917808219176</v>
      </c>
      <c r="M566" s="3">
        <f t="shared" si="8"/>
        <v>0</v>
      </c>
    </row>
    <row r="567" spans="1:13" x14ac:dyDescent="0.4">
      <c r="A567" s="4">
        <v>8</v>
      </c>
      <c r="B567" s="3" t="s">
        <v>1580</v>
      </c>
      <c r="C567" s="63">
        <v>11020</v>
      </c>
      <c r="D567" s="3" t="s">
        <v>2552</v>
      </c>
      <c r="E567" s="4" t="s">
        <v>949</v>
      </c>
      <c r="F567" s="4" t="s">
        <v>954</v>
      </c>
      <c r="G567" s="4">
        <v>30</v>
      </c>
      <c r="H567" s="109">
        <v>45.844748858447502</v>
      </c>
      <c r="I567" s="109">
        <v>53.4794520547945</v>
      </c>
      <c r="J567" s="109">
        <v>51.050228310502298</v>
      </c>
      <c r="K567" s="109">
        <v>44.72</v>
      </c>
      <c r="L567" s="109">
        <f>VLOOKUP($C567,ข้อมูลพื้นฐานรพ_สป_ณสค61!$C$2:$S$897,17,0)</f>
        <v>41.561643835616437</v>
      </c>
      <c r="M567" s="3">
        <f t="shared" si="8"/>
        <v>0</v>
      </c>
    </row>
    <row r="568" spans="1:13" x14ac:dyDescent="0.4">
      <c r="A568" s="4">
        <v>8</v>
      </c>
      <c r="B568" s="3" t="s">
        <v>1580</v>
      </c>
      <c r="C568" s="63">
        <v>11021</v>
      </c>
      <c r="D568" s="3" t="s">
        <v>2553</v>
      </c>
      <c r="E568" s="4" t="s">
        <v>949</v>
      </c>
      <c r="F568" s="4" t="s">
        <v>954</v>
      </c>
      <c r="G568" s="4">
        <v>30</v>
      </c>
      <c r="H568" s="109">
        <v>69.034070951879201</v>
      </c>
      <c r="I568" s="109">
        <v>99.251141552511399</v>
      </c>
      <c r="J568" s="109">
        <v>86.922374429223794</v>
      </c>
      <c r="K568" s="109">
        <v>75.099999999999994</v>
      </c>
      <c r="L568" s="109">
        <f>VLOOKUP($C568,ข้อมูลพื้นฐานรพ_สป_ณสค61!$C$2:$S$897,17,0)</f>
        <v>83.607305936073061</v>
      </c>
      <c r="M568" s="3">
        <f t="shared" si="8"/>
        <v>1</v>
      </c>
    </row>
    <row r="569" spans="1:13" x14ac:dyDescent="0.4">
      <c r="A569" s="4">
        <v>8</v>
      </c>
      <c r="B569" s="3" t="s">
        <v>1580</v>
      </c>
      <c r="C569" s="63">
        <v>11022</v>
      </c>
      <c r="D569" s="3" t="s">
        <v>2554</v>
      </c>
      <c r="E569" s="4" t="s">
        <v>949</v>
      </c>
      <c r="F569" s="4" t="s">
        <v>954</v>
      </c>
      <c r="G569" s="4">
        <v>55</v>
      </c>
      <c r="H569" s="109">
        <v>104.611872146119</v>
      </c>
      <c r="I569" s="109">
        <v>64.383561643835606</v>
      </c>
      <c r="J569" s="109">
        <v>72.717310087173104</v>
      </c>
      <c r="K569" s="109">
        <v>61.75</v>
      </c>
      <c r="L569" s="109">
        <f>VLOOKUP($C569,ข้อมูลพื้นฐานรพ_สป_ณสค61!$C$2:$S$897,17,0)</f>
        <v>65.778331257783307</v>
      </c>
      <c r="M569" s="3">
        <f t="shared" si="8"/>
        <v>0</v>
      </c>
    </row>
    <row r="570" spans="1:13" x14ac:dyDescent="0.4">
      <c r="A570" s="4">
        <v>8</v>
      </c>
      <c r="B570" s="3" t="s">
        <v>1580</v>
      </c>
      <c r="C570" s="63">
        <v>11023</v>
      </c>
      <c r="D570" s="3" t="s">
        <v>2555</v>
      </c>
      <c r="E570" s="4" t="s">
        <v>949</v>
      </c>
      <c r="F570" s="4" t="s">
        <v>957</v>
      </c>
      <c r="G570" s="4">
        <v>134</v>
      </c>
      <c r="H570" s="109">
        <v>98.088638195003995</v>
      </c>
      <c r="I570" s="109">
        <v>80.196485401964907</v>
      </c>
      <c r="J570" s="109">
        <v>78.536045385360495</v>
      </c>
      <c r="K570" s="109">
        <v>52.16</v>
      </c>
      <c r="L570" s="109">
        <f>VLOOKUP($C570,ข้อมูลพื้นฐานรพ_สป_ณสค61!$C$2:$S$897,17,0)</f>
        <v>52.455530566346347</v>
      </c>
      <c r="M570" s="3">
        <f t="shared" si="8"/>
        <v>0</v>
      </c>
    </row>
    <row r="571" spans="1:13" x14ac:dyDescent="0.4">
      <c r="A571" s="4">
        <v>8</v>
      </c>
      <c r="B571" s="3" t="s">
        <v>1580</v>
      </c>
      <c r="C571" s="63">
        <v>11024</v>
      </c>
      <c r="D571" s="3" t="s">
        <v>2556</v>
      </c>
      <c r="E571" s="4" t="s">
        <v>949</v>
      </c>
      <c r="F571" s="4" t="s">
        <v>950</v>
      </c>
      <c r="G571" s="4">
        <v>70</v>
      </c>
      <c r="H571" s="109">
        <v>77.782733354571505</v>
      </c>
      <c r="I571" s="109">
        <v>87.956947162426601</v>
      </c>
      <c r="J571" s="109">
        <v>72.927592954990203</v>
      </c>
      <c r="K571" s="109">
        <v>73.569999999999993</v>
      </c>
      <c r="L571" s="109">
        <f>VLOOKUP($C571,ข้อมูลพื้นฐานรพ_สป_ณสค61!$C$2:$S$897,17,0)</f>
        <v>79.495107632093934</v>
      </c>
      <c r="M571" s="3">
        <f t="shared" si="8"/>
        <v>0</v>
      </c>
    </row>
    <row r="572" spans="1:13" x14ac:dyDescent="0.4">
      <c r="A572" s="4">
        <v>8</v>
      </c>
      <c r="B572" s="3" t="s">
        <v>1580</v>
      </c>
      <c r="C572" s="63">
        <v>11025</v>
      </c>
      <c r="D572" s="3" t="s">
        <v>2557</v>
      </c>
      <c r="E572" s="4" t="s">
        <v>949</v>
      </c>
      <c r="F572" s="4" t="s">
        <v>950</v>
      </c>
      <c r="G572" s="4">
        <v>120</v>
      </c>
      <c r="H572" s="109">
        <v>79.910598413842806</v>
      </c>
      <c r="I572" s="109">
        <v>68.701557194707902</v>
      </c>
      <c r="J572" s="109">
        <v>69.500058541154402</v>
      </c>
      <c r="K572" s="109">
        <v>61.2</v>
      </c>
      <c r="L572" s="109">
        <f>VLOOKUP($C572,ข้อมูลพื้นฐานรพ_สป_ณสค61!$C$2:$S$897,17,0)</f>
        <v>70.433789954337897</v>
      </c>
      <c r="M572" s="3">
        <f t="shared" si="8"/>
        <v>0</v>
      </c>
    </row>
    <row r="573" spans="1:13" x14ac:dyDescent="0.4">
      <c r="A573" s="4">
        <v>8</v>
      </c>
      <c r="B573" s="3" t="s">
        <v>1580</v>
      </c>
      <c r="C573" s="63">
        <v>11026</v>
      </c>
      <c r="D573" s="3" t="s">
        <v>2558</v>
      </c>
      <c r="E573" s="4" t="s">
        <v>949</v>
      </c>
      <c r="F573" s="4" t="s">
        <v>954</v>
      </c>
      <c r="G573" s="4">
        <v>30</v>
      </c>
      <c r="H573" s="109">
        <v>49.4794520547945</v>
      </c>
      <c r="I573" s="109">
        <v>16.237442922374399</v>
      </c>
      <c r="J573" s="109">
        <v>53.232876712328803</v>
      </c>
      <c r="K573" s="109">
        <v>51.79</v>
      </c>
      <c r="L573" s="109">
        <f>VLOOKUP($C573,ข้อมูลพื้นฐานรพ_สป_ณสค61!$C$2:$S$897,17,0)</f>
        <v>66.273972602739732</v>
      </c>
      <c r="M573" s="3">
        <f t="shared" si="8"/>
        <v>0</v>
      </c>
    </row>
    <row r="574" spans="1:13" x14ac:dyDescent="0.4">
      <c r="A574" s="4">
        <v>8</v>
      </c>
      <c r="B574" s="3" t="s">
        <v>1580</v>
      </c>
      <c r="C574" s="63">
        <v>11027</v>
      </c>
      <c r="D574" s="3" t="s">
        <v>2559</v>
      </c>
      <c r="E574" s="4" t="s">
        <v>949</v>
      </c>
      <c r="F574" s="4" t="s">
        <v>954</v>
      </c>
      <c r="G574" s="4">
        <v>34</v>
      </c>
      <c r="H574" s="109">
        <v>59.114155251141597</v>
      </c>
      <c r="I574" s="109">
        <v>44.375503626107999</v>
      </c>
      <c r="J574" s="109">
        <v>47.0829975825947</v>
      </c>
      <c r="K574" s="109">
        <v>42.55</v>
      </c>
      <c r="L574" s="109">
        <f>VLOOKUP($C574,ข้อมูลพื้นฐานรพ_สป_ณสค61!$C$2:$S$897,17,0)</f>
        <v>40.572119258662369</v>
      </c>
      <c r="M574" s="3">
        <f t="shared" si="8"/>
        <v>0</v>
      </c>
    </row>
    <row r="575" spans="1:13" x14ac:dyDescent="0.4">
      <c r="A575" s="4">
        <v>8</v>
      </c>
      <c r="B575" s="3" t="s">
        <v>1580</v>
      </c>
      <c r="C575" s="63">
        <v>11028</v>
      </c>
      <c r="D575" s="3" t="s">
        <v>2560</v>
      </c>
      <c r="E575" s="4" t="s">
        <v>949</v>
      </c>
      <c r="F575" s="4" t="s">
        <v>954</v>
      </c>
      <c r="G575" s="4">
        <v>30</v>
      </c>
      <c r="H575" s="109">
        <v>38.812785388127899</v>
      </c>
      <c r="I575" s="109">
        <v>38.273972602739697</v>
      </c>
      <c r="J575" s="109">
        <v>43.287671232876697</v>
      </c>
      <c r="K575" s="109">
        <v>39.58</v>
      </c>
      <c r="L575" s="109">
        <f>VLOOKUP($C575,ข้อมูลพื้นฐานรพ_สป_ณสค61!$C$2:$S$897,17,0)</f>
        <v>51.68036529680365</v>
      </c>
      <c r="M575" s="3">
        <f t="shared" si="8"/>
        <v>0</v>
      </c>
    </row>
    <row r="576" spans="1:13" x14ac:dyDescent="0.4">
      <c r="A576" s="4">
        <v>8</v>
      </c>
      <c r="B576" s="3" t="s">
        <v>1580</v>
      </c>
      <c r="C576" s="63">
        <v>11029</v>
      </c>
      <c r="D576" s="3" t="s">
        <v>2561</v>
      </c>
      <c r="E576" s="4" t="s">
        <v>949</v>
      </c>
      <c r="F576" s="4" t="s">
        <v>954</v>
      </c>
      <c r="G576" s="4">
        <v>30</v>
      </c>
      <c r="H576" s="109">
        <v>54.885844748858403</v>
      </c>
      <c r="I576" s="109">
        <v>57.196347031963498</v>
      </c>
      <c r="J576" s="109">
        <v>62.082191780821901</v>
      </c>
      <c r="K576" s="109">
        <v>50.58</v>
      </c>
      <c r="L576" s="109">
        <f>VLOOKUP($C576,ข้อมูลพื้นฐานรพ_สป_ณสค61!$C$2:$S$897,17,0)</f>
        <v>61.141552511415526</v>
      </c>
      <c r="M576" s="3">
        <f t="shared" si="8"/>
        <v>0</v>
      </c>
    </row>
    <row r="577" spans="1:13" x14ac:dyDescent="0.4">
      <c r="A577" s="4">
        <v>8</v>
      </c>
      <c r="B577" s="3" t="s">
        <v>1580</v>
      </c>
      <c r="C577" s="63">
        <v>11446</v>
      </c>
      <c r="D577" s="3" t="s">
        <v>2562</v>
      </c>
      <c r="E577" s="4" t="s">
        <v>949</v>
      </c>
      <c r="F577" s="4" t="s">
        <v>950</v>
      </c>
      <c r="G577" s="4">
        <v>120</v>
      </c>
      <c r="H577" s="109">
        <v>75.106945445806303</v>
      </c>
      <c r="I577" s="109">
        <v>76.000961307378006</v>
      </c>
      <c r="J577" s="109">
        <v>67.563085796683495</v>
      </c>
      <c r="K577" s="109">
        <v>66.73</v>
      </c>
      <c r="L577" s="109">
        <f>VLOOKUP($C577,ข้อมูลพื้นฐานรพ_สป_ณสค61!$C$2:$S$897,17,0)</f>
        <v>77.191780821917803</v>
      </c>
      <c r="M577" s="3">
        <f t="shared" si="8"/>
        <v>0</v>
      </c>
    </row>
    <row r="578" spans="1:13" x14ac:dyDescent="0.4">
      <c r="A578" s="4">
        <v>8</v>
      </c>
      <c r="B578" s="3" t="s">
        <v>1580</v>
      </c>
      <c r="C578" s="63">
        <v>25058</v>
      </c>
      <c r="D578" s="3" t="s">
        <v>2563</v>
      </c>
      <c r="E578" s="4" t="s">
        <v>949</v>
      </c>
      <c r="F578" s="4" t="s">
        <v>976</v>
      </c>
      <c r="G578" s="4">
        <v>10</v>
      </c>
      <c r="H578" s="109">
        <v>0</v>
      </c>
      <c r="I578" s="109">
        <v>0</v>
      </c>
      <c r="J578" s="109">
        <v>24.219178082191799</v>
      </c>
      <c r="K578" s="109">
        <v>39.590000000000003</v>
      </c>
      <c r="L578" s="109">
        <f>VLOOKUP($C578,ข้อมูลพื้นฐานรพ_สป_ณสค61!$C$2:$S$897,17,0)</f>
        <v>60.849315068493148</v>
      </c>
      <c r="M578" s="3">
        <f t="shared" si="8"/>
        <v>0</v>
      </c>
    </row>
    <row r="579" spans="1:13" x14ac:dyDescent="0.4">
      <c r="A579" s="4">
        <v>8</v>
      </c>
      <c r="B579" s="3" t="s">
        <v>1580</v>
      </c>
      <c r="C579" s="63">
        <v>25059</v>
      </c>
      <c r="D579" s="3" t="s">
        <v>2564</v>
      </c>
      <c r="E579" s="4" t="s">
        <v>949</v>
      </c>
      <c r="F579" s="4" t="s">
        <v>976</v>
      </c>
      <c r="G579" s="4">
        <v>10</v>
      </c>
      <c r="H579" s="109">
        <v>0</v>
      </c>
      <c r="I579" s="109">
        <v>0</v>
      </c>
      <c r="J579" s="109">
        <v>0</v>
      </c>
      <c r="K579" s="109">
        <v>0</v>
      </c>
      <c r="L579" s="109">
        <f>VLOOKUP($C579,ข้อมูลพื้นฐานรพ_สป_ณสค61!$C$2:$S$897,17,0)</f>
        <v>58.904109589041099</v>
      </c>
      <c r="M579" s="3">
        <f t="shared" ref="M579:M642" si="9">IF(L579&gt;=80,1,0)</f>
        <v>0</v>
      </c>
    </row>
    <row r="580" spans="1:13" x14ac:dyDescent="0.4">
      <c r="A580" s="4">
        <v>9</v>
      </c>
      <c r="B580" s="3" t="s">
        <v>1602</v>
      </c>
      <c r="C580" s="63">
        <v>4007</v>
      </c>
      <c r="D580" s="3" t="s">
        <v>2565</v>
      </c>
      <c r="E580" s="4" t="s">
        <v>949</v>
      </c>
      <c r="F580" s="4" t="s">
        <v>976</v>
      </c>
      <c r="G580" s="4">
        <v>10</v>
      </c>
      <c r="K580" s="109">
        <v>24.71</v>
      </c>
      <c r="L580" s="109">
        <f>VLOOKUP($C580,ข้อมูลพื้นฐานรพ_สป_ณสค61!$C$2:$S$897,17,0)</f>
        <v>41.753424657534246</v>
      </c>
      <c r="M580" s="3">
        <f t="shared" si="9"/>
        <v>0</v>
      </c>
    </row>
    <row r="581" spans="1:13" x14ac:dyDescent="0.4">
      <c r="A581" s="4">
        <v>9</v>
      </c>
      <c r="B581" s="3" t="s">
        <v>1602</v>
      </c>
      <c r="C581" s="63">
        <v>10702</v>
      </c>
      <c r="D581" s="3" t="s">
        <v>2566</v>
      </c>
      <c r="E581" s="4" t="s">
        <v>982</v>
      </c>
      <c r="F581" s="4" t="s">
        <v>1009</v>
      </c>
      <c r="G581" s="4">
        <v>626</v>
      </c>
      <c r="H581" s="109">
        <v>89.844582814445801</v>
      </c>
      <c r="I581" s="109">
        <v>80.755432600062505</v>
      </c>
      <c r="J581" s="109">
        <v>84.504930614430407</v>
      </c>
      <c r="K581" s="109">
        <v>77.87</v>
      </c>
      <c r="L581" s="109">
        <f>VLOOKUP($C581,ข้อมูลพื้นฐานรพ_สป_ณสค61!$C$2:$S$897,17,0)</f>
        <v>91.176419099304127</v>
      </c>
      <c r="M581" s="3">
        <f t="shared" si="9"/>
        <v>1</v>
      </c>
    </row>
    <row r="582" spans="1:13" x14ac:dyDescent="0.4">
      <c r="A582" s="4">
        <v>9</v>
      </c>
      <c r="B582" s="3" t="s">
        <v>1602</v>
      </c>
      <c r="C582" s="63">
        <v>10970</v>
      </c>
      <c r="D582" s="3" t="s">
        <v>2567</v>
      </c>
      <c r="E582" s="4" t="s">
        <v>949</v>
      </c>
      <c r="F582" s="4" t="s">
        <v>954</v>
      </c>
      <c r="G582" s="4">
        <v>50</v>
      </c>
      <c r="H582" s="109">
        <v>73.210958904109603</v>
      </c>
      <c r="I582" s="109">
        <v>79.057534246575301</v>
      </c>
      <c r="J582" s="109">
        <v>54.871232876712298</v>
      </c>
      <c r="K582" s="109">
        <v>67.86</v>
      </c>
      <c r="L582" s="109">
        <f>VLOOKUP($C582,ข้อมูลพื้นฐานรพ_สป_ณสค61!$C$2:$S$897,17,0)</f>
        <v>74.268493150684932</v>
      </c>
      <c r="M582" s="3">
        <f t="shared" si="9"/>
        <v>0</v>
      </c>
    </row>
    <row r="583" spans="1:13" x14ac:dyDescent="0.4">
      <c r="A583" s="4">
        <v>9</v>
      </c>
      <c r="B583" s="3" t="s">
        <v>1602</v>
      </c>
      <c r="C583" s="63">
        <v>10971</v>
      </c>
      <c r="D583" s="3" t="s">
        <v>2568</v>
      </c>
      <c r="E583" s="4" t="s">
        <v>949</v>
      </c>
      <c r="F583" s="4" t="s">
        <v>954</v>
      </c>
      <c r="G583" s="4">
        <v>45</v>
      </c>
      <c r="H583" s="109">
        <v>80.027397260274</v>
      </c>
      <c r="I583" s="109">
        <v>81.013698630137</v>
      </c>
      <c r="J583" s="109">
        <v>90.410958904109606</v>
      </c>
      <c r="K583" s="109">
        <v>108.94</v>
      </c>
      <c r="L583" s="109">
        <f>VLOOKUP($C583,ข้อมูลพื้นฐานรพ_สป_ณสค61!$C$2:$S$897,17,0)</f>
        <v>60.286149162861491</v>
      </c>
      <c r="M583" s="3">
        <f t="shared" si="9"/>
        <v>0</v>
      </c>
    </row>
    <row r="584" spans="1:13" x14ac:dyDescent="0.4">
      <c r="A584" s="4">
        <v>9</v>
      </c>
      <c r="B584" s="3" t="s">
        <v>1602</v>
      </c>
      <c r="C584" s="63">
        <v>10972</v>
      </c>
      <c r="D584" s="3" t="s">
        <v>2569</v>
      </c>
      <c r="E584" s="4" t="s">
        <v>949</v>
      </c>
      <c r="F584" s="4" t="s">
        <v>954</v>
      </c>
      <c r="G584" s="4">
        <v>77</v>
      </c>
      <c r="H584" s="109">
        <v>96.297857393747805</v>
      </c>
      <c r="I584" s="109">
        <v>83.452757288373704</v>
      </c>
      <c r="J584" s="109">
        <v>77.744994731296103</v>
      </c>
      <c r="K584" s="109">
        <v>62.91</v>
      </c>
      <c r="L584" s="109">
        <f>VLOOKUP($C584,ข้อมูลพื้นฐานรพ_สป_ณสค61!$C$2:$S$897,17,0)</f>
        <v>71.485500800569298</v>
      </c>
      <c r="M584" s="3">
        <f t="shared" si="9"/>
        <v>0</v>
      </c>
    </row>
    <row r="585" spans="1:13" x14ac:dyDescent="0.4">
      <c r="A585" s="4">
        <v>9</v>
      </c>
      <c r="B585" s="3" t="s">
        <v>1602</v>
      </c>
      <c r="C585" s="63">
        <v>10973</v>
      </c>
      <c r="D585" s="3" t="s">
        <v>2570</v>
      </c>
      <c r="E585" s="4" t="s">
        <v>949</v>
      </c>
      <c r="F585" s="4" t="s">
        <v>957</v>
      </c>
      <c r="G585" s="4">
        <v>90</v>
      </c>
      <c r="H585" s="109">
        <v>94.273211567732105</v>
      </c>
      <c r="I585" s="109">
        <v>81.7894919368823</v>
      </c>
      <c r="J585" s="109">
        <v>71.787757933067496</v>
      </c>
      <c r="K585" s="109">
        <v>77.5</v>
      </c>
      <c r="L585" s="109">
        <f>VLOOKUP($C585,ข้อมูลพื้นฐานรพ_สป_ณสค61!$C$2:$S$897,17,0)</f>
        <v>72.447488584474883</v>
      </c>
      <c r="M585" s="3">
        <f t="shared" si="9"/>
        <v>0</v>
      </c>
    </row>
    <row r="586" spans="1:13" x14ac:dyDescent="0.4">
      <c r="A586" s="4">
        <v>9</v>
      </c>
      <c r="B586" s="3" t="s">
        <v>1602</v>
      </c>
      <c r="C586" s="63">
        <v>10974</v>
      </c>
      <c r="D586" s="3" t="s">
        <v>2571</v>
      </c>
      <c r="E586" s="4" t="s">
        <v>949</v>
      </c>
      <c r="F586" s="4" t="s">
        <v>950</v>
      </c>
      <c r="G586" s="4">
        <v>60</v>
      </c>
      <c r="H586" s="109">
        <v>94.584474885844799</v>
      </c>
      <c r="I586" s="109">
        <v>80.310502283104995</v>
      </c>
      <c r="J586" s="109">
        <v>93.575342465753394</v>
      </c>
      <c r="K586" s="109">
        <v>90.47</v>
      </c>
      <c r="L586" s="109">
        <f>VLOOKUP($C586,ข้อมูลพื้นฐานรพ_สป_ณสค61!$C$2:$S$897,17,0)</f>
        <v>95.703196347031962</v>
      </c>
      <c r="M586" s="3">
        <f t="shared" si="9"/>
        <v>1</v>
      </c>
    </row>
    <row r="587" spans="1:13" x14ac:dyDescent="0.4">
      <c r="A587" s="4">
        <v>9</v>
      </c>
      <c r="B587" s="3" t="s">
        <v>1602</v>
      </c>
      <c r="C587" s="63">
        <v>10975</v>
      </c>
      <c r="D587" s="3" t="s">
        <v>2572</v>
      </c>
      <c r="E587" s="4" t="s">
        <v>949</v>
      </c>
      <c r="F587" s="4" t="s">
        <v>950</v>
      </c>
      <c r="G587" s="4">
        <v>75</v>
      </c>
      <c r="H587" s="109">
        <v>56.938812785388102</v>
      </c>
      <c r="I587" s="109">
        <v>52.084018264840203</v>
      </c>
      <c r="J587" s="109">
        <v>20.909589041095899</v>
      </c>
      <c r="K587" s="109">
        <v>46.91</v>
      </c>
      <c r="L587" s="109">
        <f>VLOOKUP($C587,ข้อมูลพื้นฐานรพ_สป_ณสค61!$C$2:$S$897,17,0)</f>
        <v>46.885844748858446</v>
      </c>
      <c r="M587" s="3">
        <f t="shared" si="9"/>
        <v>0</v>
      </c>
    </row>
    <row r="588" spans="1:13" x14ac:dyDescent="0.4">
      <c r="A588" s="4">
        <v>9</v>
      </c>
      <c r="B588" s="3" t="s">
        <v>1602</v>
      </c>
      <c r="C588" s="63">
        <v>10976</v>
      </c>
      <c r="D588" s="3" t="s">
        <v>2573</v>
      </c>
      <c r="E588" s="4" t="s">
        <v>949</v>
      </c>
      <c r="F588" s="4" t="s">
        <v>954</v>
      </c>
      <c r="G588" s="4">
        <v>30</v>
      </c>
      <c r="H588" s="109">
        <v>80.579256360078304</v>
      </c>
      <c r="I588" s="109">
        <v>92.429223744292202</v>
      </c>
      <c r="J588" s="109">
        <v>58.392694063926903</v>
      </c>
      <c r="K588" s="109">
        <v>88.81</v>
      </c>
      <c r="L588" s="109">
        <f>VLOOKUP($C588,ข้อมูลพื้นฐานรพ_สป_ณสค61!$C$2:$S$897,17,0)</f>
        <v>116.65753424657534</v>
      </c>
      <c r="M588" s="3">
        <f t="shared" si="9"/>
        <v>1</v>
      </c>
    </row>
    <row r="589" spans="1:13" x14ac:dyDescent="0.4">
      <c r="A589" s="4">
        <v>9</v>
      </c>
      <c r="B589" s="3" t="s">
        <v>1602</v>
      </c>
      <c r="C589" s="63">
        <v>10977</v>
      </c>
      <c r="D589" s="3" t="s">
        <v>2574</v>
      </c>
      <c r="E589" s="4" t="s">
        <v>949</v>
      </c>
      <c r="F589" s="4" t="s">
        <v>954</v>
      </c>
      <c r="G589" s="4">
        <v>30</v>
      </c>
      <c r="H589" s="109">
        <v>109.223744292237</v>
      </c>
      <c r="I589" s="109">
        <v>55.378995433790003</v>
      </c>
      <c r="J589" s="109">
        <v>65.926940639269404</v>
      </c>
      <c r="K589" s="109">
        <v>90.05</v>
      </c>
      <c r="L589" s="109">
        <f>VLOOKUP($C589,ข้อมูลพื้นฐานรพ_สป_ณสค61!$C$2:$S$897,17,0)</f>
        <v>81.114155251141554</v>
      </c>
      <c r="M589" s="3">
        <f t="shared" si="9"/>
        <v>1</v>
      </c>
    </row>
    <row r="590" spans="1:13" x14ac:dyDescent="0.4">
      <c r="A590" s="4">
        <v>9</v>
      </c>
      <c r="B590" s="3" t="s">
        <v>1602</v>
      </c>
      <c r="C590" s="63">
        <v>10978</v>
      </c>
      <c r="D590" s="3" t="s">
        <v>2897</v>
      </c>
      <c r="E590" s="4" t="s">
        <v>949</v>
      </c>
      <c r="F590" s="4" t="s">
        <v>983</v>
      </c>
      <c r="G590" s="4">
        <v>277</v>
      </c>
      <c r="H590" s="109">
        <v>87.250604351329599</v>
      </c>
      <c r="I590" s="109">
        <v>90.375755720517304</v>
      </c>
      <c r="J590" s="109">
        <v>98.627075839902005</v>
      </c>
      <c r="K590" s="109">
        <v>94.62</v>
      </c>
      <c r="L590" s="109">
        <f>VLOOKUP($C590,ข้อมูลพื้นฐานรพ_สป_ณสค61!$C$2:$S$897,17,0)</f>
        <v>71.319914939913957</v>
      </c>
      <c r="M590" s="3">
        <f t="shared" si="9"/>
        <v>0</v>
      </c>
    </row>
    <row r="591" spans="1:13" x14ac:dyDescent="0.4">
      <c r="A591" s="4">
        <v>9</v>
      </c>
      <c r="B591" s="3" t="s">
        <v>1602</v>
      </c>
      <c r="C591" s="63">
        <v>10979</v>
      </c>
      <c r="D591" s="3" t="s">
        <v>2575</v>
      </c>
      <c r="E591" s="4" t="s">
        <v>949</v>
      </c>
      <c r="F591" s="4" t="s">
        <v>954</v>
      </c>
      <c r="G591" s="4">
        <v>30</v>
      </c>
      <c r="H591" s="109">
        <v>124.09132420091299</v>
      </c>
      <c r="I591" s="109">
        <v>75.589041095890394</v>
      </c>
      <c r="J591" s="109">
        <v>95.452054794520507</v>
      </c>
      <c r="K591" s="109">
        <v>99.32</v>
      </c>
      <c r="L591" s="109">
        <f>VLOOKUP($C591,ข้อมูลพื้นฐานรพ_สป_ณสค61!$C$2:$S$897,17,0)</f>
        <v>101.15981735159818</v>
      </c>
      <c r="M591" s="3">
        <f t="shared" si="9"/>
        <v>1</v>
      </c>
    </row>
    <row r="592" spans="1:13" x14ac:dyDescent="0.4">
      <c r="A592" s="4">
        <v>9</v>
      </c>
      <c r="B592" s="3" t="s">
        <v>1602</v>
      </c>
      <c r="C592" s="63">
        <v>10980</v>
      </c>
      <c r="D592" s="3" t="s">
        <v>2576</v>
      </c>
      <c r="E592" s="4" t="s">
        <v>949</v>
      </c>
      <c r="F592" s="4" t="s">
        <v>957</v>
      </c>
      <c r="G592" s="4">
        <v>121</v>
      </c>
      <c r="H592" s="109">
        <v>57.9889245118041</v>
      </c>
      <c r="I592" s="109">
        <v>52.903513996426398</v>
      </c>
      <c r="J592" s="109">
        <v>60.455628350208499</v>
      </c>
      <c r="K592" s="109">
        <v>55.71</v>
      </c>
      <c r="L592" s="109">
        <f>VLOOKUP($C592,ข้อมูลพื้นฐานรพ_สป_ณสค61!$C$2:$S$897,17,0)</f>
        <v>54.368844107324804</v>
      </c>
      <c r="M592" s="3">
        <f t="shared" si="9"/>
        <v>0</v>
      </c>
    </row>
    <row r="593" spans="1:13" x14ac:dyDescent="0.4">
      <c r="A593" s="4">
        <v>9</v>
      </c>
      <c r="B593" s="3" t="s">
        <v>1602</v>
      </c>
      <c r="C593" s="63">
        <v>10981</v>
      </c>
      <c r="D593" s="3" t="s">
        <v>2577</v>
      </c>
      <c r="E593" s="4" t="s">
        <v>949</v>
      </c>
      <c r="F593" s="4" t="s">
        <v>954</v>
      </c>
      <c r="G593" s="4">
        <v>60</v>
      </c>
      <c r="H593" s="109">
        <v>54.8264840182648</v>
      </c>
      <c r="I593" s="109">
        <v>110.803652968037</v>
      </c>
      <c r="J593" s="109">
        <v>98.547945205479493</v>
      </c>
      <c r="K593" s="109">
        <v>113.33</v>
      </c>
      <c r="L593" s="109">
        <f>VLOOKUP($C593,ข้อมูลพื้นฐานรพ_สป_ณสค61!$C$2:$S$897,17,0)</f>
        <v>64.945205479452056</v>
      </c>
      <c r="M593" s="3">
        <f t="shared" si="9"/>
        <v>0</v>
      </c>
    </row>
    <row r="594" spans="1:13" x14ac:dyDescent="0.4">
      <c r="A594" s="4">
        <v>9</v>
      </c>
      <c r="B594" s="3" t="s">
        <v>1602</v>
      </c>
      <c r="C594" s="63">
        <v>10982</v>
      </c>
      <c r="D594" s="3" t="s">
        <v>2578</v>
      </c>
      <c r="E594" s="4" t="s">
        <v>949</v>
      </c>
      <c r="F594" s="4" t="s">
        <v>954</v>
      </c>
      <c r="G594" s="4">
        <v>30</v>
      </c>
      <c r="H594" s="109">
        <v>56.694063926940601</v>
      </c>
      <c r="I594" s="109">
        <v>60.538812785388103</v>
      </c>
      <c r="J594" s="109">
        <v>76.968036529680404</v>
      </c>
      <c r="K594" s="109">
        <v>62.59</v>
      </c>
      <c r="L594" s="109">
        <f>VLOOKUP($C594,ข้อมูลพื้นฐานรพ_สป_ณสค61!$C$2:$S$897,17,0)</f>
        <v>76.739726027397253</v>
      </c>
      <c r="M594" s="3">
        <f t="shared" si="9"/>
        <v>0</v>
      </c>
    </row>
    <row r="595" spans="1:13" x14ac:dyDescent="0.4">
      <c r="A595" s="4">
        <v>9</v>
      </c>
      <c r="B595" s="3" t="s">
        <v>1602</v>
      </c>
      <c r="C595" s="63">
        <v>10983</v>
      </c>
      <c r="D595" s="3" t="s">
        <v>2579</v>
      </c>
      <c r="E595" s="4" t="s">
        <v>949</v>
      </c>
      <c r="F595" s="4" t="s">
        <v>954</v>
      </c>
      <c r="G595" s="4">
        <v>30</v>
      </c>
      <c r="H595" s="109">
        <v>51.022831050228298</v>
      </c>
      <c r="I595" s="109">
        <v>47.1598173515982</v>
      </c>
      <c r="J595" s="109">
        <v>54.575342465753401</v>
      </c>
      <c r="K595" s="109">
        <v>58.71</v>
      </c>
      <c r="L595" s="109">
        <f>VLOOKUP($C595,ข้อมูลพื้นฐานรพ_สป_ณสค61!$C$2:$S$897,17,0)</f>
        <v>61.753424657534246</v>
      </c>
      <c r="M595" s="3">
        <f t="shared" si="9"/>
        <v>0</v>
      </c>
    </row>
    <row r="596" spans="1:13" x14ac:dyDescent="0.4">
      <c r="A596" s="4">
        <v>9</v>
      </c>
      <c r="B596" s="3" t="s">
        <v>1619</v>
      </c>
      <c r="C596" s="63">
        <v>10666</v>
      </c>
      <c r="D596" s="3" t="s">
        <v>2580</v>
      </c>
      <c r="E596" s="4" t="s">
        <v>945</v>
      </c>
      <c r="F596" s="4" t="s">
        <v>946</v>
      </c>
      <c r="G596" s="4">
        <v>1278</v>
      </c>
      <c r="H596" s="109">
        <v>122.175342465753</v>
      </c>
      <c r="I596" s="109">
        <v>97.159247632988397</v>
      </c>
      <c r="J596" s="109">
        <v>5.0670547522147098</v>
      </c>
      <c r="K596" s="109">
        <v>82.52</v>
      </c>
      <c r="L596" s="109">
        <f>VLOOKUP($C596,ข้อมูลพื้นฐานรพ_สป_ณสค61!$C$2:$S$897,17,0)</f>
        <v>128.29528158295281</v>
      </c>
      <c r="M596" s="3">
        <f t="shared" si="9"/>
        <v>1</v>
      </c>
    </row>
    <row r="597" spans="1:13" x14ac:dyDescent="0.4">
      <c r="A597" s="4">
        <v>9</v>
      </c>
      <c r="B597" s="3" t="s">
        <v>1619</v>
      </c>
      <c r="C597" s="63">
        <v>10871</v>
      </c>
      <c r="D597" s="3" t="s">
        <v>2581</v>
      </c>
      <c r="E597" s="4" t="s">
        <v>949</v>
      </c>
      <c r="F597" s="4" t="s">
        <v>957</v>
      </c>
      <c r="G597" s="4">
        <v>120</v>
      </c>
      <c r="H597" s="109">
        <v>90.544901065448997</v>
      </c>
      <c r="I597" s="109">
        <v>84.517633343048701</v>
      </c>
      <c r="J597" s="109">
        <v>64.768289128533993</v>
      </c>
      <c r="K597" s="109">
        <v>90.99</v>
      </c>
      <c r="L597" s="109">
        <f>VLOOKUP($C597,ข้อมูลพื้นฐานรพ_สป_ณสค61!$C$2:$S$897,17,0)</f>
        <v>88.404109589041099</v>
      </c>
      <c r="M597" s="3">
        <f t="shared" si="9"/>
        <v>1</v>
      </c>
    </row>
    <row r="598" spans="1:13" x14ac:dyDescent="0.4">
      <c r="A598" s="4">
        <v>9</v>
      </c>
      <c r="B598" s="3" t="s">
        <v>1619</v>
      </c>
      <c r="C598" s="63">
        <v>10872</v>
      </c>
      <c r="D598" s="3" t="s">
        <v>2582</v>
      </c>
      <c r="E598" s="4" t="s">
        <v>949</v>
      </c>
      <c r="F598" s="4" t="s">
        <v>954</v>
      </c>
      <c r="G598" s="4">
        <v>55</v>
      </c>
      <c r="H598" s="109">
        <v>77.410517012814907</v>
      </c>
      <c r="I598" s="109">
        <v>72.816936488169404</v>
      </c>
      <c r="J598" s="109">
        <v>46.630136986301402</v>
      </c>
      <c r="K598" s="109">
        <v>68.98</v>
      </c>
      <c r="L598" s="109">
        <f>VLOOKUP($C598,ข้อมูลพื้นฐานรพ_สป_ณสค61!$C$2:$S$897,17,0)</f>
        <v>84.831880448318799</v>
      </c>
      <c r="M598" s="3">
        <f t="shared" si="9"/>
        <v>1</v>
      </c>
    </row>
    <row r="599" spans="1:13" x14ac:dyDescent="0.4">
      <c r="A599" s="4">
        <v>9</v>
      </c>
      <c r="B599" s="3" t="s">
        <v>1619</v>
      </c>
      <c r="C599" s="63">
        <v>10873</v>
      </c>
      <c r="D599" s="3" t="s">
        <v>2583</v>
      </c>
      <c r="E599" s="4" t="s">
        <v>949</v>
      </c>
      <c r="F599" s="4" t="s">
        <v>954</v>
      </c>
      <c r="G599" s="4">
        <v>60</v>
      </c>
      <c r="H599" s="109">
        <v>47.385348421679602</v>
      </c>
      <c r="I599" s="109">
        <v>34.834226722255302</v>
      </c>
      <c r="J599" s="109">
        <v>37.756601151479103</v>
      </c>
      <c r="K599" s="109">
        <v>41.21</v>
      </c>
      <c r="L599" s="109">
        <f>VLOOKUP($C599,ข้อมูลพื้นฐานรพ_สป_ณสค61!$C$2:$S$897,17,0)</f>
        <v>60.301369863013697</v>
      </c>
      <c r="M599" s="3">
        <f t="shared" si="9"/>
        <v>0</v>
      </c>
    </row>
    <row r="600" spans="1:13" x14ac:dyDescent="0.4">
      <c r="A600" s="4">
        <v>9</v>
      </c>
      <c r="B600" s="3" t="s">
        <v>1619</v>
      </c>
      <c r="C600" s="63">
        <v>10874</v>
      </c>
      <c r="D600" s="3" t="s">
        <v>2584</v>
      </c>
      <c r="E600" s="4" t="s">
        <v>949</v>
      </c>
      <c r="F600" s="4" t="s">
        <v>954</v>
      </c>
      <c r="G600" s="4">
        <v>35</v>
      </c>
      <c r="H600" s="109">
        <v>48.704500978473597</v>
      </c>
      <c r="I600" s="109">
        <v>58.424657534246599</v>
      </c>
      <c r="J600" s="109">
        <v>37.910958904109599</v>
      </c>
      <c r="K600" s="109">
        <v>43.04</v>
      </c>
      <c r="L600" s="109">
        <f>VLOOKUP($C600,ข้อมูลพื้นฐานรพ_สป_ณสค61!$C$2:$S$897,17,0)</f>
        <v>62.669275929549904</v>
      </c>
      <c r="M600" s="3">
        <f t="shared" si="9"/>
        <v>0</v>
      </c>
    </row>
    <row r="601" spans="1:13" x14ac:dyDescent="0.4">
      <c r="A601" s="4">
        <v>9</v>
      </c>
      <c r="B601" s="3" t="s">
        <v>1619</v>
      </c>
      <c r="C601" s="63">
        <v>10875</v>
      </c>
      <c r="D601" s="3" t="s">
        <v>2585</v>
      </c>
      <c r="E601" s="4" t="s">
        <v>949</v>
      </c>
      <c r="F601" s="4" t="s">
        <v>950</v>
      </c>
      <c r="G601" s="4">
        <v>64</v>
      </c>
      <c r="H601" s="109">
        <v>83.398972602739704</v>
      </c>
      <c r="I601" s="109">
        <v>80.633561643835606</v>
      </c>
      <c r="J601" s="109">
        <v>57.016267123287697</v>
      </c>
      <c r="K601" s="109">
        <v>73.2</v>
      </c>
      <c r="L601" s="109">
        <f>VLOOKUP($C601,ข้อมูลพื้นฐานรพ_สป_ณสค61!$C$2:$S$897,17,0)</f>
        <v>75.659246575342465</v>
      </c>
      <c r="M601" s="3">
        <f t="shared" si="9"/>
        <v>0</v>
      </c>
    </row>
    <row r="602" spans="1:13" x14ac:dyDescent="0.4">
      <c r="A602" s="4">
        <v>9</v>
      </c>
      <c r="B602" s="3" t="s">
        <v>1619</v>
      </c>
      <c r="C602" s="63">
        <v>10876</v>
      </c>
      <c r="D602" s="3" t="s">
        <v>2586</v>
      </c>
      <c r="E602" s="4" t="s">
        <v>949</v>
      </c>
      <c r="F602" s="4" t="s">
        <v>957</v>
      </c>
      <c r="G602" s="4">
        <v>91</v>
      </c>
      <c r="H602" s="109">
        <v>78.913779210314303</v>
      </c>
      <c r="I602" s="109">
        <v>71.446635556224606</v>
      </c>
      <c r="J602" s="109">
        <v>66.758994430227304</v>
      </c>
      <c r="K602" s="109">
        <v>59.45</v>
      </c>
      <c r="L602" s="109">
        <f>VLOOKUP($C602,ข้อมูลพื้นฐานรพ_สป_ณสค61!$C$2:$S$897,17,0)</f>
        <v>73.728737016408246</v>
      </c>
      <c r="M602" s="3">
        <f t="shared" si="9"/>
        <v>0</v>
      </c>
    </row>
    <row r="603" spans="1:13" x14ac:dyDescent="0.4">
      <c r="A603" s="4">
        <v>9</v>
      </c>
      <c r="B603" s="3" t="s">
        <v>1619</v>
      </c>
      <c r="C603" s="63">
        <v>10877</v>
      </c>
      <c r="D603" s="3" t="s">
        <v>2587</v>
      </c>
      <c r="E603" s="4" t="s">
        <v>949</v>
      </c>
      <c r="F603" s="4" t="s">
        <v>957</v>
      </c>
      <c r="G603" s="4">
        <v>125</v>
      </c>
      <c r="H603" s="109">
        <v>79.098173515981699</v>
      </c>
      <c r="I603" s="109">
        <v>67.541917808219196</v>
      </c>
      <c r="J603" s="109">
        <v>51.458630136986301</v>
      </c>
      <c r="K603" s="109">
        <v>56.42</v>
      </c>
      <c r="L603" s="109">
        <f>VLOOKUP($C603,ข้อมูลพื้นฐานรพ_สป_ณสค61!$C$2:$S$897,17,0)</f>
        <v>55.958356164383559</v>
      </c>
      <c r="M603" s="3">
        <f t="shared" si="9"/>
        <v>0</v>
      </c>
    </row>
    <row r="604" spans="1:13" x14ac:dyDescent="0.4">
      <c r="A604" s="4">
        <v>9</v>
      </c>
      <c r="B604" s="3" t="s">
        <v>1619</v>
      </c>
      <c r="C604" s="63">
        <v>10878</v>
      </c>
      <c r="D604" s="3" t="s">
        <v>2588</v>
      </c>
      <c r="E604" s="4" t="s">
        <v>949</v>
      </c>
      <c r="F604" s="4" t="s">
        <v>954</v>
      </c>
      <c r="G604" s="4">
        <v>66</v>
      </c>
      <c r="H604" s="109">
        <v>67.517642175176405</v>
      </c>
      <c r="I604" s="109">
        <v>70.004151100041497</v>
      </c>
      <c r="J604" s="109">
        <v>70.016604400166003</v>
      </c>
      <c r="K604" s="109">
        <v>65.790000000000006</v>
      </c>
      <c r="L604" s="109">
        <f>VLOOKUP($C604,ข้อมูลพื้นฐานรพ_สป_ณสค61!$C$2:$S$897,17,0)</f>
        <v>68.364466583644671</v>
      </c>
      <c r="M604" s="3">
        <f t="shared" si="9"/>
        <v>0</v>
      </c>
    </row>
    <row r="605" spans="1:13" x14ac:dyDescent="0.4">
      <c r="A605" s="4">
        <v>9</v>
      </c>
      <c r="B605" s="3" t="s">
        <v>1619</v>
      </c>
      <c r="C605" s="63">
        <v>10879</v>
      </c>
      <c r="D605" s="3" t="s">
        <v>2589</v>
      </c>
      <c r="E605" s="4" t="s">
        <v>949</v>
      </c>
      <c r="F605" s="4" t="s">
        <v>954</v>
      </c>
      <c r="G605" s="4">
        <v>77</v>
      </c>
      <c r="H605" s="109">
        <v>84.157719363198794</v>
      </c>
      <c r="I605" s="109">
        <v>81.870454929815693</v>
      </c>
      <c r="J605" s="109">
        <v>58.417047184170499</v>
      </c>
      <c r="K605" s="109">
        <v>65.89</v>
      </c>
      <c r="L605" s="109">
        <f>VLOOKUP($C605,ข้อมูลพื้นฐานรพ_สป_ณสค61!$C$2:$S$897,17,0)</f>
        <v>74.065112969222554</v>
      </c>
      <c r="M605" s="3">
        <f t="shared" si="9"/>
        <v>0</v>
      </c>
    </row>
    <row r="606" spans="1:13" x14ac:dyDescent="0.4">
      <c r="A606" s="4">
        <v>9</v>
      </c>
      <c r="B606" s="3" t="s">
        <v>1619</v>
      </c>
      <c r="C606" s="63">
        <v>10880</v>
      </c>
      <c r="D606" s="3" t="s">
        <v>2590</v>
      </c>
      <c r="E606" s="4" t="s">
        <v>949</v>
      </c>
      <c r="F606" s="4" t="s">
        <v>954</v>
      </c>
      <c r="G606" s="4">
        <v>54</v>
      </c>
      <c r="H606" s="109">
        <v>44.168598524762899</v>
      </c>
      <c r="I606" s="109">
        <v>88.446183953033298</v>
      </c>
      <c r="J606" s="109">
        <v>70.716242661448106</v>
      </c>
      <c r="K606" s="109">
        <v>78.760000000000005</v>
      </c>
      <c r="L606" s="109">
        <f>VLOOKUP($C606,ข้อมูลพื้นฐานรพ_สป_ณสค61!$C$2:$S$897,17,0)</f>
        <v>54.373414510400814</v>
      </c>
      <c r="M606" s="3">
        <f t="shared" si="9"/>
        <v>0</v>
      </c>
    </row>
    <row r="607" spans="1:13" x14ac:dyDescent="0.4">
      <c r="A607" s="4">
        <v>9</v>
      </c>
      <c r="B607" s="3" t="s">
        <v>1619</v>
      </c>
      <c r="C607" s="63">
        <v>10881</v>
      </c>
      <c r="D607" s="3" t="s">
        <v>2591</v>
      </c>
      <c r="E607" s="4" t="s">
        <v>949</v>
      </c>
      <c r="F607" s="4" t="s">
        <v>957</v>
      </c>
      <c r="G607" s="4">
        <v>152</v>
      </c>
      <c r="H607" s="109">
        <v>96.662100456621005</v>
      </c>
      <c r="I607" s="109">
        <v>82.319929297392804</v>
      </c>
      <c r="J607" s="109">
        <v>74.562527618205905</v>
      </c>
      <c r="K607" s="109">
        <v>89.7</v>
      </c>
      <c r="L607" s="109">
        <f>VLOOKUP($C607,ข้อมูลพื้นฐานรพ_สป_ณสค61!$C$2:$S$897,17,0)</f>
        <v>83.179524152847875</v>
      </c>
      <c r="M607" s="3">
        <f t="shared" si="9"/>
        <v>1</v>
      </c>
    </row>
    <row r="608" spans="1:13" x14ac:dyDescent="0.4">
      <c r="A608" s="4">
        <v>9</v>
      </c>
      <c r="B608" s="3" t="s">
        <v>1619</v>
      </c>
      <c r="C608" s="63">
        <v>10882</v>
      </c>
      <c r="D608" s="3" t="s">
        <v>2592</v>
      </c>
      <c r="E608" s="4" t="s">
        <v>949</v>
      </c>
      <c r="F608" s="4" t="s">
        <v>950</v>
      </c>
      <c r="G608" s="4">
        <v>65</v>
      </c>
      <c r="H608" s="109">
        <v>84.173515981735207</v>
      </c>
      <c r="I608" s="109">
        <v>54.830397912589703</v>
      </c>
      <c r="J608" s="109">
        <v>33.140900195694698</v>
      </c>
      <c r="K608" s="109">
        <v>57.46</v>
      </c>
      <c r="L608" s="109">
        <f>VLOOKUP($C608,ข้อมูลพื้นฐานรพ_สป_ณสค61!$C$2:$S$897,17,0)</f>
        <v>79.738672286617486</v>
      </c>
      <c r="M608" s="3">
        <f t="shared" si="9"/>
        <v>0</v>
      </c>
    </row>
    <row r="609" spans="1:13" x14ac:dyDescent="0.4">
      <c r="A609" s="4">
        <v>9</v>
      </c>
      <c r="B609" s="3" t="s">
        <v>1619</v>
      </c>
      <c r="C609" s="63">
        <v>10883</v>
      </c>
      <c r="D609" s="3" t="s">
        <v>2593</v>
      </c>
      <c r="E609" s="4" t="s">
        <v>949</v>
      </c>
      <c r="F609" s="4" t="s">
        <v>950</v>
      </c>
      <c r="G609" s="4">
        <v>90</v>
      </c>
      <c r="H609" s="109">
        <v>100.850017562346</v>
      </c>
      <c r="I609" s="109">
        <v>67.3481519772551</v>
      </c>
      <c r="J609" s="109">
        <v>61.310416128198497</v>
      </c>
      <c r="K609" s="109">
        <v>65.06</v>
      </c>
      <c r="L609" s="109">
        <f>VLOOKUP($C609,ข้อมูลพื้นฐานรพ_สป_ณสค61!$C$2:$S$897,17,0)</f>
        <v>83.427701674277017</v>
      </c>
      <c r="M609" s="3">
        <f t="shared" si="9"/>
        <v>1</v>
      </c>
    </row>
    <row r="610" spans="1:13" x14ac:dyDescent="0.4">
      <c r="A610" s="4">
        <v>9</v>
      </c>
      <c r="B610" s="3" t="s">
        <v>1619</v>
      </c>
      <c r="C610" s="63">
        <v>10884</v>
      </c>
      <c r="D610" s="3" t="s">
        <v>2594</v>
      </c>
      <c r="E610" s="4" t="s">
        <v>949</v>
      </c>
      <c r="F610" s="4" t="s">
        <v>957</v>
      </c>
      <c r="G610" s="4">
        <v>209</v>
      </c>
      <c r="H610" s="109">
        <v>89.666626257728197</v>
      </c>
      <c r="I610" s="109">
        <v>53.0974124809741</v>
      </c>
      <c r="J610" s="109">
        <v>79.813546423135506</v>
      </c>
      <c r="K610" s="109">
        <v>79.84</v>
      </c>
      <c r="L610" s="109">
        <f>VLOOKUP($C610,ข้อมูลพื้นฐานรพ_สป_ณสค61!$C$2:$S$897,17,0)</f>
        <v>70.424067641082786</v>
      </c>
      <c r="M610" s="3">
        <f t="shared" si="9"/>
        <v>0</v>
      </c>
    </row>
    <row r="611" spans="1:13" x14ac:dyDescent="0.4">
      <c r="A611" s="4">
        <v>9</v>
      </c>
      <c r="B611" s="3" t="s">
        <v>1619</v>
      </c>
      <c r="C611" s="63">
        <v>10885</v>
      </c>
      <c r="D611" s="3" t="s">
        <v>2595</v>
      </c>
      <c r="E611" s="4" t="s">
        <v>949</v>
      </c>
      <c r="F611" s="4" t="s">
        <v>954</v>
      </c>
      <c r="G611" s="4">
        <v>60</v>
      </c>
      <c r="H611" s="109">
        <v>93.589041095890394</v>
      </c>
      <c r="I611" s="109">
        <v>85.273972602739704</v>
      </c>
      <c r="J611" s="109">
        <v>50.0837138508371</v>
      </c>
      <c r="K611" s="109">
        <v>57.8</v>
      </c>
      <c r="L611" s="109">
        <f>VLOOKUP($C611,ข้อมูลพื้นฐานรพ_สป_ณสค61!$C$2:$S$897,17,0)</f>
        <v>77.009132420091319</v>
      </c>
      <c r="M611" s="3">
        <f t="shared" si="9"/>
        <v>0</v>
      </c>
    </row>
    <row r="612" spans="1:13" x14ac:dyDescent="0.4">
      <c r="A612" s="4">
        <v>9</v>
      </c>
      <c r="B612" s="3" t="s">
        <v>1619</v>
      </c>
      <c r="C612" s="63">
        <v>10886</v>
      </c>
      <c r="D612" s="3" t="s">
        <v>2596</v>
      </c>
      <c r="E612" s="4" t="s">
        <v>949</v>
      </c>
      <c r="F612" s="4" t="s">
        <v>950</v>
      </c>
      <c r="G612" s="4">
        <v>89</v>
      </c>
      <c r="H612" s="109">
        <v>89.8747553816047</v>
      </c>
      <c r="I612" s="109">
        <v>65.907341850084606</v>
      </c>
      <c r="J612" s="109">
        <v>42.721255964291203</v>
      </c>
      <c r="K612" s="109">
        <v>52.52</v>
      </c>
      <c r="L612" s="109">
        <f>VLOOKUP($C612,ข้อมูลพื้นฐานรพ_สป_ณสค61!$C$2:$S$897,17,0)</f>
        <v>58.171463752501154</v>
      </c>
      <c r="M612" s="3">
        <f t="shared" si="9"/>
        <v>0</v>
      </c>
    </row>
    <row r="613" spans="1:13" x14ac:dyDescent="0.4">
      <c r="A613" s="4">
        <v>9</v>
      </c>
      <c r="B613" s="3" t="s">
        <v>1619</v>
      </c>
      <c r="C613" s="63">
        <v>10887</v>
      </c>
      <c r="D613" s="3" t="s">
        <v>2597</v>
      </c>
      <c r="E613" s="4" t="s">
        <v>949</v>
      </c>
      <c r="F613" s="4" t="s">
        <v>950</v>
      </c>
      <c r="G613" s="4">
        <v>121</v>
      </c>
      <c r="H613" s="109">
        <v>61.436146707909899</v>
      </c>
      <c r="I613" s="109">
        <v>58.267859164496798</v>
      </c>
      <c r="J613" s="109">
        <v>38.328993546926299</v>
      </c>
      <c r="K613" s="109">
        <v>45.8</v>
      </c>
      <c r="L613" s="109">
        <f>VLOOKUP($C613,ข้อมูลพื้นฐานรพ_สป_ณสค61!$C$2:$S$897,17,0)</f>
        <v>58.553152949167895</v>
      </c>
      <c r="M613" s="3">
        <f t="shared" si="9"/>
        <v>0</v>
      </c>
    </row>
    <row r="614" spans="1:13" x14ac:dyDescent="0.4">
      <c r="A614" s="4">
        <v>9</v>
      </c>
      <c r="B614" s="3" t="s">
        <v>1619</v>
      </c>
      <c r="C614" s="63">
        <v>10888</v>
      </c>
      <c r="D614" s="3" t="s">
        <v>2598</v>
      </c>
      <c r="E614" s="4" t="s">
        <v>949</v>
      </c>
      <c r="F614" s="4" t="s">
        <v>954</v>
      </c>
      <c r="G614" s="4">
        <v>34</v>
      </c>
      <c r="H614" s="109">
        <v>95.278538812785399</v>
      </c>
      <c r="I614" s="109">
        <v>64.182111200644599</v>
      </c>
      <c r="J614" s="109">
        <v>57.365028203062003</v>
      </c>
      <c r="K614" s="109">
        <v>51.44</v>
      </c>
      <c r="L614" s="109">
        <f>VLOOKUP($C614,ข้อมูลพื้นฐานรพ_สป_ณสค61!$C$2:$S$897,17,0)</f>
        <v>67.937147461724422</v>
      </c>
      <c r="M614" s="3">
        <f t="shared" si="9"/>
        <v>0</v>
      </c>
    </row>
    <row r="615" spans="1:13" x14ac:dyDescent="0.4">
      <c r="A615" s="4">
        <v>9</v>
      </c>
      <c r="B615" s="3" t="s">
        <v>1619</v>
      </c>
      <c r="C615" s="63">
        <v>10889</v>
      </c>
      <c r="D615" s="3" t="s">
        <v>2599</v>
      </c>
      <c r="E615" s="4" t="s">
        <v>949</v>
      </c>
      <c r="F615" s="4" t="s">
        <v>950</v>
      </c>
      <c r="G615" s="4">
        <v>135</v>
      </c>
      <c r="H615" s="109">
        <v>88.620867236584601</v>
      </c>
      <c r="I615" s="109">
        <v>74.938716654650307</v>
      </c>
      <c r="J615" s="109">
        <v>62.033165104542199</v>
      </c>
      <c r="K615" s="109">
        <v>59.63</v>
      </c>
      <c r="L615" s="109">
        <f>VLOOKUP($C615,ข้อมูลพื้นฐานรพ_สป_ณสค61!$C$2:$S$897,17,0)</f>
        <v>68.387620497209539</v>
      </c>
      <c r="M615" s="3">
        <f t="shared" si="9"/>
        <v>0</v>
      </c>
    </row>
    <row r="616" spans="1:13" x14ac:dyDescent="0.4">
      <c r="A616" s="4">
        <v>9</v>
      </c>
      <c r="B616" s="3" t="s">
        <v>1619</v>
      </c>
      <c r="C616" s="63">
        <v>10890</v>
      </c>
      <c r="D616" s="3" t="s">
        <v>2600</v>
      </c>
      <c r="E616" s="4" t="s">
        <v>982</v>
      </c>
      <c r="F616" s="4" t="s">
        <v>983</v>
      </c>
      <c r="G616" s="4">
        <v>239</v>
      </c>
      <c r="H616" s="109">
        <v>79.773026881412306</v>
      </c>
      <c r="I616" s="109">
        <v>71.757799010015006</v>
      </c>
      <c r="J616" s="109">
        <v>56.352020260158902</v>
      </c>
      <c r="K616" s="109">
        <v>59.67</v>
      </c>
      <c r="L616" s="109">
        <f>VLOOKUP($C616,ข้อมูลพื้นฐานรพ_สป_ณสค61!$C$2:$S$897,17,0)</f>
        <v>89.28411761334327</v>
      </c>
      <c r="M616" s="3">
        <f t="shared" si="9"/>
        <v>1</v>
      </c>
    </row>
    <row r="617" spans="1:13" x14ac:dyDescent="0.4">
      <c r="A617" s="4">
        <v>9</v>
      </c>
      <c r="B617" s="3" t="s">
        <v>1619</v>
      </c>
      <c r="C617" s="63">
        <v>10891</v>
      </c>
      <c r="D617" s="3" t="s">
        <v>2601</v>
      </c>
      <c r="E617" s="4" t="s">
        <v>949</v>
      </c>
      <c r="F617" s="4" t="s">
        <v>954</v>
      </c>
      <c r="G617" s="4">
        <v>60</v>
      </c>
      <c r="H617" s="109">
        <v>78.794520547945197</v>
      </c>
      <c r="I617" s="109">
        <v>63.983709737134397</v>
      </c>
      <c r="J617" s="109">
        <v>38.778230285079601</v>
      </c>
      <c r="K617" s="109">
        <v>43.67</v>
      </c>
      <c r="L617" s="109">
        <f>VLOOKUP($C617,ข้อมูลพื้นฐานรพ_สป_ณสค61!$C$2:$S$897,17,0)</f>
        <v>63.031963470319631</v>
      </c>
      <c r="M617" s="3">
        <f t="shared" si="9"/>
        <v>0</v>
      </c>
    </row>
    <row r="618" spans="1:13" x14ac:dyDescent="0.4">
      <c r="A618" s="4">
        <v>9</v>
      </c>
      <c r="B618" s="3" t="s">
        <v>1619</v>
      </c>
      <c r="C618" s="63">
        <v>10892</v>
      </c>
      <c r="D618" s="3" t="s">
        <v>2602</v>
      </c>
      <c r="E618" s="4" t="s">
        <v>949</v>
      </c>
      <c r="F618" s="4" t="s">
        <v>954</v>
      </c>
      <c r="G618" s="4">
        <v>30</v>
      </c>
      <c r="H618" s="109">
        <v>45.342465753424698</v>
      </c>
      <c r="I618" s="109">
        <v>35.929549902152601</v>
      </c>
      <c r="J618" s="109">
        <v>14.5401174168297</v>
      </c>
      <c r="K618" s="109">
        <v>34.270000000000003</v>
      </c>
      <c r="L618" s="109">
        <f>VLOOKUP($C618,ข้อมูลพื้นฐานรพ_สป_ณสค61!$C$2:$S$897,17,0)</f>
        <v>50.712328767123289</v>
      </c>
      <c r="M618" s="3">
        <f t="shared" si="9"/>
        <v>0</v>
      </c>
    </row>
    <row r="619" spans="1:13" x14ac:dyDescent="0.4">
      <c r="A619" s="4">
        <v>9</v>
      </c>
      <c r="B619" s="3" t="s">
        <v>1619</v>
      </c>
      <c r="C619" s="63">
        <v>10893</v>
      </c>
      <c r="D619" s="3" t="s">
        <v>2603</v>
      </c>
      <c r="E619" s="4" t="s">
        <v>949</v>
      </c>
      <c r="F619" s="4" t="s">
        <v>954</v>
      </c>
      <c r="G619" s="4">
        <v>49</v>
      </c>
      <c r="H619" s="109">
        <v>49.287112105116002</v>
      </c>
      <c r="I619" s="109">
        <v>12.3734973441431</v>
      </c>
      <c r="J619" s="109">
        <v>46.357282639083003</v>
      </c>
      <c r="K619" s="109">
        <v>48.79</v>
      </c>
      <c r="L619" s="109">
        <f>VLOOKUP($C619,ข้อมูลพื้นฐานรพ_สป_ณสค61!$C$2:$S$897,17,0)</f>
        <v>43.461000838691639</v>
      </c>
      <c r="M619" s="3">
        <f t="shared" si="9"/>
        <v>0</v>
      </c>
    </row>
    <row r="620" spans="1:13" x14ac:dyDescent="0.4">
      <c r="A620" s="4">
        <v>9</v>
      </c>
      <c r="B620" s="3" t="s">
        <v>1619</v>
      </c>
      <c r="C620" s="63">
        <v>10894</v>
      </c>
      <c r="D620" s="3" t="s">
        <v>2604</v>
      </c>
      <c r="E620" s="4" t="s">
        <v>949</v>
      </c>
      <c r="F620" s="4" t="s">
        <v>954</v>
      </c>
      <c r="G620" s="4">
        <v>60</v>
      </c>
      <c r="H620" s="109">
        <v>59.693411611219801</v>
      </c>
      <c r="I620" s="109">
        <v>63.072407045009797</v>
      </c>
      <c r="J620" s="109">
        <v>49.106327462491798</v>
      </c>
      <c r="K620" s="109">
        <v>62.71</v>
      </c>
      <c r="L620" s="109">
        <f>VLOOKUP($C620,ข้อมูลพื้นฐานรพ_สป_ณสค61!$C$2:$S$897,17,0)</f>
        <v>53.584474885844749</v>
      </c>
      <c r="M620" s="3">
        <f t="shared" si="9"/>
        <v>0</v>
      </c>
    </row>
    <row r="621" spans="1:13" x14ac:dyDescent="0.4">
      <c r="A621" s="4">
        <v>9</v>
      </c>
      <c r="B621" s="3" t="s">
        <v>1619</v>
      </c>
      <c r="C621" s="63">
        <v>11602</v>
      </c>
      <c r="D621" s="3" t="s">
        <v>2605</v>
      </c>
      <c r="E621" s="4" t="s">
        <v>949</v>
      </c>
      <c r="F621" s="4" t="s">
        <v>954</v>
      </c>
      <c r="G621" s="4">
        <v>30</v>
      </c>
      <c r="H621" s="109">
        <v>52.757990867579899</v>
      </c>
      <c r="I621" s="109">
        <v>41.1522965350524</v>
      </c>
      <c r="J621" s="109">
        <v>30.862207896857399</v>
      </c>
      <c r="K621" s="109">
        <v>36.49</v>
      </c>
      <c r="L621" s="109">
        <f>VLOOKUP($C621,ข้อมูลพื้นฐานรพ_สป_ณสค61!$C$2:$S$897,17,0)</f>
        <v>59.753424657534246</v>
      </c>
      <c r="M621" s="3">
        <f t="shared" si="9"/>
        <v>0</v>
      </c>
    </row>
    <row r="622" spans="1:13" x14ac:dyDescent="0.4">
      <c r="A622" s="4">
        <v>9</v>
      </c>
      <c r="B622" s="3" t="s">
        <v>1619</v>
      </c>
      <c r="C622" s="63">
        <v>11608</v>
      </c>
      <c r="D622" s="3" t="s">
        <v>2606</v>
      </c>
      <c r="E622" s="4" t="s">
        <v>949</v>
      </c>
      <c r="F622" s="4" t="s">
        <v>954</v>
      </c>
      <c r="G622" s="4">
        <v>34</v>
      </c>
      <c r="H622" s="109">
        <v>51.378995433790003</v>
      </c>
      <c r="I622" s="109">
        <v>44.560838033843702</v>
      </c>
      <c r="J622" s="109">
        <v>34.061240934730101</v>
      </c>
      <c r="K622" s="109">
        <v>37.17</v>
      </c>
      <c r="L622" s="109">
        <f>VLOOKUP($C622,ข้อมูลพื้นฐานรพ_สป_ณสค61!$C$2:$S$897,17,0)</f>
        <v>39.258662369057213</v>
      </c>
      <c r="M622" s="3">
        <f t="shared" si="9"/>
        <v>0</v>
      </c>
    </row>
    <row r="623" spans="1:13" x14ac:dyDescent="0.4">
      <c r="A623" s="4">
        <v>9</v>
      </c>
      <c r="B623" s="3" t="s">
        <v>1619</v>
      </c>
      <c r="C623" s="63">
        <v>22456</v>
      </c>
      <c r="D623" s="3" t="s">
        <v>2607</v>
      </c>
      <c r="E623" s="4" t="s">
        <v>949</v>
      </c>
      <c r="F623" s="4" t="s">
        <v>954</v>
      </c>
      <c r="G623" s="4">
        <v>30</v>
      </c>
      <c r="H623" s="109">
        <v>81.196347031963498</v>
      </c>
      <c r="I623" s="109">
        <v>31.8372280419017</v>
      </c>
      <c r="J623" s="109">
        <v>54.431909750201399</v>
      </c>
      <c r="K623" s="109">
        <v>55.25</v>
      </c>
      <c r="L623" s="109">
        <f>VLOOKUP($C623,ข้อมูลพื้นฐานรพ_สป_ณสค61!$C$2:$S$897,17,0)</f>
        <v>65.899543378995432</v>
      </c>
      <c r="M623" s="3">
        <f t="shared" si="9"/>
        <v>0</v>
      </c>
    </row>
    <row r="624" spans="1:13" x14ac:dyDescent="0.4">
      <c r="A624" s="4">
        <v>9</v>
      </c>
      <c r="B624" s="3" t="s">
        <v>1619</v>
      </c>
      <c r="C624" s="63">
        <v>23839</v>
      </c>
      <c r="D624" s="3" t="s">
        <v>2608</v>
      </c>
      <c r="E624" s="4" t="s">
        <v>982</v>
      </c>
      <c r="F624" s="4" t="s">
        <v>983</v>
      </c>
      <c r="G624" s="4">
        <v>200</v>
      </c>
      <c r="H624" s="109">
        <v>30.606849315068501</v>
      </c>
      <c r="I624" s="109">
        <v>50.691780821917803</v>
      </c>
      <c r="J624" s="109">
        <v>49.9945205479452</v>
      </c>
      <c r="K624" s="109">
        <v>64.34</v>
      </c>
      <c r="L624" s="109">
        <f>VLOOKUP($C624,ข้อมูลพื้นฐานรพ_สป_ณสค61!$C$2:$S$897,17,0)</f>
        <v>84.469863013698628</v>
      </c>
      <c r="M624" s="3">
        <f t="shared" si="9"/>
        <v>1</v>
      </c>
    </row>
    <row r="625" spans="1:13" x14ac:dyDescent="0.4">
      <c r="A625" s="4">
        <v>9</v>
      </c>
      <c r="B625" s="3" t="s">
        <v>1619</v>
      </c>
      <c r="C625" s="63">
        <v>24692</v>
      </c>
      <c r="D625" s="3" t="s">
        <v>2041</v>
      </c>
      <c r="E625" s="4" t="s">
        <v>949</v>
      </c>
      <c r="F625" s="4" t="s">
        <v>976</v>
      </c>
      <c r="G625" s="4">
        <v>30</v>
      </c>
      <c r="H625" s="109">
        <v>37.981735159817397</v>
      </c>
      <c r="I625" s="109">
        <v>41.442385173247402</v>
      </c>
      <c r="J625" s="109">
        <v>37.880741337630901</v>
      </c>
      <c r="K625" s="109">
        <v>40.229999999999997</v>
      </c>
      <c r="L625" s="109">
        <f>VLOOKUP($C625,ข้อมูลพื้นฐานรพ_สป_ณสค61!$C$2:$S$897,17,0)</f>
        <v>54.009132420091326</v>
      </c>
      <c r="M625" s="3">
        <f t="shared" si="9"/>
        <v>0</v>
      </c>
    </row>
    <row r="626" spans="1:13" x14ac:dyDescent="0.4">
      <c r="A626" s="4">
        <v>9</v>
      </c>
      <c r="B626" s="3" t="s">
        <v>1619</v>
      </c>
      <c r="C626" s="63">
        <v>27839</v>
      </c>
      <c r="D626" s="3" t="s">
        <v>2609</v>
      </c>
      <c r="E626" s="4" t="s">
        <v>949</v>
      </c>
      <c r="F626" s="4" t="s">
        <v>976</v>
      </c>
      <c r="G626" s="4">
        <v>30</v>
      </c>
      <c r="H626" s="109">
        <v>0</v>
      </c>
      <c r="I626" s="109">
        <v>0</v>
      </c>
      <c r="J626" s="109">
        <v>0</v>
      </c>
      <c r="K626" s="109">
        <v>0</v>
      </c>
      <c r="L626" s="109">
        <f>VLOOKUP($C626,ข้อมูลพื้นฐานรพ_สป_ณสค61!$C$2:$S$897,17,0)</f>
        <v>23.150684931506849</v>
      </c>
      <c r="M626" s="3">
        <f t="shared" si="9"/>
        <v>0</v>
      </c>
    </row>
    <row r="627" spans="1:13" x14ac:dyDescent="0.4">
      <c r="A627" s="4">
        <v>9</v>
      </c>
      <c r="B627" s="3" t="s">
        <v>1619</v>
      </c>
      <c r="C627" s="63">
        <v>27840</v>
      </c>
      <c r="D627" s="3" t="s">
        <v>2610</v>
      </c>
      <c r="E627" s="4" t="s">
        <v>949</v>
      </c>
      <c r="F627" s="4" t="s">
        <v>976</v>
      </c>
      <c r="G627" s="4">
        <v>30</v>
      </c>
      <c r="H627" s="109">
        <v>0</v>
      </c>
      <c r="I627" s="109">
        <v>0</v>
      </c>
      <c r="J627" s="109">
        <v>0</v>
      </c>
      <c r="K627" s="109">
        <v>0</v>
      </c>
      <c r="L627" s="109">
        <f>VLOOKUP($C627,ข้อมูลพื้นฐานรพ_สป_ณสค61!$C$2:$S$897,17,0)</f>
        <v>16.840182648401825</v>
      </c>
      <c r="M627" s="3">
        <f t="shared" si="9"/>
        <v>0</v>
      </c>
    </row>
    <row r="628" spans="1:13" x14ac:dyDescent="0.4">
      <c r="A628" s="4">
        <v>9</v>
      </c>
      <c r="B628" s="3" t="s">
        <v>1619</v>
      </c>
      <c r="C628" s="63">
        <v>27841</v>
      </c>
      <c r="D628" s="3" t="s">
        <v>2611</v>
      </c>
      <c r="E628" s="4" t="s">
        <v>949</v>
      </c>
      <c r="F628" s="4" t="s">
        <v>976</v>
      </c>
      <c r="G628" s="4">
        <v>30</v>
      </c>
      <c r="H628" s="109">
        <v>0</v>
      </c>
      <c r="I628" s="109">
        <v>0</v>
      </c>
      <c r="J628" s="109">
        <v>0</v>
      </c>
      <c r="K628" s="109">
        <v>0</v>
      </c>
      <c r="L628" s="109">
        <f>VLOOKUP($C628,ข้อมูลพื้นฐานรพ_สป_ณสค61!$C$2:$S$897,17,0)</f>
        <v>16.228310502283104</v>
      </c>
      <c r="M628" s="3">
        <f t="shared" si="9"/>
        <v>0</v>
      </c>
    </row>
    <row r="629" spans="1:13" x14ac:dyDescent="0.4">
      <c r="A629" s="4">
        <v>9</v>
      </c>
      <c r="B629" s="3" t="s">
        <v>1653</v>
      </c>
      <c r="C629" s="63">
        <v>10667</v>
      </c>
      <c r="D629" s="3" t="s">
        <v>2612</v>
      </c>
      <c r="E629" s="4" t="s">
        <v>945</v>
      </c>
      <c r="F629" s="4" t="s">
        <v>946</v>
      </c>
      <c r="G629" s="4">
        <v>887</v>
      </c>
      <c r="H629" s="109">
        <v>100.385681669928</v>
      </c>
      <c r="I629" s="109">
        <v>79.499930503003796</v>
      </c>
      <c r="J629" s="109">
        <v>69.051906534262002</v>
      </c>
      <c r="K629" s="109">
        <v>87.15</v>
      </c>
      <c r="L629" s="109">
        <f>VLOOKUP($C629,ข้อมูลพื้นฐานรพ_สป_ณสค61!$C$2:$S$897,17,0)</f>
        <v>100.42964587419499</v>
      </c>
      <c r="M629" s="3">
        <f t="shared" si="9"/>
        <v>1</v>
      </c>
    </row>
    <row r="630" spans="1:13" x14ac:dyDescent="0.4">
      <c r="A630" s="4">
        <v>9</v>
      </c>
      <c r="B630" s="3" t="s">
        <v>1653</v>
      </c>
      <c r="C630" s="63">
        <v>10895</v>
      </c>
      <c r="D630" s="3" t="s">
        <v>2613</v>
      </c>
      <c r="E630" s="4" t="s">
        <v>949</v>
      </c>
      <c r="F630" s="4" t="s">
        <v>950</v>
      </c>
      <c r="G630" s="4">
        <v>80</v>
      </c>
      <c r="H630" s="109">
        <v>94.242009132420094</v>
      </c>
      <c r="I630" s="109">
        <v>68.609589041095902</v>
      </c>
      <c r="J630" s="109">
        <v>60.0205479452055</v>
      </c>
      <c r="K630" s="109">
        <v>61.35</v>
      </c>
      <c r="L630" s="109">
        <f>VLOOKUP($C630,ข้อมูลพื้นฐานรพ_สป_ณสค61!$C$2:$S$897,17,0)</f>
        <v>66.277397260273972</v>
      </c>
      <c r="M630" s="3">
        <f t="shared" si="9"/>
        <v>0</v>
      </c>
    </row>
    <row r="631" spans="1:13" x14ac:dyDescent="0.4">
      <c r="A631" s="4">
        <v>9</v>
      </c>
      <c r="B631" s="3" t="s">
        <v>1653</v>
      </c>
      <c r="C631" s="63">
        <v>10896</v>
      </c>
      <c r="D631" s="3" t="s">
        <v>2614</v>
      </c>
      <c r="E631" s="4" t="s">
        <v>949</v>
      </c>
      <c r="F631" s="4" t="s">
        <v>954</v>
      </c>
      <c r="G631" s="4">
        <v>88</v>
      </c>
      <c r="H631" s="109">
        <v>54.594052789842998</v>
      </c>
      <c r="I631" s="109">
        <v>56.706102117061</v>
      </c>
      <c r="J631" s="109">
        <v>46.646948941469503</v>
      </c>
      <c r="K631" s="109">
        <v>52.69</v>
      </c>
      <c r="L631" s="109">
        <f>VLOOKUP($C631,ข้อมูลพื้นฐานรพ_สป_ณสค61!$C$2:$S$897,17,0)</f>
        <v>55.414072229140722</v>
      </c>
      <c r="M631" s="3">
        <f t="shared" si="9"/>
        <v>0</v>
      </c>
    </row>
    <row r="632" spans="1:13" x14ac:dyDescent="0.4">
      <c r="A632" s="4">
        <v>9</v>
      </c>
      <c r="B632" s="3" t="s">
        <v>1653</v>
      </c>
      <c r="C632" s="63">
        <v>10897</v>
      </c>
      <c r="D632" s="3" t="s">
        <v>2615</v>
      </c>
      <c r="E632" s="4" t="s">
        <v>982</v>
      </c>
      <c r="F632" s="4" t="s">
        <v>1009</v>
      </c>
      <c r="G632" s="4">
        <v>362</v>
      </c>
      <c r="H632" s="109">
        <v>82.389238553622107</v>
      </c>
      <c r="I632" s="109">
        <v>80.451475979162694</v>
      </c>
      <c r="J632" s="109">
        <v>30.779085471734501</v>
      </c>
      <c r="K632" s="109">
        <v>69.92</v>
      </c>
      <c r="L632" s="109">
        <f>VLOOKUP($C632,ข้อมูลพื้นฐานรพ_สป_ณสค61!$C$2:$S$897,17,0)</f>
        <v>83.540452584575803</v>
      </c>
      <c r="M632" s="3">
        <f t="shared" si="9"/>
        <v>1</v>
      </c>
    </row>
    <row r="633" spans="1:13" x14ac:dyDescent="0.4">
      <c r="A633" s="4">
        <v>9</v>
      </c>
      <c r="B633" s="3" t="s">
        <v>1653</v>
      </c>
      <c r="C633" s="63">
        <v>10898</v>
      </c>
      <c r="D633" s="3" t="s">
        <v>2616</v>
      </c>
      <c r="E633" s="4" t="s">
        <v>949</v>
      </c>
      <c r="F633" s="4" t="s">
        <v>954</v>
      </c>
      <c r="G633" s="4">
        <v>70</v>
      </c>
      <c r="H633" s="109">
        <v>83.882583170254406</v>
      </c>
      <c r="I633" s="109">
        <v>71.984344422700602</v>
      </c>
      <c r="J633" s="109">
        <v>53.737769080234798</v>
      </c>
      <c r="K633" s="109">
        <v>53.84</v>
      </c>
      <c r="L633" s="109">
        <f>VLOOKUP($C633,ข้อมูลพื้นฐานรพ_สป_ณสค61!$C$2:$S$897,17,0)</f>
        <v>59.726027397260275</v>
      </c>
      <c r="M633" s="3">
        <f t="shared" si="9"/>
        <v>0</v>
      </c>
    </row>
    <row r="634" spans="1:13" x14ac:dyDescent="0.4">
      <c r="A634" s="4">
        <v>9</v>
      </c>
      <c r="B634" s="3" t="s">
        <v>1653</v>
      </c>
      <c r="C634" s="63">
        <v>10899</v>
      </c>
      <c r="D634" s="3" t="s">
        <v>2617</v>
      </c>
      <c r="E634" s="4" t="s">
        <v>949</v>
      </c>
      <c r="F634" s="4" t="s">
        <v>950</v>
      </c>
      <c r="G634" s="4">
        <v>111</v>
      </c>
      <c r="H634" s="109">
        <v>54.035087719298197</v>
      </c>
      <c r="I634" s="109">
        <v>57.430581266197699</v>
      </c>
      <c r="J634" s="109">
        <v>59.252128841169899</v>
      </c>
      <c r="K634" s="109">
        <v>63.57</v>
      </c>
      <c r="L634" s="109">
        <f>VLOOKUP($C634,ข้อมูลพื้นฐานรพ_สป_ณสค61!$C$2:$S$897,17,0)</f>
        <v>65.933604837714427</v>
      </c>
      <c r="M634" s="3">
        <f t="shared" si="9"/>
        <v>0</v>
      </c>
    </row>
    <row r="635" spans="1:13" x14ac:dyDescent="0.4">
      <c r="A635" s="4">
        <v>9</v>
      </c>
      <c r="B635" s="3" t="s">
        <v>1653</v>
      </c>
      <c r="C635" s="63">
        <v>10900</v>
      </c>
      <c r="D635" s="3" t="s">
        <v>2618</v>
      </c>
      <c r="E635" s="4" t="s">
        <v>949</v>
      </c>
      <c r="F635" s="4" t="s">
        <v>957</v>
      </c>
      <c r="G635" s="4">
        <v>121</v>
      </c>
      <c r="H635" s="109">
        <v>67.065172270651701</v>
      </c>
      <c r="I635" s="109">
        <v>81.421940450582994</v>
      </c>
      <c r="J635" s="109">
        <v>77.8218045963999</v>
      </c>
      <c r="K635" s="109">
        <v>81.08</v>
      </c>
      <c r="L635" s="109">
        <f>VLOOKUP($C635,ข้อมูลพื้นฐานรพ_สป_ณสค61!$C$2:$S$897,17,0)</f>
        <v>85.92097815011887</v>
      </c>
      <c r="M635" s="3">
        <f t="shared" si="9"/>
        <v>1</v>
      </c>
    </row>
    <row r="636" spans="1:13" x14ac:dyDescent="0.4">
      <c r="A636" s="4">
        <v>9</v>
      </c>
      <c r="B636" s="3" t="s">
        <v>1653</v>
      </c>
      <c r="C636" s="63">
        <v>10901</v>
      </c>
      <c r="D636" s="3" t="s">
        <v>2619</v>
      </c>
      <c r="E636" s="4" t="s">
        <v>949</v>
      </c>
      <c r="F636" s="4" t="s">
        <v>954</v>
      </c>
      <c r="G636" s="4">
        <v>60</v>
      </c>
      <c r="H636" s="109">
        <v>61.543110394842898</v>
      </c>
      <c r="I636" s="109">
        <v>70.082191780821901</v>
      </c>
      <c r="J636" s="109">
        <v>60.808219178082197</v>
      </c>
      <c r="K636" s="109">
        <v>60.89</v>
      </c>
      <c r="L636" s="109">
        <f>VLOOKUP($C636,ข้อมูลพื้นฐานรพ_สป_ณสค61!$C$2:$S$897,17,0)</f>
        <v>70.981735159817347</v>
      </c>
      <c r="M636" s="3">
        <f t="shared" si="9"/>
        <v>0</v>
      </c>
    </row>
    <row r="637" spans="1:13" x14ac:dyDescent="0.4">
      <c r="A637" s="4">
        <v>9</v>
      </c>
      <c r="B637" s="3" t="s">
        <v>1653</v>
      </c>
      <c r="C637" s="63">
        <v>10902</v>
      </c>
      <c r="D637" s="3" t="s">
        <v>2620</v>
      </c>
      <c r="E637" s="4" t="s">
        <v>949</v>
      </c>
      <c r="F637" s="4" t="s">
        <v>950</v>
      </c>
      <c r="G637" s="4">
        <v>61</v>
      </c>
      <c r="H637" s="109">
        <v>62.1558499887716</v>
      </c>
      <c r="I637" s="109">
        <v>62.838535818549303</v>
      </c>
      <c r="J637" s="109">
        <v>39.541881877385997</v>
      </c>
      <c r="K637" s="109">
        <v>63.18</v>
      </c>
      <c r="L637" s="109">
        <f>VLOOKUP($C637,ข้อมูลพื้นฐานรพ_สป_ณสค61!$C$2:$S$897,17,0)</f>
        <v>79.438580732090728</v>
      </c>
      <c r="M637" s="3">
        <f t="shared" si="9"/>
        <v>0</v>
      </c>
    </row>
    <row r="638" spans="1:13" x14ac:dyDescent="0.4">
      <c r="A638" s="4">
        <v>9</v>
      </c>
      <c r="B638" s="3" t="s">
        <v>1653</v>
      </c>
      <c r="C638" s="63">
        <v>10904</v>
      </c>
      <c r="D638" s="3" t="s">
        <v>2621</v>
      </c>
      <c r="E638" s="4" t="s">
        <v>949</v>
      </c>
      <c r="F638" s="4" t="s">
        <v>957</v>
      </c>
      <c r="G638" s="4">
        <v>163</v>
      </c>
      <c r="H638" s="109">
        <v>66.747008843419493</v>
      </c>
      <c r="I638" s="109">
        <v>69.808219178082197</v>
      </c>
      <c r="J638" s="109">
        <v>51.5342465753425</v>
      </c>
      <c r="K638" s="109">
        <v>53.93</v>
      </c>
      <c r="L638" s="109">
        <f>VLOOKUP($C638,ข้อมูลพื้นฐานรพ_สป_ณสค61!$C$2:$S$897,17,0)</f>
        <v>58.76292125388688</v>
      </c>
      <c r="M638" s="3">
        <f t="shared" si="9"/>
        <v>0</v>
      </c>
    </row>
    <row r="639" spans="1:13" x14ac:dyDescent="0.4">
      <c r="A639" s="4">
        <v>9</v>
      </c>
      <c r="B639" s="3" t="s">
        <v>1653</v>
      </c>
      <c r="C639" s="63">
        <v>10905</v>
      </c>
      <c r="D639" s="3" t="s">
        <v>2622</v>
      </c>
      <c r="E639" s="4" t="s">
        <v>949</v>
      </c>
      <c r="F639" s="4" t="s">
        <v>957</v>
      </c>
      <c r="G639" s="4">
        <v>113</v>
      </c>
      <c r="H639" s="109">
        <v>56.011415525114202</v>
      </c>
      <c r="I639" s="109">
        <v>52.597890653412499</v>
      </c>
      <c r="J639" s="109">
        <v>31.0510364892714</v>
      </c>
      <c r="K639" s="109">
        <v>48.41</v>
      </c>
      <c r="L639" s="109">
        <f>VLOOKUP($C639,ข้อมูลพื้นฐานรพ_สป_ณสค61!$C$2:$S$897,17,0)</f>
        <v>44.136258940477632</v>
      </c>
      <c r="M639" s="3">
        <f t="shared" si="9"/>
        <v>0</v>
      </c>
    </row>
    <row r="640" spans="1:13" x14ac:dyDescent="0.4">
      <c r="A640" s="4">
        <v>9</v>
      </c>
      <c r="B640" s="3" t="s">
        <v>1653</v>
      </c>
      <c r="C640" s="63">
        <v>10906</v>
      </c>
      <c r="D640" s="3" t="s">
        <v>2623</v>
      </c>
      <c r="E640" s="4" t="s">
        <v>949</v>
      </c>
      <c r="F640" s="4" t="s">
        <v>954</v>
      </c>
      <c r="G640" s="4">
        <v>44</v>
      </c>
      <c r="H640" s="109">
        <v>51.844046364594298</v>
      </c>
      <c r="I640" s="109">
        <v>48.8916562889166</v>
      </c>
      <c r="J640" s="109">
        <v>42.042341220423403</v>
      </c>
      <c r="K640" s="109">
        <v>55.21</v>
      </c>
      <c r="L640" s="109">
        <f>VLOOKUP($C640,ข้อมูลพื้นฐานรพ_สป_ณสค61!$C$2:$S$897,17,0)</f>
        <v>59.146948941469489</v>
      </c>
      <c r="M640" s="3">
        <f t="shared" si="9"/>
        <v>0</v>
      </c>
    </row>
    <row r="641" spans="1:13" x14ac:dyDescent="0.4">
      <c r="A641" s="4">
        <v>9</v>
      </c>
      <c r="B641" s="3" t="s">
        <v>1653</v>
      </c>
      <c r="C641" s="63">
        <v>10907</v>
      </c>
      <c r="D641" s="3" t="s">
        <v>2624</v>
      </c>
      <c r="E641" s="4" t="s">
        <v>949</v>
      </c>
      <c r="F641" s="4" t="s">
        <v>954</v>
      </c>
      <c r="G641" s="4">
        <v>47</v>
      </c>
      <c r="H641" s="109">
        <v>87.582191780821901</v>
      </c>
      <c r="I641" s="109">
        <v>67.199067327309805</v>
      </c>
      <c r="J641" s="109">
        <v>44.779947537161199</v>
      </c>
      <c r="K641" s="109">
        <v>48.69</v>
      </c>
      <c r="L641" s="109">
        <f>VLOOKUP($C641,ข้อมูลพื้นฐานรพ_สป_ณสค61!$C$2:$S$897,17,0)</f>
        <v>47.385601865345379</v>
      </c>
      <c r="M641" s="3">
        <f t="shared" si="9"/>
        <v>0</v>
      </c>
    </row>
    <row r="642" spans="1:13" x14ac:dyDescent="0.4">
      <c r="A642" s="4">
        <v>9</v>
      </c>
      <c r="B642" s="3" t="s">
        <v>1653</v>
      </c>
      <c r="C642" s="63">
        <v>10908</v>
      </c>
      <c r="D642" s="3" t="s">
        <v>2625</v>
      </c>
      <c r="E642" s="4" t="s">
        <v>949</v>
      </c>
      <c r="F642" s="4" t="s">
        <v>954</v>
      </c>
      <c r="G642" s="4">
        <v>40</v>
      </c>
      <c r="H642" s="109">
        <v>76.205894562058901</v>
      </c>
      <c r="I642" s="109">
        <v>39.568493150684901</v>
      </c>
      <c r="J642" s="109">
        <v>51.972602739726</v>
      </c>
      <c r="K642" s="109">
        <v>70.67</v>
      </c>
      <c r="L642" s="109">
        <f>VLOOKUP($C642,ข้อมูลพื้นฐานรพ_สป_ณสค61!$C$2:$S$897,17,0)</f>
        <v>97.623287671232873</v>
      </c>
      <c r="M642" s="3">
        <f t="shared" si="9"/>
        <v>1</v>
      </c>
    </row>
    <row r="643" spans="1:13" x14ac:dyDescent="0.4">
      <c r="A643" s="4">
        <v>9</v>
      </c>
      <c r="B643" s="3" t="s">
        <v>1653</v>
      </c>
      <c r="C643" s="63">
        <v>10909</v>
      </c>
      <c r="D643" s="3" t="s">
        <v>2626</v>
      </c>
      <c r="E643" s="4" t="s">
        <v>949</v>
      </c>
      <c r="F643" s="4" t="s">
        <v>954</v>
      </c>
      <c r="G643" s="4">
        <v>35</v>
      </c>
      <c r="H643" s="109">
        <v>94.989185291997103</v>
      </c>
      <c r="I643" s="109">
        <v>91.968688845401203</v>
      </c>
      <c r="J643" s="109">
        <v>53.064579256360098</v>
      </c>
      <c r="K643" s="109">
        <v>78.22</v>
      </c>
      <c r="L643" s="109">
        <f>VLOOKUP($C643,ข้อมูลพื้นฐานรพ_สป_ณสค61!$C$2:$S$897,17,0)</f>
        <v>98.864970645792567</v>
      </c>
      <c r="M643" s="3">
        <f t="shared" ref="M643:M706" si="10">IF(L643&gt;=80,1,0)</f>
        <v>1</v>
      </c>
    </row>
    <row r="644" spans="1:13" x14ac:dyDescent="0.4">
      <c r="A644" s="4">
        <v>9</v>
      </c>
      <c r="B644" s="3" t="s">
        <v>1653</v>
      </c>
      <c r="C644" s="63">
        <v>10910</v>
      </c>
      <c r="D644" s="3" t="s">
        <v>2627</v>
      </c>
      <c r="E644" s="4" t="s">
        <v>949</v>
      </c>
      <c r="F644" s="4" t="s">
        <v>954</v>
      </c>
      <c r="G644" s="4">
        <v>43</v>
      </c>
      <c r="H644" s="109">
        <v>70.581430745814302</v>
      </c>
      <c r="I644" s="109">
        <v>63.345014335775701</v>
      </c>
      <c r="J644" s="109">
        <v>43.032812997770002</v>
      </c>
      <c r="K644" s="109">
        <v>56.36</v>
      </c>
      <c r="L644" s="109">
        <f>VLOOKUP($C644,ข้อมูลพื้นฐานรพ_สป_ณสค61!$C$2:$S$897,17,0)</f>
        <v>60.962089837527877</v>
      </c>
      <c r="M644" s="3">
        <f t="shared" si="10"/>
        <v>0</v>
      </c>
    </row>
    <row r="645" spans="1:13" x14ac:dyDescent="0.4">
      <c r="A645" s="4">
        <v>9</v>
      </c>
      <c r="B645" s="3" t="s">
        <v>1653</v>
      </c>
      <c r="C645" s="63">
        <v>10911</v>
      </c>
      <c r="D645" s="3" t="s">
        <v>2628</v>
      </c>
      <c r="E645" s="4" t="s">
        <v>949</v>
      </c>
      <c r="F645" s="4" t="s">
        <v>954</v>
      </c>
      <c r="G645" s="4">
        <v>36</v>
      </c>
      <c r="H645" s="109">
        <v>54.456621004566202</v>
      </c>
      <c r="I645" s="109">
        <v>38.896499238964999</v>
      </c>
      <c r="J645" s="109">
        <v>43.554033485540302</v>
      </c>
      <c r="K645" s="109">
        <v>54.51</v>
      </c>
      <c r="L645" s="109">
        <f>VLOOKUP($C645,ข้อมูลพื้นฐานรพ_สป_ณสค61!$C$2:$S$897,17,0)</f>
        <v>47.176560121765604</v>
      </c>
      <c r="M645" s="3">
        <f t="shared" si="10"/>
        <v>0</v>
      </c>
    </row>
    <row r="646" spans="1:13" x14ac:dyDescent="0.4">
      <c r="A646" s="4">
        <v>9</v>
      </c>
      <c r="B646" s="3" t="s">
        <v>1653</v>
      </c>
      <c r="C646" s="63">
        <v>10912</v>
      </c>
      <c r="D646" s="3" t="s">
        <v>2629</v>
      </c>
      <c r="E646" s="4" t="s">
        <v>949</v>
      </c>
      <c r="F646" s="4" t="s">
        <v>954</v>
      </c>
      <c r="G646" s="4">
        <v>32</v>
      </c>
      <c r="H646" s="109">
        <v>48.020784128483697</v>
      </c>
      <c r="I646" s="109">
        <v>63.082191780821901</v>
      </c>
      <c r="J646" s="109">
        <v>63.938356164383599</v>
      </c>
      <c r="K646" s="109">
        <v>69.37</v>
      </c>
      <c r="L646" s="109">
        <f>VLOOKUP($C646,ข้อมูลพื้นฐานรพ_สป_ณสค61!$C$2:$S$897,17,0)</f>
        <v>63.792808219178085</v>
      </c>
      <c r="M646" s="3">
        <f t="shared" si="10"/>
        <v>0</v>
      </c>
    </row>
    <row r="647" spans="1:13" x14ac:dyDescent="0.4">
      <c r="A647" s="4">
        <v>9</v>
      </c>
      <c r="B647" s="3" t="s">
        <v>1653</v>
      </c>
      <c r="C647" s="63">
        <v>10913</v>
      </c>
      <c r="D647" s="3" t="s">
        <v>2630</v>
      </c>
      <c r="E647" s="4" t="s">
        <v>949</v>
      </c>
      <c r="F647" s="4" t="s">
        <v>954</v>
      </c>
      <c r="G647" s="4">
        <v>58</v>
      </c>
      <c r="H647" s="109">
        <v>49.124680752263799</v>
      </c>
      <c r="I647" s="109">
        <v>41.2570507655117</v>
      </c>
      <c r="J647" s="109">
        <v>44.238517324738098</v>
      </c>
      <c r="K647" s="109">
        <v>38.81</v>
      </c>
      <c r="L647" s="109">
        <f>VLOOKUP($C647,ข้อมูลพื้นฐานรพ_สป_ณสค61!$C$2:$S$897,17,0)</f>
        <v>45.148795465281061</v>
      </c>
      <c r="M647" s="3">
        <f t="shared" si="10"/>
        <v>0</v>
      </c>
    </row>
    <row r="648" spans="1:13" x14ac:dyDescent="0.4">
      <c r="A648" s="4">
        <v>9</v>
      </c>
      <c r="B648" s="3" t="s">
        <v>1653</v>
      </c>
      <c r="C648" s="63">
        <v>10914</v>
      </c>
      <c r="D648" s="3" t="s">
        <v>2631</v>
      </c>
      <c r="E648" s="4" t="s">
        <v>949</v>
      </c>
      <c r="F648" s="4" t="s">
        <v>954</v>
      </c>
      <c r="G648" s="4">
        <v>34</v>
      </c>
      <c r="H648" s="109">
        <v>59.5068493150685</v>
      </c>
      <c r="I648" s="109">
        <v>76.663980660757503</v>
      </c>
      <c r="J648" s="109">
        <v>68.074133763094295</v>
      </c>
      <c r="K648" s="109">
        <v>65.31</v>
      </c>
      <c r="L648" s="109">
        <f>VLOOKUP($C648,ข้อมูลพื้นฐานรพ_สป_ณสค61!$C$2:$S$897,17,0)</f>
        <v>69.750201450443186</v>
      </c>
      <c r="M648" s="3">
        <f t="shared" si="10"/>
        <v>0</v>
      </c>
    </row>
    <row r="649" spans="1:13" x14ac:dyDescent="0.4">
      <c r="A649" s="4">
        <v>9</v>
      </c>
      <c r="B649" s="3" t="s">
        <v>1653</v>
      </c>
      <c r="C649" s="63">
        <v>11619</v>
      </c>
      <c r="D649" s="3" t="s">
        <v>2041</v>
      </c>
      <c r="E649" s="4" t="s">
        <v>949</v>
      </c>
      <c r="F649" s="4" t="s">
        <v>954</v>
      </c>
      <c r="G649" s="4">
        <v>37</v>
      </c>
      <c r="H649" s="109">
        <v>74.3196347031963</v>
      </c>
      <c r="I649" s="109">
        <v>48.308034061458699</v>
      </c>
      <c r="J649" s="109">
        <v>49.018881895594198</v>
      </c>
      <c r="K649" s="109">
        <v>54.36</v>
      </c>
      <c r="L649" s="109">
        <f>VLOOKUP($C649,ข้อมูลพื้นฐานรพ_สป_ณสค61!$C$2:$S$897,17,0)</f>
        <v>57.852647167715659</v>
      </c>
      <c r="M649" s="3">
        <f t="shared" si="10"/>
        <v>0</v>
      </c>
    </row>
    <row r="650" spans="1:13" x14ac:dyDescent="0.4">
      <c r="A650" s="4">
        <v>9</v>
      </c>
      <c r="B650" s="3" t="s">
        <v>1653</v>
      </c>
      <c r="C650" s="63">
        <v>23578</v>
      </c>
      <c r="D650" s="3" t="s">
        <v>2632</v>
      </c>
      <c r="E650" s="4" t="s">
        <v>949</v>
      </c>
      <c r="F650" s="4" t="s">
        <v>976</v>
      </c>
      <c r="G650" s="4">
        <v>31</v>
      </c>
      <c r="H650" s="109">
        <v>45.164383561643803</v>
      </c>
      <c r="I650" s="109">
        <v>27.759611135660599</v>
      </c>
      <c r="J650" s="109">
        <v>40.892620415377799</v>
      </c>
      <c r="K650" s="109">
        <v>75.709999999999994</v>
      </c>
      <c r="L650" s="109">
        <f>VLOOKUP($C650,ข้อมูลพื้นฐานรพ_สป_ณสค61!$C$2:$S$897,17,0)</f>
        <v>74.617764030048605</v>
      </c>
      <c r="M650" s="3">
        <f t="shared" si="10"/>
        <v>0</v>
      </c>
    </row>
    <row r="651" spans="1:13" x14ac:dyDescent="0.4">
      <c r="A651" s="4">
        <v>9</v>
      </c>
      <c r="B651" s="3" t="s">
        <v>1653</v>
      </c>
      <c r="C651" s="63">
        <v>28020</v>
      </c>
      <c r="D651" s="3" t="s">
        <v>2633</v>
      </c>
      <c r="E651" s="4" t="s">
        <v>949</v>
      </c>
      <c r="F651" s="4" t="s">
        <v>976</v>
      </c>
      <c r="G651" s="4">
        <v>22</v>
      </c>
      <c r="H651" s="109">
        <v>0</v>
      </c>
      <c r="I651" s="109">
        <v>13.661270236612699</v>
      </c>
      <c r="J651" s="109">
        <v>41.469489414694898</v>
      </c>
      <c r="K651" s="109">
        <v>69.84</v>
      </c>
      <c r="L651" s="109">
        <f>VLOOKUP($C651,ข้อมูลพื้นฐานรพ_สป_ณสค61!$C$2:$S$897,17,0)</f>
        <v>148.34371108343711</v>
      </c>
      <c r="M651" s="3">
        <f t="shared" si="10"/>
        <v>1</v>
      </c>
    </row>
    <row r="652" spans="1:13" x14ac:dyDescent="0.4">
      <c r="A652" s="4">
        <v>9</v>
      </c>
      <c r="B652" s="3" t="s">
        <v>1677</v>
      </c>
      <c r="C652" s="63">
        <v>10668</v>
      </c>
      <c r="D652" s="3" t="s">
        <v>2634</v>
      </c>
      <c r="E652" s="4" t="s">
        <v>945</v>
      </c>
      <c r="F652" s="4" t="s">
        <v>946</v>
      </c>
      <c r="G652" s="4">
        <v>914</v>
      </c>
      <c r="H652" s="109">
        <v>84.955119190235607</v>
      </c>
      <c r="I652" s="109">
        <v>106.081072181243</v>
      </c>
      <c r="J652" s="109">
        <v>99.510010537407794</v>
      </c>
      <c r="K652" s="109">
        <v>90.77</v>
      </c>
      <c r="L652" s="109">
        <f>VLOOKUP($C652,ข้อมูลพื้นฐานรพ_สป_ณสค61!$C$2:$S$897,17,0)</f>
        <v>97.894247774347292</v>
      </c>
      <c r="M652" s="3">
        <f t="shared" si="10"/>
        <v>1</v>
      </c>
    </row>
    <row r="653" spans="1:13" x14ac:dyDescent="0.4">
      <c r="A653" s="4">
        <v>9</v>
      </c>
      <c r="B653" s="3" t="s">
        <v>1677</v>
      </c>
      <c r="C653" s="63">
        <v>10915</v>
      </c>
      <c r="D653" s="3" t="s">
        <v>2635</v>
      </c>
      <c r="E653" s="4" t="s">
        <v>949</v>
      </c>
      <c r="F653" s="4" t="s">
        <v>954</v>
      </c>
      <c r="G653" s="4">
        <v>66</v>
      </c>
      <c r="H653" s="109">
        <v>48.972602739726</v>
      </c>
      <c r="I653" s="109">
        <v>47.662930676629301</v>
      </c>
      <c r="J653" s="109">
        <v>44.009962640099602</v>
      </c>
      <c r="K653" s="109">
        <v>44.83</v>
      </c>
      <c r="L653" s="109">
        <f>VLOOKUP($C653,ข้อมูลพื้นฐานรพ_สป_ณสค61!$C$2:$S$897,17,0)</f>
        <v>49.804898298048982</v>
      </c>
      <c r="M653" s="3">
        <f t="shared" si="10"/>
        <v>0</v>
      </c>
    </row>
    <row r="654" spans="1:13" x14ac:dyDescent="0.4">
      <c r="A654" s="4">
        <v>9</v>
      </c>
      <c r="B654" s="3" t="s">
        <v>1677</v>
      </c>
      <c r="C654" s="63">
        <v>10916</v>
      </c>
      <c r="D654" s="3" t="s">
        <v>2636</v>
      </c>
      <c r="E654" s="4" t="s">
        <v>949</v>
      </c>
      <c r="F654" s="4" t="s">
        <v>950</v>
      </c>
      <c r="G654" s="4">
        <v>140</v>
      </c>
      <c r="H654" s="109">
        <v>67.805175038051701</v>
      </c>
      <c r="I654" s="109">
        <v>63.293500437190303</v>
      </c>
      <c r="J654" s="109">
        <v>73.410084523462501</v>
      </c>
      <c r="K654" s="109">
        <v>67.64</v>
      </c>
      <c r="L654" s="109">
        <f>VLOOKUP($C654,ข้อมูลพื้นฐานรพ_สป_ณสค61!$C$2:$S$897,17,0)</f>
        <v>143.3170254403131</v>
      </c>
      <c r="M654" s="3">
        <f t="shared" si="10"/>
        <v>1</v>
      </c>
    </row>
    <row r="655" spans="1:13" x14ac:dyDescent="0.4">
      <c r="A655" s="4">
        <v>9</v>
      </c>
      <c r="B655" s="3" t="s">
        <v>1677</v>
      </c>
      <c r="C655" s="63">
        <v>10917</v>
      </c>
      <c r="D655" s="3" t="s">
        <v>2637</v>
      </c>
      <c r="E655" s="4" t="s">
        <v>949</v>
      </c>
      <c r="F655" s="4" t="s">
        <v>954</v>
      </c>
      <c r="G655" s="4">
        <v>50</v>
      </c>
      <c r="H655" s="109">
        <v>45.502283105022798</v>
      </c>
      <c r="I655" s="109">
        <v>47.726027397260303</v>
      </c>
      <c r="J655" s="109">
        <v>38.009132420091298</v>
      </c>
      <c r="K655" s="109">
        <v>45</v>
      </c>
      <c r="L655" s="109">
        <f>VLOOKUP($C655,ข้อมูลพื้นฐานรพ_สป_ณสค61!$C$2:$S$897,17,0)</f>
        <v>58.602739726027394</v>
      </c>
      <c r="M655" s="3">
        <f t="shared" si="10"/>
        <v>0</v>
      </c>
    </row>
    <row r="656" spans="1:13" x14ac:dyDescent="0.4">
      <c r="A656" s="4">
        <v>9</v>
      </c>
      <c r="B656" s="3" t="s">
        <v>1677</v>
      </c>
      <c r="C656" s="63">
        <v>10918</v>
      </c>
      <c r="D656" s="3" t="s">
        <v>2638</v>
      </c>
      <c r="E656" s="4" t="s">
        <v>982</v>
      </c>
      <c r="F656" s="4" t="s">
        <v>983</v>
      </c>
      <c r="G656" s="4">
        <v>183</v>
      </c>
      <c r="H656" s="109">
        <v>66.2444793771989</v>
      </c>
      <c r="I656" s="109">
        <v>76.213788457219806</v>
      </c>
      <c r="J656" s="109">
        <v>75.046036379968598</v>
      </c>
      <c r="K656" s="109">
        <v>73.06</v>
      </c>
      <c r="L656" s="109">
        <f>VLOOKUP($C656,ข้อมูลพื้นฐานรพ_สป_ณสค61!$C$2:$S$897,17,0)</f>
        <v>94.770566659181071</v>
      </c>
      <c r="M656" s="3">
        <f t="shared" si="10"/>
        <v>1</v>
      </c>
    </row>
    <row r="657" spans="1:13" x14ac:dyDescent="0.4">
      <c r="A657" s="4">
        <v>9</v>
      </c>
      <c r="B657" s="3" t="s">
        <v>1677</v>
      </c>
      <c r="C657" s="63">
        <v>10919</v>
      </c>
      <c r="D657" s="3" t="s">
        <v>2639</v>
      </c>
      <c r="E657" s="4" t="s">
        <v>949</v>
      </c>
      <c r="F657" s="4" t="s">
        <v>954</v>
      </c>
      <c r="G657" s="4">
        <v>85</v>
      </c>
      <c r="H657" s="109">
        <v>47.319903303787299</v>
      </c>
      <c r="I657" s="109">
        <v>58.588235294117602</v>
      </c>
      <c r="J657" s="109">
        <v>57.092667203867798</v>
      </c>
      <c r="K657" s="109">
        <v>60.86</v>
      </c>
      <c r="L657" s="109">
        <f>VLOOKUP($C657,ข้อมูลพื้นฐานรพ_สป_ณสค61!$C$2:$S$897,17,0)</f>
        <v>68.122481869460117</v>
      </c>
      <c r="M657" s="3">
        <f t="shared" si="10"/>
        <v>0</v>
      </c>
    </row>
    <row r="658" spans="1:13" x14ac:dyDescent="0.4">
      <c r="A658" s="4">
        <v>9</v>
      </c>
      <c r="B658" s="3" t="s">
        <v>1677</v>
      </c>
      <c r="C658" s="63">
        <v>10920</v>
      </c>
      <c r="D658" s="3" t="s">
        <v>2640</v>
      </c>
      <c r="E658" s="4" t="s">
        <v>949</v>
      </c>
      <c r="F658" s="4" t="s">
        <v>957</v>
      </c>
      <c r="G658" s="4">
        <v>125</v>
      </c>
      <c r="H658" s="109">
        <v>74.168949771689498</v>
      </c>
      <c r="I658" s="109">
        <v>65.627853881278497</v>
      </c>
      <c r="J658" s="109">
        <v>66.002283105022798</v>
      </c>
      <c r="K658" s="109">
        <v>70.260000000000005</v>
      </c>
      <c r="L658" s="109">
        <f>VLOOKUP($C658,ข้อมูลพื้นฐานรพ_สป_ณสค61!$C$2:$S$897,17,0)</f>
        <v>84.944657534246574</v>
      </c>
      <c r="M658" s="3">
        <f t="shared" si="10"/>
        <v>1</v>
      </c>
    </row>
    <row r="659" spans="1:13" x14ac:dyDescent="0.4">
      <c r="A659" s="4">
        <v>9</v>
      </c>
      <c r="B659" s="3" t="s">
        <v>1677</v>
      </c>
      <c r="C659" s="63">
        <v>10921</v>
      </c>
      <c r="D659" s="3" t="s">
        <v>2641</v>
      </c>
      <c r="E659" s="4" t="s">
        <v>949</v>
      </c>
      <c r="F659" s="4" t="s">
        <v>954</v>
      </c>
      <c r="G659" s="4">
        <v>44</v>
      </c>
      <c r="H659" s="109">
        <v>63.069738480697403</v>
      </c>
      <c r="I659" s="109">
        <v>63.412204234122001</v>
      </c>
      <c r="J659" s="109">
        <v>47.783312577833101</v>
      </c>
      <c r="K659" s="109">
        <v>47.65</v>
      </c>
      <c r="L659" s="109">
        <f>VLOOKUP($C659,ข้อมูลพื้นฐานรพ_สป_ณสค61!$C$2:$S$897,17,0)</f>
        <v>56.861768368617682</v>
      </c>
      <c r="M659" s="3">
        <f t="shared" si="10"/>
        <v>0</v>
      </c>
    </row>
    <row r="660" spans="1:13" x14ac:dyDescent="0.4">
      <c r="A660" s="4">
        <v>9</v>
      </c>
      <c r="B660" s="3" t="s">
        <v>1677</v>
      </c>
      <c r="C660" s="63">
        <v>10922</v>
      </c>
      <c r="D660" s="3" t="s">
        <v>2642</v>
      </c>
      <c r="E660" s="4" t="s">
        <v>949</v>
      </c>
      <c r="F660" s="4" t="s">
        <v>957</v>
      </c>
      <c r="G660" s="4">
        <v>150</v>
      </c>
      <c r="H660" s="109">
        <v>85.559817351598198</v>
      </c>
      <c r="I660" s="109">
        <v>73.346118721461195</v>
      </c>
      <c r="J660" s="109">
        <v>56.522374429223703</v>
      </c>
      <c r="K660" s="109">
        <v>102.79</v>
      </c>
      <c r="L660" s="109">
        <f>VLOOKUP($C660,ข้อมูลพื้นฐานรพ_สป_ณสค61!$C$2:$S$897,17,0)</f>
        <v>134.5296803652968</v>
      </c>
      <c r="M660" s="3">
        <f t="shared" si="10"/>
        <v>1</v>
      </c>
    </row>
    <row r="661" spans="1:13" x14ac:dyDescent="0.4">
      <c r="A661" s="4">
        <v>9</v>
      </c>
      <c r="B661" s="3" t="s">
        <v>1677</v>
      </c>
      <c r="C661" s="63">
        <v>10923</v>
      </c>
      <c r="D661" s="3" t="s">
        <v>2643</v>
      </c>
      <c r="E661" s="4" t="s">
        <v>949</v>
      </c>
      <c r="F661" s="4" t="s">
        <v>957</v>
      </c>
      <c r="G661" s="4">
        <v>176</v>
      </c>
      <c r="H661" s="109">
        <v>78.101217656012196</v>
      </c>
      <c r="I661" s="109">
        <v>63.375414092577699</v>
      </c>
      <c r="J661" s="109">
        <v>61.781717253111303</v>
      </c>
      <c r="K661" s="109">
        <v>61.1</v>
      </c>
      <c r="L661" s="109">
        <f>VLOOKUP($C661,ข้อมูลพื้นฐานรพ_สป_ณสค61!$C$2:$S$897,17,0)</f>
        <v>84.179638854296385</v>
      </c>
      <c r="M661" s="3">
        <f t="shared" si="10"/>
        <v>1</v>
      </c>
    </row>
    <row r="662" spans="1:13" x14ac:dyDescent="0.4">
      <c r="A662" s="4">
        <v>9</v>
      </c>
      <c r="B662" s="3" t="s">
        <v>1677</v>
      </c>
      <c r="C662" s="63">
        <v>10924</v>
      </c>
      <c r="D662" s="3" t="s">
        <v>2644</v>
      </c>
      <c r="E662" s="4" t="s">
        <v>949</v>
      </c>
      <c r="F662" s="4" t="s">
        <v>954</v>
      </c>
      <c r="G662" s="4">
        <v>115</v>
      </c>
      <c r="H662" s="109">
        <v>80.227076391460002</v>
      </c>
      <c r="I662" s="109">
        <v>79.063728409767705</v>
      </c>
      <c r="J662" s="109">
        <v>68.960095294818302</v>
      </c>
      <c r="K662" s="109">
        <v>86.15</v>
      </c>
      <c r="L662" s="109">
        <f>VLOOKUP($C662,ข้อมูลพื้นฐานรพ_สป_ณสค61!$C$2:$S$897,17,0)</f>
        <v>97.398451459201908</v>
      </c>
      <c r="M662" s="3">
        <f t="shared" si="10"/>
        <v>1</v>
      </c>
    </row>
    <row r="663" spans="1:13" x14ac:dyDescent="0.4">
      <c r="A663" s="4">
        <v>9</v>
      </c>
      <c r="B663" s="3" t="s">
        <v>1677</v>
      </c>
      <c r="C663" s="63">
        <v>10925</v>
      </c>
      <c r="D663" s="3" t="s">
        <v>2645</v>
      </c>
      <c r="E663" s="4" t="s">
        <v>949</v>
      </c>
      <c r="F663" s="4" t="s">
        <v>954</v>
      </c>
      <c r="G663" s="4">
        <v>48</v>
      </c>
      <c r="H663" s="109">
        <v>50.854794520547898</v>
      </c>
      <c r="I663" s="109">
        <v>75.342465753424705</v>
      </c>
      <c r="J663" s="109">
        <v>68.036529680365305</v>
      </c>
      <c r="K663" s="109">
        <v>80.349999999999994</v>
      </c>
      <c r="L663" s="109">
        <f>VLOOKUP($C663,ข้อมูลพื้นฐานรพ_สป_ณสค61!$C$2:$S$897,17,0)</f>
        <v>80.742009132420094</v>
      </c>
      <c r="M663" s="3">
        <f t="shared" si="10"/>
        <v>1</v>
      </c>
    </row>
    <row r="664" spans="1:13" x14ac:dyDescent="0.4">
      <c r="A664" s="4">
        <v>9</v>
      </c>
      <c r="B664" s="3" t="s">
        <v>1677</v>
      </c>
      <c r="C664" s="63">
        <v>10926</v>
      </c>
      <c r="D664" s="3" t="s">
        <v>2646</v>
      </c>
      <c r="E664" s="4" t="s">
        <v>949</v>
      </c>
      <c r="F664" s="4" t="s">
        <v>954</v>
      </c>
      <c r="G664" s="4">
        <v>43</v>
      </c>
      <c r="H664" s="109">
        <v>54.666981577704298</v>
      </c>
      <c r="I664" s="109">
        <v>79.082510353615803</v>
      </c>
      <c r="J664" s="109">
        <v>66.167569289582701</v>
      </c>
      <c r="K664" s="109">
        <v>69.19</v>
      </c>
      <c r="L664" s="109">
        <f>VLOOKUP($C664,ข้อมูลพื้นฐานรพ_สป_ณสค61!$C$2:$S$897,17,0)</f>
        <v>66.925772539025161</v>
      </c>
      <c r="M664" s="3">
        <f t="shared" si="10"/>
        <v>0</v>
      </c>
    </row>
    <row r="665" spans="1:13" x14ac:dyDescent="0.4">
      <c r="A665" s="4">
        <v>9</v>
      </c>
      <c r="B665" s="3" t="s">
        <v>1677</v>
      </c>
      <c r="C665" s="63">
        <v>22302</v>
      </c>
      <c r="D665" s="3" t="s">
        <v>2647</v>
      </c>
      <c r="E665" s="4" t="s">
        <v>949</v>
      </c>
      <c r="F665" s="4" t="s">
        <v>954</v>
      </c>
      <c r="G665" s="4">
        <v>38</v>
      </c>
      <c r="H665" s="109">
        <v>73.639392817474999</v>
      </c>
      <c r="I665" s="109">
        <v>65.998558038932998</v>
      </c>
      <c r="J665" s="109">
        <v>49.754866618601298</v>
      </c>
      <c r="K665" s="109">
        <v>72.38</v>
      </c>
      <c r="L665" s="109">
        <f>VLOOKUP($C665,ข้อมูลพื้นฐานรพ_สป_ณสค61!$C$2:$S$897,17,0)</f>
        <v>89.466474405191065</v>
      </c>
      <c r="M665" s="3">
        <f t="shared" si="10"/>
        <v>1</v>
      </c>
    </row>
    <row r="666" spans="1:13" x14ac:dyDescent="0.4">
      <c r="A666" s="4">
        <v>9</v>
      </c>
      <c r="B666" s="3" t="s">
        <v>1677</v>
      </c>
      <c r="C666" s="63">
        <v>27842</v>
      </c>
      <c r="D666" s="3" t="s">
        <v>2648</v>
      </c>
      <c r="E666" s="4" t="s">
        <v>949</v>
      </c>
      <c r="F666" s="4" t="s">
        <v>976</v>
      </c>
      <c r="G666" s="4">
        <v>30</v>
      </c>
      <c r="H666" s="109">
        <v>0</v>
      </c>
      <c r="I666" s="109">
        <v>68.567870485678696</v>
      </c>
      <c r="J666" s="109">
        <v>115.043586550436</v>
      </c>
      <c r="K666" s="109">
        <v>132.63</v>
      </c>
      <c r="L666" s="109">
        <f>VLOOKUP($C666,ข้อมูลพื้นฐานรพ_สป_ณสค61!$C$2:$S$897,17,0)</f>
        <v>48.200913242009129</v>
      </c>
      <c r="M666" s="3">
        <f t="shared" si="10"/>
        <v>0</v>
      </c>
    </row>
    <row r="667" spans="1:13" x14ac:dyDescent="0.4">
      <c r="A667" s="4">
        <v>9</v>
      </c>
      <c r="B667" s="3" t="s">
        <v>1677</v>
      </c>
      <c r="C667" s="63">
        <v>27843</v>
      </c>
      <c r="D667" s="3" t="s">
        <v>2649</v>
      </c>
      <c r="E667" s="4" t="s">
        <v>949</v>
      </c>
      <c r="F667" s="4" t="s">
        <v>954</v>
      </c>
      <c r="G667" s="4">
        <v>30</v>
      </c>
      <c r="H667" s="109">
        <v>0</v>
      </c>
      <c r="I667" s="109">
        <v>22.5479452054795</v>
      </c>
      <c r="J667" s="109">
        <v>42.310502283105002</v>
      </c>
      <c r="K667" s="109">
        <v>55.99</v>
      </c>
      <c r="L667" s="109">
        <f>VLOOKUP($C667,ข้อมูลพื้นฐานรพ_สป_ณสค61!$C$2:$S$897,17,0)</f>
        <v>73.543378995433784</v>
      </c>
      <c r="M667" s="3">
        <f t="shared" si="10"/>
        <v>0</v>
      </c>
    </row>
    <row r="668" spans="1:13" x14ac:dyDescent="0.4">
      <c r="A668" s="4">
        <v>9</v>
      </c>
      <c r="B668" s="3" t="s">
        <v>1677</v>
      </c>
      <c r="C668" s="63">
        <v>27844</v>
      </c>
      <c r="D668" s="3" t="s">
        <v>2650</v>
      </c>
      <c r="E668" s="4" t="s">
        <v>949</v>
      </c>
      <c r="F668" s="4" t="s">
        <v>976</v>
      </c>
      <c r="G668" s="4">
        <v>25</v>
      </c>
      <c r="H668" s="109">
        <v>0</v>
      </c>
      <c r="I668" s="109">
        <v>100.602739726027</v>
      </c>
      <c r="J668" s="109">
        <v>112.356164383562</v>
      </c>
      <c r="K668" s="109">
        <v>128.03</v>
      </c>
      <c r="L668" s="109">
        <f>VLOOKUP($C668,ข้อมูลพื้นฐานรพ_สป_ณสค61!$C$2:$S$897,17,0)</f>
        <v>69.07397260273973</v>
      </c>
      <c r="M668" s="3">
        <f t="shared" si="10"/>
        <v>0</v>
      </c>
    </row>
    <row r="669" spans="1:13" x14ac:dyDescent="0.4">
      <c r="A669" s="4">
        <v>10</v>
      </c>
      <c r="B669" s="3" t="s">
        <v>1695</v>
      </c>
      <c r="C669" s="63">
        <v>10712</v>
      </c>
      <c r="D669" s="3" t="s">
        <v>2652</v>
      </c>
      <c r="E669" s="4" t="s">
        <v>982</v>
      </c>
      <c r="F669" s="4" t="s">
        <v>1009</v>
      </c>
      <c r="G669" s="4">
        <v>301</v>
      </c>
      <c r="H669" s="109">
        <v>95.338824921494606</v>
      </c>
      <c r="I669" s="109">
        <v>69.214035407090506</v>
      </c>
      <c r="J669" s="109">
        <v>24.907841441769399</v>
      </c>
      <c r="K669" s="109">
        <v>82.8</v>
      </c>
      <c r="L669" s="109">
        <f>VLOOKUP($C669,ข้อมูลพื้นฐานรพ_สป_ณสค61!$C$2:$S$897,17,0)</f>
        <v>125.1335730214354</v>
      </c>
      <c r="M669" s="3">
        <f t="shared" si="10"/>
        <v>1</v>
      </c>
    </row>
    <row r="670" spans="1:13" x14ac:dyDescent="0.4">
      <c r="A670" s="4">
        <v>10</v>
      </c>
      <c r="B670" s="3" t="s">
        <v>1695</v>
      </c>
      <c r="C670" s="63">
        <v>11113</v>
      </c>
      <c r="D670" s="3" t="s">
        <v>2653</v>
      </c>
      <c r="E670" s="4" t="s">
        <v>949</v>
      </c>
      <c r="F670" s="4" t="s">
        <v>954</v>
      </c>
      <c r="G670" s="4">
        <v>30</v>
      </c>
      <c r="H670" s="109">
        <v>57.872146118721503</v>
      </c>
      <c r="I670" s="109">
        <v>50.538812785388103</v>
      </c>
      <c r="J670" s="109">
        <v>62.931506849315099</v>
      </c>
      <c r="K670" s="109">
        <v>56.24</v>
      </c>
      <c r="L670" s="109">
        <f>VLOOKUP($C670,ข้อมูลพื้นฐานรพ_สป_ณสค61!$C$2:$S$897,17,0)</f>
        <v>78.292237442922371</v>
      </c>
      <c r="M670" s="3">
        <f t="shared" si="10"/>
        <v>0</v>
      </c>
    </row>
    <row r="671" spans="1:13" x14ac:dyDescent="0.4">
      <c r="A671" s="4">
        <v>10</v>
      </c>
      <c r="B671" s="3" t="s">
        <v>1695</v>
      </c>
      <c r="C671" s="63">
        <v>11114</v>
      </c>
      <c r="D671" s="3" t="s">
        <v>2654</v>
      </c>
      <c r="E671" s="4" t="s">
        <v>949</v>
      </c>
      <c r="F671" s="4" t="s">
        <v>954</v>
      </c>
      <c r="G671" s="4">
        <v>30</v>
      </c>
      <c r="H671" s="109">
        <v>58.429223744292202</v>
      </c>
      <c r="I671" s="109">
        <v>62.794520547945197</v>
      </c>
      <c r="J671" s="109">
        <v>44.566210045662103</v>
      </c>
      <c r="K671" s="109">
        <v>48.08</v>
      </c>
      <c r="L671" s="109">
        <f>VLOOKUP($C671,ข้อมูลพื้นฐานรพ_สป_ณสค61!$C$2:$S$897,17,0)</f>
        <v>69.452054794520549</v>
      </c>
      <c r="M671" s="3">
        <f t="shared" si="10"/>
        <v>0</v>
      </c>
    </row>
    <row r="672" spans="1:13" x14ac:dyDescent="0.4">
      <c r="A672" s="4">
        <v>10</v>
      </c>
      <c r="B672" s="3" t="s">
        <v>1695</v>
      </c>
      <c r="C672" s="63">
        <v>11115</v>
      </c>
      <c r="D672" s="3" t="s">
        <v>2655</v>
      </c>
      <c r="E672" s="4" t="s">
        <v>949</v>
      </c>
      <c r="F672" s="4" t="s">
        <v>954</v>
      </c>
      <c r="G672" s="4">
        <v>30</v>
      </c>
      <c r="H672" s="109">
        <v>51.095890410958901</v>
      </c>
      <c r="I672" s="109">
        <v>39.625570776255699</v>
      </c>
      <c r="J672" s="109">
        <v>36.6666666666667</v>
      </c>
      <c r="K672" s="109">
        <v>47.42</v>
      </c>
      <c r="L672" s="109">
        <f>VLOOKUP($C672,ข้อมูลพื้นฐานรพ_สป_ณสค61!$C$2:$S$897,17,0)</f>
        <v>51.652968036529678</v>
      </c>
      <c r="M672" s="3">
        <f t="shared" si="10"/>
        <v>0</v>
      </c>
    </row>
    <row r="673" spans="1:13" x14ac:dyDescent="0.4">
      <c r="A673" s="4">
        <v>10</v>
      </c>
      <c r="B673" s="3" t="s">
        <v>1695</v>
      </c>
      <c r="C673" s="63">
        <v>11116</v>
      </c>
      <c r="D673" s="3" t="s">
        <v>2656</v>
      </c>
      <c r="E673" s="4" t="s">
        <v>949</v>
      </c>
      <c r="F673" s="4" t="s">
        <v>954</v>
      </c>
      <c r="G673" s="4">
        <v>30</v>
      </c>
      <c r="H673" s="109">
        <v>67.214611872146094</v>
      </c>
      <c r="I673" s="109">
        <v>77.205479452054803</v>
      </c>
      <c r="J673" s="109">
        <v>68.885844748858403</v>
      </c>
      <c r="K673" s="109">
        <v>67.319999999999993</v>
      </c>
      <c r="L673" s="109">
        <f>VLOOKUP($C673,ข้อมูลพื้นฐานรพ_สป_ณสค61!$C$2:$S$897,17,0)</f>
        <v>78</v>
      </c>
      <c r="M673" s="3">
        <f t="shared" si="10"/>
        <v>0</v>
      </c>
    </row>
    <row r="674" spans="1:13" x14ac:dyDescent="0.4">
      <c r="A674" s="4">
        <v>10</v>
      </c>
      <c r="B674" s="3" t="s">
        <v>1695</v>
      </c>
      <c r="C674" s="63">
        <v>11117</v>
      </c>
      <c r="D674" s="3" t="s">
        <v>2657</v>
      </c>
      <c r="E674" s="4" t="s">
        <v>949</v>
      </c>
      <c r="F674" s="4" t="s">
        <v>954</v>
      </c>
      <c r="G674" s="4">
        <v>30</v>
      </c>
      <c r="H674" s="109">
        <v>33.095890410958901</v>
      </c>
      <c r="I674" s="109">
        <v>36.858447488584503</v>
      </c>
      <c r="J674" s="109">
        <v>41.114155251141597</v>
      </c>
      <c r="K674" s="109">
        <v>46.73</v>
      </c>
      <c r="L674" s="109">
        <f>VLOOKUP($C674,ข้อมูลพื้นฐานรพ_สป_ณสค61!$C$2:$S$897,17,0)</f>
        <v>65.077625570776249</v>
      </c>
      <c r="M674" s="3">
        <f t="shared" si="10"/>
        <v>0</v>
      </c>
    </row>
    <row r="675" spans="1:13" x14ac:dyDescent="0.4">
      <c r="A675" s="4">
        <v>10</v>
      </c>
      <c r="B675" s="3" t="s">
        <v>1695</v>
      </c>
      <c r="C675" s="63">
        <v>11118</v>
      </c>
      <c r="D675" s="3" t="s">
        <v>2658</v>
      </c>
      <c r="E675" s="4" t="s">
        <v>949</v>
      </c>
      <c r="F675" s="4" t="s">
        <v>954</v>
      </c>
      <c r="G675" s="4">
        <v>30</v>
      </c>
      <c r="H675" s="109">
        <v>58.045662100456603</v>
      </c>
      <c r="I675" s="109">
        <v>60.675799086757998</v>
      </c>
      <c r="J675" s="109">
        <v>46.456621004566202</v>
      </c>
      <c r="K675" s="109">
        <v>50.62</v>
      </c>
      <c r="L675" s="109">
        <f>VLOOKUP($C675,ข้อมูลพื้นฐานรพ_สป_ณสค61!$C$2:$S$897,17,0)</f>
        <v>67.287671232876718</v>
      </c>
      <c r="M675" s="3">
        <f t="shared" si="10"/>
        <v>0</v>
      </c>
    </row>
    <row r="676" spans="1:13" x14ac:dyDescent="0.4">
      <c r="A676" s="4">
        <v>10</v>
      </c>
      <c r="B676" s="3" t="s">
        <v>1703</v>
      </c>
      <c r="C676" s="63">
        <v>10701</v>
      </c>
      <c r="D676" s="3" t="s">
        <v>2659</v>
      </c>
      <c r="E676" s="4" t="s">
        <v>982</v>
      </c>
      <c r="F676" s="4" t="s">
        <v>1009</v>
      </c>
      <c r="G676" s="4">
        <v>370</v>
      </c>
      <c r="H676" s="109">
        <v>73.338022954461294</v>
      </c>
      <c r="I676" s="109">
        <v>89.867505052773396</v>
      </c>
      <c r="J676" s="109">
        <v>70.211542780148207</v>
      </c>
      <c r="K676" s="109">
        <v>90.24</v>
      </c>
      <c r="L676" s="109">
        <f>VLOOKUP($C676,ข้อมูลพื้นฐานรพ_สป_ณสค61!$C$2:$S$897,17,0)</f>
        <v>88.796001480932986</v>
      </c>
      <c r="M676" s="3">
        <f t="shared" si="10"/>
        <v>1</v>
      </c>
    </row>
    <row r="677" spans="1:13" x14ac:dyDescent="0.4">
      <c r="A677" s="4">
        <v>10</v>
      </c>
      <c r="B677" s="3" t="s">
        <v>1703</v>
      </c>
      <c r="C677" s="63">
        <v>10963</v>
      </c>
      <c r="D677" s="3" t="s">
        <v>2660</v>
      </c>
      <c r="E677" s="4" t="s">
        <v>949</v>
      </c>
      <c r="F677" s="4" t="s">
        <v>954</v>
      </c>
      <c r="G677" s="4">
        <v>30</v>
      </c>
      <c r="H677" s="109">
        <v>39.059360730593603</v>
      </c>
      <c r="I677" s="109">
        <v>26.202435312024399</v>
      </c>
      <c r="J677" s="109">
        <v>44.459665144596599</v>
      </c>
      <c r="K677" s="109">
        <v>34.82</v>
      </c>
      <c r="L677" s="109">
        <f>VLOOKUP($C677,ข้อมูลพื้นฐานรพ_สป_ณสค61!$C$2:$S$897,17,0)</f>
        <v>36.438356164383563</v>
      </c>
      <c r="M677" s="3">
        <f t="shared" si="10"/>
        <v>0</v>
      </c>
    </row>
    <row r="678" spans="1:13" x14ac:dyDescent="0.4">
      <c r="A678" s="4">
        <v>10</v>
      </c>
      <c r="B678" s="3" t="s">
        <v>1703</v>
      </c>
      <c r="C678" s="63">
        <v>10964</v>
      </c>
      <c r="D678" s="3" t="s">
        <v>2661</v>
      </c>
      <c r="E678" s="4" t="s">
        <v>949</v>
      </c>
      <c r="F678" s="4" t="s">
        <v>954</v>
      </c>
      <c r="G678" s="4">
        <v>46</v>
      </c>
      <c r="H678" s="109">
        <v>90.986301369863</v>
      </c>
      <c r="I678" s="109">
        <v>75.412915851272004</v>
      </c>
      <c r="J678" s="109">
        <v>75.005870841487294</v>
      </c>
      <c r="K678" s="109">
        <v>80.8</v>
      </c>
      <c r="L678" s="109">
        <f>VLOOKUP($C678,ข้อมูลพื้นฐานรพ_สป_ณสค61!$C$2:$S$897,17,0)</f>
        <v>63.674806432400239</v>
      </c>
      <c r="M678" s="3">
        <f t="shared" si="10"/>
        <v>0</v>
      </c>
    </row>
    <row r="679" spans="1:13" x14ac:dyDescent="0.4">
      <c r="A679" s="4">
        <v>10</v>
      </c>
      <c r="B679" s="3" t="s">
        <v>1703</v>
      </c>
      <c r="C679" s="63">
        <v>10965</v>
      </c>
      <c r="D679" s="3" t="s">
        <v>2662</v>
      </c>
      <c r="E679" s="4" t="s">
        <v>949</v>
      </c>
      <c r="F679" s="4" t="s">
        <v>954</v>
      </c>
      <c r="G679" s="4">
        <v>30</v>
      </c>
      <c r="H679" s="109">
        <v>47.972602739726</v>
      </c>
      <c r="I679" s="109">
        <v>63.754165124028098</v>
      </c>
      <c r="J679" s="109">
        <v>69.803776379118801</v>
      </c>
      <c r="K679" s="109">
        <v>80.12</v>
      </c>
      <c r="L679" s="109">
        <f>VLOOKUP($C679,ข้อมูลพื้นฐานรพ_สป_ณสค61!$C$2:$S$897,17,0)</f>
        <v>117.15068493150685</v>
      </c>
      <c r="M679" s="3">
        <f t="shared" si="10"/>
        <v>1</v>
      </c>
    </row>
    <row r="680" spans="1:13" x14ac:dyDescent="0.4">
      <c r="A680" s="4">
        <v>10</v>
      </c>
      <c r="B680" s="3" t="s">
        <v>1703</v>
      </c>
      <c r="C680" s="63">
        <v>10966</v>
      </c>
      <c r="D680" s="3" t="s">
        <v>2663</v>
      </c>
      <c r="E680" s="4" t="s">
        <v>949</v>
      </c>
      <c r="F680" s="4" t="s">
        <v>954</v>
      </c>
      <c r="G680" s="4">
        <v>36</v>
      </c>
      <c r="H680" s="109">
        <v>35.844748858447502</v>
      </c>
      <c r="I680" s="109">
        <v>23.8508371385084</v>
      </c>
      <c r="J680" s="109">
        <v>32.397260273972599</v>
      </c>
      <c r="K680" s="109">
        <v>43.57</v>
      </c>
      <c r="L680" s="109">
        <f>VLOOKUP($C680,ข้อมูลพื้นฐานรพ_สป_ณสค61!$C$2:$S$897,17,0)</f>
        <v>57.968036529680369</v>
      </c>
      <c r="M680" s="3">
        <f t="shared" si="10"/>
        <v>0</v>
      </c>
    </row>
    <row r="681" spans="1:13" x14ac:dyDescent="0.4">
      <c r="A681" s="4">
        <v>10</v>
      </c>
      <c r="B681" s="3" t="s">
        <v>1703</v>
      </c>
      <c r="C681" s="63">
        <v>10967</v>
      </c>
      <c r="D681" s="3" t="s">
        <v>2664</v>
      </c>
      <c r="E681" s="4" t="s">
        <v>949</v>
      </c>
      <c r="F681" s="4" t="s">
        <v>954</v>
      </c>
      <c r="G681" s="4">
        <v>36</v>
      </c>
      <c r="H681" s="109">
        <v>122.264840182648</v>
      </c>
      <c r="I681" s="109">
        <v>67.374429223744301</v>
      </c>
      <c r="J681" s="109">
        <v>68.287671232876704</v>
      </c>
      <c r="K681" s="109">
        <v>76.37</v>
      </c>
      <c r="L681" s="109">
        <f>VLOOKUP($C681,ข้อมูลพื้นฐานรพ_สป_ณสค61!$C$2:$S$897,17,0)</f>
        <v>73.211567732115682</v>
      </c>
      <c r="M681" s="3">
        <f t="shared" si="10"/>
        <v>0</v>
      </c>
    </row>
    <row r="682" spans="1:13" x14ac:dyDescent="0.4">
      <c r="A682" s="4">
        <v>10</v>
      </c>
      <c r="B682" s="3" t="s">
        <v>1703</v>
      </c>
      <c r="C682" s="63">
        <v>10968</v>
      </c>
      <c r="D682" s="3" t="s">
        <v>2665</v>
      </c>
      <c r="E682" s="4" t="s">
        <v>949</v>
      </c>
      <c r="F682" s="4" t="s">
        <v>954</v>
      </c>
      <c r="G682" s="4">
        <v>34</v>
      </c>
      <c r="H682" s="109">
        <v>49.543378995433798</v>
      </c>
      <c r="I682" s="109">
        <v>43.505237711523002</v>
      </c>
      <c r="J682" s="109">
        <v>49.5487510072522</v>
      </c>
      <c r="K682" s="109">
        <v>40.22</v>
      </c>
      <c r="L682" s="109">
        <f>VLOOKUP($C682,ข้อมูลพื้นฐานรพ_สป_ณสค61!$C$2:$S$897,17,0)</f>
        <v>47.469782433521353</v>
      </c>
      <c r="M682" s="3">
        <f t="shared" si="10"/>
        <v>0</v>
      </c>
    </row>
    <row r="683" spans="1:13" x14ac:dyDescent="0.4">
      <c r="A683" s="4">
        <v>10</v>
      </c>
      <c r="B683" s="3" t="s">
        <v>1703</v>
      </c>
      <c r="C683" s="63">
        <v>10969</v>
      </c>
      <c r="D683" s="3" t="s">
        <v>2666</v>
      </c>
      <c r="E683" s="4" t="s">
        <v>949</v>
      </c>
      <c r="F683" s="4" t="s">
        <v>976</v>
      </c>
      <c r="G683" s="4">
        <v>13</v>
      </c>
      <c r="H683" s="109">
        <v>78.712328767123296</v>
      </c>
      <c r="I683" s="109">
        <v>65.774499473129595</v>
      </c>
      <c r="J683" s="109">
        <v>71.801896733403595</v>
      </c>
      <c r="K683" s="109">
        <v>96.21</v>
      </c>
      <c r="L683" s="109">
        <f>VLOOKUP($C683,ข้อมูลพื้นฐานรพ_สป_ณสค61!$C$2:$S$897,17,0)</f>
        <v>155.61643835616439</v>
      </c>
      <c r="M683" s="3">
        <f t="shared" si="10"/>
        <v>1</v>
      </c>
    </row>
    <row r="684" spans="1:13" x14ac:dyDescent="0.4">
      <c r="A684" s="4">
        <v>10</v>
      </c>
      <c r="B684" s="3" t="s">
        <v>1703</v>
      </c>
      <c r="C684" s="63">
        <v>11444</v>
      </c>
      <c r="D684" s="3" t="s">
        <v>2667</v>
      </c>
      <c r="E684" s="4" t="s">
        <v>949</v>
      </c>
      <c r="F684" s="4" t="s">
        <v>950</v>
      </c>
      <c r="G684" s="4">
        <v>100</v>
      </c>
      <c r="H684" s="109">
        <v>110.324200913242</v>
      </c>
      <c r="I684" s="109">
        <v>76.638356164383595</v>
      </c>
      <c r="J684" s="109">
        <v>83.441095890411006</v>
      </c>
      <c r="K684" s="109">
        <v>73.930000000000007</v>
      </c>
      <c r="L684" s="109">
        <f>VLOOKUP($C684,ข้อมูลพื้นฐานรพ_สป_ณสค61!$C$2:$S$897,17,0)</f>
        <v>87.221917808219175</v>
      </c>
      <c r="M684" s="3">
        <f t="shared" si="10"/>
        <v>1</v>
      </c>
    </row>
    <row r="685" spans="1:13" x14ac:dyDescent="0.4">
      <c r="A685" s="4">
        <v>10</v>
      </c>
      <c r="B685" s="3" t="s">
        <v>1713</v>
      </c>
      <c r="C685" s="63">
        <v>10700</v>
      </c>
      <c r="D685" s="3" t="s">
        <v>2668</v>
      </c>
      <c r="E685" s="4" t="s">
        <v>982</v>
      </c>
      <c r="F685" s="4" t="s">
        <v>946</v>
      </c>
      <c r="G685" s="4">
        <v>710</v>
      </c>
      <c r="H685" s="109">
        <v>108.372235402158</v>
      </c>
      <c r="I685" s="109">
        <v>89.867785354991398</v>
      </c>
      <c r="J685" s="109">
        <v>57.805833349901597</v>
      </c>
      <c r="K685" s="109">
        <v>81.39</v>
      </c>
      <c r="L685" s="109">
        <f>VLOOKUP($C685,ข้อมูลพื้นฐานรพ_สป_ณสค61!$C$2:$S$897,17,0)</f>
        <v>94.2095311595601</v>
      </c>
      <c r="M685" s="3">
        <f t="shared" si="10"/>
        <v>1</v>
      </c>
    </row>
    <row r="686" spans="1:13" x14ac:dyDescent="0.4">
      <c r="A686" s="4">
        <v>10</v>
      </c>
      <c r="B686" s="3" t="s">
        <v>1713</v>
      </c>
      <c r="C686" s="63">
        <v>10927</v>
      </c>
      <c r="D686" s="3" t="s">
        <v>2669</v>
      </c>
      <c r="E686" s="4" t="s">
        <v>949</v>
      </c>
      <c r="F686" s="4" t="s">
        <v>954</v>
      </c>
      <c r="G686" s="4">
        <v>30</v>
      </c>
      <c r="H686" s="109">
        <v>58.447488584474897</v>
      </c>
      <c r="I686" s="109">
        <v>67.260273972602704</v>
      </c>
      <c r="J686" s="109">
        <v>50.986301369863</v>
      </c>
      <c r="K686" s="109">
        <v>58.92</v>
      </c>
      <c r="L686" s="109">
        <f>VLOOKUP($C686,ข้อมูลพื้นฐานรพ_สป_ณสค61!$C$2:$S$897,17,0)</f>
        <v>76.611872146118728</v>
      </c>
      <c r="M686" s="3">
        <f t="shared" si="10"/>
        <v>0</v>
      </c>
    </row>
    <row r="687" spans="1:13" x14ac:dyDescent="0.4">
      <c r="A687" s="4">
        <v>10</v>
      </c>
      <c r="B687" s="3" t="s">
        <v>1713</v>
      </c>
      <c r="C687" s="63">
        <v>10928</v>
      </c>
      <c r="D687" s="3" t="s">
        <v>2670</v>
      </c>
      <c r="E687" s="4" t="s">
        <v>949</v>
      </c>
      <c r="F687" s="4" t="s">
        <v>950</v>
      </c>
      <c r="G687" s="4">
        <v>94</v>
      </c>
      <c r="H687" s="109">
        <v>66.623128384835894</v>
      </c>
      <c r="I687" s="109">
        <v>64.514459665144599</v>
      </c>
      <c r="J687" s="109">
        <v>45.366818873668201</v>
      </c>
      <c r="K687" s="109">
        <v>65.069999999999993</v>
      </c>
      <c r="L687" s="109">
        <f>VLOOKUP($C687,ข้อมูลพื้นฐานรพ_สป_ณสค61!$C$2:$S$897,17,0)</f>
        <v>76.939667735354121</v>
      </c>
      <c r="M687" s="3">
        <f t="shared" si="10"/>
        <v>0</v>
      </c>
    </row>
    <row r="688" spans="1:13" x14ac:dyDescent="0.4">
      <c r="A688" s="4">
        <v>10</v>
      </c>
      <c r="B688" s="3" t="s">
        <v>1713</v>
      </c>
      <c r="C688" s="63">
        <v>10929</v>
      </c>
      <c r="D688" s="3" t="s">
        <v>2671</v>
      </c>
      <c r="E688" s="4" t="s">
        <v>949</v>
      </c>
      <c r="F688" s="4" t="s">
        <v>983</v>
      </c>
      <c r="G688" s="4">
        <v>215</v>
      </c>
      <c r="H688" s="109">
        <v>75.605900948366696</v>
      </c>
      <c r="I688" s="109">
        <v>78.315874294923404</v>
      </c>
      <c r="J688" s="109">
        <v>87.479183454203607</v>
      </c>
      <c r="K688" s="109">
        <v>71.83</v>
      </c>
      <c r="L688" s="109">
        <f>VLOOKUP($C688,ข้อมูลพื้นฐานรพ_สป_ณสค61!$C$2:$S$897,17,0)</f>
        <v>85.724115960496974</v>
      </c>
      <c r="M688" s="3">
        <f t="shared" si="10"/>
        <v>1</v>
      </c>
    </row>
    <row r="689" spans="1:13" x14ac:dyDescent="0.4">
      <c r="A689" s="4">
        <v>10</v>
      </c>
      <c r="B689" s="3" t="s">
        <v>1713</v>
      </c>
      <c r="C689" s="63">
        <v>10930</v>
      </c>
      <c r="D689" s="3" t="s">
        <v>2672</v>
      </c>
      <c r="E689" s="4" t="s">
        <v>949</v>
      </c>
      <c r="F689" s="4" t="s">
        <v>957</v>
      </c>
      <c r="G689" s="4">
        <v>145</v>
      </c>
      <c r="H689" s="109">
        <v>77.890653412534803</v>
      </c>
      <c r="I689" s="109">
        <v>82.568807339449506</v>
      </c>
      <c r="J689" s="109">
        <v>83.363076536383105</v>
      </c>
      <c r="K689" s="109">
        <v>87.8</v>
      </c>
      <c r="L689" s="109">
        <f>VLOOKUP($C689,ข้อมูลพื้นฐานรพ_สป_ณสค61!$C$2:$S$897,17,0)</f>
        <v>73.530467642890883</v>
      </c>
      <c r="M689" s="3">
        <f t="shared" si="10"/>
        <v>0</v>
      </c>
    </row>
    <row r="690" spans="1:13" x14ac:dyDescent="0.4">
      <c r="A690" s="4">
        <v>10</v>
      </c>
      <c r="B690" s="3" t="s">
        <v>1713</v>
      </c>
      <c r="C690" s="63">
        <v>10931</v>
      </c>
      <c r="D690" s="3" t="s">
        <v>2673</v>
      </c>
      <c r="E690" s="4" t="s">
        <v>949</v>
      </c>
      <c r="F690" s="4" t="s">
        <v>954</v>
      </c>
      <c r="G690" s="4">
        <v>39</v>
      </c>
      <c r="H690" s="109">
        <v>84.132420091324207</v>
      </c>
      <c r="I690" s="109">
        <v>85.479452054794507</v>
      </c>
      <c r="J690" s="109">
        <v>163.835616438356</v>
      </c>
      <c r="K690" s="109">
        <v>72.05</v>
      </c>
      <c r="L690" s="109">
        <f>VLOOKUP($C690,ข้อมูลพื้นฐานรพ_สป_ณสค61!$C$2:$S$897,17,0)</f>
        <v>73.614330874604846</v>
      </c>
      <c r="M690" s="3">
        <f t="shared" si="10"/>
        <v>0</v>
      </c>
    </row>
    <row r="691" spans="1:13" x14ac:dyDescent="0.4">
      <c r="A691" s="4">
        <v>10</v>
      </c>
      <c r="B691" s="3" t="s">
        <v>1713</v>
      </c>
      <c r="C691" s="63">
        <v>10932</v>
      </c>
      <c r="D691" s="3" t="s">
        <v>2674</v>
      </c>
      <c r="E691" s="4" t="s">
        <v>949</v>
      </c>
      <c r="F691" s="4" t="s">
        <v>954</v>
      </c>
      <c r="G691" s="4">
        <v>60</v>
      </c>
      <c r="H691" s="109">
        <v>41.246575342465803</v>
      </c>
      <c r="I691" s="109">
        <v>65.075342465753394</v>
      </c>
      <c r="J691" s="109">
        <v>68.308219178082197</v>
      </c>
      <c r="K691" s="109">
        <v>74.84</v>
      </c>
      <c r="L691" s="109">
        <f>VLOOKUP($C691,ข้อมูลพื้นฐานรพ_สป_ณสค61!$C$2:$S$897,17,0)</f>
        <v>66.648401826484019</v>
      </c>
      <c r="M691" s="3">
        <f t="shared" si="10"/>
        <v>0</v>
      </c>
    </row>
    <row r="692" spans="1:13" x14ac:dyDescent="0.4">
      <c r="A692" s="4">
        <v>10</v>
      </c>
      <c r="B692" s="3" t="s">
        <v>1713</v>
      </c>
      <c r="C692" s="63">
        <v>10933</v>
      </c>
      <c r="D692" s="3" t="s">
        <v>2675</v>
      </c>
      <c r="E692" s="4" t="s">
        <v>949</v>
      </c>
      <c r="F692" s="4" t="s">
        <v>950</v>
      </c>
      <c r="G692" s="4">
        <v>92</v>
      </c>
      <c r="H692" s="109">
        <v>87.915425848719494</v>
      </c>
      <c r="I692" s="109">
        <v>76.403380938501897</v>
      </c>
      <c r="J692" s="109">
        <v>57.773243952200502</v>
      </c>
      <c r="K692" s="109">
        <v>80.11</v>
      </c>
      <c r="L692" s="109">
        <f>VLOOKUP($C692,ข้อมูลพื้นฐานรพ_สป_ณสค61!$C$2:$S$897,17,0)</f>
        <v>88.108993448481243</v>
      </c>
      <c r="M692" s="3">
        <f t="shared" si="10"/>
        <v>1</v>
      </c>
    </row>
    <row r="693" spans="1:13" x14ac:dyDescent="0.4">
      <c r="A693" s="4">
        <v>10</v>
      </c>
      <c r="B693" s="3" t="s">
        <v>1713</v>
      </c>
      <c r="C693" s="63">
        <v>10934</v>
      </c>
      <c r="D693" s="3" t="s">
        <v>2676</v>
      </c>
      <c r="E693" s="4" t="s">
        <v>949</v>
      </c>
      <c r="F693" s="4" t="s">
        <v>950</v>
      </c>
      <c r="G693" s="4">
        <v>94</v>
      </c>
      <c r="H693" s="109">
        <v>66.229676097810795</v>
      </c>
      <c r="I693" s="109">
        <v>84.074613815214207</v>
      </c>
      <c r="J693" s="109">
        <v>66.190614981055106</v>
      </c>
      <c r="K693" s="109">
        <v>69.61</v>
      </c>
      <c r="L693" s="109">
        <f>VLOOKUP($C693,ข้อมูลพื้นฐานรพ_สป_ณสค61!$C$2:$S$897,17,0)</f>
        <v>87.542990381812885</v>
      </c>
      <c r="M693" s="3">
        <f t="shared" si="10"/>
        <v>1</v>
      </c>
    </row>
    <row r="694" spans="1:13" x14ac:dyDescent="0.4">
      <c r="A694" s="4">
        <v>10</v>
      </c>
      <c r="B694" s="3" t="s">
        <v>1713</v>
      </c>
      <c r="C694" s="63">
        <v>10935</v>
      </c>
      <c r="D694" s="3" t="s">
        <v>2677</v>
      </c>
      <c r="E694" s="4" t="s">
        <v>949</v>
      </c>
      <c r="F694" s="4" t="s">
        <v>957</v>
      </c>
      <c r="G694" s="4">
        <v>137</v>
      </c>
      <c r="H694" s="109">
        <v>93.863013698630098</v>
      </c>
      <c r="I694" s="109">
        <v>76.0191780821918</v>
      </c>
      <c r="J694" s="109">
        <v>72.923287671232899</v>
      </c>
      <c r="K694" s="109">
        <v>70.349999999999994</v>
      </c>
      <c r="L694" s="109">
        <f>VLOOKUP($C694,ข้อมูลพื้นฐานรพ_สป_ณสค61!$C$2:$S$897,17,0)</f>
        <v>65.329467053294664</v>
      </c>
      <c r="M694" s="3">
        <f t="shared" si="10"/>
        <v>0</v>
      </c>
    </row>
    <row r="695" spans="1:13" x14ac:dyDescent="0.4">
      <c r="A695" s="4">
        <v>10</v>
      </c>
      <c r="B695" s="3" t="s">
        <v>1713</v>
      </c>
      <c r="C695" s="63">
        <v>10936</v>
      </c>
      <c r="D695" s="3" t="s">
        <v>2678</v>
      </c>
      <c r="E695" s="4" t="s">
        <v>949</v>
      </c>
      <c r="F695" s="4" t="s">
        <v>954</v>
      </c>
      <c r="G695" s="4">
        <v>33</v>
      </c>
      <c r="H695" s="109">
        <v>51.726027397260303</v>
      </c>
      <c r="I695" s="109">
        <v>48.365296803653003</v>
      </c>
      <c r="J695" s="109">
        <v>33.735159817351601</v>
      </c>
      <c r="K695" s="109">
        <v>43.63</v>
      </c>
      <c r="L695" s="109">
        <f>VLOOKUP($C695,ข้อมูลพื้นฐานรพ_สป_ณสค61!$C$2:$S$897,17,0)</f>
        <v>36.911581569115818</v>
      </c>
      <c r="M695" s="3">
        <f t="shared" si="10"/>
        <v>0</v>
      </c>
    </row>
    <row r="696" spans="1:13" x14ac:dyDescent="0.4">
      <c r="A696" s="4">
        <v>10</v>
      </c>
      <c r="B696" s="3" t="s">
        <v>1713</v>
      </c>
      <c r="C696" s="63">
        <v>10937</v>
      </c>
      <c r="D696" s="3" t="s">
        <v>2679</v>
      </c>
      <c r="E696" s="4" t="s">
        <v>949</v>
      </c>
      <c r="F696" s="4" t="s">
        <v>954</v>
      </c>
      <c r="G696" s="4">
        <v>33</v>
      </c>
      <c r="H696" s="109">
        <v>55.3816046966732</v>
      </c>
      <c r="I696" s="109">
        <v>54.776255707762601</v>
      </c>
      <c r="J696" s="109">
        <v>44.8401826484018</v>
      </c>
      <c r="K696" s="109">
        <v>43.52</v>
      </c>
      <c r="L696" s="109">
        <f>VLOOKUP($C696,ข้อมูลพื้นฐานรพ_สป_ณสค61!$C$2:$S$897,17,0)</f>
        <v>52.61934412619344</v>
      </c>
      <c r="M696" s="3">
        <f t="shared" si="10"/>
        <v>0</v>
      </c>
    </row>
    <row r="697" spans="1:13" x14ac:dyDescent="0.4">
      <c r="A697" s="4">
        <v>10</v>
      </c>
      <c r="B697" s="3" t="s">
        <v>1713</v>
      </c>
      <c r="C697" s="63">
        <v>10938</v>
      </c>
      <c r="D697" s="3" t="s">
        <v>2680</v>
      </c>
      <c r="E697" s="4" t="s">
        <v>949</v>
      </c>
      <c r="F697" s="4" t="s">
        <v>954</v>
      </c>
      <c r="G697" s="4">
        <v>41</v>
      </c>
      <c r="H697" s="109">
        <v>62.5479452054795</v>
      </c>
      <c r="I697" s="109">
        <v>62.054794520547901</v>
      </c>
      <c r="J697" s="109">
        <v>32.511415525114202</v>
      </c>
      <c r="K697" s="109">
        <v>56.64</v>
      </c>
      <c r="L697" s="109">
        <f>VLOOKUP($C697,ข้อมูลพื้นฐานรพ_สป_ณสค61!$C$2:$S$897,17,0)</f>
        <v>58.356164383561641</v>
      </c>
      <c r="M697" s="3">
        <f t="shared" si="10"/>
        <v>0</v>
      </c>
    </row>
    <row r="698" spans="1:13" x14ac:dyDescent="0.4">
      <c r="A698" s="4">
        <v>10</v>
      </c>
      <c r="B698" s="3" t="s">
        <v>1713</v>
      </c>
      <c r="C698" s="63">
        <v>10939</v>
      </c>
      <c r="D698" s="3" t="s">
        <v>2681</v>
      </c>
      <c r="E698" s="4" t="s">
        <v>949</v>
      </c>
      <c r="F698" s="4" t="s">
        <v>954</v>
      </c>
      <c r="G698" s="4">
        <v>57</v>
      </c>
      <c r="H698" s="109">
        <v>112.88584474885801</v>
      </c>
      <c r="I698" s="109">
        <v>58.082191780821901</v>
      </c>
      <c r="J698" s="109">
        <v>48.826132771338301</v>
      </c>
      <c r="K698" s="109">
        <v>65.58</v>
      </c>
      <c r="L698" s="109">
        <f>VLOOKUP($C698,ข้อมูลพื้นฐานรพ_สป_ณสค61!$C$2:$S$897,17,0)</f>
        <v>70.531122326363857</v>
      </c>
      <c r="M698" s="3">
        <f t="shared" si="10"/>
        <v>0</v>
      </c>
    </row>
    <row r="699" spans="1:13" x14ac:dyDescent="0.4">
      <c r="A699" s="4">
        <v>10</v>
      </c>
      <c r="B699" s="3" t="s">
        <v>1713</v>
      </c>
      <c r="C699" s="63">
        <v>10940</v>
      </c>
      <c r="D699" s="3" t="s">
        <v>2682</v>
      </c>
      <c r="E699" s="4" t="s">
        <v>949</v>
      </c>
      <c r="F699" s="4" t="s">
        <v>954</v>
      </c>
      <c r="G699" s="4">
        <v>33</v>
      </c>
      <c r="H699" s="109">
        <v>63.5068493150685</v>
      </c>
      <c r="I699" s="109">
        <v>64.731580895964498</v>
      </c>
      <c r="J699" s="109">
        <v>44.716771566086599</v>
      </c>
      <c r="K699" s="109">
        <v>58.05</v>
      </c>
      <c r="L699" s="109">
        <f>VLOOKUP($C699,ข้อมูลพื้นฐานรพ_สป_ณสค61!$C$2:$S$897,17,0)</f>
        <v>121.84308841843088</v>
      </c>
      <c r="M699" s="3">
        <f t="shared" si="10"/>
        <v>1</v>
      </c>
    </row>
    <row r="700" spans="1:13" x14ac:dyDescent="0.4">
      <c r="A700" s="4">
        <v>10</v>
      </c>
      <c r="B700" s="3" t="s">
        <v>1713</v>
      </c>
      <c r="C700" s="63">
        <v>10941</v>
      </c>
      <c r="D700" s="3" t="s">
        <v>2683</v>
      </c>
      <c r="E700" s="4" t="s">
        <v>949</v>
      </c>
      <c r="F700" s="4" t="s">
        <v>954</v>
      </c>
      <c r="G700" s="4">
        <v>32</v>
      </c>
      <c r="H700" s="109">
        <v>62.575342465753401</v>
      </c>
      <c r="I700" s="109">
        <v>49.3814860938149</v>
      </c>
      <c r="J700" s="109">
        <v>45.379825653798299</v>
      </c>
      <c r="K700" s="109">
        <v>66.86</v>
      </c>
      <c r="L700" s="109">
        <f>VLOOKUP($C700,ข้อมูลพื้นฐานรพ_สป_ณสค61!$C$2:$S$897,17,0)</f>
        <v>64.94006849315069</v>
      </c>
      <c r="M700" s="3">
        <f t="shared" si="10"/>
        <v>0</v>
      </c>
    </row>
    <row r="701" spans="1:13" x14ac:dyDescent="0.4">
      <c r="A701" s="4">
        <v>10</v>
      </c>
      <c r="B701" s="3" t="s">
        <v>1713</v>
      </c>
      <c r="C701" s="63">
        <v>10942</v>
      </c>
      <c r="D701" s="3" t="s">
        <v>2684</v>
      </c>
      <c r="E701" s="4" t="s">
        <v>949</v>
      </c>
      <c r="F701" s="4" t="s">
        <v>954</v>
      </c>
      <c r="G701" s="4">
        <v>34</v>
      </c>
      <c r="H701" s="109">
        <v>63.087745279526096</v>
      </c>
      <c r="I701" s="109">
        <v>62.321156773211598</v>
      </c>
      <c r="J701" s="109">
        <v>38.196347031963498</v>
      </c>
      <c r="K701" s="109">
        <v>48.65</v>
      </c>
      <c r="L701" s="109">
        <f>VLOOKUP($C701,ข้อมูลพื้นฐานรพ_สป_ณสค61!$C$2:$S$897,17,0)</f>
        <v>67.655116841257055</v>
      </c>
      <c r="M701" s="3">
        <f t="shared" si="10"/>
        <v>0</v>
      </c>
    </row>
    <row r="702" spans="1:13" x14ac:dyDescent="0.4">
      <c r="A702" s="4">
        <v>10</v>
      </c>
      <c r="B702" s="3" t="s">
        <v>1713</v>
      </c>
      <c r="C702" s="63">
        <v>10943</v>
      </c>
      <c r="D702" s="3" t="s">
        <v>2685</v>
      </c>
      <c r="E702" s="4" t="s">
        <v>949</v>
      </c>
      <c r="F702" s="4" t="s">
        <v>954</v>
      </c>
      <c r="G702" s="4">
        <v>42</v>
      </c>
      <c r="H702" s="109">
        <v>53.406392694063904</v>
      </c>
      <c r="I702" s="109">
        <v>49.397260273972599</v>
      </c>
      <c r="J702" s="109">
        <v>61.278538812785399</v>
      </c>
      <c r="K702" s="109">
        <v>37.840000000000003</v>
      </c>
      <c r="L702" s="109">
        <f>VLOOKUP($C702,ข้อมูลพื้นฐานรพ_สป_ณสค61!$C$2:$S$897,17,0)</f>
        <v>68.284409654272665</v>
      </c>
      <c r="M702" s="3">
        <f t="shared" si="10"/>
        <v>0</v>
      </c>
    </row>
    <row r="703" spans="1:13" x14ac:dyDescent="0.4">
      <c r="A703" s="4">
        <v>10</v>
      </c>
      <c r="B703" s="3" t="s">
        <v>1713</v>
      </c>
      <c r="C703" s="63">
        <v>23125</v>
      </c>
      <c r="D703" s="3" t="s">
        <v>2686</v>
      </c>
      <c r="E703" s="4" t="s">
        <v>949</v>
      </c>
      <c r="F703" s="4" t="s">
        <v>954</v>
      </c>
      <c r="G703" s="4">
        <v>29</v>
      </c>
      <c r="H703" s="109">
        <v>61.945205479452099</v>
      </c>
      <c r="I703" s="109">
        <v>64.210045662100498</v>
      </c>
      <c r="J703" s="109">
        <v>38.8401826484018</v>
      </c>
      <c r="K703" s="109">
        <v>50.59</v>
      </c>
      <c r="L703" s="109">
        <f>VLOOKUP($C703,ข้อมูลพื้นฐานรพ_สป_ณสค61!$C$2:$S$897,17,0)</f>
        <v>56.957959376476147</v>
      </c>
      <c r="M703" s="3">
        <f t="shared" si="10"/>
        <v>0</v>
      </c>
    </row>
    <row r="704" spans="1:13" x14ac:dyDescent="0.4">
      <c r="A704" s="4">
        <v>10</v>
      </c>
      <c r="B704" s="3" t="s">
        <v>1713</v>
      </c>
      <c r="C704" s="63">
        <v>28014</v>
      </c>
      <c r="D704" s="3" t="s">
        <v>2687</v>
      </c>
      <c r="E704" s="4" t="s">
        <v>949</v>
      </c>
      <c r="F704" s="4" t="s">
        <v>976</v>
      </c>
      <c r="G704" s="4">
        <v>10</v>
      </c>
      <c r="H704" s="109">
        <v>0</v>
      </c>
      <c r="I704" s="109">
        <v>29.068493150684901</v>
      </c>
      <c r="J704" s="109">
        <v>47.698630136986303</v>
      </c>
      <c r="K704" s="109">
        <v>77.67</v>
      </c>
      <c r="L704" s="109">
        <f>VLOOKUP($C704,ข้อมูลพื้นฐานรพ_สป_ณสค61!$C$2:$S$897,17,0)</f>
        <v>98.136986301369859</v>
      </c>
      <c r="M704" s="3">
        <f t="shared" si="10"/>
        <v>1</v>
      </c>
    </row>
    <row r="705" spans="1:13" x14ac:dyDescent="0.4">
      <c r="A705" s="4">
        <v>10</v>
      </c>
      <c r="B705" s="3" t="s">
        <v>1713</v>
      </c>
      <c r="C705" s="63">
        <v>28015</v>
      </c>
      <c r="D705" s="3" t="s">
        <v>2688</v>
      </c>
      <c r="E705" s="4" t="s">
        <v>949</v>
      </c>
      <c r="F705" s="4" t="s">
        <v>954</v>
      </c>
      <c r="G705" s="4">
        <v>30</v>
      </c>
      <c r="H705" s="109">
        <v>0</v>
      </c>
      <c r="I705" s="109">
        <v>40.456621004566202</v>
      </c>
      <c r="J705" s="109">
        <v>39.934768427919103</v>
      </c>
      <c r="K705" s="109">
        <v>77.650000000000006</v>
      </c>
      <c r="L705" s="109">
        <f>VLOOKUP($C705,ข้อมูลพื้นฐานรพ_สป_ณสค61!$C$2:$S$897,17,0)</f>
        <v>51.214611872146122</v>
      </c>
      <c r="M705" s="3">
        <f t="shared" si="10"/>
        <v>0</v>
      </c>
    </row>
    <row r="706" spans="1:13" x14ac:dyDescent="0.4">
      <c r="A706" s="4">
        <v>10</v>
      </c>
      <c r="B706" s="3" t="s">
        <v>1713</v>
      </c>
      <c r="C706" s="63">
        <v>28016</v>
      </c>
      <c r="D706" s="3" t="s">
        <v>2689</v>
      </c>
      <c r="E706" s="4" t="s">
        <v>949</v>
      </c>
      <c r="F706" s="4" t="s">
        <v>976</v>
      </c>
      <c r="G706" s="4">
        <v>10</v>
      </c>
      <c r="H706" s="109">
        <v>0</v>
      </c>
      <c r="I706" s="109">
        <v>0</v>
      </c>
      <c r="J706" s="109">
        <v>0</v>
      </c>
      <c r="K706" s="109">
        <v>0</v>
      </c>
      <c r="L706" s="109">
        <f>VLOOKUP($C706,ข้อมูลพื้นฐานรพ_สป_ณสค61!$C$2:$S$897,17,0)</f>
        <v>64.849315068493155</v>
      </c>
      <c r="M706" s="3">
        <f t="shared" si="10"/>
        <v>0</v>
      </c>
    </row>
    <row r="707" spans="1:13" x14ac:dyDescent="0.4">
      <c r="A707" s="4">
        <v>10</v>
      </c>
      <c r="B707" s="3" t="s">
        <v>1736</v>
      </c>
      <c r="C707" s="63">
        <v>10703</v>
      </c>
      <c r="D707" s="3" t="s">
        <v>2690</v>
      </c>
      <c r="E707" s="4" t="s">
        <v>982</v>
      </c>
      <c r="F707" s="4" t="s">
        <v>1009</v>
      </c>
      <c r="G707" s="4">
        <v>349</v>
      </c>
      <c r="H707" s="109">
        <v>83.826114498376796</v>
      </c>
      <c r="I707" s="109">
        <v>86.525101071554701</v>
      </c>
      <c r="J707" s="109">
        <v>87.159398673313206</v>
      </c>
      <c r="K707" s="109">
        <v>78.84</v>
      </c>
      <c r="L707" s="109">
        <f>VLOOKUP($C707,ข้อมูลพื้นฐานรพ_สป_ณสค61!$C$2:$S$897,17,0)</f>
        <v>94.216744514660277</v>
      </c>
      <c r="M707" s="3">
        <f t="shared" ref="M707:M770" si="11">IF(L707&gt;=80,1,0)</f>
        <v>1</v>
      </c>
    </row>
    <row r="708" spans="1:13" x14ac:dyDescent="0.4">
      <c r="A708" s="4">
        <v>10</v>
      </c>
      <c r="B708" s="3" t="s">
        <v>1736</v>
      </c>
      <c r="C708" s="63">
        <v>10985</v>
      </c>
      <c r="D708" s="3" t="s">
        <v>2691</v>
      </c>
      <c r="E708" s="4" t="s">
        <v>949</v>
      </c>
      <c r="F708" s="4" t="s">
        <v>954</v>
      </c>
      <c r="G708" s="4">
        <v>38</v>
      </c>
      <c r="H708" s="109">
        <v>51.5068493150685</v>
      </c>
      <c r="I708" s="109">
        <v>46.622309197651703</v>
      </c>
      <c r="J708" s="109">
        <v>57.980430528375699</v>
      </c>
      <c r="K708" s="109">
        <v>62.4</v>
      </c>
      <c r="L708" s="109">
        <f>VLOOKUP($C708,ข้อมูลพื้นฐานรพ_สป_ณสค61!$C$2:$S$897,17,0)</f>
        <v>69.819754866618595</v>
      </c>
      <c r="M708" s="3">
        <f t="shared" si="11"/>
        <v>0</v>
      </c>
    </row>
    <row r="709" spans="1:13" x14ac:dyDescent="0.4">
      <c r="A709" s="4">
        <v>10</v>
      </c>
      <c r="B709" s="3" t="s">
        <v>1736</v>
      </c>
      <c r="C709" s="63">
        <v>10986</v>
      </c>
      <c r="D709" s="3" t="s">
        <v>2692</v>
      </c>
      <c r="E709" s="4" t="s">
        <v>949</v>
      </c>
      <c r="F709" s="4" t="s">
        <v>954</v>
      </c>
      <c r="G709" s="4">
        <v>43</v>
      </c>
      <c r="H709" s="109">
        <v>51.377072819033899</v>
      </c>
      <c r="I709" s="109">
        <v>93.625570776255699</v>
      </c>
      <c r="J709" s="109">
        <v>90.949771689497695</v>
      </c>
      <c r="K709" s="109">
        <v>84.27</v>
      </c>
      <c r="L709" s="109">
        <f>VLOOKUP($C709,ข้อมูลพื้นฐานรพ_สป_ณสค61!$C$2:$S$897,17,0)</f>
        <v>76.616756928958267</v>
      </c>
      <c r="M709" s="3">
        <f t="shared" si="11"/>
        <v>0</v>
      </c>
    </row>
    <row r="710" spans="1:13" x14ac:dyDescent="0.4">
      <c r="A710" s="4">
        <v>10</v>
      </c>
      <c r="B710" s="3" t="s">
        <v>1736</v>
      </c>
      <c r="C710" s="63">
        <v>10987</v>
      </c>
      <c r="D710" s="3" t="s">
        <v>2693</v>
      </c>
      <c r="E710" s="4" t="s">
        <v>949</v>
      </c>
      <c r="F710" s="4" t="s">
        <v>954</v>
      </c>
      <c r="G710" s="4">
        <v>30</v>
      </c>
      <c r="H710" s="109">
        <v>43.808219178082197</v>
      </c>
      <c r="I710" s="109">
        <v>47.744292237442899</v>
      </c>
      <c r="J710" s="109">
        <v>46.803652968036502</v>
      </c>
      <c r="K710" s="109">
        <v>55.39</v>
      </c>
      <c r="L710" s="109">
        <f>VLOOKUP($C710,ข้อมูลพื้นฐานรพ_สป_ณสค61!$C$2:$S$897,17,0)</f>
        <v>70</v>
      </c>
      <c r="M710" s="3">
        <f t="shared" si="11"/>
        <v>0</v>
      </c>
    </row>
    <row r="711" spans="1:13" x14ac:dyDescent="0.4">
      <c r="A711" s="4">
        <v>10</v>
      </c>
      <c r="B711" s="3" t="s">
        <v>1736</v>
      </c>
      <c r="C711" s="63">
        <v>10988</v>
      </c>
      <c r="D711" s="3" t="s">
        <v>2694</v>
      </c>
      <c r="E711" s="4" t="s">
        <v>949</v>
      </c>
      <c r="F711" s="4" t="s">
        <v>954</v>
      </c>
      <c r="G711" s="4">
        <v>30</v>
      </c>
      <c r="H711" s="109">
        <v>37.397260273972599</v>
      </c>
      <c r="I711" s="109">
        <v>44.757990867579899</v>
      </c>
      <c r="J711" s="109">
        <v>60.5479452054795</v>
      </c>
      <c r="K711" s="109">
        <v>66.08</v>
      </c>
      <c r="L711" s="109">
        <f>VLOOKUP($C711,ข้อมูลพื้นฐานรพ_สป_ณสค61!$C$2:$S$897,17,0)</f>
        <v>60.474885844748862</v>
      </c>
      <c r="M711" s="3">
        <f t="shared" si="11"/>
        <v>0</v>
      </c>
    </row>
    <row r="712" spans="1:13" x14ac:dyDescent="0.4">
      <c r="A712" s="4">
        <v>10</v>
      </c>
      <c r="B712" s="3" t="s">
        <v>1736</v>
      </c>
      <c r="C712" s="63">
        <v>10989</v>
      </c>
      <c r="D712" s="3" t="s">
        <v>2695</v>
      </c>
      <c r="E712" s="4" t="s">
        <v>949</v>
      </c>
      <c r="F712" s="4" t="s">
        <v>954</v>
      </c>
      <c r="G712" s="4">
        <v>55</v>
      </c>
      <c r="H712" s="109">
        <v>68.253424657534296</v>
      </c>
      <c r="I712" s="109">
        <v>92.552271088680598</v>
      </c>
      <c r="J712" s="109">
        <v>89.048305695746194</v>
      </c>
      <c r="K712" s="109">
        <v>91.49</v>
      </c>
      <c r="L712" s="109">
        <f>VLOOKUP($C712,ข้อมูลพื้นฐานรพ_สป_ณสค61!$C$2:$S$897,17,0)</f>
        <v>70.256537982565376</v>
      </c>
      <c r="M712" s="3">
        <f t="shared" si="11"/>
        <v>0</v>
      </c>
    </row>
    <row r="713" spans="1:13" x14ac:dyDescent="0.4">
      <c r="A713" s="4">
        <v>10</v>
      </c>
      <c r="B713" s="3" t="s">
        <v>1736</v>
      </c>
      <c r="C713" s="63">
        <v>10990</v>
      </c>
      <c r="D713" s="3" t="s">
        <v>2696</v>
      </c>
      <c r="E713" s="4" t="s">
        <v>949</v>
      </c>
      <c r="F713" s="4" t="s">
        <v>954</v>
      </c>
      <c r="G713" s="4">
        <v>35</v>
      </c>
      <c r="H713" s="109">
        <v>61.735159817351601</v>
      </c>
      <c r="I713" s="109">
        <v>69.141552511415497</v>
      </c>
      <c r="J713" s="109">
        <v>75.525114155251103</v>
      </c>
      <c r="K713" s="109">
        <v>76.17</v>
      </c>
      <c r="L713" s="109">
        <f>VLOOKUP($C713,ข้อมูลพื้นฐานรพ_สป_ณสค61!$C$2:$S$897,17,0)</f>
        <v>69.346379647749515</v>
      </c>
      <c r="M713" s="3">
        <f t="shared" si="11"/>
        <v>0</v>
      </c>
    </row>
    <row r="714" spans="1:13" x14ac:dyDescent="0.4">
      <c r="A714" s="4">
        <v>10</v>
      </c>
      <c r="B714" s="3" t="s">
        <v>1744</v>
      </c>
      <c r="C714" s="63">
        <v>10669</v>
      </c>
      <c r="D714" s="3" t="s">
        <v>2697</v>
      </c>
      <c r="E714" s="4" t="s">
        <v>945</v>
      </c>
      <c r="F714" s="4" t="s">
        <v>946</v>
      </c>
      <c r="G714" s="4">
        <v>1188</v>
      </c>
      <c r="H714" s="109">
        <v>120.625065135076</v>
      </c>
      <c r="I714" s="109">
        <v>119.33098104331</v>
      </c>
      <c r="J714" s="109">
        <v>121.415063880817</v>
      </c>
      <c r="K714" s="109">
        <v>104.55</v>
      </c>
      <c r="L714" s="109">
        <f>VLOOKUP($C714,ข้อมูลพื้นฐานรพ_สป_ณสค61!$C$2:$S$897,17,0)</f>
        <v>115.82583829159172</v>
      </c>
      <c r="M714" s="3">
        <f t="shared" si="11"/>
        <v>1</v>
      </c>
    </row>
    <row r="715" spans="1:13" x14ac:dyDescent="0.4">
      <c r="A715" s="4">
        <v>10</v>
      </c>
      <c r="B715" s="3" t="s">
        <v>1744</v>
      </c>
      <c r="C715" s="63">
        <v>10944</v>
      </c>
      <c r="D715" s="3" t="s">
        <v>2698</v>
      </c>
      <c r="E715" s="4" t="s">
        <v>949</v>
      </c>
      <c r="F715" s="4" t="s">
        <v>954</v>
      </c>
      <c r="G715" s="4">
        <v>60</v>
      </c>
      <c r="H715" s="109">
        <v>107.707762557078</v>
      </c>
      <c r="I715" s="109">
        <v>50.757990867579899</v>
      </c>
      <c r="J715" s="109">
        <v>47.310502283105002</v>
      </c>
      <c r="K715" s="109">
        <v>60.2</v>
      </c>
      <c r="L715" s="109">
        <f>VLOOKUP($C715,ข้อมูลพื้นฐานรพ_สป_ณสค61!$C$2:$S$897,17,0)</f>
        <v>67.808219178082197</v>
      </c>
      <c r="M715" s="3">
        <f t="shared" si="11"/>
        <v>0</v>
      </c>
    </row>
    <row r="716" spans="1:13" x14ac:dyDescent="0.4">
      <c r="A716" s="4">
        <v>10</v>
      </c>
      <c r="B716" s="3" t="s">
        <v>1744</v>
      </c>
      <c r="C716" s="63">
        <v>10945</v>
      </c>
      <c r="D716" s="3" t="s">
        <v>2699</v>
      </c>
      <c r="E716" s="4" t="s">
        <v>949</v>
      </c>
      <c r="F716" s="4" t="s">
        <v>954</v>
      </c>
      <c r="G716" s="4">
        <v>30</v>
      </c>
      <c r="H716" s="109">
        <v>73.789954337899502</v>
      </c>
      <c r="I716" s="109">
        <v>86.730593607305906</v>
      </c>
      <c r="J716" s="109">
        <v>64.337899543378995</v>
      </c>
      <c r="K716" s="109">
        <v>54.31</v>
      </c>
      <c r="L716" s="109">
        <f>VLOOKUP($C716,ข้อมูลพื้นฐานรพ_สป_ณสค61!$C$2:$S$897,17,0)</f>
        <v>62.657534246575345</v>
      </c>
      <c r="M716" s="3">
        <f t="shared" si="11"/>
        <v>0</v>
      </c>
    </row>
    <row r="717" spans="1:13" x14ac:dyDescent="0.4">
      <c r="A717" s="4">
        <v>10</v>
      </c>
      <c r="B717" s="3" t="s">
        <v>1744</v>
      </c>
      <c r="C717" s="63">
        <v>10946</v>
      </c>
      <c r="D717" s="3" t="s">
        <v>2700</v>
      </c>
      <c r="E717" s="4" t="s">
        <v>949</v>
      </c>
      <c r="F717" s="4" t="s">
        <v>954</v>
      </c>
      <c r="G717" s="4">
        <v>70</v>
      </c>
      <c r="H717" s="109">
        <v>73.405892287483596</v>
      </c>
      <c r="I717" s="109">
        <v>85.689212328767098</v>
      </c>
      <c r="J717" s="109">
        <v>72.431506849315099</v>
      </c>
      <c r="K717" s="109">
        <v>78.069999999999993</v>
      </c>
      <c r="L717" s="109">
        <f>VLOOKUP($C717,ข้อมูลพื้นฐานรพ_สป_ณสค61!$C$2:$S$897,17,0)</f>
        <v>98.473581213307241</v>
      </c>
      <c r="M717" s="3">
        <f t="shared" si="11"/>
        <v>1</v>
      </c>
    </row>
    <row r="718" spans="1:13" x14ac:dyDescent="0.4">
      <c r="A718" s="4">
        <v>10</v>
      </c>
      <c r="B718" s="3" t="s">
        <v>1744</v>
      </c>
      <c r="C718" s="63">
        <v>10947</v>
      </c>
      <c r="D718" s="3" t="s">
        <v>2701</v>
      </c>
      <c r="E718" s="4" t="s">
        <v>949</v>
      </c>
      <c r="F718" s="4" t="s">
        <v>954</v>
      </c>
      <c r="G718" s="4">
        <v>80</v>
      </c>
      <c r="H718" s="109">
        <v>42.427701674277003</v>
      </c>
      <c r="I718" s="109">
        <v>62.191780821917803</v>
      </c>
      <c r="J718" s="109">
        <v>53.621355813136603</v>
      </c>
      <c r="K718" s="109">
        <v>40.08</v>
      </c>
      <c r="L718" s="109">
        <f>VLOOKUP($C718,ข้อมูลพื้นฐานรพ_สป_ณสค61!$C$2:$S$897,17,0)</f>
        <v>60.260273972602739</v>
      </c>
      <c r="M718" s="3">
        <f t="shared" si="11"/>
        <v>0</v>
      </c>
    </row>
    <row r="719" spans="1:13" x14ac:dyDescent="0.4">
      <c r="A719" s="4">
        <v>10</v>
      </c>
      <c r="B719" s="3" t="s">
        <v>1744</v>
      </c>
      <c r="C719" s="63">
        <v>10948</v>
      </c>
      <c r="D719" s="3" t="s">
        <v>2702</v>
      </c>
      <c r="E719" s="4" t="s">
        <v>949</v>
      </c>
      <c r="F719" s="4" t="s">
        <v>954</v>
      </c>
      <c r="G719" s="4">
        <v>43</v>
      </c>
      <c r="H719" s="109">
        <v>58.362535839439303</v>
      </c>
      <c r="I719" s="109">
        <v>78.348554033485499</v>
      </c>
      <c r="J719" s="109">
        <v>89.961948249619496</v>
      </c>
      <c r="K719" s="109">
        <v>66.08</v>
      </c>
      <c r="L719" s="109">
        <f>VLOOKUP($C719,ข้อมูลพื้นฐานรพ_สป_ณสค61!$C$2:$S$897,17,0)</f>
        <v>28.595093978974194</v>
      </c>
      <c r="M719" s="3">
        <f t="shared" si="11"/>
        <v>0</v>
      </c>
    </row>
    <row r="720" spans="1:13" x14ac:dyDescent="0.4">
      <c r="A720" s="4">
        <v>10</v>
      </c>
      <c r="B720" s="3" t="s">
        <v>1744</v>
      </c>
      <c r="C720" s="63">
        <v>10949</v>
      </c>
      <c r="D720" s="3" t="s">
        <v>2703</v>
      </c>
      <c r="E720" s="4" t="s">
        <v>949</v>
      </c>
      <c r="F720" s="4" t="s">
        <v>954</v>
      </c>
      <c r="G720" s="4">
        <v>60</v>
      </c>
      <c r="H720" s="109">
        <v>75.675799086758005</v>
      </c>
      <c r="I720" s="109">
        <v>89.251141552511399</v>
      </c>
      <c r="J720" s="109">
        <v>75.675799086758005</v>
      </c>
      <c r="K720" s="109">
        <v>65.31</v>
      </c>
      <c r="L720" s="109">
        <f>VLOOKUP($C720,ข้อมูลพื้นฐานรพ_สป_ณสค61!$C$2:$S$897,17,0)</f>
        <v>64.191780821917803</v>
      </c>
      <c r="M720" s="3">
        <f t="shared" si="11"/>
        <v>0</v>
      </c>
    </row>
    <row r="721" spans="1:13" x14ac:dyDescent="0.4">
      <c r="A721" s="4">
        <v>10</v>
      </c>
      <c r="B721" s="3" t="s">
        <v>1744</v>
      </c>
      <c r="C721" s="63">
        <v>10950</v>
      </c>
      <c r="D721" s="3" t="s">
        <v>2704</v>
      </c>
      <c r="E721" s="4" t="s">
        <v>949</v>
      </c>
      <c r="F721" s="4" t="s">
        <v>954</v>
      </c>
      <c r="G721" s="4">
        <v>48</v>
      </c>
      <c r="H721" s="109">
        <v>72.871638762049699</v>
      </c>
      <c r="I721" s="109">
        <v>101.48061789565701</v>
      </c>
      <c r="J721" s="109">
        <v>92.235499854269904</v>
      </c>
      <c r="K721" s="109">
        <v>81.59</v>
      </c>
      <c r="L721" s="109">
        <f>VLOOKUP($C721,ข้อมูลพื้นฐานรพ_สป_ณสค61!$C$2:$S$897,17,0)</f>
        <v>136.10730593607306</v>
      </c>
      <c r="M721" s="3">
        <f t="shared" si="11"/>
        <v>1</v>
      </c>
    </row>
    <row r="722" spans="1:13" x14ac:dyDescent="0.4">
      <c r="A722" s="4">
        <v>10</v>
      </c>
      <c r="B722" s="3" t="s">
        <v>1744</v>
      </c>
      <c r="C722" s="63">
        <v>10951</v>
      </c>
      <c r="D722" s="3" t="s">
        <v>2705</v>
      </c>
      <c r="E722" s="4" t="s">
        <v>949</v>
      </c>
      <c r="F722" s="4" t="s">
        <v>957</v>
      </c>
      <c r="G722" s="4">
        <v>135</v>
      </c>
      <c r="H722" s="109">
        <v>109.115508202266</v>
      </c>
      <c r="I722" s="109">
        <v>57.958396752917302</v>
      </c>
      <c r="J722" s="109">
        <v>58.652460679857903</v>
      </c>
      <c r="K722" s="109">
        <v>62.31</v>
      </c>
      <c r="L722" s="109">
        <f>VLOOKUP($C722,ข้อมูลพื้นฐานรพ_สป_ณสค61!$C$2:$S$897,17,0)</f>
        <v>81.631659056316593</v>
      </c>
      <c r="M722" s="3">
        <f t="shared" si="11"/>
        <v>1</v>
      </c>
    </row>
    <row r="723" spans="1:13" x14ac:dyDescent="0.4">
      <c r="A723" s="4">
        <v>10</v>
      </c>
      <c r="B723" s="3" t="s">
        <v>1744</v>
      </c>
      <c r="C723" s="63">
        <v>10952</v>
      </c>
      <c r="D723" s="3" t="s">
        <v>2706</v>
      </c>
      <c r="E723" s="4" t="s">
        <v>949</v>
      </c>
      <c r="F723" s="4" t="s">
        <v>954</v>
      </c>
      <c r="G723" s="4">
        <v>41</v>
      </c>
      <c r="H723" s="109">
        <v>48.869863013698598</v>
      </c>
      <c r="I723" s="109">
        <v>54.667557634480502</v>
      </c>
      <c r="J723" s="109">
        <v>53.057133311059097</v>
      </c>
      <c r="K723" s="109">
        <v>52.88</v>
      </c>
      <c r="L723" s="109">
        <f>VLOOKUP($C723,ข้อมูลพื้นฐานรพ_สป_ณสค61!$C$2:$S$897,17,0)</f>
        <v>61.844303374540594</v>
      </c>
      <c r="M723" s="3">
        <f t="shared" si="11"/>
        <v>0</v>
      </c>
    </row>
    <row r="724" spans="1:13" x14ac:dyDescent="0.4">
      <c r="A724" s="4">
        <v>10</v>
      </c>
      <c r="B724" s="3" t="s">
        <v>1744</v>
      </c>
      <c r="C724" s="63">
        <v>10953</v>
      </c>
      <c r="D724" s="3" t="s">
        <v>2707</v>
      </c>
      <c r="E724" s="4" t="s">
        <v>949</v>
      </c>
      <c r="F724" s="4" t="s">
        <v>954</v>
      </c>
      <c r="G724" s="4">
        <v>60</v>
      </c>
      <c r="H724" s="109">
        <v>72.392694063926896</v>
      </c>
      <c r="I724" s="109">
        <v>95.748858447488601</v>
      </c>
      <c r="J724" s="109">
        <v>74.913242009132404</v>
      </c>
      <c r="K724" s="109">
        <v>69.2</v>
      </c>
      <c r="L724" s="109">
        <f>VLOOKUP($C724,ข้อมูลพื้นฐานรพ_สป_ณสค61!$C$2:$S$897,17,0)</f>
        <v>77.94063926940639</v>
      </c>
      <c r="M724" s="3">
        <f t="shared" si="11"/>
        <v>0</v>
      </c>
    </row>
    <row r="725" spans="1:13" x14ac:dyDescent="0.4">
      <c r="A725" s="4">
        <v>10</v>
      </c>
      <c r="B725" s="3" t="s">
        <v>1744</v>
      </c>
      <c r="C725" s="63">
        <v>10954</v>
      </c>
      <c r="D725" s="3" t="s">
        <v>2708</v>
      </c>
      <c r="E725" s="4" t="s">
        <v>982</v>
      </c>
      <c r="F725" s="4" t="s">
        <v>983</v>
      </c>
      <c r="G725" s="4">
        <v>209</v>
      </c>
      <c r="H725" s="109">
        <v>57.993677555321398</v>
      </c>
      <c r="I725" s="109">
        <v>70.741299075834107</v>
      </c>
      <c r="J725" s="109">
        <v>69.089598217211801</v>
      </c>
      <c r="K725" s="109">
        <v>75.739999999999995</v>
      </c>
      <c r="L725" s="109">
        <f>VLOOKUP($C725,ข้อมูลพื้นฐานรพ_สป_ณสค61!$C$2:$S$897,17,0)</f>
        <v>93.564921019859739</v>
      </c>
      <c r="M725" s="3">
        <f t="shared" si="11"/>
        <v>1</v>
      </c>
    </row>
    <row r="726" spans="1:13" x14ac:dyDescent="0.4">
      <c r="A726" s="4">
        <v>10</v>
      </c>
      <c r="B726" s="3" t="s">
        <v>1744</v>
      </c>
      <c r="C726" s="63">
        <v>10956</v>
      </c>
      <c r="D726" s="3" t="s">
        <v>2709</v>
      </c>
      <c r="E726" s="4" t="s">
        <v>949</v>
      </c>
      <c r="F726" s="4" t="s">
        <v>957</v>
      </c>
      <c r="G726" s="4">
        <v>120</v>
      </c>
      <c r="H726" s="109">
        <v>113.46640574037799</v>
      </c>
      <c r="I726" s="109">
        <v>102.953685583823</v>
      </c>
      <c r="J726" s="109">
        <v>92.2635355512068</v>
      </c>
      <c r="K726" s="109">
        <v>85.3</v>
      </c>
      <c r="L726" s="109">
        <f>VLOOKUP($C726,ข้อมูลพื้นฐานรพ_สป_ณสค61!$C$2:$S$897,17,0)</f>
        <v>88.205479452054789</v>
      </c>
      <c r="M726" s="3">
        <f t="shared" si="11"/>
        <v>1</v>
      </c>
    </row>
    <row r="727" spans="1:13" x14ac:dyDescent="0.4">
      <c r="A727" s="4">
        <v>10</v>
      </c>
      <c r="B727" s="3" t="s">
        <v>1744</v>
      </c>
      <c r="C727" s="63">
        <v>10957</v>
      </c>
      <c r="D727" s="3" t="s">
        <v>2710</v>
      </c>
      <c r="E727" s="4" t="s">
        <v>949</v>
      </c>
      <c r="F727" s="4" t="s">
        <v>954</v>
      </c>
      <c r="G727" s="4">
        <v>30</v>
      </c>
      <c r="H727" s="109">
        <v>38.246575342465803</v>
      </c>
      <c r="I727" s="109">
        <v>36.456621004566202</v>
      </c>
      <c r="J727" s="109">
        <v>34.4931506849315</v>
      </c>
      <c r="K727" s="109">
        <v>27.76</v>
      </c>
      <c r="L727" s="109">
        <f>VLOOKUP($C727,ข้อมูลพื้นฐานรพ_สป_ณสค61!$C$2:$S$897,17,0)</f>
        <v>44.949771689497716</v>
      </c>
      <c r="M727" s="3">
        <f t="shared" si="11"/>
        <v>0</v>
      </c>
    </row>
    <row r="728" spans="1:13" x14ac:dyDescent="0.4">
      <c r="A728" s="4">
        <v>10</v>
      </c>
      <c r="B728" s="3" t="s">
        <v>1744</v>
      </c>
      <c r="C728" s="63">
        <v>10958</v>
      </c>
      <c r="D728" s="3" t="s">
        <v>2711</v>
      </c>
      <c r="E728" s="4" t="s">
        <v>949</v>
      </c>
      <c r="F728" s="4" t="s">
        <v>954</v>
      </c>
      <c r="G728" s="4">
        <v>34</v>
      </c>
      <c r="H728" s="109">
        <v>60.454217736121102</v>
      </c>
      <c r="I728" s="109">
        <v>68.549556809025006</v>
      </c>
      <c r="J728" s="109">
        <v>61.039484286865402</v>
      </c>
      <c r="K728" s="109">
        <v>58.78</v>
      </c>
      <c r="L728" s="109">
        <f>VLOOKUP($C728,ข้อมูลพื้นฐานรพ_สป_ณสค61!$C$2:$S$897,17,0)</f>
        <v>75.503626107977439</v>
      </c>
      <c r="M728" s="3">
        <f t="shared" si="11"/>
        <v>0</v>
      </c>
    </row>
    <row r="729" spans="1:13" x14ac:dyDescent="0.4">
      <c r="A729" s="4">
        <v>10</v>
      </c>
      <c r="B729" s="3" t="s">
        <v>1744</v>
      </c>
      <c r="C729" s="63">
        <v>10959</v>
      </c>
      <c r="D729" s="3" t="s">
        <v>2712</v>
      </c>
      <c r="E729" s="4" t="s">
        <v>949</v>
      </c>
      <c r="F729" s="4" t="s">
        <v>954</v>
      </c>
      <c r="G729" s="4">
        <v>35</v>
      </c>
      <c r="H729" s="109">
        <v>85.406392694063896</v>
      </c>
      <c r="I729" s="109">
        <v>82.913242009132404</v>
      </c>
      <c r="J729" s="109">
        <v>75.442922374429202</v>
      </c>
      <c r="K729" s="109">
        <v>74.31</v>
      </c>
      <c r="L729" s="109">
        <f>VLOOKUP($C729,ข้อมูลพื้นฐานรพ_สป_ณสค61!$C$2:$S$897,17,0)</f>
        <v>81.197651663405082</v>
      </c>
      <c r="M729" s="3">
        <f t="shared" si="11"/>
        <v>1</v>
      </c>
    </row>
    <row r="730" spans="1:13" x14ac:dyDescent="0.4">
      <c r="A730" s="4">
        <v>10</v>
      </c>
      <c r="B730" s="3" t="s">
        <v>1744</v>
      </c>
      <c r="C730" s="63">
        <v>10960</v>
      </c>
      <c r="D730" s="3" t="s">
        <v>2713</v>
      </c>
      <c r="E730" s="4" t="s">
        <v>949</v>
      </c>
      <c r="F730" s="4" t="s">
        <v>954</v>
      </c>
      <c r="G730" s="4">
        <v>28</v>
      </c>
      <c r="H730" s="109">
        <v>48.6594911937378</v>
      </c>
      <c r="I730" s="109">
        <v>54.266144814089998</v>
      </c>
      <c r="J730" s="109">
        <v>55.851272015655603</v>
      </c>
      <c r="K730" s="109">
        <v>53.42</v>
      </c>
      <c r="L730" s="109">
        <f>VLOOKUP($C730,ข้อมูลพื้นฐานรพ_สป_ณสค61!$C$2:$S$897,17,0)</f>
        <v>68.982387475538161</v>
      </c>
      <c r="M730" s="3">
        <f t="shared" si="11"/>
        <v>0</v>
      </c>
    </row>
    <row r="731" spans="1:13" x14ac:dyDescent="0.4">
      <c r="A731" s="4">
        <v>10</v>
      </c>
      <c r="B731" s="3" t="s">
        <v>1744</v>
      </c>
      <c r="C731" s="63">
        <v>10961</v>
      </c>
      <c r="D731" s="3" t="s">
        <v>2714</v>
      </c>
      <c r="E731" s="4" t="s">
        <v>949</v>
      </c>
      <c r="F731" s="4" t="s">
        <v>954</v>
      </c>
      <c r="G731" s="4">
        <v>37</v>
      </c>
      <c r="H731" s="109">
        <v>70.331651045421793</v>
      </c>
      <c r="I731" s="109">
        <v>67.441688263606096</v>
      </c>
      <c r="J731" s="109">
        <v>71.440207330618307</v>
      </c>
      <c r="K731" s="109">
        <v>57.91</v>
      </c>
      <c r="L731" s="109">
        <f>VLOOKUP($C731,ข้อมูลพื้นฐานรพ_สป_ณสค61!$C$2:$S$897,17,0)</f>
        <v>82.813772676786371</v>
      </c>
      <c r="M731" s="3">
        <f t="shared" si="11"/>
        <v>1</v>
      </c>
    </row>
    <row r="732" spans="1:13" x14ac:dyDescent="0.4">
      <c r="A732" s="4">
        <v>10</v>
      </c>
      <c r="B732" s="3" t="s">
        <v>1744</v>
      </c>
      <c r="C732" s="63">
        <v>10962</v>
      </c>
      <c r="D732" s="3" t="s">
        <v>2715</v>
      </c>
      <c r="E732" s="4" t="s">
        <v>949</v>
      </c>
      <c r="F732" s="4" t="s">
        <v>954</v>
      </c>
      <c r="G732" s="4">
        <v>25</v>
      </c>
      <c r="H732" s="109">
        <v>48.757990867579899</v>
      </c>
      <c r="I732" s="109">
        <v>46.115068493150702</v>
      </c>
      <c r="J732" s="109">
        <v>41.095890410958901</v>
      </c>
      <c r="K732" s="109">
        <v>47.5</v>
      </c>
      <c r="L732" s="109">
        <f>VLOOKUP($C732,ข้อมูลพื้นฐานรพ_สป_ณสค61!$C$2:$S$897,17,0)</f>
        <v>53.172602739726024</v>
      </c>
      <c r="M732" s="3">
        <f t="shared" si="11"/>
        <v>0</v>
      </c>
    </row>
    <row r="733" spans="1:13" x14ac:dyDescent="0.4">
      <c r="A733" s="4">
        <v>10</v>
      </c>
      <c r="B733" s="3" t="s">
        <v>1744</v>
      </c>
      <c r="C733" s="63">
        <v>11443</v>
      </c>
      <c r="D733" s="3" t="s">
        <v>2716</v>
      </c>
      <c r="E733" s="4" t="s">
        <v>982</v>
      </c>
      <c r="F733" s="4" t="s">
        <v>983</v>
      </c>
      <c r="G733" s="4">
        <v>322</v>
      </c>
      <c r="H733" s="109">
        <v>97.389464305602004</v>
      </c>
      <c r="I733" s="109">
        <v>93.411339421613405</v>
      </c>
      <c r="J733" s="109">
        <v>110.75437595129399</v>
      </c>
      <c r="K733" s="109">
        <v>82.48</v>
      </c>
      <c r="L733" s="109">
        <f>VLOOKUP($C733,ข้อมูลพื้นฐานรพ_สป_ณสค61!$C$2:$S$897,17,0)</f>
        <v>87.667829490342896</v>
      </c>
      <c r="M733" s="3">
        <f t="shared" si="11"/>
        <v>1</v>
      </c>
    </row>
    <row r="734" spans="1:13" x14ac:dyDescent="0.4">
      <c r="A734" s="4">
        <v>10</v>
      </c>
      <c r="B734" s="3" t="s">
        <v>1744</v>
      </c>
      <c r="C734" s="63">
        <v>21984</v>
      </c>
      <c r="D734" s="3" t="s">
        <v>2717</v>
      </c>
      <c r="E734" s="4" t="s">
        <v>982</v>
      </c>
      <c r="F734" s="4" t="s">
        <v>1009</v>
      </c>
      <c r="G734" s="4">
        <v>174</v>
      </c>
      <c r="H734" s="109">
        <v>55.795433789954302</v>
      </c>
      <c r="I734" s="109">
        <v>61.959817351598197</v>
      </c>
      <c r="J734" s="109">
        <v>74.321461187214595</v>
      </c>
      <c r="K734" s="109">
        <v>75.099999999999994</v>
      </c>
      <c r="L734" s="109">
        <f>VLOOKUP($C734,ข้อมูลพื้นฐานรพ_สป_ณสค61!$C$2:$S$897,17,0)</f>
        <v>109.22374429223744</v>
      </c>
      <c r="M734" s="3">
        <f t="shared" si="11"/>
        <v>1</v>
      </c>
    </row>
    <row r="735" spans="1:13" x14ac:dyDescent="0.4">
      <c r="A735" s="4">
        <v>10</v>
      </c>
      <c r="B735" s="3" t="s">
        <v>1744</v>
      </c>
      <c r="C735" s="63">
        <v>24032</v>
      </c>
      <c r="D735" s="3" t="s">
        <v>2718</v>
      </c>
      <c r="E735" s="4" t="s">
        <v>949</v>
      </c>
      <c r="F735" s="4" t="s">
        <v>976</v>
      </c>
      <c r="G735" s="4">
        <v>11</v>
      </c>
      <c r="H735" s="109">
        <v>216.356164383562</v>
      </c>
      <c r="I735" s="109">
        <v>89.016189290161904</v>
      </c>
      <c r="J735" s="109">
        <v>71.1581569115816</v>
      </c>
      <c r="K735" s="109">
        <v>74.87</v>
      </c>
      <c r="L735" s="109">
        <f>VLOOKUP($C735,ข้อมูลพื้นฐานรพ_สป_ณสค61!$C$2:$S$897,17,0)</f>
        <v>121.46948941469489</v>
      </c>
      <c r="M735" s="3">
        <f t="shared" si="11"/>
        <v>1</v>
      </c>
    </row>
    <row r="736" spans="1:13" x14ac:dyDescent="0.4">
      <c r="A736" s="4">
        <v>10</v>
      </c>
      <c r="B736" s="3" t="s">
        <v>1744</v>
      </c>
      <c r="C736" s="63">
        <v>24821</v>
      </c>
      <c r="D736" s="3" t="s">
        <v>2719</v>
      </c>
      <c r="E736" s="4" t="s">
        <v>949</v>
      </c>
      <c r="F736" s="4" t="s">
        <v>976</v>
      </c>
      <c r="G736" s="4">
        <v>10</v>
      </c>
      <c r="H736" s="109">
        <v>0</v>
      </c>
      <c r="I736" s="109">
        <v>34.394099051633297</v>
      </c>
      <c r="J736" s="109">
        <v>52.286617492096902</v>
      </c>
      <c r="K736" s="109">
        <v>51.93</v>
      </c>
      <c r="L736" s="109">
        <f>VLOOKUP($C736,ข้อมูลพื้นฐานรพ_สป_ณสค61!$C$2:$S$897,17,0)</f>
        <v>128.57534246575344</v>
      </c>
      <c r="M736" s="3">
        <f t="shared" si="11"/>
        <v>1</v>
      </c>
    </row>
    <row r="737" spans="1:13" x14ac:dyDescent="0.4">
      <c r="A737" s="4">
        <v>10</v>
      </c>
      <c r="B737" s="3" t="s">
        <v>1744</v>
      </c>
      <c r="C737" s="63">
        <v>27967</v>
      </c>
      <c r="D737" s="3" t="s">
        <v>2720</v>
      </c>
      <c r="E737" s="4" t="s">
        <v>949</v>
      </c>
      <c r="F737" s="4" t="s">
        <v>976</v>
      </c>
      <c r="G737" s="4">
        <v>10</v>
      </c>
      <c r="H737" s="109">
        <v>0</v>
      </c>
      <c r="I737" s="109">
        <v>24.712328767123299</v>
      </c>
      <c r="J737" s="109">
        <v>65.643835616438395</v>
      </c>
      <c r="K737" s="109">
        <v>67.97</v>
      </c>
      <c r="L737" s="109">
        <f>VLOOKUP($C737,ข้อมูลพื้นฐานรพ_สป_ณสค61!$C$2:$S$897,17,0)</f>
        <v>137.39726027397259</v>
      </c>
      <c r="M737" s="3">
        <f t="shared" si="11"/>
        <v>1</v>
      </c>
    </row>
    <row r="738" spans="1:13" x14ac:dyDescent="0.4">
      <c r="A738" s="4">
        <v>10</v>
      </c>
      <c r="B738" s="3" t="s">
        <v>1744</v>
      </c>
      <c r="C738" s="63">
        <v>27968</v>
      </c>
      <c r="D738" s="3" t="s">
        <v>2721</v>
      </c>
      <c r="E738" s="4" t="s">
        <v>949</v>
      </c>
      <c r="F738" s="4" t="s">
        <v>976</v>
      </c>
      <c r="G738" s="4">
        <v>10</v>
      </c>
      <c r="H738" s="109">
        <v>0</v>
      </c>
      <c r="I738" s="109">
        <v>40.767123287671197</v>
      </c>
      <c r="J738" s="109">
        <v>78.602739726027394</v>
      </c>
      <c r="K738" s="109">
        <v>61.53</v>
      </c>
      <c r="L738" s="109">
        <f>VLOOKUP($C738,ข้อมูลพื้นฐานรพ_สป_ณสค61!$C$2:$S$897,17,0)</f>
        <v>62.136986301369866</v>
      </c>
      <c r="M738" s="3">
        <f t="shared" si="11"/>
        <v>0</v>
      </c>
    </row>
    <row r="739" spans="1:13" x14ac:dyDescent="0.4">
      <c r="A739" s="4">
        <v>10</v>
      </c>
      <c r="B739" s="3" t="s">
        <v>1744</v>
      </c>
      <c r="C739" s="63">
        <v>27976</v>
      </c>
      <c r="D739" s="3" t="s">
        <v>2722</v>
      </c>
      <c r="E739" s="4" t="s">
        <v>949</v>
      </c>
      <c r="F739" s="4" t="s">
        <v>976</v>
      </c>
      <c r="G739" s="4">
        <v>10</v>
      </c>
      <c r="H739" s="109">
        <v>0</v>
      </c>
      <c r="I739" s="109">
        <v>52.752179327521802</v>
      </c>
      <c r="J739" s="109">
        <v>55.442092154420898</v>
      </c>
      <c r="K739" s="109">
        <v>53.75</v>
      </c>
      <c r="L739" s="109">
        <f>VLOOKUP($C739,ข้อมูลพื้นฐานรพ_สป_ณสค61!$C$2:$S$897,17,0)</f>
        <v>70.739726027397253</v>
      </c>
      <c r="M739" s="3">
        <f t="shared" si="11"/>
        <v>0</v>
      </c>
    </row>
    <row r="740" spans="1:13" x14ac:dyDescent="0.4">
      <c r="A740" s="4">
        <v>11</v>
      </c>
      <c r="B740" s="3" t="s">
        <v>1771</v>
      </c>
      <c r="C740" s="63">
        <v>10738</v>
      </c>
      <c r="D740" s="3" t="s">
        <v>2723</v>
      </c>
      <c r="E740" s="4" t="s">
        <v>982</v>
      </c>
      <c r="F740" s="4" t="s">
        <v>1009</v>
      </c>
      <c r="G740" s="4">
        <v>341</v>
      </c>
      <c r="H740" s="109">
        <v>91.983883964544702</v>
      </c>
      <c r="I740" s="109">
        <v>92.475796408628895</v>
      </c>
      <c r="J740" s="109">
        <v>64.524163419435197</v>
      </c>
      <c r="K740" s="109">
        <v>77</v>
      </c>
      <c r="L740" s="109">
        <f>VLOOKUP($C740,ข้อมูลพื้นฐานรพ_สป_ณสค61!$C$2:$S$897,17,0)</f>
        <v>102.39585425621661</v>
      </c>
      <c r="M740" s="3">
        <f t="shared" si="11"/>
        <v>1</v>
      </c>
    </row>
    <row r="741" spans="1:13" x14ac:dyDescent="0.4">
      <c r="A741" s="4">
        <v>11</v>
      </c>
      <c r="B741" s="3" t="s">
        <v>1771</v>
      </c>
      <c r="C741" s="63">
        <v>11340</v>
      </c>
      <c r="D741" s="3" t="s">
        <v>2724</v>
      </c>
      <c r="E741" s="4" t="s">
        <v>949</v>
      </c>
      <c r="F741" s="4" t="s">
        <v>954</v>
      </c>
      <c r="G741" s="4">
        <v>45</v>
      </c>
      <c r="H741" s="109">
        <v>133.808219178082</v>
      </c>
      <c r="I741" s="109">
        <v>56.079147640791497</v>
      </c>
      <c r="J741" s="109">
        <v>51.098934550989298</v>
      </c>
      <c r="K741" s="109">
        <v>69.67</v>
      </c>
      <c r="L741" s="109">
        <f>VLOOKUP($C741,ข้อมูลพื้นฐานรพ_สป_ณสค61!$C$2:$S$897,17,0)</f>
        <v>97.899543378995432</v>
      </c>
      <c r="M741" s="3">
        <f t="shared" si="11"/>
        <v>1</v>
      </c>
    </row>
    <row r="742" spans="1:13" x14ac:dyDescent="0.4">
      <c r="A742" s="4">
        <v>11</v>
      </c>
      <c r="B742" s="3" t="s">
        <v>1771</v>
      </c>
      <c r="C742" s="63">
        <v>11341</v>
      </c>
      <c r="D742" s="3" t="s">
        <v>2725</v>
      </c>
      <c r="E742" s="4" t="s">
        <v>949</v>
      </c>
      <c r="F742" s="4" t="s">
        <v>976</v>
      </c>
      <c r="G742" s="4">
        <v>30</v>
      </c>
      <c r="H742" s="109">
        <v>109.150684931507</v>
      </c>
      <c r="I742" s="109">
        <v>21.743462017434599</v>
      </c>
      <c r="J742" s="109">
        <v>43.735990037359898</v>
      </c>
      <c r="K742" s="109">
        <v>35.39</v>
      </c>
      <c r="L742" s="109">
        <f>VLOOKUP($C742,ข้อมูลพื้นฐานรพ_สป_ณสค61!$C$2:$S$897,17,0)</f>
        <v>36.25570776255708</v>
      </c>
      <c r="M742" s="3">
        <f t="shared" si="11"/>
        <v>0</v>
      </c>
    </row>
    <row r="743" spans="1:13" x14ac:dyDescent="0.4">
      <c r="A743" s="4">
        <v>11</v>
      </c>
      <c r="B743" s="3" t="s">
        <v>1771</v>
      </c>
      <c r="C743" s="63">
        <v>11342</v>
      </c>
      <c r="D743" s="3" t="s">
        <v>2726</v>
      </c>
      <c r="E743" s="4" t="s">
        <v>949</v>
      </c>
      <c r="F743" s="4" t="s">
        <v>954</v>
      </c>
      <c r="G743" s="4">
        <v>85</v>
      </c>
      <c r="H743" s="109">
        <v>144.97716894977199</v>
      </c>
      <c r="I743" s="109">
        <v>70.9919697685404</v>
      </c>
      <c r="J743" s="109">
        <v>92.210675484175695</v>
      </c>
      <c r="K743" s="109">
        <v>81.66</v>
      </c>
      <c r="L743" s="109">
        <f>VLOOKUP($C743,ข้อมูลพื้นฐานรพ_สป_ณสค61!$C$2:$S$897,17,0)</f>
        <v>51.684125705076553</v>
      </c>
      <c r="M743" s="3">
        <f t="shared" si="11"/>
        <v>0</v>
      </c>
    </row>
    <row r="744" spans="1:13" x14ac:dyDescent="0.4">
      <c r="A744" s="4">
        <v>11</v>
      </c>
      <c r="B744" s="3" t="s">
        <v>1771</v>
      </c>
      <c r="C744" s="63">
        <v>11343</v>
      </c>
      <c r="D744" s="3" t="s">
        <v>2727</v>
      </c>
      <c r="E744" s="4" t="s">
        <v>949</v>
      </c>
      <c r="F744" s="4" t="s">
        <v>954</v>
      </c>
      <c r="G744" s="4">
        <v>85</v>
      </c>
      <c r="H744" s="109">
        <v>0</v>
      </c>
      <c r="I744" s="109">
        <v>0</v>
      </c>
      <c r="J744" s="109">
        <v>0</v>
      </c>
      <c r="K744" s="109">
        <v>88.51</v>
      </c>
      <c r="L744" s="109">
        <f>VLOOKUP($C744,ข้อมูลพื้นฐานรพ_สป_ณสค61!$C$2:$S$897,17,0)</f>
        <v>63.548751007252214</v>
      </c>
      <c r="M744" s="3">
        <f t="shared" si="11"/>
        <v>0</v>
      </c>
    </row>
    <row r="745" spans="1:13" x14ac:dyDescent="0.4">
      <c r="A745" s="4">
        <v>11</v>
      </c>
      <c r="B745" s="3" t="s">
        <v>1771</v>
      </c>
      <c r="C745" s="63">
        <v>11344</v>
      </c>
      <c r="D745" s="3" t="s">
        <v>2728</v>
      </c>
      <c r="E745" s="4" t="s">
        <v>949</v>
      </c>
      <c r="F745" s="4" t="s">
        <v>954</v>
      </c>
      <c r="G745" s="4">
        <v>45</v>
      </c>
      <c r="H745" s="109">
        <v>97.707762557077601</v>
      </c>
      <c r="I745" s="109">
        <v>95.086168802474603</v>
      </c>
      <c r="J745" s="109">
        <v>32.638091029606699</v>
      </c>
      <c r="K745" s="109">
        <v>105.63</v>
      </c>
      <c r="L745" s="109">
        <f>VLOOKUP($C745,ข้อมูลพื้นฐานรพ_สป_ณสค61!$C$2:$S$897,17,0)</f>
        <v>76.93150684931507</v>
      </c>
      <c r="M745" s="3">
        <f t="shared" si="11"/>
        <v>0</v>
      </c>
    </row>
    <row r="746" spans="1:13" x14ac:dyDescent="0.4">
      <c r="A746" s="4">
        <v>11</v>
      </c>
      <c r="B746" s="3" t="s">
        <v>1771</v>
      </c>
      <c r="C746" s="63">
        <v>11345</v>
      </c>
      <c r="D746" s="3" t="s">
        <v>2729</v>
      </c>
      <c r="E746" s="4" t="s">
        <v>949</v>
      </c>
      <c r="F746" s="4" t="s">
        <v>954</v>
      </c>
      <c r="G746" s="4">
        <v>30</v>
      </c>
      <c r="H746" s="109">
        <v>68.027397260274</v>
      </c>
      <c r="I746" s="109">
        <v>78.493150684931507</v>
      </c>
      <c r="J746" s="109">
        <v>74.858447488584503</v>
      </c>
      <c r="K746" s="109">
        <v>54.25</v>
      </c>
      <c r="L746" s="109">
        <f>VLOOKUP($C746,ข้อมูลพื้นฐานรพ_สป_ณสค61!$C$2:$S$897,17,0)</f>
        <v>66.520547945205479</v>
      </c>
      <c r="M746" s="3">
        <f t="shared" si="11"/>
        <v>0</v>
      </c>
    </row>
    <row r="747" spans="1:13" x14ac:dyDescent="0.4">
      <c r="A747" s="4">
        <v>11</v>
      </c>
      <c r="B747" s="3" t="s">
        <v>1771</v>
      </c>
      <c r="C747" s="63">
        <v>11346</v>
      </c>
      <c r="D747" s="3" t="s">
        <v>2730</v>
      </c>
      <c r="E747" s="4" t="s">
        <v>949</v>
      </c>
      <c r="F747" s="4" t="s">
        <v>954</v>
      </c>
      <c r="G747" s="4">
        <v>45</v>
      </c>
      <c r="H747" s="109">
        <v>115.068493150685</v>
      </c>
      <c r="I747" s="109">
        <v>93.942161339421602</v>
      </c>
      <c r="J747" s="109">
        <v>138.62252663622499</v>
      </c>
      <c r="K747" s="109">
        <v>88.75</v>
      </c>
      <c r="L747" s="109">
        <f>VLOOKUP($C747,ข้อมูลพื้นฐานรพ_สป_ณสค61!$C$2:$S$897,17,0)</f>
        <v>73.168949771689498</v>
      </c>
      <c r="M747" s="3">
        <f t="shared" si="11"/>
        <v>0</v>
      </c>
    </row>
    <row r="748" spans="1:13" x14ac:dyDescent="0.4">
      <c r="A748" s="4">
        <v>11</v>
      </c>
      <c r="B748" s="3" t="s">
        <v>1771</v>
      </c>
      <c r="C748" s="63">
        <v>77753</v>
      </c>
      <c r="D748" s="3" t="s">
        <v>2731</v>
      </c>
      <c r="E748" s="4" t="s">
        <v>949</v>
      </c>
      <c r="F748" s="4" t="s">
        <v>976</v>
      </c>
      <c r="G748" s="4">
        <v>10</v>
      </c>
      <c r="H748" s="109">
        <v>0</v>
      </c>
      <c r="I748" s="109">
        <v>4.6575342465753398</v>
      </c>
      <c r="J748" s="109">
        <v>3.9138943248532301</v>
      </c>
      <c r="K748" s="109">
        <v>5.79</v>
      </c>
      <c r="L748" s="109">
        <f>VLOOKUP($C748,ข้อมูลพื้นฐานรพ_สป_ณสค61!$C$2:$S$897,17,0)</f>
        <v>9.8904109589041092</v>
      </c>
      <c r="M748" s="3">
        <f t="shared" si="11"/>
        <v>0</v>
      </c>
    </row>
    <row r="749" spans="1:13" x14ac:dyDescent="0.4">
      <c r="A749" s="4">
        <v>11</v>
      </c>
      <c r="B749" s="3" t="s">
        <v>1781</v>
      </c>
      <c r="C749" s="63">
        <v>10744</v>
      </c>
      <c r="D749" s="3" t="s">
        <v>2732</v>
      </c>
      <c r="E749" s="4" t="s">
        <v>982</v>
      </c>
      <c r="F749" s="4" t="s">
        <v>1009</v>
      </c>
      <c r="G749" s="4">
        <v>509</v>
      </c>
      <c r="H749" s="109">
        <v>101.472131765212</v>
      </c>
      <c r="I749" s="109">
        <v>91.577899184541295</v>
      </c>
      <c r="J749" s="109">
        <v>53.713163064832997</v>
      </c>
      <c r="K749" s="109">
        <v>71.989999999999995</v>
      </c>
      <c r="L749" s="109">
        <f>VLOOKUP($C749,ข้อมูลพื้นฐานรพ_สป_ณสค61!$C$2:$S$897,17,0)</f>
        <v>92.252334687945748</v>
      </c>
      <c r="M749" s="3">
        <f t="shared" si="11"/>
        <v>1</v>
      </c>
    </row>
    <row r="750" spans="1:13" x14ac:dyDescent="0.4">
      <c r="A750" s="4">
        <v>11</v>
      </c>
      <c r="B750" s="3" t="s">
        <v>1781</v>
      </c>
      <c r="C750" s="63">
        <v>11375</v>
      </c>
      <c r="D750" s="3" t="s">
        <v>2733</v>
      </c>
      <c r="E750" s="4" t="s">
        <v>949</v>
      </c>
      <c r="F750" s="4" t="s">
        <v>976</v>
      </c>
      <c r="G750" s="4">
        <v>10</v>
      </c>
      <c r="H750" s="109">
        <v>75.190258751902604</v>
      </c>
      <c r="I750" s="109">
        <v>101.992528019925</v>
      </c>
      <c r="J750" s="109">
        <v>124.88169364881701</v>
      </c>
      <c r="K750" s="109">
        <v>66.08</v>
      </c>
      <c r="L750" s="109">
        <f>VLOOKUP($C750,ข้อมูลพื้นฐานรพ_สป_ณสค61!$C$2:$S$897,17,0)</f>
        <v>104</v>
      </c>
      <c r="M750" s="3">
        <f t="shared" si="11"/>
        <v>1</v>
      </c>
    </row>
    <row r="751" spans="1:13" x14ac:dyDescent="0.4">
      <c r="A751" s="4">
        <v>11</v>
      </c>
      <c r="B751" s="3" t="s">
        <v>1781</v>
      </c>
      <c r="C751" s="63">
        <v>11376</v>
      </c>
      <c r="D751" s="3" t="s">
        <v>2734</v>
      </c>
      <c r="E751" s="4" t="s">
        <v>949</v>
      </c>
      <c r="F751" s="4" t="s">
        <v>954</v>
      </c>
      <c r="G751" s="4">
        <v>60</v>
      </c>
      <c r="H751" s="109">
        <v>62.698630136986303</v>
      </c>
      <c r="I751" s="109">
        <v>54.200913242009101</v>
      </c>
      <c r="J751" s="109">
        <v>54.1012868410129</v>
      </c>
      <c r="K751" s="109">
        <v>44.99</v>
      </c>
      <c r="L751" s="109">
        <f>VLOOKUP($C751,ข้อมูลพื้นฐานรพ_สป_ณสค61!$C$2:$S$897,17,0)</f>
        <v>55.87214611872146</v>
      </c>
      <c r="M751" s="3">
        <f t="shared" si="11"/>
        <v>0</v>
      </c>
    </row>
    <row r="752" spans="1:13" x14ac:dyDescent="0.4">
      <c r="A752" s="4">
        <v>11</v>
      </c>
      <c r="B752" s="3" t="s">
        <v>1781</v>
      </c>
      <c r="C752" s="63">
        <v>11377</v>
      </c>
      <c r="D752" s="3" t="s">
        <v>2735</v>
      </c>
      <c r="E752" s="4" t="s">
        <v>949</v>
      </c>
      <c r="F752" s="4" t="s">
        <v>954</v>
      </c>
      <c r="G752" s="4">
        <v>60</v>
      </c>
      <c r="H752" s="109">
        <v>48.632721633496999</v>
      </c>
      <c r="I752" s="109">
        <v>51.811263318112601</v>
      </c>
      <c r="J752" s="109">
        <v>41.286149162861498</v>
      </c>
      <c r="K752" s="109">
        <v>27.88</v>
      </c>
      <c r="L752" s="109">
        <f>VLOOKUP($C752,ข้อมูลพื้นฐานรพ_สป_ณสค61!$C$2:$S$897,17,0)</f>
        <v>48.150684931506852</v>
      </c>
      <c r="M752" s="3">
        <f t="shared" si="11"/>
        <v>0</v>
      </c>
    </row>
    <row r="753" spans="1:13" x14ac:dyDescent="0.4">
      <c r="A753" s="4">
        <v>11</v>
      </c>
      <c r="B753" s="3" t="s">
        <v>1781</v>
      </c>
      <c r="C753" s="63">
        <v>11378</v>
      </c>
      <c r="D753" s="3" t="s">
        <v>2736</v>
      </c>
      <c r="E753" s="4" t="s">
        <v>949</v>
      </c>
      <c r="F753" s="4" t="s">
        <v>976</v>
      </c>
      <c r="G753" s="4">
        <v>10</v>
      </c>
      <c r="H753" s="109">
        <v>71.863013698630098</v>
      </c>
      <c r="I753" s="109">
        <v>37.077625570776299</v>
      </c>
      <c r="J753" s="109">
        <v>60.557077625570798</v>
      </c>
      <c r="K753" s="109">
        <v>52.29</v>
      </c>
      <c r="L753" s="109">
        <f>VLOOKUP($C753,ข้อมูลพื้นฐานรพ_สป_ณสค61!$C$2:$S$897,17,0)</f>
        <v>201.67123287671234</v>
      </c>
      <c r="M753" s="3">
        <f t="shared" si="11"/>
        <v>1</v>
      </c>
    </row>
    <row r="754" spans="1:13" x14ac:dyDescent="0.4">
      <c r="A754" s="4">
        <v>11</v>
      </c>
      <c r="B754" s="3" t="s">
        <v>1781</v>
      </c>
      <c r="C754" s="63">
        <v>11379</v>
      </c>
      <c r="D754" s="3" t="s">
        <v>2737</v>
      </c>
      <c r="E754" s="4" t="s">
        <v>949</v>
      </c>
      <c r="F754" s="4" t="s">
        <v>957</v>
      </c>
      <c r="G754" s="4">
        <v>120</v>
      </c>
      <c r="H754" s="109">
        <v>73.168828812483</v>
      </c>
      <c r="I754" s="109">
        <v>78.906283974777097</v>
      </c>
      <c r="J754" s="109">
        <v>71.854751032833207</v>
      </c>
      <c r="K754" s="109">
        <v>69.89</v>
      </c>
      <c r="L754" s="109">
        <f>VLOOKUP($C754,ข้อมูลพื้นฐานรพ_สป_ณสค61!$C$2:$S$897,17,0)</f>
        <v>84.041095890410958</v>
      </c>
      <c r="M754" s="3">
        <f t="shared" si="11"/>
        <v>1</v>
      </c>
    </row>
    <row r="755" spans="1:13" x14ac:dyDescent="0.4">
      <c r="A755" s="4">
        <v>11</v>
      </c>
      <c r="B755" s="3" t="s">
        <v>1781</v>
      </c>
      <c r="C755" s="63">
        <v>11380</v>
      </c>
      <c r="D755" s="3" t="s">
        <v>2738</v>
      </c>
      <c r="E755" s="4" t="s">
        <v>949</v>
      </c>
      <c r="F755" s="4" t="s">
        <v>976</v>
      </c>
      <c r="G755" s="4">
        <v>10</v>
      </c>
      <c r="H755" s="109">
        <v>43.145205479452102</v>
      </c>
      <c r="I755" s="109">
        <v>43.776057176891001</v>
      </c>
      <c r="J755" s="109">
        <v>40.833829660512201</v>
      </c>
      <c r="K755" s="109">
        <v>25.96</v>
      </c>
      <c r="L755" s="109">
        <f>VLOOKUP($C755,ข้อมูลพื้นฐานรพ_สป_ณสค61!$C$2:$S$897,17,0)</f>
        <v>92.301369863013704</v>
      </c>
      <c r="M755" s="3">
        <f t="shared" si="11"/>
        <v>1</v>
      </c>
    </row>
    <row r="756" spans="1:13" x14ac:dyDescent="0.4">
      <c r="A756" s="4">
        <v>11</v>
      </c>
      <c r="B756" s="3" t="s">
        <v>1781</v>
      </c>
      <c r="C756" s="63">
        <v>11381</v>
      </c>
      <c r="D756" s="3" t="s">
        <v>2739</v>
      </c>
      <c r="E756" s="4" t="s">
        <v>949</v>
      </c>
      <c r="F756" s="4" t="s">
        <v>954</v>
      </c>
      <c r="G756" s="4">
        <v>30</v>
      </c>
      <c r="H756" s="109">
        <v>50.440738534842197</v>
      </c>
      <c r="I756" s="109">
        <v>59.431377616955302</v>
      </c>
      <c r="J756" s="109">
        <v>33.724476608942901</v>
      </c>
      <c r="K756" s="109">
        <v>26.32</v>
      </c>
      <c r="L756" s="109">
        <f>VLOOKUP($C756,ข้อมูลพื้นฐานรพ_สป_ณสค61!$C$2:$S$897,17,0)</f>
        <v>57.397260273972606</v>
      </c>
      <c r="M756" s="3">
        <f t="shared" si="11"/>
        <v>0</v>
      </c>
    </row>
    <row r="757" spans="1:13" x14ac:dyDescent="0.4">
      <c r="A757" s="4">
        <v>11</v>
      </c>
      <c r="B757" s="3" t="s">
        <v>1781</v>
      </c>
      <c r="C757" s="63">
        <v>11382</v>
      </c>
      <c r="D757" s="3" t="s">
        <v>2740</v>
      </c>
      <c r="E757" s="4" t="s">
        <v>949</v>
      </c>
      <c r="F757" s="4" t="s">
        <v>954</v>
      </c>
      <c r="G757" s="4">
        <v>30</v>
      </c>
      <c r="H757" s="109">
        <v>39.150684931506902</v>
      </c>
      <c r="I757" s="109">
        <v>46.104824300178699</v>
      </c>
      <c r="J757" s="109">
        <v>20.732578916021399</v>
      </c>
      <c r="K757" s="109">
        <v>21.65</v>
      </c>
      <c r="L757" s="109">
        <f>VLOOKUP($C757,ข้อมูลพื้นฐานรพ_สป_ณสค61!$C$2:$S$897,17,0)</f>
        <v>28.894977168949772</v>
      </c>
      <c r="M757" s="3">
        <f t="shared" si="11"/>
        <v>0</v>
      </c>
    </row>
    <row r="758" spans="1:13" x14ac:dyDescent="0.4">
      <c r="A758" s="4">
        <v>11</v>
      </c>
      <c r="B758" s="3" t="s">
        <v>1781</v>
      </c>
      <c r="C758" s="63">
        <v>11383</v>
      </c>
      <c r="D758" s="3" t="s">
        <v>2741</v>
      </c>
      <c r="E758" s="4" t="s">
        <v>949</v>
      </c>
      <c r="F758" s="4" t="s">
        <v>954</v>
      </c>
      <c r="G758" s="4">
        <v>60</v>
      </c>
      <c r="H758" s="109">
        <v>47.710371819960898</v>
      </c>
      <c r="I758" s="109">
        <v>17.252446183953001</v>
      </c>
      <c r="J758" s="109">
        <v>29.412915851272</v>
      </c>
      <c r="K758" s="109">
        <v>40.61</v>
      </c>
      <c r="L758" s="109">
        <f>VLOOKUP($C758,ข้อมูลพื้นฐานรพ_สป_ณสค61!$C$2:$S$897,17,0)</f>
        <v>32.780821917808218</v>
      </c>
      <c r="M758" s="3">
        <f t="shared" si="11"/>
        <v>0</v>
      </c>
    </row>
    <row r="759" spans="1:13" x14ac:dyDescent="0.4">
      <c r="A759" s="4">
        <v>11</v>
      </c>
      <c r="B759" s="3" t="s">
        <v>1781</v>
      </c>
      <c r="C759" s="63">
        <v>11385</v>
      </c>
      <c r="D759" s="3" t="s">
        <v>2742</v>
      </c>
      <c r="E759" s="4" t="s">
        <v>949</v>
      </c>
      <c r="F759" s="4" t="s">
        <v>976</v>
      </c>
      <c r="G759" s="4">
        <v>10</v>
      </c>
      <c r="H759" s="109">
        <v>67.549467275494706</v>
      </c>
      <c r="I759" s="109">
        <v>68.885844748858403</v>
      </c>
      <c r="J759" s="109">
        <v>42.273972602739697</v>
      </c>
      <c r="K759" s="109">
        <v>39.74</v>
      </c>
      <c r="L759" s="109">
        <f>VLOOKUP($C759,ข้อมูลพื้นฐานรพ_สป_ณสค61!$C$2:$S$897,17,0)</f>
        <v>155.17808219178082</v>
      </c>
      <c r="M759" s="3">
        <f t="shared" si="11"/>
        <v>1</v>
      </c>
    </row>
    <row r="760" spans="1:13" x14ac:dyDescent="0.4">
      <c r="A760" s="4">
        <v>11</v>
      </c>
      <c r="B760" s="3" t="s">
        <v>1793</v>
      </c>
      <c r="C760" s="63">
        <v>10680</v>
      </c>
      <c r="D760" s="3" t="s">
        <v>2743</v>
      </c>
      <c r="E760" s="4" t="s">
        <v>945</v>
      </c>
      <c r="F760" s="4" t="s">
        <v>946</v>
      </c>
      <c r="G760" s="4">
        <v>729</v>
      </c>
      <c r="H760" s="109">
        <v>102.10384382389201</v>
      </c>
      <c r="I760" s="109">
        <v>98.167783792234204</v>
      </c>
      <c r="J760" s="109">
        <v>0</v>
      </c>
      <c r="K760" s="109">
        <v>84.35</v>
      </c>
      <c r="L760" s="109">
        <f>VLOOKUP($C760,ข้อมูลพื้นฐานรพ_สป_ณสค61!$C$2:$S$897,17,0)</f>
        <v>97.134884395158366</v>
      </c>
      <c r="M760" s="3">
        <f t="shared" si="11"/>
        <v>1</v>
      </c>
    </row>
    <row r="761" spans="1:13" x14ac:dyDescent="0.4">
      <c r="A761" s="4">
        <v>11</v>
      </c>
      <c r="B761" s="3" t="s">
        <v>1793</v>
      </c>
      <c r="C761" s="63">
        <v>11322</v>
      </c>
      <c r="D761" s="3" t="s">
        <v>2744</v>
      </c>
      <c r="E761" s="4" t="s">
        <v>949</v>
      </c>
      <c r="F761" s="4" t="s">
        <v>954</v>
      </c>
      <c r="G761" s="4">
        <v>30</v>
      </c>
      <c r="H761" s="109">
        <v>80.383561643835606</v>
      </c>
      <c r="I761" s="109">
        <v>81.296803652967995</v>
      </c>
      <c r="J761" s="109">
        <v>90.949771689497695</v>
      </c>
      <c r="K761" s="109">
        <v>59.88</v>
      </c>
      <c r="L761" s="109">
        <f>VLOOKUP($C761,ข้อมูลพื้นฐานรพ_สป_ณสค61!$C$2:$S$897,17,0)</f>
        <v>42.337899543378995</v>
      </c>
      <c r="M761" s="3">
        <f t="shared" si="11"/>
        <v>0</v>
      </c>
    </row>
    <row r="762" spans="1:13" x14ac:dyDescent="0.4">
      <c r="A762" s="4">
        <v>11</v>
      </c>
      <c r="B762" s="3" t="s">
        <v>1793</v>
      </c>
      <c r="C762" s="63">
        <v>11324</v>
      </c>
      <c r="D762" s="3" t="s">
        <v>2745</v>
      </c>
      <c r="E762" s="4" t="s">
        <v>949</v>
      </c>
      <c r="F762" s="4" t="s">
        <v>954</v>
      </c>
      <c r="G762" s="4">
        <v>30</v>
      </c>
      <c r="H762" s="109">
        <v>131.89954337899499</v>
      </c>
      <c r="I762" s="109">
        <v>117.92694063926901</v>
      </c>
      <c r="J762" s="109">
        <v>112.456621004566</v>
      </c>
      <c r="K762" s="109">
        <v>99.81</v>
      </c>
      <c r="L762" s="109">
        <f>VLOOKUP($C762,ข้อมูลพื้นฐานรพ_สป_ณสค61!$C$2:$S$897,17,0)</f>
        <v>129.36986301369862</v>
      </c>
      <c r="M762" s="3">
        <f t="shared" si="11"/>
        <v>1</v>
      </c>
    </row>
    <row r="763" spans="1:13" x14ac:dyDescent="0.4">
      <c r="A763" s="4">
        <v>11</v>
      </c>
      <c r="B763" s="3" t="s">
        <v>1793</v>
      </c>
      <c r="C763" s="63">
        <v>11325</v>
      </c>
      <c r="D763" s="3" t="s">
        <v>2746</v>
      </c>
      <c r="E763" s="4" t="s">
        <v>949</v>
      </c>
      <c r="F763" s="4" t="s">
        <v>957</v>
      </c>
      <c r="G763" s="4">
        <v>90</v>
      </c>
      <c r="H763" s="109">
        <v>59.348554033485499</v>
      </c>
      <c r="I763" s="109">
        <v>45.866701791359297</v>
      </c>
      <c r="J763" s="109">
        <v>46.177555321390898</v>
      </c>
      <c r="K763" s="109">
        <v>42.41</v>
      </c>
      <c r="L763" s="109">
        <f>VLOOKUP($C763,ข้อมูลพื้นฐานรพ_สป_ณสค61!$C$2:$S$897,17,0)</f>
        <v>54.642313546423132</v>
      </c>
      <c r="M763" s="3">
        <f t="shared" si="11"/>
        <v>0</v>
      </c>
    </row>
    <row r="764" spans="1:13" x14ac:dyDescent="0.4">
      <c r="A764" s="4">
        <v>11</v>
      </c>
      <c r="B764" s="3" t="s">
        <v>1793</v>
      </c>
      <c r="C764" s="63">
        <v>11326</v>
      </c>
      <c r="D764" s="3" t="s">
        <v>2747</v>
      </c>
      <c r="E764" s="4" t="s">
        <v>949</v>
      </c>
      <c r="F764" s="4" t="s">
        <v>954</v>
      </c>
      <c r="G764" s="4">
        <v>33</v>
      </c>
      <c r="H764" s="109">
        <v>82.200083022000797</v>
      </c>
      <c r="I764" s="109">
        <v>75.998339559983407</v>
      </c>
      <c r="J764" s="109">
        <v>70.6185139061851</v>
      </c>
      <c r="K764" s="109">
        <v>29.12</v>
      </c>
      <c r="L764" s="109">
        <f>VLOOKUP($C764,ข้อมูลพื้นฐานรพ_สป_ณสค61!$C$2:$S$897,17,0)</f>
        <v>69.339975093399744</v>
      </c>
      <c r="M764" s="3">
        <f t="shared" si="11"/>
        <v>0</v>
      </c>
    </row>
    <row r="765" spans="1:13" x14ac:dyDescent="0.4">
      <c r="A765" s="4">
        <v>11</v>
      </c>
      <c r="B765" s="3" t="s">
        <v>1793</v>
      </c>
      <c r="C765" s="63">
        <v>11327</v>
      </c>
      <c r="D765" s="3" t="s">
        <v>2748</v>
      </c>
      <c r="E765" s="4" t="s">
        <v>949</v>
      </c>
      <c r="F765" s="4" t="s">
        <v>950</v>
      </c>
      <c r="G765" s="4">
        <v>60</v>
      </c>
      <c r="H765" s="109">
        <v>67.154899894625899</v>
      </c>
      <c r="I765" s="109">
        <v>69.911621741051704</v>
      </c>
      <c r="J765" s="109">
        <v>67.092355280600998</v>
      </c>
      <c r="K765" s="109">
        <v>56.6</v>
      </c>
      <c r="L765" s="109">
        <f>VLOOKUP($C765,ข้อมูลพื้นฐานรพ_สป_ณสค61!$C$2:$S$897,17,0)</f>
        <v>66.31506849315069</v>
      </c>
      <c r="M765" s="3">
        <f t="shared" si="11"/>
        <v>0</v>
      </c>
    </row>
    <row r="766" spans="1:13" x14ac:dyDescent="0.4">
      <c r="A766" s="4">
        <v>11</v>
      </c>
      <c r="B766" s="3" t="s">
        <v>1793</v>
      </c>
      <c r="C766" s="63">
        <v>11328</v>
      </c>
      <c r="D766" s="3" t="s">
        <v>2749</v>
      </c>
      <c r="E766" s="4" t="s">
        <v>949</v>
      </c>
      <c r="F766" s="4" t="s">
        <v>950</v>
      </c>
      <c r="G766" s="4">
        <v>60</v>
      </c>
      <c r="H766" s="109">
        <v>36.891933028919297</v>
      </c>
      <c r="I766" s="109">
        <v>95.077625570776206</v>
      </c>
      <c r="J766" s="109">
        <v>101.689497716895</v>
      </c>
      <c r="K766" s="109">
        <v>94.22</v>
      </c>
      <c r="L766" s="109">
        <f>VLOOKUP($C766,ข้อมูลพื้นฐานรพ_สป_ณสค61!$C$2:$S$897,17,0)</f>
        <v>89.863013698630141</v>
      </c>
      <c r="M766" s="3">
        <f t="shared" si="11"/>
        <v>1</v>
      </c>
    </row>
    <row r="767" spans="1:13" x14ac:dyDescent="0.4">
      <c r="A767" s="4">
        <v>11</v>
      </c>
      <c r="B767" s="3" t="s">
        <v>1793</v>
      </c>
      <c r="C767" s="63">
        <v>11329</v>
      </c>
      <c r="D767" s="3" t="s">
        <v>2750</v>
      </c>
      <c r="E767" s="4" t="s">
        <v>949</v>
      </c>
      <c r="F767" s="4" t="s">
        <v>957</v>
      </c>
      <c r="G767" s="4">
        <v>172</v>
      </c>
      <c r="H767" s="109">
        <v>111.31278538812801</v>
      </c>
      <c r="I767" s="109">
        <v>101.171332142148</v>
      </c>
      <c r="J767" s="109">
        <v>100.37522334723</v>
      </c>
      <c r="K767" s="109">
        <v>102.1</v>
      </c>
      <c r="L767" s="109">
        <f>VLOOKUP($C767,ข้อมูลพื้นฐานรพ_สป_ณสค61!$C$2:$S$897,17,0)</f>
        <v>111.19624084103218</v>
      </c>
      <c r="M767" s="3">
        <f t="shared" si="11"/>
        <v>1</v>
      </c>
    </row>
    <row r="768" spans="1:13" x14ac:dyDescent="0.4">
      <c r="A768" s="4">
        <v>11</v>
      </c>
      <c r="B768" s="3" t="s">
        <v>1793</v>
      </c>
      <c r="C768" s="63">
        <v>11330</v>
      </c>
      <c r="D768" s="3" t="s">
        <v>2751</v>
      </c>
      <c r="E768" s="4" t="s">
        <v>982</v>
      </c>
      <c r="F768" s="4" t="s">
        <v>983</v>
      </c>
      <c r="G768" s="4">
        <v>234</v>
      </c>
      <c r="H768" s="109">
        <v>86.707645474768796</v>
      </c>
      <c r="I768" s="109">
        <v>94.9197986184288</v>
      </c>
      <c r="J768" s="109">
        <v>88.662920032783006</v>
      </c>
      <c r="K768" s="109">
        <v>79.87</v>
      </c>
      <c r="L768" s="109">
        <f>VLOOKUP($C768,ข้อมูลพื้นฐานรพ_สป_ณสค61!$C$2:$S$897,17,0)</f>
        <v>100.13400833829661</v>
      </c>
      <c r="M768" s="3">
        <f t="shared" si="11"/>
        <v>1</v>
      </c>
    </row>
    <row r="769" spans="1:13" x14ac:dyDescent="0.4">
      <c r="A769" s="4">
        <v>11</v>
      </c>
      <c r="B769" s="3" t="s">
        <v>1793</v>
      </c>
      <c r="C769" s="63">
        <v>11331</v>
      </c>
      <c r="D769" s="3" t="s">
        <v>2752</v>
      </c>
      <c r="E769" s="4" t="s">
        <v>949</v>
      </c>
      <c r="F769" s="4" t="s">
        <v>954</v>
      </c>
      <c r="G769" s="4">
        <v>30</v>
      </c>
      <c r="H769" s="109">
        <v>97.799086757990906</v>
      </c>
      <c r="I769" s="109">
        <v>79.114155251141597</v>
      </c>
      <c r="J769" s="109">
        <v>74.474885844748897</v>
      </c>
      <c r="K769" s="109">
        <v>57.74</v>
      </c>
      <c r="L769" s="109">
        <f>VLOOKUP($C769,ข้อมูลพื้นฐานรพ_สป_ณสค61!$C$2:$S$897,17,0)</f>
        <v>62.904109589041099</v>
      </c>
      <c r="M769" s="3">
        <f t="shared" si="11"/>
        <v>0</v>
      </c>
    </row>
    <row r="770" spans="1:13" x14ac:dyDescent="0.4">
      <c r="A770" s="4">
        <v>11</v>
      </c>
      <c r="B770" s="3" t="s">
        <v>1793</v>
      </c>
      <c r="C770" s="63">
        <v>11332</v>
      </c>
      <c r="D770" s="3" t="s">
        <v>2753</v>
      </c>
      <c r="E770" s="4" t="s">
        <v>949</v>
      </c>
      <c r="F770" s="4" t="s">
        <v>950</v>
      </c>
      <c r="G770" s="4">
        <v>60</v>
      </c>
      <c r="H770" s="109">
        <v>54.305936073059399</v>
      </c>
      <c r="I770" s="109">
        <v>44.418351815612098</v>
      </c>
      <c r="J770" s="109">
        <v>47.327679930419698</v>
      </c>
      <c r="K770" s="109">
        <v>45.06</v>
      </c>
      <c r="L770" s="109">
        <f>VLOOKUP($C770,ข้อมูลพื้นฐานรพ_สป_ณสค61!$C$2:$S$897,17,0)</f>
        <v>67.287671232876718</v>
      </c>
      <c r="M770" s="3">
        <f t="shared" si="11"/>
        <v>0</v>
      </c>
    </row>
    <row r="771" spans="1:13" x14ac:dyDescent="0.4">
      <c r="A771" s="4">
        <v>11</v>
      </c>
      <c r="B771" s="3" t="s">
        <v>1793</v>
      </c>
      <c r="C771" s="63">
        <v>11333</v>
      </c>
      <c r="D771" s="3" t="s">
        <v>2755</v>
      </c>
      <c r="E771" s="4" t="s">
        <v>949</v>
      </c>
      <c r="F771" s="4" t="s">
        <v>957</v>
      </c>
      <c r="G771" s="4">
        <v>90</v>
      </c>
      <c r="H771" s="109">
        <v>82.326182476092001</v>
      </c>
      <c r="I771" s="109">
        <v>37.975388901787802</v>
      </c>
      <c r="J771" s="109">
        <v>40.557232412352</v>
      </c>
      <c r="K771" s="109">
        <v>33.33</v>
      </c>
      <c r="L771" s="109">
        <f>VLOOKUP($C771,ข้อมูลพื้นฐานรพ_สป_ณสค61!$C$2:$S$897,17,0)</f>
        <v>51.394216133942159</v>
      </c>
      <c r="M771" s="3">
        <f t="shared" ref="M771:M833" si="12">IF(L771&gt;=80,1,0)</f>
        <v>0</v>
      </c>
    </row>
    <row r="772" spans="1:13" x14ac:dyDescent="0.4">
      <c r="A772" s="4">
        <v>11</v>
      </c>
      <c r="B772" s="3" t="s">
        <v>1793</v>
      </c>
      <c r="C772" s="63">
        <v>11334</v>
      </c>
      <c r="D772" s="3" t="s">
        <v>2754</v>
      </c>
      <c r="E772" s="4" t="s">
        <v>949</v>
      </c>
      <c r="F772" s="4" t="s">
        <v>950</v>
      </c>
      <c r="G772" s="4">
        <v>30</v>
      </c>
      <c r="H772" s="109">
        <v>135.890410958904</v>
      </c>
      <c r="I772" s="109">
        <v>94.471232876712307</v>
      </c>
      <c r="J772" s="109">
        <v>87.632876712328795</v>
      </c>
      <c r="K772" s="109">
        <v>76.61</v>
      </c>
      <c r="L772" s="109">
        <f>VLOOKUP($C772,ข้อมูลพื้นฐานรพ_สป_ณสค61!$C$2:$S$897,17,0)</f>
        <v>142.83105022831049</v>
      </c>
      <c r="M772" s="3">
        <f t="shared" si="12"/>
        <v>1</v>
      </c>
    </row>
    <row r="773" spans="1:13" x14ac:dyDescent="0.4">
      <c r="A773" s="4">
        <v>11</v>
      </c>
      <c r="B773" s="3" t="s">
        <v>1793</v>
      </c>
      <c r="C773" s="63">
        <v>11335</v>
      </c>
      <c r="D773" s="3" t="s">
        <v>2756</v>
      </c>
      <c r="E773" s="4" t="s">
        <v>982</v>
      </c>
      <c r="F773" s="4" t="s">
        <v>983</v>
      </c>
      <c r="G773" s="4">
        <v>260</v>
      </c>
      <c r="H773" s="109">
        <v>74.749277365841394</v>
      </c>
      <c r="I773" s="109">
        <v>98.579557428872505</v>
      </c>
      <c r="J773" s="109">
        <v>83.103617843343898</v>
      </c>
      <c r="K773" s="109">
        <v>87.71</v>
      </c>
      <c r="L773" s="109">
        <f>VLOOKUP($C773,ข้อมูลพื้นฐานรพ_สป_ณสค61!$C$2:$S$897,17,0)</f>
        <v>83.883034773445729</v>
      </c>
      <c r="M773" s="3">
        <f t="shared" si="12"/>
        <v>1</v>
      </c>
    </row>
    <row r="774" spans="1:13" x14ac:dyDescent="0.4">
      <c r="A774" s="4">
        <v>11</v>
      </c>
      <c r="B774" s="3" t="s">
        <v>1793</v>
      </c>
      <c r="C774" s="63">
        <v>11336</v>
      </c>
      <c r="D774" s="3" t="s">
        <v>2757</v>
      </c>
      <c r="E774" s="4" t="s">
        <v>949</v>
      </c>
      <c r="F774" s="4" t="s">
        <v>954</v>
      </c>
      <c r="G774" s="4">
        <v>30</v>
      </c>
      <c r="H774" s="109">
        <v>120.593607305936</v>
      </c>
      <c r="I774" s="109">
        <v>62.704374723817899</v>
      </c>
      <c r="J774" s="109">
        <v>58.4312859036677</v>
      </c>
      <c r="K774" s="109">
        <v>40.42</v>
      </c>
      <c r="L774" s="109">
        <f>VLOOKUP($C774,ข้อมูลพื้นฐานรพ_สป_ณสค61!$C$2:$S$897,17,0)</f>
        <v>104.97716894977169</v>
      </c>
      <c r="M774" s="3">
        <f t="shared" si="12"/>
        <v>1</v>
      </c>
    </row>
    <row r="775" spans="1:13" x14ac:dyDescent="0.4">
      <c r="A775" s="4">
        <v>11</v>
      </c>
      <c r="B775" s="3" t="s">
        <v>1793</v>
      </c>
      <c r="C775" s="63">
        <v>11337</v>
      </c>
      <c r="D775" s="3" t="s">
        <v>2758</v>
      </c>
      <c r="E775" s="4" t="s">
        <v>949</v>
      </c>
      <c r="F775" s="4" t="s">
        <v>954</v>
      </c>
      <c r="G775" s="4">
        <v>59</v>
      </c>
      <c r="H775" s="109">
        <v>141.87214611872099</v>
      </c>
      <c r="I775" s="109">
        <v>61.616438356164402</v>
      </c>
      <c r="J775" s="109">
        <v>50.5342465753425</v>
      </c>
      <c r="K775" s="109">
        <v>54.73</v>
      </c>
      <c r="L775" s="109">
        <f>VLOOKUP($C775,ข้อมูลพื้นฐานรพ_สป_ณสค61!$C$2:$S$897,17,0)</f>
        <v>66.575342465753423</v>
      </c>
      <c r="M775" s="3">
        <f t="shared" si="12"/>
        <v>0</v>
      </c>
    </row>
    <row r="776" spans="1:13" x14ac:dyDescent="0.4">
      <c r="A776" s="4">
        <v>11</v>
      </c>
      <c r="B776" s="3" t="s">
        <v>1793</v>
      </c>
      <c r="C776" s="63">
        <v>11338</v>
      </c>
      <c r="D776" s="3" t="s">
        <v>2759</v>
      </c>
      <c r="E776" s="4" t="s">
        <v>949</v>
      </c>
      <c r="F776" s="4" t="s">
        <v>954</v>
      </c>
      <c r="G776" s="4">
        <v>30</v>
      </c>
      <c r="H776" s="109">
        <v>77.598173515981699</v>
      </c>
      <c r="I776" s="109">
        <v>96.283105022831094</v>
      </c>
      <c r="J776" s="109">
        <v>65.835616438356197</v>
      </c>
      <c r="K776" s="109">
        <v>51.24</v>
      </c>
      <c r="L776" s="109">
        <f>VLOOKUP($C776,ข้อมูลพื้นฐานรพ_สป_ณสค61!$C$2:$S$897,17,0)</f>
        <v>83.534246575342465</v>
      </c>
      <c r="M776" s="3">
        <f t="shared" si="12"/>
        <v>1</v>
      </c>
    </row>
    <row r="777" spans="1:13" x14ac:dyDescent="0.4">
      <c r="A777" s="4">
        <v>11</v>
      </c>
      <c r="B777" s="3" t="s">
        <v>1793</v>
      </c>
      <c r="C777" s="63">
        <v>11339</v>
      </c>
      <c r="D777" s="3" t="s">
        <v>2760</v>
      </c>
      <c r="E777" s="4" t="s">
        <v>949</v>
      </c>
      <c r="F777" s="4" t="s">
        <v>976</v>
      </c>
      <c r="G777" s="4">
        <v>10</v>
      </c>
      <c r="H777" s="109">
        <v>73.726027397260296</v>
      </c>
      <c r="I777" s="109">
        <v>46.611872146118699</v>
      </c>
      <c r="J777" s="109">
        <v>52.785388127853899</v>
      </c>
      <c r="K777" s="109">
        <v>45.92</v>
      </c>
      <c r="L777" s="109">
        <f>VLOOKUP($C777,ข้อมูลพื้นฐานรพ_สป_ณสค61!$C$2:$S$897,17,0)</f>
        <v>92.109589041095887</v>
      </c>
      <c r="M777" s="3">
        <f t="shared" si="12"/>
        <v>1</v>
      </c>
    </row>
    <row r="778" spans="1:13" x14ac:dyDescent="0.4">
      <c r="A778" s="4">
        <v>11</v>
      </c>
      <c r="B778" s="3" t="s">
        <v>1793</v>
      </c>
      <c r="C778" s="63">
        <v>11660</v>
      </c>
      <c r="D778" s="3" t="s">
        <v>2761</v>
      </c>
      <c r="E778" s="4" t="s">
        <v>949</v>
      </c>
      <c r="F778" s="4" t="s">
        <v>954</v>
      </c>
      <c r="G778" s="4">
        <v>24</v>
      </c>
      <c r="H778" s="109">
        <v>51.305936073059399</v>
      </c>
      <c r="I778" s="109">
        <v>34.987912973408498</v>
      </c>
      <c r="J778" s="109">
        <v>35.705076551168403</v>
      </c>
      <c r="K778" s="109">
        <v>31.87</v>
      </c>
      <c r="L778" s="109">
        <f>VLOOKUP($C778,ข้อมูลพื้นฐานรพ_สป_ณสค61!$C$2:$S$897,17,0)</f>
        <v>52.922374429223744</v>
      </c>
      <c r="M778" s="3">
        <f t="shared" si="12"/>
        <v>0</v>
      </c>
    </row>
    <row r="779" spans="1:13" x14ac:dyDescent="0.4">
      <c r="A779" s="4">
        <v>11</v>
      </c>
      <c r="B779" s="3" t="s">
        <v>1793</v>
      </c>
      <c r="C779" s="63">
        <v>40491</v>
      </c>
      <c r="D779" s="3" t="s">
        <v>2041</v>
      </c>
      <c r="E779" s="4" t="s">
        <v>949</v>
      </c>
      <c r="F779" s="114" t="s">
        <v>976</v>
      </c>
      <c r="G779" s="114">
        <v>10</v>
      </c>
      <c r="H779" s="110">
        <v>0</v>
      </c>
      <c r="I779" s="110">
        <v>0</v>
      </c>
      <c r="J779" s="110">
        <v>0</v>
      </c>
      <c r="K779" s="110">
        <v>0</v>
      </c>
      <c r="L779" s="110">
        <f>VLOOKUP($C779,ข้อมูลพื้นฐานรพ_สป_ณสค61!$C$2:$S$897,17,0)</f>
        <v>0</v>
      </c>
      <c r="M779" s="111">
        <v>1</v>
      </c>
    </row>
    <row r="780" spans="1:13" x14ac:dyDescent="0.4">
      <c r="A780" s="4">
        <v>11</v>
      </c>
      <c r="B780" s="3" t="s">
        <v>1793</v>
      </c>
      <c r="C780" s="63">
        <v>40492</v>
      </c>
      <c r="D780" s="3" t="s">
        <v>2762</v>
      </c>
      <c r="E780" s="4" t="s">
        <v>949</v>
      </c>
      <c r="F780" s="114" t="s">
        <v>976</v>
      </c>
      <c r="G780" s="114">
        <v>10</v>
      </c>
      <c r="H780" s="110">
        <v>0</v>
      </c>
      <c r="I780" s="110">
        <v>0</v>
      </c>
      <c r="J780" s="110">
        <v>0</v>
      </c>
      <c r="K780" s="110">
        <v>0</v>
      </c>
      <c r="L780" s="110">
        <f>VLOOKUP($C780,ข้อมูลพื้นฐานรพ_สป_ณสค61!$C$2:$S$897,17,0)</f>
        <v>0</v>
      </c>
      <c r="M780" s="111">
        <v>1</v>
      </c>
    </row>
    <row r="781" spans="1:13" x14ac:dyDescent="0.4">
      <c r="A781" s="4">
        <v>11</v>
      </c>
      <c r="B781" s="3" t="s">
        <v>1793</v>
      </c>
      <c r="C781" s="63">
        <v>40742</v>
      </c>
      <c r="D781" s="3" t="s">
        <v>2763</v>
      </c>
      <c r="E781" s="4" t="s">
        <v>949</v>
      </c>
      <c r="F781" s="114" t="s">
        <v>976</v>
      </c>
      <c r="G781" s="114">
        <v>0</v>
      </c>
      <c r="H781" s="110">
        <v>0</v>
      </c>
      <c r="I781" s="110">
        <v>0</v>
      </c>
      <c r="J781" s="110">
        <v>0</v>
      </c>
      <c r="K781" s="110">
        <v>0</v>
      </c>
      <c r="L781" s="110">
        <f>VLOOKUP($C781,ข้อมูลพื้นฐานรพ_สป_ณสค61!$C$2:$S$897,17,0)</f>
        <v>0</v>
      </c>
      <c r="M781" s="111">
        <v>1</v>
      </c>
    </row>
    <row r="782" spans="1:13" x14ac:dyDescent="0.4">
      <c r="A782" s="4">
        <v>11</v>
      </c>
      <c r="B782" s="3" t="s">
        <v>1793</v>
      </c>
      <c r="C782" s="63">
        <v>40743</v>
      </c>
      <c r="D782" s="3" t="s">
        <v>2764</v>
      </c>
      <c r="E782" s="4" t="s">
        <v>949</v>
      </c>
      <c r="F782" s="114" t="s">
        <v>976</v>
      </c>
      <c r="G782" s="114">
        <v>0</v>
      </c>
      <c r="H782" s="110">
        <v>0</v>
      </c>
      <c r="I782" s="110">
        <v>0</v>
      </c>
      <c r="J782" s="110">
        <v>0</v>
      </c>
      <c r="K782" s="110">
        <v>0</v>
      </c>
      <c r="L782" s="110">
        <f>VLOOKUP($C782,ข้อมูลพื้นฐานรพ_สป_ณสค61!$C$2:$S$897,17,0)</f>
        <v>0</v>
      </c>
      <c r="M782" s="111">
        <v>1</v>
      </c>
    </row>
    <row r="783" spans="1:13" x14ac:dyDescent="0.4">
      <c r="A783" s="4">
        <v>11</v>
      </c>
      <c r="B783" s="3" t="s">
        <v>1816</v>
      </c>
      <c r="C783" s="63">
        <v>10739</v>
      </c>
      <c r="D783" s="3" t="s">
        <v>2765</v>
      </c>
      <c r="E783" s="4" t="s">
        <v>982</v>
      </c>
      <c r="F783" s="4" t="s">
        <v>1009</v>
      </c>
      <c r="G783" s="4">
        <v>215</v>
      </c>
      <c r="H783" s="109">
        <v>72.351811547817206</v>
      </c>
      <c r="I783" s="109">
        <v>70.402038865880897</v>
      </c>
      <c r="J783" s="109">
        <v>62.655622809812002</v>
      </c>
      <c r="K783" s="109">
        <v>61.43</v>
      </c>
      <c r="L783" s="109">
        <f>VLOOKUP($C783,ข้อมูลพื้นฐานรพ_สป_ณสค61!$C$2:$S$897,17,0)</f>
        <v>75.035361580121062</v>
      </c>
      <c r="M783" s="3">
        <f t="shared" si="12"/>
        <v>0</v>
      </c>
    </row>
    <row r="784" spans="1:13" x14ac:dyDescent="0.4">
      <c r="A784" s="4">
        <v>11</v>
      </c>
      <c r="B784" s="3" t="s">
        <v>1816</v>
      </c>
      <c r="C784" s="63">
        <v>10740</v>
      </c>
      <c r="D784" s="3" t="s">
        <v>2766</v>
      </c>
      <c r="E784" s="4" t="s">
        <v>982</v>
      </c>
      <c r="F784" s="4" t="s">
        <v>983</v>
      </c>
      <c r="G784" s="4">
        <v>209</v>
      </c>
      <c r="H784" s="109">
        <v>86.6449965172974</v>
      </c>
      <c r="I784" s="109">
        <v>70.188264596000295</v>
      </c>
      <c r="J784" s="109">
        <v>81.678997875613504</v>
      </c>
      <c r="K784" s="109">
        <v>56.61</v>
      </c>
      <c r="L784" s="109">
        <f>VLOOKUP($C784,ข้อมูลพื้นฐานรพ_สป_ณสค61!$C$2:$S$897,17,0)</f>
        <v>68.077603722881307</v>
      </c>
      <c r="M784" s="3">
        <f t="shared" si="12"/>
        <v>0</v>
      </c>
    </row>
    <row r="785" spans="1:13" x14ac:dyDescent="0.4">
      <c r="A785" s="4">
        <v>11</v>
      </c>
      <c r="B785" s="3" t="s">
        <v>1816</v>
      </c>
      <c r="C785" s="63">
        <v>11347</v>
      </c>
      <c r="D785" s="3" t="s">
        <v>2767</v>
      </c>
      <c r="E785" s="4" t="s">
        <v>949</v>
      </c>
      <c r="F785" s="4" t="s">
        <v>954</v>
      </c>
      <c r="G785" s="4">
        <v>30</v>
      </c>
      <c r="H785" s="109">
        <v>15.6529680365297</v>
      </c>
      <c r="I785" s="109">
        <v>14.812785388127899</v>
      </c>
      <c r="J785" s="109">
        <v>13.5433789954338</v>
      </c>
      <c r="K785" s="109">
        <v>9.11</v>
      </c>
      <c r="L785" s="109">
        <f>VLOOKUP($C785,ข้อมูลพื้นฐานรพ_สป_ณสค61!$C$2:$S$897,17,0)</f>
        <v>13.342465753424657</v>
      </c>
      <c r="M785" s="3">
        <f t="shared" si="12"/>
        <v>0</v>
      </c>
    </row>
    <row r="786" spans="1:13" x14ac:dyDescent="0.4">
      <c r="A786" s="4">
        <v>11</v>
      </c>
      <c r="B786" s="3" t="s">
        <v>1816</v>
      </c>
      <c r="C786" s="63">
        <v>11348</v>
      </c>
      <c r="D786" s="3" t="s">
        <v>2768</v>
      </c>
      <c r="E786" s="4" t="s">
        <v>949</v>
      </c>
      <c r="F786" s="4" t="s">
        <v>954</v>
      </c>
      <c r="G786" s="4">
        <v>30</v>
      </c>
      <c r="H786" s="109">
        <v>31.4611872146119</v>
      </c>
      <c r="I786" s="109">
        <v>30.694063926940601</v>
      </c>
      <c r="J786" s="109">
        <v>25.3607305936073</v>
      </c>
      <c r="K786" s="109">
        <v>30.58</v>
      </c>
      <c r="L786" s="109">
        <f>VLOOKUP($C786,ข้อมูลพื้นฐานรพ_สป_ณสค61!$C$2:$S$897,17,0)</f>
        <v>29.095890410958905</v>
      </c>
      <c r="M786" s="3">
        <f t="shared" si="12"/>
        <v>0</v>
      </c>
    </row>
    <row r="787" spans="1:13" x14ac:dyDescent="0.4">
      <c r="A787" s="4">
        <v>11</v>
      </c>
      <c r="B787" s="3" t="s">
        <v>1816</v>
      </c>
      <c r="C787" s="63">
        <v>11349</v>
      </c>
      <c r="D787" s="3" t="s">
        <v>2769</v>
      </c>
      <c r="E787" s="4" t="s">
        <v>949</v>
      </c>
      <c r="F787" s="4" t="s">
        <v>954</v>
      </c>
      <c r="G787" s="4">
        <v>30</v>
      </c>
      <c r="H787" s="109">
        <v>73.397260273972606</v>
      </c>
      <c r="I787" s="109">
        <v>20.5388127853881</v>
      </c>
      <c r="J787" s="109">
        <v>61.470319634703202</v>
      </c>
      <c r="K787" s="109">
        <v>45.68</v>
      </c>
      <c r="L787" s="109">
        <f>VLOOKUP($C787,ข้อมูลพื้นฐานรพ_สป_ณสค61!$C$2:$S$897,17,0)</f>
        <v>52.38356164383562</v>
      </c>
      <c r="M787" s="3">
        <f t="shared" si="12"/>
        <v>0</v>
      </c>
    </row>
    <row r="788" spans="1:13" x14ac:dyDescent="0.4">
      <c r="A788" s="4">
        <v>11</v>
      </c>
      <c r="B788" s="3" t="s">
        <v>1816</v>
      </c>
      <c r="C788" s="63">
        <v>11350</v>
      </c>
      <c r="D788" s="3" t="s">
        <v>2212</v>
      </c>
      <c r="E788" s="4" t="s">
        <v>949</v>
      </c>
      <c r="F788" s="4" t="s">
        <v>976</v>
      </c>
      <c r="G788" s="4">
        <v>10</v>
      </c>
      <c r="H788" s="109">
        <v>44.931506849315099</v>
      </c>
      <c r="I788" s="109">
        <v>27.589041095890401</v>
      </c>
      <c r="J788" s="109">
        <v>42.657534246575302</v>
      </c>
      <c r="K788" s="109">
        <v>10.74</v>
      </c>
      <c r="L788" s="109">
        <f>VLOOKUP($C788,ข้อมูลพื้นฐานรพ_สป_ณสค61!$C$2:$S$897,17,0)</f>
        <v>8.493150684931507</v>
      </c>
      <c r="M788" s="3">
        <f t="shared" si="12"/>
        <v>0</v>
      </c>
    </row>
    <row r="789" spans="1:13" x14ac:dyDescent="0.4">
      <c r="A789" s="4">
        <v>11</v>
      </c>
      <c r="B789" s="3" t="s">
        <v>1816</v>
      </c>
      <c r="C789" s="63">
        <v>11352</v>
      </c>
      <c r="D789" s="3" t="s">
        <v>2770</v>
      </c>
      <c r="E789" s="4" t="s">
        <v>949</v>
      </c>
      <c r="F789" s="4" t="s">
        <v>954</v>
      </c>
      <c r="G789" s="4">
        <v>30</v>
      </c>
      <c r="H789" s="109">
        <v>54.219178082191803</v>
      </c>
      <c r="I789" s="109">
        <v>43.1598173515982</v>
      </c>
      <c r="J789" s="109">
        <v>26.429223744292202</v>
      </c>
      <c r="K789" s="109">
        <v>31.57</v>
      </c>
      <c r="L789" s="109">
        <f>VLOOKUP($C789,ข้อมูลพื้นฐานรพ_สป_ณสค61!$C$2:$S$897,17,0)</f>
        <v>39.963470319634702</v>
      </c>
      <c r="M789" s="3">
        <f t="shared" si="12"/>
        <v>0</v>
      </c>
    </row>
    <row r="790" spans="1:13" x14ac:dyDescent="0.4">
      <c r="A790" s="4">
        <v>11</v>
      </c>
      <c r="B790" s="3" t="s">
        <v>1816</v>
      </c>
      <c r="C790" s="63">
        <v>11353</v>
      </c>
      <c r="D790" s="3" t="s">
        <v>2771</v>
      </c>
      <c r="E790" s="4" t="s">
        <v>949</v>
      </c>
      <c r="F790" s="4" t="s">
        <v>954</v>
      </c>
      <c r="G790" s="4">
        <v>30</v>
      </c>
      <c r="H790" s="109">
        <v>39.1324200913242</v>
      </c>
      <c r="I790" s="109">
        <v>27.187214611872101</v>
      </c>
      <c r="J790" s="109">
        <v>32.036529680365298</v>
      </c>
      <c r="K790" s="109">
        <v>31.07</v>
      </c>
      <c r="L790" s="109">
        <f>VLOOKUP($C790,ข้อมูลพื้นฐานรพ_สป_ณสค61!$C$2:$S$897,17,0)</f>
        <v>42.922374429223744</v>
      </c>
      <c r="M790" s="3">
        <f t="shared" si="12"/>
        <v>0</v>
      </c>
    </row>
    <row r="791" spans="1:13" x14ac:dyDescent="0.4">
      <c r="A791" s="4">
        <v>11</v>
      </c>
      <c r="B791" s="3" t="s">
        <v>1816</v>
      </c>
      <c r="C791" s="63">
        <v>11354</v>
      </c>
      <c r="D791" s="3" t="s">
        <v>2772</v>
      </c>
      <c r="E791" s="4" t="s">
        <v>949</v>
      </c>
      <c r="F791" s="4" t="s">
        <v>954</v>
      </c>
      <c r="G791" s="4">
        <v>30</v>
      </c>
      <c r="H791" s="109">
        <v>186.45662100456599</v>
      </c>
      <c r="I791" s="109">
        <v>53.753424657534197</v>
      </c>
      <c r="J791" s="109">
        <v>72.273972602739704</v>
      </c>
      <c r="K791" s="109">
        <v>50.66</v>
      </c>
      <c r="L791" s="109">
        <f>VLOOKUP($C791,ข้อมูลพื้นฐานรพ_สป_ณสค61!$C$2:$S$897,17,0)</f>
        <v>54.337899543378995</v>
      </c>
      <c r="M791" s="3">
        <f t="shared" si="12"/>
        <v>0</v>
      </c>
    </row>
    <row r="792" spans="1:13" x14ac:dyDescent="0.4">
      <c r="A792" s="4">
        <v>11</v>
      </c>
      <c r="B792" s="3" t="s">
        <v>1825</v>
      </c>
      <c r="C792" s="63">
        <v>10741</v>
      </c>
      <c r="D792" s="3" t="s">
        <v>2773</v>
      </c>
      <c r="E792" s="4" t="s">
        <v>945</v>
      </c>
      <c r="F792" s="4" t="s">
        <v>946</v>
      </c>
      <c r="G792" s="4">
        <v>551</v>
      </c>
      <c r="H792" s="109">
        <v>107.28669081402001</v>
      </c>
      <c r="I792" s="109">
        <v>86.384998204299393</v>
      </c>
      <c r="J792" s="109">
        <v>56.957057103278402</v>
      </c>
      <c r="K792" s="109">
        <v>72.709999999999994</v>
      </c>
      <c r="L792" s="109">
        <f>VLOOKUP($C792,ข้อมูลพื้นฐานรพ_สป_ณสค61!$C$2:$S$897,17,0)</f>
        <v>110.61880018894662</v>
      </c>
      <c r="M792" s="3">
        <f t="shared" si="12"/>
        <v>1</v>
      </c>
    </row>
    <row r="793" spans="1:13" x14ac:dyDescent="0.4">
      <c r="A793" s="4">
        <v>11</v>
      </c>
      <c r="B793" s="3" t="s">
        <v>1825</v>
      </c>
      <c r="C793" s="63">
        <v>11355</v>
      </c>
      <c r="D793" s="3" t="s">
        <v>2774</v>
      </c>
      <c r="E793" s="4" t="s">
        <v>949</v>
      </c>
      <c r="F793" s="4" t="s">
        <v>957</v>
      </c>
      <c r="G793" s="4">
        <v>60</v>
      </c>
      <c r="H793" s="109">
        <v>66.415525114155201</v>
      </c>
      <c r="I793" s="109">
        <v>55.262925320371203</v>
      </c>
      <c r="J793" s="109">
        <v>21.8647812638091</v>
      </c>
      <c r="K793" s="109">
        <v>29.85</v>
      </c>
      <c r="L793" s="109">
        <f>VLOOKUP($C793,ข้อมูลพื้นฐานรพ_สป_ณสค61!$C$2:$S$897,17,0)</f>
        <v>60.187214611872143</v>
      </c>
      <c r="M793" s="3">
        <f t="shared" si="12"/>
        <v>0</v>
      </c>
    </row>
    <row r="794" spans="1:13" x14ac:dyDescent="0.4">
      <c r="A794" s="4">
        <v>11</v>
      </c>
      <c r="B794" s="3" t="s">
        <v>1825</v>
      </c>
      <c r="C794" s="63">
        <v>11356</v>
      </c>
      <c r="D794" s="3" t="s">
        <v>2775</v>
      </c>
      <c r="E794" s="4" t="s">
        <v>949</v>
      </c>
      <c r="F794" s="4" t="s">
        <v>950</v>
      </c>
      <c r="G794" s="4">
        <v>75</v>
      </c>
      <c r="H794" s="109">
        <v>87.456621004566202</v>
      </c>
      <c r="I794" s="109">
        <v>58.2426614481409</v>
      </c>
      <c r="J794" s="109">
        <v>45.487279843444199</v>
      </c>
      <c r="K794" s="109">
        <v>43.24</v>
      </c>
      <c r="L794" s="109">
        <f>VLOOKUP($C794,ข้อมูลพื้นฐานรพ_สป_ณสค61!$C$2:$S$897,17,0)</f>
        <v>64.796347031963464</v>
      </c>
      <c r="M794" s="3">
        <f t="shared" si="12"/>
        <v>0</v>
      </c>
    </row>
    <row r="795" spans="1:13" x14ac:dyDescent="0.4">
      <c r="A795" s="4">
        <v>11</v>
      </c>
      <c r="B795" s="3" t="s">
        <v>1829</v>
      </c>
      <c r="C795" s="63">
        <v>10743</v>
      </c>
      <c r="D795" s="3" t="s">
        <v>2776</v>
      </c>
      <c r="E795" s="4" t="s">
        <v>982</v>
      </c>
      <c r="F795" s="4" t="s">
        <v>1009</v>
      </c>
      <c r="G795" s="4">
        <v>300</v>
      </c>
      <c r="H795" s="109">
        <v>75.6803652968037</v>
      </c>
      <c r="I795" s="109">
        <v>86.376255707762596</v>
      </c>
      <c r="J795" s="109">
        <v>70.411872146118696</v>
      </c>
      <c r="K795" s="109">
        <v>45.59</v>
      </c>
      <c r="L795" s="109">
        <f>VLOOKUP($C795,ข้อมูลพื้นฐานรพ_สป_ณสค61!$C$2:$S$897,17,0)</f>
        <v>73.263013698630132</v>
      </c>
      <c r="M795" s="3">
        <f t="shared" si="12"/>
        <v>0</v>
      </c>
    </row>
    <row r="796" spans="1:13" x14ac:dyDescent="0.4">
      <c r="A796" s="4">
        <v>11</v>
      </c>
      <c r="B796" s="3" t="s">
        <v>1829</v>
      </c>
      <c r="C796" s="63">
        <v>11323</v>
      </c>
      <c r="D796" s="3" t="s">
        <v>2777</v>
      </c>
      <c r="E796" s="4" t="s">
        <v>949</v>
      </c>
      <c r="F796" s="4" t="s">
        <v>976</v>
      </c>
      <c r="G796" s="4">
        <v>12</v>
      </c>
      <c r="H796" s="109">
        <v>33.8883034773446</v>
      </c>
      <c r="I796" s="109">
        <v>35.570776255707798</v>
      </c>
      <c r="J796" s="109">
        <v>39.748858447488601</v>
      </c>
      <c r="K796" s="109">
        <v>24</v>
      </c>
      <c r="L796" s="109">
        <f>VLOOKUP($C796,ข้อมูลพื้นฐานรพ_สป_ณสค61!$C$2:$S$897,17,0)</f>
        <v>34.634703196347033</v>
      </c>
      <c r="M796" s="3">
        <f t="shared" si="12"/>
        <v>0</v>
      </c>
    </row>
    <row r="797" spans="1:13" x14ac:dyDescent="0.4">
      <c r="A797" s="4">
        <v>11</v>
      </c>
      <c r="B797" s="3" t="s">
        <v>1829</v>
      </c>
      <c r="C797" s="63">
        <v>11372</v>
      </c>
      <c r="D797" s="3" t="s">
        <v>2778</v>
      </c>
      <c r="E797" s="4" t="s">
        <v>949</v>
      </c>
      <c r="F797" s="4" t="s">
        <v>954</v>
      </c>
      <c r="G797" s="4">
        <v>30</v>
      </c>
      <c r="H797" s="109">
        <v>44.100456621004597</v>
      </c>
      <c r="I797" s="109">
        <v>40.155251141552498</v>
      </c>
      <c r="J797" s="109">
        <v>47.041095890411</v>
      </c>
      <c r="K797" s="109">
        <v>27.96</v>
      </c>
      <c r="L797" s="109">
        <f>VLOOKUP($C797,ข้อมูลพื้นฐานรพ_สป_ณสค61!$C$2:$S$897,17,0)</f>
        <v>34.547945205479451</v>
      </c>
      <c r="M797" s="3">
        <f t="shared" si="12"/>
        <v>0</v>
      </c>
    </row>
    <row r="798" spans="1:13" x14ac:dyDescent="0.4">
      <c r="A798" s="4">
        <v>11</v>
      </c>
      <c r="B798" s="3" t="s">
        <v>1829</v>
      </c>
      <c r="C798" s="63">
        <v>11373</v>
      </c>
      <c r="D798" s="3" t="s">
        <v>2779</v>
      </c>
      <c r="E798" s="4" t="s">
        <v>949</v>
      </c>
      <c r="F798" s="4" t="s">
        <v>954</v>
      </c>
      <c r="G798" s="4">
        <v>48</v>
      </c>
      <c r="H798" s="109">
        <v>72.422700587084194</v>
      </c>
      <c r="I798" s="109">
        <v>62.8538812785388</v>
      </c>
      <c r="J798" s="109">
        <v>42.773972602739697</v>
      </c>
      <c r="K798" s="109">
        <v>35.79</v>
      </c>
      <c r="L798" s="109">
        <f>VLOOKUP($C798,ข้อมูลพื้นฐานรพ_สป_ณสค61!$C$2:$S$897,17,0)</f>
        <v>61.963470319634702</v>
      </c>
      <c r="M798" s="3">
        <f t="shared" si="12"/>
        <v>0</v>
      </c>
    </row>
    <row r="799" spans="1:13" x14ac:dyDescent="0.4">
      <c r="A799" s="4">
        <v>11</v>
      </c>
      <c r="B799" s="3" t="s">
        <v>1829</v>
      </c>
      <c r="C799" s="63">
        <v>11374</v>
      </c>
      <c r="D799" s="3" t="s">
        <v>2780</v>
      </c>
      <c r="E799" s="4" t="s">
        <v>949</v>
      </c>
      <c r="F799" s="4" t="s">
        <v>976</v>
      </c>
      <c r="G799" s="4">
        <v>24</v>
      </c>
      <c r="H799" s="109">
        <v>23.755707762557101</v>
      </c>
      <c r="I799" s="109">
        <v>22.968036529680401</v>
      </c>
      <c r="J799" s="109">
        <v>36.164383561643803</v>
      </c>
      <c r="K799" s="109">
        <v>23.06</v>
      </c>
      <c r="L799" s="109">
        <f>VLOOKUP($C799,ข้อมูลพื้นฐานรพ_สป_ณสค61!$C$2:$S$897,17,0)</f>
        <v>31.244292237442924</v>
      </c>
      <c r="M799" s="3">
        <f t="shared" si="12"/>
        <v>0</v>
      </c>
    </row>
    <row r="800" spans="1:13" x14ac:dyDescent="0.4">
      <c r="A800" s="4">
        <v>11</v>
      </c>
      <c r="B800" s="3" t="s">
        <v>1835</v>
      </c>
      <c r="C800" s="63">
        <v>10681</v>
      </c>
      <c r="D800" s="3" t="s">
        <v>2781</v>
      </c>
      <c r="E800" s="4" t="s">
        <v>945</v>
      </c>
      <c r="F800" s="4" t="s">
        <v>946</v>
      </c>
      <c r="G800" s="4">
        <v>748</v>
      </c>
      <c r="H800" s="109">
        <v>106.370565507552</v>
      </c>
      <c r="I800" s="109">
        <v>103.710221285564</v>
      </c>
      <c r="J800" s="109">
        <v>96.598524762908298</v>
      </c>
      <c r="K800" s="109">
        <v>79.92</v>
      </c>
      <c r="L800" s="109">
        <f>VLOOKUP($C800,ข้อมูลพื้นฐานรพ_สป_ณสค61!$C$2:$S$897,17,0)</f>
        <v>100.89810270309867</v>
      </c>
      <c r="M800" s="3">
        <f t="shared" si="12"/>
        <v>1</v>
      </c>
    </row>
    <row r="801" spans="1:13" x14ac:dyDescent="0.4">
      <c r="A801" s="4">
        <v>11</v>
      </c>
      <c r="B801" s="3" t="s">
        <v>1835</v>
      </c>
      <c r="C801" s="63">
        <v>10742</v>
      </c>
      <c r="D801" s="3" t="s">
        <v>2782</v>
      </c>
      <c r="E801" s="4" t="s">
        <v>982</v>
      </c>
      <c r="F801" s="4" t="s">
        <v>983</v>
      </c>
      <c r="G801" s="4">
        <v>126</v>
      </c>
      <c r="H801" s="109">
        <v>94.800842992623799</v>
      </c>
      <c r="I801" s="109">
        <v>92.383126766688406</v>
      </c>
      <c r="J801" s="109">
        <v>100.113068058274</v>
      </c>
      <c r="K801" s="109">
        <v>61.92</v>
      </c>
      <c r="L801" s="109">
        <f>VLOOKUP($C801,ข้อมูลพื้นฐานรพ_สป_ณสค61!$C$2:$S$897,17,0)</f>
        <v>96.473036240679733</v>
      </c>
      <c r="M801" s="3">
        <f t="shared" si="12"/>
        <v>1</v>
      </c>
    </row>
    <row r="802" spans="1:13" x14ac:dyDescent="0.4">
      <c r="A802" s="4">
        <v>11</v>
      </c>
      <c r="B802" s="3" t="s">
        <v>1835</v>
      </c>
      <c r="C802" s="63">
        <v>11357</v>
      </c>
      <c r="D802" s="3" t="s">
        <v>2783</v>
      </c>
      <c r="E802" s="4" t="s">
        <v>949</v>
      </c>
      <c r="F802" s="4" t="s">
        <v>957</v>
      </c>
      <c r="G802" s="4">
        <v>118</v>
      </c>
      <c r="H802" s="109">
        <v>114.70319634703201</v>
      </c>
      <c r="I802" s="109">
        <v>81.165781381045605</v>
      </c>
      <c r="J802" s="109">
        <v>105.79535923958601</v>
      </c>
      <c r="K802" s="109">
        <v>85.87</v>
      </c>
      <c r="L802" s="109">
        <f>VLOOKUP($C802,ข้อมูลพื้นฐานรพ_สป_ณสค61!$C$2:$S$897,17,0)</f>
        <v>95.312282331088923</v>
      </c>
      <c r="M802" s="3">
        <f t="shared" si="12"/>
        <v>1</v>
      </c>
    </row>
    <row r="803" spans="1:13" x14ac:dyDescent="0.4">
      <c r="A803" s="4">
        <v>11</v>
      </c>
      <c r="B803" s="3" t="s">
        <v>1835</v>
      </c>
      <c r="C803" s="63">
        <v>11358</v>
      </c>
      <c r="D803" s="3" t="s">
        <v>2784</v>
      </c>
      <c r="E803" s="4" t="s">
        <v>949</v>
      </c>
      <c r="F803" s="4" t="s">
        <v>954</v>
      </c>
      <c r="G803" s="4">
        <v>30</v>
      </c>
      <c r="H803" s="109">
        <v>77.543378995433798</v>
      </c>
      <c r="I803" s="109">
        <v>69.744292237442906</v>
      </c>
      <c r="J803" s="109">
        <v>52.4931506849315</v>
      </c>
      <c r="K803" s="109">
        <v>42.64</v>
      </c>
      <c r="L803" s="109">
        <f>VLOOKUP($C803,ข้อมูลพื้นฐานรพ_สป_ณสค61!$C$2:$S$897,17,0)</f>
        <v>49.981735159817354</v>
      </c>
      <c r="M803" s="3">
        <f t="shared" si="12"/>
        <v>0</v>
      </c>
    </row>
    <row r="804" spans="1:13" x14ac:dyDescent="0.4">
      <c r="A804" s="4">
        <v>11</v>
      </c>
      <c r="B804" s="3" t="s">
        <v>1835</v>
      </c>
      <c r="C804" s="63">
        <v>11359</v>
      </c>
      <c r="D804" s="3" t="s">
        <v>2785</v>
      </c>
      <c r="E804" s="4" t="s">
        <v>949</v>
      </c>
      <c r="F804" s="4" t="s">
        <v>954</v>
      </c>
      <c r="G804" s="4">
        <v>33</v>
      </c>
      <c r="H804" s="109">
        <v>54.6666666666667</v>
      </c>
      <c r="I804" s="109">
        <v>55.2096305520963</v>
      </c>
      <c r="J804" s="109">
        <v>49.090909090909101</v>
      </c>
      <c r="K804" s="109">
        <v>40.19</v>
      </c>
      <c r="L804" s="109">
        <f>VLOOKUP($C804,ข้อมูลพื้นฐานรพ_สป_ณสค61!$C$2:$S$897,17,0)</f>
        <v>60.323785803237861</v>
      </c>
      <c r="M804" s="3">
        <f t="shared" si="12"/>
        <v>0</v>
      </c>
    </row>
    <row r="805" spans="1:13" x14ac:dyDescent="0.4">
      <c r="A805" s="4">
        <v>11</v>
      </c>
      <c r="B805" s="3" t="s">
        <v>1835</v>
      </c>
      <c r="C805" s="63">
        <v>11360</v>
      </c>
      <c r="D805" s="3" t="s">
        <v>2786</v>
      </c>
      <c r="E805" s="4" t="s">
        <v>949</v>
      </c>
      <c r="F805" s="4" t="s">
        <v>957</v>
      </c>
      <c r="G805" s="4">
        <v>70</v>
      </c>
      <c r="H805" s="109">
        <v>76.251141552511399</v>
      </c>
      <c r="I805" s="109">
        <v>61.373776908023501</v>
      </c>
      <c r="J805" s="109">
        <v>50.168297455968698</v>
      </c>
      <c r="K805" s="109">
        <v>44.26</v>
      </c>
      <c r="L805" s="109">
        <f>VLOOKUP($C805,ข้อมูลพื้นฐานรพ_สป_ณสค61!$C$2:$S$897,17,0)</f>
        <v>60.908023483365952</v>
      </c>
      <c r="M805" s="3">
        <f t="shared" si="12"/>
        <v>0</v>
      </c>
    </row>
    <row r="806" spans="1:13" x14ac:dyDescent="0.4">
      <c r="A806" s="4">
        <v>11</v>
      </c>
      <c r="B806" s="3" t="s">
        <v>1835</v>
      </c>
      <c r="C806" s="63">
        <v>11361</v>
      </c>
      <c r="D806" s="3" t="s">
        <v>2787</v>
      </c>
      <c r="E806" s="4" t="s">
        <v>949</v>
      </c>
      <c r="F806" s="4" t="s">
        <v>954</v>
      </c>
      <c r="G806" s="4">
        <v>30</v>
      </c>
      <c r="H806" s="109">
        <v>123.452054794521</v>
      </c>
      <c r="I806" s="109">
        <v>107.488584474886</v>
      </c>
      <c r="J806" s="109">
        <v>128.20091324200899</v>
      </c>
      <c r="K806" s="109">
        <v>110.88</v>
      </c>
      <c r="L806" s="109">
        <f>VLOOKUP($C806,ข้อมูลพื้นฐานรพ_สป_ณสค61!$C$2:$S$897,17,0)</f>
        <v>111.04109589041096</v>
      </c>
      <c r="M806" s="3">
        <f t="shared" si="12"/>
        <v>1</v>
      </c>
    </row>
    <row r="807" spans="1:13" x14ac:dyDescent="0.4">
      <c r="A807" s="4">
        <v>11</v>
      </c>
      <c r="B807" s="3" t="s">
        <v>1835</v>
      </c>
      <c r="C807" s="63">
        <v>11362</v>
      </c>
      <c r="D807" s="3" t="s">
        <v>2788</v>
      </c>
      <c r="E807" s="4" t="s">
        <v>949</v>
      </c>
      <c r="F807" s="4" t="s">
        <v>954</v>
      </c>
      <c r="G807" s="4">
        <v>30</v>
      </c>
      <c r="H807" s="109">
        <v>78.146118721461207</v>
      </c>
      <c r="I807" s="109">
        <v>87.196347031963498</v>
      </c>
      <c r="J807" s="109">
        <v>93.716894977168906</v>
      </c>
      <c r="K807" s="109">
        <v>90.49</v>
      </c>
      <c r="L807" s="109">
        <f>VLOOKUP($C807,ข้อมูลพื้นฐานรพ_สป_ณสค61!$C$2:$S$897,17,0)</f>
        <v>97.141552511415526</v>
      </c>
      <c r="M807" s="3">
        <f t="shared" si="12"/>
        <v>1</v>
      </c>
    </row>
    <row r="808" spans="1:13" x14ac:dyDescent="0.4">
      <c r="A808" s="4">
        <v>11</v>
      </c>
      <c r="B808" s="3" t="s">
        <v>1835</v>
      </c>
      <c r="C808" s="63">
        <v>11363</v>
      </c>
      <c r="D808" s="3" t="s">
        <v>2789</v>
      </c>
      <c r="E808" s="4" t="s">
        <v>949</v>
      </c>
      <c r="F808" s="4" t="s">
        <v>976</v>
      </c>
      <c r="G808" s="4">
        <v>38</v>
      </c>
      <c r="H808" s="109">
        <v>73.424657534246606</v>
      </c>
      <c r="I808" s="109">
        <v>57.814901436685602</v>
      </c>
      <c r="J808" s="109">
        <v>64.463748747076494</v>
      </c>
      <c r="K808" s="109">
        <v>51.17</v>
      </c>
      <c r="L808" s="109">
        <f>VLOOKUP($C808,ข้อมูลพื้นฐานรพ_สป_ณสค61!$C$2:$S$897,17,0)</f>
        <v>62.811824080749822</v>
      </c>
      <c r="M808" s="3">
        <f t="shared" si="12"/>
        <v>0</v>
      </c>
    </row>
    <row r="809" spans="1:13" x14ac:dyDescent="0.4">
      <c r="A809" s="4">
        <v>11</v>
      </c>
      <c r="B809" s="3" t="s">
        <v>1835</v>
      </c>
      <c r="C809" s="63">
        <v>11364</v>
      </c>
      <c r="D809" s="3" t="s">
        <v>2790</v>
      </c>
      <c r="E809" s="4" t="s">
        <v>949</v>
      </c>
      <c r="F809" s="4" t="s">
        <v>954</v>
      </c>
      <c r="G809" s="4">
        <v>46</v>
      </c>
      <c r="H809" s="109">
        <v>131.196347031963</v>
      </c>
      <c r="I809" s="109">
        <v>61.590232281119697</v>
      </c>
      <c r="J809" s="109">
        <v>55.890410958904098</v>
      </c>
      <c r="K809" s="109">
        <v>52.03</v>
      </c>
      <c r="L809" s="109">
        <f>VLOOKUP($C809,ข้อมูลพื้นฐานรพ_สป_ณสค61!$C$2:$S$897,17,0)</f>
        <v>54.324002382370459</v>
      </c>
      <c r="M809" s="3">
        <f t="shared" si="12"/>
        <v>0</v>
      </c>
    </row>
    <row r="810" spans="1:13" x14ac:dyDescent="0.4">
      <c r="A810" s="4">
        <v>11</v>
      </c>
      <c r="B810" s="3" t="s">
        <v>1835</v>
      </c>
      <c r="C810" s="63">
        <v>11365</v>
      </c>
      <c r="D810" s="3" t="s">
        <v>2791</v>
      </c>
      <c r="E810" s="4" t="s">
        <v>949</v>
      </c>
      <c r="F810" s="4" t="s">
        <v>954</v>
      </c>
      <c r="G810" s="4">
        <v>28</v>
      </c>
      <c r="H810" s="109">
        <v>65.543378995433798</v>
      </c>
      <c r="I810" s="109">
        <v>21.5068493150685</v>
      </c>
      <c r="J810" s="109">
        <v>59.500978473581199</v>
      </c>
      <c r="K810" s="109">
        <v>41.88</v>
      </c>
      <c r="L810" s="109">
        <f>VLOOKUP($C810,ข้อมูลพื้นฐานรพ_สป_ณสค61!$C$2:$S$897,17,0)</f>
        <v>61.604696673189821</v>
      </c>
      <c r="M810" s="3">
        <f t="shared" si="12"/>
        <v>0</v>
      </c>
    </row>
    <row r="811" spans="1:13" x14ac:dyDescent="0.4">
      <c r="A811" s="4">
        <v>11</v>
      </c>
      <c r="B811" s="3" t="s">
        <v>1835</v>
      </c>
      <c r="C811" s="63">
        <v>11366</v>
      </c>
      <c r="D811" s="3" t="s">
        <v>2792</v>
      </c>
      <c r="E811" s="4" t="s">
        <v>949</v>
      </c>
      <c r="F811" s="4" t="s">
        <v>957</v>
      </c>
      <c r="G811" s="4">
        <v>65</v>
      </c>
      <c r="H811" s="109">
        <v>79.940639269406404</v>
      </c>
      <c r="I811" s="109">
        <v>79.3607305936073</v>
      </c>
      <c r="J811" s="109">
        <v>76.410958904109606</v>
      </c>
      <c r="K811" s="109">
        <v>70.040000000000006</v>
      </c>
      <c r="L811" s="109">
        <f>VLOOKUP($C811,ข้อมูลพื้นฐานรพ_สป_ณสค61!$C$2:$S$897,17,0)</f>
        <v>78.668071654373023</v>
      </c>
      <c r="M811" s="3">
        <f t="shared" si="12"/>
        <v>0</v>
      </c>
    </row>
    <row r="812" spans="1:13" x14ac:dyDescent="0.4">
      <c r="A812" s="4">
        <v>11</v>
      </c>
      <c r="B812" s="3" t="s">
        <v>1835</v>
      </c>
      <c r="C812" s="63">
        <v>11367</v>
      </c>
      <c r="D812" s="3" t="s">
        <v>2793</v>
      </c>
      <c r="E812" s="4" t="s">
        <v>949</v>
      </c>
      <c r="F812" s="4" t="s">
        <v>954</v>
      </c>
      <c r="G812" s="4">
        <v>30</v>
      </c>
      <c r="H812" s="109">
        <v>50.164383561643803</v>
      </c>
      <c r="I812" s="109">
        <v>54.803652968036502</v>
      </c>
      <c r="J812" s="109">
        <v>55.607305936073097</v>
      </c>
      <c r="K812" s="109">
        <v>46.75</v>
      </c>
      <c r="L812" s="109">
        <f>VLOOKUP($C812,ข้อมูลพื้นฐานรพ_สป_ณสค61!$C$2:$S$897,17,0)</f>
        <v>64.447488584474883</v>
      </c>
      <c r="M812" s="3">
        <f t="shared" si="12"/>
        <v>0</v>
      </c>
    </row>
    <row r="813" spans="1:13" x14ac:dyDescent="0.4">
      <c r="A813" s="4">
        <v>11</v>
      </c>
      <c r="B813" s="3" t="s">
        <v>1835</v>
      </c>
      <c r="C813" s="63">
        <v>11368</v>
      </c>
      <c r="D813" s="3" t="s">
        <v>2794</v>
      </c>
      <c r="E813" s="4" t="s">
        <v>949</v>
      </c>
      <c r="F813" s="4" t="s">
        <v>954</v>
      </c>
      <c r="G813" s="4">
        <v>42</v>
      </c>
      <c r="H813" s="109">
        <v>124.03652968036501</v>
      </c>
      <c r="I813" s="109">
        <v>80.906217070600604</v>
      </c>
      <c r="J813" s="109">
        <v>82.283105022831094</v>
      </c>
      <c r="K813" s="109">
        <v>80.349999999999994</v>
      </c>
      <c r="L813" s="109">
        <f>VLOOKUP($C813,ข้อมูลพื้นฐานรพ_สป_ณสค61!$C$2:$S$897,17,0)</f>
        <v>70.37181996086106</v>
      </c>
      <c r="M813" s="3">
        <f t="shared" si="12"/>
        <v>0</v>
      </c>
    </row>
    <row r="814" spans="1:13" x14ac:dyDescent="0.4">
      <c r="A814" s="4">
        <v>11</v>
      </c>
      <c r="B814" s="3" t="s">
        <v>1835</v>
      </c>
      <c r="C814" s="63">
        <v>11369</v>
      </c>
      <c r="D814" s="3" t="s">
        <v>2795</v>
      </c>
      <c r="E814" s="4" t="s">
        <v>949</v>
      </c>
      <c r="F814" s="4" t="s">
        <v>954</v>
      </c>
      <c r="G814" s="4">
        <v>60</v>
      </c>
      <c r="H814" s="109">
        <v>117.534246575342</v>
      </c>
      <c r="I814" s="109">
        <v>54.835616438356197</v>
      </c>
      <c r="J814" s="109">
        <v>26.9132420091324</v>
      </c>
      <c r="K814" s="109">
        <v>58.63</v>
      </c>
      <c r="L814" s="109">
        <f>VLOOKUP($C814,ข้อมูลพื้นฐานรพ_สป_ณสค61!$C$2:$S$897,17,0)</f>
        <v>71.958904109589042</v>
      </c>
      <c r="M814" s="3">
        <f t="shared" si="12"/>
        <v>0</v>
      </c>
    </row>
    <row r="815" spans="1:13" x14ac:dyDescent="0.4">
      <c r="A815" s="4">
        <v>11</v>
      </c>
      <c r="B815" s="3" t="s">
        <v>1835</v>
      </c>
      <c r="C815" s="63">
        <v>11370</v>
      </c>
      <c r="D815" s="3" t="s">
        <v>2796</v>
      </c>
      <c r="E815" s="4" t="s">
        <v>949</v>
      </c>
      <c r="F815" s="4" t="s">
        <v>954</v>
      </c>
      <c r="G815" s="4">
        <v>83</v>
      </c>
      <c r="H815" s="109">
        <v>98.981735159817305</v>
      </c>
      <c r="I815" s="109">
        <v>55.424987621719801</v>
      </c>
      <c r="J815" s="109">
        <v>53.253012048192801</v>
      </c>
      <c r="K815" s="109">
        <v>46.28</v>
      </c>
      <c r="L815" s="109">
        <f>VLOOKUP($C815,ข้อมูลพื้นฐานรพ_สป_ณสค61!$C$2:$S$897,17,0)</f>
        <v>52.662155471199867</v>
      </c>
      <c r="M815" s="3">
        <f t="shared" si="12"/>
        <v>0</v>
      </c>
    </row>
    <row r="816" spans="1:13" x14ac:dyDescent="0.4">
      <c r="A816" s="4">
        <v>11</v>
      </c>
      <c r="B816" s="3" t="s">
        <v>1835</v>
      </c>
      <c r="C816" s="63">
        <v>11371</v>
      </c>
      <c r="D816" s="3" t="s">
        <v>2797</v>
      </c>
      <c r="E816" s="4" t="s">
        <v>949</v>
      </c>
      <c r="F816" s="4" t="s">
        <v>954</v>
      </c>
      <c r="G816" s="4">
        <v>37</v>
      </c>
      <c r="H816" s="109">
        <v>78.365296803652996</v>
      </c>
      <c r="I816" s="109">
        <v>50.8675799086758</v>
      </c>
      <c r="J816" s="109">
        <v>56.009132420091298</v>
      </c>
      <c r="K816" s="109">
        <v>65.81</v>
      </c>
      <c r="L816" s="109">
        <f>VLOOKUP($C816,ข้อมูลพื้นฐานรพ_สป_ณสค61!$C$2:$S$897,17,0)</f>
        <v>58.889300259163271</v>
      </c>
      <c r="M816" s="3">
        <f t="shared" si="12"/>
        <v>0</v>
      </c>
    </row>
    <row r="817" spans="1:13" x14ac:dyDescent="0.4">
      <c r="A817" s="4">
        <v>11</v>
      </c>
      <c r="B817" s="3" t="s">
        <v>1835</v>
      </c>
      <c r="C817" s="63">
        <v>11459</v>
      </c>
      <c r="D817" s="3" t="s">
        <v>2798</v>
      </c>
      <c r="E817" s="4" t="s">
        <v>949</v>
      </c>
      <c r="F817" s="4" t="s">
        <v>957</v>
      </c>
      <c r="G817" s="4">
        <v>110</v>
      </c>
      <c r="H817" s="109">
        <v>75.756849315068493</v>
      </c>
      <c r="I817" s="109">
        <v>58.784557907845603</v>
      </c>
      <c r="J817" s="109">
        <v>51.153175591531799</v>
      </c>
      <c r="K817" s="109">
        <v>56.3</v>
      </c>
      <c r="L817" s="109">
        <f>VLOOKUP($C817,ข้อมูลพื้นฐานรพ_สป_ณสค61!$C$2:$S$897,17,0)</f>
        <v>73.778331257783307</v>
      </c>
      <c r="M817" s="3">
        <f t="shared" si="12"/>
        <v>0</v>
      </c>
    </row>
    <row r="818" spans="1:13" x14ac:dyDescent="0.4">
      <c r="A818" s="4">
        <v>11</v>
      </c>
      <c r="B818" s="3" t="s">
        <v>1835</v>
      </c>
      <c r="C818" s="63">
        <v>11654</v>
      </c>
      <c r="D818" s="3" t="s">
        <v>2799</v>
      </c>
      <c r="E818" s="4" t="s">
        <v>949</v>
      </c>
      <c r="F818" s="4" t="s">
        <v>954</v>
      </c>
      <c r="G818" s="4">
        <v>30</v>
      </c>
      <c r="H818" s="109">
        <v>66.420091324200897</v>
      </c>
      <c r="I818" s="109">
        <v>62.474885844748897</v>
      </c>
      <c r="J818" s="109">
        <v>47.662100456620998</v>
      </c>
      <c r="K818" s="109">
        <v>41.97</v>
      </c>
      <c r="L818" s="109">
        <f>VLOOKUP($C818,ข้อมูลพื้นฐานรพ_สป_ณสค61!$C$2:$S$897,17,0)</f>
        <v>59.561643835616437</v>
      </c>
      <c r="M818" s="3">
        <f t="shared" si="12"/>
        <v>0</v>
      </c>
    </row>
    <row r="819" spans="1:13" x14ac:dyDescent="0.4">
      <c r="A819" s="4">
        <v>11</v>
      </c>
      <c r="B819" s="3" t="s">
        <v>1835</v>
      </c>
      <c r="C819" s="63">
        <v>14138</v>
      </c>
      <c r="D819" s="3" t="s">
        <v>2800</v>
      </c>
      <c r="E819" s="4" t="s">
        <v>949</v>
      </c>
      <c r="F819" s="4" t="s">
        <v>957</v>
      </c>
      <c r="G819" s="4">
        <v>73</v>
      </c>
      <c r="H819" s="109">
        <v>137.392694063927</v>
      </c>
      <c r="I819" s="109">
        <v>68.742770167427693</v>
      </c>
      <c r="J819" s="109">
        <v>33.129375951293802</v>
      </c>
      <c r="K819" s="109">
        <v>32.840000000000003</v>
      </c>
      <c r="L819" s="109">
        <f>VLOOKUP($C819,ข้อมูลพื้นฐานรพ_สป_ณสค61!$C$2:$S$897,17,0)</f>
        <v>48.050290861324825</v>
      </c>
      <c r="M819" s="3">
        <f t="shared" si="12"/>
        <v>0</v>
      </c>
    </row>
    <row r="820" spans="1:13" x14ac:dyDescent="0.4">
      <c r="A820" s="4">
        <v>12</v>
      </c>
      <c r="B820" s="3" t="s">
        <v>1856</v>
      </c>
      <c r="C820" s="63">
        <v>10683</v>
      </c>
      <c r="D820" s="3" t="s">
        <v>2801</v>
      </c>
      <c r="E820" s="4" t="s">
        <v>945</v>
      </c>
      <c r="F820" s="4" t="s">
        <v>946</v>
      </c>
      <c r="G820" s="4">
        <v>555</v>
      </c>
      <c r="H820" s="109">
        <v>89.517179429598002</v>
      </c>
      <c r="I820" s="109">
        <v>85.546822366943601</v>
      </c>
      <c r="J820" s="109">
        <v>92.380168176260696</v>
      </c>
      <c r="K820" s="109">
        <v>87.42</v>
      </c>
      <c r="L820" s="109">
        <f>VLOOKUP($C820,ข้อมูลพื้นฐานรพ_สป_ณสค61!$C$2:$S$897,17,0)</f>
        <v>100.26558064914229</v>
      </c>
      <c r="M820" s="3">
        <f t="shared" si="12"/>
        <v>1</v>
      </c>
    </row>
    <row r="821" spans="1:13" x14ac:dyDescent="0.4">
      <c r="A821" s="4">
        <v>12</v>
      </c>
      <c r="B821" s="3" t="s">
        <v>1856</v>
      </c>
      <c r="C821" s="63">
        <v>11407</v>
      </c>
      <c r="D821" s="3" t="s">
        <v>2802</v>
      </c>
      <c r="E821" s="4" t="s">
        <v>949</v>
      </c>
      <c r="F821" s="4" t="s">
        <v>950</v>
      </c>
      <c r="G821" s="4">
        <v>60</v>
      </c>
      <c r="H821" s="109">
        <v>76.301369863013704</v>
      </c>
      <c r="I821" s="109">
        <v>91.634703196347004</v>
      </c>
      <c r="J821" s="109">
        <v>93.182648401826498</v>
      </c>
      <c r="K821" s="109">
        <v>103.3</v>
      </c>
      <c r="L821" s="109">
        <f>VLOOKUP($C821,ข้อมูลพื้นฐานรพ_สป_ณสค61!$C$2:$S$897,17,0)</f>
        <v>114.60273972602739</v>
      </c>
      <c r="M821" s="3">
        <f t="shared" si="12"/>
        <v>1</v>
      </c>
    </row>
    <row r="822" spans="1:13" x14ac:dyDescent="0.4">
      <c r="A822" s="4">
        <v>12</v>
      </c>
      <c r="B822" s="3" t="s">
        <v>1856</v>
      </c>
      <c r="C822" s="63">
        <v>11408</v>
      </c>
      <c r="D822" s="3" t="s">
        <v>2803</v>
      </c>
      <c r="E822" s="4" t="s">
        <v>949</v>
      </c>
      <c r="F822" s="4" t="s">
        <v>950</v>
      </c>
      <c r="G822" s="4">
        <v>60</v>
      </c>
      <c r="H822" s="109">
        <v>68.446183953033298</v>
      </c>
      <c r="I822" s="109">
        <v>78.283105022831094</v>
      </c>
      <c r="J822" s="109">
        <v>74.968036529680404</v>
      </c>
      <c r="K822" s="109">
        <v>82.21</v>
      </c>
      <c r="L822" s="109">
        <f>VLOOKUP($C822,ข้อมูลพื้นฐานรพ_สป_ณสค61!$C$2:$S$897,17,0)</f>
        <v>82.452054794520549</v>
      </c>
      <c r="M822" s="3">
        <f t="shared" si="12"/>
        <v>1</v>
      </c>
    </row>
    <row r="823" spans="1:13" x14ac:dyDescent="0.4">
      <c r="A823" s="4">
        <v>12</v>
      </c>
      <c r="B823" s="3" t="s">
        <v>1856</v>
      </c>
      <c r="C823" s="63">
        <v>11409</v>
      </c>
      <c r="D823" s="3" t="s">
        <v>2804</v>
      </c>
      <c r="E823" s="4" t="s">
        <v>949</v>
      </c>
      <c r="F823" s="4" t="s">
        <v>954</v>
      </c>
      <c r="G823" s="4">
        <v>30</v>
      </c>
      <c r="H823" s="109">
        <v>77.674418604651194</v>
      </c>
      <c r="I823" s="109">
        <v>112.374429223744</v>
      </c>
      <c r="J823" s="109">
        <v>102.794520547945</v>
      </c>
      <c r="K823" s="109">
        <v>109.76</v>
      </c>
      <c r="L823" s="109">
        <f>VLOOKUP($C823,ข้อมูลพื้นฐานรพ_สป_ณสค61!$C$2:$S$897,17,0)</f>
        <v>85.990867579908681</v>
      </c>
      <c r="M823" s="3">
        <f t="shared" si="12"/>
        <v>1</v>
      </c>
    </row>
    <row r="824" spans="1:13" x14ac:dyDescent="0.4">
      <c r="A824" s="4">
        <v>12</v>
      </c>
      <c r="B824" s="3" t="s">
        <v>1856</v>
      </c>
      <c r="C824" s="63">
        <v>11410</v>
      </c>
      <c r="D824" s="3" t="s">
        <v>2805</v>
      </c>
      <c r="E824" s="4" t="s">
        <v>949</v>
      </c>
      <c r="F824" s="4" t="s">
        <v>954</v>
      </c>
      <c r="G824" s="4">
        <v>60</v>
      </c>
      <c r="H824" s="109">
        <v>57.420091324200897</v>
      </c>
      <c r="I824" s="109">
        <v>56.054794520547901</v>
      </c>
      <c r="J824" s="109">
        <v>54.470319634703202</v>
      </c>
      <c r="K824" s="109">
        <v>48.18</v>
      </c>
      <c r="L824" s="109">
        <f>VLOOKUP($C824,ข้อมูลพื้นฐานรพ_สป_ณสค61!$C$2:$S$897,17,0)</f>
        <v>33.730593607305934</v>
      </c>
      <c r="M824" s="3">
        <f t="shared" si="12"/>
        <v>0</v>
      </c>
    </row>
    <row r="825" spans="1:13" x14ac:dyDescent="0.4">
      <c r="A825" s="4">
        <v>12</v>
      </c>
      <c r="B825" s="3" t="s">
        <v>1856</v>
      </c>
      <c r="C825" s="63">
        <v>11411</v>
      </c>
      <c r="D825" s="3" t="s">
        <v>2806</v>
      </c>
      <c r="E825" s="4" t="s">
        <v>949</v>
      </c>
      <c r="F825" s="4" t="s">
        <v>957</v>
      </c>
      <c r="G825" s="4">
        <v>90</v>
      </c>
      <c r="H825" s="109">
        <v>87.723775567648701</v>
      </c>
      <c r="I825" s="109">
        <v>75.062404870624107</v>
      </c>
      <c r="J825" s="109">
        <v>82.292237442922399</v>
      </c>
      <c r="K825" s="109">
        <v>76.959999999999994</v>
      </c>
      <c r="L825" s="109">
        <f>VLOOKUP($C825,ข้อมูลพื้นฐานรพ_สป_ณสค61!$C$2:$S$897,17,0)</f>
        <v>94.410958904109592</v>
      </c>
      <c r="M825" s="3">
        <f t="shared" si="12"/>
        <v>1</v>
      </c>
    </row>
    <row r="826" spans="1:13" x14ac:dyDescent="0.4">
      <c r="A826" s="4">
        <v>12</v>
      </c>
      <c r="B826" s="3" t="s">
        <v>1856</v>
      </c>
      <c r="C826" s="63">
        <v>11412</v>
      </c>
      <c r="D826" s="3" t="s">
        <v>2807</v>
      </c>
      <c r="E826" s="4" t="s">
        <v>949</v>
      </c>
      <c r="F826" s="4" t="s">
        <v>954</v>
      </c>
      <c r="G826" s="4">
        <v>30</v>
      </c>
      <c r="H826" s="109">
        <v>73.311845286059594</v>
      </c>
      <c r="I826" s="109">
        <v>95.324200913241995</v>
      </c>
      <c r="J826" s="109">
        <v>80.721461187214601</v>
      </c>
      <c r="K826" s="109">
        <v>78.05</v>
      </c>
      <c r="L826" s="109">
        <f>VLOOKUP($C826,ข้อมูลพื้นฐานรพ_สป_ณสค61!$C$2:$S$897,17,0)</f>
        <v>70.630136986301366</v>
      </c>
      <c r="M826" s="3">
        <f t="shared" si="12"/>
        <v>0</v>
      </c>
    </row>
    <row r="827" spans="1:13" x14ac:dyDescent="0.4">
      <c r="A827" s="4">
        <v>12</v>
      </c>
      <c r="B827" s="3" t="s">
        <v>1856</v>
      </c>
      <c r="C827" s="63">
        <v>11413</v>
      </c>
      <c r="D827" s="3" t="s">
        <v>2808</v>
      </c>
      <c r="E827" s="4" t="s">
        <v>949</v>
      </c>
      <c r="F827" s="4" t="s">
        <v>954</v>
      </c>
      <c r="G827" s="4">
        <v>60</v>
      </c>
      <c r="H827" s="109">
        <v>62.8614916286149</v>
      </c>
      <c r="I827" s="109">
        <v>57.753424657534197</v>
      </c>
      <c r="J827" s="109">
        <v>71.424657534246606</v>
      </c>
      <c r="K827" s="109">
        <v>53.86</v>
      </c>
      <c r="L827" s="109">
        <f>VLOOKUP($C827,ข้อมูลพื้นฐานรพ_สป_ณสค61!$C$2:$S$897,17,0)</f>
        <v>58.799086757990871</v>
      </c>
      <c r="M827" s="3">
        <f t="shared" si="12"/>
        <v>0</v>
      </c>
    </row>
    <row r="828" spans="1:13" x14ac:dyDescent="0.4">
      <c r="A828" s="4">
        <v>12</v>
      </c>
      <c r="B828" s="3" t="s">
        <v>1856</v>
      </c>
      <c r="C828" s="63">
        <v>14139</v>
      </c>
      <c r="D828" s="3" t="s">
        <v>2809</v>
      </c>
      <c r="E828" s="4" t="s">
        <v>949</v>
      </c>
      <c r="F828" s="4" t="s">
        <v>954</v>
      </c>
      <c r="G828" s="4">
        <v>30</v>
      </c>
      <c r="H828" s="109">
        <v>61.883561643835598</v>
      </c>
      <c r="I828" s="109">
        <v>62.273972602739697</v>
      </c>
      <c r="J828" s="109">
        <v>72.456621004566202</v>
      </c>
      <c r="K828" s="109">
        <v>72.2</v>
      </c>
      <c r="L828" s="109">
        <f>VLOOKUP($C828,ข้อมูลพื้นฐานรพ_สป_ณสค61!$C$2:$S$897,17,0)</f>
        <v>60.356164383561641</v>
      </c>
      <c r="M828" s="3">
        <f t="shared" si="12"/>
        <v>0</v>
      </c>
    </row>
    <row r="829" spans="1:13" x14ac:dyDescent="0.4">
      <c r="A829" s="4">
        <v>12</v>
      </c>
      <c r="B829" s="3" t="s">
        <v>1856</v>
      </c>
      <c r="C829" s="63">
        <v>28817</v>
      </c>
      <c r="D829" s="3" t="s">
        <v>2810</v>
      </c>
      <c r="E829" s="4" t="s">
        <v>949</v>
      </c>
      <c r="F829" s="4" t="s">
        <v>976</v>
      </c>
      <c r="G829" s="4">
        <v>25</v>
      </c>
      <c r="H829" s="109">
        <v>0</v>
      </c>
      <c r="I829" s="109">
        <v>0</v>
      </c>
      <c r="J829" s="109">
        <v>0</v>
      </c>
      <c r="K829" s="109">
        <v>0</v>
      </c>
      <c r="L829" s="109">
        <f>VLOOKUP($C829,ข้อมูลพื้นฐานรพ_สป_ณสค61!$C$2:$S$897,17,0)</f>
        <v>38.750684931506846</v>
      </c>
      <c r="M829" s="3">
        <f t="shared" si="12"/>
        <v>0</v>
      </c>
    </row>
    <row r="830" spans="1:13" x14ac:dyDescent="0.4">
      <c r="A830" s="4">
        <v>12</v>
      </c>
      <c r="B830" s="3" t="s">
        <v>1867</v>
      </c>
      <c r="C830" s="63">
        <v>10750</v>
      </c>
      <c r="D830" s="3" t="s">
        <v>2811</v>
      </c>
      <c r="E830" s="4" t="s">
        <v>982</v>
      </c>
      <c r="F830" s="4" t="s">
        <v>1009</v>
      </c>
      <c r="G830" s="4">
        <v>407</v>
      </c>
      <c r="H830" s="109">
        <v>91.553046100542204</v>
      </c>
      <c r="I830" s="109">
        <v>90.606653620352205</v>
      </c>
      <c r="J830" s="109">
        <v>79.699079272400596</v>
      </c>
      <c r="K830" s="109">
        <v>76.61</v>
      </c>
      <c r="L830" s="109">
        <f>VLOOKUP($C830,ข้อมูลพื้นฐานรพ_สป_ณสค61!$C$2:$S$897,17,0)</f>
        <v>91.341254080980107</v>
      </c>
      <c r="M830" s="3">
        <f t="shared" si="12"/>
        <v>1</v>
      </c>
    </row>
    <row r="831" spans="1:13" x14ac:dyDescent="0.4">
      <c r="A831" s="4">
        <v>12</v>
      </c>
      <c r="B831" s="3" t="s">
        <v>1867</v>
      </c>
      <c r="C831" s="63">
        <v>10751</v>
      </c>
      <c r="D831" s="3" t="s">
        <v>2812</v>
      </c>
      <c r="E831" s="4" t="s">
        <v>982</v>
      </c>
      <c r="F831" s="4" t="s">
        <v>983</v>
      </c>
      <c r="G831" s="4">
        <v>212</v>
      </c>
      <c r="H831" s="109">
        <v>80.165628891656297</v>
      </c>
      <c r="I831" s="109">
        <v>87.046891464699698</v>
      </c>
      <c r="J831" s="109">
        <v>56.188092729188597</v>
      </c>
      <c r="K831" s="109">
        <v>63.69</v>
      </c>
      <c r="L831" s="109">
        <f>VLOOKUP($C831,ข้อมูลพื้นฐานรพ_สป_ณสค61!$C$2:$S$897,17,0)</f>
        <v>71.497803049883686</v>
      </c>
      <c r="M831" s="3">
        <f t="shared" si="12"/>
        <v>0</v>
      </c>
    </row>
    <row r="832" spans="1:13" x14ac:dyDescent="0.4">
      <c r="A832" s="4">
        <v>12</v>
      </c>
      <c r="B832" s="3" t="s">
        <v>1867</v>
      </c>
      <c r="C832" s="63">
        <v>11435</v>
      </c>
      <c r="D832" s="3" t="s">
        <v>2813</v>
      </c>
      <c r="E832" s="4" t="s">
        <v>949</v>
      </c>
      <c r="F832" s="4" t="s">
        <v>950</v>
      </c>
      <c r="G832" s="4">
        <v>110</v>
      </c>
      <c r="H832" s="109">
        <v>81.648401826484005</v>
      </c>
      <c r="I832" s="109">
        <v>80.374429223744301</v>
      </c>
      <c r="J832" s="109">
        <v>73.246575342465704</v>
      </c>
      <c r="K832" s="109">
        <v>65.52</v>
      </c>
      <c r="L832" s="109">
        <f>VLOOKUP($C832,ข้อมูลพื้นฐานรพ_สป_ณสค61!$C$2:$S$897,17,0)</f>
        <v>46.363636363636367</v>
      </c>
      <c r="M832" s="3">
        <f t="shared" si="12"/>
        <v>0</v>
      </c>
    </row>
    <row r="833" spans="1:13" x14ac:dyDescent="0.4">
      <c r="A833" s="4">
        <v>12</v>
      </c>
      <c r="B833" s="3" t="s">
        <v>1867</v>
      </c>
      <c r="C833" s="63">
        <v>11436</v>
      </c>
      <c r="D833" s="3" t="s">
        <v>2814</v>
      </c>
      <c r="E833" s="4" t="s">
        <v>949</v>
      </c>
      <c r="F833" s="4" t="s">
        <v>954</v>
      </c>
      <c r="G833" s="4">
        <v>30</v>
      </c>
      <c r="H833" s="109">
        <v>107.79379956741199</v>
      </c>
      <c r="I833" s="109">
        <v>142.85844748858401</v>
      </c>
      <c r="J833" s="109">
        <v>125.251141552511</v>
      </c>
      <c r="K833" s="109">
        <v>132.87</v>
      </c>
      <c r="L833" s="109">
        <f>VLOOKUP($C833,ข้อมูลพื้นฐานรพ_สป_ณสค61!$C$2:$S$897,17,0)</f>
        <v>159.97260273972603</v>
      </c>
      <c r="M833" s="3">
        <f t="shared" si="12"/>
        <v>1</v>
      </c>
    </row>
    <row r="834" spans="1:13" x14ac:dyDescent="0.4">
      <c r="A834" s="4">
        <v>12</v>
      </c>
      <c r="B834" s="3" t="s">
        <v>1867</v>
      </c>
      <c r="C834" s="63">
        <v>11437</v>
      </c>
      <c r="D834" s="3" t="s">
        <v>2815</v>
      </c>
      <c r="E834" s="4" t="s">
        <v>949</v>
      </c>
      <c r="F834" s="4" t="s">
        <v>950</v>
      </c>
      <c r="G834" s="4">
        <v>85</v>
      </c>
      <c r="H834" s="109">
        <v>113.89497716895001</v>
      </c>
      <c r="I834" s="109">
        <v>91.084609186140199</v>
      </c>
      <c r="J834" s="109">
        <v>97.205479452054803</v>
      </c>
      <c r="K834" s="109">
        <v>74.900000000000006</v>
      </c>
      <c r="L834" s="109">
        <f>VLOOKUP($C834,ข้อมูลพื้นฐานรพ_สป_ณสค61!$C$2:$S$897,17,0)</f>
        <v>87.809830781627724</v>
      </c>
      <c r="M834" s="3">
        <f t="shared" ref="M834:M897" si="13">IF(L834&gt;=80,1,0)</f>
        <v>1</v>
      </c>
    </row>
    <row r="835" spans="1:13" x14ac:dyDescent="0.4">
      <c r="A835" s="4">
        <v>12</v>
      </c>
      <c r="B835" s="3" t="s">
        <v>1867</v>
      </c>
      <c r="C835" s="63">
        <v>11438</v>
      </c>
      <c r="D835" s="3" t="s">
        <v>2816</v>
      </c>
      <c r="E835" s="4" t="s">
        <v>949</v>
      </c>
      <c r="F835" s="4" t="s">
        <v>954</v>
      </c>
      <c r="G835" s="4">
        <v>82</v>
      </c>
      <c r="H835" s="109">
        <v>78.915216586449503</v>
      </c>
      <c r="I835" s="109">
        <v>110.720282810429</v>
      </c>
      <c r="J835" s="109">
        <v>109.60229783473299</v>
      </c>
      <c r="K835" s="109">
        <v>114.17</v>
      </c>
      <c r="L835" s="109">
        <f>VLOOKUP($C835,ข้อมูลพื้นฐานรพ_สป_ณสค61!$C$2:$S$897,17,0)</f>
        <v>96.872702973605072</v>
      </c>
      <c r="M835" s="3">
        <f t="shared" si="13"/>
        <v>1</v>
      </c>
    </row>
    <row r="836" spans="1:13" x14ac:dyDescent="0.4">
      <c r="A836" s="4">
        <v>12</v>
      </c>
      <c r="B836" s="3" t="s">
        <v>1867</v>
      </c>
      <c r="C836" s="63">
        <v>11439</v>
      </c>
      <c r="D836" s="3" t="s">
        <v>2817</v>
      </c>
      <c r="E836" s="4" t="s">
        <v>949</v>
      </c>
      <c r="F836" s="4" t="s">
        <v>954</v>
      </c>
      <c r="G836" s="4">
        <v>42</v>
      </c>
      <c r="H836" s="109">
        <v>89.255831173639393</v>
      </c>
      <c r="I836" s="109">
        <v>98.206131767775602</v>
      </c>
      <c r="J836" s="109">
        <v>111.043705153294</v>
      </c>
      <c r="K836" s="109">
        <v>93.8</v>
      </c>
      <c r="L836" s="109">
        <f>VLOOKUP($C836,ข้อมูลพื้นฐานรพ_สป_ณสค61!$C$2:$S$897,17,0)</f>
        <v>103.32681017612525</v>
      </c>
      <c r="M836" s="3">
        <f t="shared" si="13"/>
        <v>1</v>
      </c>
    </row>
    <row r="837" spans="1:13" x14ac:dyDescent="0.4">
      <c r="A837" s="4">
        <v>12</v>
      </c>
      <c r="B837" s="3" t="s">
        <v>1867</v>
      </c>
      <c r="C837" s="63">
        <v>11440</v>
      </c>
      <c r="D837" s="3" t="s">
        <v>2818</v>
      </c>
      <c r="E837" s="4" t="s">
        <v>949</v>
      </c>
      <c r="F837" s="4" t="s">
        <v>954</v>
      </c>
      <c r="G837" s="4">
        <v>36</v>
      </c>
      <c r="H837" s="109">
        <v>88.881278538812793</v>
      </c>
      <c r="I837" s="109">
        <v>101.87214611872101</v>
      </c>
      <c r="J837" s="109">
        <v>87.640791476407898</v>
      </c>
      <c r="K837" s="109">
        <v>80.37</v>
      </c>
      <c r="L837" s="109">
        <f>VLOOKUP($C837,ข้อมูลพื้นฐานรพ_สป_ณสค61!$C$2:$S$897,17,0)</f>
        <v>97.952815829528163</v>
      </c>
      <c r="M837" s="3">
        <f t="shared" si="13"/>
        <v>1</v>
      </c>
    </row>
    <row r="838" spans="1:13" x14ac:dyDescent="0.4">
      <c r="A838" s="4">
        <v>12</v>
      </c>
      <c r="B838" s="3" t="s">
        <v>1867</v>
      </c>
      <c r="C838" s="63">
        <v>11441</v>
      </c>
      <c r="D838" s="3" t="s">
        <v>2819</v>
      </c>
      <c r="E838" s="4" t="s">
        <v>949</v>
      </c>
      <c r="F838" s="4" t="s">
        <v>954</v>
      </c>
      <c r="G838" s="4">
        <v>38</v>
      </c>
      <c r="H838" s="109">
        <v>83.534246575342493</v>
      </c>
      <c r="I838" s="109">
        <v>52.126892573900498</v>
      </c>
      <c r="J838" s="109">
        <v>59.899062725306401</v>
      </c>
      <c r="K838" s="109">
        <v>64.260000000000005</v>
      </c>
      <c r="L838" s="109">
        <f>VLOOKUP($C838,ข้อมูลพื้นฐานรพ_สป_ณสค61!$C$2:$S$897,17,0)</f>
        <v>65.717375630857973</v>
      </c>
      <c r="M838" s="3">
        <f t="shared" si="13"/>
        <v>0</v>
      </c>
    </row>
    <row r="839" spans="1:13" x14ac:dyDescent="0.4">
      <c r="A839" s="4">
        <v>12</v>
      </c>
      <c r="B839" s="3" t="s">
        <v>1867</v>
      </c>
      <c r="C839" s="63">
        <v>11442</v>
      </c>
      <c r="D839" s="3" t="s">
        <v>2820</v>
      </c>
      <c r="E839" s="4" t="s">
        <v>949</v>
      </c>
      <c r="F839" s="4" t="s">
        <v>954</v>
      </c>
      <c r="G839" s="4">
        <v>35</v>
      </c>
      <c r="H839" s="109">
        <v>77.686453576864494</v>
      </c>
      <c r="I839" s="109">
        <v>82.551859099804304</v>
      </c>
      <c r="J839" s="109">
        <v>91.663405088062603</v>
      </c>
      <c r="K839" s="109">
        <v>79.86</v>
      </c>
      <c r="L839" s="109">
        <f>VLOOKUP($C839,ข้อมูลพื้นฐานรพ_สป_ณสค61!$C$2:$S$897,17,0)</f>
        <v>77.675146771037177</v>
      </c>
      <c r="M839" s="3">
        <f t="shared" si="13"/>
        <v>0</v>
      </c>
    </row>
    <row r="840" spans="1:13" x14ac:dyDescent="0.4">
      <c r="A840" s="4">
        <v>12</v>
      </c>
      <c r="B840" s="3" t="s">
        <v>1867</v>
      </c>
      <c r="C840" s="63">
        <v>13818</v>
      </c>
      <c r="D840" s="3" t="s">
        <v>2821</v>
      </c>
      <c r="E840" s="4" t="s">
        <v>949</v>
      </c>
      <c r="F840" s="4" t="s">
        <v>954</v>
      </c>
      <c r="G840" s="4">
        <v>37</v>
      </c>
      <c r="H840" s="109">
        <v>93.298208640674403</v>
      </c>
      <c r="I840" s="109">
        <v>33.809700111070001</v>
      </c>
      <c r="J840" s="109">
        <v>110.11477230655299</v>
      </c>
      <c r="K840" s="109">
        <v>105.89</v>
      </c>
      <c r="L840" s="109">
        <f>VLOOKUP($C840,ข้อมูลพื้นฐานรพ_สป_ณสค61!$C$2:$S$897,17,0)</f>
        <v>115.74231766012588</v>
      </c>
      <c r="M840" s="3">
        <f t="shared" si="13"/>
        <v>1</v>
      </c>
    </row>
    <row r="841" spans="1:13" x14ac:dyDescent="0.4">
      <c r="A841" s="4">
        <v>12</v>
      </c>
      <c r="B841" s="3" t="s">
        <v>1867</v>
      </c>
      <c r="C841" s="63">
        <v>15010</v>
      </c>
      <c r="D841" s="3" t="s">
        <v>2822</v>
      </c>
      <c r="E841" s="4" t="s">
        <v>949</v>
      </c>
      <c r="F841" s="4" t="s">
        <v>954</v>
      </c>
      <c r="G841" s="4">
        <v>30</v>
      </c>
      <c r="H841" s="109">
        <v>49.913482335976902</v>
      </c>
      <c r="I841" s="109">
        <v>83.643835616438395</v>
      </c>
      <c r="J841" s="109">
        <v>72.155251141552498</v>
      </c>
      <c r="K841" s="109">
        <v>75.09</v>
      </c>
      <c r="L841" s="109">
        <f>VLOOKUP($C841,ข้อมูลพื้นฐานรพ_สป_ณสค61!$C$2:$S$897,17,0)</f>
        <v>75.223744292237441</v>
      </c>
      <c r="M841" s="3">
        <f t="shared" si="13"/>
        <v>0</v>
      </c>
    </row>
    <row r="842" spans="1:13" x14ac:dyDescent="0.4">
      <c r="A842" s="4">
        <v>12</v>
      </c>
      <c r="B842" s="3" t="s">
        <v>1867</v>
      </c>
      <c r="C842" s="63">
        <v>23771</v>
      </c>
      <c r="D842" s="3" t="s">
        <v>2823</v>
      </c>
      <c r="E842" s="4" t="s">
        <v>949</v>
      </c>
      <c r="F842" s="4" t="s">
        <v>954</v>
      </c>
      <c r="G842" s="4">
        <v>44</v>
      </c>
      <c r="H842" s="109">
        <v>83.980213089802106</v>
      </c>
      <c r="I842" s="109">
        <v>34.345509893455102</v>
      </c>
      <c r="J842" s="109">
        <v>98.926940639269404</v>
      </c>
      <c r="K842" s="109">
        <v>89.89</v>
      </c>
      <c r="L842" s="109">
        <f>VLOOKUP($C842,ข้อมูลพื้นฐานรพ_สป_ณสค61!$C$2:$S$897,17,0)</f>
        <v>89.034869240348698</v>
      </c>
      <c r="M842" s="3">
        <f t="shared" si="13"/>
        <v>1</v>
      </c>
    </row>
    <row r="843" spans="1:13" x14ac:dyDescent="0.4">
      <c r="A843" s="4">
        <v>12</v>
      </c>
      <c r="B843" s="3" t="s">
        <v>1881</v>
      </c>
      <c r="C843" s="63">
        <v>10748</v>
      </c>
      <c r="D843" s="3" t="s">
        <v>2824</v>
      </c>
      <c r="E843" s="4" t="s">
        <v>982</v>
      </c>
      <c r="F843" s="4" t="s">
        <v>1009</v>
      </c>
      <c r="G843" s="4">
        <v>504</v>
      </c>
      <c r="H843" s="109">
        <v>113.176777560339</v>
      </c>
      <c r="I843" s="109">
        <v>88.745379430310905</v>
      </c>
      <c r="J843" s="109">
        <v>39.6950424005218</v>
      </c>
      <c r="K843" s="109">
        <v>74.89</v>
      </c>
      <c r="L843" s="109">
        <f>VLOOKUP($C843,ข้อมูลพื้นฐานรพ_สป_ณสค61!$C$2:$S$897,17,0)</f>
        <v>99.854316155686021</v>
      </c>
      <c r="M843" s="3">
        <f t="shared" si="13"/>
        <v>1</v>
      </c>
    </row>
    <row r="844" spans="1:13" x14ac:dyDescent="0.4">
      <c r="A844" s="4">
        <v>12</v>
      </c>
      <c r="B844" s="3" t="s">
        <v>1881</v>
      </c>
      <c r="C844" s="63">
        <v>11423</v>
      </c>
      <c r="D844" s="3" t="s">
        <v>2825</v>
      </c>
      <c r="E844" s="4" t="s">
        <v>949</v>
      </c>
      <c r="F844" s="4" t="s">
        <v>950</v>
      </c>
      <c r="G844" s="4">
        <v>104</v>
      </c>
      <c r="H844" s="109">
        <v>61.762381454162302</v>
      </c>
      <c r="I844" s="109">
        <v>69.531085353003206</v>
      </c>
      <c r="J844" s="109">
        <v>44.180716543730199</v>
      </c>
      <c r="K844" s="109">
        <v>47.74</v>
      </c>
      <c r="L844" s="109">
        <f>VLOOKUP($C844,ข้อมูลพื้นฐานรพ_สป_ณสค61!$C$2:$S$897,17,0)</f>
        <v>62.020547945205479</v>
      </c>
      <c r="M844" s="3">
        <f t="shared" si="13"/>
        <v>0</v>
      </c>
    </row>
    <row r="845" spans="1:13" x14ac:dyDescent="0.4">
      <c r="A845" s="4">
        <v>12</v>
      </c>
      <c r="B845" s="3" t="s">
        <v>1881</v>
      </c>
      <c r="C845" s="63">
        <v>11424</v>
      </c>
      <c r="D845" s="3" t="s">
        <v>2826</v>
      </c>
      <c r="E845" s="4" t="s">
        <v>949</v>
      </c>
      <c r="F845" s="4" t="s">
        <v>954</v>
      </c>
      <c r="G845" s="4">
        <v>44</v>
      </c>
      <c r="H845" s="109">
        <v>68.577833125778298</v>
      </c>
      <c r="I845" s="109">
        <v>92.988792029887904</v>
      </c>
      <c r="J845" s="109">
        <v>55.442092154420898</v>
      </c>
      <c r="K845" s="109">
        <v>72.349999999999994</v>
      </c>
      <c r="L845" s="109">
        <f>VLOOKUP($C845,ข้อมูลพื้นฐานรพ_สป_ณสค61!$C$2:$S$897,17,0)</f>
        <v>71.270236612702362</v>
      </c>
      <c r="M845" s="3">
        <f t="shared" si="13"/>
        <v>0</v>
      </c>
    </row>
    <row r="846" spans="1:13" x14ac:dyDescent="0.4">
      <c r="A846" s="4">
        <v>12</v>
      </c>
      <c r="B846" s="3" t="s">
        <v>1881</v>
      </c>
      <c r="C846" s="63">
        <v>11425</v>
      </c>
      <c r="D846" s="3" t="s">
        <v>2827</v>
      </c>
      <c r="E846" s="4" t="s">
        <v>949</v>
      </c>
      <c r="F846" s="4" t="s">
        <v>954</v>
      </c>
      <c r="G846" s="4">
        <v>30</v>
      </c>
      <c r="H846" s="109">
        <v>66.321917808219197</v>
      </c>
      <c r="I846" s="109">
        <v>70.360490266762795</v>
      </c>
      <c r="J846" s="109">
        <v>44.744051910598401</v>
      </c>
      <c r="K846" s="109">
        <v>46.83</v>
      </c>
      <c r="L846" s="109">
        <f>VLOOKUP($C846,ข้อมูลพื้นฐานรพ_สป_ณสค61!$C$2:$S$897,17,0)</f>
        <v>65.305936073059357</v>
      </c>
      <c r="M846" s="3">
        <f t="shared" si="13"/>
        <v>0</v>
      </c>
    </row>
    <row r="847" spans="1:13" x14ac:dyDescent="0.4">
      <c r="A847" s="4">
        <v>12</v>
      </c>
      <c r="B847" s="3" t="s">
        <v>1881</v>
      </c>
      <c r="C847" s="63">
        <v>11426</v>
      </c>
      <c r="D847" s="3" t="s">
        <v>2828</v>
      </c>
      <c r="E847" s="4" t="s">
        <v>949</v>
      </c>
      <c r="F847" s="4" t="s">
        <v>954</v>
      </c>
      <c r="G847" s="4">
        <v>42</v>
      </c>
      <c r="H847" s="109">
        <v>77.129810828440995</v>
      </c>
      <c r="I847" s="109">
        <v>79.543378995433798</v>
      </c>
      <c r="J847" s="109">
        <v>54.977168949771702</v>
      </c>
      <c r="K847" s="109">
        <v>76.61</v>
      </c>
      <c r="L847" s="109">
        <f>VLOOKUP($C847,ข้อมูลพื้นฐานรพ_สป_ณสค61!$C$2:$S$897,17,0)</f>
        <v>82.92889758643183</v>
      </c>
      <c r="M847" s="3">
        <f t="shared" si="13"/>
        <v>1</v>
      </c>
    </row>
    <row r="848" spans="1:13" x14ac:dyDescent="0.4">
      <c r="A848" s="4">
        <v>12</v>
      </c>
      <c r="B848" s="3" t="s">
        <v>1881</v>
      </c>
      <c r="C848" s="63">
        <v>11427</v>
      </c>
      <c r="D848" s="3" t="s">
        <v>2829</v>
      </c>
      <c r="E848" s="4" t="s">
        <v>949</v>
      </c>
      <c r="F848" s="4" t="s">
        <v>954</v>
      </c>
      <c r="G848" s="4">
        <v>30</v>
      </c>
      <c r="H848" s="109">
        <v>83.835616438356197</v>
      </c>
      <c r="I848" s="109">
        <v>31.3607305936073</v>
      </c>
      <c r="J848" s="109">
        <v>78.109589041095902</v>
      </c>
      <c r="K848" s="109">
        <v>74.23</v>
      </c>
      <c r="L848" s="109">
        <f>VLOOKUP($C848,ข้อมูลพื้นฐานรพ_สป_ณสค61!$C$2:$S$897,17,0)</f>
        <v>66.465753424657535</v>
      </c>
      <c r="M848" s="3">
        <f t="shared" si="13"/>
        <v>0</v>
      </c>
    </row>
    <row r="849" spans="1:13" x14ac:dyDescent="0.4">
      <c r="A849" s="4">
        <v>12</v>
      </c>
      <c r="B849" s="3" t="s">
        <v>1881</v>
      </c>
      <c r="C849" s="63">
        <v>11428</v>
      </c>
      <c r="D849" s="3" t="s">
        <v>2830</v>
      </c>
      <c r="E849" s="4" t="s">
        <v>949</v>
      </c>
      <c r="F849" s="4" t="s">
        <v>954</v>
      </c>
      <c r="G849" s="4">
        <v>30</v>
      </c>
      <c r="H849" s="109">
        <v>57.753424657534197</v>
      </c>
      <c r="I849" s="109">
        <v>55.424657534246599</v>
      </c>
      <c r="J849" s="109">
        <v>52.5479452054795</v>
      </c>
      <c r="K849" s="109">
        <v>39.22</v>
      </c>
      <c r="L849" s="109">
        <f>VLOOKUP($C849,ข้อมูลพื้นฐานรพ_สป_ณสค61!$C$2:$S$897,17,0)</f>
        <v>52.739726027397261</v>
      </c>
      <c r="M849" s="3">
        <f t="shared" si="13"/>
        <v>0</v>
      </c>
    </row>
    <row r="850" spans="1:13" x14ac:dyDescent="0.4">
      <c r="A850" s="4">
        <v>12</v>
      </c>
      <c r="B850" s="3" t="s">
        <v>1881</v>
      </c>
      <c r="C850" s="63">
        <v>11429</v>
      </c>
      <c r="D850" s="3" t="s">
        <v>2831</v>
      </c>
      <c r="E850" s="4" t="s">
        <v>949</v>
      </c>
      <c r="F850" s="4" t="s">
        <v>954</v>
      </c>
      <c r="G850" s="4">
        <v>62</v>
      </c>
      <c r="H850" s="109">
        <v>82.387475538160501</v>
      </c>
      <c r="I850" s="109">
        <v>73.592576226248298</v>
      </c>
      <c r="J850" s="109">
        <v>55.072912063632302</v>
      </c>
      <c r="K850" s="109">
        <v>53.04</v>
      </c>
      <c r="L850" s="109">
        <f>VLOOKUP($C850,ข้อมูลพื้นฐานรพ_สป_ณสค61!$C$2:$S$897,17,0)</f>
        <v>83.561643835616437</v>
      </c>
      <c r="M850" s="3">
        <f t="shared" si="13"/>
        <v>1</v>
      </c>
    </row>
    <row r="851" spans="1:13" x14ac:dyDescent="0.4">
      <c r="A851" s="4">
        <v>12</v>
      </c>
      <c r="B851" s="3" t="s">
        <v>1881</v>
      </c>
      <c r="C851" s="63">
        <v>11430</v>
      </c>
      <c r="D851" s="3" t="s">
        <v>2832</v>
      </c>
      <c r="E851" s="4" t="s">
        <v>949</v>
      </c>
      <c r="F851" s="4" t="s">
        <v>954</v>
      </c>
      <c r="G851" s="4">
        <v>49</v>
      </c>
      <c r="H851" s="109">
        <v>95.062901873078005</v>
      </c>
      <c r="I851" s="109">
        <v>95.739446463516899</v>
      </c>
      <c r="J851" s="109">
        <v>66.368465194296903</v>
      </c>
      <c r="K851" s="109">
        <v>67.58</v>
      </c>
      <c r="L851" s="109">
        <f>VLOOKUP($C851,ข้อมูลพื้นฐานรพ_สป_ณสค61!$C$2:$S$897,17,0)</f>
        <v>102.15823315627621</v>
      </c>
      <c r="M851" s="3">
        <f t="shared" si="13"/>
        <v>1</v>
      </c>
    </row>
    <row r="852" spans="1:13" x14ac:dyDescent="0.4">
      <c r="A852" s="4">
        <v>12</v>
      </c>
      <c r="B852" s="3" t="s">
        <v>1881</v>
      </c>
      <c r="C852" s="63">
        <v>11431</v>
      </c>
      <c r="D852" s="3" t="s">
        <v>2833</v>
      </c>
      <c r="E852" s="4" t="s">
        <v>949</v>
      </c>
      <c r="F852" s="4" t="s">
        <v>954</v>
      </c>
      <c r="G852" s="4">
        <v>30</v>
      </c>
      <c r="H852" s="109">
        <v>71.9025875190259</v>
      </c>
      <c r="I852" s="109">
        <v>82.2222222222222</v>
      </c>
      <c r="J852" s="109">
        <v>79.5281582952816</v>
      </c>
      <c r="K852" s="109">
        <v>73.12</v>
      </c>
      <c r="L852" s="109">
        <f>VLOOKUP($C852,ข้อมูลพื้นฐานรพ_สป_ณสค61!$C$2:$S$897,17,0)</f>
        <v>55.598173515981735</v>
      </c>
      <c r="M852" s="3">
        <f t="shared" si="13"/>
        <v>0</v>
      </c>
    </row>
    <row r="853" spans="1:13" x14ac:dyDescent="0.4">
      <c r="A853" s="4">
        <v>12</v>
      </c>
      <c r="B853" s="3" t="s">
        <v>1881</v>
      </c>
      <c r="C853" s="63">
        <v>11460</v>
      </c>
      <c r="D853" s="3" t="s">
        <v>2834</v>
      </c>
      <c r="E853" s="4" t="s">
        <v>949</v>
      </c>
      <c r="F853" s="4" t="s">
        <v>957</v>
      </c>
      <c r="G853" s="4">
        <v>80</v>
      </c>
      <c r="H853" s="109">
        <v>70.320638265843698</v>
      </c>
      <c r="I853" s="109">
        <v>79.459560893225699</v>
      </c>
      <c r="J853" s="109">
        <v>50.684931506849303</v>
      </c>
      <c r="K853" s="109">
        <v>63.43</v>
      </c>
      <c r="L853" s="109">
        <f>VLOOKUP($C853,ข้อมูลพื้นฐานรพ_สป_ณสค61!$C$2:$S$897,17,0)</f>
        <v>100.18835616438356</v>
      </c>
      <c r="M853" s="3">
        <f t="shared" si="13"/>
        <v>1</v>
      </c>
    </row>
    <row r="854" spans="1:13" x14ac:dyDescent="0.4">
      <c r="A854" s="4">
        <v>12</v>
      </c>
      <c r="B854" s="3" t="s">
        <v>1881</v>
      </c>
      <c r="C854" s="63">
        <v>11464</v>
      </c>
      <c r="D854" s="3" t="s">
        <v>2835</v>
      </c>
      <c r="E854" s="4" t="s">
        <v>949</v>
      </c>
      <c r="F854" s="4" t="s">
        <v>954</v>
      </c>
      <c r="G854" s="4">
        <v>32</v>
      </c>
      <c r="H854" s="109">
        <v>63.5342465753425</v>
      </c>
      <c r="I854" s="109">
        <v>60.385273972602697</v>
      </c>
      <c r="J854" s="109">
        <v>58.681506849315099</v>
      </c>
      <c r="K854" s="109">
        <v>57</v>
      </c>
      <c r="L854" s="109">
        <f>VLOOKUP($C854,ข้อมูลพื้นฐานรพ_สป_ณสค61!$C$2:$S$897,17,0)</f>
        <v>69.520547945205479</v>
      </c>
      <c r="M854" s="3">
        <f t="shared" si="13"/>
        <v>0</v>
      </c>
    </row>
    <row r="855" spans="1:13" x14ac:dyDescent="0.4">
      <c r="A855" s="4">
        <v>12</v>
      </c>
      <c r="B855" s="3" t="s">
        <v>1894</v>
      </c>
      <c r="C855" s="63">
        <v>10747</v>
      </c>
      <c r="D855" s="3" t="s">
        <v>2836</v>
      </c>
      <c r="E855" s="4" t="s">
        <v>982</v>
      </c>
      <c r="F855" s="4" t="s">
        <v>1009</v>
      </c>
      <c r="G855" s="4">
        <v>445</v>
      </c>
      <c r="H855" s="109">
        <v>86.482376481453002</v>
      </c>
      <c r="I855" s="109">
        <v>87.990149299676801</v>
      </c>
      <c r="J855" s="109">
        <v>101.529936893951</v>
      </c>
      <c r="K855" s="109">
        <v>86.89</v>
      </c>
      <c r="L855" s="109">
        <f>VLOOKUP($C855,ข้อมูลพื้นฐานรพ_สป_ณสค61!$C$2:$S$897,17,0)</f>
        <v>104.51223641680775</v>
      </c>
      <c r="M855" s="3">
        <f t="shared" si="13"/>
        <v>1</v>
      </c>
    </row>
    <row r="856" spans="1:13" x14ac:dyDescent="0.4">
      <c r="A856" s="4">
        <v>12</v>
      </c>
      <c r="B856" s="3" t="s">
        <v>1894</v>
      </c>
      <c r="C856" s="63">
        <v>11414</v>
      </c>
      <c r="D856" s="3" t="s">
        <v>2837</v>
      </c>
      <c r="E856" s="4" t="s">
        <v>949</v>
      </c>
      <c r="F856" s="4" t="s">
        <v>954</v>
      </c>
      <c r="G856" s="4">
        <v>30</v>
      </c>
      <c r="H856" s="109">
        <v>52.1461187214612</v>
      </c>
      <c r="I856" s="109">
        <v>53.598173515981699</v>
      </c>
      <c r="J856" s="109">
        <v>68.602739726027394</v>
      </c>
      <c r="K856" s="109">
        <v>36.79</v>
      </c>
      <c r="L856" s="109">
        <f>VLOOKUP($C856,ข้อมูลพื้นฐานรพ_สป_ณสค61!$C$2:$S$897,17,0)</f>
        <v>57.00456621004566</v>
      </c>
      <c r="M856" s="3">
        <f t="shared" si="13"/>
        <v>0</v>
      </c>
    </row>
    <row r="857" spans="1:13" x14ac:dyDescent="0.4">
      <c r="A857" s="4">
        <v>12</v>
      </c>
      <c r="B857" s="3" t="s">
        <v>1894</v>
      </c>
      <c r="C857" s="63">
        <v>11415</v>
      </c>
      <c r="D857" s="3" t="s">
        <v>2838</v>
      </c>
      <c r="E857" s="4" t="s">
        <v>949</v>
      </c>
      <c r="F857" s="4" t="s">
        <v>954</v>
      </c>
      <c r="G857" s="4">
        <v>30</v>
      </c>
      <c r="H857" s="109">
        <v>80.231164383561605</v>
      </c>
      <c r="I857" s="109">
        <v>68.013698630137</v>
      </c>
      <c r="J857" s="109">
        <v>21.883561643835598</v>
      </c>
      <c r="K857" s="109">
        <v>56.01</v>
      </c>
      <c r="L857" s="109">
        <f>VLOOKUP($C857,ข้อมูลพื้นฐานรพ_สป_ณสค61!$C$2:$S$897,17,0)</f>
        <v>71.716894977168948</v>
      </c>
      <c r="M857" s="3">
        <f t="shared" si="13"/>
        <v>0</v>
      </c>
    </row>
    <row r="858" spans="1:13" x14ac:dyDescent="0.4">
      <c r="A858" s="4">
        <v>12</v>
      </c>
      <c r="B858" s="3" t="s">
        <v>1894</v>
      </c>
      <c r="C858" s="63">
        <v>11416</v>
      </c>
      <c r="D858" s="3" t="s">
        <v>2839</v>
      </c>
      <c r="E858" s="4" t="s">
        <v>949</v>
      </c>
      <c r="F858" s="4" t="s">
        <v>950</v>
      </c>
      <c r="G858" s="4">
        <v>30</v>
      </c>
      <c r="H858" s="109">
        <v>74.420091324200897</v>
      </c>
      <c r="I858" s="109">
        <v>65.808219178082197</v>
      </c>
      <c r="J858" s="109">
        <v>54.913242009132397</v>
      </c>
      <c r="K858" s="109">
        <v>65.680000000000007</v>
      </c>
      <c r="L858" s="109">
        <f>VLOOKUP($C858,ข้อมูลพื้นฐานรพ_สป_ณสค61!$C$2:$S$897,17,0)</f>
        <v>73.625570776255714</v>
      </c>
      <c r="M858" s="3">
        <f t="shared" si="13"/>
        <v>0</v>
      </c>
    </row>
    <row r="859" spans="1:13" x14ac:dyDescent="0.4">
      <c r="A859" s="4">
        <v>12</v>
      </c>
      <c r="B859" s="3" t="s">
        <v>1894</v>
      </c>
      <c r="C859" s="63">
        <v>11417</v>
      </c>
      <c r="D859" s="3" t="s">
        <v>2840</v>
      </c>
      <c r="E859" s="4" t="s">
        <v>949</v>
      </c>
      <c r="F859" s="4" t="s">
        <v>957</v>
      </c>
      <c r="G859" s="4">
        <v>90</v>
      </c>
      <c r="H859" s="109">
        <v>45.366818873668201</v>
      </c>
      <c r="I859" s="109">
        <v>54.773211567732098</v>
      </c>
      <c r="J859" s="109">
        <v>58.949771689497702</v>
      </c>
      <c r="K859" s="109">
        <v>60.47</v>
      </c>
      <c r="L859" s="109">
        <f>VLOOKUP($C859,ข้อมูลพื้นฐานรพ_สป_ณสค61!$C$2:$S$897,17,0)</f>
        <v>71.841704718417049</v>
      </c>
      <c r="M859" s="3">
        <f t="shared" si="13"/>
        <v>0</v>
      </c>
    </row>
    <row r="860" spans="1:13" x14ac:dyDescent="0.4">
      <c r="A860" s="4">
        <v>12</v>
      </c>
      <c r="B860" s="3" t="s">
        <v>1894</v>
      </c>
      <c r="C860" s="63">
        <v>11418</v>
      </c>
      <c r="D860" s="3" t="s">
        <v>2841</v>
      </c>
      <c r="E860" s="4" t="s">
        <v>949</v>
      </c>
      <c r="F860" s="4" t="s">
        <v>954</v>
      </c>
      <c r="G860" s="4">
        <v>30</v>
      </c>
      <c r="H860" s="109">
        <v>76.703196347032005</v>
      </c>
      <c r="I860" s="109">
        <v>78.712328767123296</v>
      </c>
      <c r="J860" s="109">
        <v>77.470319634703202</v>
      </c>
      <c r="K860" s="109">
        <v>80.430000000000007</v>
      </c>
      <c r="L860" s="109">
        <f>VLOOKUP($C860,ข้อมูลพื้นฐานรพ_สป_ณสค61!$C$2:$S$897,17,0)</f>
        <v>89.305936073059357</v>
      </c>
      <c r="M860" s="3">
        <f t="shared" si="13"/>
        <v>1</v>
      </c>
    </row>
    <row r="861" spans="1:13" x14ac:dyDescent="0.4">
      <c r="A861" s="4">
        <v>12</v>
      </c>
      <c r="B861" s="3" t="s">
        <v>1894</v>
      </c>
      <c r="C861" s="63">
        <v>11419</v>
      </c>
      <c r="D861" s="3" t="s">
        <v>2842</v>
      </c>
      <c r="E861" s="4" t="s">
        <v>949</v>
      </c>
      <c r="F861" s="4" t="s">
        <v>954</v>
      </c>
      <c r="G861" s="4">
        <v>30</v>
      </c>
      <c r="H861" s="109">
        <v>46.931506849315099</v>
      </c>
      <c r="I861" s="109">
        <v>51.899543378995403</v>
      </c>
      <c r="J861" s="109">
        <v>31.908675799086801</v>
      </c>
      <c r="K861" s="109">
        <v>38.409999999999997</v>
      </c>
      <c r="L861" s="109">
        <f>VLOOKUP($C861,ข้อมูลพื้นฐานรพ_สป_ณสค61!$C$2:$S$897,17,0)</f>
        <v>37.06849315068493</v>
      </c>
      <c r="M861" s="3">
        <f t="shared" si="13"/>
        <v>0</v>
      </c>
    </row>
    <row r="862" spans="1:13" x14ac:dyDescent="0.4">
      <c r="A862" s="4">
        <v>12</v>
      </c>
      <c r="B862" s="3" t="s">
        <v>1894</v>
      </c>
      <c r="C862" s="63">
        <v>11420</v>
      </c>
      <c r="D862" s="3" t="s">
        <v>2843</v>
      </c>
      <c r="E862" s="4" t="s">
        <v>949</v>
      </c>
      <c r="F862" s="4" t="s">
        <v>954</v>
      </c>
      <c r="G862" s="4">
        <v>30</v>
      </c>
      <c r="H862" s="109">
        <v>66.6392694063927</v>
      </c>
      <c r="I862" s="109">
        <v>60.913242009132397</v>
      </c>
      <c r="J862" s="109">
        <v>60.191780821917803</v>
      </c>
      <c r="K862" s="109">
        <v>44.51</v>
      </c>
      <c r="L862" s="109">
        <f>VLOOKUP($C862,ข้อมูลพื้นฐานรพ_สป_ณสค61!$C$2:$S$897,17,0)</f>
        <v>56.19178082191781</v>
      </c>
      <c r="M862" s="3">
        <f t="shared" si="13"/>
        <v>0</v>
      </c>
    </row>
    <row r="863" spans="1:13" x14ac:dyDescent="0.4">
      <c r="A863" s="4">
        <v>12</v>
      </c>
      <c r="B863" s="3" t="s">
        <v>1894</v>
      </c>
      <c r="C863" s="63">
        <v>11421</v>
      </c>
      <c r="D863" s="3" t="s">
        <v>2844</v>
      </c>
      <c r="E863" s="4" t="s">
        <v>949</v>
      </c>
      <c r="F863" s="4" t="s">
        <v>954</v>
      </c>
      <c r="G863" s="4">
        <v>30</v>
      </c>
      <c r="H863" s="109">
        <v>50.748858447488601</v>
      </c>
      <c r="I863" s="109">
        <v>46.513477684489601</v>
      </c>
      <c r="J863" s="109">
        <v>55.669465311533401</v>
      </c>
      <c r="K863" s="109">
        <v>48.45</v>
      </c>
      <c r="L863" s="109">
        <f>VLOOKUP($C863,ข้อมูลพื้นฐานรพ_สป_ณสค61!$C$2:$S$897,17,0)</f>
        <v>58.374429223744293</v>
      </c>
      <c r="M863" s="3">
        <f t="shared" si="13"/>
        <v>0</v>
      </c>
    </row>
    <row r="864" spans="1:13" x14ac:dyDescent="0.4">
      <c r="A864" s="4">
        <v>12</v>
      </c>
      <c r="B864" s="3" t="s">
        <v>1894</v>
      </c>
      <c r="C864" s="63">
        <v>11422</v>
      </c>
      <c r="D864" s="3" t="s">
        <v>2845</v>
      </c>
      <c r="E864" s="4" t="s">
        <v>949</v>
      </c>
      <c r="F864" s="4" t="s">
        <v>954</v>
      </c>
      <c r="G864" s="4">
        <v>30</v>
      </c>
      <c r="H864" s="109">
        <v>77.552511415525103</v>
      </c>
      <c r="I864" s="109">
        <v>69.972602739726</v>
      </c>
      <c r="J864" s="109">
        <v>69.315068493150704</v>
      </c>
      <c r="K864" s="109">
        <v>82.1</v>
      </c>
      <c r="L864" s="109">
        <f>VLOOKUP($C864,ข้อมูลพื้นฐานรพ_สป_ณสค61!$C$2:$S$897,17,0)</f>
        <v>101.8082191780822</v>
      </c>
      <c r="M864" s="3">
        <f t="shared" si="13"/>
        <v>1</v>
      </c>
    </row>
    <row r="865" spans="1:13" x14ac:dyDescent="0.4">
      <c r="A865" s="4">
        <v>12</v>
      </c>
      <c r="B865" s="3" t="s">
        <v>1894</v>
      </c>
      <c r="C865" s="63">
        <v>24673</v>
      </c>
      <c r="D865" s="3" t="s">
        <v>2846</v>
      </c>
      <c r="E865" s="4" t="s">
        <v>949</v>
      </c>
      <c r="F865" s="4" t="s">
        <v>976</v>
      </c>
      <c r="G865" s="4">
        <v>30</v>
      </c>
      <c r="H865" s="109">
        <v>22.904109589041099</v>
      </c>
      <c r="I865" s="109">
        <v>12.6027397260274</v>
      </c>
      <c r="J865" s="109">
        <v>49.671232876712303</v>
      </c>
      <c r="K865" s="109">
        <v>61.63</v>
      </c>
      <c r="L865" s="109">
        <f>VLOOKUP($C865,ข้อมูลพื้นฐานรพ_สป_ณสค61!$C$2:$S$897,17,0)</f>
        <v>53.095890410958901</v>
      </c>
      <c r="M865" s="3">
        <f t="shared" si="13"/>
        <v>0</v>
      </c>
    </row>
    <row r="866" spans="1:13" x14ac:dyDescent="0.4">
      <c r="A866" s="4">
        <v>12</v>
      </c>
      <c r="B866" s="3" t="s">
        <v>1906</v>
      </c>
      <c r="C866" s="63">
        <v>10684</v>
      </c>
      <c r="D866" s="3" t="s">
        <v>2847</v>
      </c>
      <c r="E866" s="4" t="s">
        <v>945</v>
      </c>
      <c r="F866" s="4" t="s">
        <v>946</v>
      </c>
      <c r="G866" s="4">
        <v>479</v>
      </c>
      <c r="H866" s="109">
        <v>106.321388737953</v>
      </c>
      <c r="I866" s="109">
        <v>105.454285469157</v>
      </c>
      <c r="J866" s="109">
        <v>56.015099951382702</v>
      </c>
      <c r="K866" s="109">
        <v>73.239999999999995</v>
      </c>
      <c r="L866" s="109">
        <f>VLOOKUP($C866,ข้อมูลพื้นฐานรพ_สป_ณสค61!$C$2:$S$897,17,0)</f>
        <v>94.982697972373956</v>
      </c>
      <c r="M866" s="3">
        <f t="shared" si="13"/>
        <v>1</v>
      </c>
    </row>
    <row r="867" spans="1:13" x14ac:dyDescent="0.4">
      <c r="A867" s="4">
        <v>12</v>
      </c>
      <c r="B867" s="3" t="s">
        <v>1906</v>
      </c>
      <c r="C867" s="63">
        <v>10749</v>
      </c>
      <c r="D867" s="3" t="s">
        <v>2848</v>
      </c>
      <c r="E867" s="4" t="s">
        <v>982</v>
      </c>
      <c r="F867" s="4" t="s">
        <v>983</v>
      </c>
      <c r="G867" s="4">
        <v>170</v>
      </c>
      <c r="H867" s="109">
        <v>62.0419016921837</v>
      </c>
      <c r="I867" s="109">
        <v>59.580983078162802</v>
      </c>
      <c r="J867" s="109">
        <v>48.335213537469798</v>
      </c>
      <c r="K867" s="109">
        <v>44.28</v>
      </c>
      <c r="L867" s="109">
        <f>VLOOKUP($C867,ข้อมูลพื้นฐานรพ_สป_ณสค61!$C$2:$S$897,17,0)</f>
        <v>59.327961321514906</v>
      </c>
      <c r="M867" s="3">
        <f t="shared" si="13"/>
        <v>0</v>
      </c>
    </row>
    <row r="868" spans="1:13" x14ac:dyDescent="0.4">
      <c r="A868" s="4">
        <v>12</v>
      </c>
      <c r="B868" s="3" t="s">
        <v>1906</v>
      </c>
      <c r="C868" s="63">
        <v>11432</v>
      </c>
      <c r="D868" s="3" t="s">
        <v>2849</v>
      </c>
      <c r="E868" s="4" t="s">
        <v>949</v>
      </c>
      <c r="F868" s="4" t="s">
        <v>954</v>
      </c>
      <c r="G868" s="4">
        <v>60</v>
      </c>
      <c r="H868" s="109">
        <v>50.611872146118699</v>
      </c>
      <c r="I868" s="109">
        <v>69.803652968036502</v>
      </c>
      <c r="J868" s="109">
        <v>46.164383561643803</v>
      </c>
      <c r="K868" s="109">
        <v>65.23</v>
      </c>
      <c r="L868" s="109">
        <f>VLOOKUP($C868,ข้อมูลพื้นฐานรพ_สป_ณสค61!$C$2:$S$897,17,0)</f>
        <v>77.041095890410958</v>
      </c>
      <c r="M868" s="3">
        <f t="shared" si="13"/>
        <v>0</v>
      </c>
    </row>
    <row r="869" spans="1:13" x14ac:dyDescent="0.4">
      <c r="A869" s="4">
        <v>12</v>
      </c>
      <c r="B869" s="3" t="s">
        <v>1906</v>
      </c>
      <c r="C869" s="63">
        <v>11433</v>
      </c>
      <c r="D869" s="3" t="s">
        <v>2850</v>
      </c>
      <c r="E869" s="4" t="s">
        <v>949</v>
      </c>
      <c r="F869" s="4" t="s">
        <v>954</v>
      </c>
      <c r="G869" s="4">
        <v>29</v>
      </c>
      <c r="H869" s="109">
        <v>92.821917808219197</v>
      </c>
      <c r="I869" s="109">
        <v>97.931034482758605</v>
      </c>
      <c r="J869" s="109">
        <v>73.396315540859703</v>
      </c>
      <c r="K869" s="109">
        <v>74.73</v>
      </c>
      <c r="L869" s="109">
        <f>VLOOKUP($C869,ข้อมูลพื้นฐานรพ_สป_ณสค61!$C$2:$S$897,17,0)</f>
        <v>85.422768068020787</v>
      </c>
      <c r="M869" s="3">
        <f t="shared" si="13"/>
        <v>1</v>
      </c>
    </row>
    <row r="870" spans="1:13" x14ac:dyDescent="0.4">
      <c r="A870" s="4">
        <v>12</v>
      </c>
      <c r="B870" s="3" t="s">
        <v>1906</v>
      </c>
      <c r="C870" s="63">
        <v>11434</v>
      </c>
      <c r="D870" s="3" t="s">
        <v>2851</v>
      </c>
      <c r="E870" s="4" t="s">
        <v>949</v>
      </c>
      <c r="F870" s="4" t="s">
        <v>950</v>
      </c>
      <c r="G870" s="4">
        <v>89</v>
      </c>
      <c r="H870" s="109">
        <v>85.584377732439506</v>
      </c>
      <c r="I870" s="109">
        <v>84.014160381714603</v>
      </c>
      <c r="J870" s="109">
        <v>59.175003847929801</v>
      </c>
      <c r="K870" s="109">
        <v>77.39</v>
      </c>
      <c r="L870" s="109">
        <f>VLOOKUP($C870,ข้อมูลพื้นฐานรพ_สป_ณสค61!$C$2:$S$897,17,0)</f>
        <v>71.750038479298141</v>
      </c>
      <c r="M870" s="3">
        <f t="shared" si="13"/>
        <v>0</v>
      </c>
    </row>
    <row r="871" spans="1:13" x14ac:dyDescent="0.4">
      <c r="A871" s="4">
        <v>12</v>
      </c>
      <c r="B871" s="3" t="s">
        <v>1906</v>
      </c>
      <c r="C871" s="63">
        <v>11461</v>
      </c>
      <c r="D871" s="3" t="s">
        <v>2852</v>
      </c>
      <c r="E871" s="4" t="s">
        <v>949</v>
      </c>
      <c r="F871" s="4" t="s">
        <v>950</v>
      </c>
      <c r="G871" s="4">
        <v>72</v>
      </c>
      <c r="H871" s="109">
        <v>73.7366818873668</v>
      </c>
      <c r="I871" s="109">
        <v>76.993911719939106</v>
      </c>
      <c r="J871" s="109">
        <v>28.546423135464199</v>
      </c>
      <c r="K871" s="109">
        <v>48.21</v>
      </c>
      <c r="L871" s="109">
        <f>VLOOKUP($C871,ข้อมูลพื้นฐานรพ_สป_ณสค61!$C$2:$S$897,17,0)</f>
        <v>88.691019786910203</v>
      </c>
      <c r="M871" s="3">
        <f t="shared" si="13"/>
        <v>1</v>
      </c>
    </row>
    <row r="872" spans="1:13" x14ac:dyDescent="0.4">
      <c r="A872" s="4">
        <v>12</v>
      </c>
      <c r="B872" s="3" t="s">
        <v>1906</v>
      </c>
      <c r="C872" s="63">
        <v>13806</v>
      </c>
      <c r="D872" s="3" t="s">
        <v>2853</v>
      </c>
      <c r="E872" s="4" t="s">
        <v>949</v>
      </c>
      <c r="F872" s="4" t="s">
        <v>954</v>
      </c>
      <c r="G872" s="4">
        <v>30</v>
      </c>
      <c r="H872" s="109">
        <v>55.059360730593603</v>
      </c>
      <c r="I872" s="109">
        <v>68.745205479452096</v>
      </c>
      <c r="J872" s="109">
        <v>27.627397260274002</v>
      </c>
      <c r="K872" s="109">
        <v>80.7</v>
      </c>
      <c r="L872" s="109">
        <f>VLOOKUP($C872,ข้อมูลพื้นฐานรพ_สป_ณสค61!$C$2:$S$897,17,0)</f>
        <v>77.004566210045667</v>
      </c>
      <c r="M872" s="3">
        <f t="shared" si="13"/>
        <v>0</v>
      </c>
    </row>
    <row r="873" spans="1:13" x14ac:dyDescent="0.4">
      <c r="A873" s="4">
        <v>12</v>
      </c>
      <c r="B873" s="3" t="s">
        <v>1906</v>
      </c>
      <c r="C873" s="63">
        <v>24689</v>
      </c>
      <c r="D873" s="3" t="s">
        <v>2854</v>
      </c>
      <c r="E873" s="4" t="s">
        <v>949</v>
      </c>
      <c r="F873" s="4" t="s">
        <v>954</v>
      </c>
      <c r="G873" s="4">
        <v>30</v>
      </c>
      <c r="H873" s="109">
        <v>57.771689497716899</v>
      </c>
      <c r="I873" s="109">
        <v>64.173515981735207</v>
      </c>
      <c r="J873" s="109">
        <v>32.246575342465803</v>
      </c>
      <c r="K873" s="109">
        <v>71.5</v>
      </c>
      <c r="L873" s="109">
        <f>VLOOKUP($C873,ข้อมูลพื้นฐานรพ_สป_ณสค61!$C$2:$S$897,17,0)</f>
        <v>142.07305936073058</v>
      </c>
      <c r="M873" s="3">
        <f t="shared" si="13"/>
        <v>1</v>
      </c>
    </row>
    <row r="874" spans="1:13" x14ac:dyDescent="0.4">
      <c r="A874" s="4">
        <v>12</v>
      </c>
      <c r="B874" s="3" t="s">
        <v>1915</v>
      </c>
      <c r="C874" s="63">
        <v>10682</v>
      </c>
      <c r="D874" s="3" t="s">
        <v>2855</v>
      </c>
      <c r="E874" s="4" t="s">
        <v>945</v>
      </c>
      <c r="F874" s="4" t="s">
        <v>946</v>
      </c>
      <c r="G874" s="4">
        <v>685</v>
      </c>
      <c r="H874" s="109">
        <v>142.55885561886299</v>
      </c>
      <c r="I874" s="109">
        <v>131.20393594443399</v>
      </c>
      <c r="J874" s="109">
        <v>63.067721396874397</v>
      </c>
      <c r="K874" s="109">
        <v>109.71</v>
      </c>
      <c r="L874" s="109">
        <f>VLOOKUP($C874,ข้อมูลพื้นฐานรพ_สป_ณสค61!$C$2:$S$897,17,0)</f>
        <v>114.4017598240176</v>
      </c>
      <c r="M874" s="3">
        <f t="shared" si="13"/>
        <v>1</v>
      </c>
    </row>
    <row r="875" spans="1:13" x14ac:dyDescent="0.4">
      <c r="A875" s="4">
        <v>12</v>
      </c>
      <c r="B875" s="3" t="s">
        <v>1915</v>
      </c>
      <c r="C875" s="63">
        <v>10745</v>
      </c>
      <c r="D875" s="3" t="s">
        <v>2856</v>
      </c>
      <c r="E875" s="4" t="s">
        <v>982</v>
      </c>
      <c r="F875" s="4" t="s">
        <v>1009</v>
      </c>
      <c r="G875" s="4">
        <v>508</v>
      </c>
      <c r="H875" s="109">
        <v>80.198468342142206</v>
      </c>
      <c r="I875" s="109">
        <v>86.295437385395303</v>
      </c>
      <c r="J875" s="109">
        <v>81.594218530902793</v>
      </c>
      <c r="K875" s="109">
        <v>77.290000000000006</v>
      </c>
      <c r="L875" s="109">
        <f>VLOOKUP($C875,ข้อมูลพื้นฐานรพ_สป_ณสค61!$C$2:$S$897,17,0)</f>
        <v>88.851256606622798</v>
      </c>
      <c r="M875" s="3">
        <f t="shared" si="13"/>
        <v>1</v>
      </c>
    </row>
    <row r="876" spans="1:13" x14ac:dyDescent="0.4">
      <c r="A876" s="4">
        <v>12</v>
      </c>
      <c r="B876" s="3" t="s">
        <v>1915</v>
      </c>
      <c r="C876" s="63">
        <v>11386</v>
      </c>
      <c r="D876" s="3" t="s">
        <v>2857</v>
      </c>
      <c r="E876" s="4" t="s">
        <v>949</v>
      </c>
      <c r="F876" s="4" t="s">
        <v>954</v>
      </c>
      <c r="G876" s="4">
        <v>30</v>
      </c>
      <c r="H876" s="109">
        <v>54.904109589041099</v>
      </c>
      <c r="I876" s="109">
        <v>65.6529680365297</v>
      </c>
      <c r="J876" s="109">
        <v>67.963470319634695</v>
      </c>
      <c r="K876" s="109">
        <v>60.22</v>
      </c>
      <c r="L876" s="109">
        <f>VLOOKUP($C876,ข้อมูลพื้นฐานรพ_สป_ณสค61!$C$2:$S$897,17,0)</f>
        <v>80.246575342465746</v>
      </c>
      <c r="M876" s="3">
        <f t="shared" si="13"/>
        <v>1</v>
      </c>
    </row>
    <row r="877" spans="1:13" x14ac:dyDescent="0.4">
      <c r="A877" s="4">
        <v>12</v>
      </c>
      <c r="B877" s="3" t="s">
        <v>1915</v>
      </c>
      <c r="C877" s="63">
        <v>11387</v>
      </c>
      <c r="D877" s="3" t="s">
        <v>2858</v>
      </c>
      <c r="E877" s="4" t="s">
        <v>949</v>
      </c>
      <c r="F877" s="4" t="s">
        <v>954</v>
      </c>
      <c r="G877" s="4">
        <v>70</v>
      </c>
      <c r="H877" s="109">
        <v>74.186140209508494</v>
      </c>
      <c r="I877" s="109">
        <v>63.468976631748603</v>
      </c>
      <c r="J877" s="109">
        <v>62.925060435132998</v>
      </c>
      <c r="K877" s="109">
        <v>60.39</v>
      </c>
      <c r="L877" s="109">
        <f>VLOOKUP($C877,ข้อมูลพื้นฐานรพ_สป_ณสค61!$C$2:$S$897,17,0)</f>
        <v>77.170254403131111</v>
      </c>
      <c r="M877" s="3">
        <f t="shared" si="13"/>
        <v>0</v>
      </c>
    </row>
    <row r="878" spans="1:13" x14ac:dyDescent="0.4">
      <c r="A878" s="4">
        <v>12</v>
      </c>
      <c r="B878" s="3" t="s">
        <v>1915</v>
      </c>
      <c r="C878" s="63">
        <v>11388</v>
      </c>
      <c r="D878" s="3" t="s">
        <v>2859</v>
      </c>
      <c r="E878" s="4" t="s">
        <v>949</v>
      </c>
      <c r="F878" s="4" t="s">
        <v>957</v>
      </c>
      <c r="G878" s="4">
        <v>121</v>
      </c>
      <c r="H878" s="109">
        <v>70.351281703512797</v>
      </c>
      <c r="I878" s="109">
        <v>82.832112137623398</v>
      </c>
      <c r="J878" s="109">
        <v>81.615164064988804</v>
      </c>
      <c r="K878" s="109">
        <v>82.84</v>
      </c>
      <c r="L878" s="109">
        <f>VLOOKUP($C878,ข้อมูลพื้นฐานรพ_สป_ณสค61!$C$2:$S$897,17,0)</f>
        <v>74.350730216234581</v>
      </c>
      <c r="M878" s="3">
        <f t="shared" si="13"/>
        <v>0</v>
      </c>
    </row>
    <row r="879" spans="1:13" x14ac:dyDescent="0.4">
      <c r="A879" s="4">
        <v>12</v>
      </c>
      <c r="B879" s="3" t="s">
        <v>1915</v>
      </c>
      <c r="C879" s="63">
        <v>11390</v>
      </c>
      <c r="D879" s="3" t="s">
        <v>2860</v>
      </c>
      <c r="E879" s="4" t="s">
        <v>949</v>
      </c>
      <c r="F879" s="4" t="s">
        <v>954</v>
      </c>
      <c r="G879" s="4">
        <v>60</v>
      </c>
      <c r="H879" s="109">
        <v>67.712328767123296</v>
      </c>
      <c r="I879" s="109">
        <v>64.794520547945197</v>
      </c>
      <c r="J879" s="109">
        <v>605.53881278538802</v>
      </c>
      <c r="K879" s="109">
        <v>69.27</v>
      </c>
      <c r="L879" s="109">
        <f>VLOOKUP($C879,ข้อมูลพื้นฐานรพ_สป_ณสค61!$C$2:$S$897,17,0)</f>
        <v>86.55707762557077</v>
      </c>
      <c r="M879" s="3">
        <f t="shared" si="13"/>
        <v>1</v>
      </c>
    </row>
    <row r="880" spans="1:13" x14ac:dyDescent="0.4">
      <c r="A880" s="4">
        <v>12</v>
      </c>
      <c r="B880" s="3" t="s">
        <v>1915</v>
      </c>
      <c r="C880" s="63">
        <v>11391</v>
      </c>
      <c r="D880" s="3" t="s">
        <v>2861</v>
      </c>
      <c r="E880" s="4" t="s">
        <v>949</v>
      </c>
      <c r="F880" s="4" t="s">
        <v>954</v>
      </c>
      <c r="G880" s="4">
        <v>44</v>
      </c>
      <c r="H880" s="109">
        <v>83.107098381070998</v>
      </c>
      <c r="I880" s="109">
        <v>80.485678704856795</v>
      </c>
      <c r="J880" s="109">
        <v>77.247820672478198</v>
      </c>
      <c r="K880" s="109">
        <v>62.24</v>
      </c>
      <c r="L880" s="109">
        <f>VLOOKUP($C880,ข้อมูลพื้นฐานรพ_สป_ณสค61!$C$2:$S$897,17,0)</f>
        <v>76.388542963885428</v>
      </c>
      <c r="M880" s="3">
        <f t="shared" si="13"/>
        <v>0</v>
      </c>
    </row>
    <row r="881" spans="1:13" x14ac:dyDescent="0.4">
      <c r="A881" s="4">
        <v>12</v>
      </c>
      <c r="B881" s="3" t="s">
        <v>1915</v>
      </c>
      <c r="C881" s="63">
        <v>11392</v>
      </c>
      <c r="D881" s="3" t="s">
        <v>2862</v>
      </c>
      <c r="E881" s="4" t="s">
        <v>949</v>
      </c>
      <c r="F881" s="4" t="s">
        <v>950</v>
      </c>
      <c r="G881" s="4">
        <v>60</v>
      </c>
      <c r="H881" s="109">
        <v>63.036529680365298</v>
      </c>
      <c r="I881" s="109">
        <v>60.187214611872101</v>
      </c>
      <c r="J881" s="109">
        <v>63.739726027397303</v>
      </c>
      <c r="K881" s="109">
        <v>70.61</v>
      </c>
      <c r="L881" s="109">
        <f>VLOOKUP($C881,ข้อมูลพื้นฐานรพ_สป_ณสค61!$C$2:$S$897,17,0)</f>
        <v>77.534246575342465</v>
      </c>
      <c r="M881" s="3">
        <f t="shared" si="13"/>
        <v>0</v>
      </c>
    </row>
    <row r="882" spans="1:13" x14ac:dyDescent="0.4">
      <c r="A882" s="4">
        <v>12</v>
      </c>
      <c r="B882" s="3" t="s">
        <v>1915</v>
      </c>
      <c r="C882" s="63">
        <v>11393</v>
      </c>
      <c r="D882" s="3" t="s">
        <v>2863</v>
      </c>
      <c r="E882" s="4" t="s">
        <v>949</v>
      </c>
      <c r="F882" s="4" t="s">
        <v>954</v>
      </c>
      <c r="G882" s="4">
        <v>30</v>
      </c>
      <c r="H882" s="109">
        <v>26.5479452054795</v>
      </c>
      <c r="I882" s="109">
        <v>34.142654700047203</v>
      </c>
      <c r="J882" s="109">
        <v>40.132262635805397</v>
      </c>
      <c r="K882" s="109">
        <v>39.4</v>
      </c>
      <c r="L882" s="109">
        <f>VLOOKUP($C882,ข้อมูลพื้นฐานรพ_สป_ณสค61!$C$2:$S$897,17,0)</f>
        <v>40.812785388127857</v>
      </c>
      <c r="M882" s="3">
        <f t="shared" si="13"/>
        <v>0</v>
      </c>
    </row>
    <row r="883" spans="1:13" x14ac:dyDescent="0.4">
      <c r="A883" s="4">
        <v>12</v>
      </c>
      <c r="B883" s="3" t="s">
        <v>1915</v>
      </c>
      <c r="C883" s="63">
        <v>11394</v>
      </c>
      <c r="D883" s="3" t="s">
        <v>2864</v>
      </c>
      <c r="E883" s="4" t="s">
        <v>949</v>
      </c>
      <c r="F883" s="4" t="s">
        <v>954</v>
      </c>
      <c r="G883" s="4">
        <v>46</v>
      </c>
      <c r="H883" s="109">
        <v>89.020021074815602</v>
      </c>
      <c r="I883" s="109">
        <v>94.436834094368294</v>
      </c>
      <c r="J883" s="109">
        <v>91.613394216133898</v>
      </c>
      <c r="K883" s="109">
        <v>92.17</v>
      </c>
      <c r="L883" s="109">
        <f>VLOOKUP($C883,ข้อมูลพื้นฐานรพ_สป_ณสค61!$C$2:$S$897,17,0)</f>
        <v>89.803454437164973</v>
      </c>
      <c r="M883" s="3">
        <f t="shared" si="13"/>
        <v>1</v>
      </c>
    </row>
    <row r="884" spans="1:13" x14ac:dyDescent="0.4">
      <c r="A884" s="4">
        <v>12</v>
      </c>
      <c r="B884" s="3" t="s">
        <v>1915</v>
      </c>
      <c r="C884" s="63">
        <v>11395</v>
      </c>
      <c r="D884" s="3" t="s">
        <v>2865</v>
      </c>
      <c r="E884" s="4" t="s">
        <v>949</v>
      </c>
      <c r="F884" s="4" t="s">
        <v>954</v>
      </c>
      <c r="G884" s="4">
        <v>43</v>
      </c>
      <c r="H884" s="109">
        <v>90.462791558682</v>
      </c>
      <c r="I884" s="109">
        <v>101.90867579908701</v>
      </c>
      <c r="J884" s="109">
        <v>98.210045662100498</v>
      </c>
      <c r="K884" s="109">
        <v>90.06</v>
      </c>
      <c r="L884" s="109">
        <f>VLOOKUP($C884,ข้อมูลพื้นฐานรพ_สป_ณสค61!$C$2:$S$897,17,0)</f>
        <v>90.621216948072629</v>
      </c>
      <c r="M884" s="3">
        <f t="shared" si="13"/>
        <v>1</v>
      </c>
    </row>
    <row r="885" spans="1:13" x14ac:dyDescent="0.4">
      <c r="A885" s="4">
        <v>12</v>
      </c>
      <c r="B885" s="3" t="s">
        <v>1915</v>
      </c>
      <c r="C885" s="63">
        <v>11396</v>
      </c>
      <c r="D885" s="3" t="s">
        <v>2866</v>
      </c>
      <c r="E885" s="4" t="s">
        <v>949</v>
      </c>
      <c r="F885" s="4" t="s">
        <v>954</v>
      </c>
      <c r="G885" s="4">
        <v>28</v>
      </c>
      <c r="H885" s="109">
        <v>51.3607305936073</v>
      </c>
      <c r="I885" s="109">
        <v>49.755381604696701</v>
      </c>
      <c r="J885" s="109">
        <v>53.522504892367898</v>
      </c>
      <c r="K885" s="109">
        <v>53.17</v>
      </c>
      <c r="L885" s="109">
        <f>VLOOKUP($C885,ข้อมูลพื้นฐานรพ_สป_ณสค61!$C$2:$S$897,17,0)</f>
        <v>58.512720156555773</v>
      </c>
      <c r="M885" s="3">
        <f t="shared" si="13"/>
        <v>0</v>
      </c>
    </row>
    <row r="886" spans="1:13" x14ac:dyDescent="0.4">
      <c r="A886" s="4">
        <v>12</v>
      </c>
      <c r="B886" s="3" t="s">
        <v>1915</v>
      </c>
      <c r="C886" s="63">
        <v>11397</v>
      </c>
      <c r="D886" s="3" t="s">
        <v>2867</v>
      </c>
      <c r="E886" s="4" t="s">
        <v>949</v>
      </c>
      <c r="F886" s="4" t="s">
        <v>954</v>
      </c>
      <c r="G886" s="4">
        <v>30</v>
      </c>
      <c r="H886" s="109">
        <v>59.086757990867603</v>
      </c>
      <c r="I886" s="109">
        <v>54.383561643835598</v>
      </c>
      <c r="J886" s="109">
        <v>48.018264840182603</v>
      </c>
      <c r="K886" s="109">
        <v>41.63</v>
      </c>
      <c r="L886" s="109">
        <f>VLOOKUP($C886,ข้อมูลพื้นฐานรพ_สป_ณสค61!$C$2:$S$897,17,0)</f>
        <v>48.904109589041099</v>
      </c>
      <c r="M886" s="3">
        <f t="shared" si="13"/>
        <v>0</v>
      </c>
    </row>
    <row r="887" spans="1:13" x14ac:dyDescent="0.4">
      <c r="A887" s="4">
        <v>12</v>
      </c>
      <c r="B887" s="3" t="s">
        <v>1915</v>
      </c>
      <c r="C887" s="63">
        <v>11398</v>
      </c>
      <c r="D887" s="3" t="s">
        <v>2868</v>
      </c>
      <c r="E887" s="4" t="s">
        <v>949</v>
      </c>
      <c r="F887" s="4" t="s">
        <v>954</v>
      </c>
      <c r="G887" s="4">
        <v>30</v>
      </c>
      <c r="H887" s="109">
        <v>69.105022831050206</v>
      </c>
      <c r="I887" s="109">
        <v>65.068493150684901</v>
      </c>
      <c r="J887" s="109">
        <v>64.365296803652996</v>
      </c>
      <c r="K887" s="109">
        <v>39.54</v>
      </c>
      <c r="L887" s="109">
        <f>VLOOKUP($C887,ข้อมูลพื้นฐานรพ_สป_ณสค61!$C$2:$S$897,17,0)</f>
        <v>51.415525114155251</v>
      </c>
      <c r="M887" s="3">
        <f t="shared" si="13"/>
        <v>0</v>
      </c>
    </row>
    <row r="888" spans="1:13" x14ac:dyDescent="0.4">
      <c r="A888" s="4">
        <v>12</v>
      </c>
      <c r="B888" s="3" t="s">
        <v>1915</v>
      </c>
      <c r="C888" s="63">
        <v>11399</v>
      </c>
      <c r="D888" s="3" t="s">
        <v>2869</v>
      </c>
      <c r="E888" s="4" t="s">
        <v>949</v>
      </c>
      <c r="F888" s="4" t="s">
        <v>954</v>
      </c>
      <c r="G888" s="4">
        <v>30</v>
      </c>
      <c r="H888" s="109">
        <v>63.511830635118301</v>
      </c>
      <c r="I888" s="109">
        <v>67.808219178082197</v>
      </c>
      <c r="J888" s="109">
        <v>73.630136986301395</v>
      </c>
      <c r="K888" s="109">
        <v>56.44</v>
      </c>
      <c r="L888" s="109">
        <f>VLOOKUP($C888,ข้อมูลพื้นฐานรพ_สป_ณสค61!$C$2:$S$897,17,0)</f>
        <v>53.278538812785385</v>
      </c>
      <c r="M888" s="3">
        <f t="shared" si="13"/>
        <v>0</v>
      </c>
    </row>
    <row r="889" spans="1:13" x14ac:dyDescent="0.4">
      <c r="A889" s="4">
        <v>12</v>
      </c>
      <c r="B889" s="3" t="s">
        <v>1915</v>
      </c>
      <c r="C889" s="63">
        <v>11400</v>
      </c>
      <c r="D889" s="3" t="s">
        <v>2870</v>
      </c>
      <c r="E889" s="4" t="s">
        <v>949</v>
      </c>
      <c r="F889" s="4" t="s">
        <v>954</v>
      </c>
      <c r="G889" s="4">
        <v>30</v>
      </c>
      <c r="H889" s="109">
        <v>61.927592954990203</v>
      </c>
      <c r="I889" s="109">
        <v>54.757990867579899</v>
      </c>
      <c r="J889" s="109">
        <v>45.634703196346997</v>
      </c>
      <c r="K889" s="109">
        <v>49.73</v>
      </c>
      <c r="L889" s="109">
        <f>VLOOKUP($C889,ข้อมูลพื้นฐานรพ_สป_ณสค61!$C$2:$S$897,17,0)</f>
        <v>68.420091324200911</v>
      </c>
      <c r="M889" s="3">
        <f t="shared" si="13"/>
        <v>0</v>
      </c>
    </row>
    <row r="890" spans="1:13" x14ac:dyDescent="0.4">
      <c r="A890" s="4">
        <v>12</v>
      </c>
      <c r="B890" s="3" t="s">
        <v>1915</v>
      </c>
      <c r="C890" s="63">
        <v>11401</v>
      </c>
      <c r="D890" s="3" t="s">
        <v>2871</v>
      </c>
      <c r="E890" s="4" t="s">
        <v>949</v>
      </c>
      <c r="F890" s="4" t="s">
        <v>954</v>
      </c>
      <c r="G890" s="4">
        <v>30</v>
      </c>
      <c r="H890" s="109">
        <v>56.136041568256999</v>
      </c>
      <c r="I890" s="109">
        <v>53.329820864067401</v>
      </c>
      <c r="J890" s="109">
        <v>51.285563751317198</v>
      </c>
      <c r="K890" s="109">
        <v>59.19</v>
      </c>
      <c r="L890" s="109">
        <f>VLOOKUP($C890,ข้อมูลพื้นฐานรพ_สป_ณสค61!$C$2:$S$897,17,0)</f>
        <v>60.639269406392692</v>
      </c>
      <c r="M890" s="3">
        <f t="shared" si="13"/>
        <v>0</v>
      </c>
    </row>
    <row r="891" spans="1:13" x14ac:dyDescent="0.4">
      <c r="A891" s="4">
        <v>12</v>
      </c>
      <c r="B891" s="3" t="s">
        <v>1933</v>
      </c>
      <c r="C891" s="63">
        <v>10746</v>
      </c>
      <c r="D891" s="3" t="s">
        <v>2872</v>
      </c>
      <c r="E891" s="4" t="s">
        <v>982</v>
      </c>
      <c r="F891" s="4" t="s">
        <v>1009</v>
      </c>
      <c r="G891" s="4">
        <v>202</v>
      </c>
      <c r="H891" s="109">
        <v>119.20656449206599</v>
      </c>
      <c r="I891" s="109">
        <v>100.349925403499</v>
      </c>
      <c r="J891" s="109">
        <v>110.463854604639</v>
      </c>
      <c r="K891" s="109">
        <v>98.78</v>
      </c>
      <c r="L891" s="109">
        <f>VLOOKUP($C891,ข้อมูลพื้นฐานรพ_สป_ณสค61!$C$2:$S$897,17,0)</f>
        <v>118.70337718703377</v>
      </c>
      <c r="M891" s="3">
        <f t="shared" si="13"/>
        <v>1</v>
      </c>
    </row>
    <row r="892" spans="1:13" x14ac:dyDescent="0.4">
      <c r="A892" s="4">
        <v>12</v>
      </c>
      <c r="B892" s="3" t="s">
        <v>1933</v>
      </c>
      <c r="C892" s="63">
        <v>11402</v>
      </c>
      <c r="D892" s="3" t="s">
        <v>2873</v>
      </c>
      <c r="E892" s="4" t="s">
        <v>949</v>
      </c>
      <c r="F892" s="4" t="s">
        <v>954</v>
      </c>
      <c r="G892" s="4">
        <v>30</v>
      </c>
      <c r="H892" s="109">
        <v>133.251141552511</v>
      </c>
      <c r="I892" s="109">
        <v>52.748858447488601</v>
      </c>
      <c r="J892" s="109">
        <v>0</v>
      </c>
      <c r="K892" s="109">
        <v>44.99</v>
      </c>
      <c r="L892" s="109">
        <f>VLOOKUP($C892,ข้อมูลพื้นฐานรพ_สป_ณสค61!$C$2:$S$897,17,0)</f>
        <v>48.849315068493148</v>
      </c>
      <c r="M892" s="3">
        <f t="shared" si="13"/>
        <v>0</v>
      </c>
    </row>
    <row r="893" spans="1:13" x14ac:dyDescent="0.4">
      <c r="A893" s="4">
        <v>12</v>
      </c>
      <c r="B893" s="3" t="s">
        <v>1933</v>
      </c>
      <c r="C893" s="63">
        <v>11403</v>
      </c>
      <c r="D893" s="3" t="s">
        <v>2874</v>
      </c>
      <c r="E893" s="4" t="s">
        <v>949</v>
      </c>
      <c r="F893" s="4" t="s">
        <v>954</v>
      </c>
      <c r="G893" s="4">
        <v>33</v>
      </c>
      <c r="H893" s="109">
        <v>81.598173515981699</v>
      </c>
      <c r="I893" s="109">
        <v>79.012038190120407</v>
      </c>
      <c r="J893" s="109">
        <v>82.058945620589498</v>
      </c>
      <c r="K893" s="109">
        <v>79.83</v>
      </c>
      <c r="L893" s="109">
        <f>VLOOKUP($C893,ข้อมูลพื้นฐานรพ_สป_ณสค61!$C$2:$S$897,17,0)</f>
        <v>76.612702366127024</v>
      </c>
      <c r="M893" s="3">
        <f t="shared" si="13"/>
        <v>0</v>
      </c>
    </row>
    <row r="894" spans="1:13" x14ac:dyDescent="0.4">
      <c r="A894" s="4">
        <v>12</v>
      </c>
      <c r="B894" s="3" t="s">
        <v>1933</v>
      </c>
      <c r="C894" s="63">
        <v>11404</v>
      </c>
      <c r="D894" s="3" t="s">
        <v>2875</v>
      </c>
      <c r="E894" s="4" t="s">
        <v>949</v>
      </c>
      <c r="F894" s="4" t="s">
        <v>954</v>
      </c>
      <c r="G894" s="4">
        <v>33</v>
      </c>
      <c r="H894" s="109">
        <v>61.3333333333333</v>
      </c>
      <c r="I894" s="109">
        <v>55.101701951016999</v>
      </c>
      <c r="J894" s="109">
        <v>58.812785388127899</v>
      </c>
      <c r="K894" s="109">
        <v>82.11</v>
      </c>
      <c r="L894" s="109">
        <f>VLOOKUP($C894,ข้อมูลพื้นฐานรพ_สป_ณสค61!$C$2:$S$897,17,0)</f>
        <v>73.955998339559983</v>
      </c>
      <c r="M894" s="3">
        <f t="shared" si="13"/>
        <v>0</v>
      </c>
    </row>
    <row r="895" spans="1:13" x14ac:dyDescent="0.4">
      <c r="A895" s="4">
        <v>12</v>
      </c>
      <c r="B895" s="3" t="s">
        <v>1933</v>
      </c>
      <c r="C895" s="63">
        <v>11405</v>
      </c>
      <c r="D895" s="3" t="s">
        <v>2876</v>
      </c>
      <c r="E895" s="4" t="s">
        <v>949</v>
      </c>
      <c r="F895" s="4" t="s">
        <v>950</v>
      </c>
      <c r="G895" s="4">
        <v>63</v>
      </c>
      <c r="H895" s="109">
        <v>78.954337899543404</v>
      </c>
      <c r="I895" s="109">
        <v>84.192215699065002</v>
      </c>
      <c r="J895" s="109">
        <v>0</v>
      </c>
      <c r="K895" s="109">
        <v>101.83</v>
      </c>
      <c r="L895" s="109">
        <f>VLOOKUP($C895,ข้อมูลพื้นฐานรพ_สป_ณสค61!$C$2:$S$897,17,0)</f>
        <v>105.3750815394651</v>
      </c>
      <c r="M895" s="3">
        <f t="shared" si="13"/>
        <v>1</v>
      </c>
    </row>
    <row r="896" spans="1:13" x14ac:dyDescent="0.4">
      <c r="A896" s="4">
        <v>12</v>
      </c>
      <c r="B896" s="3" t="s">
        <v>1933</v>
      </c>
      <c r="C896" s="63">
        <v>11406</v>
      </c>
      <c r="D896" s="3" t="s">
        <v>2877</v>
      </c>
      <c r="E896" s="4" t="s">
        <v>949</v>
      </c>
      <c r="F896" s="4" t="s">
        <v>954</v>
      </c>
      <c r="G896" s="4">
        <v>30</v>
      </c>
      <c r="H896" s="109">
        <v>87.077625570776206</v>
      </c>
      <c r="I896" s="109">
        <v>27.123287671232902</v>
      </c>
      <c r="J896" s="109">
        <v>61.242009132420101</v>
      </c>
      <c r="K896" s="109">
        <v>77.569999999999993</v>
      </c>
      <c r="L896" s="109">
        <f>VLOOKUP($C896,ข้อมูลพื้นฐานรพ_สป_ณสค61!$C$2:$S$897,17,0)</f>
        <v>69.726027397260268</v>
      </c>
      <c r="M896" s="3">
        <f t="shared" si="13"/>
        <v>0</v>
      </c>
    </row>
    <row r="897" spans="1:13" x14ac:dyDescent="0.4">
      <c r="A897" s="4">
        <v>12</v>
      </c>
      <c r="B897" s="3" t="s">
        <v>1933</v>
      </c>
      <c r="C897" s="63">
        <v>28786</v>
      </c>
      <c r="D897" s="3" t="s">
        <v>2878</v>
      </c>
      <c r="E897" s="4" t="s">
        <v>949</v>
      </c>
      <c r="F897" s="4" t="s">
        <v>976</v>
      </c>
      <c r="G897" s="4">
        <v>30</v>
      </c>
      <c r="H897" s="109">
        <v>0</v>
      </c>
      <c r="I897" s="109">
        <v>6.5936073059360698</v>
      </c>
      <c r="J897" s="109">
        <v>31.041095890411</v>
      </c>
      <c r="K897" s="109">
        <v>52.33</v>
      </c>
      <c r="L897" s="109">
        <f>VLOOKUP($C897,ข้อมูลพื้นฐานรพ_สป_ณสค61!$C$2:$S$897,17,0)</f>
        <v>44.630136986301373</v>
      </c>
      <c r="M897" s="3">
        <f t="shared" si="13"/>
        <v>0</v>
      </c>
    </row>
  </sheetData>
  <sheetProtection selectLockedCells="1" selectUnlockedCells="1"/>
  <autoFilter ref="A1:M897"/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AF899"/>
  <sheetViews>
    <sheetView zoomScaleNormal="100" workbookViewId="0">
      <pane xSplit="7" ySplit="2" topLeftCell="U480" activePane="bottomRight" state="frozen"/>
      <selection pane="topRight" activeCell="H1" sqref="H1"/>
      <selection pane="bottomLeft" activeCell="A3" sqref="A3"/>
      <selection pane="bottomRight" activeCell="D3" sqref="D3"/>
    </sheetView>
  </sheetViews>
  <sheetFormatPr defaultColWidth="8.8984375" defaultRowHeight="13.8" x14ac:dyDescent="0.25"/>
  <cols>
    <col min="1" max="2" width="8.8984375" style="57"/>
    <col min="3" max="3" width="35.59765625" style="57" bestFit="1" customWidth="1"/>
    <col min="4" max="4" width="7.3984375" style="57" bestFit="1" customWidth="1"/>
    <col min="5" max="5" width="6.59765625" style="57" bestFit="1" customWidth="1"/>
    <col min="6" max="6" width="12.09765625" style="57" bestFit="1" customWidth="1"/>
    <col min="7" max="7" width="7" style="65" bestFit="1" customWidth="1"/>
    <col min="8" max="19" width="7" style="57" bestFit="1" customWidth="1"/>
    <col min="20" max="20" width="11.796875" style="57" customWidth="1"/>
    <col min="21" max="16384" width="8.8984375" style="57"/>
  </cols>
  <sheetData>
    <row r="1" spans="1:32" ht="13.8" customHeight="1" x14ac:dyDescent="0.25">
      <c r="C1" s="300" t="s">
        <v>3</v>
      </c>
      <c r="D1" s="300" t="s">
        <v>2898</v>
      </c>
      <c r="E1" s="300" t="s">
        <v>2899</v>
      </c>
      <c r="F1" s="300" t="s">
        <v>2900</v>
      </c>
      <c r="G1" s="301" t="s">
        <v>9</v>
      </c>
      <c r="H1" s="300">
        <v>2560</v>
      </c>
      <c r="I1" s="300"/>
      <c r="J1" s="300"/>
      <c r="K1" s="300">
        <v>2561</v>
      </c>
      <c r="L1" s="300"/>
      <c r="M1" s="300"/>
      <c r="N1" s="300"/>
      <c r="O1" s="300"/>
      <c r="P1" s="300"/>
      <c r="Q1" s="300"/>
      <c r="R1" s="300"/>
      <c r="S1" s="300"/>
      <c r="W1" s="57" t="s">
        <v>3810</v>
      </c>
      <c r="X1" s="57" t="s">
        <v>3811</v>
      </c>
      <c r="Y1" s="57" t="s">
        <v>3812</v>
      </c>
      <c r="Z1" s="57" t="s">
        <v>1949</v>
      </c>
      <c r="AA1" s="57" t="s">
        <v>3813</v>
      </c>
      <c r="AB1" s="57" t="s">
        <v>3814</v>
      </c>
      <c r="AC1" s="57" t="s">
        <v>3815</v>
      </c>
      <c r="AD1" s="57" t="s">
        <v>3816</v>
      </c>
      <c r="AE1" s="57" t="s">
        <v>9</v>
      </c>
      <c r="AF1" s="57" t="s">
        <v>2889</v>
      </c>
    </row>
    <row r="2" spans="1:32" x14ac:dyDescent="0.25">
      <c r="C2" s="300"/>
      <c r="D2" s="300"/>
      <c r="E2" s="300"/>
      <c r="F2" s="300"/>
      <c r="G2" s="301"/>
      <c r="H2" s="58" t="s">
        <v>2901</v>
      </c>
      <c r="I2" s="58" t="s">
        <v>2902</v>
      </c>
      <c r="J2" s="58" t="s">
        <v>2903</v>
      </c>
      <c r="K2" s="58" t="s">
        <v>2904</v>
      </c>
      <c r="L2" s="58" t="s">
        <v>2905</v>
      </c>
      <c r="M2" s="58" t="s">
        <v>2906</v>
      </c>
      <c r="N2" s="58" t="s">
        <v>2907</v>
      </c>
      <c r="O2" s="58" t="s">
        <v>2908</v>
      </c>
      <c r="P2" s="58" t="s">
        <v>2909</v>
      </c>
      <c r="Q2" s="58" t="s">
        <v>2910</v>
      </c>
      <c r="R2" s="58" t="s">
        <v>2911</v>
      </c>
      <c r="S2" s="58" t="s">
        <v>2912</v>
      </c>
      <c r="T2" s="2" t="s">
        <v>2889</v>
      </c>
      <c r="U2" s="2" t="s">
        <v>935</v>
      </c>
      <c r="V2" s="2"/>
    </row>
    <row r="3" spans="1:32" x14ac:dyDescent="0.25">
      <c r="A3" s="66">
        <v>10685</v>
      </c>
      <c r="B3" s="57" t="s">
        <v>946</v>
      </c>
      <c r="C3" s="59" t="s">
        <v>3253</v>
      </c>
      <c r="D3" s="60">
        <v>46398</v>
      </c>
      <c r="E3" s="60">
        <v>1161</v>
      </c>
      <c r="F3" s="61">
        <v>58114.002699999997</v>
      </c>
      <c r="G3" s="64">
        <v>1.2847</v>
      </c>
      <c r="H3" s="59">
        <v>1.2047000000000001</v>
      </c>
      <c r="I3" s="59">
        <v>1.2361</v>
      </c>
      <c r="J3" s="59">
        <v>1.3663000000000001</v>
      </c>
      <c r="K3" s="59">
        <v>1.2732000000000001</v>
      </c>
      <c r="L3" s="59">
        <v>1.2708999999999999</v>
      </c>
      <c r="M3" s="59">
        <v>1.2907</v>
      </c>
      <c r="N3" s="59">
        <v>1.2668999999999999</v>
      </c>
      <c r="O3" s="59">
        <v>1.2964</v>
      </c>
      <c r="P3" s="59">
        <v>1.3673</v>
      </c>
      <c r="Q3" s="59">
        <v>1.3166</v>
      </c>
      <c r="R3" s="59">
        <v>1.2770999999999999</v>
      </c>
      <c r="S3" s="59">
        <v>1.2591000000000001</v>
      </c>
      <c r="T3" s="2">
        <f>VLOOKUP($B3,$W$3:$AF$10,10,0)</f>
        <v>1.6</v>
      </c>
      <c r="U3" s="1">
        <f>IF(G3&gt;=T3,1,0)</f>
        <v>0</v>
      </c>
      <c r="V3" s="1"/>
      <c r="W3" s="57" t="s">
        <v>946</v>
      </c>
      <c r="X3" s="57">
        <v>34</v>
      </c>
      <c r="Y3" s="57">
        <v>31</v>
      </c>
      <c r="Z3" s="57">
        <v>91.18</v>
      </c>
      <c r="AA3" s="57">
        <v>843023</v>
      </c>
      <c r="AB3" s="57">
        <v>1520870.3223000001</v>
      </c>
      <c r="AC3" s="57">
        <v>0.18</v>
      </c>
      <c r="AD3" s="57">
        <v>96.487300000000005</v>
      </c>
      <c r="AE3" s="57">
        <v>1.8202</v>
      </c>
      <c r="AF3" s="57">
        <v>1.6</v>
      </c>
    </row>
    <row r="4" spans="1:32" x14ac:dyDescent="0.25">
      <c r="A4" s="66">
        <v>10752</v>
      </c>
      <c r="B4" s="57" t="s">
        <v>957</v>
      </c>
      <c r="C4" s="59" t="s">
        <v>3254</v>
      </c>
      <c r="D4" s="60">
        <v>9247</v>
      </c>
      <c r="E4" s="59">
        <v>17</v>
      </c>
      <c r="F4" s="61">
        <v>9708.6933000000008</v>
      </c>
      <c r="G4" s="64">
        <v>1.0519000000000001</v>
      </c>
      <c r="H4" s="59">
        <v>0.93079999999999996</v>
      </c>
      <c r="I4" s="59">
        <v>1.1544000000000001</v>
      </c>
      <c r="J4" s="59">
        <v>1.0687</v>
      </c>
      <c r="K4" s="59">
        <v>1.0987</v>
      </c>
      <c r="L4" s="59">
        <v>1.0577000000000001</v>
      </c>
      <c r="M4" s="59">
        <v>1.0075000000000001</v>
      </c>
      <c r="N4" s="59">
        <v>1.0170999999999999</v>
      </c>
      <c r="O4" s="59">
        <v>1.1762999999999999</v>
      </c>
      <c r="P4" s="59">
        <v>0.99709999999999999</v>
      </c>
      <c r="Q4" s="59">
        <v>1.1079000000000001</v>
      </c>
      <c r="R4" s="59">
        <v>0.90690000000000004</v>
      </c>
      <c r="S4" s="59">
        <v>1.1245000000000001</v>
      </c>
      <c r="T4" s="2">
        <f t="shared" ref="T4:T67" si="0">VLOOKUP($B4,$W$3:$AF$10,10,0)</f>
        <v>0.8</v>
      </c>
      <c r="U4" s="1">
        <f t="shared" ref="U4:U67" si="1">IF(G4&gt;=T4,1,0)</f>
        <v>1</v>
      </c>
      <c r="W4" s="57" t="s">
        <v>1009</v>
      </c>
      <c r="X4" s="57">
        <v>49</v>
      </c>
      <c r="Y4" s="57">
        <v>44</v>
      </c>
      <c r="Z4" s="57">
        <v>89.8</v>
      </c>
      <c r="AA4" s="57">
        <v>584806</v>
      </c>
      <c r="AB4" s="57">
        <v>782044.58109999995</v>
      </c>
      <c r="AC4" s="57">
        <v>0.18779999999999999</v>
      </c>
      <c r="AD4" s="57">
        <v>96.262799999999999</v>
      </c>
      <c r="AE4" s="57">
        <v>1.3421000000000001</v>
      </c>
      <c r="AF4" s="57">
        <v>1.2</v>
      </c>
    </row>
    <row r="5" spans="1:32" x14ac:dyDescent="0.25">
      <c r="A5" s="66">
        <v>10753</v>
      </c>
      <c r="B5" s="57" t="s">
        <v>983</v>
      </c>
      <c r="C5" s="59" t="s">
        <v>3255</v>
      </c>
      <c r="D5" s="60">
        <v>17499</v>
      </c>
      <c r="E5" s="59">
        <v>818</v>
      </c>
      <c r="F5" s="61">
        <v>26791.041000000001</v>
      </c>
      <c r="G5" s="64">
        <v>1.6061000000000001</v>
      </c>
      <c r="H5" s="59">
        <v>1.6343000000000001</v>
      </c>
      <c r="I5" s="59">
        <v>1.9987999999999999</v>
      </c>
      <c r="J5" s="59">
        <v>1.8110999999999999</v>
      </c>
      <c r="K5" s="59">
        <v>1.5765</v>
      </c>
      <c r="L5" s="59">
        <v>1.5261</v>
      </c>
      <c r="M5" s="59">
        <v>1.5721000000000001</v>
      </c>
      <c r="N5" s="59">
        <v>1.7170000000000001</v>
      </c>
      <c r="O5" s="59">
        <v>1.6439999999999999</v>
      </c>
      <c r="P5" s="59">
        <v>1.5341</v>
      </c>
      <c r="Q5" s="59">
        <v>1.4302999999999999</v>
      </c>
      <c r="R5" s="59">
        <v>1.2408999999999999</v>
      </c>
      <c r="S5" s="59">
        <v>1.4289000000000001</v>
      </c>
      <c r="T5" s="2">
        <f t="shared" si="0"/>
        <v>1</v>
      </c>
      <c r="U5" s="1">
        <f t="shared" si="1"/>
        <v>1</v>
      </c>
      <c r="W5" s="57" t="s">
        <v>983</v>
      </c>
      <c r="X5" s="57">
        <v>36</v>
      </c>
      <c r="Y5" s="57">
        <v>30</v>
      </c>
      <c r="Z5" s="57">
        <v>83.33</v>
      </c>
      <c r="AA5" s="57">
        <v>237704</v>
      </c>
      <c r="AB5" s="57">
        <v>256511.77660000001</v>
      </c>
      <c r="AC5" s="57">
        <v>0.18779999999999999</v>
      </c>
      <c r="AD5" s="57">
        <v>58.528500000000001</v>
      </c>
      <c r="AE5" s="57">
        <v>1.0807</v>
      </c>
      <c r="AF5" s="57">
        <v>1</v>
      </c>
    </row>
    <row r="6" spans="1:32" x14ac:dyDescent="0.25">
      <c r="A6" s="66">
        <v>10754</v>
      </c>
      <c r="B6" s="57" t="s">
        <v>950</v>
      </c>
      <c r="C6" s="59" t="s">
        <v>3256</v>
      </c>
      <c r="D6" s="60">
        <v>6115</v>
      </c>
      <c r="E6" s="59">
        <v>52</v>
      </c>
      <c r="F6" s="61">
        <v>2687.5309999999999</v>
      </c>
      <c r="G6" s="64">
        <v>0.44330000000000003</v>
      </c>
      <c r="H6" s="59">
        <v>0.73529999999999995</v>
      </c>
      <c r="I6" s="59">
        <v>0.51170000000000004</v>
      </c>
      <c r="J6" s="59">
        <v>0.70199999999999996</v>
      </c>
      <c r="K6" s="59">
        <v>0.63129999999999997</v>
      </c>
      <c r="L6" s="59">
        <v>0.36409999999999998</v>
      </c>
      <c r="M6" s="59">
        <v>0.59360000000000002</v>
      </c>
      <c r="N6" s="59">
        <v>0</v>
      </c>
      <c r="O6" s="59">
        <v>0.40550000000000003</v>
      </c>
      <c r="P6" s="59">
        <v>0.4375</v>
      </c>
      <c r="Q6" s="59">
        <v>0.1447</v>
      </c>
      <c r="R6" s="59">
        <v>0.25369999999999998</v>
      </c>
      <c r="S6" s="59">
        <v>0.59230000000000005</v>
      </c>
      <c r="T6" s="2">
        <f t="shared" si="0"/>
        <v>0.6</v>
      </c>
      <c r="U6" s="1">
        <f t="shared" si="1"/>
        <v>0</v>
      </c>
      <c r="W6" s="57" t="s">
        <v>957</v>
      </c>
      <c r="X6" s="57">
        <v>84</v>
      </c>
      <c r="Y6" s="57">
        <v>76</v>
      </c>
      <c r="Z6" s="57">
        <v>90.48</v>
      </c>
      <c r="AA6" s="57">
        <v>367958</v>
      </c>
      <c r="AB6" s="57">
        <v>288170.01069999998</v>
      </c>
      <c r="AC6" s="57">
        <v>0.1462</v>
      </c>
      <c r="AD6" s="57">
        <v>43.876899999999999</v>
      </c>
      <c r="AE6" s="57">
        <v>0.79079999999999995</v>
      </c>
      <c r="AF6" s="57">
        <v>0.8</v>
      </c>
    </row>
    <row r="7" spans="1:32" x14ac:dyDescent="0.25">
      <c r="A7" s="66">
        <v>10755</v>
      </c>
      <c r="B7" s="57" t="s">
        <v>954</v>
      </c>
      <c r="C7" s="59" t="s">
        <v>3257</v>
      </c>
      <c r="D7" s="60">
        <v>4010</v>
      </c>
      <c r="E7" s="59">
        <v>46</v>
      </c>
      <c r="F7" s="61">
        <v>2670.3389000000002</v>
      </c>
      <c r="G7" s="64">
        <v>0.67359999999999998</v>
      </c>
      <c r="H7" s="59">
        <v>0.69240000000000002</v>
      </c>
      <c r="I7" s="59">
        <v>0.66969999999999996</v>
      </c>
      <c r="J7" s="59">
        <v>0.71009999999999995</v>
      </c>
      <c r="K7" s="59">
        <v>0.69710000000000005</v>
      </c>
      <c r="L7" s="59">
        <v>0.62609999999999999</v>
      </c>
      <c r="M7" s="59">
        <v>0.70209999999999995</v>
      </c>
      <c r="N7" s="59">
        <v>0.71189999999999998</v>
      </c>
      <c r="O7" s="59">
        <v>0.70389999999999997</v>
      </c>
      <c r="P7" s="59">
        <v>0.71450000000000002</v>
      </c>
      <c r="Q7" s="59">
        <v>0.63690000000000002</v>
      </c>
      <c r="R7" s="59">
        <v>0.63790000000000002</v>
      </c>
      <c r="S7" s="59">
        <v>0.60199999999999998</v>
      </c>
      <c r="T7" s="2">
        <f t="shared" si="0"/>
        <v>0.6</v>
      </c>
      <c r="U7" s="1">
        <f t="shared" si="1"/>
        <v>1</v>
      </c>
      <c r="W7" s="57" t="s">
        <v>950</v>
      </c>
      <c r="X7" s="57">
        <v>93</v>
      </c>
      <c r="Y7" s="57">
        <v>91</v>
      </c>
      <c r="Z7" s="57">
        <v>97.85</v>
      </c>
      <c r="AA7" s="57">
        <v>302082</v>
      </c>
      <c r="AB7" s="57">
        <v>197758.63099999999</v>
      </c>
      <c r="AC7" s="57">
        <v>9.06E-2</v>
      </c>
      <c r="AD7" s="57">
        <v>36.679299999999998</v>
      </c>
      <c r="AE7" s="57">
        <v>0.65629999999999999</v>
      </c>
      <c r="AF7" s="57">
        <v>0.6</v>
      </c>
    </row>
    <row r="8" spans="1:32" x14ac:dyDescent="0.25">
      <c r="A8" s="66">
        <v>28785</v>
      </c>
      <c r="B8" s="57" t="s">
        <v>976</v>
      </c>
      <c r="C8" s="59" t="s">
        <v>3258</v>
      </c>
      <c r="D8" s="59">
        <v>161</v>
      </c>
      <c r="E8" s="59">
        <v>84</v>
      </c>
      <c r="F8" s="59">
        <v>35.445999999999998</v>
      </c>
      <c r="G8" s="64">
        <v>0.46029999999999999</v>
      </c>
      <c r="H8" s="59">
        <v>0</v>
      </c>
      <c r="I8" s="59">
        <v>0</v>
      </c>
      <c r="J8" s="59">
        <v>0</v>
      </c>
      <c r="K8" s="59">
        <v>0</v>
      </c>
      <c r="L8" s="59">
        <v>0</v>
      </c>
      <c r="M8" s="59">
        <v>0</v>
      </c>
      <c r="N8" s="59">
        <v>0</v>
      </c>
      <c r="O8" s="59">
        <v>0</v>
      </c>
      <c r="P8" s="59">
        <v>0</v>
      </c>
      <c r="Q8" s="59">
        <v>0.42559999999999998</v>
      </c>
      <c r="R8" s="59">
        <v>0.51290000000000002</v>
      </c>
      <c r="S8" s="59">
        <v>0.43590000000000001</v>
      </c>
      <c r="T8" s="2">
        <f t="shared" si="0"/>
        <v>0.6</v>
      </c>
      <c r="U8" s="1">
        <f t="shared" si="1"/>
        <v>0</v>
      </c>
      <c r="W8" s="57" t="s">
        <v>954</v>
      </c>
      <c r="X8" s="57">
        <v>503</v>
      </c>
      <c r="Y8" s="57">
        <v>455</v>
      </c>
      <c r="Z8" s="57">
        <v>90.46</v>
      </c>
      <c r="AA8" s="57">
        <v>756998</v>
      </c>
      <c r="AB8" s="57">
        <v>453823.31550000003</v>
      </c>
      <c r="AC8" s="57">
        <v>8.5400000000000004E-2</v>
      </c>
      <c r="AD8" s="57">
        <v>36.679299999999998</v>
      </c>
      <c r="AE8" s="57">
        <v>0.60299999999999998</v>
      </c>
      <c r="AF8" s="57">
        <v>0.6</v>
      </c>
    </row>
    <row r="9" spans="1:32" x14ac:dyDescent="0.25">
      <c r="A9" s="66">
        <v>10686</v>
      </c>
      <c r="B9" s="57" t="s">
        <v>946</v>
      </c>
      <c r="C9" s="59" t="s">
        <v>3116</v>
      </c>
      <c r="D9" s="60">
        <v>35696</v>
      </c>
      <c r="E9" s="59">
        <v>50</v>
      </c>
      <c r="F9" s="61">
        <v>56138.385199999997</v>
      </c>
      <c r="G9" s="64">
        <v>1.5749</v>
      </c>
      <c r="H9" s="59">
        <v>1.5011000000000001</v>
      </c>
      <c r="I9" s="59">
        <v>1.6556</v>
      </c>
      <c r="J9" s="59">
        <v>1.6296999999999999</v>
      </c>
      <c r="K9" s="59">
        <v>1.5068999999999999</v>
      </c>
      <c r="L9" s="59">
        <v>1.6319999999999999</v>
      </c>
      <c r="M9" s="59">
        <v>1.6194</v>
      </c>
      <c r="N9" s="59">
        <v>1.5799000000000001</v>
      </c>
      <c r="O9" s="59">
        <v>1.5278</v>
      </c>
      <c r="P9" s="59">
        <v>1.5732999999999999</v>
      </c>
      <c r="Q9" s="59">
        <v>1.6025</v>
      </c>
      <c r="R9" s="59">
        <v>1.5725</v>
      </c>
      <c r="S9" s="59">
        <v>1.514</v>
      </c>
      <c r="T9" s="2">
        <f t="shared" si="0"/>
        <v>1.6</v>
      </c>
      <c r="U9" s="1">
        <f t="shared" si="1"/>
        <v>0</v>
      </c>
      <c r="W9" s="57" t="s">
        <v>976</v>
      </c>
      <c r="X9" s="57">
        <v>98</v>
      </c>
      <c r="Y9" s="57">
        <v>62</v>
      </c>
      <c r="Z9" s="57">
        <v>63.27</v>
      </c>
      <c r="AA9" s="57">
        <v>43393</v>
      </c>
      <c r="AB9" s="57">
        <v>25090.3694</v>
      </c>
      <c r="AC9" s="57">
        <v>0.1462</v>
      </c>
      <c r="AD9" s="57">
        <v>10.3361</v>
      </c>
      <c r="AE9" s="57">
        <v>0.58160000000000001</v>
      </c>
      <c r="AF9" s="57">
        <v>0.6</v>
      </c>
    </row>
    <row r="10" spans="1:32" x14ac:dyDescent="0.25">
      <c r="A10" s="66">
        <v>10756</v>
      </c>
      <c r="B10" s="57" t="s">
        <v>950</v>
      </c>
      <c r="C10" s="59" t="s">
        <v>3117</v>
      </c>
      <c r="D10" s="60">
        <v>3026</v>
      </c>
      <c r="E10" s="59">
        <v>13</v>
      </c>
      <c r="F10" s="61">
        <v>2868.3112000000001</v>
      </c>
      <c r="G10" s="64">
        <v>0.95199999999999996</v>
      </c>
      <c r="H10" s="59">
        <v>1.0671999999999999</v>
      </c>
      <c r="I10" s="59">
        <v>1.0659000000000001</v>
      </c>
      <c r="J10" s="59">
        <v>0.99909999999999999</v>
      </c>
      <c r="K10" s="59">
        <v>1.0304</v>
      </c>
      <c r="L10" s="59">
        <v>0.89959999999999996</v>
      </c>
      <c r="M10" s="59">
        <v>0.99970000000000003</v>
      </c>
      <c r="N10" s="59">
        <v>0.88429999999999997</v>
      </c>
      <c r="O10" s="59">
        <v>0.91820000000000002</v>
      </c>
      <c r="P10" s="59">
        <v>1.044</v>
      </c>
      <c r="Q10" s="59">
        <v>1.0466</v>
      </c>
      <c r="R10" s="59">
        <v>0.72440000000000004</v>
      </c>
      <c r="S10" s="59">
        <v>0.55830000000000002</v>
      </c>
      <c r="T10" s="2">
        <f t="shared" si="0"/>
        <v>0.6</v>
      </c>
      <c r="U10" s="1">
        <f t="shared" si="1"/>
        <v>1</v>
      </c>
      <c r="W10" s="57" t="s">
        <v>3817</v>
      </c>
      <c r="X10" s="57">
        <v>1</v>
      </c>
      <c r="Y10" s="57">
        <v>1</v>
      </c>
      <c r="Z10" s="57">
        <v>100</v>
      </c>
      <c r="AA10" s="57">
        <v>11144</v>
      </c>
      <c r="AB10" s="57">
        <v>15413.482400000001</v>
      </c>
      <c r="AC10" s="57">
        <v>0.18990000000000001</v>
      </c>
      <c r="AD10" s="57">
        <v>39.839300000000001</v>
      </c>
      <c r="AE10" s="57">
        <v>1.3835</v>
      </c>
      <c r="AF10" s="57">
        <v>1.2</v>
      </c>
    </row>
    <row r="11" spans="1:32" x14ac:dyDescent="0.25">
      <c r="A11" s="66">
        <v>10757</v>
      </c>
      <c r="B11" s="57" t="s">
        <v>957</v>
      </c>
      <c r="C11" s="59" t="s">
        <v>3118</v>
      </c>
      <c r="D11" s="60">
        <v>4618</v>
      </c>
      <c r="E11" s="59">
        <v>70</v>
      </c>
      <c r="F11" s="61">
        <v>3629.2501999999999</v>
      </c>
      <c r="G11" s="64">
        <v>0.79800000000000004</v>
      </c>
      <c r="H11" s="59">
        <v>0.80149999999999999</v>
      </c>
      <c r="I11" s="59">
        <v>0.69310000000000005</v>
      </c>
      <c r="J11" s="59">
        <v>0.86129999999999995</v>
      </c>
      <c r="K11" s="59">
        <v>0.96130000000000004</v>
      </c>
      <c r="L11" s="59">
        <v>0.96909999999999996</v>
      </c>
      <c r="M11" s="59">
        <v>0.80589999999999995</v>
      </c>
      <c r="N11" s="59">
        <v>0.74760000000000004</v>
      </c>
      <c r="O11" s="59">
        <v>0.80469999999999997</v>
      </c>
      <c r="P11" s="59">
        <v>0.74209999999999998</v>
      </c>
      <c r="Q11" s="59">
        <v>0.63490000000000002</v>
      </c>
      <c r="R11" s="59">
        <v>0.76790000000000003</v>
      </c>
      <c r="S11" s="59">
        <v>0.82520000000000004</v>
      </c>
      <c r="T11" s="2">
        <f t="shared" si="0"/>
        <v>0.8</v>
      </c>
      <c r="U11" s="1">
        <f t="shared" si="1"/>
        <v>0</v>
      </c>
    </row>
    <row r="12" spans="1:32" x14ac:dyDescent="0.25">
      <c r="A12" s="66">
        <v>10758</v>
      </c>
      <c r="B12" s="57" t="s">
        <v>957</v>
      </c>
      <c r="C12" s="59" t="s">
        <v>3119</v>
      </c>
      <c r="D12" s="60">
        <v>4422</v>
      </c>
      <c r="E12" s="59">
        <v>17</v>
      </c>
      <c r="F12" s="61">
        <v>3110.0871000000002</v>
      </c>
      <c r="G12" s="64">
        <v>0.70599999999999996</v>
      </c>
      <c r="H12" s="59">
        <v>0.95140000000000002</v>
      </c>
      <c r="I12" s="59">
        <v>0.74890000000000001</v>
      </c>
      <c r="J12" s="59">
        <v>0.67859999999999998</v>
      </c>
      <c r="K12" s="59">
        <v>0.7026</v>
      </c>
      <c r="L12" s="59">
        <v>0.6774</v>
      </c>
      <c r="M12" s="59">
        <v>0.57569999999999999</v>
      </c>
      <c r="N12" s="59">
        <v>0.70150000000000001</v>
      </c>
      <c r="O12" s="59">
        <v>0.45960000000000001</v>
      </c>
      <c r="P12" s="59">
        <v>0.68640000000000001</v>
      </c>
      <c r="Q12" s="59">
        <v>0.66649999999999998</v>
      </c>
      <c r="R12" s="59">
        <v>0.69920000000000004</v>
      </c>
      <c r="S12" s="59">
        <v>0.75280000000000002</v>
      </c>
      <c r="T12" s="2">
        <f t="shared" si="0"/>
        <v>0.8</v>
      </c>
      <c r="U12" s="1">
        <f t="shared" si="1"/>
        <v>0</v>
      </c>
    </row>
    <row r="13" spans="1:32" x14ac:dyDescent="0.25">
      <c r="A13" s="66">
        <v>10759</v>
      </c>
      <c r="B13" s="57" t="s">
        <v>954</v>
      </c>
      <c r="C13" s="59" t="s">
        <v>3120</v>
      </c>
      <c r="D13" s="60">
        <v>4677</v>
      </c>
      <c r="E13" s="59">
        <v>149</v>
      </c>
      <c r="F13" s="61">
        <v>2889.3110999999999</v>
      </c>
      <c r="G13" s="64">
        <v>0.6381</v>
      </c>
      <c r="H13" s="59">
        <v>0.58919999999999995</v>
      </c>
      <c r="I13" s="59">
        <v>0.69879999999999998</v>
      </c>
      <c r="J13" s="59">
        <v>0.66600000000000004</v>
      </c>
      <c r="K13" s="59">
        <v>0.59360000000000002</v>
      </c>
      <c r="L13" s="59">
        <v>0.70350000000000001</v>
      </c>
      <c r="M13" s="59">
        <v>0.70579999999999998</v>
      </c>
      <c r="N13" s="59">
        <v>0.62319999999999998</v>
      </c>
      <c r="O13" s="59">
        <v>0.6179</v>
      </c>
      <c r="P13" s="59">
        <v>0.68210000000000004</v>
      </c>
      <c r="Q13" s="59">
        <v>0.54369999999999996</v>
      </c>
      <c r="R13" s="59">
        <v>0.55279999999999996</v>
      </c>
      <c r="S13" s="59">
        <v>0.73609999999999998</v>
      </c>
      <c r="T13" s="2">
        <f t="shared" si="0"/>
        <v>0.6</v>
      </c>
      <c r="U13" s="1">
        <f t="shared" si="1"/>
        <v>1</v>
      </c>
    </row>
    <row r="14" spans="1:32" x14ac:dyDescent="0.25">
      <c r="A14" s="66">
        <v>10760</v>
      </c>
      <c r="B14" s="57" t="s">
        <v>950</v>
      </c>
      <c r="C14" s="59" t="s">
        <v>3121</v>
      </c>
      <c r="D14" s="60">
        <v>5006</v>
      </c>
      <c r="E14" s="59">
        <v>6</v>
      </c>
      <c r="F14" s="61">
        <v>3717.9915000000001</v>
      </c>
      <c r="G14" s="64">
        <v>0.74360000000000004</v>
      </c>
      <c r="H14" s="59">
        <v>0.89100000000000001</v>
      </c>
      <c r="I14" s="59">
        <v>0.72340000000000004</v>
      </c>
      <c r="J14" s="59">
        <v>0.7389</v>
      </c>
      <c r="K14" s="59">
        <v>0.75560000000000005</v>
      </c>
      <c r="L14" s="59">
        <v>0.65920000000000001</v>
      </c>
      <c r="M14" s="59">
        <v>0.61429999999999996</v>
      </c>
      <c r="N14" s="59">
        <v>0.92120000000000002</v>
      </c>
      <c r="O14" s="59">
        <v>0.67449999999999999</v>
      </c>
      <c r="P14" s="59">
        <v>0.76080000000000003</v>
      </c>
      <c r="Q14" s="59">
        <v>0.67479999999999996</v>
      </c>
      <c r="R14" s="59">
        <v>0.7409</v>
      </c>
      <c r="S14" s="59">
        <v>0.75800000000000001</v>
      </c>
      <c r="T14" s="2">
        <f t="shared" si="0"/>
        <v>0.6</v>
      </c>
      <c r="U14" s="1">
        <f t="shared" si="1"/>
        <v>1</v>
      </c>
    </row>
    <row r="15" spans="1:32" x14ac:dyDescent="0.25">
      <c r="A15" s="66">
        <v>28875</v>
      </c>
      <c r="B15" s="57" t="s">
        <v>976</v>
      </c>
      <c r="C15" s="59" t="s">
        <v>3122</v>
      </c>
      <c r="D15" s="59">
        <v>752</v>
      </c>
      <c r="E15" s="59">
        <v>0</v>
      </c>
      <c r="F15" s="59">
        <v>429.99470000000002</v>
      </c>
      <c r="G15" s="64">
        <v>0.57179999999999997</v>
      </c>
      <c r="H15" s="59">
        <v>0.69240000000000002</v>
      </c>
      <c r="I15" s="59">
        <v>0.55500000000000005</v>
      </c>
      <c r="J15" s="59">
        <v>0.68530000000000002</v>
      </c>
      <c r="K15" s="59">
        <v>0.54859999999999998</v>
      </c>
      <c r="L15" s="59">
        <v>0.74250000000000005</v>
      </c>
      <c r="M15" s="59">
        <v>0.60470000000000002</v>
      </c>
      <c r="N15" s="59">
        <v>0.54459999999999997</v>
      </c>
      <c r="O15" s="59">
        <v>0.7016</v>
      </c>
      <c r="P15" s="59">
        <v>0.53339999999999999</v>
      </c>
      <c r="Q15" s="59">
        <v>0.55879999999999996</v>
      </c>
      <c r="R15" s="59">
        <v>0.40310000000000001</v>
      </c>
      <c r="S15" s="59">
        <v>0.39639999999999997</v>
      </c>
      <c r="T15" s="2">
        <f t="shared" si="0"/>
        <v>0.6</v>
      </c>
      <c r="U15" s="1">
        <f t="shared" si="1"/>
        <v>0</v>
      </c>
    </row>
    <row r="16" spans="1:32" x14ac:dyDescent="0.25">
      <c r="A16" s="66">
        <v>10687</v>
      </c>
      <c r="B16" s="57" t="s">
        <v>1009</v>
      </c>
      <c r="C16" s="59" t="s">
        <v>3123</v>
      </c>
      <c r="D16" s="60">
        <v>33376</v>
      </c>
      <c r="E16" s="60">
        <v>1014</v>
      </c>
      <c r="F16" s="61">
        <v>48532.190999999999</v>
      </c>
      <c r="G16" s="64">
        <v>1.4997</v>
      </c>
      <c r="H16" s="59">
        <v>1.5061</v>
      </c>
      <c r="I16" s="59">
        <v>1.4557</v>
      </c>
      <c r="J16" s="59">
        <v>1.4764999999999999</v>
      </c>
      <c r="K16" s="59">
        <v>1.4255</v>
      </c>
      <c r="L16" s="59">
        <v>1.508</v>
      </c>
      <c r="M16" s="59">
        <v>1.5036</v>
      </c>
      <c r="N16" s="59">
        <v>1.5105999999999999</v>
      </c>
      <c r="O16" s="59">
        <v>1.4810000000000001</v>
      </c>
      <c r="P16" s="59">
        <v>1.4004000000000001</v>
      </c>
      <c r="Q16" s="59">
        <v>1.4874000000000001</v>
      </c>
      <c r="R16" s="59">
        <v>1.4914000000000001</v>
      </c>
      <c r="S16" s="59">
        <v>1.3997999999999999</v>
      </c>
      <c r="T16" s="2">
        <f t="shared" si="0"/>
        <v>1.2</v>
      </c>
      <c r="U16" s="1">
        <f t="shared" si="1"/>
        <v>1</v>
      </c>
    </row>
    <row r="17" spans="1:21" x14ac:dyDescent="0.25">
      <c r="A17" s="66">
        <v>10761</v>
      </c>
      <c r="B17" s="57" t="s">
        <v>954</v>
      </c>
      <c r="C17" s="59" t="s">
        <v>3124</v>
      </c>
      <c r="D17" s="60">
        <v>3663</v>
      </c>
      <c r="E17" s="59">
        <v>34</v>
      </c>
      <c r="F17" s="61">
        <v>2136.3078999999998</v>
      </c>
      <c r="G17" s="64">
        <v>0.5887</v>
      </c>
      <c r="H17" s="59">
        <v>0.64280000000000004</v>
      </c>
      <c r="I17" s="59">
        <v>0.60880000000000001</v>
      </c>
      <c r="J17" s="59">
        <v>0.5635</v>
      </c>
      <c r="K17" s="59">
        <v>0.62450000000000006</v>
      </c>
      <c r="L17" s="59">
        <v>0.56730000000000003</v>
      </c>
      <c r="M17" s="59">
        <v>0.58679999999999999</v>
      </c>
      <c r="N17" s="59">
        <v>0.56789999999999996</v>
      </c>
      <c r="O17" s="59">
        <v>0.5978</v>
      </c>
      <c r="P17" s="59">
        <v>0.5292</v>
      </c>
      <c r="Q17" s="59">
        <v>0.48110000000000003</v>
      </c>
      <c r="R17" s="59">
        <v>0.65439999999999998</v>
      </c>
      <c r="S17" s="59">
        <v>0</v>
      </c>
      <c r="T17" s="2">
        <f t="shared" si="0"/>
        <v>0.6</v>
      </c>
      <c r="U17" s="1">
        <f t="shared" si="1"/>
        <v>0</v>
      </c>
    </row>
    <row r="18" spans="1:21" x14ac:dyDescent="0.25">
      <c r="A18" s="66">
        <v>10762</v>
      </c>
      <c r="B18" s="57" t="s">
        <v>957</v>
      </c>
      <c r="C18" s="59" t="s">
        <v>3125</v>
      </c>
      <c r="D18" s="60">
        <v>3743</v>
      </c>
      <c r="E18" s="59">
        <v>70</v>
      </c>
      <c r="F18" s="61">
        <v>2405.1952000000001</v>
      </c>
      <c r="G18" s="64">
        <v>0.65480000000000005</v>
      </c>
      <c r="H18" s="59">
        <v>0.73860000000000003</v>
      </c>
      <c r="I18" s="59">
        <v>0.72219999999999995</v>
      </c>
      <c r="J18" s="59">
        <v>0.61729999999999996</v>
      </c>
      <c r="K18" s="59">
        <v>0.73609999999999998</v>
      </c>
      <c r="L18" s="59">
        <v>0.7016</v>
      </c>
      <c r="M18" s="59">
        <v>0.57189999999999996</v>
      </c>
      <c r="N18" s="59">
        <v>0.66649999999999998</v>
      </c>
      <c r="O18" s="59">
        <v>0.66779999999999995</v>
      </c>
      <c r="P18" s="59">
        <v>0.63859999999999995</v>
      </c>
      <c r="Q18" s="59">
        <v>0.58230000000000004</v>
      </c>
      <c r="R18" s="59">
        <v>0.60009999999999997</v>
      </c>
      <c r="S18" s="59">
        <v>0.624</v>
      </c>
      <c r="T18" s="2">
        <f t="shared" si="0"/>
        <v>0.8</v>
      </c>
      <c r="U18" s="1">
        <f t="shared" si="1"/>
        <v>0</v>
      </c>
    </row>
    <row r="19" spans="1:21" x14ac:dyDescent="0.25">
      <c r="A19" s="66">
        <v>10763</v>
      </c>
      <c r="B19" s="57" t="s">
        <v>954</v>
      </c>
      <c r="C19" s="59" t="s">
        <v>3126</v>
      </c>
      <c r="D19" s="60">
        <v>2409</v>
      </c>
      <c r="E19" s="59">
        <v>102</v>
      </c>
      <c r="F19" s="61">
        <v>1632.7167999999999</v>
      </c>
      <c r="G19" s="64">
        <v>0.7077</v>
      </c>
      <c r="H19" s="59">
        <v>0.66349999999999998</v>
      </c>
      <c r="I19" s="59">
        <v>0.75690000000000002</v>
      </c>
      <c r="J19" s="59">
        <v>0.61299999999999999</v>
      </c>
      <c r="K19" s="59">
        <v>0.74209999999999998</v>
      </c>
      <c r="L19" s="59">
        <v>0.6956</v>
      </c>
      <c r="M19" s="59">
        <v>0.68640000000000001</v>
      </c>
      <c r="N19" s="59">
        <v>0.76529999999999998</v>
      </c>
      <c r="O19" s="59">
        <v>0.6946</v>
      </c>
      <c r="P19" s="59">
        <v>0.73340000000000005</v>
      </c>
      <c r="Q19" s="59">
        <v>0.71499999999999997</v>
      </c>
      <c r="R19" s="59">
        <v>0.71179999999999999</v>
      </c>
      <c r="S19" s="59">
        <v>0.7681</v>
      </c>
      <c r="T19" s="2">
        <f t="shared" si="0"/>
        <v>0.6</v>
      </c>
      <c r="U19" s="1">
        <f t="shared" si="1"/>
        <v>1</v>
      </c>
    </row>
    <row r="20" spans="1:21" x14ac:dyDescent="0.25">
      <c r="A20" s="66">
        <v>10764</v>
      </c>
      <c r="B20" s="57" t="s">
        <v>954</v>
      </c>
      <c r="C20" s="59" t="s">
        <v>3127</v>
      </c>
      <c r="D20" s="60">
        <v>1849</v>
      </c>
      <c r="E20" s="59">
        <v>257</v>
      </c>
      <c r="F20" s="61">
        <v>1221.2165</v>
      </c>
      <c r="G20" s="64">
        <v>0.7671</v>
      </c>
      <c r="H20" s="59">
        <v>0.73770000000000002</v>
      </c>
      <c r="I20" s="59">
        <v>0.9244</v>
      </c>
      <c r="J20" s="59">
        <v>0.9627</v>
      </c>
      <c r="K20" s="59">
        <v>0.74670000000000003</v>
      </c>
      <c r="L20" s="59">
        <v>0.90049999999999997</v>
      </c>
      <c r="M20" s="59">
        <v>0.77649999999999997</v>
      </c>
      <c r="N20" s="59">
        <v>0.86199999999999999</v>
      </c>
      <c r="O20" s="59">
        <v>0.74239999999999995</v>
      </c>
      <c r="P20" s="59">
        <v>0.75770000000000004</v>
      </c>
      <c r="Q20" s="59">
        <v>0.63849999999999996</v>
      </c>
      <c r="R20" s="59">
        <v>0.54510000000000003</v>
      </c>
      <c r="S20" s="59">
        <v>0.61060000000000003</v>
      </c>
      <c r="T20" s="2">
        <f t="shared" si="0"/>
        <v>0.6</v>
      </c>
      <c r="U20" s="1">
        <f t="shared" si="1"/>
        <v>1</v>
      </c>
    </row>
    <row r="21" spans="1:21" x14ac:dyDescent="0.25">
      <c r="A21" s="66">
        <v>10765</v>
      </c>
      <c r="B21" s="57" t="s">
        <v>954</v>
      </c>
      <c r="C21" s="59" t="s">
        <v>3128</v>
      </c>
      <c r="D21" s="60">
        <v>2288</v>
      </c>
      <c r="E21" s="59">
        <v>1</v>
      </c>
      <c r="F21" s="61">
        <v>1416.9313</v>
      </c>
      <c r="G21" s="64">
        <v>0.61960000000000004</v>
      </c>
      <c r="H21" s="59">
        <v>0.64729999999999999</v>
      </c>
      <c r="I21" s="59">
        <v>0.58209999999999995</v>
      </c>
      <c r="J21" s="59">
        <v>0.58460000000000001</v>
      </c>
      <c r="K21" s="59">
        <v>0.5111</v>
      </c>
      <c r="L21" s="59">
        <v>0.58699999999999997</v>
      </c>
      <c r="M21" s="59">
        <v>0.59370000000000001</v>
      </c>
      <c r="N21" s="59">
        <v>0.7016</v>
      </c>
      <c r="O21" s="59">
        <v>0.65359999999999996</v>
      </c>
      <c r="P21" s="59">
        <v>0.60980000000000001</v>
      </c>
      <c r="Q21" s="59">
        <v>0.64759999999999995</v>
      </c>
      <c r="R21" s="59">
        <v>0.65239999999999998</v>
      </c>
      <c r="S21" s="59">
        <v>0.70299999999999996</v>
      </c>
      <c r="T21" s="2">
        <f t="shared" si="0"/>
        <v>0.6</v>
      </c>
      <c r="U21" s="1">
        <f t="shared" si="1"/>
        <v>1</v>
      </c>
    </row>
    <row r="22" spans="1:21" x14ac:dyDescent="0.25">
      <c r="A22" s="66">
        <v>10766</v>
      </c>
      <c r="B22" s="57" t="s">
        <v>954</v>
      </c>
      <c r="C22" s="59" t="s">
        <v>3129</v>
      </c>
      <c r="D22" s="60">
        <v>3710</v>
      </c>
      <c r="E22" s="59">
        <v>428</v>
      </c>
      <c r="F22" s="61">
        <v>1640.5401999999999</v>
      </c>
      <c r="G22" s="64">
        <v>0.49990000000000001</v>
      </c>
      <c r="H22" s="59">
        <v>0.81930000000000003</v>
      </c>
      <c r="I22" s="59">
        <v>0.80120000000000002</v>
      </c>
      <c r="J22" s="59">
        <v>0.57809999999999995</v>
      </c>
      <c r="K22" s="59">
        <v>0.65429999999999999</v>
      </c>
      <c r="L22" s="59">
        <v>0.67759999999999998</v>
      </c>
      <c r="M22" s="59">
        <v>0.4289</v>
      </c>
      <c r="N22" s="59">
        <v>0.28799999999999998</v>
      </c>
      <c r="O22" s="59">
        <v>0.25030000000000002</v>
      </c>
      <c r="P22" s="59">
        <v>0.36709999999999998</v>
      </c>
      <c r="Q22" s="59">
        <v>0.29149999999999998</v>
      </c>
      <c r="R22" s="59">
        <v>0.35320000000000001</v>
      </c>
      <c r="S22" s="59">
        <v>0.62670000000000003</v>
      </c>
      <c r="T22" s="2">
        <f t="shared" si="0"/>
        <v>0.6</v>
      </c>
      <c r="U22" s="1">
        <f t="shared" si="1"/>
        <v>0</v>
      </c>
    </row>
    <row r="23" spans="1:21" x14ac:dyDescent="0.25">
      <c r="A23" s="66">
        <v>10767</v>
      </c>
      <c r="B23" s="57" t="s">
        <v>976</v>
      </c>
      <c r="C23" s="59" t="s">
        <v>3130</v>
      </c>
      <c r="D23" s="60">
        <v>1436</v>
      </c>
      <c r="E23" s="59">
        <v>1</v>
      </c>
      <c r="F23" s="59">
        <v>432.02100000000002</v>
      </c>
      <c r="G23" s="64">
        <v>0.30109999999999998</v>
      </c>
      <c r="H23" s="59">
        <v>0.42359999999999998</v>
      </c>
      <c r="I23" s="59">
        <v>0.11990000000000001</v>
      </c>
      <c r="J23" s="59">
        <v>0.6431</v>
      </c>
      <c r="K23" s="59">
        <v>0.67279999999999995</v>
      </c>
      <c r="L23" s="59">
        <v>0.13539999999999999</v>
      </c>
      <c r="M23" s="59">
        <v>0.1048</v>
      </c>
      <c r="N23" s="59">
        <v>0.96030000000000004</v>
      </c>
      <c r="O23" s="59">
        <v>4.8899999999999999E-2</v>
      </c>
      <c r="P23" s="59">
        <v>0.21149999999999999</v>
      </c>
      <c r="Q23" s="59">
        <v>0</v>
      </c>
      <c r="R23" s="59">
        <v>6.7799999999999999E-2</v>
      </c>
      <c r="S23" s="59">
        <v>0</v>
      </c>
      <c r="T23" s="2">
        <f t="shared" si="0"/>
        <v>0.6</v>
      </c>
      <c r="U23" s="1">
        <f t="shared" si="1"/>
        <v>0</v>
      </c>
    </row>
    <row r="24" spans="1:21" x14ac:dyDescent="0.25">
      <c r="A24" s="66">
        <v>10660</v>
      </c>
      <c r="B24" s="57" t="s">
        <v>946</v>
      </c>
      <c r="C24" s="59" t="s">
        <v>3131</v>
      </c>
      <c r="D24" s="60">
        <v>38429</v>
      </c>
      <c r="E24" s="60">
        <v>35153</v>
      </c>
      <c r="F24" s="61">
        <v>4960.7016999999996</v>
      </c>
      <c r="G24" s="64">
        <v>1.5143</v>
      </c>
      <c r="H24" s="59">
        <v>1.4830000000000001</v>
      </c>
      <c r="I24" s="59">
        <v>1.5143</v>
      </c>
      <c r="J24" s="59">
        <v>0</v>
      </c>
      <c r="K24" s="59">
        <v>0</v>
      </c>
      <c r="L24" s="59">
        <v>0</v>
      </c>
      <c r="M24" s="59">
        <v>0</v>
      </c>
      <c r="N24" s="59">
        <v>0</v>
      </c>
      <c r="O24" s="59">
        <v>0</v>
      </c>
      <c r="P24" s="59">
        <v>0</v>
      </c>
      <c r="Q24" s="59">
        <v>0</v>
      </c>
      <c r="R24" s="59">
        <v>0</v>
      </c>
      <c r="S24" s="59">
        <v>0</v>
      </c>
      <c r="T24" s="2">
        <f t="shared" si="0"/>
        <v>1.6</v>
      </c>
      <c r="U24" s="1">
        <f t="shared" si="1"/>
        <v>0</v>
      </c>
    </row>
    <row r="25" spans="1:21" x14ac:dyDescent="0.25">
      <c r="A25" s="66">
        <v>10688</v>
      </c>
      <c r="B25" s="57" t="s">
        <v>983</v>
      </c>
      <c r="C25" s="59" t="s">
        <v>3132</v>
      </c>
      <c r="D25" s="60">
        <v>12464</v>
      </c>
      <c r="E25" s="59">
        <v>99</v>
      </c>
      <c r="F25" s="61">
        <v>13881.3951</v>
      </c>
      <c r="G25" s="64">
        <v>1.1226</v>
      </c>
      <c r="H25" s="59">
        <v>1.2621</v>
      </c>
      <c r="I25" s="59">
        <v>1.1775</v>
      </c>
      <c r="J25" s="59">
        <v>1.1303000000000001</v>
      </c>
      <c r="K25" s="59">
        <v>1.0561</v>
      </c>
      <c r="L25" s="59">
        <v>1.1596</v>
      </c>
      <c r="M25" s="59">
        <v>1.1759999999999999</v>
      </c>
      <c r="N25" s="59">
        <v>1.3714</v>
      </c>
      <c r="O25" s="59">
        <v>1.3213999999999999</v>
      </c>
      <c r="P25" s="59">
        <v>1.3495999999999999</v>
      </c>
      <c r="Q25" s="59">
        <v>1.1005</v>
      </c>
      <c r="R25" s="59">
        <v>0.37280000000000002</v>
      </c>
      <c r="S25" s="59">
        <v>1.1345000000000001</v>
      </c>
      <c r="T25" s="2">
        <f t="shared" si="0"/>
        <v>1</v>
      </c>
      <c r="U25" s="1">
        <f t="shared" si="1"/>
        <v>1</v>
      </c>
    </row>
    <row r="26" spans="1:21" x14ac:dyDescent="0.25">
      <c r="A26" s="66">
        <v>10768</v>
      </c>
      <c r="B26" s="57" t="s">
        <v>954</v>
      </c>
      <c r="C26" s="59" t="s">
        <v>3133</v>
      </c>
      <c r="D26" s="60">
        <v>2881</v>
      </c>
      <c r="E26" s="59">
        <v>107</v>
      </c>
      <c r="F26" s="61">
        <v>1600.8610000000001</v>
      </c>
      <c r="G26" s="64">
        <v>0.57709999999999995</v>
      </c>
      <c r="H26" s="59">
        <v>0.63449999999999995</v>
      </c>
      <c r="I26" s="59">
        <v>0.62729999999999997</v>
      </c>
      <c r="J26" s="59">
        <v>0.56899999999999995</v>
      </c>
      <c r="K26" s="59">
        <v>0.54379999999999995</v>
      </c>
      <c r="L26" s="59">
        <v>0.57669999999999999</v>
      </c>
      <c r="M26" s="59">
        <v>0.58730000000000004</v>
      </c>
      <c r="N26" s="59">
        <v>0.55320000000000003</v>
      </c>
      <c r="O26" s="59">
        <v>0.58740000000000003</v>
      </c>
      <c r="P26" s="59">
        <v>0.56769999999999998</v>
      </c>
      <c r="Q26" s="59">
        <v>0.56589999999999996</v>
      </c>
      <c r="R26" s="59">
        <v>0.57340000000000002</v>
      </c>
      <c r="S26" s="59">
        <v>0.5494</v>
      </c>
      <c r="T26" s="2">
        <f t="shared" si="0"/>
        <v>0.6</v>
      </c>
      <c r="U26" s="1">
        <f t="shared" si="1"/>
        <v>0</v>
      </c>
    </row>
    <row r="27" spans="1:21" ht="26.4" x14ac:dyDescent="0.25">
      <c r="A27" s="66">
        <v>10769</v>
      </c>
      <c r="B27" s="57" t="s">
        <v>954</v>
      </c>
      <c r="C27" s="59" t="s">
        <v>3134</v>
      </c>
      <c r="D27" s="60">
        <v>2431</v>
      </c>
      <c r="E27" s="59">
        <v>18</v>
      </c>
      <c r="F27" s="61">
        <v>1568.0037</v>
      </c>
      <c r="G27" s="64">
        <v>0.64980000000000004</v>
      </c>
      <c r="H27" s="59">
        <v>0.69389999999999996</v>
      </c>
      <c r="I27" s="59">
        <v>0.60270000000000001</v>
      </c>
      <c r="J27" s="59">
        <v>0.61160000000000003</v>
      </c>
      <c r="K27" s="59">
        <v>0.59150000000000003</v>
      </c>
      <c r="L27" s="59">
        <v>0.72119999999999995</v>
      </c>
      <c r="M27" s="59">
        <v>0.69689999999999996</v>
      </c>
      <c r="N27" s="59">
        <v>0.65439999999999998</v>
      </c>
      <c r="O27" s="59">
        <v>0.73560000000000003</v>
      </c>
      <c r="P27" s="59">
        <v>0.61839999999999995</v>
      </c>
      <c r="Q27" s="59">
        <v>0.65490000000000004</v>
      </c>
      <c r="R27" s="59">
        <v>0.62160000000000004</v>
      </c>
      <c r="S27" s="59">
        <v>0.59760000000000002</v>
      </c>
      <c r="T27" s="2">
        <f t="shared" si="0"/>
        <v>0.6</v>
      </c>
      <c r="U27" s="1">
        <f t="shared" si="1"/>
        <v>1</v>
      </c>
    </row>
    <row r="28" spans="1:21" x14ac:dyDescent="0.25">
      <c r="A28" s="66">
        <v>10770</v>
      </c>
      <c r="B28" s="57" t="s">
        <v>954</v>
      </c>
      <c r="C28" s="59" t="s">
        <v>3135</v>
      </c>
      <c r="D28" s="60">
        <v>2530</v>
      </c>
      <c r="E28" s="59">
        <v>11</v>
      </c>
      <c r="F28" s="61">
        <v>1487.239</v>
      </c>
      <c r="G28" s="64">
        <v>0.59040000000000004</v>
      </c>
      <c r="H28" s="59">
        <v>0.63090000000000002</v>
      </c>
      <c r="I28" s="59">
        <v>0.61729999999999996</v>
      </c>
      <c r="J28" s="59">
        <v>0.69810000000000005</v>
      </c>
      <c r="K28" s="59">
        <v>0.49299999999999999</v>
      </c>
      <c r="L28" s="59">
        <v>0.55379999999999996</v>
      </c>
      <c r="M28" s="59">
        <v>0.61470000000000002</v>
      </c>
      <c r="N28" s="59">
        <v>0.7581</v>
      </c>
      <c r="O28" s="59">
        <v>0.57509999999999994</v>
      </c>
      <c r="P28" s="59">
        <v>0.57099999999999995</v>
      </c>
      <c r="Q28" s="59">
        <v>0.5272</v>
      </c>
      <c r="R28" s="59">
        <v>0.60709999999999997</v>
      </c>
      <c r="S28" s="59">
        <v>0.52090000000000003</v>
      </c>
      <c r="T28" s="2">
        <f t="shared" si="0"/>
        <v>0.6</v>
      </c>
      <c r="U28" s="1">
        <f t="shared" si="1"/>
        <v>0</v>
      </c>
    </row>
    <row r="29" spans="1:21" x14ac:dyDescent="0.25">
      <c r="A29" s="66">
        <v>10771</v>
      </c>
      <c r="B29" s="57" t="s">
        <v>954</v>
      </c>
      <c r="C29" s="59" t="s">
        <v>3136</v>
      </c>
      <c r="D29" s="60">
        <v>1460</v>
      </c>
      <c r="E29" s="59">
        <v>34</v>
      </c>
      <c r="F29" s="59">
        <v>802.13720000000001</v>
      </c>
      <c r="G29" s="64">
        <v>0.5625</v>
      </c>
      <c r="H29" s="59">
        <v>0.64249999999999996</v>
      </c>
      <c r="I29" s="59">
        <v>0.60070000000000001</v>
      </c>
      <c r="J29" s="59">
        <v>0.5827</v>
      </c>
      <c r="K29" s="59">
        <v>0.53710000000000002</v>
      </c>
      <c r="L29" s="59">
        <v>0.72060000000000002</v>
      </c>
      <c r="M29" s="59">
        <v>0.57040000000000002</v>
      </c>
      <c r="N29" s="59">
        <v>0.56759999999999999</v>
      </c>
      <c r="O29" s="59">
        <v>0.5806</v>
      </c>
      <c r="P29" s="59">
        <v>0.56599999999999995</v>
      </c>
      <c r="Q29" s="59">
        <v>0.49480000000000002</v>
      </c>
      <c r="R29" s="59">
        <v>0.55479999999999996</v>
      </c>
      <c r="S29" s="59">
        <v>0.36380000000000001</v>
      </c>
      <c r="T29" s="2">
        <f t="shared" si="0"/>
        <v>0.6</v>
      </c>
      <c r="U29" s="1">
        <f t="shared" si="1"/>
        <v>0</v>
      </c>
    </row>
    <row r="30" spans="1:21" x14ac:dyDescent="0.25">
      <c r="A30" s="66">
        <v>10772</v>
      </c>
      <c r="B30" s="57" t="s">
        <v>957</v>
      </c>
      <c r="C30" s="59" t="s">
        <v>3137</v>
      </c>
      <c r="D30" s="60">
        <v>6092</v>
      </c>
      <c r="E30" s="59">
        <v>42</v>
      </c>
      <c r="F30" s="61">
        <v>2628.3155000000002</v>
      </c>
      <c r="G30" s="64">
        <v>0.43440000000000001</v>
      </c>
      <c r="H30" s="59">
        <v>0.58530000000000004</v>
      </c>
      <c r="I30" s="59">
        <v>0.495</v>
      </c>
      <c r="J30" s="59">
        <v>0.46739999999999998</v>
      </c>
      <c r="K30" s="59">
        <v>0.47289999999999999</v>
      </c>
      <c r="L30" s="59">
        <v>0.52490000000000003</v>
      </c>
      <c r="M30" s="59">
        <v>0.52180000000000004</v>
      </c>
      <c r="N30" s="59">
        <v>0.62470000000000003</v>
      </c>
      <c r="O30" s="59">
        <v>0.29389999999999999</v>
      </c>
      <c r="P30" s="59">
        <v>0.36420000000000002</v>
      </c>
      <c r="Q30" s="59">
        <v>0.45040000000000002</v>
      </c>
      <c r="R30" s="59">
        <v>0.2011</v>
      </c>
      <c r="S30" s="59">
        <v>0.25519999999999998</v>
      </c>
      <c r="T30" s="2">
        <f t="shared" si="0"/>
        <v>0.8</v>
      </c>
      <c r="U30" s="1">
        <f t="shared" si="1"/>
        <v>0</v>
      </c>
    </row>
    <row r="31" spans="1:21" x14ac:dyDescent="0.25">
      <c r="A31" s="66">
        <v>10773</v>
      </c>
      <c r="B31" s="57" t="s">
        <v>954</v>
      </c>
      <c r="C31" s="59" t="s">
        <v>3138</v>
      </c>
      <c r="D31" s="60">
        <v>2539</v>
      </c>
      <c r="E31" s="59">
        <v>2</v>
      </c>
      <c r="F31" s="61">
        <v>1481.8577</v>
      </c>
      <c r="G31" s="64">
        <v>0.58409999999999995</v>
      </c>
      <c r="H31" s="59">
        <v>0.56069999999999998</v>
      </c>
      <c r="I31" s="59">
        <v>0.57169999999999999</v>
      </c>
      <c r="J31" s="59">
        <v>0.62590000000000001</v>
      </c>
      <c r="K31" s="59">
        <v>0.57979999999999998</v>
      </c>
      <c r="L31" s="59">
        <v>0.51980000000000004</v>
      </c>
      <c r="M31" s="59">
        <v>0.63339999999999996</v>
      </c>
      <c r="N31" s="59">
        <v>0.62749999999999995</v>
      </c>
      <c r="O31" s="59">
        <v>0.59619999999999995</v>
      </c>
      <c r="P31" s="59">
        <v>0.52569999999999995</v>
      </c>
      <c r="Q31" s="59">
        <v>0.60609999999999997</v>
      </c>
      <c r="R31" s="59">
        <v>0.60089999999999999</v>
      </c>
      <c r="S31" s="59">
        <v>0.56940000000000002</v>
      </c>
      <c r="T31" s="2">
        <f t="shared" si="0"/>
        <v>0.6</v>
      </c>
      <c r="U31" s="1">
        <f t="shared" si="1"/>
        <v>0</v>
      </c>
    </row>
    <row r="32" spans="1:21" x14ac:dyDescent="0.25">
      <c r="A32" s="66">
        <v>10774</v>
      </c>
      <c r="B32" s="57" t="s">
        <v>954</v>
      </c>
      <c r="C32" s="59" t="s">
        <v>3139</v>
      </c>
      <c r="D32" s="60">
        <v>2173</v>
      </c>
      <c r="E32" s="59">
        <v>2</v>
      </c>
      <c r="F32" s="61">
        <v>1571.2440999999999</v>
      </c>
      <c r="G32" s="64">
        <v>0.72370000000000001</v>
      </c>
      <c r="H32" s="59">
        <v>0.64280000000000004</v>
      </c>
      <c r="I32" s="59">
        <v>0.65790000000000004</v>
      </c>
      <c r="J32" s="59">
        <v>0.65539999999999998</v>
      </c>
      <c r="K32" s="59">
        <v>0.76919999999999999</v>
      </c>
      <c r="L32" s="59">
        <v>0.72689999999999999</v>
      </c>
      <c r="M32" s="59">
        <v>0.70220000000000005</v>
      </c>
      <c r="N32" s="59">
        <v>0.71319999999999995</v>
      </c>
      <c r="O32" s="59">
        <v>0.6704</v>
      </c>
      <c r="P32" s="59">
        <v>0.75480000000000003</v>
      </c>
      <c r="Q32" s="59">
        <v>0.71099999999999997</v>
      </c>
      <c r="R32" s="59">
        <v>0.87180000000000002</v>
      </c>
      <c r="S32" s="59">
        <v>0.77129999999999999</v>
      </c>
      <c r="T32" s="2">
        <f t="shared" si="0"/>
        <v>0.6</v>
      </c>
      <c r="U32" s="1">
        <f t="shared" si="1"/>
        <v>1</v>
      </c>
    </row>
    <row r="33" spans="1:21" x14ac:dyDescent="0.25">
      <c r="A33" s="66">
        <v>10775</v>
      </c>
      <c r="B33" s="57" t="s">
        <v>954</v>
      </c>
      <c r="C33" s="59" t="s">
        <v>3140</v>
      </c>
      <c r="D33" s="60">
        <v>2633</v>
      </c>
      <c r="E33" s="59">
        <v>3</v>
      </c>
      <c r="F33" s="61">
        <v>1952.4369999999999</v>
      </c>
      <c r="G33" s="64">
        <v>0.74239999999999995</v>
      </c>
      <c r="H33" s="59">
        <v>0.78900000000000003</v>
      </c>
      <c r="I33" s="59">
        <v>0.8125</v>
      </c>
      <c r="J33" s="59">
        <v>0.73540000000000005</v>
      </c>
      <c r="K33" s="59">
        <v>0.75539999999999996</v>
      </c>
      <c r="L33" s="59">
        <v>0.79949999999999999</v>
      </c>
      <c r="M33" s="59">
        <v>0.71970000000000001</v>
      </c>
      <c r="N33" s="59">
        <v>0.68799999999999994</v>
      </c>
      <c r="O33" s="59">
        <v>0.85699999999999998</v>
      </c>
      <c r="P33" s="59">
        <v>0.73719999999999997</v>
      </c>
      <c r="Q33" s="59">
        <v>0.63349999999999995</v>
      </c>
      <c r="R33" s="59">
        <v>0.69199999999999995</v>
      </c>
      <c r="S33" s="59">
        <v>0.69130000000000003</v>
      </c>
      <c r="T33" s="2">
        <f t="shared" si="0"/>
        <v>0.6</v>
      </c>
      <c r="U33" s="1">
        <f t="shared" si="1"/>
        <v>1</v>
      </c>
    </row>
    <row r="34" spans="1:21" x14ac:dyDescent="0.25">
      <c r="A34" s="66">
        <v>10776</v>
      </c>
      <c r="B34" s="57" t="s">
        <v>954</v>
      </c>
      <c r="C34" s="59" t="s">
        <v>3141</v>
      </c>
      <c r="D34" s="60">
        <v>1985</v>
      </c>
      <c r="E34" s="59">
        <v>65</v>
      </c>
      <c r="F34" s="61">
        <v>1123.5806</v>
      </c>
      <c r="G34" s="64">
        <v>0.58520000000000005</v>
      </c>
      <c r="H34" s="59">
        <v>0.64229999999999998</v>
      </c>
      <c r="I34" s="59">
        <v>0.63370000000000004</v>
      </c>
      <c r="J34" s="59">
        <v>0.59650000000000003</v>
      </c>
      <c r="K34" s="59">
        <v>0.60429999999999995</v>
      </c>
      <c r="L34" s="59">
        <v>0.64790000000000003</v>
      </c>
      <c r="M34" s="59">
        <v>0.51700000000000002</v>
      </c>
      <c r="N34" s="59">
        <v>0.54210000000000003</v>
      </c>
      <c r="O34" s="59">
        <v>0.56399999999999995</v>
      </c>
      <c r="P34" s="59">
        <v>0.48399999999999999</v>
      </c>
      <c r="Q34" s="59">
        <v>0.5595</v>
      </c>
      <c r="R34" s="59">
        <v>0.63739999999999997</v>
      </c>
      <c r="S34" s="59">
        <v>0.58340000000000003</v>
      </c>
      <c r="T34" s="2">
        <f t="shared" si="0"/>
        <v>0.6</v>
      </c>
      <c r="U34" s="1">
        <f t="shared" si="1"/>
        <v>0</v>
      </c>
    </row>
    <row r="35" spans="1:21" x14ac:dyDescent="0.25">
      <c r="A35" s="66">
        <v>10777</v>
      </c>
      <c r="B35" s="57" t="s">
        <v>950</v>
      </c>
      <c r="C35" s="59" t="s">
        <v>3142</v>
      </c>
      <c r="D35" s="60">
        <v>4342</v>
      </c>
      <c r="E35" s="59">
        <v>54</v>
      </c>
      <c r="F35" s="61">
        <v>2523.0322999999999</v>
      </c>
      <c r="G35" s="64">
        <v>0.58840000000000003</v>
      </c>
      <c r="H35" s="59">
        <v>0.70730000000000004</v>
      </c>
      <c r="I35" s="59">
        <v>0.65429999999999999</v>
      </c>
      <c r="J35" s="59">
        <v>0.62429999999999997</v>
      </c>
      <c r="K35" s="59">
        <v>0.55769999999999997</v>
      </c>
      <c r="L35" s="59">
        <v>0.60529999999999995</v>
      </c>
      <c r="M35" s="59">
        <v>0.65280000000000005</v>
      </c>
      <c r="N35" s="59">
        <v>0.58230000000000004</v>
      </c>
      <c r="O35" s="59">
        <v>0.56200000000000006</v>
      </c>
      <c r="P35" s="59">
        <v>0.57199999999999995</v>
      </c>
      <c r="Q35" s="59">
        <v>0.52539999999999998</v>
      </c>
      <c r="R35" s="59">
        <v>0.52610000000000001</v>
      </c>
      <c r="S35" s="59">
        <v>0.53339999999999999</v>
      </c>
      <c r="T35" s="2">
        <f t="shared" si="0"/>
        <v>0.6</v>
      </c>
      <c r="U35" s="1">
        <f t="shared" si="1"/>
        <v>0</v>
      </c>
    </row>
    <row r="36" spans="1:21" x14ac:dyDescent="0.25">
      <c r="A36" s="66">
        <v>10778</v>
      </c>
      <c r="B36" s="57" t="s">
        <v>976</v>
      </c>
      <c r="C36" s="59" t="s">
        <v>3143</v>
      </c>
      <c r="D36" s="59">
        <v>589</v>
      </c>
      <c r="E36" s="59">
        <v>4</v>
      </c>
      <c r="F36" s="59">
        <v>395.96350000000001</v>
      </c>
      <c r="G36" s="64">
        <v>0.67689999999999995</v>
      </c>
      <c r="H36" s="59">
        <v>0.7429</v>
      </c>
      <c r="I36" s="59">
        <v>0.75260000000000005</v>
      </c>
      <c r="J36" s="59">
        <v>0.53400000000000003</v>
      </c>
      <c r="K36" s="59">
        <v>0.64239999999999997</v>
      </c>
      <c r="L36" s="59">
        <v>0.61319999999999997</v>
      </c>
      <c r="M36" s="59">
        <v>0.877</v>
      </c>
      <c r="N36" s="59">
        <v>0.67500000000000004</v>
      </c>
      <c r="O36" s="59">
        <v>0.67830000000000001</v>
      </c>
      <c r="P36" s="59">
        <v>0.81679999999999997</v>
      </c>
      <c r="Q36" s="59">
        <v>0.65980000000000005</v>
      </c>
      <c r="R36" s="59">
        <v>0.54090000000000005</v>
      </c>
      <c r="S36" s="59">
        <v>0.5131</v>
      </c>
      <c r="T36" s="2">
        <f t="shared" si="0"/>
        <v>0.6</v>
      </c>
      <c r="U36" s="1">
        <f t="shared" si="1"/>
        <v>1</v>
      </c>
    </row>
    <row r="37" spans="1:21" x14ac:dyDescent="0.25">
      <c r="A37" s="66">
        <v>10779</v>
      </c>
      <c r="B37" s="57" t="s">
        <v>954</v>
      </c>
      <c r="C37" s="59" t="s">
        <v>3144</v>
      </c>
      <c r="D37" s="60">
        <v>2481</v>
      </c>
      <c r="E37" s="59">
        <v>5</v>
      </c>
      <c r="F37" s="61">
        <v>1433.8661</v>
      </c>
      <c r="G37" s="64">
        <v>0.57909999999999995</v>
      </c>
      <c r="H37" s="59">
        <v>0.63639999999999997</v>
      </c>
      <c r="I37" s="59">
        <v>0.67069999999999996</v>
      </c>
      <c r="J37" s="59">
        <v>0.59940000000000004</v>
      </c>
      <c r="K37" s="59">
        <v>0.61319999999999997</v>
      </c>
      <c r="L37" s="59">
        <v>0.55210000000000004</v>
      </c>
      <c r="M37" s="59">
        <v>0.59899999999999998</v>
      </c>
      <c r="N37" s="59">
        <v>0.71589999999999998</v>
      </c>
      <c r="O37" s="59">
        <v>0.64529999999999998</v>
      </c>
      <c r="P37" s="59">
        <v>0.50619999999999998</v>
      </c>
      <c r="Q37" s="59">
        <v>0.46750000000000003</v>
      </c>
      <c r="R37" s="59">
        <v>0.54069999999999996</v>
      </c>
      <c r="S37" s="59">
        <v>0.49519999999999997</v>
      </c>
      <c r="T37" s="2">
        <f t="shared" si="0"/>
        <v>0.6</v>
      </c>
      <c r="U37" s="1">
        <f t="shared" si="1"/>
        <v>0</v>
      </c>
    </row>
    <row r="38" spans="1:21" x14ac:dyDescent="0.25">
      <c r="A38" s="66">
        <v>10780</v>
      </c>
      <c r="B38" s="57" t="s">
        <v>976</v>
      </c>
      <c r="C38" s="59" t="s">
        <v>3145</v>
      </c>
      <c r="D38" s="60">
        <v>1114</v>
      </c>
      <c r="E38" s="59">
        <v>16</v>
      </c>
      <c r="F38" s="59">
        <v>877.91989999999998</v>
      </c>
      <c r="G38" s="64">
        <v>0.79959999999999998</v>
      </c>
      <c r="H38" s="59">
        <v>1.0079</v>
      </c>
      <c r="I38" s="59">
        <v>0.79930000000000001</v>
      </c>
      <c r="J38" s="59">
        <v>0.86839999999999995</v>
      </c>
      <c r="K38" s="59">
        <v>0.80420000000000003</v>
      </c>
      <c r="L38" s="59">
        <v>0.97209999999999996</v>
      </c>
      <c r="M38" s="59">
        <v>0.80759999999999998</v>
      </c>
      <c r="N38" s="59">
        <v>0.83919999999999995</v>
      </c>
      <c r="O38" s="59">
        <v>0.83</v>
      </c>
      <c r="P38" s="59">
        <v>0.82189999999999996</v>
      </c>
      <c r="Q38" s="59">
        <v>0.79420000000000002</v>
      </c>
      <c r="R38" s="59">
        <v>0.54279999999999995</v>
      </c>
      <c r="S38" s="59">
        <v>0.58540000000000003</v>
      </c>
      <c r="T38" s="2">
        <f t="shared" si="0"/>
        <v>0.6</v>
      </c>
      <c r="U38" s="1">
        <f t="shared" si="1"/>
        <v>1</v>
      </c>
    </row>
    <row r="39" spans="1:21" x14ac:dyDescent="0.25">
      <c r="A39" s="66">
        <v>10781</v>
      </c>
      <c r="B39" s="57" t="s">
        <v>976</v>
      </c>
      <c r="C39" s="59" t="s">
        <v>3146</v>
      </c>
      <c r="D39" s="59">
        <v>937</v>
      </c>
      <c r="E39" s="59">
        <v>46</v>
      </c>
      <c r="F39" s="59">
        <v>634.17259999999999</v>
      </c>
      <c r="G39" s="64">
        <v>0.71179999999999999</v>
      </c>
      <c r="H39" s="59">
        <v>0.77149999999999996</v>
      </c>
      <c r="I39" s="59">
        <v>0.69640000000000002</v>
      </c>
      <c r="J39" s="59">
        <v>0.73350000000000004</v>
      </c>
      <c r="K39" s="59">
        <v>0.72250000000000003</v>
      </c>
      <c r="L39" s="59">
        <v>0.83179999999999998</v>
      </c>
      <c r="M39" s="59">
        <v>0.76280000000000003</v>
      </c>
      <c r="N39" s="59">
        <v>0.65759999999999996</v>
      </c>
      <c r="O39" s="59">
        <v>0.75229999999999997</v>
      </c>
      <c r="P39" s="59">
        <v>0.72019999999999995</v>
      </c>
      <c r="Q39" s="59">
        <v>0.58420000000000005</v>
      </c>
      <c r="R39" s="59">
        <v>0.74680000000000002</v>
      </c>
      <c r="S39" s="59">
        <v>0.5575</v>
      </c>
      <c r="T39" s="2">
        <f t="shared" si="0"/>
        <v>0.6</v>
      </c>
      <c r="U39" s="1">
        <f t="shared" si="1"/>
        <v>1</v>
      </c>
    </row>
    <row r="40" spans="1:21" x14ac:dyDescent="0.25">
      <c r="A40" s="66">
        <v>10689</v>
      </c>
      <c r="B40" s="57" t="s">
        <v>1009</v>
      </c>
      <c r="C40" s="59" t="s">
        <v>3147</v>
      </c>
      <c r="D40" s="60">
        <v>18268</v>
      </c>
      <c r="E40" s="59">
        <v>184</v>
      </c>
      <c r="F40" s="61">
        <v>18510.4411</v>
      </c>
      <c r="G40" s="64">
        <v>1.0236000000000001</v>
      </c>
      <c r="H40" s="59">
        <v>0.99</v>
      </c>
      <c r="I40" s="59">
        <v>1.3082</v>
      </c>
      <c r="J40" s="59">
        <v>1.1953</v>
      </c>
      <c r="K40" s="59">
        <v>1.228</v>
      </c>
      <c r="L40" s="59">
        <v>1.1580999999999999</v>
      </c>
      <c r="M40" s="59">
        <v>1.3313999999999999</v>
      </c>
      <c r="N40" s="59">
        <v>1.3512</v>
      </c>
      <c r="O40" s="59">
        <v>0.27739999999999998</v>
      </c>
      <c r="P40" s="59">
        <v>2.5999999999999999E-2</v>
      </c>
      <c r="Q40" s="59">
        <v>0</v>
      </c>
      <c r="R40" s="59">
        <v>1.0888</v>
      </c>
      <c r="S40" s="59">
        <v>1.3540000000000001</v>
      </c>
      <c r="T40" s="2">
        <f t="shared" si="0"/>
        <v>1.2</v>
      </c>
      <c r="U40" s="1">
        <f t="shared" si="1"/>
        <v>0</v>
      </c>
    </row>
    <row r="41" spans="1:21" x14ac:dyDescent="0.25">
      <c r="A41" s="66">
        <v>10782</v>
      </c>
      <c r="B41" s="57" t="s">
        <v>954</v>
      </c>
      <c r="C41" s="59" t="s">
        <v>3148</v>
      </c>
      <c r="D41" s="60">
        <v>2048</v>
      </c>
      <c r="E41" s="59">
        <v>3</v>
      </c>
      <c r="F41" s="61">
        <v>1259.2111</v>
      </c>
      <c r="G41" s="64">
        <v>0.61580000000000001</v>
      </c>
      <c r="H41" s="59">
        <v>0.70489999999999997</v>
      </c>
      <c r="I41" s="59">
        <v>0.6724</v>
      </c>
      <c r="J41" s="59">
        <v>0.53690000000000004</v>
      </c>
      <c r="K41" s="59">
        <v>0.58640000000000003</v>
      </c>
      <c r="L41" s="59">
        <v>0.65080000000000005</v>
      </c>
      <c r="M41" s="59">
        <v>0.59599999999999997</v>
      </c>
      <c r="N41" s="59">
        <v>0.59819999999999995</v>
      </c>
      <c r="O41" s="59">
        <v>0.68589999999999995</v>
      </c>
      <c r="P41" s="59">
        <v>0.53949999999999998</v>
      </c>
      <c r="Q41" s="59">
        <v>0.628</v>
      </c>
      <c r="R41" s="59">
        <v>0.60770000000000002</v>
      </c>
      <c r="S41" s="59">
        <v>0.60850000000000004</v>
      </c>
      <c r="T41" s="2">
        <f t="shared" si="0"/>
        <v>0.6</v>
      </c>
      <c r="U41" s="1">
        <f t="shared" si="1"/>
        <v>1</v>
      </c>
    </row>
    <row r="42" spans="1:21" x14ac:dyDescent="0.25">
      <c r="A42" s="66">
        <v>10784</v>
      </c>
      <c r="B42" s="57" t="s">
        <v>954</v>
      </c>
      <c r="C42" s="59" t="s">
        <v>3149</v>
      </c>
      <c r="D42" s="60">
        <v>3442</v>
      </c>
      <c r="E42" s="59">
        <v>184</v>
      </c>
      <c r="F42" s="61">
        <v>1596.0042000000001</v>
      </c>
      <c r="G42" s="64">
        <v>0.4899</v>
      </c>
      <c r="H42" s="59">
        <v>0.50109999999999999</v>
      </c>
      <c r="I42" s="59">
        <v>0.46910000000000002</v>
      </c>
      <c r="J42" s="59">
        <v>0.43259999999999998</v>
      </c>
      <c r="K42" s="59">
        <v>0.42649999999999999</v>
      </c>
      <c r="L42" s="59">
        <v>0.44829999999999998</v>
      </c>
      <c r="M42" s="59">
        <v>0.49519999999999997</v>
      </c>
      <c r="N42" s="59">
        <v>0.54369999999999996</v>
      </c>
      <c r="O42" s="59">
        <v>0.51790000000000003</v>
      </c>
      <c r="P42" s="59">
        <v>0.5161</v>
      </c>
      <c r="Q42" s="59">
        <v>0.54190000000000005</v>
      </c>
      <c r="R42" s="59">
        <v>0.5161</v>
      </c>
      <c r="S42" s="59">
        <v>0.53180000000000005</v>
      </c>
      <c r="T42" s="2">
        <f t="shared" si="0"/>
        <v>0.6</v>
      </c>
      <c r="U42" s="1">
        <f t="shared" si="1"/>
        <v>0</v>
      </c>
    </row>
    <row r="43" spans="1:21" x14ac:dyDescent="0.25">
      <c r="A43" s="66">
        <v>10785</v>
      </c>
      <c r="B43" s="57" t="s">
        <v>954</v>
      </c>
      <c r="C43" s="59" t="s">
        <v>3150</v>
      </c>
      <c r="D43" s="60">
        <v>5228</v>
      </c>
      <c r="E43" s="59">
        <v>36</v>
      </c>
      <c r="F43" s="61">
        <v>2631.1372000000001</v>
      </c>
      <c r="G43" s="64">
        <v>0.50680000000000003</v>
      </c>
      <c r="H43" s="59">
        <v>0.59</v>
      </c>
      <c r="I43" s="59">
        <v>0.58740000000000003</v>
      </c>
      <c r="J43" s="59">
        <v>0.55720000000000003</v>
      </c>
      <c r="K43" s="59">
        <v>0.49009999999999998</v>
      </c>
      <c r="L43" s="59">
        <v>0.49109999999999998</v>
      </c>
      <c r="M43" s="59">
        <v>0.5101</v>
      </c>
      <c r="N43" s="59">
        <v>0.54949999999999999</v>
      </c>
      <c r="O43" s="59">
        <v>0.54810000000000003</v>
      </c>
      <c r="P43" s="59">
        <v>0.56840000000000002</v>
      </c>
      <c r="Q43" s="59">
        <v>0.48430000000000001</v>
      </c>
      <c r="R43" s="59">
        <v>0.32469999999999999</v>
      </c>
      <c r="S43" s="59">
        <v>3.1600000000000003E-2</v>
      </c>
      <c r="T43" s="2">
        <f t="shared" si="0"/>
        <v>0.6</v>
      </c>
      <c r="U43" s="1">
        <f t="shared" si="1"/>
        <v>0</v>
      </c>
    </row>
    <row r="44" spans="1:21" x14ac:dyDescent="0.25">
      <c r="A44" s="66">
        <v>10786</v>
      </c>
      <c r="B44" s="57" t="s">
        <v>954</v>
      </c>
      <c r="C44" s="59" t="s">
        <v>3151</v>
      </c>
      <c r="D44" s="60">
        <v>2475</v>
      </c>
      <c r="E44" s="59">
        <v>30</v>
      </c>
      <c r="F44" s="61">
        <v>1404.0262</v>
      </c>
      <c r="G44" s="64">
        <v>0.57420000000000004</v>
      </c>
      <c r="H44" s="59">
        <v>0.63039999999999996</v>
      </c>
      <c r="I44" s="59">
        <v>0.64090000000000003</v>
      </c>
      <c r="J44" s="59">
        <v>0.57030000000000003</v>
      </c>
      <c r="K44" s="59">
        <v>0.50660000000000005</v>
      </c>
      <c r="L44" s="59">
        <v>0.55710000000000004</v>
      </c>
      <c r="M44" s="59">
        <v>0.55769999999999997</v>
      </c>
      <c r="N44" s="59">
        <v>0.6038</v>
      </c>
      <c r="O44" s="59">
        <v>0.58160000000000001</v>
      </c>
      <c r="P44" s="59">
        <v>0.57550000000000001</v>
      </c>
      <c r="Q44" s="59">
        <v>0.55110000000000003</v>
      </c>
      <c r="R44" s="59">
        <v>0.61539999999999995</v>
      </c>
      <c r="S44" s="59">
        <v>0.5343</v>
      </c>
      <c r="T44" s="2">
        <f t="shared" si="0"/>
        <v>0.6</v>
      </c>
      <c r="U44" s="1">
        <f t="shared" si="1"/>
        <v>0</v>
      </c>
    </row>
    <row r="45" spans="1:21" x14ac:dyDescent="0.25">
      <c r="A45" s="66">
        <v>10787</v>
      </c>
      <c r="B45" s="57" t="s">
        <v>950</v>
      </c>
      <c r="C45" s="59" t="s">
        <v>3152</v>
      </c>
      <c r="D45" s="60">
        <v>9219</v>
      </c>
      <c r="E45" s="59">
        <v>78</v>
      </c>
      <c r="F45" s="61">
        <v>5068.2406000000001</v>
      </c>
      <c r="G45" s="64">
        <v>0.55449999999999999</v>
      </c>
      <c r="H45" s="59">
        <v>0.59699999999999998</v>
      </c>
      <c r="I45" s="59">
        <v>0.56379999999999997</v>
      </c>
      <c r="J45" s="59">
        <v>0.54790000000000005</v>
      </c>
      <c r="K45" s="59">
        <v>0.54530000000000001</v>
      </c>
      <c r="L45" s="59">
        <v>0.52529999999999999</v>
      </c>
      <c r="M45" s="59">
        <v>0.5202</v>
      </c>
      <c r="N45" s="59">
        <v>0.51700000000000002</v>
      </c>
      <c r="O45" s="59">
        <v>0.55130000000000001</v>
      </c>
      <c r="P45" s="59">
        <v>0.55500000000000005</v>
      </c>
      <c r="Q45" s="59">
        <v>0.59550000000000003</v>
      </c>
      <c r="R45" s="59">
        <v>0.56289999999999996</v>
      </c>
      <c r="S45" s="59">
        <v>0.57020000000000004</v>
      </c>
      <c r="T45" s="2">
        <f t="shared" si="0"/>
        <v>0.6</v>
      </c>
      <c r="U45" s="1">
        <f t="shared" si="1"/>
        <v>0</v>
      </c>
    </row>
    <row r="46" spans="1:21" x14ac:dyDescent="0.25">
      <c r="A46" s="66">
        <v>10788</v>
      </c>
      <c r="B46" s="57" t="s">
        <v>976</v>
      </c>
      <c r="C46" s="59" t="s">
        <v>3153</v>
      </c>
      <c r="D46" s="60">
        <v>2048</v>
      </c>
      <c r="E46" s="59">
        <v>11</v>
      </c>
      <c r="F46" s="59">
        <v>985.9384</v>
      </c>
      <c r="G46" s="64">
        <v>0.48399999999999999</v>
      </c>
      <c r="H46" s="59">
        <v>0.68589999999999995</v>
      </c>
      <c r="I46" s="59">
        <v>0.65780000000000005</v>
      </c>
      <c r="J46" s="59">
        <v>0.61699999999999999</v>
      </c>
      <c r="K46" s="59">
        <v>0.54749999999999999</v>
      </c>
      <c r="L46" s="59">
        <v>0.50529999999999997</v>
      </c>
      <c r="M46" s="59">
        <v>0.25159999999999999</v>
      </c>
      <c r="N46" s="59">
        <v>0.48110000000000003</v>
      </c>
      <c r="O46" s="59">
        <v>0.52810000000000001</v>
      </c>
      <c r="P46" s="59">
        <v>0.5262</v>
      </c>
      <c r="Q46" s="59">
        <v>3.95E-2</v>
      </c>
      <c r="R46" s="59">
        <v>0.37240000000000001</v>
      </c>
      <c r="S46" s="59">
        <v>0.4027</v>
      </c>
      <c r="T46" s="2">
        <f t="shared" si="0"/>
        <v>0.6</v>
      </c>
      <c r="U46" s="1">
        <f t="shared" si="1"/>
        <v>0</v>
      </c>
    </row>
    <row r="47" spans="1:21" x14ac:dyDescent="0.25">
      <c r="A47" s="66">
        <v>10690</v>
      </c>
      <c r="B47" s="57" t="s">
        <v>1009</v>
      </c>
      <c r="C47" s="59" t="s">
        <v>3154</v>
      </c>
      <c r="D47" s="60">
        <v>27426</v>
      </c>
      <c r="E47" s="60">
        <v>6865</v>
      </c>
      <c r="F47" s="61">
        <v>24060.8616</v>
      </c>
      <c r="G47" s="64">
        <v>1.1701999999999999</v>
      </c>
      <c r="H47" s="59">
        <v>0</v>
      </c>
      <c r="I47" s="59">
        <v>0</v>
      </c>
      <c r="J47" s="59">
        <v>0</v>
      </c>
      <c r="K47" s="59">
        <v>0.66479999999999995</v>
      </c>
      <c r="L47" s="59">
        <v>1.4762</v>
      </c>
      <c r="M47" s="59">
        <v>1.4086000000000001</v>
      </c>
      <c r="N47" s="59">
        <v>0.73129999999999995</v>
      </c>
      <c r="O47" s="59">
        <v>1.4703999999999999</v>
      </c>
      <c r="P47" s="59">
        <v>1.1032</v>
      </c>
      <c r="Q47" s="59">
        <v>1.1814</v>
      </c>
      <c r="R47" s="59">
        <v>1.4211</v>
      </c>
      <c r="S47" s="59">
        <v>0.42299999999999999</v>
      </c>
      <c r="T47" s="2">
        <f t="shared" si="0"/>
        <v>1.2</v>
      </c>
      <c r="U47" s="1">
        <f t="shared" si="1"/>
        <v>0</v>
      </c>
    </row>
    <row r="48" spans="1:21" x14ac:dyDescent="0.25">
      <c r="A48" s="66">
        <v>10691</v>
      </c>
      <c r="B48" s="57" t="s">
        <v>983</v>
      </c>
      <c r="C48" s="59" t="s">
        <v>3155</v>
      </c>
      <c r="D48" s="60">
        <v>13781</v>
      </c>
      <c r="E48" s="59">
        <v>489</v>
      </c>
      <c r="F48" s="61">
        <v>15073.646000000001</v>
      </c>
      <c r="G48" s="64">
        <v>1.1339999999999999</v>
      </c>
      <c r="H48" s="59">
        <v>1.1488</v>
      </c>
      <c r="I48" s="59">
        <v>1.0891</v>
      </c>
      <c r="J48" s="59">
        <v>1.1989000000000001</v>
      </c>
      <c r="K48" s="59">
        <v>1.0778000000000001</v>
      </c>
      <c r="L48" s="59">
        <v>1.2854000000000001</v>
      </c>
      <c r="M48" s="59">
        <v>1.1679999999999999</v>
      </c>
      <c r="N48" s="59">
        <v>1.0678000000000001</v>
      </c>
      <c r="O48" s="59">
        <v>1.2149000000000001</v>
      </c>
      <c r="P48" s="59">
        <v>1.1136999999999999</v>
      </c>
      <c r="Q48" s="59">
        <v>0.82040000000000002</v>
      </c>
      <c r="R48" s="59">
        <v>1.2434000000000001</v>
      </c>
      <c r="S48" s="59">
        <v>1.1111</v>
      </c>
      <c r="T48" s="2">
        <f t="shared" si="0"/>
        <v>1</v>
      </c>
      <c r="U48" s="1">
        <f t="shared" si="1"/>
        <v>1</v>
      </c>
    </row>
    <row r="49" spans="1:21" x14ac:dyDescent="0.25">
      <c r="A49" s="66">
        <v>10789</v>
      </c>
      <c r="B49" s="57" t="s">
        <v>954</v>
      </c>
      <c r="C49" s="59" t="s">
        <v>3156</v>
      </c>
      <c r="D49" s="60">
        <v>5233</v>
      </c>
      <c r="E49" s="59">
        <v>562</v>
      </c>
      <c r="F49" s="61">
        <v>2207.8703</v>
      </c>
      <c r="G49" s="64">
        <v>0.47270000000000001</v>
      </c>
      <c r="H49" s="59">
        <v>0.48130000000000001</v>
      </c>
      <c r="I49" s="59">
        <v>0.50139999999999996</v>
      </c>
      <c r="J49" s="59">
        <v>0.49709999999999999</v>
      </c>
      <c r="K49" s="59">
        <v>0.45710000000000001</v>
      </c>
      <c r="L49" s="59">
        <v>0.55620000000000003</v>
      </c>
      <c r="M49" s="59">
        <v>0.47389999999999999</v>
      </c>
      <c r="N49" s="59">
        <v>0.38840000000000002</v>
      </c>
      <c r="O49" s="59">
        <v>0.46710000000000002</v>
      </c>
      <c r="P49" s="59">
        <v>0.52559999999999996</v>
      </c>
      <c r="Q49" s="59">
        <v>0.49569999999999997</v>
      </c>
      <c r="R49" s="59">
        <v>0.4264</v>
      </c>
      <c r="S49" s="59">
        <v>0.40539999999999998</v>
      </c>
      <c r="T49" s="2">
        <f t="shared" si="0"/>
        <v>0.6</v>
      </c>
      <c r="U49" s="1">
        <f t="shared" si="1"/>
        <v>0</v>
      </c>
    </row>
    <row r="50" spans="1:21" x14ac:dyDescent="0.25">
      <c r="A50" s="66">
        <v>10790</v>
      </c>
      <c r="B50" s="57" t="s">
        <v>957</v>
      </c>
      <c r="C50" s="59" t="s">
        <v>3157</v>
      </c>
      <c r="D50" s="60">
        <v>8343</v>
      </c>
      <c r="E50" s="60">
        <v>1084</v>
      </c>
      <c r="F50" s="61">
        <v>3360.6583000000001</v>
      </c>
      <c r="G50" s="64">
        <v>0.46300000000000002</v>
      </c>
      <c r="H50" s="59">
        <v>0.19939999999999999</v>
      </c>
      <c r="I50" s="59">
        <v>0.15359999999999999</v>
      </c>
      <c r="J50" s="59">
        <v>0.1056</v>
      </c>
      <c r="K50" s="59">
        <v>0.33579999999999999</v>
      </c>
      <c r="L50" s="59">
        <v>0.70150000000000001</v>
      </c>
      <c r="M50" s="59">
        <v>0.42549999999999999</v>
      </c>
      <c r="N50" s="59">
        <v>0.69610000000000005</v>
      </c>
      <c r="O50" s="59">
        <v>7.0800000000000002E-2</v>
      </c>
      <c r="P50" s="59">
        <v>0.54369999999999996</v>
      </c>
      <c r="Q50" s="59">
        <v>0.60819999999999996</v>
      </c>
      <c r="R50" s="59">
        <v>0.36509999999999998</v>
      </c>
      <c r="S50" s="59">
        <v>0.5927</v>
      </c>
      <c r="T50" s="2">
        <f t="shared" si="0"/>
        <v>0.8</v>
      </c>
      <c r="U50" s="1">
        <f t="shared" si="1"/>
        <v>0</v>
      </c>
    </row>
    <row r="51" spans="1:21" x14ac:dyDescent="0.25">
      <c r="A51" s="66">
        <v>10791</v>
      </c>
      <c r="B51" s="57" t="s">
        <v>957</v>
      </c>
      <c r="C51" s="59" t="s">
        <v>3158</v>
      </c>
      <c r="D51" s="60">
        <v>11691</v>
      </c>
      <c r="E51" s="60">
        <v>1911</v>
      </c>
      <c r="F51" s="61">
        <v>6092.9931999999999</v>
      </c>
      <c r="G51" s="64">
        <v>0.623</v>
      </c>
      <c r="H51" s="59">
        <v>0.70469999999999999</v>
      </c>
      <c r="I51" s="59">
        <v>0.63900000000000001</v>
      </c>
      <c r="J51" s="59">
        <v>0.5927</v>
      </c>
      <c r="K51" s="59">
        <v>0.92889999999999995</v>
      </c>
      <c r="L51" s="59">
        <v>0.57320000000000004</v>
      </c>
      <c r="M51" s="59">
        <v>0.75960000000000005</v>
      </c>
      <c r="N51" s="59">
        <v>0.80089999999999995</v>
      </c>
      <c r="O51" s="59">
        <v>0.78879999999999995</v>
      </c>
      <c r="P51" s="59">
        <v>0.56230000000000002</v>
      </c>
      <c r="Q51" s="59">
        <v>0.50109999999999999</v>
      </c>
      <c r="R51" s="59">
        <v>0.35160000000000002</v>
      </c>
      <c r="S51" s="59">
        <v>0.215</v>
      </c>
      <c r="T51" s="2">
        <f t="shared" si="0"/>
        <v>0.8</v>
      </c>
      <c r="U51" s="1">
        <f t="shared" si="1"/>
        <v>0</v>
      </c>
    </row>
    <row r="52" spans="1:21" x14ac:dyDescent="0.25">
      <c r="A52" s="66">
        <v>10792</v>
      </c>
      <c r="B52" s="57" t="s">
        <v>954</v>
      </c>
      <c r="C52" s="59" t="s">
        <v>3159</v>
      </c>
      <c r="D52" s="60">
        <v>2862</v>
      </c>
      <c r="E52" s="59">
        <v>217</v>
      </c>
      <c r="F52" s="61">
        <v>1647.8542</v>
      </c>
      <c r="G52" s="64">
        <v>0.623</v>
      </c>
      <c r="H52" s="59">
        <v>0.62339999999999995</v>
      </c>
      <c r="I52" s="59">
        <v>0.58699999999999997</v>
      </c>
      <c r="J52" s="59">
        <v>0.62790000000000001</v>
      </c>
      <c r="K52" s="59">
        <v>0.65139999999999998</v>
      </c>
      <c r="L52" s="59">
        <v>0.54690000000000005</v>
      </c>
      <c r="M52" s="59">
        <v>0.61180000000000001</v>
      </c>
      <c r="N52" s="59">
        <v>0.60350000000000004</v>
      </c>
      <c r="O52" s="59">
        <v>0.61580000000000001</v>
      </c>
      <c r="P52" s="59">
        <v>0.66659999999999997</v>
      </c>
      <c r="Q52" s="59">
        <v>0.65310000000000001</v>
      </c>
      <c r="R52" s="59">
        <v>0.65110000000000001</v>
      </c>
      <c r="S52" s="59">
        <v>0.62949999999999995</v>
      </c>
      <c r="T52" s="2">
        <f t="shared" si="0"/>
        <v>0.6</v>
      </c>
      <c r="U52" s="1">
        <f t="shared" si="1"/>
        <v>1</v>
      </c>
    </row>
    <row r="53" spans="1:21" x14ac:dyDescent="0.25">
      <c r="A53" s="66">
        <v>10793</v>
      </c>
      <c r="B53" s="57" t="s">
        <v>954</v>
      </c>
      <c r="C53" s="59" t="s">
        <v>3160</v>
      </c>
      <c r="D53" s="60">
        <v>3252</v>
      </c>
      <c r="E53" s="60">
        <v>1900</v>
      </c>
      <c r="F53" s="59">
        <v>682.44600000000003</v>
      </c>
      <c r="G53" s="64">
        <v>0.50480000000000003</v>
      </c>
      <c r="H53" s="59">
        <v>0.53190000000000004</v>
      </c>
      <c r="I53" s="59">
        <v>0.52</v>
      </c>
      <c r="J53" s="59">
        <v>0.65080000000000005</v>
      </c>
      <c r="K53" s="59">
        <v>0.57310000000000005</v>
      </c>
      <c r="L53" s="59">
        <v>0.39700000000000002</v>
      </c>
      <c r="M53" s="59">
        <v>0.58720000000000006</v>
      </c>
      <c r="N53" s="59">
        <v>0.52710000000000001</v>
      </c>
      <c r="O53" s="59">
        <v>0.56430000000000002</v>
      </c>
      <c r="P53" s="59">
        <v>0.45229999999999998</v>
      </c>
      <c r="Q53" s="59">
        <v>0.29470000000000002</v>
      </c>
      <c r="R53" s="59">
        <v>0.33389999999999997</v>
      </c>
      <c r="S53" s="59">
        <v>0.38</v>
      </c>
      <c r="T53" s="2">
        <f t="shared" si="0"/>
        <v>0.6</v>
      </c>
      <c r="U53" s="1">
        <f t="shared" si="1"/>
        <v>0</v>
      </c>
    </row>
    <row r="54" spans="1:21" x14ac:dyDescent="0.25">
      <c r="A54" s="66">
        <v>10794</v>
      </c>
      <c r="B54" s="57" t="s">
        <v>976</v>
      </c>
      <c r="C54" s="59" t="s">
        <v>3161</v>
      </c>
      <c r="D54" s="60">
        <v>1614</v>
      </c>
      <c r="E54" s="59">
        <v>485</v>
      </c>
      <c r="F54" s="59">
        <v>710.87850000000003</v>
      </c>
      <c r="G54" s="64">
        <v>0.62970000000000004</v>
      </c>
      <c r="H54" s="59">
        <v>0.7631</v>
      </c>
      <c r="I54" s="59">
        <v>0.49359999999999998</v>
      </c>
      <c r="J54" s="59">
        <v>0.40849999999999997</v>
      </c>
      <c r="K54" s="59">
        <v>0.6018</v>
      </c>
      <c r="L54" s="59">
        <v>0.62090000000000001</v>
      </c>
      <c r="M54" s="59">
        <v>1.0907</v>
      </c>
      <c r="N54" s="59">
        <v>0.6754</v>
      </c>
      <c r="O54" s="59">
        <v>0.55500000000000005</v>
      </c>
      <c r="P54" s="59">
        <v>0.59389999999999998</v>
      </c>
      <c r="Q54" s="59">
        <v>0.67259999999999998</v>
      </c>
      <c r="R54" s="59">
        <v>0.56899999999999995</v>
      </c>
      <c r="S54" s="59">
        <v>0.7409</v>
      </c>
      <c r="T54" s="2">
        <f t="shared" si="0"/>
        <v>0.6</v>
      </c>
      <c r="U54" s="1">
        <f t="shared" si="1"/>
        <v>1</v>
      </c>
    </row>
    <row r="55" spans="1:21" x14ac:dyDescent="0.25">
      <c r="A55" s="66">
        <v>10795</v>
      </c>
      <c r="B55" s="57" t="s">
        <v>976</v>
      </c>
      <c r="C55" s="59" t="s">
        <v>3162</v>
      </c>
      <c r="D55" s="60">
        <v>2339</v>
      </c>
      <c r="E55" s="59">
        <v>56</v>
      </c>
      <c r="F55" s="61">
        <v>1347.0532000000001</v>
      </c>
      <c r="G55" s="64">
        <v>0.59</v>
      </c>
      <c r="H55" s="59">
        <v>0.69079999999999997</v>
      </c>
      <c r="I55" s="59">
        <v>0.59770000000000001</v>
      </c>
      <c r="J55" s="59">
        <v>0.64059999999999995</v>
      </c>
      <c r="K55" s="59">
        <v>0.62150000000000005</v>
      </c>
      <c r="L55" s="59">
        <v>0.60529999999999995</v>
      </c>
      <c r="M55" s="59">
        <v>0.57550000000000001</v>
      </c>
      <c r="N55" s="59">
        <v>0.49330000000000002</v>
      </c>
      <c r="O55" s="59">
        <v>0.48209999999999997</v>
      </c>
      <c r="P55" s="59">
        <v>0.63419999999999999</v>
      </c>
      <c r="Q55" s="59">
        <v>0.60060000000000002</v>
      </c>
      <c r="R55" s="59">
        <v>0.51439999999999997</v>
      </c>
      <c r="S55" s="59">
        <v>0.60309999999999997</v>
      </c>
      <c r="T55" s="2">
        <f t="shared" si="0"/>
        <v>0.6</v>
      </c>
      <c r="U55" s="1">
        <f t="shared" si="1"/>
        <v>0</v>
      </c>
    </row>
    <row r="56" spans="1:21" x14ac:dyDescent="0.25">
      <c r="A56" s="66">
        <v>10796</v>
      </c>
      <c r="B56" s="57" t="s">
        <v>954</v>
      </c>
      <c r="C56" s="59" t="s">
        <v>3163</v>
      </c>
      <c r="D56" s="60">
        <v>1906</v>
      </c>
      <c r="E56" s="59">
        <v>9</v>
      </c>
      <c r="F56" s="59">
        <v>906.62139999999999</v>
      </c>
      <c r="G56" s="64">
        <v>0.47789999999999999</v>
      </c>
      <c r="H56" s="59">
        <v>0.67789999999999995</v>
      </c>
      <c r="I56" s="59">
        <v>0.62990000000000002</v>
      </c>
      <c r="J56" s="59">
        <v>0.56759999999999999</v>
      </c>
      <c r="K56" s="59">
        <v>0.69740000000000002</v>
      </c>
      <c r="L56" s="59">
        <v>0.5605</v>
      </c>
      <c r="M56" s="59">
        <v>0.26040000000000002</v>
      </c>
      <c r="N56" s="59">
        <v>0.36420000000000002</v>
      </c>
      <c r="O56" s="59">
        <v>0.73419999999999996</v>
      </c>
      <c r="P56" s="59">
        <v>0.54190000000000005</v>
      </c>
      <c r="Q56" s="59">
        <v>0.34350000000000003</v>
      </c>
      <c r="R56" s="59">
        <v>0.31169999999999998</v>
      </c>
      <c r="S56" s="59">
        <v>7.3999999999999996E-2</v>
      </c>
      <c r="T56" s="2">
        <f t="shared" si="0"/>
        <v>0.6</v>
      </c>
      <c r="U56" s="1">
        <f t="shared" si="1"/>
        <v>0</v>
      </c>
    </row>
    <row r="57" spans="1:21" x14ac:dyDescent="0.25">
      <c r="A57" s="66">
        <v>10797</v>
      </c>
      <c r="B57" s="57" t="s">
        <v>954</v>
      </c>
      <c r="C57" s="59" t="s">
        <v>3164</v>
      </c>
      <c r="D57" s="60">
        <v>2978</v>
      </c>
      <c r="E57" s="59">
        <v>24</v>
      </c>
      <c r="F57" s="61">
        <v>1735.0556999999999</v>
      </c>
      <c r="G57" s="64">
        <v>0.58740000000000003</v>
      </c>
      <c r="H57" s="59">
        <v>0.53700000000000003</v>
      </c>
      <c r="I57" s="59">
        <v>0.52200000000000002</v>
      </c>
      <c r="J57" s="59">
        <v>0.53210000000000002</v>
      </c>
      <c r="K57" s="59">
        <v>0.51259999999999994</v>
      </c>
      <c r="L57" s="59">
        <v>0.54549999999999998</v>
      </c>
      <c r="M57" s="59">
        <v>0.56820000000000004</v>
      </c>
      <c r="N57" s="59">
        <v>0.61219999999999997</v>
      </c>
      <c r="O57" s="59">
        <v>0.57789999999999997</v>
      </c>
      <c r="P57" s="59">
        <v>0.6502</v>
      </c>
      <c r="Q57" s="59">
        <v>0.63280000000000003</v>
      </c>
      <c r="R57" s="59">
        <v>0.70420000000000005</v>
      </c>
      <c r="S57" s="59">
        <v>0.65129999999999999</v>
      </c>
      <c r="T57" s="2">
        <f t="shared" si="0"/>
        <v>0.6</v>
      </c>
      <c r="U57" s="1">
        <f t="shared" si="1"/>
        <v>0</v>
      </c>
    </row>
    <row r="58" spans="1:21" x14ac:dyDescent="0.25">
      <c r="A58" s="66">
        <v>10692</v>
      </c>
      <c r="B58" s="57" t="s">
        <v>1009</v>
      </c>
      <c r="C58" s="59" t="s">
        <v>3165</v>
      </c>
      <c r="D58" s="60">
        <v>21455</v>
      </c>
      <c r="E58" s="60">
        <v>1161</v>
      </c>
      <c r="F58" s="61">
        <v>20259.712899999999</v>
      </c>
      <c r="G58" s="64">
        <v>0.99829999999999997</v>
      </c>
      <c r="H58" s="59">
        <v>1.083</v>
      </c>
      <c r="I58" s="59">
        <v>1.0964</v>
      </c>
      <c r="J58" s="59">
        <v>1.1344000000000001</v>
      </c>
      <c r="K58" s="59">
        <v>1.0747</v>
      </c>
      <c r="L58" s="59">
        <v>0.94769999999999999</v>
      </c>
      <c r="M58" s="59">
        <v>1.0133000000000001</v>
      </c>
      <c r="N58" s="59">
        <v>0.92700000000000005</v>
      </c>
      <c r="O58" s="59">
        <v>1.0499000000000001</v>
      </c>
      <c r="P58" s="59">
        <v>0.95820000000000005</v>
      </c>
      <c r="Q58" s="59">
        <v>0.99019999999999997</v>
      </c>
      <c r="R58" s="59">
        <v>0.92749999999999999</v>
      </c>
      <c r="S58" s="59">
        <v>0.85560000000000003</v>
      </c>
      <c r="T58" s="2">
        <f t="shared" si="0"/>
        <v>1.2</v>
      </c>
      <c r="U58" s="1">
        <f t="shared" si="1"/>
        <v>0</v>
      </c>
    </row>
    <row r="59" spans="1:21" x14ac:dyDescent="0.25">
      <c r="A59" s="66">
        <v>10693</v>
      </c>
      <c r="B59" s="57" t="s">
        <v>983</v>
      </c>
      <c r="C59" s="59" t="s">
        <v>3166</v>
      </c>
      <c r="D59" s="60">
        <v>8447</v>
      </c>
      <c r="E59" s="59">
        <v>90</v>
      </c>
      <c r="F59" s="61">
        <v>9532.4238000000005</v>
      </c>
      <c r="G59" s="64">
        <v>1.1407</v>
      </c>
      <c r="H59" s="59">
        <v>1.1451</v>
      </c>
      <c r="I59" s="59">
        <v>1.135</v>
      </c>
      <c r="J59" s="59">
        <v>1.1196999999999999</v>
      </c>
      <c r="K59" s="59">
        <v>1.0096000000000001</v>
      </c>
      <c r="L59" s="59">
        <v>1.3013999999999999</v>
      </c>
      <c r="M59" s="59">
        <v>1.1531</v>
      </c>
      <c r="N59" s="59">
        <v>1.1894</v>
      </c>
      <c r="O59" s="59">
        <v>1.2208000000000001</v>
      </c>
      <c r="P59" s="59">
        <v>1.1819</v>
      </c>
      <c r="Q59" s="59">
        <v>1.0037</v>
      </c>
      <c r="R59" s="59">
        <v>1.1505000000000001</v>
      </c>
      <c r="S59" s="59">
        <v>1.1327</v>
      </c>
      <c r="T59" s="2">
        <f t="shared" si="0"/>
        <v>1</v>
      </c>
      <c r="U59" s="1">
        <f t="shared" si="1"/>
        <v>1</v>
      </c>
    </row>
    <row r="60" spans="1:21" x14ac:dyDescent="0.25">
      <c r="A60" s="66">
        <v>10798</v>
      </c>
      <c r="B60" s="57" t="s">
        <v>954</v>
      </c>
      <c r="C60" s="59" t="s">
        <v>3167</v>
      </c>
      <c r="D60" s="60">
        <v>2534</v>
      </c>
      <c r="E60" s="59">
        <v>2</v>
      </c>
      <c r="F60" s="61">
        <v>1715.9377999999999</v>
      </c>
      <c r="G60" s="64">
        <v>0.67769999999999997</v>
      </c>
      <c r="H60" s="59">
        <v>0.56850000000000001</v>
      </c>
      <c r="I60" s="59">
        <v>0.55310000000000004</v>
      </c>
      <c r="J60" s="59">
        <v>0.65839999999999999</v>
      </c>
      <c r="K60" s="59">
        <v>0.6542</v>
      </c>
      <c r="L60" s="59">
        <v>0.74439999999999995</v>
      </c>
      <c r="M60" s="59">
        <v>0.60729999999999995</v>
      </c>
      <c r="N60" s="59">
        <v>0.79579999999999995</v>
      </c>
      <c r="O60" s="59">
        <v>0.75339999999999996</v>
      </c>
      <c r="P60" s="59">
        <v>0.74470000000000003</v>
      </c>
      <c r="Q60" s="59">
        <v>0.75129999999999997</v>
      </c>
      <c r="R60" s="59">
        <v>0.61370000000000002</v>
      </c>
      <c r="S60" s="59">
        <v>0.70960000000000001</v>
      </c>
      <c r="T60" s="2">
        <f t="shared" si="0"/>
        <v>0.6</v>
      </c>
      <c r="U60" s="1">
        <f t="shared" si="1"/>
        <v>1</v>
      </c>
    </row>
    <row r="61" spans="1:21" x14ac:dyDescent="0.25">
      <c r="A61" s="66">
        <v>10799</v>
      </c>
      <c r="B61" s="57" t="s">
        <v>954</v>
      </c>
      <c r="C61" s="59" t="s">
        <v>3168</v>
      </c>
      <c r="D61" s="60">
        <v>2243</v>
      </c>
      <c r="E61" s="59">
        <v>1</v>
      </c>
      <c r="F61" s="61">
        <v>1408.4322</v>
      </c>
      <c r="G61" s="64">
        <v>0.62819999999999998</v>
      </c>
      <c r="H61" s="59">
        <v>0.64980000000000004</v>
      </c>
      <c r="I61" s="59">
        <v>0.58099999999999996</v>
      </c>
      <c r="J61" s="59">
        <v>0.58120000000000005</v>
      </c>
      <c r="K61" s="59">
        <v>0.62680000000000002</v>
      </c>
      <c r="L61" s="59">
        <v>0.59179999999999999</v>
      </c>
      <c r="M61" s="59">
        <v>0.66180000000000005</v>
      </c>
      <c r="N61" s="59">
        <v>0.65869999999999995</v>
      </c>
      <c r="O61" s="59">
        <v>0.66</v>
      </c>
      <c r="P61" s="59">
        <v>0.68859999999999999</v>
      </c>
      <c r="Q61" s="59">
        <v>0.73870000000000002</v>
      </c>
      <c r="R61" s="59">
        <v>0.76700000000000002</v>
      </c>
      <c r="S61" s="59">
        <v>0.34389999999999998</v>
      </c>
      <c r="T61" s="2">
        <f t="shared" si="0"/>
        <v>0.6</v>
      </c>
      <c r="U61" s="1">
        <f t="shared" si="1"/>
        <v>1</v>
      </c>
    </row>
    <row r="62" spans="1:21" x14ac:dyDescent="0.25">
      <c r="A62" s="66">
        <v>10800</v>
      </c>
      <c r="B62" s="57" t="s">
        <v>976</v>
      </c>
      <c r="C62" s="59" t="s">
        <v>3169</v>
      </c>
      <c r="D62" s="60">
        <v>1708</v>
      </c>
      <c r="E62" s="59">
        <v>5</v>
      </c>
      <c r="F62" s="59">
        <v>830.29560000000004</v>
      </c>
      <c r="G62" s="64">
        <v>0.48749999999999999</v>
      </c>
      <c r="H62" s="59">
        <v>0.53400000000000003</v>
      </c>
      <c r="I62" s="59">
        <v>0.54569999999999996</v>
      </c>
      <c r="J62" s="59">
        <v>0.60829999999999995</v>
      </c>
      <c r="K62" s="59">
        <v>0.56479999999999997</v>
      </c>
      <c r="L62" s="59">
        <v>0.3831</v>
      </c>
      <c r="M62" s="59">
        <v>0.52629999999999999</v>
      </c>
      <c r="N62" s="59">
        <v>0.52910000000000001</v>
      </c>
      <c r="O62" s="59">
        <v>0.50209999999999999</v>
      </c>
      <c r="P62" s="59">
        <v>0.51549999999999996</v>
      </c>
      <c r="Q62" s="59">
        <v>0.53190000000000004</v>
      </c>
      <c r="R62" s="59">
        <v>0.42780000000000001</v>
      </c>
      <c r="S62" s="59">
        <v>0.3584</v>
      </c>
      <c r="T62" s="2">
        <f t="shared" si="0"/>
        <v>0.6</v>
      </c>
      <c r="U62" s="1">
        <f t="shared" si="1"/>
        <v>0</v>
      </c>
    </row>
    <row r="63" spans="1:21" x14ac:dyDescent="0.25">
      <c r="A63" s="66">
        <v>10801</v>
      </c>
      <c r="B63" s="57" t="s">
        <v>954</v>
      </c>
      <c r="C63" s="59" t="s">
        <v>3170</v>
      </c>
      <c r="D63" s="60">
        <v>1588</v>
      </c>
      <c r="E63" s="59">
        <v>92</v>
      </c>
      <c r="F63" s="59">
        <v>810.88009999999997</v>
      </c>
      <c r="G63" s="64">
        <v>0.54200000000000004</v>
      </c>
      <c r="H63" s="59">
        <v>0.52859999999999996</v>
      </c>
      <c r="I63" s="59">
        <v>0.54720000000000002</v>
      </c>
      <c r="J63" s="59">
        <v>0.51190000000000002</v>
      </c>
      <c r="K63" s="59">
        <v>0.59379999999999999</v>
      </c>
      <c r="L63" s="59">
        <v>0.54349999999999998</v>
      </c>
      <c r="M63" s="59">
        <v>0.53959999999999997</v>
      </c>
      <c r="N63" s="59">
        <v>0.50190000000000001</v>
      </c>
      <c r="O63" s="59">
        <v>0.52339999999999998</v>
      </c>
      <c r="P63" s="59">
        <v>0.54900000000000004</v>
      </c>
      <c r="Q63" s="59">
        <v>0.69610000000000005</v>
      </c>
      <c r="R63" s="59">
        <v>0.48230000000000001</v>
      </c>
      <c r="S63" s="59">
        <v>0.47989999999999999</v>
      </c>
      <c r="T63" s="2">
        <f t="shared" si="0"/>
        <v>0.6</v>
      </c>
      <c r="U63" s="1">
        <f t="shared" si="1"/>
        <v>0</v>
      </c>
    </row>
    <row r="64" spans="1:21" x14ac:dyDescent="0.25">
      <c r="A64" s="66">
        <v>10694</v>
      </c>
      <c r="B64" s="57" t="s">
        <v>1009</v>
      </c>
      <c r="C64" s="59" t="s">
        <v>3062</v>
      </c>
      <c r="D64" s="60">
        <v>26452</v>
      </c>
      <c r="E64" s="60">
        <v>1684</v>
      </c>
      <c r="F64" s="61">
        <v>31350.4535</v>
      </c>
      <c r="G64" s="64">
        <v>1.2658</v>
      </c>
      <c r="H64" s="59">
        <v>1.306</v>
      </c>
      <c r="I64" s="59">
        <v>1.2431000000000001</v>
      </c>
      <c r="J64" s="59">
        <v>1.2693000000000001</v>
      </c>
      <c r="K64" s="59">
        <v>1.2707999999999999</v>
      </c>
      <c r="L64" s="59">
        <v>1.2311000000000001</v>
      </c>
      <c r="M64" s="59">
        <v>1.2434000000000001</v>
      </c>
      <c r="N64" s="59">
        <v>1.2829999999999999</v>
      </c>
      <c r="O64" s="59">
        <v>1.2721</v>
      </c>
      <c r="P64" s="59">
        <v>1.2779</v>
      </c>
      <c r="Q64" s="59">
        <v>1.2363</v>
      </c>
      <c r="R64" s="59">
        <v>1.2588999999999999</v>
      </c>
      <c r="S64" s="59">
        <v>1.2822</v>
      </c>
      <c r="T64" s="2">
        <f t="shared" si="0"/>
        <v>1.2</v>
      </c>
      <c r="U64" s="1">
        <f t="shared" si="1"/>
        <v>1</v>
      </c>
    </row>
    <row r="65" spans="1:21" x14ac:dyDescent="0.25">
      <c r="A65" s="66">
        <v>10802</v>
      </c>
      <c r="B65" s="57" t="s">
        <v>954</v>
      </c>
      <c r="C65" s="59" t="s">
        <v>3063</v>
      </c>
      <c r="D65" s="60">
        <v>2428</v>
      </c>
      <c r="E65" s="59">
        <v>13</v>
      </c>
      <c r="F65" s="61">
        <v>1461.7817</v>
      </c>
      <c r="G65" s="64">
        <v>0.60529999999999995</v>
      </c>
      <c r="H65" s="59">
        <v>0.60140000000000005</v>
      </c>
      <c r="I65" s="59">
        <v>0.53420000000000001</v>
      </c>
      <c r="J65" s="59">
        <v>0.62749999999999995</v>
      </c>
      <c r="K65" s="59">
        <v>0.57369999999999999</v>
      </c>
      <c r="L65" s="59">
        <v>0.61939999999999995</v>
      </c>
      <c r="M65" s="59">
        <v>0.56330000000000002</v>
      </c>
      <c r="N65" s="59">
        <v>0.52810000000000001</v>
      </c>
      <c r="O65" s="59">
        <v>0.63429999999999997</v>
      </c>
      <c r="P65" s="59">
        <v>0.62080000000000002</v>
      </c>
      <c r="Q65" s="59">
        <v>0.61370000000000002</v>
      </c>
      <c r="R65" s="59">
        <v>0.70150000000000001</v>
      </c>
      <c r="S65" s="59">
        <v>0.62809999999999999</v>
      </c>
      <c r="T65" s="2">
        <f t="shared" si="0"/>
        <v>0.6</v>
      </c>
      <c r="U65" s="1">
        <f t="shared" si="1"/>
        <v>1</v>
      </c>
    </row>
    <row r="66" spans="1:21" x14ac:dyDescent="0.25">
      <c r="A66" s="66">
        <v>10803</v>
      </c>
      <c r="B66" s="57" t="s">
        <v>954</v>
      </c>
      <c r="C66" s="59" t="s">
        <v>3064</v>
      </c>
      <c r="D66" s="60">
        <v>1948</v>
      </c>
      <c r="E66" s="59">
        <v>23</v>
      </c>
      <c r="F66" s="59">
        <v>307.6995</v>
      </c>
      <c r="G66" s="64">
        <v>0.1598</v>
      </c>
      <c r="H66" s="59">
        <v>1.1599999999999999E-2</v>
      </c>
      <c r="I66" s="59">
        <v>5.0000000000000001E-3</v>
      </c>
      <c r="J66" s="59">
        <v>0</v>
      </c>
      <c r="K66" s="59">
        <v>0</v>
      </c>
      <c r="L66" s="59">
        <v>0</v>
      </c>
      <c r="M66" s="59">
        <v>1.23E-2</v>
      </c>
      <c r="N66" s="59">
        <v>2.35E-2</v>
      </c>
      <c r="O66" s="59">
        <v>1.7000000000000001E-2</v>
      </c>
      <c r="P66" s="59">
        <v>0</v>
      </c>
      <c r="Q66" s="59">
        <v>0.66020000000000001</v>
      </c>
      <c r="R66" s="59">
        <v>0.70030000000000003</v>
      </c>
      <c r="S66" s="59">
        <v>0.57679999999999998</v>
      </c>
      <c r="T66" s="2">
        <f t="shared" si="0"/>
        <v>0.6</v>
      </c>
      <c r="U66" s="1">
        <f t="shared" si="1"/>
        <v>0</v>
      </c>
    </row>
    <row r="67" spans="1:21" x14ac:dyDescent="0.25">
      <c r="A67" s="66">
        <v>10804</v>
      </c>
      <c r="B67" s="57" t="s">
        <v>954</v>
      </c>
      <c r="C67" s="59" t="s">
        <v>3065</v>
      </c>
      <c r="D67" s="60">
        <v>1835</v>
      </c>
      <c r="E67" s="59">
        <v>11</v>
      </c>
      <c r="F67" s="61">
        <v>1025.8092999999999</v>
      </c>
      <c r="G67" s="64">
        <v>0.56240000000000001</v>
      </c>
      <c r="H67" s="59">
        <v>0.63839999999999997</v>
      </c>
      <c r="I67" s="59">
        <v>0.59850000000000003</v>
      </c>
      <c r="J67" s="59">
        <v>0.52569999999999995</v>
      </c>
      <c r="K67" s="59">
        <v>0.56859999999999999</v>
      </c>
      <c r="L67" s="59">
        <v>0.54039999999999999</v>
      </c>
      <c r="M67" s="59">
        <v>0.5282</v>
      </c>
      <c r="N67" s="59">
        <v>0.49220000000000003</v>
      </c>
      <c r="O67" s="59">
        <v>0.57379999999999998</v>
      </c>
      <c r="P67" s="59">
        <v>0.71309999999999996</v>
      </c>
      <c r="Q67" s="59">
        <v>0.5726</v>
      </c>
      <c r="R67" s="59">
        <v>0.55759999999999998</v>
      </c>
      <c r="S67" s="59">
        <v>0.49419999999999997</v>
      </c>
      <c r="T67" s="2">
        <f t="shared" si="0"/>
        <v>0.6</v>
      </c>
      <c r="U67" s="1">
        <f t="shared" si="1"/>
        <v>0</v>
      </c>
    </row>
    <row r="68" spans="1:21" x14ac:dyDescent="0.25">
      <c r="A68" s="66">
        <v>10805</v>
      </c>
      <c r="B68" s="57" t="s">
        <v>954</v>
      </c>
      <c r="C68" s="59" t="s">
        <v>3066</v>
      </c>
      <c r="D68" s="60">
        <v>3996</v>
      </c>
      <c r="E68" s="59">
        <v>40</v>
      </c>
      <c r="F68" s="61">
        <v>2338.9931000000001</v>
      </c>
      <c r="G68" s="64">
        <v>0.59130000000000005</v>
      </c>
      <c r="H68" s="59">
        <v>0.54349999999999998</v>
      </c>
      <c r="I68" s="59">
        <v>0.5504</v>
      </c>
      <c r="J68" s="59">
        <v>0.61539999999999995</v>
      </c>
      <c r="K68" s="59">
        <v>0.53100000000000003</v>
      </c>
      <c r="L68" s="59">
        <v>0.61599999999999999</v>
      </c>
      <c r="M68" s="59">
        <v>0.69979999999999998</v>
      </c>
      <c r="N68" s="59">
        <v>0.60219999999999996</v>
      </c>
      <c r="O68" s="59">
        <v>0.67969999999999997</v>
      </c>
      <c r="P68" s="59">
        <v>0.60140000000000005</v>
      </c>
      <c r="Q68" s="59">
        <v>0.65359999999999996</v>
      </c>
      <c r="R68" s="59">
        <v>0.66020000000000001</v>
      </c>
      <c r="S68" s="59">
        <v>0.34899999999999998</v>
      </c>
      <c r="T68" s="2">
        <f t="shared" ref="T68:T131" si="2">VLOOKUP($B68,$W$3:$AF$10,10,0)</f>
        <v>0.6</v>
      </c>
      <c r="U68" s="1">
        <f t="shared" ref="U68:U131" si="3">IF(G68&gt;=T68,1,0)</f>
        <v>0</v>
      </c>
    </row>
    <row r="69" spans="1:21" x14ac:dyDescent="0.25">
      <c r="A69" s="66">
        <v>10806</v>
      </c>
      <c r="B69" s="57" t="s">
        <v>954</v>
      </c>
      <c r="C69" s="59" t="s">
        <v>3067</v>
      </c>
      <c r="D69" s="60">
        <v>3136</v>
      </c>
      <c r="E69" s="59">
        <v>17</v>
      </c>
      <c r="F69" s="61">
        <v>2934.4811</v>
      </c>
      <c r="G69" s="64">
        <v>0.94079999999999997</v>
      </c>
      <c r="H69" s="59">
        <v>1.1035999999999999</v>
      </c>
      <c r="I69" s="59">
        <v>1.1558999999999999</v>
      </c>
      <c r="J69" s="59">
        <v>1.1240000000000001</v>
      </c>
      <c r="K69" s="59">
        <v>1.2218</v>
      </c>
      <c r="L69" s="59">
        <v>1.1506000000000001</v>
      </c>
      <c r="M69" s="59">
        <v>0.98909999999999998</v>
      </c>
      <c r="N69" s="59">
        <v>0.8538</v>
      </c>
      <c r="O69" s="59">
        <v>0.70909999999999995</v>
      </c>
      <c r="P69" s="59">
        <v>0.72529999999999994</v>
      </c>
      <c r="Q69" s="59">
        <v>0.70430000000000004</v>
      </c>
      <c r="R69" s="59">
        <v>0.66039999999999999</v>
      </c>
      <c r="S69" s="59">
        <v>0.92030000000000001</v>
      </c>
      <c r="T69" s="2">
        <f t="shared" si="2"/>
        <v>0.6</v>
      </c>
      <c r="U69" s="1">
        <f t="shared" si="3"/>
        <v>1</v>
      </c>
    </row>
    <row r="70" spans="1:21" x14ac:dyDescent="0.25">
      <c r="A70" s="66">
        <v>27974</v>
      </c>
      <c r="B70" s="57" t="s">
        <v>976</v>
      </c>
      <c r="C70" s="59" t="s">
        <v>3068</v>
      </c>
      <c r="D70" s="59">
        <v>592</v>
      </c>
      <c r="E70" s="59">
        <v>0</v>
      </c>
      <c r="F70" s="59">
        <v>377.6601</v>
      </c>
      <c r="G70" s="64">
        <v>0.63790000000000002</v>
      </c>
      <c r="H70" s="59">
        <v>0</v>
      </c>
      <c r="I70" s="59">
        <v>0</v>
      </c>
      <c r="J70" s="59">
        <v>0</v>
      </c>
      <c r="K70" s="59">
        <v>0</v>
      </c>
      <c r="L70" s="59">
        <v>0</v>
      </c>
      <c r="M70" s="59">
        <v>0</v>
      </c>
      <c r="N70" s="59">
        <v>0.74209999999999998</v>
      </c>
      <c r="O70" s="59">
        <v>0.6008</v>
      </c>
      <c r="P70" s="59">
        <v>0.70760000000000001</v>
      </c>
      <c r="Q70" s="59">
        <v>0.60209999999999997</v>
      </c>
      <c r="R70" s="59">
        <v>0.74209999999999998</v>
      </c>
      <c r="S70" s="59">
        <v>0.53280000000000005</v>
      </c>
      <c r="T70" s="2">
        <f t="shared" si="2"/>
        <v>0.6</v>
      </c>
      <c r="U70" s="1">
        <f t="shared" si="3"/>
        <v>1</v>
      </c>
    </row>
    <row r="71" spans="1:21" x14ac:dyDescent="0.25">
      <c r="A71" s="66">
        <v>27975</v>
      </c>
      <c r="B71" s="57" t="s">
        <v>976</v>
      </c>
      <c r="C71" s="59" t="s">
        <v>3069</v>
      </c>
      <c r="D71" s="59">
        <v>0</v>
      </c>
      <c r="E71" s="59">
        <v>0</v>
      </c>
      <c r="F71" s="59">
        <v>0</v>
      </c>
      <c r="G71" s="121">
        <f>VLOOKUP($A71,ข้อมูลพื้นฐานรพ_สป_ณสค61!$C$2:$S$897,12,0)</f>
        <v>0</v>
      </c>
      <c r="H71" s="59">
        <v>0</v>
      </c>
      <c r="I71" s="59">
        <v>0</v>
      </c>
      <c r="J71" s="59">
        <v>0</v>
      </c>
      <c r="K71" s="59">
        <v>0</v>
      </c>
      <c r="L71" s="59">
        <v>0</v>
      </c>
      <c r="M71" s="59">
        <v>0</v>
      </c>
      <c r="N71" s="59">
        <v>0</v>
      </c>
      <c r="O71" s="59">
        <v>0</v>
      </c>
      <c r="P71" s="59">
        <v>0</v>
      </c>
      <c r="Q71" s="59">
        <v>0</v>
      </c>
      <c r="R71" s="59">
        <v>0</v>
      </c>
      <c r="S71" s="59">
        <v>0</v>
      </c>
      <c r="T71" s="2">
        <f t="shared" si="2"/>
        <v>0.6</v>
      </c>
      <c r="U71" s="1">
        <f t="shared" si="3"/>
        <v>0</v>
      </c>
    </row>
    <row r="72" spans="1:21" x14ac:dyDescent="0.25">
      <c r="A72" s="66">
        <v>10661</v>
      </c>
      <c r="B72" s="57" t="s">
        <v>946</v>
      </c>
      <c r="C72" s="59" t="s">
        <v>3171</v>
      </c>
      <c r="D72" s="60">
        <v>47817</v>
      </c>
      <c r="E72" s="59">
        <v>0</v>
      </c>
      <c r="F72" s="61">
        <v>86739.420499999993</v>
      </c>
      <c r="G72" s="64">
        <v>1.8140000000000001</v>
      </c>
      <c r="H72" s="59">
        <v>1.8693</v>
      </c>
      <c r="I72" s="59">
        <v>1.8927</v>
      </c>
      <c r="J72" s="59">
        <v>1.8222</v>
      </c>
      <c r="K72" s="59">
        <v>1.7828999999999999</v>
      </c>
      <c r="L72" s="59">
        <v>1.8314999999999999</v>
      </c>
      <c r="M72" s="59">
        <v>1.8387</v>
      </c>
      <c r="N72" s="59">
        <v>1.8455999999999999</v>
      </c>
      <c r="O72" s="59">
        <v>1.7467999999999999</v>
      </c>
      <c r="P72" s="59">
        <v>1.8033999999999999</v>
      </c>
      <c r="Q72" s="59">
        <v>1.7201</v>
      </c>
      <c r="R72" s="59">
        <v>1.7394000000000001</v>
      </c>
      <c r="S72" s="59">
        <v>1.8927</v>
      </c>
      <c r="T72" s="2">
        <f t="shared" si="2"/>
        <v>1.6</v>
      </c>
      <c r="U72" s="1">
        <f t="shared" si="3"/>
        <v>1</v>
      </c>
    </row>
    <row r="73" spans="1:21" x14ac:dyDescent="0.25">
      <c r="A73" s="66">
        <v>10695</v>
      </c>
      <c r="B73" s="57" t="s">
        <v>983</v>
      </c>
      <c r="C73" s="59" t="s">
        <v>3172</v>
      </c>
      <c r="D73" s="60">
        <v>13525</v>
      </c>
      <c r="E73" s="60">
        <v>1673</v>
      </c>
      <c r="F73" s="61">
        <v>10987.9805</v>
      </c>
      <c r="G73" s="64">
        <v>0.92710000000000004</v>
      </c>
      <c r="H73" s="59">
        <v>0</v>
      </c>
      <c r="I73" s="59">
        <v>0.87339999999999995</v>
      </c>
      <c r="J73" s="59">
        <v>5.4321999999999999</v>
      </c>
      <c r="K73" s="59">
        <v>1.0518000000000001</v>
      </c>
      <c r="L73" s="59">
        <v>1.1920999999999999</v>
      </c>
      <c r="M73" s="59">
        <v>1.2396</v>
      </c>
      <c r="N73" s="59">
        <v>1.4225000000000001</v>
      </c>
      <c r="O73" s="59">
        <v>1.3595999999999999</v>
      </c>
      <c r="P73" s="59">
        <v>1.3489</v>
      </c>
      <c r="Q73" s="59">
        <v>1.3721000000000001</v>
      </c>
      <c r="R73" s="59">
        <v>0</v>
      </c>
      <c r="S73" s="59">
        <v>0</v>
      </c>
      <c r="T73" s="2">
        <f t="shared" si="2"/>
        <v>1</v>
      </c>
      <c r="U73" s="1">
        <f t="shared" si="3"/>
        <v>0</v>
      </c>
    </row>
    <row r="74" spans="1:21" x14ac:dyDescent="0.25">
      <c r="A74" s="66">
        <v>10807</v>
      </c>
      <c r="B74" s="57" t="s">
        <v>950</v>
      </c>
      <c r="C74" s="59" t="s">
        <v>3173</v>
      </c>
      <c r="D74" s="60">
        <v>6561</v>
      </c>
      <c r="E74" s="59">
        <v>105</v>
      </c>
      <c r="F74" s="61">
        <v>3741.6174999999998</v>
      </c>
      <c r="G74" s="64">
        <v>0.5796</v>
      </c>
      <c r="H74" s="59">
        <v>0.70930000000000004</v>
      </c>
      <c r="I74" s="59">
        <v>0.63949999999999996</v>
      </c>
      <c r="J74" s="59">
        <v>0.60519999999999996</v>
      </c>
      <c r="K74" s="59">
        <v>0.62239999999999995</v>
      </c>
      <c r="L74" s="59">
        <v>0.58409999999999995</v>
      </c>
      <c r="M74" s="59">
        <v>0.68469999999999998</v>
      </c>
      <c r="N74" s="59">
        <v>0.53979999999999995</v>
      </c>
      <c r="O74" s="59">
        <v>0.52769999999999995</v>
      </c>
      <c r="P74" s="59">
        <v>0.61939999999999995</v>
      </c>
      <c r="Q74" s="59">
        <v>0.6401</v>
      </c>
      <c r="R74" s="59">
        <v>0.44219999999999998</v>
      </c>
      <c r="S74" s="59">
        <v>0.32869999999999999</v>
      </c>
      <c r="T74" s="2">
        <f t="shared" si="2"/>
        <v>0.6</v>
      </c>
      <c r="U74" s="1">
        <f t="shared" si="3"/>
        <v>0</v>
      </c>
    </row>
    <row r="75" spans="1:21" x14ac:dyDescent="0.25">
      <c r="A75" s="66">
        <v>10808</v>
      </c>
      <c r="B75" s="57" t="s">
        <v>954</v>
      </c>
      <c r="C75" s="59" t="s">
        <v>3174</v>
      </c>
      <c r="D75" s="60">
        <v>3575</v>
      </c>
      <c r="E75" s="59">
        <v>56</v>
      </c>
      <c r="F75" s="61">
        <v>1926.9786999999999</v>
      </c>
      <c r="G75" s="64">
        <v>0.54759999999999998</v>
      </c>
      <c r="H75" s="59">
        <v>0.48649999999999999</v>
      </c>
      <c r="I75" s="59">
        <v>0.4793</v>
      </c>
      <c r="J75" s="59">
        <v>0.56640000000000001</v>
      </c>
      <c r="K75" s="59">
        <v>0.58440000000000003</v>
      </c>
      <c r="L75" s="59">
        <v>0.52</v>
      </c>
      <c r="M75" s="59">
        <v>0.51170000000000004</v>
      </c>
      <c r="N75" s="59">
        <v>0.58660000000000001</v>
      </c>
      <c r="O75" s="59">
        <v>0.63370000000000004</v>
      </c>
      <c r="P75" s="59">
        <v>0.48549999999999999</v>
      </c>
      <c r="Q75" s="59">
        <v>0.46289999999999998</v>
      </c>
      <c r="R75" s="59">
        <v>0.58620000000000005</v>
      </c>
      <c r="S75" s="59">
        <v>0.66459999999999997</v>
      </c>
      <c r="T75" s="2">
        <f t="shared" si="2"/>
        <v>0.6</v>
      </c>
      <c r="U75" s="1">
        <f t="shared" si="3"/>
        <v>0</v>
      </c>
    </row>
    <row r="76" spans="1:21" x14ac:dyDescent="0.25">
      <c r="A76" s="66">
        <v>10809</v>
      </c>
      <c r="B76" s="57" t="s">
        <v>954</v>
      </c>
      <c r="C76" s="59" t="s">
        <v>3175</v>
      </c>
      <c r="D76" s="60">
        <v>3595</v>
      </c>
      <c r="E76" s="59">
        <v>8</v>
      </c>
      <c r="F76" s="61">
        <v>1874.4191000000001</v>
      </c>
      <c r="G76" s="64">
        <v>0.52259999999999995</v>
      </c>
      <c r="H76" s="59">
        <v>0.64139999999999997</v>
      </c>
      <c r="I76" s="59">
        <v>0.53979999999999995</v>
      </c>
      <c r="J76" s="59">
        <v>0.48409999999999997</v>
      </c>
      <c r="K76" s="59">
        <v>0.56950000000000001</v>
      </c>
      <c r="L76" s="59">
        <v>0.51759999999999995</v>
      </c>
      <c r="M76" s="59">
        <v>0.55530000000000002</v>
      </c>
      <c r="N76" s="59">
        <v>0.62009999999999998</v>
      </c>
      <c r="O76" s="59">
        <v>0.51400000000000001</v>
      </c>
      <c r="P76" s="59">
        <v>0.65620000000000001</v>
      </c>
      <c r="Q76" s="59">
        <v>0.4708</v>
      </c>
      <c r="R76" s="59">
        <v>0.2525</v>
      </c>
      <c r="S76" s="59">
        <v>0.47449999999999998</v>
      </c>
      <c r="T76" s="2">
        <f t="shared" si="2"/>
        <v>0.6</v>
      </c>
      <c r="U76" s="1">
        <f t="shared" si="3"/>
        <v>0</v>
      </c>
    </row>
    <row r="77" spans="1:21" x14ac:dyDescent="0.25">
      <c r="A77" s="66">
        <v>10810</v>
      </c>
      <c r="B77" s="57" t="s">
        <v>954</v>
      </c>
      <c r="C77" s="59" t="s">
        <v>3176</v>
      </c>
      <c r="D77" s="60">
        <v>1045</v>
      </c>
      <c r="E77" s="59">
        <v>11</v>
      </c>
      <c r="F77" s="59">
        <v>549.83749999999998</v>
      </c>
      <c r="G77" s="64">
        <v>0.53180000000000005</v>
      </c>
      <c r="H77" s="59">
        <v>0.59909999999999997</v>
      </c>
      <c r="I77" s="59">
        <v>0.52190000000000003</v>
      </c>
      <c r="J77" s="59">
        <v>0.50149999999999995</v>
      </c>
      <c r="K77" s="59">
        <v>0.46179999999999999</v>
      </c>
      <c r="L77" s="59">
        <v>0.49249999999999999</v>
      </c>
      <c r="M77" s="59">
        <v>0.57689999999999997</v>
      </c>
      <c r="N77" s="59">
        <v>0.64290000000000003</v>
      </c>
      <c r="O77" s="59">
        <v>0.57899999999999996</v>
      </c>
      <c r="P77" s="59">
        <v>0.50929999999999997</v>
      </c>
      <c r="Q77" s="59">
        <v>0.59340000000000004</v>
      </c>
      <c r="R77" s="59">
        <v>0.51170000000000004</v>
      </c>
      <c r="S77" s="59">
        <v>0.43340000000000001</v>
      </c>
      <c r="T77" s="2">
        <f t="shared" si="2"/>
        <v>0.6</v>
      </c>
      <c r="U77" s="1">
        <f t="shared" si="3"/>
        <v>0</v>
      </c>
    </row>
    <row r="78" spans="1:21" x14ac:dyDescent="0.25">
      <c r="A78" s="66">
        <v>10811</v>
      </c>
      <c r="B78" s="57" t="s">
        <v>954</v>
      </c>
      <c r="C78" s="59" t="s">
        <v>3177</v>
      </c>
      <c r="D78" s="60">
        <v>2372</v>
      </c>
      <c r="E78" s="59">
        <v>12</v>
      </c>
      <c r="F78" s="61">
        <v>1231.3905999999999</v>
      </c>
      <c r="G78" s="64">
        <v>0.52180000000000004</v>
      </c>
      <c r="H78" s="59">
        <v>0.46760000000000002</v>
      </c>
      <c r="I78" s="59">
        <v>0.51870000000000005</v>
      </c>
      <c r="J78" s="59">
        <v>0.50939999999999996</v>
      </c>
      <c r="K78" s="59">
        <v>0.55769999999999997</v>
      </c>
      <c r="L78" s="59">
        <v>0.4365</v>
      </c>
      <c r="M78" s="59">
        <v>0.50219999999999998</v>
      </c>
      <c r="N78" s="59">
        <v>0.54179999999999995</v>
      </c>
      <c r="O78" s="59">
        <v>0.62870000000000004</v>
      </c>
      <c r="P78" s="59">
        <v>0.56469999999999998</v>
      </c>
      <c r="Q78" s="59">
        <v>0.55510000000000004</v>
      </c>
      <c r="R78" s="59">
        <v>0.46150000000000002</v>
      </c>
      <c r="S78" s="59">
        <v>0.51619999999999999</v>
      </c>
      <c r="T78" s="2">
        <f t="shared" si="2"/>
        <v>0.6</v>
      </c>
      <c r="U78" s="1">
        <f t="shared" si="3"/>
        <v>0</v>
      </c>
    </row>
    <row r="79" spans="1:21" x14ac:dyDescent="0.25">
      <c r="A79" s="66">
        <v>10812</v>
      </c>
      <c r="B79" s="57" t="s">
        <v>976</v>
      </c>
      <c r="C79" s="59" t="s">
        <v>3178</v>
      </c>
      <c r="D79" s="59">
        <v>677</v>
      </c>
      <c r="E79" s="59">
        <v>0</v>
      </c>
      <c r="F79" s="59">
        <v>412.38819999999998</v>
      </c>
      <c r="G79" s="64">
        <v>0.60909999999999997</v>
      </c>
      <c r="H79" s="59">
        <v>0.65610000000000002</v>
      </c>
      <c r="I79" s="59">
        <v>0.63</v>
      </c>
      <c r="J79" s="59">
        <v>0.59670000000000001</v>
      </c>
      <c r="K79" s="59">
        <v>0.49030000000000001</v>
      </c>
      <c r="L79" s="59">
        <v>0.7077</v>
      </c>
      <c r="M79" s="59">
        <v>0.57350000000000001</v>
      </c>
      <c r="N79" s="59">
        <v>0.71730000000000005</v>
      </c>
      <c r="O79" s="59">
        <v>0.57979999999999998</v>
      </c>
      <c r="P79" s="59">
        <v>0.66639999999999999</v>
      </c>
      <c r="Q79" s="59">
        <v>0.54079999999999995</v>
      </c>
      <c r="R79" s="59">
        <v>0.5494</v>
      </c>
      <c r="S79" s="59">
        <v>0.64929999999999999</v>
      </c>
      <c r="T79" s="2">
        <f t="shared" si="2"/>
        <v>0.6</v>
      </c>
      <c r="U79" s="1">
        <f t="shared" si="3"/>
        <v>1</v>
      </c>
    </row>
    <row r="80" spans="1:21" x14ac:dyDescent="0.25">
      <c r="A80" s="66">
        <v>10813</v>
      </c>
      <c r="B80" s="57" t="s">
        <v>976</v>
      </c>
      <c r="C80" s="59" t="s">
        <v>3179</v>
      </c>
      <c r="D80" s="60">
        <v>1329</v>
      </c>
      <c r="E80" s="59">
        <v>28</v>
      </c>
      <c r="F80" s="59">
        <v>590.59659999999997</v>
      </c>
      <c r="G80" s="64">
        <v>0.45400000000000001</v>
      </c>
      <c r="H80" s="59">
        <v>0.47260000000000002</v>
      </c>
      <c r="I80" s="59">
        <v>0.4551</v>
      </c>
      <c r="J80" s="59">
        <v>0.38690000000000002</v>
      </c>
      <c r="K80" s="59">
        <v>0.51470000000000005</v>
      </c>
      <c r="L80" s="59">
        <v>0.4446</v>
      </c>
      <c r="M80" s="59">
        <v>0.47199999999999998</v>
      </c>
      <c r="N80" s="59">
        <v>0.47949999999999998</v>
      </c>
      <c r="O80" s="59">
        <v>0.4929</v>
      </c>
      <c r="P80" s="59">
        <v>0.4577</v>
      </c>
      <c r="Q80" s="59">
        <v>0.4793</v>
      </c>
      <c r="R80" s="59">
        <v>0.47489999999999999</v>
      </c>
      <c r="S80" s="59">
        <v>0.31659999999999999</v>
      </c>
      <c r="T80" s="2">
        <f t="shared" si="2"/>
        <v>0.6</v>
      </c>
      <c r="U80" s="1">
        <f t="shared" si="3"/>
        <v>0</v>
      </c>
    </row>
    <row r="81" spans="1:21" ht="26.4" x14ac:dyDescent="0.25">
      <c r="A81" s="66">
        <v>10814</v>
      </c>
      <c r="B81" s="57" t="s">
        <v>954</v>
      </c>
      <c r="C81" s="59" t="s">
        <v>3180</v>
      </c>
      <c r="D81" s="60">
        <v>2272</v>
      </c>
      <c r="E81" s="59">
        <v>204</v>
      </c>
      <c r="F81" s="61">
        <v>1309.8406</v>
      </c>
      <c r="G81" s="64">
        <v>0.63339999999999996</v>
      </c>
      <c r="H81" s="59">
        <v>0.75319999999999998</v>
      </c>
      <c r="I81" s="59">
        <v>0.57299999999999995</v>
      </c>
      <c r="J81" s="59">
        <v>0.74109999999999998</v>
      </c>
      <c r="K81" s="59">
        <v>0.52900000000000003</v>
      </c>
      <c r="L81" s="59">
        <v>0.57330000000000003</v>
      </c>
      <c r="M81" s="59">
        <v>0.69910000000000005</v>
      </c>
      <c r="N81" s="59">
        <v>0.68420000000000003</v>
      </c>
      <c r="O81" s="59">
        <v>0.501</v>
      </c>
      <c r="P81" s="59">
        <v>0.67759999999999998</v>
      </c>
      <c r="Q81" s="59">
        <v>0.62929999999999997</v>
      </c>
      <c r="R81" s="59">
        <v>0.623</v>
      </c>
      <c r="S81" s="59">
        <v>0.57989999999999997</v>
      </c>
      <c r="T81" s="2">
        <f t="shared" si="2"/>
        <v>0.6</v>
      </c>
      <c r="U81" s="1">
        <f t="shared" si="3"/>
        <v>1</v>
      </c>
    </row>
    <row r="82" spans="1:21" x14ac:dyDescent="0.25">
      <c r="A82" s="66">
        <v>10815</v>
      </c>
      <c r="B82" s="57" t="s">
        <v>954</v>
      </c>
      <c r="C82" s="59" t="s">
        <v>3181</v>
      </c>
      <c r="D82" s="60">
        <v>2663</v>
      </c>
      <c r="E82" s="59">
        <v>29</v>
      </c>
      <c r="F82" s="61">
        <v>1577.1007</v>
      </c>
      <c r="G82" s="64">
        <v>0.59870000000000001</v>
      </c>
      <c r="H82" s="59">
        <v>0.59940000000000004</v>
      </c>
      <c r="I82" s="59">
        <v>0.5655</v>
      </c>
      <c r="J82" s="59">
        <v>0.65049999999999997</v>
      </c>
      <c r="K82" s="59">
        <v>0.58550000000000002</v>
      </c>
      <c r="L82" s="59">
        <v>0.5121</v>
      </c>
      <c r="M82" s="59">
        <v>0.51770000000000005</v>
      </c>
      <c r="N82" s="59">
        <v>0.63480000000000003</v>
      </c>
      <c r="O82" s="59">
        <v>0.73260000000000003</v>
      </c>
      <c r="P82" s="59">
        <v>0.64749999999999996</v>
      </c>
      <c r="Q82" s="59">
        <v>0.5605</v>
      </c>
      <c r="R82" s="59">
        <v>0.56759999999999999</v>
      </c>
      <c r="S82" s="59">
        <v>0.64970000000000006</v>
      </c>
      <c r="T82" s="2">
        <f t="shared" si="2"/>
        <v>0.6</v>
      </c>
      <c r="U82" s="1">
        <f t="shared" si="3"/>
        <v>0</v>
      </c>
    </row>
    <row r="83" spans="1:21" x14ac:dyDescent="0.25">
      <c r="A83" s="66">
        <v>10816</v>
      </c>
      <c r="B83" s="57" t="s">
        <v>954</v>
      </c>
      <c r="C83" s="59" t="s">
        <v>3182</v>
      </c>
      <c r="D83" s="60">
        <v>3990</v>
      </c>
      <c r="E83" s="59">
        <v>596</v>
      </c>
      <c r="F83" s="61">
        <v>1776.9522999999999</v>
      </c>
      <c r="G83" s="64">
        <v>0.52359999999999995</v>
      </c>
      <c r="H83" s="59">
        <v>0.52880000000000005</v>
      </c>
      <c r="I83" s="59">
        <v>0.48709999999999998</v>
      </c>
      <c r="J83" s="59">
        <v>0.52400000000000002</v>
      </c>
      <c r="K83" s="59">
        <v>0.42359999999999998</v>
      </c>
      <c r="L83" s="59">
        <v>0.42549999999999999</v>
      </c>
      <c r="M83" s="59">
        <v>0.43790000000000001</v>
      </c>
      <c r="N83" s="59">
        <v>0.42870000000000003</v>
      </c>
      <c r="O83" s="59">
        <v>0.41470000000000001</v>
      </c>
      <c r="P83" s="59">
        <v>0.49580000000000002</v>
      </c>
      <c r="Q83" s="59">
        <v>0.56330000000000002</v>
      </c>
      <c r="R83" s="59">
        <v>0.54849999999999999</v>
      </c>
      <c r="S83" s="59">
        <v>0.49759999999999999</v>
      </c>
      <c r="T83" s="2">
        <f t="shared" si="2"/>
        <v>0.6</v>
      </c>
      <c r="U83" s="1">
        <f t="shared" si="3"/>
        <v>0</v>
      </c>
    </row>
    <row r="84" spans="1:21" x14ac:dyDescent="0.25">
      <c r="A84" s="66">
        <v>10662</v>
      </c>
      <c r="B84" s="57" t="s">
        <v>946</v>
      </c>
      <c r="C84" s="59" t="s">
        <v>3259</v>
      </c>
      <c r="D84" s="60">
        <v>45604</v>
      </c>
      <c r="E84" s="60">
        <v>7874</v>
      </c>
      <c r="F84" s="61">
        <v>15583.230100000001</v>
      </c>
      <c r="G84" s="64">
        <v>0.41299999999999998</v>
      </c>
      <c r="H84" s="59">
        <v>0</v>
      </c>
      <c r="I84" s="59">
        <v>0</v>
      </c>
      <c r="J84" s="59">
        <v>0</v>
      </c>
      <c r="K84" s="59">
        <v>0</v>
      </c>
      <c r="L84" s="59">
        <v>0</v>
      </c>
      <c r="M84" s="59">
        <v>0</v>
      </c>
      <c r="N84" s="59">
        <v>0</v>
      </c>
      <c r="O84" s="59">
        <v>0</v>
      </c>
      <c r="P84" s="59">
        <v>0</v>
      </c>
      <c r="Q84" s="59">
        <v>0</v>
      </c>
      <c r="R84" s="59">
        <v>0</v>
      </c>
      <c r="S84" s="59">
        <v>0</v>
      </c>
      <c r="T84" s="2">
        <f t="shared" si="2"/>
        <v>1.6</v>
      </c>
      <c r="U84" s="1">
        <f t="shared" si="3"/>
        <v>0</v>
      </c>
    </row>
    <row r="85" spans="1:21" x14ac:dyDescent="0.25">
      <c r="A85" s="66">
        <v>10817</v>
      </c>
      <c r="B85" s="57" t="s">
        <v>957</v>
      </c>
      <c r="C85" s="59" t="s">
        <v>3260</v>
      </c>
      <c r="D85" s="60">
        <v>13827</v>
      </c>
      <c r="E85" s="59">
        <v>225</v>
      </c>
      <c r="F85" s="61">
        <v>10416.402599999999</v>
      </c>
      <c r="G85" s="64">
        <v>0.76580000000000004</v>
      </c>
      <c r="H85" s="59">
        <v>0.76070000000000004</v>
      </c>
      <c r="I85" s="59">
        <v>0.74690000000000001</v>
      </c>
      <c r="J85" s="59">
        <v>0.73470000000000002</v>
      </c>
      <c r="K85" s="59">
        <v>0.7167</v>
      </c>
      <c r="L85" s="59">
        <v>0.78790000000000004</v>
      </c>
      <c r="M85" s="59">
        <v>0.83299999999999996</v>
      </c>
      <c r="N85" s="59">
        <v>0.82150000000000001</v>
      </c>
      <c r="O85" s="59">
        <v>0.77869999999999995</v>
      </c>
      <c r="P85" s="59">
        <v>0.72950000000000004</v>
      </c>
      <c r="Q85" s="59">
        <v>0.74360000000000004</v>
      </c>
      <c r="R85" s="59">
        <v>0.77459999999999996</v>
      </c>
      <c r="S85" s="59">
        <v>0.77139999999999997</v>
      </c>
      <c r="T85" s="2">
        <f t="shared" si="2"/>
        <v>0.8</v>
      </c>
      <c r="U85" s="1">
        <f t="shared" si="3"/>
        <v>0</v>
      </c>
    </row>
    <row r="86" spans="1:21" x14ac:dyDescent="0.25">
      <c r="A86" s="66">
        <v>10818</v>
      </c>
      <c r="B86" s="57" t="s">
        <v>954</v>
      </c>
      <c r="C86" s="59" t="s">
        <v>3261</v>
      </c>
      <c r="D86" s="60">
        <v>2222</v>
      </c>
      <c r="E86" s="59">
        <v>0</v>
      </c>
      <c r="F86" s="61">
        <v>1226.1420000000001</v>
      </c>
      <c r="G86" s="64">
        <v>0.55179999999999996</v>
      </c>
      <c r="H86" s="59">
        <v>0.49180000000000001</v>
      </c>
      <c r="I86" s="59">
        <v>0.49959999999999999</v>
      </c>
      <c r="J86" s="59">
        <v>0.55620000000000003</v>
      </c>
      <c r="K86" s="59">
        <v>0.57410000000000005</v>
      </c>
      <c r="L86" s="59">
        <v>0.46479999999999999</v>
      </c>
      <c r="M86" s="59">
        <v>0.48909999999999998</v>
      </c>
      <c r="N86" s="59">
        <v>0.54169999999999996</v>
      </c>
      <c r="O86" s="59">
        <v>0.51419999999999999</v>
      </c>
      <c r="P86" s="59">
        <v>0.58579999999999999</v>
      </c>
      <c r="Q86" s="59">
        <v>0.62819999999999998</v>
      </c>
      <c r="R86" s="59">
        <v>0.67169999999999996</v>
      </c>
      <c r="S86" s="59">
        <v>0.59240000000000004</v>
      </c>
      <c r="T86" s="2">
        <f t="shared" si="2"/>
        <v>0.6</v>
      </c>
      <c r="U86" s="1">
        <f t="shared" si="3"/>
        <v>0</v>
      </c>
    </row>
    <row r="87" spans="1:21" x14ac:dyDescent="0.25">
      <c r="A87" s="66">
        <v>10819</v>
      </c>
      <c r="B87" s="57" t="s">
        <v>1009</v>
      </c>
      <c r="C87" s="59" t="s">
        <v>3262</v>
      </c>
      <c r="D87" s="60">
        <v>25733</v>
      </c>
      <c r="E87" s="59">
        <v>115</v>
      </c>
      <c r="F87" s="61">
        <v>22209.858400000001</v>
      </c>
      <c r="G87" s="64">
        <v>0.86699999999999999</v>
      </c>
      <c r="H87" s="59">
        <v>0.88719999999999999</v>
      </c>
      <c r="I87" s="59">
        <v>0.89839999999999998</v>
      </c>
      <c r="J87" s="59">
        <v>0.84430000000000005</v>
      </c>
      <c r="K87" s="59">
        <v>0.86019999999999996</v>
      </c>
      <c r="L87" s="59">
        <v>0.8145</v>
      </c>
      <c r="M87" s="59">
        <v>0.82609999999999995</v>
      </c>
      <c r="N87" s="59">
        <v>0.89139999999999997</v>
      </c>
      <c r="O87" s="59">
        <v>0.92130000000000001</v>
      </c>
      <c r="P87" s="59">
        <v>0.82169999999999999</v>
      </c>
      <c r="Q87" s="59">
        <v>0.87019999999999997</v>
      </c>
      <c r="R87" s="59">
        <v>0.87090000000000001</v>
      </c>
      <c r="S87" s="59">
        <v>0.90149999999999997</v>
      </c>
      <c r="T87" s="2">
        <f t="shared" si="2"/>
        <v>1.2</v>
      </c>
      <c r="U87" s="1">
        <f t="shared" si="3"/>
        <v>0</v>
      </c>
    </row>
    <row r="88" spans="1:21" x14ac:dyDescent="0.25">
      <c r="A88" s="66">
        <v>10820</v>
      </c>
      <c r="B88" s="57" t="s">
        <v>954</v>
      </c>
      <c r="C88" s="59" t="s">
        <v>3263</v>
      </c>
      <c r="D88" s="60">
        <v>1864</v>
      </c>
      <c r="E88" s="59">
        <v>0</v>
      </c>
      <c r="F88" s="61">
        <v>1321.4209000000001</v>
      </c>
      <c r="G88" s="64">
        <v>0.70889999999999997</v>
      </c>
      <c r="H88" s="59">
        <v>0.88580000000000003</v>
      </c>
      <c r="I88" s="59">
        <v>0.72670000000000001</v>
      </c>
      <c r="J88" s="59">
        <v>0.76200000000000001</v>
      </c>
      <c r="K88" s="59">
        <v>0.70030000000000003</v>
      </c>
      <c r="L88" s="59">
        <v>0.75690000000000002</v>
      </c>
      <c r="M88" s="59">
        <v>0.73199999999999998</v>
      </c>
      <c r="N88" s="59">
        <v>0.72070000000000001</v>
      </c>
      <c r="O88" s="59">
        <v>0.67249999999999999</v>
      </c>
      <c r="P88" s="59">
        <v>0.71919999999999995</v>
      </c>
      <c r="Q88" s="59">
        <v>0.59589999999999999</v>
      </c>
      <c r="R88" s="59">
        <v>0.61850000000000005</v>
      </c>
      <c r="S88" s="59">
        <v>0.65129999999999999</v>
      </c>
      <c r="T88" s="2">
        <f t="shared" si="2"/>
        <v>0.6</v>
      </c>
      <c r="U88" s="1">
        <f t="shared" si="3"/>
        <v>1</v>
      </c>
    </row>
    <row r="89" spans="1:21" x14ac:dyDescent="0.25">
      <c r="A89" s="66">
        <v>10821</v>
      </c>
      <c r="B89" s="57" t="s">
        <v>950</v>
      </c>
      <c r="C89" s="59" t="s">
        <v>3264</v>
      </c>
      <c r="D89" s="60">
        <v>7374</v>
      </c>
      <c r="E89" s="59">
        <v>42</v>
      </c>
      <c r="F89" s="61">
        <v>4390.8154000000004</v>
      </c>
      <c r="G89" s="64">
        <v>0.59889999999999999</v>
      </c>
      <c r="H89" s="59">
        <v>0.60850000000000004</v>
      </c>
      <c r="I89" s="59">
        <v>0.60699999999999998</v>
      </c>
      <c r="J89" s="59">
        <v>0.57989999999999997</v>
      </c>
      <c r="K89" s="59">
        <v>0.58250000000000002</v>
      </c>
      <c r="L89" s="59">
        <v>0.65629999999999999</v>
      </c>
      <c r="M89" s="59">
        <v>0.61919999999999997</v>
      </c>
      <c r="N89" s="59">
        <v>0.54769999999999996</v>
      </c>
      <c r="O89" s="59">
        <v>0.57979999999999998</v>
      </c>
      <c r="P89" s="59">
        <v>0.56830000000000003</v>
      </c>
      <c r="Q89" s="59">
        <v>0.60129999999999995</v>
      </c>
      <c r="R89" s="59">
        <v>0.63770000000000004</v>
      </c>
      <c r="S89" s="59">
        <v>0.59860000000000002</v>
      </c>
      <c r="T89" s="2">
        <f t="shared" si="2"/>
        <v>0.6</v>
      </c>
      <c r="U89" s="1">
        <f t="shared" si="3"/>
        <v>0</v>
      </c>
    </row>
    <row r="90" spans="1:21" x14ac:dyDescent="0.25">
      <c r="A90" s="66">
        <v>10822</v>
      </c>
      <c r="B90" s="57" t="s">
        <v>957</v>
      </c>
      <c r="C90" s="59" t="s">
        <v>3265</v>
      </c>
      <c r="D90" s="60">
        <v>14849</v>
      </c>
      <c r="E90" s="59">
        <v>161</v>
      </c>
      <c r="F90" s="61">
        <v>11309.8693</v>
      </c>
      <c r="G90" s="64">
        <v>0.77</v>
      </c>
      <c r="H90" s="59">
        <v>0.74950000000000006</v>
      </c>
      <c r="I90" s="59">
        <v>0.74390000000000001</v>
      </c>
      <c r="J90" s="59">
        <v>0.78190000000000004</v>
      </c>
      <c r="K90" s="59">
        <v>0.7702</v>
      </c>
      <c r="L90" s="59">
        <v>0.85619999999999996</v>
      </c>
      <c r="M90" s="59">
        <v>0.7712</v>
      </c>
      <c r="N90" s="59">
        <v>0.74719999999999998</v>
      </c>
      <c r="O90" s="59">
        <v>0.84719999999999995</v>
      </c>
      <c r="P90" s="59">
        <v>0.78449999999999998</v>
      </c>
      <c r="Q90" s="59">
        <v>0.78390000000000004</v>
      </c>
      <c r="R90" s="59">
        <v>0.52829999999999999</v>
      </c>
      <c r="S90" s="59">
        <v>0.88249999999999995</v>
      </c>
      <c r="T90" s="2">
        <f t="shared" si="2"/>
        <v>0.8</v>
      </c>
      <c r="U90" s="1">
        <f t="shared" si="3"/>
        <v>0</v>
      </c>
    </row>
    <row r="91" spans="1:21" x14ac:dyDescent="0.25">
      <c r="A91" s="66">
        <v>10823</v>
      </c>
      <c r="B91" s="57" t="s">
        <v>957</v>
      </c>
      <c r="C91" s="59" t="s">
        <v>3266</v>
      </c>
      <c r="D91" s="60">
        <v>10155</v>
      </c>
      <c r="E91" s="59">
        <v>133</v>
      </c>
      <c r="F91" s="61">
        <v>7681.7864</v>
      </c>
      <c r="G91" s="64">
        <v>0.76649999999999996</v>
      </c>
      <c r="H91" s="59">
        <v>0.84909999999999997</v>
      </c>
      <c r="I91" s="59">
        <v>0.84419999999999995</v>
      </c>
      <c r="J91" s="59">
        <v>0.82499999999999996</v>
      </c>
      <c r="K91" s="59">
        <v>0.74439999999999995</v>
      </c>
      <c r="L91" s="59">
        <v>0.76190000000000002</v>
      </c>
      <c r="M91" s="59">
        <v>0.65280000000000005</v>
      </c>
      <c r="N91" s="59">
        <v>0.81689999999999996</v>
      </c>
      <c r="O91" s="59">
        <v>0.7177</v>
      </c>
      <c r="P91" s="59">
        <v>0.71160000000000001</v>
      </c>
      <c r="Q91" s="59">
        <v>0.76910000000000001</v>
      </c>
      <c r="R91" s="59">
        <v>0.76449999999999996</v>
      </c>
      <c r="S91" s="59">
        <v>0.76070000000000004</v>
      </c>
      <c r="T91" s="2">
        <f t="shared" si="2"/>
        <v>0.8</v>
      </c>
      <c r="U91" s="1">
        <f t="shared" si="3"/>
        <v>0</v>
      </c>
    </row>
    <row r="92" spans="1:21" x14ac:dyDescent="0.25">
      <c r="A92" s="66">
        <v>10824</v>
      </c>
      <c r="B92" s="57" t="s">
        <v>954</v>
      </c>
      <c r="C92" s="59" t="s">
        <v>3267</v>
      </c>
      <c r="D92" s="59">
        <v>322</v>
      </c>
      <c r="E92" s="59">
        <v>1</v>
      </c>
      <c r="F92" s="59">
        <v>186.29640000000001</v>
      </c>
      <c r="G92" s="64">
        <v>0.58040000000000003</v>
      </c>
      <c r="H92" s="59">
        <v>0.6149</v>
      </c>
      <c r="I92" s="59">
        <v>0.70430000000000004</v>
      </c>
      <c r="J92" s="59">
        <v>0.4551</v>
      </c>
      <c r="K92" s="59">
        <v>0.61960000000000004</v>
      </c>
      <c r="L92" s="59">
        <v>0.54349999999999998</v>
      </c>
      <c r="M92" s="59">
        <v>0.52580000000000005</v>
      </c>
      <c r="N92" s="59">
        <v>0.58130000000000004</v>
      </c>
      <c r="O92" s="59">
        <v>0.52529999999999999</v>
      </c>
      <c r="P92" s="59">
        <v>0.58819999999999995</v>
      </c>
      <c r="Q92" s="59">
        <v>0.6079</v>
      </c>
      <c r="R92" s="59">
        <v>0.61639999999999995</v>
      </c>
      <c r="S92" s="59">
        <v>0.49930000000000002</v>
      </c>
      <c r="T92" s="2">
        <f t="shared" si="2"/>
        <v>0.6</v>
      </c>
      <c r="U92" s="1">
        <f t="shared" si="3"/>
        <v>0</v>
      </c>
    </row>
    <row r="93" spans="1:21" x14ac:dyDescent="0.25">
      <c r="A93" s="66">
        <v>10825</v>
      </c>
      <c r="B93" s="57" t="s">
        <v>950</v>
      </c>
      <c r="C93" s="59" t="s">
        <v>3268</v>
      </c>
      <c r="D93" s="60">
        <v>4165</v>
      </c>
      <c r="E93" s="59">
        <v>1</v>
      </c>
      <c r="F93" s="61">
        <v>2632.4258</v>
      </c>
      <c r="G93" s="64">
        <v>0.63219999999999998</v>
      </c>
      <c r="H93" s="59">
        <v>0.61209999999999998</v>
      </c>
      <c r="I93" s="59">
        <v>0.71799999999999997</v>
      </c>
      <c r="J93" s="59">
        <v>0.65359999999999996</v>
      </c>
      <c r="K93" s="59">
        <v>0.62309999999999999</v>
      </c>
      <c r="L93" s="59">
        <v>0.65349999999999997</v>
      </c>
      <c r="M93" s="59">
        <v>0.63</v>
      </c>
      <c r="N93" s="59">
        <v>0.57930000000000004</v>
      </c>
      <c r="O93" s="59">
        <v>0.64459999999999995</v>
      </c>
      <c r="P93" s="59">
        <v>0.61550000000000005</v>
      </c>
      <c r="Q93" s="59">
        <v>0.58750000000000002</v>
      </c>
      <c r="R93" s="59">
        <v>0.65039999999999998</v>
      </c>
      <c r="S93" s="59">
        <v>0.5917</v>
      </c>
      <c r="T93" s="2">
        <f t="shared" si="2"/>
        <v>0.6</v>
      </c>
      <c r="U93" s="1">
        <f t="shared" si="3"/>
        <v>1</v>
      </c>
    </row>
    <row r="94" spans="1:21" x14ac:dyDescent="0.25">
      <c r="A94" s="66">
        <v>10826</v>
      </c>
      <c r="B94" s="57" t="s">
        <v>954</v>
      </c>
      <c r="C94" s="59" t="s">
        <v>3269</v>
      </c>
      <c r="D94" s="60">
        <v>4201</v>
      </c>
      <c r="E94" s="59">
        <v>25</v>
      </c>
      <c r="F94" s="61">
        <v>2555.8827000000001</v>
      </c>
      <c r="G94" s="64">
        <v>0.61199999999999999</v>
      </c>
      <c r="H94" s="59">
        <v>0.60309999999999997</v>
      </c>
      <c r="I94" s="59">
        <v>0.61719999999999997</v>
      </c>
      <c r="J94" s="59">
        <v>0.68459999999999999</v>
      </c>
      <c r="K94" s="59">
        <v>0.62460000000000004</v>
      </c>
      <c r="L94" s="59">
        <v>0.57289999999999996</v>
      </c>
      <c r="M94" s="59">
        <v>0.53459999999999996</v>
      </c>
      <c r="N94" s="59">
        <v>0.63929999999999998</v>
      </c>
      <c r="O94" s="59">
        <v>0.55369999999999997</v>
      </c>
      <c r="P94" s="59">
        <v>0.5837</v>
      </c>
      <c r="Q94" s="59">
        <v>0.58819999999999995</v>
      </c>
      <c r="R94" s="59">
        <v>0.66339999999999999</v>
      </c>
      <c r="S94" s="59">
        <v>0.67</v>
      </c>
      <c r="T94" s="2">
        <f t="shared" si="2"/>
        <v>0.6</v>
      </c>
      <c r="U94" s="1">
        <f t="shared" si="3"/>
        <v>1</v>
      </c>
    </row>
    <row r="95" spans="1:21" x14ac:dyDescent="0.25">
      <c r="A95" s="66">
        <v>28006</v>
      </c>
      <c r="B95" s="57" t="s">
        <v>976</v>
      </c>
      <c r="C95" s="59" t="s">
        <v>3270</v>
      </c>
      <c r="D95" s="60">
        <v>1538</v>
      </c>
      <c r="E95" s="59">
        <v>7</v>
      </c>
      <c r="F95" s="59">
        <v>993.84829999999999</v>
      </c>
      <c r="G95" s="64">
        <v>0.64910000000000001</v>
      </c>
      <c r="H95" s="59">
        <v>0.6321</v>
      </c>
      <c r="I95" s="59">
        <v>0.78539999999999999</v>
      </c>
      <c r="J95" s="59">
        <v>0.58889999999999998</v>
      </c>
      <c r="K95" s="59">
        <v>0.52869999999999995</v>
      </c>
      <c r="L95" s="59">
        <v>0.67269999999999996</v>
      </c>
      <c r="M95" s="59">
        <v>0.66610000000000003</v>
      </c>
      <c r="N95" s="59">
        <v>0.5988</v>
      </c>
      <c r="O95" s="59">
        <v>0.71360000000000001</v>
      </c>
      <c r="P95" s="59">
        <v>0.64149999999999996</v>
      </c>
      <c r="Q95" s="59">
        <v>0.64270000000000005</v>
      </c>
      <c r="R95" s="59">
        <v>0.68579999999999997</v>
      </c>
      <c r="S95" s="59">
        <v>0.6956</v>
      </c>
      <c r="T95" s="2">
        <f t="shared" si="2"/>
        <v>0.6</v>
      </c>
      <c r="U95" s="1">
        <f t="shared" si="3"/>
        <v>1</v>
      </c>
    </row>
    <row r="96" spans="1:21" x14ac:dyDescent="0.25">
      <c r="A96" s="66">
        <v>10663</v>
      </c>
      <c r="B96" s="57" t="s">
        <v>946</v>
      </c>
      <c r="C96" s="59" t="s">
        <v>3271</v>
      </c>
      <c r="D96" s="60">
        <v>42023</v>
      </c>
      <c r="E96" s="59">
        <v>0</v>
      </c>
      <c r="F96" s="61">
        <v>57607.49</v>
      </c>
      <c r="G96" s="64">
        <v>1.3709</v>
      </c>
      <c r="H96" s="59">
        <v>1.3702000000000001</v>
      </c>
      <c r="I96" s="59">
        <v>1.3995</v>
      </c>
      <c r="J96" s="59">
        <v>1.4704999999999999</v>
      </c>
      <c r="K96" s="59">
        <v>1.3386</v>
      </c>
      <c r="L96" s="59">
        <v>1.4164000000000001</v>
      </c>
      <c r="M96" s="59">
        <v>1.3562000000000001</v>
      </c>
      <c r="N96" s="59">
        <v>1.3467</v>
      </c>
      <c r="O96" s="59">
        <v>1.3342000000000001</v>
      </c>
      <c r="P96" s="59">
        <v>1.3517999999999999</v>
      </c>
      <c r="Q96" s="59">
        <v>1.2968999999999999</v>
      </c>
      <c r="R96" s="59">
        <v>1.3974</v>
      </c>
      <c r="S96" s="59">
        <v>1.3723000000000001</v>
      </c>
      <c r="T96" s="2">
        <f t="shared" si="2"/>
        <v>1.6</v>
      </c>
      <c r="U96" s="1">
        <f t="shared" si="3"/>
        <v>0</v>
      </c>
    </row>
    <row r="97" spans="1:21" ht="26.4" x14ac:dyDescent="0.25">
      <c r="A97" s="66">
        <v>10827</v>
      </c>
      <c r="B97" s="57" t="s">
        <v>983</v>
      </c>
      <c r="C97" s="59" t="s">
        <v>3272</v>
      </c>
      <c r="D97" s="60">
        <v>9909</v>
      </c>
      <c r="E97" s="59">
        <v>733</v>
      </c>
      <c r="F97" s="61">
        <v>6446.5729000000001</v>
      </c>
      <c r="G97" s="64">
        <v>0.70250000000000001</v>
      </c>
      <c r="H97" s="59">
        <v>0.62</v>
      </c>
      <c r="I97" s="59">
        <v>0.6633</v>
      </c>
      <c r="J97" s="59">
        <v>0.63680000000000003</v>
      </c>
      <c r="K97" s="59">
        <v>0.62549999999999994</v>
      </c>
      <c r="L97" s="59">
        <v>0.64200000000000002</v>
      </c>
      <c r="M97" s="59">
        <v>0.68030000000000002</v>
      </c>
      <c r="N97" s="59">
        <v>0.77039999999999997</v>
      </c>
      <c r="O97" s="59">
        <v>0.71089999999999998</v>
      </c>
      <c r="P97" s="59">
        <v>0.67249999999999999</v>
      </c>
      <c r="Q97" s="59">
        <v>0.83630000000000004</v>
      </c>
      <c r="R97" s="59">
        <v>0.72140000000000004</v>
      </c>
      <c r="S97" s="59">
        <v>0.76990000000000003</v>
      </c>
      <c r="T97" s="2">
        <f t="shared" si="2"/>
        <v>1</v>
      </c>
      <c r="U97" s="1">
        <f t="shared" si="3"/>
        <v>0</v>
      </c>
    </row>
    <row r="98" spans="1:21" x14ac:dyDescent="0.25">
      <c r="A98" s="66">
        <v>10828</v>
      </c>
      <c r="B98" s="57" t="s">
        <v>950</v>
      </c>
      <c r="C98" s="59" t="s">
        <v>3273</v>
      </c>
      <c r="D98" s="60">
        <v>5352</v>
      </c>
      <c r="E98" s="59">
        <v>46</v>
      </c>
      <c r="F98" s="61">
        <v>2974.3780000000002</v>
      </c>
      <c r="G98" s="64">
        <v>0.56059999999999999</v>
      </c>
      <c r="H98" s="59">
        <v>0.5444</v>
      </c>
      <c r="I98" s="59">
        <v>0.50860000000000005</v>
      </c>
      <c r="J98" s="59">
        <v>0.49480000000000002</v>
      </c>
      <c r="K98" s="59">
        <v>0.53910000000000002</v>
      </c>
      <c r="L98" s="59">
        <v>0.52129999999999999</v>
      </c>
      <c r="M98" s="59">
        <v>0.55089999999999995</v>
      </c>
      <c r="N98" s="59">
        <v>0.57689999999999997</v>
      </c>
      <c r="O98" s="59">
        <v>0.62470000000000003</v>
      </c>
      <c r="P98" s="59">
        <v>0.60370000000000001</v>
      </c>
      <c r="Q98" s="59">
        <v>0.55959999999999999</v>
      </c>
      <c r="R98" s="59">
        <v>0.57599999999999996</v>
      </c>
      <c r="S98" s="59">
        <v>0.58109999999999995</v>
      </c>
      <c r="T98" s="2">
        <f t="shared" si="2"/>
        <v>0.6</v>
      </c>
      <c r="U98" s="1">
        <f t="shared" si="3"/>
        <v>0</v>
      </c>
    </row>
    <row r="99" spans="1:21" x14ac:dyDescent="0.25">
      <c r="A99" s="66">
        <v>10829</v>
      </c>
      <c r="B99" s="57" t="s">
        <v>983</v>
      </c>
      <c r="C99" s="59" t="s">
        <v>3274</v>
      </c>
      <c r="D99" s="60">
        <v>14710</v>
      </c>
      <c r="E99" s="59">
        <v>149</v>
      </c>
      <c r="F99" s="61">
        <v>12497.569600000001</v>
      </c>
      <c r="G99" s="64">
        <v>0.85829999999999995</v>
      </c>
      <c r="H99" s="59">
        <v>0.87039999999999995</v>
      </c>
      <c r="I99" s="59">
        <v>0.98909999999999998</v>
      </c>
      <c r="J99" s="59">
        <v>0.92500000000000004</v>
      </c>
      <c r="K99" s="59">
        <v>0.87019999999999997</v>
      </c>
      <c r="L99" s="59">
        <v>0.8397</v>
      </c>
      <c r="M99" s="59">
        <v>0.83069999999999999</v>
      </c>
      <c r="N99" s="59">
        <v>0.82840000000000003</v>
      </c>
      <c r="O99" s="59">
        <v>0.87029999999999996</v>
      </c>
      <c r="P99" s="59">
        <v>0.78669999999999995</v>
      </c>
      <c r="Q99" s="59">
        <v>0.82769999999999999</v>
      </c>
      <c r="R99" s="59">
        <v>0.83520000000000005</v>
      </c>
      <c r="S99" s="59">
        <v>0.82730000000000004</v>
      </c>
      <c r="T99" s="2">
        <f t="shared" si="2"/>
        <v>1</v>
      </c>
      <c r="U99" s="1">
        <f t="shared" si="3"/>
        <v>0</v>
      </c>
    </row>
    <row r="100" spans="1:21" x14ac:dyDescent="0.25">
      <c r="A100" s="66">
        <v>10830</v>
      </c>
      <c r="B100" s="57" t="s">
        <v>954</v>
      </c>
      <c r="C100" s="59" t="s">
        <v>3275</v>
      </c>
      <c r="D100" s="60">
        <v>2086</v>
      </c>
      <c r="E100" s="59">
        <v>1</v>
      </c>
      <c r="F100" s="61">
        <v>1181.9413999999999</v>
      </c>
      <c r="G100" s="64">
        <v>0.56689999999999996</v>
      </c>
      <c r="H100" s="59">
        <v>0.55769999999999997</v>
      </c>
      <c r="I100" s="59">
        <v>0.65449999999999997</v>
      </c>
      <c r="J100" s="59">
        <v>0.61870000000000003</v>
      </c>
      <c r="K100" s="59">
        <v>0.57720000000000005</v>
      </c>
      <c r="L100" s="59">
        <v>0.70920000000000005</v>
      </c>
      <c r="M100" s="59">
        <v>0.5736</v>
      </c>
      <c r="N100" s="59">
        <v>0.58640000000000003</v>
      </c>
      <c r="O100" s="59">
        <v>0.54459999999999997</v>
      </c>
      <c r="P100" s="59">
        <v>0.56259999999999999</v>
      </c>
      <c r="Q100" s="59">
        <v>0.51990000000000003</v>
      </c>
      <c r="R100" s="59">
        <v>0.3755</v>
      </c>
      <c r="S100" s="59">
        <v>0.58250000000000002</v>
      </c>
      <c r="T100" s="2">
        <f t="shared" si="2"/>
        <v>0.6</v>
      </c>
      <c r="U100" s="1">
        <f t="shared" si="3"/>
        <v>0</v>
      </c>
    </row>
    <row r="101" spans="1:21" x14ac:dyDescent="0.25">
      <c r="A101" s="66">
        <v>10831</v>
      </c>
      <c r="B101" s="57" t="s">
        <v>954</v>
      </c>
      <c r="C101" s="59" t="s">
        <v>3276</v>
      </c>
      <c r="D101" s="60">
        <v>4164</v>
      </c>
      <c r="E101" s="59">
        <v>24</v>
      </c>
      <c r="F101" s="61">
        <v>2096.9413</v>
      </c>
      <c r="G101" s="64">
        <v>0.50649999999999995</v>
      </c>
      <c r="H101" s="59">
        <v>0.44940000000000002</v>
      </c>
      <c r="I101" s="59">
        <v>0.49330000000000002</v>
      </c>
      <c r="J101" s="59">
        <v>0.49249999999999999</v>
      </c>
      <c r="K101" s="59">
        <v>0.49409999999999998</v>
      </c>
      <c r="L101" s="59">
        <v>0.53559999999999997</v>
      </c>
      <c r="M101" s="59">
        <v>0.52449999999999997</v>
      </c>
      <c r="N101" s="59">
        <v>0.62639999999999996</v>
      </c>
      <c r="O101" s="59">
        <v>0.50339999999999996</v>
      </c>
      <c r="P101" s="59">
        <v>0.52200000000000002</v>
      </c>
      <c r="Q101" s="59">
        <v>0.53069999999999995</v>
      </c>
      <c r="R101" s="59">
        <v>0.51129999999999998</v>
      </c>
      <c r="S101" s="59">
        <v>0.39510000000000001</v>
      </c>
      <c r="T101" s="2">
        <f t="shared" si="2"/>
        <v>0.6</v>
      </c>
      <c r="U101" s="1">
        <f t="shared" si="3"/>
        <v>0</v>
      </c>
    </row>
    <row r="102" spans="1:21" x14ac:dyDescent="0.25">
      <c r="A102" s="66">
        <v>10832</v>
      </c>
      <c r="B102" s="57" t="s">
        <v>954</v>
      </c>
      <c r="C102" s="59" t="s">
        <v>3277</v>
      </c>
      <c r="D102" s="60">
        <v>3740</v>
      </c>
      <c r="E102" s="59">
        <v>42</v>
      </c>
      <c r="F102" s="61">
        <v>2174.0250999999998</v>
      </c>
      <c r="G102" s="64">
        <v>0.58789999999999998</v>
      </c>
      <c r="H102" s="59">
        <v>0.61270000000000002</v>
      </c>
      <c r="I102" s="59">
        <v>0.57889999999999997</v>
      </c>
      <c r="J102" s="59">
        <v>0.60870000000000002</v>
      </c>
      <c r="K102" s="59">
        <v>0.60270000000000001</v>
      </c>
      <c r="L102" s="59">
        <v>0.65810000000000002</v>
      </c>
      <c r="M102" s="59">
        <v>0.61519999999999997</v>
      </c>
      <c r="N102" s="59">
        <v>0.64439999999999997</v>
      </c>
      <c r="O102" s="59">
        <v>0.5585</v>
      </c>
      <c r="P102" s="59">
        <v>0.56679999999999997</v>
      </c>
      <c r="Q102" s="59">
        <v>0.57899999999999996</v>
      </c>
      <c r="R102" s="59">
        <v>0.52780000000000005</v>
      </c>
      <c r="S102" s="59">
        <v>0.51429999999999998</v>
      </c>
      <c r="T102" s="2">
        <f t="shared" si="2"/>
        <v>0.6</v>
      </c>
      <c r="U102" s="1">
        <f t="shared" si="3"/>
        <v>0</v>
      </c>
    </row>
    <row r="103" spans="1:21" ht="26.4" x14ac:dyDescent="0.25">
      <c r="A103" s="66">
        <v>22734</v>
      </c>
      <c r="B103" s="57" t="s">
        <v>954</v>
      </c>
      <c r="C103" s="59" t="s">
        <v>3278</v>
      </c>
      <c r="D103" s="60">
        <v>1690</v>
      </c>
      <c r="E103" s="59">
        <v>3</v>
      </c>
      <c r="F103" s="59">
        <v>833.03279999999995</v>
      </c>
      <c r="G103" s="64">
        <v>0.49380000000000002</v>
      </c>
      <c r="H103" s="59">
        <v>0.48480000000000001</v>
      </c>
      <c r="I103" s="59">
        <v>0.49969999999999998</v>
      </c>
      <c r="J103" s="59">
        <v>0.48010000000000003</v>
      </c>
      <c r="K103" s="59">
        <v>0.40570000000000001</v>
      </c>
      <c r="L103" s="59">
        <v>0.43130000000000002</v>
      </c>
      <c r="M103" s="59">
        <v>0.46639999999999998</v>
      </c>
      <c r="N103" s="59">
        <v>0.50670000000000004</v>
      </c>
      <c r="O103" s="59">
        <v>0.4546</v>
      </c>
      <c r="P103" s="59">
        <v>0.54110000000000003</v>
      </c>
      <c r="Q103" s="59">
        <v>0.57640000000000002</v>
      </c>
      <c r="R103" s="59">
        <v>0.55530000000000002</v>
      </c>
      <c r="S103" s="59">
        <v>0.56679999999999997</v>
      </c>
      <c r="T103" s="2">
        <f t="shared" si="2"/>
        <v>0.6</v>
      </c>
      <c r="U103" s="1">
        <f t="shared" si="3"/>
        <v>0</v>
      </c>
    </row>
    <row r="104" spans="1:21" x14ac:dyDescent="0.25">
      <c r="A104" s="66">
        <v>23962</v>
      </c>
      <c r="B104" s="57" t="s">
        <v>954</v>
      </c>
      <c r="C104" s="59" t="s">
        <v>3279</v>
      </c>
      <c r="D104" s="60">
        <v>1880</v>
      </c>
      <c r="E104" s="59">
        <v>61</v>
      </c>
      <c r="F104" s="59">
        <v>468.72</v>
      </c>
      <c r="G104" s="64">
        <v>0.25769999999999998</v>
      </c>
      <c r="H104" s="59">
        <v>0.42199999999999999</v>
      </c>
      <c r="I104" s="59">
        <v>0.4395</v>
      </c>
      <c r="J104" s="59">
        <v>0.55689999999999995</v>
      </c>
      <c r="K104" s="59">
        <v>0.4042</v>
      </c>
      <c r="L104" s="59">
        <v>0.33550000000000002</v>
      </c>
      <c r="M104" s="59">
        <v>0.35570000000000002</v>
      </c>
      <c r="N104" s="59">
        <v>0.36599999999999999</v>
      </c>
      <c r="O104" s="59">
        <v>0.12859999999999999</v>
      </c>
      <c r="P104" s="59">
        <v>3.1199999999999999E-2</v>
      </c>
      <c r="Q104" s="59">
        <v>3.3599999999999998E-2</v>
      </c>
      <c r="R104" s="59">
        <v>9.2299999999999993E-2</v>
      </c>
      <c r="S104" s="59">
        <v>0.26579999999999998</v>
      </c>
      <c r="T104" s="2">
        <f t="shared" si="2"/>
        <v>0.6</v>
      </c>
      <c r="U104" s="1">
        <f t="shared" si="3"/>
        <v>0</v>
      </c>
    </row>
    <row r="105" spans="1:21" x14ac:dyDescent="0.25">
      <c r="A105" s="66">
        <v>10664</v>
      </c>
      <c r="B105" s="57" t="s">
        <v>946</v>
      </c>
      <c r="C105" s="59" t="s">
        <v>3280</v>
      </c>
      <c r="D105" s="60">
        <v>52212</v>
      </c>
      <c r="E105" s="59">
        <v>0</v>
      </c>
      <c r="F105" s="59">
        <v>0</v>
      </c>
      <c r="G105" s="121">
        <f>VLOOKUP($A105,ข้อมูลพื้นฐานรพ_สป_ณสค61!$C$2:$S$897,12,0)</f>
        <v>1.754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2">
        <f t="shared" si="2"/>
        <v>1.6</v>
      </c>
      <c r="U105" s="1">
        <f t="shared" si="3"/>
        <v>1</v>
      </c>
    </row>
    <row r="106" spans="1:21" x14ac:dyDescent="0.25">
      <c r="A106" s="66">
        <v>10834</v>
      </c>
      <c r="B106" s="57" t="s">
        <v>950</v>
      </c>
      <c r="C106" s="59" t="s">
        <v>3281</v>
      </c>
      <c r="D106" s="60">
        <v>2830</v>
      </c>
      <c r="E106" s="59">
        <v>57</v>
      </c>
      <c r="F106" s="61">
        <v>1099.8081999999999</v>
      </c>
      <c r="G106" s="64">
        <v>0.39660000000000001</v>
      </c>
      <c r="H106" s="59">
        <v>0</v>
      </c>
      <c r="I106" s="59">
        <v>0</v>
      </c>
      <c r="J106" s="59">
        <v>0</v>
      </c>
      <c r="K106" s="59">
        <v>0.67610000000000003</v>
      </c>
      <c r="L106" s="59">
        <v>0.69089999999999996</v>
      </c>
      <c r="M106" s="59">
        <v>0.70050000000000001</v>
      </c>
      <c r="N106" s="59">
        <v>0.42680000000000001</v>
      </c>
      <c r="O106" s="59">
        <v>1.55E-2</v>
      </c>
      <c r="P106" s="59">
        <v>0.62529999999999997</v>
      </c>
      <c r="Q106" s="59">
        <v>0.55869999999999997</v>
      </c>
      <c r="R106" s="59">
        <v>0.55500000000000005</v>
      </c>
      <c r="S106" s="59">
        <v>0.57269999999999999</v>
      </c>
      <c r="T106" s="2">
        <f t="shared" si="2"/>
        <v>0.6</v>
      </c>
      <c r="U106" s="1">
        <f t="shared" si="3"/>
        <v>0</v>
      </c>
    </row>
    <row r="107" spans="1:21" x14ac:dyDescent="0.25">
      <c r="A107" s="66">
        <v>10835</v>
      </c>
      <c r="B107" s="57" t="s">
        <v>954</v>
      </c>
      <c r="C107" s="59" t="s">
        <v>3282</v>
      </c>
      <c r="D107" s="60">
        <v>1578</v>
      </c>
      <c r="E107" s="59">
        <v>22</v>
      </c>
      <c r="F107" s="59">
        <v>981.65229999999997</v>
      </c>
      <c r="G107" s="64">
        <v>0.63090000000000002</v>
      </c>
      <c r="H107" s="59">
        <v>0.75109999999999999</v>
      </c>
      <c r="I107" s="59">
        <v>0.58909999999999996</v>
      </c>
      <c r="J107" s="59">
        <v>0.75390000000000001</v>
      </c>
      <c r="K107" s="59">
        <v>0.67390000000000005</v>
      </c>
      <c r="L107" s="59">
        <v>0.7016</v>
      </c>
      <c r="M107" s="59">
        <v>0.63519999999999999</v>
      </c>
      <c r="N107" s="59">
        <v>0.60099999999999998</v>
      </c>
      <c r="O107" s="59">
        <v>0.54990000000000006</v>
      </c>
      <c r="P107" s="59">
        <v>0.57509999999999994</v>
      </c>
      <c r="Q107" s="59">
        <v>0.64139999999999997</v>
      </c>
      <c r="R107" s="59">
        <v>0.61799999999999999</v>
      </c>
      <c r="S107" s="59">
        <v>0.58599999999999997</v>
      </c>
      <c r="T107" s="2">
        <f t="shared" si="2"/>
        <v>0.6</v>
      </c>
      <c r="U107" s="1">
        <f t="shared" si="3"/>
        <v>1</v>
      </c>
    </row>
    <row r="108" spans="1:21" x14ac:dyDescent="0.25">
      <c r="A108" s="66">
        <v>10836</v>
      </c>
      <c r="B108" s="57" t="s">
        <v>954</v>
      </c>
      <c r="C108" s="59" t="s">
        <v>3283</v>
      </c>
      <c r="D108" s="60">
        <v>2974</v>
      </c>
      <c r="E108" s="59">
        <v>211</v>
      </c>
      <c r="F108" s="61">
        <v>1629.8336999999999</v>
      </c>
      <c r="G108" s="64">
        <v>0.58989999999999998</v>
      </c>
      <c r="H108" s="59">
        <v>0.62619999999999998</v>
      </c>
      <c r="I108" s="59">
        <v>0.70450000000000002</v>
      </c>
      <c r="J108" s="59">
        <v>0.58850000000000002</v>
      </c>
      <c r="K108" s="59">
        <v>0.55069999999999997</v>
      </c>
      <c r="L108" s="59">
        <v>0.44469999999999998</v>
      </c>
      <c r="M108" s="59">
        <v>0.42930000000000001</v>
      </c>
      <c r="N108" s="59">
        <v>0.51070000000000004</v>
      </c>
      <c r="O108" s="59">
        <v>0.75749999999999995</v>
      </c>
      <c r="P108" s="59">
        <v>0.46229999999999999</v>
      </c>
      <c r="Q108" s="59">
        <v>0.56179999999999997</v>
      </c>
      <c r="R108" s="59">
        <v>0.56999999999999995</v>
      </c>
      <c r="S108" s="59">
        <v>0.46970000000000001</v>
      </c>
      <c r="T108" s="2">
        <f t="shared" si="2"/>
        <v>0.6</v>
      </c>
      <c r="U108" s="1">
        <f t="shared" si="3"/>
        <v>0</v>
      </c>
    </row>
    <row r="109" spans="1:21" x14ac:dyDescent="0.25">
      <c r="A109" s="66">
        <v>10837</v>
      </c>
      <c r="B109" s="57" t="s">
        <v>954</v>
      </c>
      <c r="C109" s="59" t="s">
        <v>3284</v>
      </c>
      <c r="D109" s="60">
        <v>1738</v>
      </c>
      <c r="E109" s="59">
        <v>11</v>
      </c>
      <c r="F109" s="59">
        <v>913.88599999999997</v>
      </c>
      <c r="G109" s="64">
        <v>0.5292</v>
      </c>
      <c r="H109" s="59">
        <v>0.50109999999999999</v>
      </c>
      <c r="I109" s="59">
        <v>0.43259999999999998</v>
      </c>
      <c r="J109" s="59">
        <v>0.47270000000000001</v>
      </c>
      <c r="K109" s="59">
        <v>0.433</v>
      </c>
      <c r="L109" s="59">
        <v>0.53159999999999996</v>
      </c>
      <c r="M109" s="59">
        <v>0.56120000000000003</v>
      </c>
      <c r="N109" s="59">
        <v>0.64270000000000005</v>
      </c>
      <c r="O109" s="59">
        <v>0.5151</v>
      </c>
      <c r="P109" s="59">
        <v>0.50180000000000002</v>
      </c>
      <c r="Q109" s="59">
        <v>0.5554</v>
      </c>
      <c r="R109" s="59">
        <v>0.63339999999999996</v>
      </c>
      <c r="S109" s="59">
        <v>0.57530000000000003</v>
      </c>
      <c r="T109" s="2">
        <f t="shared" si="2"/>
        <v>0.6</v>
      </c>
      <c r="U109" s="1">
        <f t="shared" si="3"/>
        <v>0</v>
      </c>
    </row>
    <row r="110" spans="1:21" x14ac:dyDescent="0.25">
      <c r="A110" s="66">
        <v>10838</v>
      </c>
      <c r="B110" s="57" t="s">
        <v>954</v>
      </c>
      <c r="C110" s="59" t="s">
        <v>3285</v>
      </c>
      <c r="D110" s="60">
        <v>4133</v>
      </c>
      <c r="E110" s="59">
        <v>32</v>
      </c>
      <c r="F110" s="61">
        <v>2359.5068000000001</v>
      </c>
      <c r="G110" s="64">
        <v>0.57530000000000003</v>
      </c>
      <c r="H110" s="59">
        <v>0.622</v>
      </c>
      <c r="I110" s="59">
        <v>0.66549999999999998</v>
      </c>
      <c r="J110" s="59">
        <v>0.62490000000000001</v>
      </c>
      <c r="K110" s="59">
        <v>0.58919999999999995</v>
      </c>
      <c r="L110" s="59">
        <v>0.46679999999999999</v>
      </c>
      <c r="M110" s="59">
        <v>0.62129999999999996</v>
      </c>
      <c r="N110" s="59">
        <v>0.63639999999999997</v>
      </c>
      <c r="O110" s="59">
        <v>0.5282</v>
      </c>
      <c r="P110" s="59">
        <v>0.56530000000000002</v>
      </c>
      <c r="Q110" s="59">
        <v>0.51680000000000004</v>
      </c>
      <c r="R110" s="59">
        <v>0.53069999999999995</v>
      </c>
      <c r="S110" s="59">
        <v>0.54120000000000001</v>
      </c>
      <c r="T110" s="2">
        <f t="shared" si="2"/>
        <v>0.6</v>
      </c>
      <c r="U110" s="1">
        <f t="shared" si="3"/>
        <v>0</v>
      </c>
    </row>
    <row r="111" spans="1:21" x14ac:dyDescent="0.25">
      <c r="A111" s="66">
        <v>10839</v>
      </c>
      <c r="B111" s="57" t="s">
        <v>950</v>
      </c>
      <c r="C111" s="59" t="s">
        <v>3286</v>
      </c>
      <c r="D111" s="60">
        <v>2308</v>
      </c>
      <c r="E111" s="59">
        <v>20</v>
      </c>
      <c r="F111" s="61">
        <v>1209.8816999999999</v>
      </c>
      <c r="G111" s="64">
        <v>0.52880000000000005</v>
      </c>
      <c r="H111" s="59">
        <v>0.52310000000000001</v>
      </c>
      <c r="I111" s="59">
        <v>0.53200000000000003</v>
      </c>
      <c r="J111" s="59">
        <v>0.57699999999999996</v>
      </c>
      <c r="K111" s="59">
        <v>0.53739999999999999</v>
      </c>
      <c r="L111" s="59">
        <v>0.47160000000000002</v>
      </c>
      <c r="M111" s="59">
        <v>0.53700000000000003</v>
      </c>
      <c r="N111" s="59">
        <v>0.54730000000000001</v>
      </c>
      <c r="O111" s="59">
        <v>0.50129999999999997</v>
      </c>
      <c r="P111" s="59">
        <v>0.49270000000000003</v>
      </c>
      <c r="Q111" s="59">
        <v>0.57640000000000002</v>
      </c>
      <c r="R111" s="59">
        <v>0.49299999999999999</v>
      </c>
      <c r="S111" s="59">
        <v>0.55420000000000003</v>
      </c>
      <c r="T111" s="2">
        <f t="shared" si="2"/>
        <v>0.6</v>
      </c>
      <c r="U111" s="1">
        <f t="shared" si="3"/>
        <v>0</v>
      </c>
    </row>
    <row r="112" spans="1:21" x14ac:dyDescent="0.25">
      <c r="A112" s="66">
        <v>10840</v>
      </c>
      <c r="B112" s="57" t="s">
        <v>954</v>
      </c>
      <c r="C112" s="59" t="s">
        <v>3287</v>
      </c>
      <c r="D112" s="60">
        <v>2844</v>
      </c>
      <c r="E112" s="59">
        <v>3</v>
      </c>
      <c r="F112" s="61">
        <v>1797.0835999999999</v>
      </c>
      <c r="G112" s="64">
        <v>0.63260000000000005</v>
      </c>
      <c r="H112" s="59">
        <v>0.6946</v>
      </c>
      <c r="I112" s="59">
        <v>0.68230000000000002</v>
      </c>
      <c r="J112" s="59">
        <v>0.68459999999999999</v>
      </c>
      <c r="K112" s="59">
        <v>0.64380000000000004</v>
      </c>
      <c r="L112" s="59">
        <v>0.63849999999999996</v>
      </c>
      <c r="M112" s="59">
        <v>0.57740000000000002</v>
      </c>
      <c r="N112" s="59">
        <v>0.65390000000000004</v>
      </c>
      <c r="O112" s="59">
        <v>0.68220000000000003</v>
      </c>
      <c r="P112" s="59">
        <v>0.54810000000000003</v>
      </c>
      <c r="Q112" s="59">
        <v>0.59209999999999996</v>
      </c>
      <c r="R112" s="59">
        <v>0.64229999999999998</v>
      </c>
      <c r="S112" s="59">
        <v>0.56879999999999997</v>
      </c>
      <c r="T112" s="2">
        <f t="shared" si="2"/>
        <v>0.6</v>
      </c>
      <c r="U112" s="1">
        <f t="shared" si="3"/>
        <v>1</v>
      </c>
    </row>
    <row r="113" spans="1:21" x14ac:dyDescent="0.25">
      <c r="A113" s="66">
        <v>10841</v>
      </c>
      <c r="B113" s="57" t="s">
        <v>950</v>
      </c>
      <c r="C113" s="59" t="s">
        <v>3288</v>
      </c>
      <c r="D113" s="60">
        <v>4872</v>
      </c>
      <c r="E113" s="59">
        <v>14</v>
      </c>
      <c r="F113" s="61">
        <v>2423.4663</v>
      </c>
      <c r="G113" s="64">
        <v>0.49890000000000001</v>
      </c>
      <c r="H113" s="59">
        <v>0.56659999999999999</v>
      </c>
      <c r="I113" s="59">
        <v>0.52669999999999995</v>
      </c>
      <c r="J113" s="59">
        <v>0.55179999999999996</v>
      </c>
      <c r="K113" s="59">
        <v>0.496</v>
      </c>
      <c r="L113" s="59">
        <v>0.55179999999999996</v>
      </c>
      <c r="M113" s="59">
        <v>0.52659999999999996</v>
      </c>
      <c r="N113" s="59">
        <v>0.57650000000000001</v>
      </c>
      <c r="O113" s="59">
        <v>0.56359999999999999</v>
      </c>
      <c r="P113" s="59">
        <v>0.38550000000000001</v>
      </c>
      <c r="Q113" s="59">
        <v>0.49159999999999998</v>
      </c>
      <c r="R113" s="59">
        <v>0.38969999999999999</v>
      </c>
      <c r="S113" s="59">
        <v>0.3508</v>
      </c>
      <c r="T113" s="2">
        <f t="shared" si="2"/>
        <v>0.6</v>
      </c>
      <c r="U113" s="1">
        <f t="shared" si="3"/>
        <v>0</v>
      </c>
    </row>
    <row r="114" spans="1:21" x14ac:dyDescent="0.25">
      <c r="A114" s="66">
        <v>10842</v>
      </c>
      <c r="B114" s="57" t="s">
        <v>954</v>
      </c>
      <c r="C114" s="59" t="s">
        <v>3289</v>
      </c>
      <c r="D114" s="60">
        <v>2961</v>
      </c>
      <c r="E114" s="59">
        <v>86</v>
      </c>
      <c r="F114" s="61">
        <v>1632.0972999999999</v>
      </c>
      <c r="G114" s="64">
        <v>0.56769999999999998</v>
      </c>
      <c r="H114" s="59">
        <v>0.55149999999999999</v>
      </c>
      <c r="I114" s="59">
        <v>0.61670000000000003</v>
      </c>
      <c r="J114" s="59">
        <v>0.5968</v>
      </c>
      <c r="K114" s="59">
        <v>0.59060000000000001</v>
      </c>
      <c r="L114" s="59">
        <v>0.56899999999999995</v>
      </c>
      <c r="M114" s="59">
        <v>0.57110000000000005</v>
      </c>
      <c r="N114" s="59">
        <v>0.64839999999999998</v>
      </c>
      <c r="O114" s="59">
        <v>0.62039999999999995</v>
      </c>
      <c r="P114" s="59">
        <v>0.56389999999999996</v>
      </c>
      <c r="Q114" s="59">
        <v>0.57869999999999999</v>
      </c>
      <c r="R114" s="59">
        <v>0.52129999999999999</v>
      </c>
      <c r="S114" s="59">
        <v>0.42270000000000002</v>
      </c>
      <c r="T114" s="2">
        <f t="shared" si="2"/>
        <v>0.6</v>
      </c>
      <c r="U114" s="1">
        <f t="shared" si="3"/>
        <v>0</v>
      </c>
    </row>
    <row r="115" spans="1:21" x14ac:dyDescent="0.25">
      <c r="A115" s="66">
        <v>10843</v>
      </c>
      <c r="B115" s="57" t="s">
        <v>950</v>
      </c>
      <c r="C115" s="59" t="s">
        <v>3290</v>
      </c>
      <c r="D115" s="60">
        <v>2740</v>
      </c>
      <c r="E115" s="59">
        <v>22</v>
      </c>
      <c r="F115" s="61">
        <v>1701.8966</v>
      </c>
      <c r="G115" s="64">
        <v>0.62619999999999998</v>
      </c>
      <c r="H115" s="59">
        <v>0.60809999999999997</v>
      </c>
      <c r="I115" s="59">
        <v>0.64549999999999996</v>
      </c>
      <c r="J115" s="59">
        <v>0.64539999999999997</v>
      </c>
      <c r="K115" s="59">
        <v>0.6431</v>
      </c>
      <c r="L115" s="59">
        <v>0.63270000000000004</v>
      </c>
      <c r="M115" s="59">
        <v>0.65659999999999996</v>
      </c>
      <c r="N115" s="59">
        <v>0.62819999999999998</v>
      </c>
      <c r="O115" s="59">
        <v>0.70789999999999997</v>
      </c>
      <c r="P115" s="59">
        <v>0.66839999999999999</v>
      </c>
      <c r="Q115" s="59">
        <v>0.57799999999999996</v>
      </c>
      <c r="R115" s="59">
        <v>0.5665</v>
      </c>
      <c r="S115" s="59">
        <v>0.56579999999999997</v>
      </c>
      <c r="T115" s="2">
        <f t="shared" si="2"/>
        <v>0.6</v>
      </c>
      <c r="U115" s="1">
        <f t="shared" si="3"/>
        <v>1</v>
      </c>
    </row>
    <row r="116" spans="1:21" x14ac:dyDescent="0.25">
      <c r="A116" s="66">
        <v>10844</v>
      </c>
      <c r="B116" s="57" t="s">
        <v>954</v>
      </c>
      <c r="C116" s="59" t="s">
        <v>3291</v>
      </c>
      <c r="D116" s="60">
        <v>1896</v>
      </c>
      <c r="E116" s="59">
        <v>169</v>
      </c>
      <c r="F116" s="59">
        <v>945.92259999999999</v>
      </c>
      <c r="G116" s="64">
        <v>0.54769999999999996</v>
      </c>
      <c r="H116" s="59">
        <v>0.4839</v>
      </c>
      <c r="I116" s="59">
        <v>0.53290000000000004</v>
      </c>
      <c r="J116" s="59">
        <v>0.4738</v>
      </c>
      <c r="K116" s="59">
        <v>0.53010000000000002</v>
      </c>
      <c r="L116" s="59">
        <v>0.52510000000000001</v>
      </c>
      <c r="M116" s="59">
        <v>0.44950000000000001</v>
      </c>
      <c r="N116" s="59">
        <v>0.46100000000000002</v>
      </c>
      <c r="O116" s="59">
        <v>0.45040000000000002</v>
      </c>
      <c r="P116" s="59">
        <v>0.50629999999999997</v>
      </c>
      <c r="Q116" s="59">
        <v>0.56530000000000002</v>
      </c>
      <c r="R116" s="59">
        <v>0.46899999999999997</v>
      </c>
      <c r="S116" s="59">
        <v>0.58979999999999999</v>
      </c>
      <c r="T116" s="2">
        <f t="shared" si="2"/>
        <v>0.6</v>
      </c>
      <c r="U116" s="1">
        <f t="shared" si="3"/>
        <v>0</v>
      </c>
    </row>
    <row r="117" spans="1:21" x14ac:dyDescent="0.25">
      <c r="A117" s="66">
        <v>10696</v>
      </c>
      <c r="B117" s="57" t="s">
        <v>1009</v>
      </c>
      <c r="C117" s="59" t="s">
        <v>3292</v>
      </c>
      <c r="D117" s="60">
        <v>21999</v>
      </c>
      <c r="E117" s="59">
        <v>0</v>
      </c>
      <c r="F117" s="61">
        <v>28271.25</v>
      </c>
      <c r="G117" s="64">
        <v>1.2850999999999999</v>
      </c>
      <c r="H117" s="59">
        <v>1.1601999999999999</v>
      </c>
      <c r="I117" s="59">
        <v>1.2081999999999999</v>
      </c>
      <c r="J117" s="59">
        <v>1.2396</v>
      </c>
      <c r="K117" s="59">
        <v>1.3032999999999999</v>
      </c>
      <c r="L117" s="59">
        <v>1.1786000000000001</v>
      </c>
      <c r="M117" s="59">
        <v>1.2842</v>
      </c>
      <c r="N117" s="59">
        <v>1.339</v>
      </c>
      <c r="O117" s="59">
        <v>1.3219000000000001</v>
      </c>
      <c r="P117" s="59">
        <v>1.3374999999999999</v>
      </c>
      <c r="Q117" s="59">
        <v>1.3008999999999999</v>
      </c>
      <c r="R117" s="59">
        <v>1.3747</v>
      </c>
      <c r="S117" s="59">
        <v>1.3515999999999999</v>
      </c>
      <c r="T117" s="2">
        <f t="shared" si="2"/>
        <v>1.2</v>
      </c>
      <c r="U117" s="1">
        <f t="shared" si="3"/>
        <v>1</v>
      </c>
    </row>
    <row r="118" spans="1:21" x14ac:dyDescent="0.25">
      <c r="A118" s="66">
        <v>10845</v>
      </c>
      <c r="B118" s="57" t="s">
        <v>954</v>
      </c>
      <c r="C118" s="59" t="s">
        <v>3293</v>
      </c>
      <c r="D118" s="60">
        <v>1521</v>
      </c>
      <c r="E118" s="59">
        <v>0</v>
      </c>
      <c r="F118" s="59">
        <v>912.76930000000004</v>
      </c>
      <c r="G118" s="64">
        <v>0.60009999999999997</v>
      </c>
      <c r="H118" s="59">
        <v>0.58879999999999999</v>
      </c>
      <c r="I118" s="59">
        <v>0.59660000000000002</v>
      </c>
      <c r="J118" s="59">
        <v>0.74580000000000002</v>
      </c>
      <c r="K118" s="59">
        <v>0.58789999999999998</v>
      </c>
      <c r="L118" s="59">
        <v>0.57779999999999998</v>
      </c>
      <c r="M118" s="59">
        <v>0.56259999999999999</v>
      </c>
      <c r="N118" s="59">
        <v>0.52959999999999996</v>
      </c>
      <c r="O118" s="59">
        <v>0.45069999999999999</v>
      </c>
      <c r="P118" s="59">
        <v>0.59819999999999995</v>
      </c>
      <c r="Q118" s="59">
        <v>0.66830000000000001</v>
      </c>
      <c r="R118" s="59">
        <v>0.65039999999999998</v>
      </c>
      <c r="S118" s="59">
        <v>0.62209999999999999</v>
      </c>
      <c r="T118" s="2">
        <f t="shared" si="2"/>
        <v>0.6</v>
      </c>
      <c r="U118" s="1">
        <f t="shared" si="3"/>
        <v>1</v>
      </c>
    </row>
    <row r="119" spans="1:21" x14ac:dyDescent="0.25">
      <c r="A119" s="66">
        <v>10846</v>
      </c>
      <c r="B119" s="57" t="s">
        <v>954</v>
      </c>
      <c r="C119" s="59" t="s">
        <v>3294</v>
      </c>
      <c r="D119" s="60">
        <v>1702</v>
      </c>
      <c r="E119" s="59">
        <v>0</v>
      </c>
      <c r="F119" s="61">
        <v>1031.0934999999999</v>
      </c>
      <c r="G119" s="64">
        <v>0.60580000000000001</v>
      </c>
      <c r="H119" s="59">
        <v>0.55720000000000003</v>
      </c>
      <c r="I119" s="59">
        <v>0.59040000000000004</v>
      </c>
      <c r="J119" s="59">
        <v>0.64019999999999999</v>
      </c>
      <c r="K119" s="59">
        <v>0.5736</v>
      </c>
      <c r="L119" s="59">
        <v>0.67659999999999998</v>
      </c>
      <c r="M119" s="59">
        <v>0.67200000000000004</v>
      </c>
      <c r="N119" s="59">
        <v>0.54590000000000005</v>
      </c>
      <c r="O119" s="59">
        <v>0.53580000000000005</v>
      </c>
      <c r="P119" s="59">
        <v>0.58150000000000002</v>
      </c>
      <c r="Q119" s="59">
        <v>0.64770000000000005</v>
      </c>
      <c r="R119" s="59">
        <v>0.61099999999999999</v>
      </c>
      <c r="S119" s="59">
        <v>0.62319999999999998</v>
      </c>
      <c r="T119" s="2">
        <f t="shared" si="2"/>
        <v>0.6</v>
      </c>
      <c r="U119" s="1">
        <f t="shared" si="3"/>
        <v>1</v>
      </c>
    </row>
    <row r="120" spans="1:21" x14ac:dyDescent="0.25">
      <c r="A120" s="66">
        <v>10847</v>
      </c>
      <c r="B120" s="57" t="s">
        <v>954</v>
      </c>
      <c r="C120" s="59" t="s">
        <v>3295</v>
      </c>
      <c r="D120" s="60">
        <v>2850</v>
      </c>
      <c r="E120" s="59">
        <v>0</v>
      </c>
      <c r="F120" s="61">
        <v>1925.3937000000001</v>
      </c>
      <c r="G120" s="64">
        <v>0.67559999999999998</v>
      </c>
      <c r="H120" s="59">
        <v>0.67879999999999996</v>
      </c>
      <c r="I120" s="59">
        <v>0.67830000000000001</v>
      </c>
      <c r="J120" s="59">
        <v>0.74370000000000003</v>
      </c>
      <c r="K120" s="59">
        <v>0.68400000000000005</v>
      </c>
      <c r="L120" s="59">
        <v>0.68469999999999998</v>
      </c>
      <c r="M120" s="59">
        <v>0.74690000000000001</v>
      </c>
      <c r="N120" s="59">
        <v>0.63029999999999997</v>
      </c>
      <c r="O120" s="59">
        <v>0.66920000000000002</v>
      </c>
      <c r="P120" s="59">
        <v>0.61180000000000001</v>
      </c>
      <c r="Q120" s="59">
        <v>0.67600000000000005</v>
      </c>
      <c r="R120" s="59">
        <v>0.66710000000000003</v>
      </c>
      <c r="S120" s="59">
        <v>0.64549999999999996</v>
      </c>
      <c r="T120" s="2">
        <f t="shared" si="2"/>
        <v>0.6</v>
      </c>
      <c r="U120" s="1">
        <f t="shared" si="3"/>
        <v>1</v>
      </c>
    </row>
    <row r="121" spans="1:21" x14ac:dyDescent="0.25">
      <c r="A121" s="66">
        <v>10848</v>
      </c>
      <c r="B121" s="57" t="s">
        <v>954</v>
      </c>
      <c r="C121" s="59" t="s">
        <v>3296</v>
      </c>
      <c r="D121" s="60">
        <v>1242</v>
      </c>
      <c r="E121" s="59">
        <v>0</v>
      </c>
      <c r="F121" s="59">
        <v>924.38459999999998</v>
      </c>
      <c r="G121" s="64">
        <v>0.74429999999999996</v>
      </c>
      <c r="H121" s="59">
        <v>0.69810000000000005</v>
      </c>
      <c r="I121" s="59">
        <v>0.58009999999999995</v>
      </c>
      <c r="J121" s="59">
        <v>0.67659999999999998</v>
      </c>
      <c r="K121" s="59">
        <v>0.76780000000000004</v>
      </c>
      <c r="L121" s="59">
        <v>0.85150000000000003</v>
      </c>
      <c r="M121" s="59">
        <v>0.68530000000000002</v>
      </c>
      <c r="N121" s="59">
        <v>0.83989999999999998</v>
      </c>
      <c r="O121" s="59">
        <v>0.79149999999999998</v>
      </c>
      <c r="P121" s="59">
        <v>0.74709999999999999</v>
      </c>
      <c r="Q121" s="59">
        <v>0.66549999999999998</v>
      </c>
      <c r="R121" s="59">
        <v>0.77100000000000002</v>
      </c>
      <c r="S121" s="59">
        <v>0.84730000000000005</v>
      </c>
      <c r="T121" s="2">
        <f t="shared" si="2"/>
        <v>0.6</v>
      </c>
      <c r="U121" s="1">
        <f t="shared" si="3"/>
        <v>1</v>
      </c>
    </row>
    <row r="122" spans="1:21" x14ac:dyDescent="0.25">
      <c r="A122" s="66">
        <v>10849</v>
      </c>
      <c r="B122" s="57" t="s">
        <v>976</v>
      </c>
      <c r="C122" s="59" t="s">
        <v>3297</v>
      </c>
      <c r="D122" s="59">
        <v>235</v>
      </c>
      <c r="E122" s="59">
        <v>1</v>
      </c>
      <c r="F122" s="59">
        <v>102.9636</v>
      </c>
      <c r="G122" s="64">
        <v>0.44</v>
      </c>
      <c r="H122" s="59">
        <v>0.40770000000000001</v>
      </c>
      <c r="I122" s="59">
        <v>0.34499999999999997</v>
      </c>
      <c r="J122" s="59">
        <v>0.45390000000000003</v>
      </c>
      <c r="K122" s="59">
        <v>0.63700000000000001</v>
      </c>
      <c r="L122" s="59">
        <v>0.28960000000000002</v>
      </c>
      <c r="M122" s="59">
        <v>0.33500000000000002</v>
      </c>
      <c r="N122" s="59">
        <v>0.36480000000000001</v>
      </c>
      <c r="O122" s="59">
        <v>0.50749999999999995</v>
      </c>
      <c r="P122" s="59">
        <v>0.501</v>
      </c>
      <c r="Q122" s="59">
        <v>0.42270000000000002</v>
      </c>
      <c r="R122" s="59">
        <v>0.38479999999999998</v>
      </c>
      <c r="S122" s="59">
        <v>0.3599</v>
      </c>
      <c r="T122" s="2">
        <f t="shared" si="2"/>
        <v>0.6</v>
      </c>
      <c r="U122" s="1">
        <f t="shared" si="3"/>
        <v>0</v>
      </c>
    </row>
    <row r="123" spans="1:21" x14ac:dyDescent="0.25">
      <c r="A123" s="66">
        <v>13816</v>
      </c>
      <c r="B123" s="57" t="s">
        <v>954</v>
      </c>
      <c r="C123" s="59" t="s">
        <v>3298</v>
      </c>
      <c r="D123" s="60">
        <v>1085</v>
      </c>
      <c r="E123" s="59">
        <v>2</v>
      </c>
      <c r="F123" s="59">
        <v>600.42550000000006</v>
      </c>
      <c r="G123" s="64">
        <v>0.5544</v>
      </c>
      <c r="H123" s="59">
        <v>0.63400000000000001</v>
      </c>
      <c r="I123" s="59">
        <v>0.55379999999999996</v>
      </c>
      <c r="J123" s="59">
        <v>0.52359999999999995</v>
      </c>
      <c r="K123" s="59">
        <v>0.63670000000000004</v>
      </c>
      <c r="L123" s="59">
        <v>0.55549999999999999</v>
      </c>
      <c r="M123" s="59">
        <v>0.57199999999999995</v>
      </c>
      <c r="N123" s="59">
        <v>0.55610000000000004</v>
      </c>
      <c r="O123" s="59">
        <v>0.44669999999999999</v>
      </c>
      <c r="P123" s="59">
        <v>0.54879999999999995</v>
      </c>
      <c r="Q123" s="59">
        <v>0.53280000000000005</v>
      </c>
      <c r="R123" s="59">
        <v>0.59919999999999995</v>
      </c>
      <c r="S123" s="59">
        <v>0.45760000000000001</v>
      </c>
      <c r="T123" s="2">
        <f t="shared" si="2"/>
        <v>0.6</v>
      </c>
      <c r="U123" s="1">
        <f t="shared" si="3"/>
        <v>0</v>
      </c>
    </row>
    <row r="124" spans="1:21" x14ac:dyDescent="0.25">
      <c r="A124" s="66">
        <v>10697</v>
      </c>
      <c r="B124" s="57" t="s">
        <v>946</v>
      </c>
      <c r="C124" s="59" t="s">
        <v>3299</v>
      </c>
      <c r="D124" s="60">
        <v>36611</v>
      </c>
      <c r="E124" s="59">
        <v>192</v>
      </c>
      <c r="F124" s="61">
        <v>46534.388899999998</v>
      </c>
      <c r="G124" s="64">
        <v>1.2778</v>
      </c>
      <c r="H124" s="59">
        <v>0.54400000000000004</v>
      </c>
      <c r="I124" s="59">
        <v>0.83130000000000004</v>
      </c>
      <c r="J124" s="59">
        <v>1.4220999999999999</v>
      </c>
      <c r="K124" s="59">
        <v>1.5081</v>
      </c>
      <c r="L124" s="59">
        <v>1.5371999999999999</v>
      </c>
      <c r="M124" s="59">
        <v>1.5176000000000001</v>
      </c>
      <c r="N124" s="59">
        <v>1.4016</v>
      </c>
      <c r="O124" s="59">
        <v>1.35</v>
      </c>
      <c r="P124" s="59">
        <v>1.0358000000000001</v>
      </c>
      <c r="Q124" s="59">
        <v>1.1592</v>
      </c>
      <c r="R124" s="59">
        <v>1.4549000000000001</v>
      </c>
      <c r="S124" s="59">
        <v>1.2126999999999999</v>
      </c>
      <c r="T124" s="2">
        <f t="shared" si="2"/>
        <v>1.6</v>
      </c>
      <c r="U124" s="1">
        <f t="shared" si="3"/>
        <v>0</v>
      </c>
    </row>
    <row r="125" spans="1:21" x14ac:dyDescent="0.25">
      <c r="A125" s="66">
        <v>10833</v>
      </c>
      <c r="B125" s="57" t="s">
        <v>954</v>
      </c>
      <c r="C125" s="59" t="s">
        <v>3300</v>
      </c>
      <c r="D125" s="60">
        <v>3237</v>
      </c>
      <c r="E125" s="59">
        <v>110</v>
      </c>
      <c r="F125" s="61">
        <v>1550.1358</v>
      </c>
      <c r="G125" s="64">
        <v>0.49569999999999997</v>
      </c>
      <c r="H125" s="59">
        <v>0.4244</v>
      </c>
      <c r="I125" s="59">
        <v>0.47189999999999999</v>
      </c>
      <c r="J125" s="59">
        <v>0.50929999999999997</v>
      </c>
      <c r="K125" s="59">
        <v>0.48780000000000001</v>
      </c>
      <c r="L125" s="59">
        <v>0.43830000000000002</v>
      </c>
      <c r="M125" s="59">
        <v>0.55049999999999999</v>
      </c>
      <c r="N125" s="59">
        <v>0.49790000000000001</v>
      </c>
      <c r="O125" s="59">
        <v>0.52370000000000005</v>
      </c>
      <c r="P125" s="59">
        <v>0.5262</v>
      </c>
      <c r="Q125" s="59">
        <v>0.52329999999999999</v>
      </c>
      <c r="R125" s="59">
        <v>0.48630000000000001</v>
      </c>
      <c r="S125" s="59">
        <v>0.54379999999999995</v>
      </c>
      <c r="T125" s="2">
        <f t="shared" si="2"/>
        <v>0.6</v>
      </c>
      <c r="U125" s="1">
        <f t="shared" si="3"/>
        <v>0</v>
      </c>
    </row>
    <row r="126" spans="1:21" x14ac:dyDescent="0.25">
      <c r="A126" s="66">
        <v>10850</v>
      </c>
      <c r="B126" s="57" t="s">
        <v>954</v>
      </c>
      <c r="C126" s="59" t="s">
        <v>3301</v>
      </c>
      <c r="D126" s="60">
        <v>3152</v>
      </c>
      <c r="E126" s="59">
        <v>266</v>
      </c>
      <c r="F126" s="61">
        <v>1780.7283</v>
      </c>
      <c r="G126" s="64">
        <v>0.61699999999999999</v>
      </c>
      <c r="H126" s="59">
        <v>0.44490000000000002</v>
      </c>
      <c r="I126" s="59">
        <v>0.47370000000000001</v>
      </c>
      <c r="J126" s="59">
        <v>0.54159999999999997</v>
      </c>
      <c r="K126" s="59">
        <v>0.9042</v>
      </c>
      <c r="L126" s="59">
        <v>0.57520000000000004</v>
      </c>
      <c r="M126" s="59">
        <v>0.51200000000000001</v>
      </c>
      <c r="N126" s="59">
        <v>0.44590000000000002</v>
      </c>
      <c r="O126" s="59">
        <v>0.43980000000000002</v>
      </c>
      <c r="P126" s="59">
        <v>0.64790000000000003</v>
      </c>
      <c r="Q126" s="59">
        <v>0.67689999999999995</v>
      </c>
      <c r="R126" s="59">
        <v>0.61550000000000005</v>
      </c>
      <c r="S126" s="59">
        <v>0.62060000000000004</v>
      </c>
      <c r="T126" s="2">
        <f t="shared" si="2"/>
        <v>0.6</v>
      </c>
      <c r="U126" s="1">
        <f t="shared" si="3"/>
        <v>1</v>
      </c>
    </row>
    <row r="127" spans="1:21" x14ac:dyDescent="0.25">
      <c r="A127" s="66">
        <v>10851</v>
      </c>
      <c r="B127" s="57" t="s">
        <v>950</v>
      </c>
      <c r="C127" s="59" t="s">
        <v>3302</v>
      </c>
      <c r="D127" s="60">
        <v>6435</v>
      </c>
      <c r="E127" s="59">
        <v>10</v>
      </c>
      <c r="F127" s="61">
        <v>3945.7383</v>
      </c>
      <c r="G127" s="64">
        <v>0.61409999999999998</v>
      </c>
      <c r="H127" s="59">
        <v>0.59009999999999996</v>
      </c>
      <c r="I127" s="59">
        <v>0.71899999999999997</v>
      </c>
      <c r="J127" s="59">
        <v>0.68049999999999999</v>
      </c>
      <c r="K127" s="59">
        <v>0.56569999999999998</v>
      </c>
      <c r="L127" s="59">
        <v>0.58260000000000001</v>
      </c>
      <c r="M127" s="59">
        <v>0.56030000000000002</v>
      </c>
      <c r="N127" s="59">
        <v>0.56379999999999997</v>
      </c>
      <c r="O127" s="59">
        <v>0.72219999999999995</v>
      </c>
      <c r="P127" s="59">
        <v>0.55979999999999996</v>
      </c>
      <c r="Q127" s="59">
        <v>0.58420000000000005</v>
      </c>
      <c r="R127" s="59">
        <v>0.64959999999999996</v>
      </c>
      <c r="S127" s="59">
        <v>0.59519999999999995</v>
      </c>
      <c r="T127" s="2">
        <f t="shared" si="2"/>
        <v>0.6</v>
      </c>
      <c r="U127" s="1">
        <f t="shared" si="3"/>
        <v>1</v>
      </c>
    </row>
    <row r="128" spans="1:21" x14ac:dyDescent="0.25">
      <c r="A128" s="66">
        <v>10852</v>
      </c>
      <c r="B128" s="57" t="s">
        <v>950</v>
      </c>
      <c r="C128" s="59" t="s">
        <v>3303</v>
      </c>
      <c r="D128" s="60">
        <v>7426</v>
      </c>
      <c r="E128" s="59">
        <v>12</v>
      </c>
      <c r="F128" s="61">
        <v>4793.3002999999999</v>
      </c>
      <c r="G128" s="64">
        <v>0.64649999999999996</v>
      </c>
      <c r="H128" s="59">
        <v>0.61350000000000005</v>
      </c>
      <c r="I128" s="59">
        <v>0.63570000000000004</v>
      </c>
      <c r="J128" s="59">
        <v>0.6593</v>
      </c>
      <c r="K128" s="59">
        <v>0.61929999999999996</v>
      </c>
      <c r="L128" s="59">
        <v>0.63739999999999997</v>
      </c>
      <c r="M128" s="59">
        <v>0.63280000000000003</v>
      </c>
      <c r="N128" s="59">
        <v>0.57410000000000005</v>
      </c>
      <c r="O128" s="59">
        <v>0.70779999999999998</v>
      </c>
      <c r="P128" s="59">
        <v>0.83540000000000003</v>
      </c>
      <c r="Q128" s="59">
        <v>0.61519999999999997</v>
      </c>
      <c r="R128" s="59">
        <v>0.58530000000000004</v>
      </c>
      <c r="S128" s="59">
        <v>0.57079999999999997</v>
      </c>
      <c r="T128" s="2">
        <f t="shared" si="2"/>
        <v>0.6</v>
      </c>
      <c r="U128" s="1">
        <f t="shared" si="3"/>
        <v>1</v>
      </c>
    </row>
    <row r="129" spans="1:21" x14ac:dyDescent="0.25">
      <c r="A129" s="66">
        <v>10853</v>
      </c>
      <c r="B129" s="57" t="s">
        <v>954</v>
      </c>
      <c r="C129" s="59" t="s">
        <v>3304</v>
      </c>
      <c r="D129" s="60">
        <v>4228</v>
      </c>
      <c r="E129" s="59">
        <v>20</v>
      </c>
      <c r="F129" s="61">
        <v>2341.2984999999999</v>
      </c>
      <c r="G129" s="64">
        <v>0.55640000000000001</v>
      </c>
      <c r="H129" s="59">
        <v>0.58709999999999996</v>
      </c>
      <c r="I129" s="59">
        <v>0.60570000000000002</v>
      </c>
      <c r="J129" s="59">
        <v>0.54110000000000003</v>
      </c>
      <c r="K129" s="59">
        <v>0.5474</v>
      </c>
      <c r="L129" s="59">
        <v>0.51049999999999995</v>
      </c>
      <c r="M129" s="59">
        <v>0.54079999999999995</v>
      </c>
      <c r="N129" s="59">
        <v>0.58660000000000001</v>
      </c>
      <c r="O129" s="59">
        <v>0.57389999999999997</v>
      </c>
      <c r="P129" s="59">
        <v>0.53320000000000001</v>
      </c>
      <c r="Q129" s="59">
        <v>0.5151</v>
      </c>
      <c r="R129" s="59">
        <v>0.58169999999999999</v>
      </c>
      <c r="S129" s="59">
        <v>0.56320000000000003</v>
      </c>
      <c r="T129" s="2">
        <f t="shared" si="2"/>
        <v>0.6</v>
      </c>
      <c r="U129" s="1">
        <f t="shared" si="3"/>
        <v>0</v>
      </c>
    </row>
    <row r="130" spans="1:21" x14ac:dyDescent="0.25">
      <c r="A130" s="66">
        <v>10854</v>
      </c>
      <c r="B130" s="57" t="s">
        <v>957</v>
      </c>
      <c r="C130" s="59" t="s">
        <v>3305</v>
      </c>
      <c r="D130" s="60">
        <v>11402</v>
      </c>
      <c r="E130" s="59">
        <v>5</v>
      </c>
      <c r="F130" s="61">
        <v>8731.5951000000005</v>
      </c>
      <c r="G130" s="64">
        <v>0.7661</v>
      </c>
      <c r="H130" s="59">
        <v>0.80420000000000003</v>
      </c>
      <c r="I130" s="59">
        <v>0.78090000000000004</v>
      </c>
      <c r="J130" s="59">
        <v>0.78590000000000004</v>
      </c>
      <c r="K130" s="59">
        <v>0.74199999999999999</v>
      </c>
      <c r="L130" s="59">
        <v>0.79039999999999999</v>
      </c>
      <c r="M130" s="59">
        <v>0.75149999999999995</v>
      </c>
      <c r="N130" s="59">
        <v>0.75539999999999996</v>
      </c>
      <c r="O130" s="59">
        <v>0.70569999999999999</v>
      </c>
      <c r="P130" s="59">
        <v>0.72140000000000004</v>
      </c>
      <c r="Q130" s="59">
        <v>0.6895</v>
      </c>
      <c r="R130" s="59">
        <v>0.8407</v>
      </c>
      <c r="S130" s="59">
        <v>0.8357</v>
      </c>
      <c r="T130" s="2">
        <f t="shared" si="2"/>
        <v>0.8</v>
      </c>
      <c r="U130" s="1">
        <f t="shared" si="3"/>
        <v>0</v>
      </c>
    </row>
    <row r="131" spans="1:21" x14ac:dyDescent="0.25">
      <c r="A131" s="66">
        <v>10855</v>
      </c>
      <c r="B131" s="57" t="s">
        <v>950</v>
      </c>
      <c r="C131" s="59" t="s">
        <v>3306</v>
      </c>
      <c r="D131" s="60">
        <v>10719</v>
      </c>
      <c r="E131" s="59">
        <v>325</v>
      </c>
      <c r="F131" s="61">
        <v>6608.1374999999998</v>
      </c>
      <c r="G131" s="64">
        <v>0.63580000000000003</v>
      </c>
      <c r="H131" s="59">
        <v>0.67969999999999997</v>
      </c>
      <c r="I131" s="59">
        <v>0.7157</v>
      </c>
      <c r="J131" s="59">
        <v>0.5917</v>
      </c>
      <c r="K131" s="59">
        <v>0.53259999999999996</v>
      </c>
      <c r="L131" s="59">
        <v>0.53359999999999996</v>
      </c>
      <c r="M131" s="59">
        <v>0.62870000000000004</v>
      </c>
      <c r="N131" s="59">
        <v>0.72470000000000001</v>
      </c>
      <c r="O131" s="59">
        <v>0.63829999999999998</v>
      </c>
      <c r="P131" s="59">
        <v>0.69189999999999996</v>
      </c>
      <c r="Q131" s="59">
        <v>0.68540000000000001</v>
      </c>
      <c r="R131" s="59">
        <v>0.63190000000000002</v>
      </c>
      <c r="S131" s="59">
        <v>0.7026</v>
      </c>
      <c r="T131" s="2">
        <f t="shared" si="2"/>
        <v>0.6</v>
      </c>
      <c r="U131" s="1">
        <f t="shared" si="3"/>
        <v>1</v>
      </c>
    </row>
    <row r="132" spans="1:21" x14ac:dyDescent="0.25">
      <c r="A132" s="66">
        <v>10856</v>
      </c>
      <c r="B132" s="57" t="s">
        <v>954</v>
      </c>
      <c r="C132" s="59" t="s">
        <v>3307</v>
      </c>
      <c r="D132" s="60">
        <v>3997</v>
      </c>
      <c r="E132" s="59">
        <v>37</v>
      </c>
      <c r="F132" s="61">
        <v>2277.1127000000001</v>
      </c>
      <c r="G132" s="64">
        <v>0.57499999999999996</v>
      </c>
      <c r="H132" s="59">
        <v>0.61080000000000001</v>
      </c>
      <c r="I132" s="59">
        <v>0.62849999999999995</v>
      </c>
      <c r="J132" s="59">
        <v>0.54630000000000001</v>
      </c>
      <c r="K132" s="59">
        <v>0.59430000000000005</v>
      </c>
      <c r="L132" s="59">
        <v>0.61980000000000002</v>
      </c>
      <c r="M132" s="59">
        <v>0.51400000000000001</v>
      </c>
      <c r="N132" s="59">
        <v>0.29870000000000002</v>
      </c>
      <c r="O132" s="59">
        <v>0.63990000000000002</v>
      </c>
      <c r="P132" s="59">
        <v>0.63649999999999995</v>
      </c>
      <c r="Q132" s="59">
        <v>0.61060000000000003</v>
      </c>
      <c r="R132" s="59">
        <v>0.53259999999999996</v>
      </c>
      <c r="S132" s="59">
        <v>0.59099999999999997</v>
      </c>
      <c r="T132" s="2">
        <f t="shared" ref="T132:T195" si="4">VLOOKUP($B132,$W$3:$AF$10,10,0)</f>
        <v>0.6</v>
      </c>
      <c r="U132" s="1">
        <f t="shared" ref="U132:U195" si="5">IF(G132&gt;=T132,1,0)</f>
        <v>0</v>
      </c>
    </row>
    <row r="133" spans="1:21" x14ac:dyDescent="0.25">
      <c r="A133" s="66">
        <v>13747</v>
      </c>
      <c r="B133" s="57" t="s">
        <v>954</v>
      </c>
      <c r="C133" s="59" t="s">
        <v>3308</v>
      </c>
      <c r="D133" s="59">
        <v>604</v>
      </c>
      <c r="E133" s="59">
        <v>2</v>
      </c>
      <c r="F133" s="59">
        <v>418.57040000000001</v>
      </c>
      <c r="G133" s="64">
        <v>0.69530000000000003</v>
      </c>
      <c r="H133" s="59">
        <v>0.67169999999999996</v>
      </c>
      <c r="I133" s="59">
        <v>0.46489999999999998</v>
      </c>
      <c r="J133" s="59">
        <v>0.7117</v>
      </c>
      <c r="K133" s="59">
        <v>0.82789999999999997</v>
      </c>
      <c r="L133" s="59">
        <v>0.80449999999999999</v>
      </c>
      <c r="M133" s="59">
        <v>1.0857000000000001</v>
      </c>
      <c r="N133" s="59">
        <v>0.77080000000000004</v>
      </c>
      <c r="O133" s="59">
        <v>0.51970000000000005</v>
      </c>
      <c r="P133" s="59">
        <v>0.6764</v>
      </c>
      <c r="Q133" s="59">
        <v>0.69330000000000003</v>
      </c>
      <c r="R133" s="59">
        <v>0.58989999999999998</v>
      </c>
      <c r="S133" s="59">
        <v>0.60109999999999997</v>
      </c>
      <c r="T133" s="2">
        <f t="shared" si="4"/>
        <v>0.6</v>
      </c>
      <c r="U133" s="1">
        <f t="shared" si="5"/>
        <v>1</v>
      </c>
    </row>
    <row r="134" spans="1:21" x14ac:dyDescent="0.25">
      <c r="A134" s="66">
        <v>31327</v>
      </c>
      <c r="B134" s="57" t="s">
        <v>976</v>
      </c>
      <c r="C134" s="59" t="s">
        <v>3309</v>
      </c>
      <c r="D134" s="59">
        <v>570</v>
      </c>
      <c r="E134" s="59">
        <v>4</v>
      </c>
      <c r="F134" s="59">
        <v>310.0675</v>
      </c>
      <c r="G134" s="64">
        <v>0.54779999999999995</v>
      </c>
      <c r="H134" s="59">
        <v>0.4783</v>
      </c>
      <c r="I134" s="59">
        <v>0.32350000000000001</v>
      </c>
      <c r="J134" s="59">
        <v>0.62060000000000004</v>
      </c>
      <c r="K134" s="59">
        <v>0.33279999999999998</v>
      </c>
      <c r="L134" s="59">
        <v>0.628</v>
      </c>
      <c r="M134" s="59">
        <v>0.58709999999999996</v>
      </c>
      <c r="N134" s="59">
        <v>0.60540000000000005</v>
      </c>
      <c r="O134" s="59">
        <v>0.62009999999999998</v>
      </c>
      <c r="P134" s="59">
        <v>0.6895</v>
      </c>
      <c r="Q134" s="59">
        <v>0.49769999999999998</v>
      </c>
      <c r="R134" s="59">
        <v>0.47320000000000001</v>
      </c>
      <c r="S134" s="59">
        <v>0.54339999999999999</v>
      </c>
      <c r="T134" s="2">
        <f t="shared" si="4"/>
        <v>0.6</v>
      </c>
      <c r="U134" s="1">
        <f t="shared" si="5"/>
        <v>0</v>
      </c>
    </row>
    <row r="135" spans="1:21" x14ac:dyDescent="0.25">
      <c r="A135" s="66">
        <v>10665</v>
      </c>
      <c r="B135" s="57" t="s">
        <v>946</v>
      </c>
      <c r="C135" s="59" t="s">
        <v>3310</v>
      </c>
      <c r="D135" s="60">
        <v>35264</v>
      </c>
      <c r="E135" s="59">
        <v>366</v>
      </c>
      <c r="F135" s="61">
        <v>46400.031900000002</v>
      </c>
      <c r="G135" s="64">
        <v>1.3295999999999999</v>
      </c>
      <c r="H135" s="59">
        <v>1.2672000000000001</v>
      </c>
      <c r="I135" s="59">
        <v>1.3472</v>
      </c>
      <c r="J135" s="59">
        <v>1.2626999999999999</v>
      </c>
      <c r="K135" s="59">
        <v>1.3118000000000001</v>
      </c>
      <c r="L135" s="59">
        <v>1.3938999999999999</v>
      </c>
      <c r="M135" s="59">
        <v>1.3774999999999999</v>
      </c>
      <c r="N135" s="59">
        <v>1.2712000000000001</v>
      </c>
      <c r="O135" s="59">
        <v>1.2494000000000001</v>
      </c>
      <c r="P135" s="59">
        <v>1.3542000000000001</v>
      </c>
      <c r="Q135" s="59">
        <v>1.3374999999999999</v>
      </c>
      <c r="R135" s="59">
        <v>1.3709</v>
      </c>
      <c r="S135" s="59">
        <v>1.3968</v>
      </c>
      <c r="T135" s="2">
        <f t="shared" si="4"/>
        <v>1.6</v>
      </c>
      <c r="U135" s="1">
        <f t="shared" si="5"/>
        <v>0</v>
      </c>
    </row>
    <row r="136" spans="1:21" x14ac:dyDescent="0.25">
      <c r="A136" s="66">
        <v>10857</v>
      </c>
      <c r="B136" s="57" t="s">
        <v>983</v>
      </c>
      <c r="C136" s="59" t="s">
        <v>3311</v>
      </c>
      <c r="D136" s="60">
        <v>16327</v>
      </c>
      <c r="E136" s="59">
        <v>35</v>
      </c>
      <c r="F136" s="61">
        <v>8260.1617999999999</v>
      </c>
      <c r="G136" s="64">
        <v>0.50700000000000001</v>
      </c>
      <c r="H136" s="59">
        <v>9.8100000000000007E-2</v>
      </c>
      <c r="I136" s="59">
        <v>0</v>
      </c>
      <c r="J136" s="59">
        <v>0</v>
      </c>
      <c r="K136" s="59">
        <v>0</v>
      </c>
      <c r="L136" s="59">
        <v>0</v>
      </c>
      <c r="M136" s="59">
        <v>0.63800000000000001</v>
      </c>
      <c r="N136" s="59">
        <v>0.90029999999999999</v>
      </c>
      <c r="O136" s="59">
        <v>0.80230000000000001</v>
      </c>
      <c r="P136" s="59">
        <v>0.76929999999999998</v>
      </c>
      <c r="Q136" s="59">
        <v>0.8387</v>
      </c>
      <c r="R136" s="59">
        <v>0.80859999999999999</v>
      </c>
      <c r="S136" s="59">
        <v>0.74409999999999998</v>
      </c>
      <c r="T136" s="2">
        <f t="shared" si="4"/>
        <v>1</v>
      </c>
      <c r="U136" s="1">
        <f t="shared" si="5"/>
        <v>0</v>
      </c>
    </row>
    <row r="137" spans="1:21" x14ac:dyDescent="0.25">
      <c r="A137" s="66">
        <v>10858</v>
      </c>
      <c r="B137" s="57" t="s">
        <v>954</v>
      </c>
      <c r="C137" s="59" t="s">
        <v>3312</v>
      </c>
      <c r="D137" s="60">
        <v>3593</v>
      </c>
      <c r="E137" s="59">
        <v>10</v>
      </c>
      <c r="F137" s="61">
        <v>1974.6466</v>
      </c>
      <c r="G137" s="64">
        <v>0.55110000000000003</v>
      </c>
      <c r="H137" s="59">
        <v>0.56140000000000001</v>
      </c>
      <c r="I137" s="59">
        <v>0.59719999999999995</v>
      </c>
      <c r="J137" s="59">
        <v>0.52480000000000004</v>
      </c>
      <c r="K137" s="59">
        <v>0.52410000000000001</v>
      </c>
      <c r="L137" s="59">
        <v>0.55759999999999998</v>
      </c>
      <c r="M137" s="59">
        <v>0.46550000000000002</v>
      </c>
      <c r="N137" s="59">
        <v>0.50339999999999996</v>
      </c>
      <c r="O137" s="59">
        <v>0.503</v>
      </c>
      <c r="P137" s="59">
        <v>0.51639999999999997</v>
      </c>
      <c r="Q137" s="59">
        <v>0.59770000000000001</v>
      </c>
      <c r="R137" s="59">
        <v>0.63219999999999998</v>
      </c>
      <c r="S137" s="59">
        <v>0.67110000000000003</v>
      </c>
      <c r="T137" s="2">
        <f t="shared" si="4"/>
        <v>0.6</v>
      </c>
      <c r="U137" s="1">
        <f t="shared" si="5"/>
        <v>0</v>
      </c>
    </row>
    <row r="138" spans="1:21" x14ac:dyDescent="0.25">
      <c r="A138" s="66">
        <v>10859</v>
      </c>
      <c r="B138" s="57" t="s">
        <v>954</v>
      </c>
      <c r="C138" s="59" t="s">
        <v>3313</v>
      </c>
      <c r="D138" s="60">
        <v>1496</v>
      </c>
      <c r="E138" s="59">
        <v>0</v>
      </c>
      <c r="F138" s="59">
        <v>870.74040000000002</v>
      </c>
      <c r="G138" s="64">
        <v>0.58199999999999996</v>
      </c>
      <c r="H138" s="59">
        <v>0.57509999999999994</v>
      </c>
      <c r="I138" s="59">
        <v>0.58760000000000001</v>
      </c>
      <c r="J138" s="59">
        <v>0.57079999999999997</v>
      </c>
      <c r="K138" s="59">
        <v>0.46820000000000001</v>
      </c>
      <c r="L138" s="59">
        <v>0.67659999999999998</v>
      </c>
      <c r="M138" s="59">
        <v>0.64790000000000003</v>
      </c>
      <c r="N138" s="59">
        <v>0.56779999999999997</v>
      </c>
      <c r="O138" s="59">
        <v>0.59750000000000003</v>
      </c>
      <c r="P138" s="59">
        <v>0.56910000000000005</v>
      </c>
      <c r="Q138" s="59">
        <v>0.61250000000000004</v>
      </c>
      <c r="R138" s="59">
        <v>0.58340000000000003</v>
      </c>
      <c r="S138" s="59">
        <v>0.57199999999999995</v>
      </c>
      <c r="T138" s="2">
        <f t="shared" si="4"/>
        <v>0.6</v>
      </c>
      <c r="U138" s="1">
        <f t="shared" si="5"/>
        <v>0</v>
      </c>
    </row>
    <row r="139" spans="1:21" x14ac:dyDescent="0.25">
      <c r="A139" s="66">
        <v>10860</v>
      </c>
      <c r="B139" s="57" t="s">
        <v>954</v>
      </c>
      <c r="C139" s="59" t="s">
        <v>3314</v>
      </c>
      <c r="D139" s="60">
        <v>1371</v>
      </c>
      <c r="E139" s="59">
        <v>17</v>
      </c>
      <c r="F139" s="59">
        <v>738.13040000000001</v>
      </c>
      <c r="G139" s="64">
        <v>0.54510000000000003</v>
      </c>
      <c r="H139" s="59">
        <v>0.58079999999999998</v>
      </c>
      <c r="I139" s="59">
        <v>0.53879999999999995</v>
      </c>
      <c r="J139" s="59">
        <v>0.48110000000000003</v>
      </c>
      <c r="K139" s="59">
        <v>0.51190000000000002</v>
      </c>
      <c r="L139" s="59">
        <v>0.58160000000000001</v>
      </c>
      <c r="M139" s="59">
        <v>0.55879999999999996</v>
      </c>
      <c r="N139" s="59">
        <v>0.58450000000000002</v>
      </c>
      <c r="O139" s="59">
        <v>0.61309999999999998</v>
      </c>
      <c r="P139" s="59">
        <v>0.61750000000000005</v>
      </c>
      <c r="Q139" s="59">
        <v>0</v>
      </c>
      <c r="R139" s="59">
        <v>0</v>
      </c>
      <c r="S139" s="59">
        <v>0</v>
      </c>
      <c r="T139" s="2">
        <f t="shared" si="4"/>
        <v>0.6</v>
      </c>
      <c r="U139" s="1">
        <f t="shared" si="5"/>
        <v>0</v>
      </c>
    </row>
    <row r="140" spans="1:21" x14ac:dyDescent="0.25">
      <c r="A140" s="66">
        <v>10861</v>
      </c>
      <c r="B140" s="57" t="s">
        <v>954</v>
      </c>
      <c r="C140" s="59" t="s">
        <v>3315</v>
      </c>
      <c r="D140" s="60">
        <v>3970</v>
      </c>
      <c r="E140" s="59">
        <v>0</v>
      </c>
      <c r="F140" s="59">
        <v>0</v>
      </c>
      <c r="G140" s="121">
        <f>VLOOKUP($A140,ข้อมูลพื้นฐานรพ_สป_ณสค61!$C$2:$S$897,12,0)</f>
        <v>0.49370000000000003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2">
        <f t="shared" si="4"/>
        <v>0.6</v>
      </c>
      <c r="U140" s="1">
        <f t="shared" si="5"/>
        <v>0</v>
      </c>
    </row>
    <row r="141" spans="1:21" x14ac:dyDescent="0.25">
      <c r="A141" s="66">
        <v>10862</v>
      </c>
      <c r="B141" s="57" t="s">
        <v>954</v>
      </c>
      <c r="C141" s="59" t="s">
        <v>3316</v>
      </c>
      <c r="D141" s="60">
        <v>1219</v>
      </c>
      <c r="E141" s="59">
        <v>260</v>
      </c>
      <c r="F141" s="59">
        <v>474.34859999999998</v>
      </c>
      <c r="G141" s="64">
        <v>0.49459999999999998</v>
      </c>
      <c r="H141" s="59">
        <v>0.4516</v>
      </c>
      <c r="I141" s="59">
        <v>0.58089999999999997</v>
      </c>
      <c r="J141" s="59">
        <v>0.38679999999999998</v>
      </c>
      <c r="K141" s="59">
        <v>0.45810000000000001</v>
      </c>
      <c r="L141" s="59">
        <v>0.46589999999999998</v>
      </c>
      <c r="M141" s="59">
        <v>0.59530000000000005</v>
      </c>
      <c r="N141" s="59">
        <v>0.65759999999999996</v>
      </c>
      <c r="O141" s="59">
        <v>0.51729999999999998</v>
      </c>
      <c r="P141" s="59">
        <v>0.65310000000000001</v>
      </c>
      <c r="Q141" s="59">
        <v>0.40860000000000002</v>
      </c>
      <c r="R141" s="59">
        <v>0.45979999999999999</v>
      </c>
      <c r="S141" s="59">
        <v>0.41149999999999998</v>
      </c>
      <c r="T141" s="2">
        <f t="shared" si="4"/>
        <v>0.6</v>
      </c>
      <c r="U141" s="1">
        <f t="shared" si="5"/>
        <v>0</v>
      </c>
    </row>
    <row r="142" spans="1:21" x14ac:dyDescent="0.25">
      <c r="A142" s="66">
        <v>10698</v>
      </c>
      <c r="B142" s="57" t="s">
        <v>1009</v>
      </c>
      <c r="C142" s="59" t="s">
        <v>3183</v>
      </c>
      <c r="D142" s="60">
        <v>24642</v>
      </c>
      <c r="E142" s="59">
        <v>122</v>
      </c>
      <c r="F142" s="61">
        <v>28317.975200000001</v>
      </c>
      <c r="G142" s="64">
        <v>1.1549</v>
      </c>
      <c r="H142" s="59">
        <v>1.1774</v>
      </c>
      <c r="I142" s="59">
        <v>1.1800999999999999</v>
      </c>
      <c r="J142" s="59">
        <v>1.1279999999999999</v>
      </c>
      <c r="K142" s="59">
        <v>1.1329</v>
      </c>
      <c r="L142" s="59">
        <v>1.1946000000000001</v>
      </c>
      <c r="M142" s="59">
        <v>1.1763999999999999</v>
      </c>
      <c r="N142" s="59">
        <v>1.1351</v>
      </c>
      <c r="O142" s="59">
        <v>1.2589999999999999</v>
      </c>
      <c r="P142" s="59">
        <v>1.0911</v>
      </c>
      <c r="Q142" s="59">
        <v>1.0456000000000001</v>
      </c>
      <c r="R142" s="59">
        <v>1.2119</v>
      </c>
      <c r="S142" s="59">
        <v>1.1455</v>
      </c>
      <c r="T142" s="2">
        <f t="shared" si="4"/>
        <v>1.2</v>
      </c>
      <c r="U142" s="1">
        <f t="shared" si="5"/>
        <v>0</v>
      </c>
    </row>
    <row r="143" spans="1:21" x14ac:dyDescent="0.25">
      <c r="A143" s="66">
        <v>10863</v>
      </c>
      <c r="B143" s="57" t="s">
        <v>976</v>
      </c>
      <c r="C143" s="59" t="s">
        <v>3184</v>
      </c>
      <c r="D143" s="60">
        <v>1138</v>
      </c>
      <c r="E143" s="59">
        <v>3</v>
      </c>
      <c r="F143" s="59">
        <v>714.4973</v>
      </c>
      <c r="G143" s="64">
        <v>0.62949999999999995</v>
      </c>
      <c r="H143" s="59">
        <v>0.64439999999999997</v>
      </c>
      <c r="I143" s="59">
        <v>0.68730000000000002</v>
      </c>
      <c r="J143" s="59">
        <v>0.63890000000000002</v>
      </c>
      <c r="K143" s="59">
        <v>0.62119999999999997</v>
      </c>
      <c r="L143" s="59">
        <v>0.54990000000000006</v>
      </c>
      <c r="M143" s="59">
        <v>0.76180000000000003</v>
      </c>
      <c r="N143" s="59">
        <v>0.66190000000000004</v>
      </c>
      <c r="O143" s="59">
        <v>0.64739999999999998</v>
      </c>
      <c r="P143" s="59">
        <v>0.61550000000000005</v>
      </c>
      <c r="Q143" s="59">
        <v>0.63939999999999997</v>
      </c>
      <c r="R143" s="59">
        <v>0.56399999999999995</v>
      </c>
      <c r="S143" s="59">
        <v>0.54500000000000004</v>
      </c>
      <c r="T143" s="2">
        <f t="shared" si="4"/>
        <v>0.6</v>
      </c>
      <c r="U143" s="1">
        <f t="shared" si="5"/>
        <v>1</v>
      </c>
    </row>
    <row r="144" spans="1:21" x14ac:dyDescent="0.25">
      <c r="A144" s="66">
        <v>10864</v>
      </c>
      <c r="B144" s="57" t="s">
        <v>954</v>
      </c>
      <c r="C144" s="59" t="s">
        <v>3185</v>
      </c>
      <c r="D144" s="60">
        <v>3688</v>
      </c>
      <c r="E144" s="59">
        <v>54</v>
      </c>
      <c r="F144" s="61">
        <v>2528.6752999999999</v>
      </c>
      <c r="G144" s="64">
        <v>0.69579999999999997</v>
      </c>
      <c r="H144" s="59">
        <v>0.59370000000000001</v>
      </c>
      <c r="I144" s="59">
        <v>0.77510000000000001</v>
      </c>
      <c r="J144" s="59">
        <v>0.70599999999999996</v>
      </c>
      <c r="K144" s="59">
        <v>0.72770000000000001</v>
      </c>
      <c r="L144" s="59">
        <v>0.76349999999999996</v>
      </c>
      <c r="M144" s="59">
        <v>0.78680000000000005</v>
      </c>
      <c r="N144" s="59">
        <v>0.88490000000000002</v>
      </c>
      <c r="O144" s="59">
        <v>0.81759999999999999</v>
      </c>
      <c r="P144" s="59">
        <v>0.50380000000000003</v>
      </c>
      <c r="Q144" s="59">
        <v>0.64229999999999998</v>
      </c>
      <c r="R144" s="59">
        <v>0.52210000000000001</v>
      </c>
      <c r="S144" s="59">
        <v>0</v>
      </c>
      <c r="T144" s="2">
        <f t="shared" si="4"/>
        <v>0.6</v>
      </c>
      <c r="U144" s="1">
        <f t="shared" si="5"/>
        <v>1</v>
      </c>
    </row>
    <row r="145" spans="1:21" x14ac:dyDescent="0.25">
      <c r="A145" s="66">
        <v>10865</v>
      </c>
      <c r="B145" s="57" t="s">
        <v>954</v>
      </c>
      <c r="C145" s="59" t="s">
        <v>3186</v>
      </c>
      <c r="D145" s="60">
        <v>3167</v>
      </c>
      <c r="E145" s="59">
        <v>393</v>
      </c>
      <c r="F145" s="61">
        <v>1333.2535</v>
      </c>
      <c r="G145" s="64">
        <v>0.48060000000000003</v>
      </c>
      <c r="H145" s="59">
        <v>0.50009999999999999</v>
      </c>
      <c r="I145" s="59">
        <v>0.52</v>
      </c>
      <c r="J145" s="59">
        <v>0.55049999999999999</v>
      </c>
      <c r="K145" s="59">
        <v>0.45100000000000001</v>
      </c>
      <c r="L145" s="59">
        <v>0.43709999999999999</v>
      </c>
      <c r="M145" s="59">
        <v>0.54979999999999996</v>
      </c>
      <c r="N145" s="59">
        <v>0.47649999999999998</v>
      </c>
      <c r="O145" s="59">
        <v>0.33589999999999998</v>
      </c>
      <c r="P145" s="59">
        <v>0.49909999999999999</v>
      </c>
      <c r="Q145" s="59">
        <v>0.52669999999999995</v>
      </c>
      <c r="R145" s="59">
        <v>0.37540000000000001</v>
      </c>
      <c r="S145" s="59">
        <v>0.4516</v>
      </c>
      <c r="T145" s="2">
        <f t="shared" si="4"/>
        <v>0.6</v>
      </c>
      <c r="U145" s="1">
        <f t="shared" si="5"/>
        <v>0</v>
      </c>
    </row>
    <row r="146" spans="1:21" x14ac:dyDescent="0.25">
      <c r="A146" s="66">
        <v>10699</v>
      </c>
      <c r="B146" s="57" t="s">
        <v>1009</v>
      </c>
      <c r="C146" s="59" t="s">
        <v>3317</v>
      </c>
      <c r="D146" s="60">
        <v>27270</v>
      </c>
      <c r="E146" s="59">
        <v>168</v>
      </c>
      <c r="F146" s="61">
        <v>37771.116699999999</v>
      </c>
      <c r="G146" s="64">
        <v>1.3936999999999999</v>
      </c>
      <c r="H146" s="59">
        <v>1.4517</v>
      </c>
      <c r="I146" s="59">
        <v>0.73070000000000002</v>
      </c>
      <c r="J146" s="59">
        <v>1.4186000000000001</v>
      </c>
      <c r="K146" s="59">
        <v>1.0314000000000001</v>
      </c>
      <c r="L146" s="59">
        <v>1.4629000000000001</v>
      </c>
      <c r="M146" s="59">
        <v>1.5396000000000001</v>
      </c>
      <c r="N146" s="59">
        <v>1.5968</v>
      </c>
      <c r="O146" s="59">
        <v>1.5511999999999999</v>
      </c>
      <c r="P146" s="59">
        <v>1.4019999999999999</v>
      </c>
      <c r="Q146" s="59">
        <v>1.4340999999999999</v>
      </c>
      <c r="R146" s="59">
        <v>1.5330999999999999</v>
      </c>
      <c r="S146" s="59">
        <v>1.4676</v>
      </c>
      <c r="T146" s="2">
        <f t="shared" si="4"/>
        <v>1.2</v>
      </c>
      <c r="U146" s="1">
        <f t="shared" si="5"/>
        <v>1</v>
      </c>
    </row>
    <row r="147" spans="1:21" x14ac:dyDescent="0.25">
      <c r="A147" s="66">
        <v>10866</v>
      </c>
      <c r="B147" s="57" t="s">
        <v>954</v>
      </c>
      <c r="C147" s="59" t="s">
        <v>3318</v>
      </c>
      <c r="D147" s="60">
        <v>3577</v>
      </c>
      <c r="E147" s="59">
        <v>2</v>
      </c>
      <c r="F147" s="61">
        <v>1749.8130000000001</v>
      </c>
      <c r="G147" s="64">
        <v>0.48949999999999999</v>
      </c>
      <c r="H147" s="59">
        <v>0.55559999999999998</v>
      </c>
      <c r="I147" s="59">
        <v>0.56489999999999996</v>
      </c>
      <c r="J147" s="59">
        <v>0.44829999999999998</v>
      </c>
      <c r="K147" s="59">
        <v>0.48880000000000001</v>
      </c>
      <c r="L147" s="59">
        <v>0.32669999999999999</v>
      </c>
      <c r="M147" s="59">
        <v>0.18149999999999999</v>
      </c>
      <c r="N147" s="59">
        <v>0.44400000000000001</v>
      </c>
      <c r="O147" s="59">
        <v>0.4783</v>
      </c>
      <c r="P147" s="59">
        <v>0.52790000000000004</v>
      </c>
      <c r="Q147" s="59">
        <v>0.68110000000000004</v>
      </c>
      <c r="R147" s="59">
        <v>0.6119</v>
      </c>
      <c r="S147" s="59">
        <v>0.62890000000000001</v>
      </c>
      <c r="T147" s="2">
        <f t="shared" si="4"/>
        <v>0.6</v>
      </c>
      <c r="U147" s="1">
        <f t="shared" si="5"/>
        <v>0</v>
      </c>
    </row>
    <row r="148" spans="1:21" x14ac:dyDescent="0.25">
      <c r="A148" s="66">
        <v>10867</v>
      </c>
      <c r="B148" s="57" t="s">
        <v>954</v>
      </c>
      <c r="C148" s="59" t="s">
        <v>3319</v>
      </c>
      <c r="D148" s="60">
        <v>4551</v>
      </c>
      <c r="E148" s="59">
        <v>220</v>
      </c>
      <c r="F148" s="61">
        <v>2161.3793999999998</v>
      </c>
      <c r="G148" s="64">
        <v>0.499</v>
      </c>
      <c r="H148" s="59">
        <v>0.57110000000000005</v>
      </c>
      <c r="I148" s="59">
        <v>0.6986</v>
      </c>
      <c r="J148" s="59">
        <v>0.57310000000000005</v>
      </c>
      <c r="K148" s="59">
        <v>0.46500000000000002</v>
      </c>
      <c r="L148" s="59">
        <v>0.44419999999999998</v>
      </c>
      <c r="M148" s="59">
        <v>0.40479999999999999</v>
      </c>
      <c r="N148" s="59">
        <v>0.35639999999999999</v>
      </c>
      <c r="O148" s="59">
        <v>0.45419999999999999</v>
      </c>
      <c r="P148" s="59">
        <v>0.34470000000000001</v>
      </c>
      <c r="Q148" s="59">
        <v>0.31969999999999998</v>
      </c>
      <c r="R148" s="59">
        <v>0.39279999999999998</v>
      </c>
      <c r="S148" s="59">
        <v>0.4758</v>
      </c>
      <c r="T148" s="2">
        <f t="shared" si="4"/>
        <v>0.6</v>
      </c>
      <c r="U148" s="1">
        <f t="shared" si="5"/>
        <v>0</v>
      </c>
    </row>
    <row r="149" spans="1:21" x14ac:dyDescent="0.25">
      <c r="A149" s="66">
        <v>10868</v>
      </c>
      <c r="B149" s="57" t="s">
        <v>954</v>
      </c>
      <c r="C149" s="59" t="s">
        <v>3320</v>
      </c>
      <c r="D149" s="60">
        <v>6732</v>
      </c>
      <c r="E149" s="59">
        <v>5</v>
      </c>
      <c r="F149" s="61">
        <v>4030.5603000000001</v>
      </c>
      <c r="G149" s="64">
        <v>0.59919999999999995</v>
      </c>
      <c r="H149" s="59">
        <v>0.64049999999999996</v>
      </c>
      <c r="I149" s="59">
        <v>0.66259999999999997</v>
      </c>
      <c r="J149" s="59">
        <v>0.59819999999999995</v>
      </c>
      <c r="K149" s="59">
        <v>0.57589999999999997</v>
      </c>
      <c r="L149" s="59">
        <v>0.49419999999999997</v>
      </c>
      <c r="M149" s="59">
        <v>0.64990000000000003</v>
      </c>
      <c r="N149" s="59">
        <v>0.69689999999999996</v>
      </c>
      <c r="O149" s="59">
        <v>0.64100000000000001</v>
      </c>
      <c r="P149" s="59">
        <v>0.5756</v>
      </c>
      <c r="Q149" s="59">
        <v>0.55620000000000003</v>
      </c>
      <c r="R149" s="59">
        <v>0.55659999999999998</v>
      </c>
      <c r="S149" s="59">
        <v>0.52839999999999998</v>
      </c>
      <c r="T149" s="2">
        <f t="shared" si="4"/>
        <v>0.6</v>
      </c>
      <c r="U149" s="1">
        <f t="shared" si="5"/>
        <v>0</v>
      </c>
    </row>
    <row r="150" spans="1:21" x14ac:dyDescent="0.25">
      <c r="A150" s="66">
        <v>10869</v>
      </c>
      <c r="B150" s="57" t="s">
        <v>954</v>
      </c>
      <c r="C150" s="59" t="s">
        <v>3321</v>
      </c>
      <c r="D150" s="60">
        <v>4754</v>
      </c>
      <c r="E150" s="59">
        <v>170</v>
      </c>
      <c r="F150" s="61">
        <v>2774.9398999999999</v>
      </c>
      <c r="G150" s="64">
        <v>0.60540000000000005</v>
      </c>
      <c r="H150" s="59">
        <v>0.47360000000000002</v>
      </c>
      <c r="I150" s="59">
        <v>0.46410000000000001</v>
      </c>
      <c r="J150" s="59">
        <v>0.46329999999999999</v>
      </c>
      <c r="K150" s="59">
        <v>0.44159999999999999</v>
      </c>
      <c r="L150" s="59">
        <v>0.60550000000000004</v>
      </c>
      <c r="M150" s="59">
        <v>0.73529999999999995</v>
      </c>
      <c r="N150" s="59">
        <v>0.7137</v>
      </c>
      <c r="O150" s="59">
        <v>0.66569999999999996</v>
      </c>
      <c r="P150" s="59">
        <v>0.61750000000000005</v>
      </c>
      <c r="Q150" s="59">
        <v>0.70789999999999997</v>
      </c>
      <c r="R150" s="59">
        <v>0.80430000000000001</v>
      </c>
      <c r="S150" s="59">
        <v>0.76819999999999999</v>
      </c>
      <c r="T150" s="2">
        <f t="shared" si="4"/>
        <v>0.6</v>
      </c>
      <c r="U150" s="1">
        <f t="shared" si="5"/>
        <v>1</v>
      </c>
    </row>
    <row r="151" spans="1:21" x14ac:dyDescent="0.25">
      <c r="A151" s="66">
        <v>10870</v>
      </c>
      <c r="B151" s="57" t="s">
        <v>983</v>
      </c>
      <c r="C151" s="59" t="s">
        <v>3322</v>
      </c>
      <c r="D151" s="60">
        <v>14849</v>
      </c>
      <c r="E151" s="59">
        <v>201</v>
      </c>
      <c r="F151" s="61">
        <v>9572.7628000000004</v>
      </c>
      <c r="G151" s="64">
        <v>0.65349999999999997</v>
      </c>
      <c r="H151" s="59">
        <v>0.69689999999999996</v>
      </c>
      <c r="I151" s="59">
        <v>0.70750000000000002</v>
      </c>
      <c r="J151" s="59">
        <v>0.73060000000000003</v>
      </c>
      <c r="K151" s="59">
        <v>0.76329999999999998</v>
      </c>
      <c r="L151" s="59">
        <v>0.66969999999999996</v>
      </c>
      <c r="M151" s="59">
        <v>0.72099999999999997</v>
      </c>
      <c r="N151" s="59">
        <v>0.68920000000000003</v>
      </c>
      <c r="O151" s="59">
        <v>0.61270000000000002</v>
      </c>
      <c r="P151" s="59">
        <v>0.58679999999999999</v>
      </c>
      <c r="Q151" s="59">
        <v>0.54359999999999997</v>
      </c>
      <c r="R151" s="59">
        <v>0.60060000000000002</v>
      </c>
      <c r="S151" s="59">
        <v>0.53979999999999995</v>
      </c>
      <c r="T151" s="2">
        <f t="shared" si="4"/>
        <v>1</v>
      </c>
      <c r="U151" s="1">
        <f t="shared" si="5"/>
        <v>0</v>
      </c>
    </row>
    <row r="152" spans="1:21" x14ac:dyDescent="0.25">
      <c r="A152" s="66">
        <v>13817</v>
      </c>
      <c r="B152" s="57" t="s">
        <v>954</v>
      </c>
      <c r="C152" s="59" t="s">
        <v>3323</v>
      </c>
      <c r="D152" s="60">
        <v>4313</v>
      </c>
      <c r="E152" s="60">
        <v>1291</v>
      </c>
      <c r="F152" s="61">
        <v>1891.5691999999999</v>
      </c>
      <c r="G152" s="64">
        <v>0.62590000000000001</v>
      </c>
      <c r="H152" s="59">
        <v>0.42859999999999998</v>
      </c>
      <c r="I152" s="59">
        <v>0.46800000000000003</v>
      </c>
      <c r="J152" s="59">
        <v>0.3463</v>
      </c>
      <c r="K152" s="59">
        <v>0.43009999999999998</v>
      </c>
      <c r="L152" s="59">
        <v>0.41510000000000002</v>
      </c>
      <c r="M152" s="59">
        <v>0.59460000000000002</v>
      </c>
      <c r="N152" s="59">
        <v>0.53600000000000003</v>
      </c>
      <c r="O152" s="59">
        <v>0.5181</v>
      </c>
      <c r="P152" s="59">
        <v>0.54859999999999998</v>
      </c>
      <c r="Q152" s="59">
        <v>0.50060000000000004</v>
      </c>
      <c r="R152" s="59">
        <v>0.61729999999999996</v>
      </c>
      <c r="S152" s="59">
        <v>0.58799999999999997</v>
      </c>
      <c r="T152" s="2">
        <f t="shared" si="4"/>
        <v>0.6</v>
      </c>
      <c r="U152" s="1">
        <f t="shared" si="5"/>
        <v>1</v>
      </c>
    </row>
    <row r="153" spans="1:21" x14ac:dyDescent="0.25">
      <c r="A153" s="66">
        <v>28849</v>
      </c>
      <c r="B153" s="57" t="s">
        <v>976</v>
      </c>
      <c r="C153" s="59" t="s">
        <v>3324</v>
      </c>
      <c r="D153" s="60">
        <v>1787</v>
      </c>
      <c r="E153" s="59">
        <v>0</v>
      </c>
      <c r="F153" s="59">
        <v>899.00319999999999</v>
      </c>
      <c r="G153" s="64">
        <v>0.50309999999999999</v>
      </c>
      <c r="H153" s="59">
        <v>0.55930000000000002</v>
      </c>
      <c r="I153" s="59">
        <v>0.57899999999999996</v>
      </c>
      <c r="J153" s="59">
        <v>0.42180000000000001</v>
      </c>
      <c r="K153" s="59">
        <v>0.41349999999999998</v>
      </c>
      <c r="L153" s="59">
        <v>0.39550000000000002</v>
      </c>
      <c r="M153" s="59">
        <v>0.63780000000000003</v>
      </c>
      <c r="N153" s="59">
        <v>0.75009999999999999</v>
      </c>
      <c r="O153" s="59">
        <v>0.61050000000000004</v>
      </c>
      <c r="P153" s="59">
        <v>0.57069999999999999</v>
      </c>
      <c r="Q153" s="59">
        <v>0.56789999999999996</v>
      </c>
      <c r="R153" s="59">
        <v>0.58620000000000005</v>
      </c>
      <c r="S153" s="59">
        <v>0.21229999999999999</v>
      </c>
      <c r="T153" s="2">
        <f t="shared" si="4"/>
        <v>0.6</v>
      </c>
      <c r="U153" s="1">
        <f t="shared" si="5"/>
        <v>0</v>
      </c>
    </row>
    <row r="154" spans="1:21" x14ac:dyDescent="0.25">
      <c r="A154" s="66">
        <v>28850</v>
      </c>
      <c r="B154" s="57" t="s">
        <v>976</v>
      </c>
      <c r="C154" s="59" t="s">
        <v>3325</v>
      </c>
      <c r="D154" s="59">
        <v>667</v>
      </c>
      <c r="E154" s="59">
        <v>665</v>
      </c>
      <c r="F154" s="59">
        <v>0</v>
      </c>
      <c r="G154" s="121">
        <f>VLOOKUP($A154,ข้อมูลพื้นฐานรพ_สป_ณสค61!$C$2:$S$897,12,0)</f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2">
        <f t="shared" si="4"/>
        <v>0.6</v>
      </c>
      <c r="U154" s="1">
        <f t="shared" si="5"/>
        <v>0</v>
      </c>
    </row>
    <row r="155" spans="1:21" x14ac:dyDescent="0.25">
      <c r="A155" s="66">
        <v>10666</v>
      </c>
      <c r="B155" s="57" t="s">
        <v>946</v>
      </c>
      <c r="C155" s="59" t="s">
        <v>3491</v>
      </c>
      <c r="D155" s="60">
        <v>102414</v>
      </c>
      <c r="E155" s="59">
        <v>0</v>
      </c>
      <c r="F155" s="59">
        <v>0</v>
      </c>
      <c r="G155" s="121">
        <f>VLOOKUP($A155,ข้อมูลพื้นฐานรพ_สป_ณสค61!$C$2:$S$897,12,0)</f>
        <v>2.3589000000000002</v>
      </c>
      <c r="H155" s="59">
        <v>0</v>
      </c>
      <c r="I155" s="59">
        <v>0</v>
      </c>
      <c r="J155" s="59">
        <v>0</v>
      </c>
      <c r="K155" s="59">
        <v>0</v>
      </c>
      <c r="L155" s="59">
        <v>0</v>
      </c>
      <c r="M155" s="59">
        <v>0</v>
      </c>
      <c r="N155" s="59">
        <v>0</v>
      </c>
      <c r="O155" s="59">
        <v>0</v>
      </c>
      <c r="P155" s="59">
        <v>0</v>
      </c>
      <c r="Q155" s="59">
        <v>0</v>
      </c>
      <c r="R155" s="59">
        <v>0</v>
      </c>
      <c r="S155" s="59">
        <v>0</v>
      </c>
      <c r="T155" s="2">
        <f t="shared" si="4"/>
        <v>1.6</v>
      </c>
      <c r="U155" s="1">
        <f t="shared" si="5"/>
        <v>1</v>
      </c>
    </row>
    <row r="156" spans="1:21" x14ac:dyDescent="0.25">
      <c r="A156" s="66">
        <v>10871</v>
      </c>
      <c r="B156" s="57" t="s">
        <v>957</v>
      </c>
      <c r="C156" s="59" t="s">
        <v>3492</v>
      </c>
      <c r="D156" s="60">
        <v>9769</v>
      </c>
      <c r="E156" s="59">
        <v>87</v>
      </c>
      <c r="F156" s="61">
        <v>6037.2335999999996</v>
      </c>
      <c r="G156" s="64">
        <v>0.62360000000000004</v>
      </c>
      <c r="H156" s="59">
        <v>0.6946</v>
      </c>
      <c r="I156" s="59">
        <v>0.74790000000000001</v>
      </c>
      <c r="J156" s="59">
        <v>0.72570000000000001</v>
      </c>
      <c r="K156" s="59">
        <v>0.6724</v>
      </c>
      <c r="L156" s="59">
        <v>0.60289999999999999</v>
      </c>
      <c r="M156" s="59">
        <v>0.21049999999999999</v>
      </c>
      <c r="N156" s="59">
        <v>0.70830000000000004</v>
      </c>
      <c r="O156" s="59">
        <v>0.71460000000000001</v>
      </c>
      <c r="P156" s="59">
        <v>0.68989999999999996</v>
      </c>
      <c r="Q156" s="59">
        <v>0.72660000000000002</v>
      </c>
      <c r="R156" s="59">
        <v>0.3594</v>
      </c>
      <c r="S156" s="59">
        <v>0</v>
      </c>
      <c r="T156" s="2">
        <f t="shared" si="4"/>
        <v>0.8</v>
      </c>
      <c r="U156" s="1">
        <f t="shared" si="5"/>
        <v>0</v>
      </c>
    </row>
    <row r="157" spans="1:21" x14ac:dyDescent="0.25">
      <c r="A157" s="66">
        <v>10872</v>
      </c>
      <c r="B157" s="57" t="s">
        <v>954</v>
      </c>
      <c r="C157" s="59" t="s">
        <v>3493</v>
      </c>
      <c r="D157" s="60">
        <v>5748</v>
      </c>
      <c r="E157" s="59">
        <v>23</v>
      </c>
      <c r="F157" s="61">
        <v>3757.2170999999998</v>
      </c>
      <c r="G157" s="64">
        <v>0.65629999999999999</v>
      </c>
      <c r="H157" s="59">
        <v>0.64039999999999997</v>
      </c>
      <c r="I157" s="59">
        <v>0.6371</v>
      </c>
      <c r="J157" s="59">
        <v>0.65610000000000002</v>
      </c>
      <c r="K157" s="59">
        <v>0.70530000000000004</v>
      </c>
      <c r="L157" s="59">
        <v>0.66900000000000004</v>
      </c>
      <c r="M157" s="59">
        <v>0.67500000000000004</v>
      </c>
      <c r="N157" s="59">
        <v>0.68759999999999999</v>
      </c>
      <c r="O157" s="59">
        <v>0.70940000000000003</v>
      </c>
      <c r="P157" s="59">
        <v>0.61990000000000001</v>
      </c>
      <c r="Q157" s="59">
        <v>0.61799999999999999</v>
      </c>
      <c r="R157" s="59">
        <v>0.61770000000000003</v>
      </c>
      <c r="S157" s="59">
        <v>0.60109999999999997</v>
      </c>
      <c r="T157" s="2">
        <f t="shared" si="4"/>
        <v>0.6</v>
      </c>
      <c r="U157" s="1">
        <f t="shared" si="5"/>
        <v>1</v>
      </c>
    </row>
    <row r="158" spans="1:21" x14ac:dyDescent="0.25">
      <c r="A158" s="66">
        <v>10873</v>
      </c>
      <c r="B158" s="57" t="s">
        <v>954</v>
      </c>
      <c r="C158" s="59" t="s">
        <v>3494</v>
      </c>
      <c r="D158" s="60">
        <v>4695</v>
      </c>
      <c r="E158" s="59">
        <v>294</v>
      </c>
      <c r="F158" s="61">
        <v>2116.6323000000002</v>
      </c>
      <c r="G158" s="64">
        <v>0.48089999999999999</v>
      </c>
      <c r="H158" s="59">
        <v>0.61709999999999998</v>
      </c>
      <c r="I158" s="59">
        <v>0.60640000000000005</v>
      </c>
      <c r="J158" s="59">
        <v>0.5847</v>
      </c>
      <c r="K158" s="59">
        <v>0.60360000000000003</v>
      </c>
      <c r="L158" s="59">
        <v>0.58230000000000004</v>
      </c>
      <c r="M158" s="59">
        <v>0.62590000000000001</v>
      </c>
      <c r="N158" s="59">
        <v>0.53100000000000003</v>
      </c>
      <c r="O158" s="59">
        <v>0.26939999999999997</v>
      </c>
      <c r="P158" s="59">
        <v>0.32079999999999997</v>
      </c>
      <c r="Q158" s="59">
        <v>0.2969</v>
      </c>
      <c r="R158" s="59">
        <v>0.26910000000000001</v>
      </c>
      <c r="S158" s="59">
        <v>0.2361</v>
      </c>
      <c r="T158" s="2">
        <f t="shared" si="4"/>
        <v>0.6</v>
      </c>
      <c r="U158" s="1">
        <f t="shared" si="5"/>
        <v>0</v>
      </c>
    </row>
    <row r="159" spans="1:21" x14ac:dyDescent="0.25">
      <c r="A159" s="66">
        <v>10874</v>
      </c>
      <c r="B159" s="57" t="s">
        <v>954</v>
      </c>
      <c r="C159" s="59" t="s">
        <v>3495</v>
      </c>
      <c r="D159" s="60">
        <v>3034</v>
      </c>
      <c r="E159" s="59">
        <v>18</v>
      </c>
      <c r="F159" s="61">
        <v>1919.2175999999999</v>
      </c>
      <c r="G159" s="64">
        <v>0.63629999999999998</v>
      </c>
      <c r="H159" s="59">
        <v>0.72309999999999997</v>
      </c>
      <c r="I159" s="59">
        <v>0.66959999999999997</v>
      </c>
      <c r="J159" s="59">
        <v>0.50690000000000002</v>
      </c>
      <c r="K159" s="59">
        <v>0.65149999999999997</v>
      </c>
      <c r="L159" s="59">
        <v>0.66359999999999997</v>
      </c>
      <c r="M159" s="59">
        <v>0.65029999999999999</v>
      </c>
      <c r="N159" s="59">
        <v>0.69289999999999996</v>
      </c>
      <c r="O159" s="59">
        <v>0.62839999999999996</v>
      </c>
      <c r="P159" s="59">
        <v>0.68679999999999997</v>
      </c>
      <c r="Q159" s="59">
        <v>0.54449999999999998</v>
      </c>
      <c r="R159" s="59">
        <v>0.69640000000000002</v>
      </c>
      <c r="S159" s="59">
        <v>0.50700000000000001</v>
      </c>
      <c r="T159" s="2">
        <f t="shared" si="4"/>
        <v>0.6</v>
      </c>
      <c r="U159" s="1">
        <f t="shared" si="5"/>
        <v>1</v>
      </c>
    </row>
    <row r="160" spans="1:21" x14ac:dyDescent="0.25">
      <c r="A160" s="66">
        <v>10875</v>
      </c>
      <c r="B160" s="57" t="s">
        <v>950</v>
      </c>
      <c r="C160" s="59" t="s">
        <v>3496</v>
      </c>
      <c r="D160" s="60">
        <v>4947</v>
      </c>
      <c r="E160" s="59">
        <v>105</v>
      </c>
      <c r="F160" s="61">
        <v>2957.8649999999998</v>
      </c>
      <c r="G160" s="64">
        <v>0.6109</v>
      </c>
      <c r="H160" s="59">
        <v>0.51480000000000004</v>
      </c>
      <c r="I160" s="59">
        <v>0.51080000000000003</v>
      </c>
      <c r="J160" s="59">
        <v>0.69830000000000003</v>
      </c>
      <c r="K160" s="59">
        <v>0.70709999999999995</v>
      </c>
      <c r="L160" s="59">
        <v>0.64349999999999996</v>
      </c>
      <c r="M160" s="59">
        <v>0.63749999999999996</v>
      </c>
      <c r="N160" s="59">
        <v>0.74809999999999999</v>
      </c>
      <c r="O160" s="59">
        <v>0.70979999999999999</v>
      </c>
      <c r="P160" s="59">
        <v>0.83040000000000003</v>
      </c>
      <c r="Q160" s="59">
        <v>0.44440000000000002</v>
      </c>
      <c r="R160" s="59">
        <v>0.46700000000000003</v>
      </c>
      <c r="S160" s="59">
        <v>0.33119999999999999</v>
      </c>
      <c r="T160" s="2">
        <f t="shared" si="4"/>
        <v>0.6</v>
      </c>
      <c r="U160" s="1">
        <f t="shared" si="5"/>
        <v>1</v>
      </c>
    </row>
    <row r="161" spans="1:21" x14ac:dyDescent="0.25">
      <c r="A161" s="66">
        <v>10876</v>
      </c>
      <c r="B161" s="57" t="s">
        <v>957</v>
      </c>
      <c r="C161" s="59" t="s">
        <v>3497</v>
      </c>
      <c r="D161" s="60">
        <v>10661</v>
      </c>
      <c r="E161" s="60">
        <v>1693</v>
      </c>
      <c r="F161" s="61">
        <v>6026.7703000000001</v>
      </c>
      <c r="G161" s="64">
        <v>0.67200000000000004</v>
      </c>
      <c r="H161" s="59">
        <v>0.65690000000000004</v>
      </c>
      <c r="I161" s="59">
        <v>0.67910000000000004</v>
      </c>
      <c r="J161" s="59">
        <v>0.66710000000000003</v>
      </c>
      <c r="K161" s="59">
        <v>0.62839999999999996</v>
      </c>
      <c r="L161" s="59">
        <v>0.73499999999999999</v>
      </c>
      <c r="M161" s="59">
        <v>0.67090000000000005</v>
      </c>
      <c r="N161" s="59">
        <v>0.63329999999999997</v>
      </c>
      <c r="O161" s="59">
        <v>0.70299999999999996</v>
      </c>
      <c r="P161" s="59">
        <v>0.69259999999999999</v>
      </c>
      <c r="Q161" s="59">
        <v>0.6663</v>
      </c>
      <c r="R161" s="59">
        <v>0.67120000000000002</v>
      </c>
      <c r="S161" s="59">
        <v>0.66300000000000003</v>
      </c>
      <c r="T161" s="2">
        <f t="shared" si="4"/>
        <v>0.8</v>
      </c>
      <c r="U161" s="1">
        <f t="shared" si="5"/>
        <v>0</v>
      </c>
    </row>
    <row r="162" spans="1:21" x14ac:dyDescent="0.25">
      <c r="A162" s="66">
        <v>10877</v>
      </c>
      <c r="B162" s="57" t="s">
        <v>957</v>
      </c>
      <c r="C162" s="59" t="s">
        <v>3498</v>
      </c>
      <c r="D162" s="60">
        <v>14564</v>
      </c>
      <c r="E162" s="59">
        <v>632</v>
      </c>
      <c r="F162" s="61">
        <v>9411.7623000000003</v>
      </c>
      <c r="G162" s="64">
        <v>0.67549999999999999</v>
      </c>
      <c r="H162" s="59">
        <v>0.88619999999999999</v>
      </c>
      <c r="I162" s="59">
        <v>0.78779999999999994</v>
      </c>
      <c r="J162" s="59">
        <v>0.69299999999999995</v>
      </c>
      <c r="K162" s="59">
        <v>0.68759999999999999</v>
      </c>
      <c r="L162" s="59">
        <v>0.68089999999999995</v>
      </c>
      <c r="M162" s="59">
        <v>0.63790000000000002</v>
      </c>
      <c r="N162" s="59">
        <v>0.61080000000000001</v>
      </c>
      <c r="O162" s="59">
        <v>0.64729999999999999</v>
      </c>
      <c r="P162" s="59">
        <v>0.66039999999999999</v>
      </c>
      <c r="Q162" s="59">
        <v>0.63270000000000004</v>
      </c>
      <c r="R162" s="59">
        <v>0.64319999999999999</v>
      </c>
      <c r="S162" s="59">
        <v>0.66539999999999999</v>
      </c>
      <c r="T162" s="2">
        <f t="shared" si="4"/>
        <v>0.8</v>
      </c>
      <c r="U162" s="1">
        <f t="shared" si="5"/>
        <v>0</v>
      </c>
    </row>
    <row r="163" spans="1:21" x14ac:dyDescent="0.25">
      <c r="A163" s="66">
        <v>10878</v>
      </c>
      <c r="B163" s="57" t="s">
        <v>954</v>
      </c>
      <c r="C163" s="59" t="s">
        <v>3499</v>
      </c>
      <c r="D163" s="60">
        <v>5905</v>
      </c>
      <c r="E163" s="59">
        <v>5</v>
      </c>
      <c r="F163" s="61">
        <v>3877.3307</v>
      </c>
      <c r="G163" s="64">
        <v>0.65720000000000001</v>
      </c>
      <c r="H163" s="59">
        <v>0.66469999999999996</v>
      </c>
      <c r="I163" s="59">
        <v>0.65100000000000002</v>
      </c>
      <c r="J163" s="59">
        <v>0.62690000000000001</v>
      </c>
      <c r="K163" s="59">
        <v>0.63249999999999995</v>
      </c>
      <c r="L163" s="59">
        <v>0.68169999999999997</v>
      </c>
      <c r="M163" s="59">
        <v>0.65980000000000005</v>
      </c>
      <c r="N163" s="59">
        <v>0.64549999999999996</v>
      </c>
      <c r="O163" s="59">
        <v>0.67330000000000001</v>
      </c>
      <c r="P163" s="59">
        <v>0.66200000000000003</v>
      </c>
      <c r="Q163" s="59">
        <v>0.66269999999999996</v>
      </c>
      <c r="R163" s="59">
        <v>0.66659999999999997</v>
      </c>
      <c r="S163" s="59">
        <v>0.65229999999999999</v>
      </c>
      <c r="T163" s="2">
        <f t="shared" si="4"/>
        <v>0.6</v>
      </c>
      <c r="U163" s="1">
        <f t="shared" si="5"/>
        <v>1</v>
      </c>
    </row>
    <row r="164" spans="1:21" x14ac:dyDescent="0.25">
      <c r="A164" s="66">
        <v>10879</v>
      </c>
      <c r="B164" s="57" t="s">
        <v>954</v>
      </c>
      <c r="C164" s="59" t="s">
        <v>3500</v>
      </c>
      <c r="D164" s="60">
        <v>6794</v>
      </c>
      <c r="E164" s="59">
        <v>507</v>
      </c>
      <c r="F164" s="61">
        <v>4211.0541000000003</v>
      </c>
      <c r="G164" s="64">
        <v>0.66979999999999995</v>
      </c>
      <c r="H164" s="59">
        <v>0.62639999999999996</v>
      </c>
      <c r="I164" s="59">
        <v>0.70679999999999998</v>
      </c>
      <c r="J164" s="59">
        <v>0.70950000000000002</v>
      </c>
      <c r="K164" s="59">
        <v>0.66759999999999997</v>
      </c>
      <c r="L164" s="59">
        <v>0.64759999999999995</v>
      </c>
      <c r="M164" s="59">
        <v>0.62690000000000001</v>
      </c>
      <c r="N164" s="59">
        <v>0.69140000000000001</v>
      </c>
      <c r="O164" s="59">
        <v>0.71489999999999998</v>
      </c>
      <c r="P164" s="59">
        <v>0.67490000000000006</v>
      </c>
      <c r="Q164" s="59">
        <v>0.68230000000000002</v>
      </c>
      <c r="R164" s="59">
        <v>0.64749999999999996</v>
      </c>
      <c r="S164" s="59">
        <v>0.66359999999999997</v>
      </c>
      <c r="T164" s="2">
        <f t="shared" si="4"/>
        <v>0.6</v>
      </c>
      <c r="U164" s="1">
        <f t="shared" si="5"/>
        <v>1</v>
      </c>
    </row>
    <row r="165" spans="1:21" x14ac:dyDescent="0.25">
      <c r="A165" s="66">
        <v>10880</v>
      </c>
      <c r="B165" s="57" t="s">
        <v>954</v>
      </c>
      <c r="C165" s="59" t="s">
        <v>3501</v>
      </c>
      <c r="D165" s="60">
        <v>4070</v>
      </c>
      <c r="E165" s="59">
        <v>271</v>
      </c>
      <c r="F165" s="61">
        <v>2229.3953000000001</v>
      </c>
      <c r="G165" s="64">
        <v>0.58679999999999999</v>
      </c>
      <c r="H165" s="59">
        <v>0.61050000000000004</v>
      </c>
      <c r="I165" s="59">
        <v>0.59840000000000004</v>
      </c>
      <c r="J165" s="59">
        <v>0.65810000000000002</v>
      </c>
      <c r="K165" s="59">
        <v>0.60170000000000001</v>
      </c>
      <c r="L165" s="59">
        <v>0.58099999999999996</v>
      </c>
      <c r="M165" s="59">
        <v>0.58509999999999995</v>
      </c>
      <c r="N165" s="59">
        <v>0.61499999999999999</v>
      </c>
      <c r="O165" s="59">
        <v>0.55679999999999996</v>
      </c>
      <c r="P165" s="59">
        <v>0.56389999999999996</v>
      </c>
      <c r="Q165" s="59">
        <v>0.55030000000000001</v>
      </c>
      <c r="R165" s="59">
        <v>0.58009999999999995</v>
      </c>
      <c r="S165" s="59">
        <v>0.53510000000000002</v>
      </c>
      <c r="T165" s="2">
        <f t="shared" si="4"/>
        <v>0.6</v>
      </c>
      <c r="U165" s="1">
        <f t="shared" si="5"/>
        <v>0</v>
      </c>
    </row>
    <row r="166" spans="1:21" x14ac:dyDescent="0.25">
      <c r="A166" s="66">
        <v>10881</v>
      </c>
      <c r="B166" s="57" t="s">
        <v>957</v>
      </c>
      <c r="C166" s="59" t="s">
        <v>3502</v>
      </c>
      <c r="D166" s="60">
        <v>15527</v>
      </c>
      <c r="E166" s="59">
        <v>296</v>
      </c>
      <c r="F166" s="61">
        <v>11548.381299999999</v>
      </c>
      <c r="G166" s="64">
        <v>0.75819999999999999</v>
      </c>
      <c r="H166" s="59">
        <v>0.72689999999999999</v>
      </c>
      <c r="I166" s="59">
        <v>0.72750000000000004</v>
      </c>
      <c r="J166" s="59">
        <v>0.81420000000000003</v>
      </c>
      <c r="K166" s="59">
        <v>0.81259999999999999</v>
      </c>
      <c r="L166" s="59">
        <v>0.70079999999999998</v>
      </c>
      <c r="M166" s="59">
        <v>0.7671</v>
      </c>
      <c r="N166" s="59">
        <v>0.78300000000000003</v>
      </c>
      <c r="O166" s="59">
        <v>0.79100000000000004</v>
      </c>
      <c r="P166" s="59">
        <v>0.76</v>
      </c>
      <c r="Q166" s="59">
        <v>0.68079999999999996</v>
      </c>
      <c r="R166" s="59">
        <v>0.79800000000000004</v>
      </c>
      <c r="S166" s="59">
        <v>0.73760000000000003</v>
      </c>
      <c r="T166" s="2">
        <f t="shared" si="4"/>
        <v>0.8</v>
      </c>
      <c r="U166" s="1">
        <f t="shared" si="5"/>
        <v>0</v>
      </c>
    </row>
    <row r="167" spans="1:21" x14ac:dyDescent="0.25">
      <c r="A167" s="66">
        <v>10882</v>
      </c>
      <c r="B167" s="57" t="s">
        <v>950</v>
      </c>
      <c r="C167" s="59" t="s">
        <v>3503</v>
      </c>
      <c r="D167" s="60">
        <v>6506</v>
      </c>
      <c r="E167" s="59">
        <v>196</v>
      </c>
      <c r="F167" s="61">
        <v>4327.1298999999999</v>
      </c>
      <c r="G167" s="64">
        <v>0.68579999999999997</v>
      </c>
      <c r="H167" s="59">
        <v>0.74</v>
      </c>
      <c r="I167" s="59">
        <v>0.72719999999999996</v>
      </c>
      <c r="J167" s="59">
        <v>0.67989999999999995</v>
      </c>
      <c r="K167" s="59">
        <v>0.71050000000000002</v>
      </c>
      <c r="L167" s="59">
        <v>0.6532</v>
      </c>
      <c r="M167" s="59">
        <v>0.72699999999999998</v>
      </c>
      <c r="N167" s="59">
        <v>0.66839999999999999</v>
      </c>
      <c r="O167" s="59">
        <v>0.70960000000000001</v>
      </c>
      <c r="P167" s="59">
        <v>0.65239999999999998</v>
      </c>
      <c r="Q167" s="59">
        <v>0.66320000000000001</v>
      </c>
      <c r="R167" s="59">
        <v>0.66990000000000005</v>
      </c>
      <c r="S167" s="59">
        <v>0.60709999999999997</v>
      </c>
      <c r="T167" s="2">
        <f t="shared" si="4"/>
        <v>0.6</v>
      </c>
      <c r="U167" s="1">
        <f t="shared" si="5"/>
        <v>1</v>
      </c>
    </row>
    <row r="168" spans="1:21" x14ac:dyDescent="0.25">
      <c r="A168" s="66">
        <v>10883</v>
      </c>
      <c r="B168" s="57" t="s">
        <v>950</v>
      </c>
      <c r="C168" s="59" t="s">
        <v>3504</v>
      </c>
      <c r="D168" s="60">
        <v>10221</v>
      </c>
      <c r="E168" s="59">
        <v>4</v>
      </c>
      <c r="F168" s="61">
        <v>5706.0118000000002</v>
      </c>
      <c r="G168" s="64">
        <v>0.5585</v>
      </c>
      <c r="H168" s="59">
        <v>0.61370000000000002</v>
      </c>
      <c r="I168" s="59">
        <v>0.60370000000000001</v>
      </c>
      <c r="J168" s="59">
        <v>0.61240000000000006</v>
      </c>
      <c r="K168" s="59">
        <v>0.56110000000000004</v>
      </c>
      <c r="L168" s="59">
        <v>0.61150000000000004</v>
      </c>
      <c r="M168" s="59">
        <v>0.62050000000000005</v>
      </c>
      <c r="N168" s="59">
        <v>0.59589999999999999</v>
      </c>
      <c r="O168" s="59">
        <v>0.627</v>
      </c>
      <c r="P168" s="59">
        <v>0.61119999999999997</v>
      </c>
      <c r="Q168" s="59">
        <v>2.9999999999999997E-4</v>
      </c>
      <c r="R168" s="59">
        <v>0.63070000000000004</v>
      </c>
      <c r="S168" s="59">
        <v>0.62090000000000001</v>
      </c>
      <c r="T168" s="2">
        <f t="shared" si="4"/>
        <v>0.6</v>
      </c>
      <c r="U168" s="1">
        <f t="shared" si="5"/>
        <v>0</v>
      </c>
    </row>
    <row r="169" spans="1:21" x14ac:dyDescent="0.25">
      <c r="A169" s="66">
        <v>10884</v>
      </c>
      <c r="B169" s="57" t="s">
        <v>957</v>
      </c>
      <c r="C169" s="59" t="s">
        <v>3505</v>
      </c>
      <c r="D169" s="60">
        <v>15908</v>
      </c>
      <c r="E169" s="59">
        <v>794</v>
      </c>
      <c r="F169" s="61">
        <v>14088.4138</v>
      </c>
      <c r="G169" s="64">
        <v>0.93210000000000004</v>
      </c>
      <c r="H169" s="59">
        <v>0.92710000000000004</v>
      </c>
      <c r="I169" s="59">
        <v>1.0035000000000001</v>
      </c>
      <c r="J169" s="59">
        <v>0.99280000000000002</v>
      </c>
      <c r="K169" s="59">
        <v>0.94620000000000004</v>
      </c>
      <c r="L169" s="59">
        <v>0.9335</v>
      </c>
      <c r="M169" s="59">
        <v>0.96179999999999999</v>
      </c>
      <c r="N169" s="59">
        <v>0.92830000000000001</v>
      </c>
      <c r="O169" s="59">
        <v>0.90169999999999995</v>
      </c>
      <c r="P169" s="59">
        <v>0.90029999999999999</v>
      </c>
      <c r="Q169" s="59">
        <v>0.83340000000000003</v>
      </c>
      <c r="R169" s="59">
        <v>0.54300000000000004</v>
      </c>
      <c r="S169" s="59">
        <v>0.92510000000000003</v>
      </c>
      <c r="T169" s="2">
        <f t="shared" si="4"/>
        <v>0.8</v>
      </c>
      <c r="U169" s="1">
        <f t="shared" si="5"/>
        <v>1</v>
      </c>
    </row>
    <row r="170" spans="1:21" x14ac:dyDescent="0.25">
      <c r="A170" s="66">
        <v>10885</v>
      </c>
      <c r="B170" s="57" t="s">
        <v>954</v>
      </c>
      <c r="C170" s="59" t="s">
        <v>3506</v>
      </c>
      <c r="D170" s="60">
        <v>5737</v>
      </c>
      <c r="E170" s="59">
        <v>253</v>
      </c>
      <c r="F170" s="61">
        <v>3331.8741</v>
      </c>
      <c r="G170" s="64">
        <v>0.60760000000000003</v>
      </c>
      <c r="H170" s="59">
        <v>0.65639999999999998</v>
      </c>
      <c r="I170" s="59">
        <v>0.75039999999999996</v>
      </c>
      <c r="J170" s="59">
        <v>0.67600000000000005</v>
      </c>
      <c r="K170" s="59">
        <v>0.60060000000000002</v>
      </c>
      <c r="L170" s="59">
        <v>0.58360000000000001</v>
      </c>
      <c r="M170" s="59">
        <v>0.54620000000000002</v>
      </c>
      <c r="N170" s="59">
        <v>0.66320000000000001</v>
      </c>
      <c r="O170" s="59">
        <v>0.65500000000000003</v>
      </c>
      <c r="P170" s="59">
        <v>0.60199999999999998</v>
      </c>
      <c r="Q170" s="59">
        <v>0.63200000000000001</v>
      </c>
      <c r="R170" s="59">
        <v>0.44819999999999999</v>
      </c>
      <c r="S170" s="59">
        <v>0.48370000000000002</v>
      </c>
      <c r="T170" s="2">
        <f t="shared" si="4"/>
        <v>0.6</v>
      </c>
      <c r="U170" s="1">
        <f t="shared" si="5"/>
        <v>1</v>
      </c>
    </row>
    <row r="171" spans="1:21" x14ac:dyDescent="0.25">
      <c r="A171" s="66">
        <v>10886</v>
      </c>
      <c r="B171" s="57" t="s">
        <v>950</v>
      </c>
      <c r="C171" s="59" t="s">
        <v>3507</v>
      </c>
      <c r="D171" s="60">
        <v>5894</v>
      </c>
      <c r="E171" s="59">
        <v>42</v>
      </c>
      <c r="F171" s="61">
        <v>4210.5681999999997</v>
      </c>
      <c r="G171" s="64">
        <v>0.71950000000000003</v>
      </c>
      <c r="H171" s="59">
        <v>0.68430000000000002</v>
      </c>
      <c r="I171" s="59">
        <v>0.73399999999999999</v>
      </c>
      <c r="J171" s="59">
        <v>0.74050000000000005</v>
      </c>
      <c r="K171" s="59">
        <v>0.73199999999999998</v>
      </c>
      <c r="L171" s="59">
        <v>0.87270000000000003</v>
      </c>
      <c r="M171" s="59">
        <v>0.75690000000000002</v>
      </c>
      <c r="N171" s="59">
        <v>0.72089999999999999</v>
      </c>
      <c r="O171" s="59">
        <v>0.69940000000000002</v>
      </c>
      <c r="P171" s="59">
        <v>0.68269999999999997</v>
      </c>
      <c r="Q171" s="59">
        <v>0.57899999999999996</v>
      </c>
      <c r="R171" s="59">
        <v>0.78439999999999999</v>
      </c>
      <c r="S171" s="59">
        <v>0.60709999999999997</v>
      </c>
      <c r="T171" s="2">
        <f t="shared" si="4"/>
        <v>0.6</v>
      </c>
      <c r="U171" s="1">
        <f t="shared" si="5"/>
        <v>1</v>
      </c>
    </row>
    <row r="172" spans="1:21" x14ac:dyDescent="0.25">
      <c r="A172" s="66">
        <v>10887</v>
      </c>
      <c r="B172" s="57" t="s">
        <v>950</v>
      </c>
      <c r="C172" s="59" t="s">
        <v>3508</v>
      </c>
      <c r="D172" s="60">
        <v>7639</v>
      </c>
      <c r="E172" s="59">
        <v>23</v>
      </c>
      <c r="F172" s="61">
        <v>5363.8220000000001</v>
      </c>
      <c r="G172" s="64">
        <v>0.70430000000000004</v>
      </c>
      <c r="H172" s="59">
        <v>0.70889999999999997</v>
      </c>
      <c r="I172" s="59">
        <v>0.73040000000000005</v>
      </c>
      <c r="J172" s="59">
        <v>0.76759999999999995</v>
      </c>
      <c r="K172" s="59">
        <v>0.64370000000000005</v>
      </c>
      <c r="L172" s="59">
        <v>0.68779999999999997</v>
      </c>
      <c r="M172" s="59">
        <v>0.62619999999999998</v>
      </c>
      <c r="N172" s="59">
        <v>0.76090000000000002</v>
      </c>
      <c r="O172" s="59">
        <v>0.80320000000000003</v>
      </c>
      <c r="P172" s="59">
        <v>0.61990000000000001</v>
      </c>
      <c r="Q172" s="59">
        <v>0.66090000000000004</v>
      </c>
      <c r="R172" s="59">
        <v>0.81469999999999998</v>
      </c>
      <c r="S172" s="59">
        <v>0.71079999999999999</v>
      </c>
      <c r="T172" s="2">
        <f t="shared" si="4"/>
        <v>0.6</v>
      </c>
      <c r="U172" s="1">
        <f t="shared" si="5"/>
        <v>1</v>
      </c>
    </row>
    <row r="173" spans="1:21" x14ac:dyDescent="0.25">
      <c r="A173" s="66">
        <v>10888</v>
      </c>
      <c r="B173" s="57" t="s">
        <v>954</v>
      </c>
      <c r="C173" s="59" t="s">
        <v>3509</v>
      </c>
      <c r="D173" s="60">
        <v>3312</v>
      </c>
      <c r="E173" s="59">
        <v>34</v>
      </c>
      <c r="F173" s="61">
        <v>2015.9943000000001</v>
      </c>
      <c r="G173" s="64">
        <v>0.61499999999999999</v>
      </c>
      <c r="H173" s="59">
        <v>0.6018</v>
      </c>
      <c r="I173" s="59">
        <v>0.62949999999999995</v>
      </c>
      <c r="J173" s="59">
        <v>0.54269999999999996</v>
      </c>
      <c r="K173" s="59">
        <v>0.5887</v>
      </c>
      <c r="L173" s="59">
        <v>0.63859999999999995</v>
      </c>
      <c r="M173" s="59">
        <v>0.63060000000000005</v>
      </c>
      <c r="N173" s="59">
        <v>0.59</v>
      </c>
      <c r="O173" s="59">
        <v>0.64629999999999999</v>
      </c>
      <c r="P173" s="59">
        <v>0.67710000000000004</v>
      </c>
      <c r="Q173" s="59">
        <v>0.6946</v>
      </c>
      <c r="R173" s="59">
        <v>0.60740000000000005</v>
      </c>
      <c r="S173" s="59">
        <v>0.42249999999999999</v>
      </c>
      <c r="T173" s="2">
        <f t="shared" si="4"/>
        <v>0.6</v>
      </c>
      <c r="U173" s="1">
        <f t="shared" si="5"/>
        <v>1</v>
      </c>
    </row>
    <row r="174" spans="1:21" x14ac:dyDescent="0.25">
      <c r="A174" s="66">
        <v>10889</v>
      </c>
      <c r="B174" s="57" t="s">
        <v>950</v>
      </c>
      <c r="C174" s="59" t="s">
        <v>3510</v>
      </c>
      <c r="D174" s="60">
        <v>12631</v>
      </c>
      <c r="E174" s="59">
        <v>403</v>
      </c>
      <c r="F174" s="61">
        <v>4259.8989000000001</v>
      </c>
      <c r="G174" s="64">
        <v>0.34839999999999999</v>
      </c>
      <c r="H174" s="59">
        <v>0.62280000000000002</v>
      </c>
      <c r="I174" s="59">
        <v>0.48880000000000001</v>
      </c>
      <c r="J174" s="59">
        <v>0.27300000000000002</v>
      </c>
      <c r="K174" s="59">
        <v>0.3543</v>
      </c>
      <c r="L174" s="59">
        <v>0.34260000000000002</v>
      </c>
      <c r="M174" s="59">
        <v>0.23169999999999999</v>
      </c>
      <c r="N174" s="59">
        <v>0.22620000000000001</v>
      </c>
      <c r="O174" s="59">
        <v>0.22600000000000001</v>
      </c>
      <c r="P174" s="59">
        <v>0.28699999999999998</v>
      </c>
      <c r="Q174" s="59">
        <v>0.34599999999999997</v>
      </c>
      <c r="R174" s="59">
        <v>0.4642</v>
      </c>
      <c r="S174" s="59">
        <v>0.39450000000000002</v>
      </c>
      <c r="T174" s="2">
        <f t="shared" si="4"/>
        <v>0.6</v>
      </c>
      <c r="U174" s="1">
        <f t="shared" si="5"/>
        <v>0</v>
      </c>
    </row>
    <row r="175" spans="1:21" x14ac:dyDescent="0.25">
      <c r="A175" s="66">
        <v>10890</v>
      </c>
      <c r="B175" s="57" t="s">
        <v>983</v>
      </c>
      <c r="C175" s="59" t="s">
        <v>3511</v>
      </c>
      <c r="D175" s="60">
        <v>23208</v>
      </c>
      <c r="E175" s="60">
        <v>1780</v>
      </c>
      <c r="F175" s="61">
        <v>7104.9660999999996</v>
      </c>
      <c r="G175" s="64">
        <v>0.33160000000000001</v>
      </c>
      <c r="H175" s="59">
        <v>0.75329999999999997</v>
      </c>
      <c r="I175" s="59">
        <v>0.83209999999999995</v>
      </c>
      <c r="J175" s="59">
        <v>0.75970000000000004</v>
      </c>
      <c r="K175" s="59">
        <v>0.62819999999999998</v>
      </c>
      <c r="L175" s="59">
        <v>5.0500000000000003E-2</v>
      </c>
      <c r="M175" s="59">
        <v>5.4199999999999998E-2</v>
      </c>
      <c r="N175" s="59">
        <v>1.26E-2</v>
      </c>
      <c r="O175" s="59">
        <v>0.05</v>
      </c>
      <c r="P175" s="59">
        <v>0.48670000000000002</v>
      </c>
      <c r="Q175" s="59">
        <v>3.8300000000000001E-2</v>
      </c>
      <c r="R175" s="59">
        <v>1.46E-2</v>
      </c>
      <c r="S175" s="59">
        <v>6.9999999999999999E-4</v>
      </c>
      <c r="T175" s="2">
        <f t="shared" si="4"/>
        <v>1</v>
      </c>
      <c r="U175" s="1">
        <f t="shared" si="5"/>
        <v>0</v>
      </c>
    </row>
    <row r="176" spans="1:21" x14ac:dyDescent="0.25">
      <c r="A176" s="66">
        <v>10891</v>
      </c>
      <c r="B176" s="57" t="s">
        <v>954</v>
      </c>
      <c r="C176" s="59" t="s">
        <v>3512</v>
      </c>
      <c r="D176" s="60">
        <v>4649</v>
      </c>
      <c r="E176" s="59">
        <v>29</v>
      </c>
      <c r="F176" s="61">
        <v>3128.2334000000001</v>
      </c>
      <c r="G176" s="64">
        <v>0.67710000000000004</v>
      </c>
      <c r="H176" s="59">
        <v>0.67320000000000002</v>
      </c>
      <c r="I176" s="59">
        <v>0.60019999999999996</v>
      </c>
      <c r="J176" s="59">
        <v>0.68920000000000003</v>
      </c>
      <c r="K176" s="59">
        <v>0.70609999999999995</v>
      </c>
      <c r="L176" s="59">
        <v>0.69650000000000001</v>
      </c>
      <c r="M176" s="59">
        <v>0.62809999999999999</v>
      </c>
      <c r="N176" s="59">
        <v>0.68830000000000002</v>
      </c>
      <c r="O176" s="59">
        <v>0.74229999999999996</v>
      </c>
      <c r="P176" s="59">
        <v>0.66979999999999995</v>
      </c>
      <c r="Q176" s="59">
        <v>0.69789999999999996</v>
      </c>
      <c r="R176" s="59">
        <v>0.70820000000000005</v>
      </c>
      <c r="S176" s="59">
        <v>0.61839999999999995</v>
      </c>
      <c r="T176" s="2">
        <f t="shared" si="4"/>
        <v>0.6</v>
      </c>
      <c r="U176" s="1">
        <f t="shared" si="5"/>
        <v>1</v>
      </c>
    </row>
    <row r="177" spans="1:21" x14ac:dyDescent="0.25">
      <c r="A177" s="66">
        <v>10892</v>
      </c>
      <c r="B177" s="57" t="s">
        <v>954</v>
      </c>
      <c r="C177" s="59" t="s">
        <v>3513</v>
      </c>
      <c r="D177" s="60">
        <v>2100</v>
      </c>
      <c r="E177" s="59">
        <v>0</v>
      </c>
      <c r="F177" s="61">
        <v>1036.8720000000001</v>
      </c>
      <c r="G177" s="64">
        <v>0.49370000000000003</v>
      </c>
      <c r="H177" s="59">
        <v>0.65139999999999998</v>
      </c>
      <c r="I177" s="59">
        <v>0.73839999999999995</v>
      </c>
      <c r="J177" s="59">
        <v>0.75209999999999999</v>
      </c>
      <c r="K177" s="59">
        <v>0.71560000000000001</v>
      </c>
      <c r="L177" s="59">
        <v>0.75090000000000001</v>
      </c>
      <c r="M177" s="59">
        <v>0.67900000000000005</v>
      </c>
      <c r="N177" s="59">
        <v>0.6341</v>
      </c>
      <c r="O177" s="59">
        <v>0.92390000000000005</v>
      </c>
      <c r="P177" s="59">
        <v>1.5299999999999999E-2</v>
      </c>
      <c r="Q177" s="59">
        <v>0.25790000000000002</v>
      </c>
      <c r="R177" s="59">
        <v>0.1225</v>
      </c>
      <c r="S177" s="59">
        <v>0</v>
      </c>
      <c r="T177" s="2">
        <f t="shared" si="4"/>
        <v>0.6</v>
      </c>
      <c r="U177" s="1">
        <f t="shared" si="5"/>
        <v>0</v>
      </c>
    </row>
    <row r="178" spans="1:21" x14ac:dyDescent="0.25">
      <c r="A178" s="66">
        <v>10893</v>
      </c>
      <c r="B178" s="57" t="s">
        <v>954</v>
      </c>
      <c r="C178" s="59" t="s">
        <v>3514</v>
      </c>
      <c r="D178" s="60">
        <v>2240</v>
      </c>
      <c r="E178" s="59">
        <v>19</v>
      </c>
      <c r="F178" s="61">
        <v>1517.6632</v>
      </c>
      <c r="G178" s="64">
        <v>0.68330000000000002</v>
      </c>
      <c r="H178" s="59">
        <v>0.69310000000000005</v>
      </c>
      <c r="I178" s="59">
        <v>0.60829999999999995</v>
      </c>
      <c r="J178" s="59">
        <v>0.71250000000000002</v>
      </c>
      <c r="K178" s="59">
        <v>0.72199999999999998</v>
      </c>
      <c r="L178" s="59">
        <v>0.75439999999999996</v>
      </c>
      <c r="M178" s="59">
        <v>0.72570000000000001</v>
      </c>
      <c r="N178" s="59">
        <v>0.68520000000000003</v>
      </c>
      <c r="O178" s="59">
        <v>0.75649999999999995</v>
      </c>
      <c r="P178" s="59">
        <v>0.65859999999999996</v>
      </c>
      <c r="Q178" s="59">
        <v>0.62580000000000002</v>
      </c>
      <c r="R178" s="59">
        <v>0.70250000000000001</v>
      </c>
      <c r="S178" s="59">
        <v>0.56259999999999999</v>
      </c>
      <c r="T178" s="2">
        <f t="shared" si="4"/>
        <v>0.6</v>
      </c>
      <c r="U178" s="1">
        <f t="shared" si="5"/>
        <v>1</v>
      </c>
    </row>
    <row r="179" spans="1:21" x14ac:dyDescent="0.25">
      <c r="A179" s="66">
        <v>10894</v>
      </c>
      <c r="B179" s="57" t="s">
        <v>954</v>
      </c>
      <c r="C179" s="59" t="s">
        <v>3515</v>
      </c>
      <c r="D179" s="60">
        <v>4353</v>
      </c>
      <c r="E179" s="59">
        <v>68</v>
      </c>
      <c r="F179" s="61">
        <v>2345.2433999999998</v>
      </c>
      <c r="G179" s="64">
        <v>0.54730000000000001</v>
      </c>
      <c r="H179" s="59">
        <v>0.55510000000000004</v>
      </c>
      <c r="I179" s="59">
        <v>0.54469999999999996</v>
      </c>
      <c r="J179" s="59">
        <v>0.51680000000000004</v>
      </c>
      <c r="K179" s="59">
        <v>0.55579999999999996</v>
      </c>
      <c r="L179" s="59">
        <v>0.58069999999999999</v>
      </c>
      <c r="M179" s="59">
        <v>0.48770000000000002</v>
      </c>
      <c r="N179" s="59">
        <v>0.5907</v>
      </c>
      <c r="O179" s="59">
        <v>0.57240000000000002</v>
      </c>
      <c r="P179" s="59">
        <v>0.5806</v>
      </c>
      <c r="Q179" s="59">
        <v>0.53210000000000002</v>
      </c>
      <c r="R179" s="59">
        <v>0.52270000000000005</v>
      </c>
      <c r="S179" s="59">
        <v>0.53879999999999995</v>
      </c>
      <c r="T179" s="2">
        <f t="shared" si="4"/>
        <v>0.6</v>
      </c>
      <c r="U179" s="1">
        <f t="shared" si="5"/>
        <v>0</v>
      </c>
    </row>
    <row r="180" spans="1:21" ht="26.4" x14ac:dyDescent="0.25">
      <c r="A180" s="66">
        <v>11602</v>
      </c>
      <c r="B180" s="57" t="s">
        <v>954</v>
      </c>
      <c r="C180" s="59" t="s">
        <v>3516</v>
      </c>
      <c r="D180" s="60">
        <v>2193</v>
      </c>
      <c r="E180" s="59">
        <v>36</v>
      </c>
      <c r="F180" s="61">
        <v>1743.1832999999999</v>
      </c>
      <c r="G180" s="64">
        <v>0.80820000000000003</v>
      </c>
      <c r="H180" s="59">
        <v>0.94210000000000005</v>
      </c>
      <c r="I180" s="59">
        <v>0.96809999999999996</v>
      </c>
      <c r="J180" s="59">
        <v>0.8387</v>
      </c>
      <c r="K180" s="59">
        <v>0.90649999999999997</v>
      </c>
      <c r="L180" s="59">
        <v>0.81920000000000004</v>
      </c>
      <c r="M180" s="59">
        <v>0.74960000000000004</v>
      </c>
      <c r="N180" s="59">
        <v>0.79659999999999997</v>
      </c>
      <c r="O180" s="59">
        <v>0.65620000000000001</v>
      </c>
      <c r="P180" s="59">
        <v>0.81669999999999998</v>
      </c>
      <c r="Q180" s="59">
        <v>0.67200000000000004</v>
      </c>
      <c r="R180" s="59">
        <v>0.60370000000000001</v>
      </c>
      <c r="S180" s="59">
        <v>0.88849999999999996</v>
      </c>
      <c r="T180" s="2">
        <f t="shared" si="4"/>
        <v>0.6</v>
      </c>
      <c r="U180" s="1">
        <f t="shared" si="5"/>
        <v>1</v>
      </c>
    </row>
    <row r="181" spans="1:21" x14ac:dyDescent="0.25">
      <c r="A181" s="66">
        <v>11608</v>
      </c>
      <c r="B181" s="57" t="s">
        <v>954</v>
      </c>
      <c r="C181" s="59" t="s">
        <v>3517</v>
      </c>
      <c r="D181" s="60">
        <v>1864</v>
      </c>
      <c r="E181" s="59">
        <v>3</v>
      </c>
      <c r="F181" s="61">
        <v>1417.4327000000001</v>
      </c>
      <c r="G181" s="64">
        <v>0.76170000000000004</v>
      </c>
      <c r="H181" s="59">
        <v>0.83640000000000003</v>
      </c>
      <c r="I181" s="59">
        <v>0.88859999999999995</v>
      </c>
      <c r="J181" s="59">
        <v>0.8306</v>
      </c>
      <c r="K181" s="59">
        <v>0.72389999999999999</v>
      </c>
      <c r="L181" s="59">
        <v>0.73470000000000002</v>
      </c>
      <c r="M181" s="59">
        <v>0.73280000000000001</v>
      </c>
      <c r="N181" s="59">
        <v>0.73</v>
      </c>
      <c r="O181" s="59">
        <v>0.70189999999999997</v>
      </c>
      <c r="P181" s="59">
        <v>0.78029999999999999</v>
      </c>
      <c r="Q181" s="59">
        <v>0.67030000000000001</v>
      </c>
      <c r="R181" s="59">
        <v>0.79249999999999998</v>
      </c>
      <c r="S181" s="59">
        <v>0.53069999999999995</v>
      </c>
      <c r="T181" s="2">
        <f t="shared" si="4"/>
        <v>0.6</v>
      </c>
      <c r="U181" s="1">
        <f t="shared" si="5"/>
        <v>1</v>
      </c>
    </row>
    <row r="182" spans="1:21" ht="26.4" x14ac:dyDescent="0.25">
      <c r="A182" s="66">
        <v>22456</v>
      </c>
      <c r="B182" s="57" t="s">
        <v>954</v>
      </c>
      <c r="C182" s="59" t="s">
        <v>3518</v>
      </c>
      <c r="D182" s="60">
        <v>2532</v>
      </c>
      <c r="E182" s="59">
        <v>343</v>
      </c>
      <c r="F182" s="61">
        <v>1436.3683000000001</v>
      </c>
      <c r="G182" s="64">
        <v>0.65620000000000001</v>
      </c>
      <c r="H182" s="59">
        <v>0.69389999999999996</v>
      </c>
      <c r="I182" s="59">
        <v>0.67500000000000004</v>
      </c>
      <c r="J182" s="59">
        <v>0.6986</v>
      </c>
      <c r="K182" s="59">
        <v>0.71109999999999995</v>
      </c>
      <c r="L182" s="59">
        <v>0.63329999999999997</v>
      </c>
      <c r="M182" s="59">
        <v>0.65620000000000001</v>
      </c>
      <c r="N182" s="59">
        <v>0.71940000000000004</v>
      </c>
      <c r="O182" s="59">
        <v>0.64480000000000004</v>
      </c>
      <c r="P182" s="59">
        <v>0.50690000000000002</v>
      </c>
      <c r="Q182" s="59">
        <v>0.49419999999999997</v>
      </c>
      <c r="R182" s="59">
        <v>0.64829999999999999</v>
      </c>
      <c r="S182" s="59">
        <v>0</v>
      </c>
      <c r="T182" s="2">
        <f t="shared" si="4"/>
        <v>0.6</v>
      </c>
      <c r="U182" s="1">
        <f t="shared" si="5"/>
        <v>1</v>
      </c>
    </row>
    <row r="183" spans="1:21" x14ac:dyDescent="0.25">
      <c r="A183" s="66">
        <v>23839</v>
      </c>
      <c r="B183" s="57" t="s">
        <v>983</v>
      </c>
      <c r="C183" s="59" t="s">
        <v>3519</v>
      </c>
      <c r="D183" s="60">
        <v>17061</v>
      </c>
      <c r="E183" s="59">
        <v>48</v>
      </c>
      <c r="F183" s="61">
        <v>18016.8508</v>
      </c>
      <c r="G183" s="64">
        <v>1.0589999999999999</v>
      </c>
      <c r="H183" s="59">
        <v>1.0466</v>
      </c>
      <c r="I183" s="59">
        <v>1.0524</v>
      </c>
      <c r="J183" s="59">
        <v>1.0335000000000001</v>
      </c>
      <c r="K183" s="59">
        <v>1.0705</v>
      </c>
      <c r="L183" s="59">
        <v>1.0728</v>
      </c>
      <c r="M183" s="59">
        <v>1.1093999999999999</v>
      </c>
      <c r="N183" s="59">
        <v>1.0789</v>
      </c>
      <c r="O183" s="59">
        <v>1.0972</v>
      </c>
      <c r="P183" s="59">
        <v>1.1036999999999999</v>
      </c>
      <c r="Q183" s="59">
        <v>0.97350000000000003</v>
      </c>
      <c r="R183" s="59">
        <v>1.0078</v>
      </c>
      <c r="S183" s="59">
        <v>0</v>
      </c>
      <c r="T183" s="2">
        <f t="shared" si="4"/>
        <v>1</v>
      </c>
      <c r="U183" s="1">
        <f t="shared" si="5"/>
        <v>1</v>
      </c>
    </row>
    <row r="184" spans="1:21" x14ac:dyDescent="0.25">
      <c r="A184" s="66">
        <v>24692</v>
      </c>
      <c r="B184" s="57" t="s">
        <v>976</v>
      </c>
      <c r="C184" s="59" t="s">
        <v>3520</v>
      </c>
      <c r="D184" s="60">
        <v>2553</v>
      </c>
      <c r="E184" s="59">
        <v>22</v>
      </c>
      <c r="F184" s="61">
        <v>1394.5204000000001</v>
      </c>
      <c r="G184" s="64">
        <v>0.55100000000000005</v>
      </c>
      <c r="H184" s="59">
        <v>0.59899999999999998</v>
      </c>
      <c r="I184" s="59">
        <v>0.67359999999999998</v>
      </c>
      <c r="J184" s="59">
        <v>0.64170000000000005</v>
      </c>
      <c r="K184" s="59">
        <v>0.73219999999999996</v>
      </c>
      <c r="L184" s="59">
        <v>0.64600000000000002</v>
      </c>
      <c r="M184" s="59">
        <v>0.57440000000000002</v>
      </c>
      <c r="N184" s="59">
        <v>0.64239999999999997</v>
      </c>
      <c r="O184" s="59">
        <v>0.53939999999999999</v>
      </c>
      <c r="P184" s="59">
        <v>0.43940000000000001</v>
      </c>
      <c r="Q184" s="59">
        <v>0.41</v>
      </c>
      <c r="R184" s="59">
        <v>0.45710000000000001</v>
      </c>
      <c r="S184" s="59">
        <v>0.30649999999999999</v>
      </c>
      <c r="T184" s="2">
        <f t="shared" si="4"/>
        <v>0.6</v>
      </c>
      <c r="U184" s="1">
        <f t="shared" si="5"/>
        <v>0</v>
      </c>
    </row>
    <row r="185" spans="1:21" x14ac:dyDescent="0.25">
      <c r="A185" s="66">
        <v>27839</v>
      </c>
      <c r="B185" s="57" t="s">
        <v>976</v>
      </c>
      <c r="C185" s="59" t="s">
        <v>3521</v>
      </c>
      <c r="D185" s="59">
        <v>768</v>
      </c>
      <c r="E185" s="59">
        <v>1</v>
      </c>
      <c r="F185" s="59">
        <v>548.32489999999996</v>
      </c>
      <c r="G185" s="64">
        <v>0.71489999999999998</v>
      </c>
      <c r="H185" s="59">
        <v>0.57689999999999997</v>
      </c>
      <c r="I185" s="59">
        <v>0.75070000000000003</v>
      </c>
      <c r="J185" s="59">
        <v>0.8538</v>
      </c>
      <c r="K185" s="59">
        <v>0.82699999999999996</v>
      </c>
      <c r="L185" s="59">
        <v>0.7228</v>
      </c>
      <c r="M185" s="59">
        <v>0.88600000000000001</v>
      </c>
      <c r="N185" s="59">
        <v>0.79110000000000003</v>
      </c>
      <c r="O185" s="59">
        <v>0.70169999999999999</v>
      </c>
      <c r="P185" s="59">
        <v>0.64349999999999996</v>
      </c>
      <c r="Q185" s="59">
        <v>0.66090000000000004</v>
      </c>
      <c r="R185" s="59">
        <v>0.53510000000000002</v>
      </c>
      <c r="S185" s="59">
        <v>0.71360000000000001</v>
      </c>
      <c r="T185" s="2">
        <f t="shared" si="4"/>
        <v>0.6</v>
      </c>
      <c r="U185" s="1">
        <f t="shared" si="5"/>
        <v>1</v>
      </c>
    </row>
    <row r="186" spans="1:21" x14ac:dyDescent="0.25">
      <c r="A186" s="66">
        <v>27840</v>
      </c>
      <c r="B186" s="57" t="s">
        <v>976</v>
      </c>
      <c r="C186" s="59" t="s">
        <v>3522</v>
      </c>
      <c r="D186" s="60">
        <v>1005</v>
      </c>
      <c r="E186" s="59">
        <v>13</v>
      </c>
      <c r="F186" s="59">
        <v>731.20010000000002</v>
      </c>
      <c r="G186" s="64">
        <v>0.73709999999999998</v>
      </c>
      <c r="H186" s="59">
        <v>0.73099999999999998</v>
      </c>
      <c r="I186" s="59">
        <v>0.69899999999999995</v>
      </c>
      <c r="J186" s="59">
        <v>0.75149999999999995</v>
      </c>
      <c r="K186" s="59">
        <v>0.75619999999999998</v>
      </c>
      <c r="L186" s="59">
        <v>0.78600000000000003</v>
      </c>
      <c r="M186" s="59">
        <v>0.69889999999999997</v>
      </c>
      <c r="N186" s="59">
        <v>0.78749999999999998</v>
      </c>
      <c r="O186" s="59">
        <v>0.76319999999999999</v>
      </c>
      <c r="P186" s="59">
        <v>0.71740000000000004</v>
      </c>
      <c r="Q186" s="59">
        <v>0.78110000000000002</v>
      </c>
      <c r="R186" s="59">
        <v>0.67010000000000003</v>
      </c>
      <c r="S186" s="59">
        <v>0</v>
      </c>
      <c r="T186" s="2">
        <f t="shared" si="4"/>
        <v>0.6</v>
      </c>
      <c r="U186" s="1">
        <f t="shared" si="5"/>
        <v>1</v>
      </c>
    </row>
    <row r="187" spans="1:21" x14ac:dyDescent="0.25">
      <c r="A187" s="66">
        <v>27841</v>
      </c>
      <c r="B187" s="57" t="s">
        <v>976</v>
      </c>
      <c r="C187" s="59" t="s">
        <v>3523</v>
      </c>
      <c r="D187" s="60">
        <v>1240</v>
      </c>
      <c r="E187" s="59">
        <v>33</v>
      </c>
      <c r="F187" s="59">
        <v>695.74249999999995</v>
      </c>
      <c r="G187" s="64">
        <v>0.57640000000000002</v>
      </c>
      <c r="H187" s="59">
        <v>0.58179999999999998</v>
      </c>
      <c r="I187" s="59">
        <v>0.49840000000000001</v>
      </c>
      <c r="J187" s="59">
        <v>0.60260000000000002</v>
      </c>
      <c r="K187" s="59">
        <v>0.47010000000000002</v>
      </c>
      <c r="L187" s="59">
        <v>0.83550000000000002</v>
      </c>
      <c r="M187" s="59">
        <v>0.65190000000000003</v>
      </c>
      <c r="N187" s="59">
        <v>0.72809999999999997</v>
      </c>
      <c r="O187" s="59">
        <v>0.59319999999999995</v>
      </c>
      <c r="P187" s="59">
        <v>0.5827</v>
      </c>
      <c r="Q187" s="59">
        <v>0.56659999999999999</v>
      </c>
      <c r="R187" s="59">
        <v>0.50780000000000003</v>
      </c>
      <c r="S187" s="59">
        <v>0.4289</v>
      </c>
      <c r="T187" s="2">
        <f t="shared" si="4"/>
        <v>0.6</v>
      </c>
      <c r="U187" s="1">
        <f t="shared" si="5"/>
        <v>0</v>
      </c>
    </row>
    <row r="188" spans="1:21" x14ac:dyDescent="0.25">
      <c r="A188" s="66">
        <v>10667</v>
      </c>
      <c r="B188" s="57" t="s">
        <v>946</v>
      </c>
      <c r="C188" s="59" t="s">
        <v>3524</v>
      </c>
      <c r="D188" s="60">
        <v>64688</v>
      </c>
      <c r="E188" s="59">
        <v>0</v>
      </c>
      <c r="F188" s="59">
        <v>0</v>
      </c>
      <c r="G188" s="121">
        <f>VLOOKUP($A188,ข้อมูลพื้นฐานรพ_สป_ณสค61!$C$2:$S$897,12,0)</f>
        <v>1.6508</v>
      </c>
      <c r="H188" s="59">
        <v>0</v>
      </c>
      <c r="I188" s="59">
        <v>0</v>
      </c>
      <c r="J188" s="59">
        <v>0</v>
      </c>
      <c r="K188" s="59">
        <v>0</v>
      </c>
      <c r="L188" s="59">
        <v>0</v>
      </c>
      <c r="M188" s="59">
        <v>0</v>
      </c>
      <c r="N188" s="59">
        <v>0</v>
      </c>
      <c r="O188" s="59">
        <v>0</v>
      </c>
      <c r="P188" s="59">
        <v>0</v>
      </c>
      <c r="Q188" s="59">
        <v>0</v>
      </c>
      <c r="R188" s="59">
        <v>0</v>
      </c>
      <c r="S188" s="59">
        <v>0</v>
      </c>
      <c r="T188" s="2">
        <f t="shared" si="4"/>
        <v>1.6</v>
      </c>
      <c r="U188" s="1">
        <f t="shared" si="5"/>
        <v>1</v>
      </c>
    </row>
    <row r="189" spans="1:21" x14ac:dyDescent="0.25">
      <c r="A189" s="66">
        <v>10895</v>
      </c>
      <c r="B189" s="57" t="s">
        <v>950</v>
      </c>
      <c r="C189" s="59" t="s">
        <v>3525</v>
      </c>
      <c r="D189" s="60">
        <v>11429</v>
      </c>
      <c r="E189" s="59">
        <v>1</v>
      </c>
      <c r="F189" s="61">
        <v>7474.0666000000001</v>
      </c>
      <c r="G189" s="64">
        <v>0.65400000000000003</v>
      </c>
      <c r="H189" s="59">
        <v>0.62490000000000001</v>
      </c>
      <c r="I189" s="59">
        <v>0.70669999999999999</v>
      </c>
      <c r="J189" s="59">
        <v>0.66849999999999998</v>
      </c>
      <c r="K189" s="59">
        <v>0.67310000000000003</v>
      </c>
      <c r="L189" s="59">
        <v>0.66649999999999998</v>
      </c>
      <c r="M189" s="59">
        <v>0.6361</v>
      </c>
      <c r="N189" s="59">
        <v>0.70079999999999998</v>
      </c>
      <c r="O189" s="59">
        <v>0.67589999999999995</v>
      </c>
      <c r="P189" s="59">
        <v>0.6452</v>
      </c>
      <c r="Q189" s="59">
        <v>0.70889999999999997</v>
      </c>
      <c r="R189" s="59">
        <v>0.46</v>
      </c>
      <c r="S189" s="59">
        <v>0.67420000000000002</v>
      </c>
      <c r="T189" s="2">
        <f t="shared" si="4"/>
        <v>0.6</v>
      </c>
      <c r="U189" s="1">
        <f t="shared" si="5"/>
        <v>1</v>
      </c>
    </row>
    <row r="190" spans="1:21" x14ac:dyDescent="0.25">
      <c r="A190" s="66">
        <v>10896</v>
      </c>
      <c r="B190" s="57" t="s">
        <v>954</v>
      </c>
      <c r="C190" s="59" t="s">
        <v>3526</v>
      </c>
      <c r="D190" s="60">
        <v>6229</v>
      </c>
      <c r="E190" s="59">
        <v>13</v>
      </c>
      <c r="F190" s="61">
        <v>3698.9436999999998</v>
      </c>
      <c r="G190" s="64">
        <v>0.59509999999999996</v>
      </c>
      <c r="H190" s="59">
        <v>0.68340000000000001</v>
      </c>
      <c r="I190" s="59">
        <v>0.66320000000000001</v>
      </c>
      <c r="J190" s="59">
        <v>0.58199999999999996</v>
      </c>
      <c r="K190" s="59">
        <v>0.5988</v>
      </c>
      <c r="L190" s="59">
        <v>0.57550000000000001</v>
      </c>
      <c r="M190" s="59">
        <v>0.7964</v>
      </c>
      <c r="N190" s="59">
        <v>0.60809999999999997</v>
      </c>
      <c r="O190" s="59">
        <v>0.65400000000000003</v>
      </c>
      <c r="P190" s="59">
        <v>0.5504</v>
      </c>
      <c r="Q190" s="59">
        <v>0.51549999999999996</v>
      </c>
      <c r="R190" s="59">
        <v>0.4597</v>
      </c>
      <c r="S190" s="59">
        <v>0.54890000000000005</v>
      </c>
      <c r="T190" s="2">
        <f t="shared" si="4"/>
        <v>0.6</v>
      </c>
      <c r="U190" s="1">
        <f t="shared" si="5"/>
        <v>0</v>
      </c>
    </row>
    <row r="191" spans="1:21" x14ac:dyDescent="0.25">
      <c r="A191" s="66">
        <v>10897</v>
      </c>
      <c r="B191" s="57" t="s">
        <v>1009</v>
      </c>
      <c r="C191" s="59" t="s">
        <v>3527</v>
      </c>
      <c r="D191" s="60">
        <v>28607</v>
      </c>
      <c r="E191" s="59">
        <v>381</v>
      </c>
      <c r="F191" s="61">
        <v>31391.109899999999</v>
      </c>
      <c r="G191" s="64">
        <v>1.1121000000000001</v>
      </c>
      <c r="H191" s="59">
        <v>1.0458000000000001</v>
      </c>
      <c r="I191" s="59">
        <v>1.1012999999999999</v>
      </c>
      <c r="J191" s="59">
        <v>1.1132</v>
      </c>
      <c r="K191" s="59">
        <v>1.0662</v>
      </c>
      <c r="L191" s="59">
        <v>1.0824</v>
      </c>
      <c r="M191" s="59">
        <v>1.1460999999999999</v>
      </c>
      <c r="N191" s="59">
        <v>1.1243000000000001</v>
      </c>
      <c r="O191" s="59">
        <v>0.96340000000000003</v>
      </c>
      <c r="P191" s="59">
        <v>1.1119000000000001</v>
      </c>
      <c r="Q191" s="59">
        <v>1.2076</v>
      </c>
      <c r="R191" s="59">
        <v>1.1380999999999999</v>
      </c>
      <c r="S191" s="59">
        <v>1.1267</v>
      </c>
      <c r="T191" s="2">
        <f t="shared" si="4"/>
        <v>1.2</v>
      </c>
      <c r="U191" s="1">
        <f t="shared" si="5"/>
        <v>0</v>
      </c>
    </row>
    <row r="192" spans="1:21" x14ac:dyDescent="0.25">
      <c r="A192" s="66">
        <v>10898</v>
      </c>
      <c r="B192" s="57" t="s">
        <v>954</v>
      </c>
      <c r="C192" s="59" t="s">
        <v>3528</v>
      </c>
      <c r="D192" s="60">
        <v>8411</v>
      </c>
      <c r="E192" s="59">
        <v>219</v>
      </c>
      <c r="F192" s="61">
        <v>4271.6786000000002</v>
      </c>
      <c r="G192" s="64">
        <v>0.52139999999999997</v>
      </c>
      <c r="H192" s="59">
        <v>0.5806</v>
      </c>
      <c r="I192" s="59">
        <v>0.52270000000000005</v>
      </c>
      <c r="J192" s="59">
        <v>0.56820000000000004</v>
      </c>
      <c r="K192" s="59">
        <v>0.53420000000000001</v>
      </c>
      <c r="L192" s="59">
        <v>0.52470000000000006</v>
      </c>
      <c r="M192" s="59">
        <v>0.53959999999999997</v>
      </c>
      <c r="N192" s="59">
        <v>0.63739999999999997</v>
      </c>
      <c r="O192" s="59">
        <v>0.61860000000000004</v>
      </c>
      <c r="P192" s="59">
        <v>0.57440000000000002</v>
      </c>
      <c r="Q192" s="59">
        <v>0.54330000000000001</v>
      </c>
      <c r="R192" s="59">
        <v>0.38800000000000001</v>
      </c>
      <c r="S192" s="59">
        <v>0.1089</v>
      </c>
      <c r="T192" s="2">
        <f t="shared" si="4"/>
        <v>0.6</v>
      </c>
      <c r="U192" s="1">
        <f t="shared" si="5"/>
        <v>0</v>
      </c>
    </row>
    <row r="193" spans="1:21" x14ac:dyDescent="0.25">
      <c r="A193" s="66">
        <v>10899</v>
      </c>
      <c r="B193" s="57" t="s">
        <v>950</v>
      </c>
      <c r="C193" s="59" t="s">
        <v>3529</v>
      </c>
      <c r="D193" s="60">
        <v>8246</v>
      </c>
      <c r="E193" s="59">
        <v>134</v>
      </c>
      <c r="F193" s="61">
        <v>6519.7536</v>
      </c>
      <c r="G193" s="64">
        <v>0.80369999999999997</v>
      </c>
      <c r="H193" s="59">
        <v>0.85970000000000002</v>
      </c>
      <c r="I193" s="59">
        <v>0.80659999999999998</v>
      </c>
      <c r="J193" s="59">
        <v>0.78649999999999998</v>
      </c>
      <c r="K193" s="59">
        <v>0.74450000000000005</v>
      </c>
      <c r="L193" s="59">
        <v>0.72819999999999996</v>
      </c>
      <c r="M193" s="59">
        <v>0.72409999999999997</v>
      </c>
      <c r="N193" s="59">
        <v>0.82679999999999998</v>
      </c>
      <c r="O193" s="59">
        <v>0.85389999999999999</v>
      </c>
      <c r="P193" s="59">
        <v>0.89139999999999997</v>
      </c>
      <c r="Q193" s="59">
        <v>0.76670000000000005</v>
      </c>
      <c r="R193" s="59">
        <v>0.85389999999999999</v>
      </c>
      <c r="S193" s="59">
        <v>0.79810000000000003</v>
      </c>
      <c r="T193" s="2">
        <f t="shared" si="4"/>
        <v>0.6</v>
      </c>
      <c r="U193" s="1">
        <f t="shared" si="5"/>
        <v>1</v>
      </c>
    </row>
    <row r="194" spans="1:21" x14ac:dyDescent="0.25">
      <c r="A194" s="66">
        <v>10900</v>
      </c>
      <c r="B194" s="57" t="s">
        <v>957</v>
      </c>
      <c r="C194" s="59" t="s">
        <v>3530</v>
      </c>
      <c r="D194" s="60">
        <v>11043</v>
      </c>
      <c r="E194" s="59">
        <v>186</v>
      </c>
      <c r="F194" s="61">
        <v>5154.2569999999996</v>
      </c>
      <c r="G194" s="64">
        <v>0.47470000000000001</v>
      </c>
      <c r="H194" s="59">
        <v>0.66279999999999994</v>
      </c>
      <c r="I194" s="59">
        <v>0.69440000000000002</v>
      </c>
      <c r="J194" s="59">
        <v>0.70520000000000005</v>
      </c>
      <c r="K194" s="59">
        <v>0.61890000000000001</v>
      </c>
      <c r="L194" s="59">
        <v>0.63339999999999996</v>
      </c>
      <c r="M194" s="59">
        <v>0.52539999999999998</v>
      </c>
      <c r="N194" s="59">
        <v>0.3286</v>
      </c>
      <c r="O194" s="59">
        <v>0.52210000000000001</v>
      </c>
      <c r="P194" s="59">
        <v>0.40029999999999999</v>
      </c>
      <c r="Q194" s="59">
        <v>0.15570000000000001</v>
      </c>
      <c r="R194" s="59">
        <v>0.2346</v>
      </c>
      <c r="S194" s="59">
        <v>0.2225</v>
      </c>
      <c r="T194" s="2">
        <f t="shared" si="4"/>
        <v>0.8</v>
      </c>
      <c r="U194" s="1">
        <f t="shared" si="5"/>
        <v>0</v>
      </c>
    </row>
    <row r="195" spans="1:21" x14ac:dyDescent="0.25">
      <c r="A195" s="66">
        <v>10901</v>
      </c>
      <c r="B195" s="57" t="s">
        <v>954</v>
      </c>
      <c r="C195" s="59" t="s">
        <v>3531</v>
      </c>
      <c r="D195" s="60">
        <v>5583</v>
      </c>
      <c r="E195" s="59">
        <v>462</v>
      </c>
      <c r="F195" s="61">
        <v>3043.8364000000001</v>
      </c>
      <c r="G195" s="64">
        <v>0.59440000000000004</v>
      </c>
      <c r="H195" s="59">
        <v>0.62670000000000003</v>
      </c>
      <c r="I195" s="59">
        <v>0.62060000000000004</v>
      </c>
      <c r="J195" s="59">
        <v>0.62450000000000006</v>
      </c>
      <c r="K195" s="59">
        <v>0.59940000000000004</v>
      </c>
      <c r="L195" s="59">
        <v>0.62470000000000003</v>
      </c>
      <c r="M195" s="59">
        <v>0.63800000000000001</v>
      </c>
      <c r="N195" s="59">
        <v>0.69379999999999997</v>
      </c>
      <c r="O195" s="59">
        <v>0.60070000000000001</v>
      </c>
      <c r="P195" s="59">
        <v>0.60389999999999999</v>
      </c>
      <c r="Q195" s="59">
        <v>0.54290000000000005</v>
      </c>
      <c r="R195" s="59">
        <v>0.46279999999999999</v>
      </c>
      <c r="S195" s="59">
        <v>0.47460000000000002</v>
      </c>
      <c r="T195" s="2">
        <f t="shared" si="4"/>
        <v>0.6</v>
      </c>
      <c r="U195" s="1">
        <f t="shared" si="5"/>
        <v>0</v>
      </c>
    </row>
    <row r="196" spans="1:21" x14ac:dyDescent="0.25">
      <c r="A196" s="66">
        <v>10902</v>
      </c>
      <c r="B196" s="57" t="s">
        <v>950</v>
      </c>
      <c r="C196" s="59" t="s">
        <v>3532</v>
      </c>
      <c r="D196" s="60">
        <v>6254</v>
      </c>
      <c r="E196" s="59">
        <v>143</v>
      </c>
      <c r="F196" s="61">
        <v>3354.5236</v>
      </c>
      <c r="G196" s="64">
        <v>0.54890000000000005</v>
      </c>
      <c r="H196" s="59">
        <v>0.58130000000000004</v>
      </c>
      <c r="I196" s="59">
        <v>0.56789999999999996</v>
      </c>
      <c r="J196" s="59">
        <v>0.60019999999999996</v>
      </c>
      <c r="K196" s="59">
        <v>0.54400000000000004</v>
      </c>
      <c r="L196" s="59">
        <v>0.55789999999999995</v>
      </c>
      <c r="M196" s="59">
        <v>0.57489999999999997</v>
      </c>
      <c r="N196" s="59">
        <v>0.59899999999999998</v>
      </c>
      <c r="O196" s="59">
        <v>0.51839999999999997</v>
      </c>
      <c r="P196" s="59">
        <v>0.53759999999999997</v>
      </c>
      <c r="Q196" s="59">
        <v>0.5675</v>
      </c>
      <c r="R196" s="59">
        <v>0.43099999999999999</v>
      </c>
      <c r="S196" s="59">
        <v>0.52</v>
      </c>
      <c r="T196" s="2">
        <f t="shared" ref="T196:T259" si="6">VLOOKUP($B196,$W$3:$AF$10,10,0)</f>
        <v>0.6</v>
      </c>
      <c r="U196" s="1">
        <f t="shared" ref="U196:U259" si="7">IF(G196&gt;=T196,1,0)</f>
        <v>0</v>
      </c>
    </row>
    <row r="197" spans="1:21" x14ac:dyDescent="0.25">
      <c r="A197" s="66">
        <v>10904</v>
      </c>
      <c r="B197" s="57" t="s">
        <v>957</v>
      </c>
      <c r="C197" s="59" t="s">
        <v>3533</v>
      </c>
      <c r="D197" s="60">
        <v>17424</v>
      </c>
      <c r="E197" s="59">
        <v>2</v>
      </c>
      <c r="F197" s="61">
        <v>10105.9733</v>
      </c>
      <c r="G197" s="64">
        <v>0.58009999999999995</v>
      </c>
      <c r="H197" s="59">
        <v>0.53900000000000003</v>
      </c>
      <c r="I197" s="59">
        <v>0.60840000000000005</v>
      </c>
      <c r="J197" s="59">
        <v>0.57969999999999999</v>
      </c>
      <c r="K197" s="59">
        <v>0.54239999999999999</v>
      </c>
      <c r="L197" s="59">
        <v>0.61260000000000003</v>
      </c>
      <c r="M197" s="59">
        <v>0.56159999999999999</v>
      </c>
      <c r="N197" s="59">
        <v>0.58940000000000003</v>
      </c>
      <c r="O197" s="59">
        <v>0.57640000000000002</v>
      </c>
      <c r="P197" s="59">
        <v>0.59019999999999995</v>
      </c>
      <c r="Q197" s="59">
        <v>0.59140000000000004</v>
      </c>
      <c r="R197" s="59">
        <v>0.60880000000000001</v>
      </c>
      <c r="S197" s="59">
        <v>0.60140000000000005</v>
      </c>
      <c r="T197" s="2">
        <f t="shared" si="6"/>
        <v>0.8</v>
      </c>
      <c r="U197" s="1">
        <f t="shared" si="7"/>
        <v>0</v>
      </c>
    </row>
    <row r="198" spans="1:21" x14ac:dyDescent="0.25">
      <c r="A198" s="66">
        <v>10905</v>
      </c>
      <c r="B198" s="57" t="s">
        <v>957</v>
      </c>
      <c r="C198" s="59" t="s">
        <v>3534</v>
      </c>
      <c r="D198" s="60">
        <v>7937</v>
      </c>
      <c r="E198" s="59">
        <v>53</v>
      </c>
      <c r="F198" s="61">
        <v>4907.6742999999997</v>
      </c>
      <c r="G198" s="64">
        <v>0.62250000000000005</v>
      </c>
      <c r="H198" s="59">
        <v>0.56669999999999998</v>
      </c>
      <c r="I198" s="59">
        <v>0.56479999999999997</v>
      </c>
      <c r="J198" s="59">
        <v>0.59540000000000004</v>
      </c>
      <c r="K198" s="59">
        <v>0.59399999999999997</v>
      </c>
      <c r="L198" s="59">
        <v>0.58299999999999996</v>
      </c>
      <c r="M198" s="59">
        <v>0.58120000000000005</v>
      </c>
      <c r="N198" s="59">
        <v>0.75900000000000001</v>
      </c>
      <c r="O198" s="59">
        <v>0.59040000000000004</v>
      </c>
      <c r="P198" s="59">
        <v>0.62380000000000002</v>
      </c>
      <c r="Q198" s="59">
        <v>0.67559999999999998</v>
      </c>
      <c r="R198" s="59">
        <v>0.65649999999999997</v>
      </c>
      <c r="S198" s="59">
        <v>0.64349999999999996</v>
      </c>
      <c r="T198" s="2">
        <f t="shared" si="6"/>
        <v>0.8</v>
      </c>
      <c r="U198" s="1">
        <f t="shared" si="7"/>
        <v>0</v>
      </c>
    </row>
    <row r="199" spans="1:21" x14ac:dyDescent="0.25">
      <c r="A199" s="66">
        <v>10906</v>
      </c>
      <c r="B199" s="57" t="s">
        <v>954</v>
      </c>
      <c r="C199" s="59" t="s">
        <v>3535</v>
      </c>
      <c r="D199" s="60">
        <v>4267</v>
      </c>
      <c r="E199" s="59">
        <v>15</v>
      </c>
      <c r="F199" s="61">
        <v>2235.7953000000002</v>
      </c>
      <c r="G199" s="64">
        <v>0.52580000000000005</v>
      </c>
      <c r="H199" s="59">
        <v>0.48470000000000002</v>
      </c>
      <c r="I199" s="59">
        <v>0.47470000000000001</v>
      </c>
      <c r="J199" s="59">
        <v>0.55279999999999996</v>
      </c>
      <c r="K199" s="59">
        <v>0.55489999999999995</v>
      </c>
      <c r="L199" s="59">
        <v>0.56820000000000004</v>
      </c>
      <c r="M199" s="59">
        <v>0.50819999999999999</v>
      </c>
      <c r="N199" s="59">
        <v>0.54669999999999996</v>
      </c>
      <c r="O199" s="59">
        <v>0.48749999999999999</v>
      </c>
      <c r="P199" s="59">
        <v>0.53539999999999999</v>
      </c>
      <c r="Q199" s="59">
        <v>0.52390000000000003</v>
      </c>
      <c r="R199" s="59">
        <v>0.47220000000000001</v>
      </c>
      <c r="S199" s="59">
        <v>0.62219999999999998</v>
      </c>
      <c r="T199" s="2">
        <f t="shared" si="6"/>
        <v>0.6</v>
      </c>
      <c r="U199" s="1">
        <f t="shared" si="7"/>
        <v>0</v>
      </c>
    </row>
    <row r="200" spans="1:21" x14ac:dyDescent="0.25">
      <c r="A200" s="66">
        <v>10907</v>
      </c>
      <c r="B200" s="57" t="s">
        <v>954</v>
      </c>
      <c r="C200" s="59" t="s">
        <v>3536</v>
      </c>
      <c r="D200" s="60">
        <v>2597</v>
      </c>
      <c r="E200" s="59">
        <v>15</v>
      </c>
      <c r="F200" s="61">
        <v>1470.2102</v>
      </c>
      <c r="G200" s="64">
        <v>0.56940000000000002</v>
      </c>
      <c r="H200" s="59">
        <v>0.61419999999999997</v>
      </c>
      <c r="I200" s="59">
        <v>0.65769999999999995</v>
      </c>
      <c r="J200" s="59">
        <v>0.58779999999999999</v>
      </c>
      <c r="K200" s="59">
        <v>0.58430000000000004</v>
      </c>
      <c r="L200" s="59">
        <v>0.65629999999999999</v>
      </c>
      <c r="M200" s="59">
        <v>0.42820000000000003</v>
      </c>
      <c r="N200" s="59">
        <v>0.54900000000000004</v>
      </c>
      <c r="O200" s="59">
        <v>0.4456</v>
      </c>
      <c r="P200" s="59">
        <v>0.52710000000000001</v>
      </c>
      <c r="Q200" s="59">
        <v>0.52090000000000003</v>
      </c>
      <c r="R200" s="59">
        <v>0.65480000000000005</v>
      </c>
      <c r="S200" s="59">
        <v>0.58120000000000005</v>
      </c>
      <c r="T200" s="2">
        <f t="shared" si="6"/>
        <v>0.6</v>
      </c>
      <c r="U200" s="1">
        <f t="shared" si="7"/>
        <v>0</v>
      </c>
    </row>
    <row r="201" spans="1:21" x14ac:dyDescent="0.25">
      <c r="A201" s="66">
        <v>10908</v>
      </c>
      <c r="B201" s="57" t="s">
        <v>954</v>
      </c>
      <c r="C201" s="59" t="s">
        <v>3537</v>
      </c>
      <c r="D201" s="60">
        <v>4508</v>
      </c>
      <c r="E201" s="59">
        <v>1</v>
      </c>
      <c r="F201" s="61">
        <v>2512.6287000000002</v>
      </c>
      <c r="G201" s="64">
        <v>0.5575</v>
      </c>
      <c r="H201" s="59">
        <v>0.55879999999999996</v>
      </c>
      <c r="I201" s="59">
        <v>0.58860000000000001</v>
      </c>
      <c r="J201" s="59">
        <v>0.58289999999999997</v>
      </c>
      <c r="K201" s="59">
        <v>0.54500000000000004</v>
      </c>
      <c r="L201" s="59">
        <v>0.50929999999999997</v>
      </c>
      <c r="M201" s="59">
        <v>0.56779999999999997</v>
      </c>
      <c r="N201" s="59">
        <v>0.56930000000000003</v>
      </c>
      <c r="O201" s="59">
        <v>0.61160000000000003</v>
      </c>
      <c r="P201" s="59">
        <v>0.51839999999999997</v>
      </c>
      <c r="Q201" s="59">
        <v>0.51329999999999998</v>
      </c>
      <c r="R201" s="59">
        <v>0.58260000000000001</v>
      </c>
      <c r="S201" s="59">
        <v>0.55249999999999999</v>
      </c>
      <c r="T201" s="2">
        <f t="shared" si="6"/>
        <v>0.6</v>
      </c>
      <c r="U201" s="1">
        <f t="shared" si="7"/>
        <v>0</v>
      </c>
    </row>
    <row r="202" spans="1:21" x14ac:dyDescent="0.25">
      <c r="A202" s="66">
        <v>10909</v>
      </c>
      <c r="B202" s="57" t="s">
        <v>954</v>
      </c>
      <c r="C202" s="59" t="s">
        <v>3538</v>
      </c>
      <c r="D202" s="60">
        <v>3616</v>
      </c>
      <c r="E202" s="59">
        <v>55</v>
      </c>
      <c r="F202" s="61">
        <v>1926.135</v>
      </c>
      <c r="G202" s="64">
        <v>0.54090000000000005</v>
      </c>
      <c r="H202" s="59">
        <v>0.50639999999999996</v>
      </c>
      <c r="I202" s="59">
        <v>0.54700000000000004</v>
      </c>
      <c r="J202" s="59">
        <v>0.54110000000000003</v>
      </c>
      <c r="K202" s="59">
        <v>0.55369999999999997</v>
      </c>
      <c r="L202" s="59">
        <v>0.52700000000000002</v>
      </c>
      <c r="M202" s="59">
        <v>0.60719999999999996</v>
      </c>
      <c r="N202" s="59">
        <v>0.55549999999999999</v>
      </c>
      <c r="O202" s="59">
        <v>0.58209999999999995</v>
      </c>
      <c r="P202" s="59">
        <v>0.58099999999999996</v>
      </c>
      <c r="Q202" s="59">
        <v>0.52339999999999998</v>
      </c>
      <c r="R202" s="59">
        <v>0.37169999999999997</v>
      </c>
      <c r="S202" s="59">
        <v>0.48849999999999999</v>
      </c>
      <c r="T202" s="2">
        <f t="shared" si="6"/>
        <v>0.6</v>
      </c>
      <c r="U202" s="1">
        <f t="shared" si="7"/>
        <v>0</v>
      </c>
    </row>
    <row r="203" spans="1:21" x14ac:dyDescent="0.25">
      <c r="A203" s="66">
        <v>10910</v>
      </c>
      <c r="B203" s="57" t="s">
        <v>954</v>
      </c>
      <c r="C203" s="59" t="s">
        <v>3539</v>
      </c>
      <c r="D203" s="60">
        <v>2782</v>
      </c>
      <c r="E203" s="59">
        <v>31</v>
      </c>
      <c r="F203" s="61">
        <v>1658.0491999999999</v>
      </c>
      <c r="G203" s="64">
        <v>0.60270000000000001</v>
      </c>
      <c r="H203" s="59">
        <v>0.61119999999999997</v>
      </c>
      <c r="I203" s="59">
        <v>0.63729999999999998</v>
      </c>
      <c r="J203" s="59">
        <v>0.69030000000000002</v>
      </c>
      <c r="K203" s="59">
        <v>0.70099999999999996</v>
      </c>
      <c r="L203" s="59">
        <v>0.64849999999999997</v>
      </c>
      <c r="M203" s="59">
        <v>0.60009999999999997</v>
      </c>
      <c r="N203" s="59">
        <v>0.64339999999999997</v>
      </c>
      <c r="O203" s="59">
        <v>0.60070000000000001</v>
      </c>
      <c r="P203" s="59">
        <v>0.55700000000000005</v>
      </c>
      <c r="Q203" s="59">
        <v>0.53749999999999998</v>
      </c>
      <c r="R203" s="59">
        <v>0.52239999999999998</v>
      </c>
      <c r="S203" s="59">
        <v>0.52829999999999999</v>
      </c>
      <c r="T203" s="2">
        <f t="shared" si="6"/>
        <v>0.6</v>
      </c>
      <c r="U203" s="1">
        <f t="shared" si="7"/>
        <v>1</v>
      </c>
    </row>
    <row r="204" spans="1:21" x14ac:dyDescent="0.25">
      <c r="A204" s="66">
        <v>10911</v>
      </c>
      <c r="B204" s="57" t="s">
        <v>954</v>
      </c>
      <c r="C204" s="59" t="s">
        <v>3540</v>
      </c>
      <c r="D204" s="60">
        <v>2647</v>
      </c>
      <c r="E204" s="59">
        <v>64</v>
      </c>
      <c r="F204" s="61">
        <v>1350.1755000000001</v>
      </c>
      <c r="G204" s="64">
        <v>0.52270000000000005</v>
      </c>
      <c r="H204" s="59">
        <v>0.52039999999999997</v>
      </c>
      <c r="I204" s="59">
        <v>0.52349999999999997</v>
      </c>
      <c r="J204" s="59">
        <v>0.57889999999999997</v>
      </c>
      <c r="K204" s="59">
        <v>0.46639999999999998</v>
      </c>
      <c r="L204" s="59">
        <v>0.51910000000000001</v>
      </c>
      <c r="M204" s="59">
        <v>0.50890000000000002</v>
      </c>
      <c r="N204" s="59">
        <v>0.53669999999999995</v>
      </c>
      <c r="O204" s="59">
        <v>0.52810000000000001</v>
      </c>
      <c r="P204" s="59">
        <v>0.55889999999999995</v>
      </c>
      <c r="Q204" s="59">
        <v>0.58040000000000003</v>
      </c>
      <c r="R204" s="59">
        <v>0.52439999999999998</v>
      </c>
      <c r="S204" s="59">
        <v>0.41689999999999999</v>
      </c>
      <c r="T204" s="2">
        <f t="shared" si="6"/>
        <v>0.6</v>
      </c>
      <c r="U204" s="1">
        <f t="shared" si="7"/>
        <v>0</v>
      </c>
    </row>
    <row r="205" spans="1:21" x14ac:dyDescent="0.25">
      <c r="A205" s="66">
        <v>10912</v>
      </c>
      <c r="B205" s="57" t="s">
        <v>954</v>
      </c>
      <c r="C205" s="59" t="s">
        <v>3541</v>
      </c>
      <c r="D205" s="60">
        <v>3340</v>
      </c>
      <c r="E205" s="59">
        <v>27</v>
      </c>
      <c r="F205" s="61">
        <v>1923.3313000000001</v>
      </c>
      <c r="G205" s="64">
        <v>0.58050000000000002</v>
      </c>
      <c r="H205" s="59">
        <v>0.55120000000000002</v>
      </c>
      <c r="I205" s="59">
        <v>0.64810000000000001</v>
      </c>
      <c r="J205" s="59">
        <v>0.62629999999999997</v>
      </c>
      <c r="K205" s="59">
        <v>0.623</v>
      </c>
      <c r="L205" s="59">
        <v>0.5766</v>
      </c>
      <c r="M205" s="59">
        <v>0.57320000000000004</v>
      </c>
      <c r="N205" s="59">
        <v>0.60589999999999999</v>
      </c>
      <c r="O205" s="59">
        <v>0.56030000000000002</v>
      </c>
      <c r="P205" s="59">
        <v>0.61309999999999998</v>
      </c>
      <c r="Q205" s="59">
        <v>0.55020000000000002</v>
      </c>
      <c r="R205" s="59">
        <v>0.5464</v>
      </c>
      <c r="S205" s="59">
        <v>0.52739999999999998</v>
      </c>
      <c r="T205" s="2">
        <f t="shared" si="6"/>
        <v>0.6</v>
      </c>
      <c r="U205" s="1">
        <f t="shared" si="7"/>
        <v>0</v>
      </c>
    </row>
    <row r="206" spans="1:21" x14ac:dyDescent="0.25">
      <c r="A206" s="66">
        <v>10913</v>
      </c>
      <c r="B206" s="57" t="s">
        <v>954</v>
      </c>
      <c r="C206" s="59" t="s">
        <v>3542</v>
      </c>
      <c r="D206" s="60">
        <v>3439</v>
      </c>
      <c r="E206" s="59">
        <v>5</v>
      </c>
      <c r="F206" s="61">
        <v>1969.3583000000001</v>
      </c>
      <c r="G206" s="64">
        <v>0.57350000000000001</v>
      </c>
      <c r="H206" s="59">
        <v>0.57579999999999998</v>
      </c>
      <c r="I206" s="59">
        <v>0.59260000000000002</v>
      </c>
      <c r="J206" s="59">
        <v>0.5897</v>
      </c>
      <c r="K206" s="59">
        <v>0.59830000000000005</v>
      </c>
      <c r="L206" s="59">
        <v>0.48670000000000002</v>
      </c>
      <c r="M206" s="59">
        <v>0.59470000000000001</v>
      </c>
      <c r="N206" s="59">
        <v>0.58830000000000005</v>
      </c>
      <c r="O206" s="59">
        <v>0.59699999999999998</v>
      </c>
      <c r="P206" s="59">
        <v>0.56120000000000003</v>
      </c>
      <c r="Q206" s="59">
        <v>0.53169999999999995</v>
      </c>
      <c r="R206" s="59">
        <v>0.6109</v>
      </c>
      <c r="S206" s="59">
        <v>0.54900000000000004</v>
      </c>
      <c r="T206" s="2">
        <f t="shared" si="6"/>
        <v>0.6</v>
      </c>
      <c r="U206" s="1">
        <f t="shared" si="7"/>
        <v>0</v>
      </c>
    </row>
    <row r="207" spans="1:21" x14ac:dyDescent="0.25">
      <c r="A207" s="66">
        <v>10914</v>
      </c>
      <c r="B207" s="57" t="s">
        <v>954</v>
      </c>
      <c r="C207" s="59" t="s">
        <v>3543</v>
      </c>
      <c r="D207" s="60">
        <v>3640</v>
      </c>
      <c r="E207" s="59">
        <v>12</v>
      </c>
      <c r="F207" s="61">
        <v>1861.4934000000001</v>
      </c>
      <c r="G207" s="64">
        <v>0.5131</v>
      </c>
      <c r="H207" s="59">
        <v>0.63560000000000005</v>
      </c>
      <c r="I207" s="59">
        <v>0.60009999999999997</v>
      </c>
      <c r="J207" s="59">
        <v>0.4713</v>
      </c>
      <c r="K207" s="59">
        <v>0.4839</v>
      </c>
      <c r="L207" s="59">
        <v>0.4733</v>
      </c>
      <c r="M207" s="59">
        <v>0.50470000000000004</v>
      </c>
      <c r="N207" s="59">
        <v>0.51990000000000003</v>
      </c>
      <c r="O207" s="59">
        <v>0.56999999999999995</v>
      </c>
      <c r="P207" s="59">
        <v>0.49919999999999998</v>
      </c>
      <c r="Q207" s="59">
        <v>0.45639999999999997</v>
      </c>
      <c r="R207" s="59">
        <v>0.49249999999999999</v>
      </c>
      <c r="S207" s="59">
        <v>0.48359999999999997</v>
      </c>
      <c r="T207" s="2">
        <f t="shared" si="6"/>
        <v>0.6</v>
      </c>
      <c r="U207" s="1">
        <f t="shared" si="7"/>
        <v>0</v>
      </c>
    </row>
    <row r="208" spans="1:21" x14ac:dyDescent="0.25">
      <c r="A208" s="66">
        <v>11619</v>
      </c>
      <c r="B208" s="57" t="s">
        <v>954</v>
      </c>
      <c r="C208" s="59" t="s">
        <v>3544</v>
      </c>
      <c r="D208" s="60">
        <v>2968</v>
      </c>
      <c r="E208" s="59">
        <v>19</v>
      </c>
      <c r="F208" s="61">
        <v>1536.123</v>
      </c>
      <c r="G208" s="64">
        <v>0.52090000000000003</v>
      </c>
      <c r="H208" s="59">
        <v>0.63939999999999997</v>
      </c>
      <c r="I208" s="59">
        <v>0.56879999999999997</v>
      </c>
      <c r="J208" s="59">
        <v>0.54559999999999997</v>
      </c>
      <c r="K208" s="59">
        <v>0.50180000000000002</v>
      </c>
      <c r="L208" s="59">
        <v>0.5927</v>
      </c>
      <c r="M208" s="59">
        <v>0.5151</v>
      </c>
      <c r="N208" s="59">
        <v>0.54459999999999997</v>
      </c>
      <c r="O208" s="59">
        <v>0.51300000000000001</v>
      </c>
      <c r="P208" s="59">
        <v>0.53110000000000002</v>
      </c>
      <c r="Q208" s="59">
        <v>0.47639999999999999</v>
      </c>
      <c r="R208" s="59">
        <v>0.36870000000000003</v>
      </c>
      <c r="S208" s="59">
        <v>0.39560000000000001</v>
      </c>
      <c r="T208" s="2">
        <f t="shared" si="6"/>
        <v>0.6</v>
      </c>
      <c r="U208" s="1">
        <f t="shared" si="7"/>
        <v>0</v>
      </c>
    </row>
    <row r="209" spans="1:21" x14ac:dyDescent="0.25">
      <c r="A209" s="66">
        <v>23578</v>
      </c>
      <c r="B209" s="57" t="s">
        <v>976</v>
      </c>
      <c r="C209" s="59" t="s">
        <v>3545</v>
      </c>
      <c r="D209" s="60">
        <v>2962</v>
      </c>
      <c r="E209" s="59">
        <v>33</v>
      </c>
      <c r="F209" s="61">
        <v>1664.7991999999999</v>
      </c>
      <c r="G209" s="64">
        <v>0.56840000000000002</v>
      </c>
      <c r="H209" s="59">
        <v>0.57909999999999995</v>
      </c>
      <c r="I209" s="59">
        <v>0.58420000000000005</v>
      </c>
      <c r="J209" s="59">
        <v>0.55189999999999995</v>
      </c>
      <c r="K209" s="59">
        <v>0.5867</v>
      </c>
      <c r="L209" s="59">
        <v>0.58860000000000001</v>
      </c>
      <c r="M209" s="59">
        <v>0.56630000000000003</v>
      </c>
      <c r="N209" s="59">
        <v>0.52980000000000005</v>
      </c>
      <c r="O209" s="59">
        <v>0.52739999999999998</v>
      </c>
      <c r="P209" s="59">
        <v>0.59060000000000001</v>
      </c>
      <c r="Q209" s="59">
        <v>0.57920000000000005</v>
      </c>
      <c r="R209" s="59">
        <v>0.51400000000000001</v>
      </c>
      <c r="S209" s="59">
        <v>0.57050000000000001</v>
      </c>
      <c r="T209" s="2">
        <f t="shared" si="6"/>
        <v>0.6</v>
      </c>
      <c r="U209" s="1">
        <f t="shared" si="7"/>
        <v>0</v>
      </c>
    </row>
    <row r="210" spans="1:21" x14ac:dyDescent="0.25">
      <c r="A210" s="66">
        <v>28020</v>
      </c>
      <c r="B210" s="57" t="s">
        <v>976</v>
      </c>
      <c r="C210" s="59" t="s">
        <v>3546</v>
      </c>
      <c r="D210" s="60">
        <v>4526</v>
      </c>
      <c r="E210" s="59">
        <v>9</v>
      </c>
      <c r="F210" s="61">
        <v>2535.0146</v>
      </c>
      <c r="G210" s="64">
        <v>0.56120000000000003</v>
      </c>
      <c r="H210" s="59">
        <v>0.62680000000000002</v>
      </c>
      <c r="I210" s="59">
        <v>0.66320000000000001</v>
      </c>
      <c r="J210" s="59">
        <v>0.5716</v>
      </c>
      <c r="K210" s="59">
        <v>0.55559999999999998</v>
      </c>
      <c r="L210" s="59">
        <v>0.51470000000000005</v>
      </c>
      <c r="M210" s="59">
        <v>0.58240000000000003</v>
      </c>
      <c r="N210" s="59">
        <v>0.53959999999999997</v>
      </c>
      <c r="O210" s="59">
        <v>0.62829999999999997</v>
      </c>
      <c r="P210" s="59">
        <v>0.55679999999999996</v>
      </c>
      <c r="Q210" s="59">
        <v>0.37080000000000002</v>
      </c>
      <c r="R210" s="59">
        <v>0.58709999999999996</v>
      </c>
      <c r="S210" s="59">
        <v>0.58450000000000002</v>
      </c>
      <c r="T210" s="2">
        <f t="shared" si="6"/>
        <v>0.6</v>
      </c>
      <c r="U210" s="1">
        <f t="shared" si="7"/>
        <v>0</v>
      </c>
    </row>
    <row r="211" spans="1:21" x14ac:dyDescent="0.25">
      <c r="A211" s="66">
        <v>10668</v>
      </c>
      <c r="B211" s="57" t="s">
        <v>946</v>
      </c>
      <c r="C211" s="59" t="s">
        <v>3547</v>
      </c>
      <c r="D211" s="60">
        <v>63284</v>
      </c>
      <c r="E211" s="59">
        <v>11</v>
      </c>
      <c r="F211" s="61">
        <v>101497.4047</v>
      </c>
      <c r="G211" s="64">
        <v>1.6041000000000001</v>
      </c>
      <c r="H211" s="59">
        <v>1.5481</v>
      </c>
      <c r="I211" s="59">
        <v>1.6427</v>
      </c>
      <c r="J211" s="59">
        <v>1.6732</v>
      </c>
      <c r="K211" s="59">
        <v>1.6589</v>
      </c>
      <c r="L211" s="59">
        <v>1.3983000000000001</v>
      </c>
      <c r="M211" s="59">
        <v>1.6927000000000001</v>
      </c>
      <c r="N211" s="59">
        <v>1.7110000000000001</v>
      </c>
      <c r="O211" s="59">
        <v>1.6877</v>
      </c>
      <c r="P211" s="59">
        <v>1.61</v>
      </c>
      <c r="Q211" s="59">
        <v>1.5927</v>
      </c>
      <c r="R211" s="59">
        <v>1.5387999999999999</v>
      </c>
      <c r="S211" s="59">
        <v>1.5106999999999999</v>
      </c>
      <c r="T211" s="2">
        <f t="shared" si="6"/>
        <v>1.6</v>
      </c>
      <c r="U211" s="1">
        <f t="shared" si="7"/>
        <v>1</v>
      </c>
    </row>
    <row r="212" spans="1:21" x14ac:dyDescent="0.25">
      <c r="A212" s="66">
        <v>10915</v>
      </c>
      <c r="B212" s="57" t="s">
        <v>954</v>
      </c>
      <c r="C212" s="59" t="s">
        <v>3548</v>
      </c>
      <c r="D212" s="60">
        <v>7968</v>
      </c>
      <c r="E212" s="59">
        <v>164</v>
      </c>
      <c r="F212" s="61">
        <v>4594.8675999999996</v>
      </c>
      <c r="G212" s="64">
        <v>0.58879999999999999</v>
      </c>
      <c r="H212" s="59">
        <v>0.57369999999999999</v>
      </c>
      <c r="I212" s="59">
        <v>0.59540000000000004</v>
      </c>
      <c r="J212" s="59">
        <v>0.54239999999999999</v>
      </c>
      <c r="K212" s="59">
        <v>0.58140000000000003</v>
      </c>
      <c r="L212" s="59">
        <v>0.59289999999999998</v>
      </c>
      <c r="M212" s="59">
        <v>0.59240000000000004</v>
      </c>
      <c r="N212" s="59">
        <v>0.55559999999999998</v>
      </c>
      <c r="O212" s="59">
        <v>0.63400000000000001</v>
      </c>
      <c r="P212" s="59">
        <v>0.61119999999999997</v>
      </c>
      <c r="Q212" s="59">
        <v>0.58009999999999995</v>
      </c>
      <c r="R212" s="59">
        <v>0.59030000000000005</v>
      </c>
      <c r="S212" s="59">
        <v>0.5655</v>
      </c>
      <c r="T212" s="2">
        <f t="shared" si="6"/>
        <v>0.6</v>
      </c>
      <c r="U212" s="1">
        <f t="shared" si="7"/>
        <v>0</v>
      </c>
    </row>
    <row r="213" spans="1:21" x14ac:dyDescent="0.25">
      <c r="A213" s="66">
        <v>10916</v>
      </c>
      <c r="B213" s="57" t="s">
        <v>950</v>
      </c>
      <c r="C213" s="59" t="s">
        <v>3549</v>
      </c>
      <c r="D213" s="60">
        <v>11795</v>
      </c>
      <c r="E213" s="59">
        <v>224</v>
      </c>
      <c r="F213" s="61">
        <v>8022.1163999999999</v>
      </c>
      <c r="G213" s="64">
        <v>0.69330000000000003</v>
      </c>
      <c r="H213" s="59">
        <v>0.67279999999999995</v>
      </c>
      <c r="I213" s="59">
        <v>0.68079999999999996</v>
      </c>
      <c r="J213" s="59">
        <v>0.76490000000000002</v>
      </c>
      <c r="K213" s="59">
        <v>0.73340000000000005</v>
      </c>
      <c r="L213" s="59">
        <v>0.66710000000000003</v>
      </c>
      <c r="M213" s="59">
        <v>0.65939999999999999</v>
      </c>
      <c r="N213" s="59">
        <v>0.6986</v>
      </c>
      <c r="O213" s="59">
        <v>0.73199999999999998</v>
      </c>
      <c r="P213" s="59">
        <v>0.59719999999999995</v>
      </c>
      <c r="Q213" s="59">
        <v>0.70220000000000005</v>
      </c>
      <c r="R213" s="59">
        <v>0.73760000000000003</v>
      </c>
      <c r="S213" s="59">
        <v>0.6865</v>
      </c>
      <c r="T213" s="2">
        <f t="shared" si="6"/>
        <v>0.6</v>
      </c>
      <c r="U213" s="1">
        <f t="shared" si="7"/>
        <v>1</v>
      </c>
    </row>
    <row r="214" spans="1:21" x14ac:dyDescent="0.25">
      <c r="A214" s="66">
        <v>10917</v>
      </c>
      <c r="B214" s="57" t="s">
        <v>954</v>
      </c>
      <c r="C214" s="59" t="s">
        <v>3550</v>
      </c>
      <c r="D214" s="60">
        <v>5292</v>
      </c>
      <c r="E214" s="59">
        <v>13</v>
      </c>
      <c r="F214" s="61">
        <v>2787.8072000000002</v>
      </c>
      <c r="G214" s="64">
        <v>0.52810000000000001</v>
      </c>
      <c r="H214" s="59">
        <v>0.55400000000000005</v>
      </c>
      <c r="I214" s="59">
        <v>0.59</v>
      </c>
      <c r="J214" s="59">
        <v>0.57630000000000003</v>
      </c>
      <c r="K214" s="59">
        <v>0.52170000000000005</v>
      </c>
      <c r="L214" s="59">
        <v>0.48720000000000002</v>
      </c>
      <c r="M214" s="59">
        <v>0.50019999999999998</v>
      </c>
      <c r="N214" s="59">
        <v>0.56469999999999998</v>
      </c>
      <c r="O214" s="59">
        <v>0.51200000000000001</v>
      </c>
      <c r="P214" s="59">
        <v>0.66990000000000005</v>
      </c>
      <c r="Q214" s="59">
        <v>0.51119999999999999</v>
      </c>
      <c r="R214" s="59">
        <v>0.4819</v>
      </c>
      <c r="S214" s="59">
        <v>0.29320000000000002</v>
      </c>
      <c r="T214" s="2">
        <f t="shared" si="6"/>
        <v>0.6</v>
      </c>
      <c r="U214" s="1">
        <f t="shared" si="7"/>
        <v>0</v>
      </c>
    </row>
    <row r="215" spans="1:21" x14ac:dyDescent="0.25">
      <c r="A215" s="66">
        <v>10918</v>
      </c>
      <c r="B215" s="57" t="s">
        <v>983</v>
      </c>
      <c r="C215" s="59" t="s">
        <v>3551</v>
      </c>
      <c r="D215" s="60">
        <v>19123</v>
      </c>
      <c r="E215" s="59">
        <v>157</v>
      </c>
      <c r="F215" s="61">
        <v>13660.4944</v>
      </c>
      <c r="G215" s="64">
        <v>0.72030000000000005</v>
      </c>
      <c r="H215" s="59">
        <v>0.82330000000000003</v>
      </c>
      <c r="I215" s="59">
        <v>0.80269999999999997</v>
      </c>
      <c r="J215" s="59">
        <v>0.84660000000000002</v>
      </c>
      <c r="K215" s="59">
        <v>0.86990000000000001</v>
      </c>
      <c r="L215" s="59">
        <v>0.72619999999999996</v>
      </c>
      <c r="M215" s="59">
        <v>0.74880000000000002</v>
      </c>
      <c r="N215" s="59">
        <v>0.70989999999999998</v>
      </c>
      <c r="O215" s="59">
        <v>0.54039999999999999</v>
      </c>
      <c r="P215" s="59">
        <v>0.48680000000000001</v>
      </c>
      <c r="Q215" s="59">
        <v>0.84760000000000002</v>
      </c>
      <c r="R215" s="59">
        <v>0.2056</v>
      </c>
      <c r="S215" s="59">
        <v>0.91359999999999997</v>
      </c>
      <c r="T215" s="2">
        <f t="shared" si="6"/>
        <v>1</v>
      </c>
      <c r="U215" s="1">
        <f t="shared" si="7"/>
        <v>0</v>
      </c>
    </row>
    <row r="216" spans="1:21" x14ac:dyDescent="0.25">
      <c r="A216" s="66">
        <v>10919</v>
      </c>
      <c r="B216" s="57" t="s">
        <v>954</v>
      </c>
      <c r="C216" s="59" t="s">
        <v>3552</v>
      </c>
      <c r="D216" s="60">
        <v>6217</v>
      </c>
      <c r="E216" s="59">
        <v>113</v>
      </c>
      <c r="F216" s="61">
        <v>2963.8872999999999</v>
      </c>
      <c r="G216" s="64">
        <v>0.48559999999999998</v>
      </c>
      <c r="H216" s="59">
        <v>0.53890000000000005</v>
      </c>
      <c r="I216" s="59">
        <v>0.54510000000000003</v>
      </c>
      <c r="J216" s="59">
        <v>0.52729999999999999</v>
      </c>
      <c r="K216" s="59">
        <v>0.48449999999999999</v>
      </c>
      <c r="L216" s="59">
        <v>0.51919999999999999</v>
      </c>
      <c r="M216" s="59">
        <v>0.50549999999999995</v>
      </c>
      <c r="N216" s="59">
        <v>0.5494</v>
      </c>
      <c r="O216" s="59">
        <v>0.499</v>
      </c>
      <c r="P216" s="59">
        <v>0.51949999999999996</v>
      </c>
      <c r="Q216" s="59">
        <v>0.49070000000000003</v>
      </c>
      <c r="R216" s="59">
        <v>0.29980000000000001</v>
      </c>
      <c r="S216" s="59">
        <v>0.35959999999999998</v>
      </c>
      <c r="T216" s="2">
        <f t="shared" si="6"/>
        <v>0.6</v>
      </c>
      <c r="U216" s="1">
        <f t="shared" si="7"/>
        <v>0</v>
      </c>
    </row>
    <row r="217" spans="1:21" x14ac:dyDescent="0.25">
      <c r="A217" s="66">
        <v>10920</v>
      </c>
      <c r="B217" s="57" t="s">
        <v>957</v>
      </c>
      <c r="C217" s="59" t="s">
        <v>3553</v>
      </c>
      <c r="D217" s="60">
        <v>13981</v>
      </c>
      <c r="E217" s="59">
        <v>110</v>
      </c>
      <c r="F217" s="61">
        <v>8334.5476999999992</v>
      </c>
      <c r="G217" s="64">
        <v>0.60089999999999999</v>
      </c>
      <c r="H217" s="59">
        <v>0.63039999999999996</v>
      </c>
      <c r="I217" s="59">
        <v>0.61799999999999999</v>
      </c>
      <c r="J217" s="59">
        <v>0.63480000000000003</v>
      </c>
      <c r="K217" s="59">
        <v>0.60650000000000004</v>
      </c>
      <c r="L217" s="59">
        <v>0.58399999999999996</v>
      </c>
      <c r="M217" s="59">
        <v>0.52010000000000001</v>
      </c>
      <c r="N217" s="59">
        <v>0.58989999999999998</v>
      </c>
      <c r="O217" s="59">
        <v>0.58460000000000001</v>
      </c>
      <c r="P217" s="59">
        <v>0.60119999999999996</v>
      </c>
      <c r="Q217" s="59">
        <v>0.63880000000000003</v>
      </c>
      <c r="R217" s="59">
        <v>0.61460000000000004</v>
      </c>
      <c r="S217" s="59">
        <v>0.58779999999999999</v>
      </c>
      <c r="T217" s="2">
        <f t="shared" si="6"/>
        <v>0.8</v>
      </c>
      <c r="U217" s="1">
        <f t="shared" si="7"/>
        <v>0</v>
      </c>
    </row>
    <row r="218" spans="1:21" x14ac:dyDescent="0.25">
      <c r="A218" s="66">
        <v>10921</v>
      </c>
      <c r="B218" s="57" t="s">
        <v>954</v>
      </c>
      <c r="C218" s="59" t="s">
        <v>3554</v>
      </c>
      <c r="D218" s="60">
        <v>3501</v>
      </c>
      <c r="E218" s="59">
        <v>1</v>
      </c>
      <c r="F218" s="61">
        <v>1943.3815</v>
      </c>
      <c r="G218" s="64">
        <v>0.55530000000000002</v>
      </c>
      <c r="H218" s="59">
        <v>0.56159999999999999</v>
      </c>
      <c r="I218" s="59">
        <v>0.62090000000000001</v>
      </c>
      <c r="J218" s="59">
        <v>0.58960000000000001</v>
      </c>
      <c r="K218" s="59">
        <v>0.54079999999999995</v>
      </c>
      <c r="L218" s="59">
        <v>0.53480000000000005</v>
      </c>
      <c r="M218" s="59">
        <v>0.57089999999999996</v>
      </c>
      <c r="N218" s="59">
        <v>0.57020000000000004</v>
      </c>
      <c r="O218" s="59">
        <v>0.57669999999999999</v>
      </c>
      <c r="P218" s="59">
        <v>0.59399999999999997</v>
      </c>
      <c r="Q218" s="59">
        <v>0.52880000000000005</v>
      </c>
      <c r="R218" s="59">
        <v>0.4965</v>
      </c>
      <c r="S218" s="59">
        <v>0.53320000000000001</v>
      </c>
      <c r="T218" s="2">
        <f t="shared" si="6"/>
        <v>0.6</v>
      </c>
      <c r="U218" s="1">
        <f t="shared" si="7"/>
        <v>0</v>
      </c>
    </row>
    <row r="219" spans="1:21" x14ac:dyDescent="0.25">
      <c r="A219" s="66">
        <v>10922</v>
      </c>
      <c r="B219" s="57" t="s">
        <v>957</v>
      </c>
      <c r="C219" s="59" t="s">
        <v>3555</v>
      </c>
      <c r="D219" s="60">
        <v>25700</v>
      </c>
      <c r="E219" s="59">
        <v>135</v>
      </c>
      <c r="F219" s="61">
        <v>15692.910599999999</v>
      </c>
      <c r="G219" s="64">
        <v>0.61380000000000001</v>
      </c>
      <c r="H219" s="59">
        <v>0.62070000000000003</v>
      </c>
      <c r="I219" s="59">
        <v>0.66839999999999999</v>
      </c>
      <c r="J219" s="59">
        <v>0.66039999999999999</v>
      </c>
      <c r="K219" s="59">
        <v>0.58899999999999997</v>
      </c>
      <c r="L219" s="59">
        <v>0.58530000000000004</v>
      </c>
      <c r="M219" s="59">
        <v>0.59430000000000005</v>
      </c>
      <c r="N219" s="59">
        <v>0.63349999999999995</v>
      </c>
      <c r="O219" s="59">
        <v>0.65880000000000005</v>
      </c>
      <c r="P219" s="59">
        <v>0.64529999999999998</v>
      </c>
      <c r="Q219" s="59">
        <v>0.56389999999999996</v>
      </c>
      <c r="R219" s="59">
        <v>0.58979999999999999</v>
      </c>
      <c r="S219" s="59">
        <v>0.5887</v>
      </c>
      <c r="T219" s="2">
        <f t="shared" si="6"/>
        <v>0.8</v>
      </c>
      <c r="U219" s="1">
        <f t="shared" si="7"/>
        <v>0</v>
      </c>
    </row>
    <row r="220" spans="1:21" x14ac:dyDescent="0.25">
      <c r="A220" s="66">
        <v>10923</v>
      </c>
      <c r="B220" s="57" t="s">
        <v>957</v>
      </c>
      <c r="C220" s="59" t="s">
        <v>3556</v>
      </c>
      <c r="D220" s="60">
        <v>19446</v>
      </c>
      <c r="E220" s="59">
        <v>339</v>
      </c>
      <c r="F220" s="61">
        <v>10315.0735</v>
      </c>
      <c r="G220" s="64">
        <v>0.53990000000000005</v>
      </c>
      <c r="H220" s="59">
        <v>0.53210000000000002</v>
      </c>
      <c r="I220" s="59">
        <v>0.52280000000000004</v>
      </c>
      <c r="J220" s="59">
        <v>0.54110000000000003</v>
      </c>
      <c r="K220" s="59">
        <v>0.52929999999999999</v>
      </c>
      <c r="L220" s="59">
        <v>0.52610000000000001</v>
      </c>
      <c r="M220" s="59">
        <v>0.59509999999999996</v>
      </c>
      <c r="N220" s="59">
        <v>0.53869999999999996</v>
      </c>
      <c r="O220" s="59">
        <v>0.46539999999999998</v>
      </c>
      <c r="P220" s="59">
        <v>0.57499999999999996</v>
      </c>
      <c r="Q220" s="59">
        <v>0.54420000000000002</v>
      </c>
      <c r="R220" s="59">
        <v>0.56979999999999997</v>
      </c>
      <c r="S220" s="59">
        <v>0.53469999999999995</v>
      </c>
      <c r="T220" s="2">
        <f t="shared" si="6"/>
        <v>0.8</v>
      </c>
      <c r="U220" s="1">
        <f t="shared" si="7"/>
        <v>0</v>
      </c>
    </row>
    <row r="221" spans="1:21" x14ac:dyDescent="0.25">
      <c r="A221" s="66">
        <v>10924</v>
      </c>
      <c r="B221" s="57" t="s">
        <v>954</v>
      </c>
      <c r="C221" s="59" t="s">
        <v>3557</v>
      </c>
      <c r="D221" s="60">
        <v>13664</v>
      </c>
      <c r="E221" s="59">
        <v>334</v>
      </c>
      <c r="F221" s="61">
        <v>7762.2617</v>
      </c>
      <c r="G221" s="64">
        <v>0.58230000000000004</v>
      </c>
      <c r="H221" s="59">
        <v>0.63149999999999995</v>
      </c>
      <c r="I221" s="59">
        <v>0.61060000000000003</v>
      </c>
      <c r="J221" s="59">
        <v>0.59150000000000003</v>
      </c>
      <c r="K221" s="59">
        <v>0.56659999999999999</v>
      </c>
      <c r="L221" s="59">
        <v>0.63119999999999998</v>
      </c>
      <c r="M221" s="59">
        <v>0.61580000000000001</v>
      </c>
      <c r="N221" s="59">
        <v>0.61350000000000005</v>
      </c>
      <c r="O221" s="59">
        <v>0.57789999999999997</v>
      </c>
      <c r="P221" s="59">
        <v>0.57620000000000005</v>
      </c>
      <c r="Q221" s="59">
        <v>0.49740000000000001</v>
      </c>
      <c r="R221" s="59">
        <v>0.51690000000000003</v>
      </c>
      <c r="S221" s="59">
        <v>0.57840000000000003</v>
      </c>
      <c r="T221" s="2">
        <f t="shared" si="6"/>
        <v>0.6</v>
      </c>
      <c r="U221" s="1">
        <f t="shared" si="7"/>
        <v>0</v>
      </c>
    </row>
    <row r="222" spans="1:21" x14ac:dyDescent="0.25">
      <c r="A222" s="66">
        <v>10925</v>
      </c>
      <c r="B222" s="57" t="s">
        <v>954</v>
      </c>
      <c r="C222" s="59" t="s">
        <v>3558</v>
      </c>
      <c r="D222" s="60">
        <v>4466</v>
      </c>
      <c r="E222" s="59">
        <v>11</v>
      </c>
      <c r="F222" s="61">
        <v>2201.6241</v>
      </c>
      <c r="G222" s="64">
        <v>0.49419999999999997</v>
      </c>
      <c r="H222" s="59">
        <v>0.46899999999999997</v>
      </c>
      <c r="I222" s="59">
        <v>0.50070000000000003</v>
      </c>
      <c r="J222" s="59">
        <v>0.46510000000000001</v>
      </c>
      <c r="K222" s="59">
        <v>0.4496</v>
      </c>
      <c r="L222" s="59">
        <v>0.5232</v>
      </c>
      <c r="M222" s="59">
        <v>0.47870000000000001</v>
      </c>
      <c r="N222" s="59">
        <v>0.47820000000000001</v>
      </c>
      <c r="O222" s="59">
        <v>0.50639999999999996</v>
      </c>
      <c r="P222" s="59">
        <v>0.54259999999999997</v>
      </c>
      <c r="Q222" s="59">
        <v>0.501</v>
      </c>
      <c r="R222" s="59">
        <v>0.4793</v>
      </c>
      <c r="S222" s="59">
        <v>0.5363</v>
      </c>
      <c r="T222" s="2">
        <f t="shared" si="6"/>
        <v>0.6</v>
      </c>
      <c r="U222" s="1">
        <f t="shared" si="7"/>
        <v>0</v>
      </c>
    </row>
    <row r="223" spans="1:21" x14ac:dyDescent="0.25">
      <c r="A223" s="66">
        <v>10926</v>
      </c>
      <c r="B223" s="57" t="s">
        <v>954</v>
      </c>
      <c r="C223" s="59" t="s">
        <v>3559</v>
      </c>
      <c r="D223" s="60">
        <v>3075</v>
      </c>
      <c r="E223" s="59">
        <v>1</v>
      </c>
      <c r="F223" s="61">
        <v>1657.4212</v>
      </c>
      <c r="G223" s="64">
        <v>0.53920000000000001</v>
      </c>
      <c r="H223" s="59">
        <v>0.5444</v>
      </c>
      <c r="I223" s="59">
        <v>0.51649999999999996</v>
      </c>
      <c r="J223" s="59">
        <v>0.5575</v>
      </c>
      <c r="K223" s="59">
        <v>0.53939999999999999</v>
      </c>
      <c r="L223" s="59">
        <v>0.52580000000000005</v>
      </c>
      <c r="M223" s="59">
        <v>0.50449999999999995</v>
      </c>
      <c r="N223" s="59">
        <v>0.56789999999999996</v>
      </c>
      <c r="O223" s="59">
        <v>0.54820000000000002</v>
      </c>
      <c r="P223" s="59">
        <v>0.5504</v>
      </c>
      <c r="Q223" s="59">
        <v>0.56889999999999996</v>
      </c>
      <c r="R223" s="59">
        <v>0.53680000000000005</v>
      </c>
      <c r="S223" s="59">
        <v>0.50490000000000002</v>
      </c>
      <c r="T223" s="2">
        <f t="shared" si="6"/>
        <v>0.6</v>
      </c>
      <c r="U223" s="1">
        <f t="shared" si="7"/>
        <v>0</v>
      </c>
    </row>
    <row r="224" spans="1:21" ht="26.4" x14ac:dyDescent="0.25">
      <c r="A224" s="66">
        <v>22302</v>
      </c>
      <c r="B224" s="57" t="s">
        <v>954</v>
      </c>
      <c r="C224" s="59" t="s">
        <v>3560</v>
      </c>
      <c r="D224" s="60">
        <v>2969</v>
      </c>
      <c r="E224" s="59">
        <v>45</v>
      </c>
      <c r="F224" s="61">
        <v>1591.2872</v>
      </c>
      <c r="G224" s="64">
        <v>0.54420000000000002</v>
      </c>
      <c r="H224" s="59">
        <v>0.56020000000000003</v>
      </c>
      <c r="I224" s="59">
        <v>0.60609999999999997</v>
      </c>
      <c r="J224" s="59">
        <v>0.59909999999999997</v>
      </c>
      <c r="K224" s="59">
        <v>0.52869999999999995</v>
      </c>
      <c r="L224" s="59">
        <v>0.56499999999999995</v>
      </c>
      <c r="M224" s="59">
        <v>0.52569999999999995</v>
      </c>
      <c r="N224" s="59">
        <v>0.53939999999999999</v>
      </c>
      <c r="O224" s="59">
        <v>0.57399999999999995</v>
      </c>
      <c r="P224" s="59">
        <v>0.5121</v>
      </c>
      <c r="Q224" s="59">
        <v>0.62319999999999998</v>
      </c>
      <c r="R224" s="59">
        <v>0.47789999999999999</v>
      </c>
      <c r="S224" s="59">
        <v>0.45829999999999999</v>
      </c>
      <c r="T224" s="2">
        <f t="shared" si="6"/>
        <v>0.6</v>
      </c>
      <c r="U224" s="1">
        <f t="shared" si="7"/>
        <v>0</v>
      </c>
    </row>
    <row r="225" spans="1:21" x14ac:dyDescent="0.25">
      <c r="A225" s="66">
        <v>27842</v>
      </c>
      <c r="B225" s="57" t="s">
        <v>976</v>
      </c>
      <c r="C225" s="59" t="s">
        <v>3561</v>
      </c>
      <c r="D225" s="60">
        <v>1859</v>
      </c>
      <c r="E225" s="59">
        <v>187</v>
      </c>
      <c r="F225" s="59">
        <v>866.52160000000003</v>
      </c>
      <c r="G225" s="64">
        <v>0.51829999999999998</v>
      </c>
      <c r="H225" s="59">
        <v>0.60629999999999995</v>
      </c>
      <c r="I225" s="59">
        <v>0.48570000000000002</v>
      </c>
      <c r="J225" s="59">
        <v>0.54479999999999995</v>
      </c>
      <c r="K225" s="59">
        <v>0.47720000000000001</v>
      </c>
      <c r="L225" s="59">
        <v>0.60970000000000002</v>
      </c>
      <c r="M225" s="59">
        <v>0.51649999999999996</v>
      </c>
      <c r="N225" s="59">
        <v>0.46579999999999999</v>
      </c>
      <c r="O225" s="59">
        <v>0.54349999999999998</v>
      </c>
      <c r="P225" s="59">
        <v>0.41549999999999998</v>
      </c>
      <c r="Q225" s="59">
        <v>0.49349999999999999</v>
      </c>
      <c r="R225" s="59">
        <v>0.54749999999999999</v>
      </c>
      <c r="S225" s="59">
        <v>0.46060000000000001</v>
      </c>
      <c r="T225" s="2">
        <f t="shared" si="6"/>
        <v>0.6</v>
      </c>
      <c r="U225" s="1">
        <f t="shared" si="7"/>
        <v>0</v>
      </c>
    </row>
    <row r="226" spans="1:21" x14ac:dyDescent="0.25">
      <c r="A226" s="66">
        <v>27843</v>
      </c>
      <c r="B226" s="57" t="s">
        <v>954</v>
      </c>
      <c r="C226" s="59" t="s">
        <v>3562</v>
      </c>
      <c r="D226" s="60">
        <v>3232</v>
      </c>
      <c r="E226" s="59">
        <v>143</v>
      </c>
      <c r="F226" s="61">
        <v>1506.1094000000001</v>
      </c>
      <c r="G226" s="64">
        <v>0.48759999999999998</v>
      </c>
      <c r="H226" s="59">
        <v>0.53849999999999998</v>
      </c>
      <c r="I226" s="59">
        <v>0.52080000000000004</v>
      </c>
      <c r="J226" s="59">
        <v>0.49630000000000002</v>
      </c>
      <c r="K226" s="59">
        <v>0.50970000000000004</v>
      </c>
      <c r="L226" s="59">
        <v>0.4587</v>
      </c>
      <c r="M226" s="59">
        <v>0.43580000000000002</v>
      </c>
      <c r="N226" s="59">
        <v>0.53349999999999997</v>
      </c>
      <c r="O226" s="59">
        <v>0.46239999999999998</v>
      </c>
      <c r="P226" s="59">
        <v>0.45810000000000001</v>
      </c>
      <c r="Q226" s="59">
        <v>0.52739999999999998</v>
      </c>
      <c r="R226" s="59">
        <v>0.56469999999999998</v>
      </c>
      <c r="S226" s="59">
        <v>0.3402</v>
      </c>
      <c r="T226" s="2">
        <f t="shared" si="6"/>
        <v>0.6</v>
      </c>
      <c r="U226" s="1">
        <f t="shared" si="7"/>
        <v>0</v>
      </c>
    </row>
    <row r="227" spans="1:21" x14ac:dyDescent="0.25">
      <c r="A227" s="66">
        <v>27844</v>
      </c>
      <c r="B227" s="57" t="s">
        <v>976</v>
      </c>
      <c r="C227" s="59" t="s">
        <v>3563</v>
      </c>
      <c r="D227" s="60">
        <v>2717</v>
      </c>
      <c r="E227" s="59">
        <v>0</v>
      </c>
      <c r="F227" s="61">
        <v>1563.5220999999999</v>
      </c>
      <c r="G227" s="64">
        <v>0.57550000000000001</v>
      </c>
      <c r="H227" s="59">
        <v>0.54959999999999998</v>
      </c>
      <c r="I227" s="59">
        <v>0.59319999999999995</v>
      </c>
      <c r="J227" s="59">
        <v>0.6048</v>
      </c>
      <c r="K227" s="59">
        <v>0.58389999999999997</v>
      </c>
      <c r="L227" s="59">
        <v>0.57869999999999999</v>
      </c>
      <c r="M227" s="59">
        <v>0.53569999999999995</v>
      </c>
      <c r="N227" s="59">
        <v>0.55110000000000003</v>
      </c>
      <c r="O227" s="59">
        <v>0.62450000000000006</v>
      </c>
      <c r="P227" s="59">
        <v>0.64910000000000001</v>
      </c>
      <c r="Q227" s="59">
        <v>0.59640000000000004</v>
      </c>
      <c r="R227" s="59">
        <v>0.54449999999999998</v>
      </c>
      <c r="S227" s="59">
        <v>0.51480000000000004</v>
      </c>
      <c r="T227" s="2">
        <f t="shared" si="6"/>
        <v>0.6</v>
      </c>
      <c r="U227" s="1">
        <f t="shared" si="7"/>
        <v>0</v>
      </c>
    </row>
    <row r="228" spans="1:21" x14ac:dyDescent="0.25">
      <c r="A228" s="66">
        <v>10700</v>
      </c>
      <c r="B228" s="57" t="s">
        <v>946</v>
      </c>
      <c r="C228" s="59" t="s">
        <v>3580</v>
      </c>
      <c r="D228" s="60">
        <v>53486</v>
      </c>
      <c r="E228" s="60">
        <v>41101</v>
      </c>
      <c r="F228" s="61">
        <v>19781.9316</v>
      </c>
      <c r="G228" s="64">
        <v>1.5972</v>
      </c>
      <c r="H228" s="59">
        <v>1.4397</v>
      </c>
      <c r="I228" s="59">
        <v>1.6157999999999999</v>
      </c>
      <c r="J228" s="59">
        <v>1.62</v>
      </c>
      <c r="K228" s="59">
        <v>0</v>
      </c>
      <c r="L228" s="59">
        <v>1.5382</v>
      </c>
      <c r="M228" s="59">
        <v>0</v>
      </c>
      <c r="N228" s="59">
        <v>0</v>
      </c>
      <c r="O228" s="59">
        <v>0.89070000000000005</v>
      </c>
      <c r="P228" s="59">
        <v>0</v>
      </c>
      <c r="Q228" s="59">
        <v>0</v>
      </c>
      <c r="R228" s="59">
        <v>0</v>
      </c>
      <c r="S228" s="59">
        <v>0</v>
      </c>
      <c r="T228" s="2">
        <f t="shared" si="6"/>
        <v>1.6</v>
      </c>
      <c r="U228" s="1">
        <f t="shared" si="7"/>
        <v>0</v>
      </c>
    </row>
    <row r="229" spans="1:21" x14ac:dyDescent="0.25">
      <c r="A229" s="66">
        <v>10927</v>
      </c>
      <c r="B229" s="57" t="s">
        <v>954</v>
      </c>
      <c r="C229" s="59" t="s">
        <v>3581</v>
      </c>
      <c r="D229" s="60">
        <v>2233</v>
      </c>
      <c r="E229" s="59">
        <v>257</v>
      </c>
      <c r="F229" s="61">
        <v>1354.5771</v>
      </c>
      <c r="G229" s="64">
        <v>0.6855</v>
      </c>
      <c r="H229" s="59">
        <v>0.64200000000000002</v>
      </c>
      <c r="I229" s="59">
        <v>0.60160000000000002</v>
      </c>
      <c r="J229" s="59">
        <v>0.60729999999999995</v>
      </c>
      <c r="K229" s="59">
        <v>0.66669999999999996</v>
      </c>
      <c r="L229" s="59">
        <v>0.75860000000000005</v>
      </c>
      <c r="M229" s="59">
        <v>0.64380000000000004</v>
      </c>
      <c r="N229" s="59">
        <v>0.7087</v>
      </c>
      <c r="O229" s="59">
        <v>0.74309999999999998</v>
      </c>
      <c r="P229" s="59">
        <v>0.71140000000000003</v>
      </c>
      <c r="Q229" s="59">
        <v>0.73150000000000004</v>
      </c>
      <c r="R229" s="59">
        <v>0.71409999999999996</v>
      </c>
      <c r="S229" s="59">
        <v>0.74470000000000003</v>
      </c>
      <c r="T229" s="2">
        <f t="shared" si="6"/>
        <v>0.6</v>
      </c>
      <c r="U229" s="1">
        <f t="shared" si="7"/>
        <v>1</v>
      </c>
    </row>
    <row r="230" spans="1:21" x14ac:dyDescent="0.25">
      <c r="A230" s="66">
        <v>10928</v>
      </c>
      <c r="B230" s="57" t="s">
        <v>950</v>
      </c>
      <c r="C230" s="59" t="s">
        <v>3582</v>
      </c>
      <c r="D230" s="60">
        <v>8817</v>
      </c>
      <c r="E230" s="59">
        <v>373</v>
      </c>
      <c r="F230" s="61">
        <v>6171.3474999999999</v>
      </c>
      <c r="G230" s="64">
        <v>0.73089999999999999</v>
      </c>
      <c r="H230" s="59">
        <v>0.70389999999999997</v>
      </c>
      <c r="I230" s="59">
        <v>0.74850000000000005</v>
      </c>
      <c r="J230" s="59">
        <v>0.74219999999999997</v>
      </c>
      <c r="K230" s="59">
        <v>0.68889999999999996</v>
      </c>
      <c r="L230" s="59">
        <v>0.76129999999999998</v>
      </c>
      <c r="M230" s="59">
        <v>0.8125</v>
      </c>
      <c r="N230" s="59">
        <v>0.82199999999999995</v>
      </c>
      <c r="O230" s="59">
        <v>0.71879999999999999</v>
      </c>
      <c r="P230" s="59">
        <v>0.72050000000000003</v>
      </c>
      <c r="Q230" s="59">
        <v>0.72150000000000003</v>
      </c>
      <c r="R230" s="59">
        <v>0.70599999999999996</v>
      </c>
      <c r="S230" s="59">
        <v>0.64610000000000001</v>
      </c>
      <c r="T230" s="2">
        <f t="shared" si="6"/>
        <v>0.6</v>
      </c>
      <c r="U230" s="1">
        <f t="shared" si="7"/>
        <v>1</v>
      </c>
    </row>
    <row r="231" spans="1:21" x14ac:dyDescent="0.25">
      <c r="A231" s="66">
        <v>10929</v>
      </c>
      <c r="B231" s="57" t="s">
        <v>983</v>
      </c>
      <c r="C231" s="59" t="s">
        <v>3583</v>
      </c>
      <c r="D231" s="60">
        <v>17957</v>
      </c>
      <c r="E231" s="60">
        <v>1791</v>
      </c>
      <c r="F231" s="61">
        <v>12708.0311</v>
      </c>
      <c r="G231" s="64">
        <v>0.78610000000000002</v>
      </c>
      <c r="H231" s="59">
        <v>0.73040000000000005</v>
      </c>
      <c r="I231" s="59">
        <v>0.80879999999999996</v>
      </c>
      <c r="J231" s="59">
        <v>0.74809999999999999</v>
      </c>
      <c r="K231" s="59">
        <v>0.77669999999999995</v>
      </c>
      <c r="L231" s="59">
        <v>0.79400000000000004</v>
      </c>
      <c r="M231" s="59">
        <v>0.78129999999999999</v>
      </c>
      <c r="N231" s="59">
        <v>0.82569999999999999</v>
      </c>
      <c r="O231" s="59">
        <v>0.83530000000000004</v>
      </c>
      <c r="P231" s="59">
        <v>0</v>
      </c>
      <c r="Q231" s="59">
        <v>0.7077</v>
      </c>
      <c r="R231" s="59">
        <v>0.78269999999999995</v>
      </c>
      <c r="S231" s="59">
        <v>0.85329999999999995</v>
      </c>
      <c r="T231" s="2">
        <f t="shared" si="6"/>
        <v>1</v>
      </c>
      <c r="U231" s="1">
        <f t="shared" si="7"/>
        <v>0</v>
      </c>
    </row>
    <row r="232" spans="1:21" x14ac:dyDescent="0.25">
      <c r="A232" s="66">
        <v>10930</v>
      </c>
      <c r="B232" s="57" t="s">
        <v>957</v>
      </c>
      <c r="C232" s="59" t="s">
        <v>3584</v>
      </c>
      <c r="D232" s="60">
        <v>7326</v>
      </c>
      <c r="E232" s="60">
        <v>1301</v>
      </c>
      <c r="F232" s="61">
        <v>3790.5185000000001</v>
      </c>
      <c r="G232" s="64">
        <v>0.62909999999999999</v>
      </c>
      <c r="H232" s="59">
        <v>0.73699999999999999</v>
      </c>
      <c r="I232" s="59">
        <v>0.83069999999999999</v>
      </c>
      <c r="J232" s="59">
        <v>0.75029999999999997</v>
      </c>
      <c r="K232" s="59">
        <v>0.80310000000000004</v>
      </c>
      <c r="L232" s="59">
        <v>0.67390000000000005</v>
      </c>
      <c r="M232" s="59">
        <v>0.21079999999999999</v>
      </c>
      <c r="N232" s="59">
        <v>0.39389999999999997</v>
      </c>
      <c r="O232" s="59">
        <v>0.7319</v>
      </c>
      <c r="P232" s="59">
        <v>0.58079999999999998</v>
      </c>
      <c r="Q232" s="59">
        <v>1.2999999999999999E-2</v>
      </c>
      <c r="R232" s="59">
        <v>0.28149999999999997</v>
      </c>
      <c r="S232" s="59">
        <v>0</v>
      </c>
      <c r="T232" s="2">
        <f t="shared" si="6"/>
        <v>0.8</v>
      </c>
      <c r="U232" s="1">
        <f t="shared" si="7"/>
        <v>0</v>
      </c>
    </row>
    <row r="233" spans="1:21" x14ac:dyDescent="0.25">
      <c r="A233" s="66">
        <v>10931</v>
      </c>
      <c r="B233" s="57" t="s">
        <v>954</v>
      </c>
      <c r="C233" s="59" t="s">
        <v>3585</v>
      </c>
      <c r="D233" s="60">
        <v>3516</v>
      </c>
      <c r="E233" s="59">
        <v>27</v>
      </c>
      <c r="F233" s="61">
        <v>2484.6966000000002</v>
      </c>
      <c r="G233" s="64">
        <v>0.71220000000000006</v>
      </c>
      <c r="H233" s="59">
        <v>0.61650000000000005</v>
      </c>
      <c r="I233" s="59">
        <v>0.64510000000000001</v>
      </c>
      <c r="J233" s="59">
        <v>0.64710000000000001</v>
      </c>
      <c r="K233" s="59">
        <v>0.62480000000000002</v>
      </c>
      <c r="L233" s="59">
        <v>0.6321</v>
      </c>
      <c r="M233" s="59">
        <v>0.6673</v>
      </c>
      <c r="N233" s="59">
        <v>0.73650000000000004</v>
      </c>
      <c r="O233" s="59">
        <v>0.77310000000000001</v>
      </c>
      <c r="P233" s="59">
        <v>0.72460000000000002</v>
      </c>
      <c r="Q233" s="59">
        <v>0.79220000000000002</v>
      </c>
      <c r="R233" s="59">
        <v>0.82340000000000002</v>
      </c>
      <c r="S233" s="59">
        <v>0.85719999999999996</v>
      </c>
      <c r="T233" s="2">
        <f t="shared" si="6"/>
        <v>0.6</v>
      </c>
      <c r="U233" s="1">
        <f t="shared" si="7"/>
        <v>1</v>
      </c>
    </row>
    <row r="234" spans="1:21" x14ac:dyDescent="0.25">
      <c r="A234" s="66">
        <v>10932</v>
      </c>
      <c r="B234" s="57" t="s">
        <v>954</v>
      </c>
      <c r="C234" s="59" t="s">
        <v>3586</v>
      </c>
      <c r="D234" s="60">
        <v>5069</v>
      </c>
      <c r="E234" s="60">
        <v>1342</v>
      </c>
      <c r="F234" s="61">
        <v>2859.1853000000001</v>
      </c>
      <c r="G234" s="64">
        <v>0.76719999999999999</v>
      </c>
      <c r="H234" s="59">
        <v>0.83689999999999998</v>
      </c>
      <c r="I234" s="59">
        <v>0.87370000000000003</v>
      </c>
      <c r="J234" s="59">
        <v>0.82989999999999997</v>
      </c>
      <c r="K234" s="59">
        <v>0.66700000000000004</v>
      </c>
      <c r="L234" s="59">
        <v>0.61170000000000002</v>
      </c>
      <c r="M234" s="59">
        <v>0.76200000000000001</v>
      </c>
      <c r="N234" s="59">
        <v>0.69969999999999999</v>
      </c>
      <c r="O234" s="59">
        <v>0.64929999999999999</v>
      </c>
      <c r="P234" s="59">
        <v>0.73939999999999995</v>
      </c>
      <c r="Q234" s="59">
        <v>0.73540000000000005</v>
      </c>
      <c r="R234" s="59">
        <v>0.70540000000000003</v>
      </c>
      <c r="S234" s="59">
        <v>0.83130000000000004</v>
      </c>
      <c r="T234" s="2">
        <f t="shared" si="6"/>
        <v>0.6</v>
      </c>
      <c r="U234" s="1">
        <f t="shared" si="7"/>
        <v>1</v>
      </c>
    </row>
    <row r="235" spans="1:21" x14ac:dyDescent="0.25">
      <c r="A235" s="66">
        <v>10933</v>
      </c>
      <c r="B235" s="57" t="s">
        <v>950</v>
      </c>
      <c r="C235" s="59" t="s">
        <v>3587</v>
      </c>
      <c r="D235" s="60">
        <v>8949</v>
      </c>
      <c r="E235" s="59">
        <v>135</v>
      </c>
      <c r="F235" s="61">
        <v>6357.8990999999996</v>
      </c>
      <c r="G235" s="64">
        <v>0.72130000000000005</v>
      </c>
      <c r="H235" s="59">
        <v>0.7228</v>
      </c>
      <c r="I235" s="59">
        <v>0.74109999999999998</v>
      </c>
      <c r="J235" s="59">
        <v>0.74360000000000004</v>
      </c>
      <c r="K235" s="59">
        <v>0.70550000000000002</v>
      </c>
      <c r="L235" s="59">
        <v>0.77159999999999995</v>
      </c>
      <c r="M235" s="59">
        <v>0.79359999999999997</v>
      </c>
      <c r="N235" s="59">
        <v>0.69479999999999997</v>
      </c>
      <c r="O235" s="59">
        <v>0.7873</v>
      </c>
      <c r="P235" s="59">
        <v>0.69679999999999997</v>
      </c>
      <c r="Q235" s="59">
        <v>0.65300000000000002</v>
      </c>
      <c r="R235" s="59">
        <v>0.6613</v>
      </c>
      <c r="S235" s="59">
        <v>0.71760000000000002</v>
      </c>
      <c r="T235" s="2">
        <f t="shared" si="6"/>
        <v>0.6</v>
      </c>
      <c r="U235" s="1">
        <f t="shared" si="7"/>
        <v>1</v>
      </c>
    </row>
    <row r="236" spans="1:21" x14ac:dyDescent="0.25">
      <c r="A236" s="66">
        <v>10934</v>
      </c>
      <c r="B236" s="57" t="s">
        <v>950</v>
      </c>
      <c r="C236" s="59" t="s">
        <v>3588</v>
      </c>
      <c r="D236" s="60">
        <v>8903</v>
      </c>
      <c r="E236" s="60">
        <v>1119</v>
      </c>
      <c r="F236" s="61">
        <v>5431.0547999999999</v>
      </c>
      <c r="G236" s="64">
        <v>0.69769999999999999</v>
      </c>
      <c r="H236" s="59">
        <v>0.67989999999999995</v>
      </c>
      <c r="I236" s="59">
        <v>0.73040000000000005</v>
      </c>
      <c r="J236" s="59">
        <v>0.65049999999999997</v>
      </c>
      <c r="K236" s="59">
        <v>0.67179999999999995</v>
      </c>
      <c r="L236" s="59">
        <v>0.70609999999999995</v>
      </c>
      <c r="M236" s="59">
        <v>0.70579999999999998</v>
      </c>
      <c r="N236" s="59">
        <v>0.6865</v>
      </c>
      <c r="O236" s="59">
        <v>0.7571</v>
      </c>
      <c r="P236" s="59">
        <v>0.70830000000000004</v>
      </c>
      <c r="Q236" s="59">
        <v>0.71460000000000001</v>
      </c>
      <c r="R236" s="59">
        <v>0.66020000000000001</v>
      </c>
      <c r="S236" s="59">
        <v>0</v>
      </c>
      <c r="T236" s="2">
        <f t="shared" si="6"/>
        <v>0.6</v>
      </c>
      <c r="U236" s="1">
        <f t="shared" si="7"/>
        <v>1</v>
      </c>
    </row>
    <row r="237" spans="1:21" x14ac:dyDescent="0.25">
      <c r="A237" s="66">
        <v>10935</v>
      </c>
      <c r="B237" s="57" t="s">
        <v>957</v>
      </c>
      <c r="C237" s="59" t="s">
        <v>3589</v>
      </c>
      <c r="D237" s="60">
        <v>11273</v>
      </c>
      <c r="E237" s="59">
        <v>120</v>
      </c>
      <c r="F237" s="61">
        <v>8778.1970999999994</v>
      </c>
      <c r="G237" s="64">
        <v>0.78710000000000002</v>
      </c>
      <c r="H237" s="59">
        <v>0.77029999999999998</v>
      </c>
      <c r="I237" s="59">
        <v>0.82499999999999996</v>
      </c>
      <c r="J237" s="59">
        <v>0.81140000000000001</v>
      </c>
      <c r="K237" s="59">
        <v>0.78759999999999997</v>
      </c>
      <c r="L237" s="59">
        <v>0.73850000000000005</v>
      </c>
      <c r="M237" s="59">
        <v>0.78169999999999995</v>
      </c>
      <c r="N237" s="59">
        <v>0.91839999999999999</v>
      </c>
      <c r="O237" s="59">
        <v>0.7359</v>
      </c>
      <c r="P237" s="59">
        <v>0.74419999999999997</v>
      </c>
      <c r="Q237" s="59">
        <v>0.79920000000000002</v>
      </c>
      <c r="R237" s="59">
        <v>0.76829999999999998</v>
      </c>
      <c r="S237" s="59">
        <v>0.78610000000000002</v>
      </c>
      <c r="T237" s="2">
        <f t="shared" si="6"/>
        <v>0.8</v>
      </c>
      <c r="U237" s="1">
        <f t="shared" si="7"/>
        <v>0</v>
      </c>
    </row>
    <row r="238" spans="1:21" x14ac:dyDescent="0.25">
      <c r="A238" s="66">
        <v>10936</v>
      </c>
      <c r="B238" s="57" t="s">
        <v>954</v>
      </c>
      <c r="C238" s="59" t="s">
        <v>3590</v>
      </c>
      <c r="D238" s="60">
        <v>1756</v>
      </c>
      <c r="E238" s="59">
        <v>4</v>
      </c>
      <c r="F238" s="61">
        <v>1034.8485000000001</v>
      </c>
      <c r="G238" s="64">
        <v>0.5907</v>
      </c>
      <c r="H238" s="59">
        <v>0.51090000000000002</v>
      </c>
      <c r="I238" s="59">
        <v>0.6391</v>
      </c>
      <c r="J238" s="59">
        <v>0.78759999999999997</v>
      </c>
      <c r="K238" s="59">
        <v>0.57220000000000004</v>
      </c>
      <c r="L238" s="59">
        <v>0.65639999999999998</v>
      </c>
      <c r="M238" s="59">
        <v>0.60350000000000004</v>
      </c>
      <c r="N238" s="59">
        <v>0.50939999999999996</v>
      </c>
      <c r="O238" s="59">
        <v>0.44019999999999998</v>
      </c>
      <c r="P238" s="59">
        <v>0.65510000000000002</v>
      </c>
      <c r="Q238" s="59">
        <v>0.56440000000000001</v>
      </c>
      <c r="R238" s="59">
        <v>0.58230000000000004</v>
      </c>
      <c r="S238" s="59">
        <v>0.58730000000000004</v>
      </c>
      <c r="T238" s="2">
        <f t="shared" si="6"/>
        <v>0.6</v>
      </c>
      <c r="U238" s="1">
        <f t="shared" si="7"/>
        <v>0</v>
      </c>
    </row>
    <row r="239" spans="1:21" x14ac:dyDescent="0.25">
      <c r="A239" s="66">
        <v>10937</v>
      </c>
      <c r="B239" s="57" t="s">
        <v>954</v>
      </c>
      <c r="C239" s="59" t="s">
        <v>3591</v>
      </c>
      <c r="D239" s="60">
        <v>2211</v>
      </c>
      <c r="E239" s="59">
        <v>45</v>
      </c>
      <c r="F239" s="61">
        <v>1654.7283</v>
      </c>
      <c r="G239" s="64">
        <v>0.76400000000000001</v>
      </c>
      <c r="H239" s="59">
        <v>0.75</v>
      </c>
      <c r="I239" s="59">
        <v>0.81640000000000001</v>
      </c>
      <c r="J239" s="59">
        <v>0.81810000000000005</v>
      </c>
      <c r="K239" s="59">
        <v>0.72070000000000001</v>
      </c>
      <c r="L239" s="59">
        <v>0.79930000000000001</v>
      </c>
      <c r="M239" s="59">
        <v>0.66539999999999999</v>
      </c>
      <c r="N239" s="59">
        <v>0.71499999999999997</v>
      </c>
      <c r="O239" s="59">
        <v>0.70940000000000003</v>
      </c>
      <c r="P239" s="59">
        <v>0.8034</v>
      </c>
      <c r="Q239" s="59">
        <v>0.78110000000000002</v>
      </c>
      <c r="R239" s="59">
        <v>0.79059999999999997</v>
      </c>
      <c r="S239" s="59">
        <v>0.80910000000000004</v>
      </c>
      <c r="T239" s="2">
        <f t="shared" si="6"/>
        <v>0.6</v>
      </c>
      <c r="U239" s="1">
        <f t="shared" si="7"/>
        <v>1</v>
      </c>
    </row>
    <row r="240" spans="1:21" x14ac:dyDescent="0.25">
      <c r="A240" s="66">
        <v>10938</v>
      </c>
      <c r="B240" s="57" t="s">
        <v>954</v>
      </c>
      <c r="C240" s="59" t="s">
        <v>3592</v>
      </c>
      <c r="D240" s="60">
        <v>3045</v>
      </c>
      <c r="E240" s="60">
        <v>2041</v>
      </c>
      <c r="F240" s="59">
        <v>810.83090000000004</v>
      </c>
      <c r="G240" s="64">
        <v>0.80759999999999998</v>
      </c>
      <c r="H240" s="59">
        <v>0.80010000000000003</v>
      </c>
      <c r="I240" s="59">
        <v>0.94210000000000005</v>
      </c>
      <c r="J240" s="59">
        <v>0.80030000000000001</v>
      </c>
      <c r="K240" s="59">
        <v>0.78139999999999998</v>
      </c>
      <c r="L240" s="59">
        <v>0.59089999999999998</v>
      </c>
      <c r="M240" s="59">
        <v>0</v>
      </c>
      <c r="N240" s="59">
        <v>0</v>
      </c>
      <c r="O240" s="59">
        <v>0.53559999999999997</v>
      </c>
      <c r="P240" s="59">
        <v>0</v>
      </c>
      <c r="Q240" s="59">
        <v>0</v>
      </c>
      <c r="R240" s="59">
        <v>0</v>
      </c>
      <c r="S240" s="59">
        <v>0</v>
      </c>
      <c r="T240" s="2">
        <f t="shared" si="6"/>
        <v>0.6</v>
      </c>
      <c r="U240" s="1">
        <f t="shared" si="7"/>
        <v>1</v>
      </c>
    </row>
    <row r="241" spans="1:21" x14ac:dyDescent="0.25">
      <c r="A241" s="66">
        <v>10939</v>
      </c>
      <c r="B241" s="57" t="s">
        <v>954</v>
      </c>
      <c r="C241" s="59" t="s">
        <v>3593</v>
      </c>
      <c r="D241" s="60">
        <v>4500</v>
      </c>
      <c r="E241" s="59">
        <v>77</v>
      </c>
      <c r="F241" s="61">
        <v>3486.0259999999998</v>
      </c>
      <c r="G241" s="64">
        <v>0.78820000000000001</v>
      </c>
      <c r="H241" s="59">
        <v>0.88470000000000004</v>
      </c>
      <c r="I241" s="59">
        <v>0.86080000000000001</v>
      </c>
      <c r="J241" s="59">
        <v>0.78749999999999998</v>
      </c>
      <c r="K241" s="59">
        <v>0.78849999999999998</v>
      </c>
      <c r="L241" s="59">
        <v>0.71199999999999997</v>
      </c>
      <c r="M241" s="59">
        <v>0.94010000000000005</v>
      </c>
      <c r="N241" s="59">
        <v>0.79410000000000003</v>
      </c>
      <c r="O241" s="59">
        <v>0.84189999999999998</v>
      </c>
      <c r="P241" s="59">
        <v>0.74809999999999999</v>
      </c>
      <c r="Q241" s="59">
        <v>0.7046</v>
      </c>
      <c r="R241" s="59">
        <v>0.69940000000000002</v>
      </c>
      <c r="S241" s="59">
        <v>0.73570000000000002</v>
      </c>
      <c r="T241" s="2">
        <f t="shared" si="6"/>
        <v>0.6</v>
      </c>
      <c r="U241" s="1">
        <f t="shared" si="7"/>
        <v>1</v>
      </c>
    </row>
    <row r="242" spans="1:21" x14ac:dyDescent="0.25">
      <c r="A242" s="66">
        <v>10940</v>
      </c>
      <c r="B242" s="57" t="s">
        <v>954</v>
      </c>
      <c r="C242" s="59" t="s">
        <v>3594</v>
      </c>
      <c r="D242" s="60">
        <v>2866</v>
      </c>
      <c r="E242" s="59">
        <v>347</v>
      </c>
      <c r="F242" s="61">
        <v>1620.7277999999999</v>
      </c>
      <c r="G242" s="64">
        <v>0.64339999999999997</v>
      </c>
      <c r="H242" s="59">
        <v>0.67169999999999996</v>
      </c>
      <c r="I242" s="59">
        <v>0.62080000000000002</v>
      </c>
      <c r="J242" s="59">
        <v>0.65559999999999996</v>
      </c>
      <c r="K242" s="59">
        <v>0.55369999999999997</v>
      </c>
      <c r="L242" s="59">
        <v>0.6421</v>
      </c>
      <c r="M242" s="59">
        <v>0.62150000000000005</v>
      </c>
      <c r="N242" s="59">
        <v>0.61250000000000004</v>
      </c>
      <c r="O242" s="59">
        <v>0.63500000000000001</v>
      </c>
      <c r="P242" s="59">
        <v>0.6724</v>
      </c>
      <c r="Q242" s="59">
        <v>0.6593</v>
      </c>
      <c r="R242" s="59">
        <v>0</v>
      </c>
      <c r="S242" s="59">
        <v>0.76500000000000001</v>
      </c>
      <c r="T242" s="2">
        <f t="shared" si="6"/>
        <v>0.6</v>
      </c>
      <c r="U242" s="1">
        <f t="shared" si="7"/>
        <v>1</v>
      </c>
    </row>
    <row r="243" spans="1:21" x14ac:dyDescent="0.25">
      <c r="A243" s="66">
        <v>10941</v>
      </c>
      <c r="B243" s="57" t="s">
        <v>954</v>
      </c>
      <c r="C243" s="59" t="s">
        <v>3595</v>
      </c>
      <c r="D243" s="60">
        <v>2327</v>
      </c>
      <c r="E243" s="59">
        <v>593</v>
      </c>
      <c r="F243" s="61">
        <v>1185.7303999999999</v>
      </c>
      <c r="G243" s="64">
        <v>0.68379999999999996</v>
      </c>
      <c r="H243" s="59">
        <v>0.72109999999999996</v>
      </c>
      <c r="I243" s="59">
        <v>0.64739999999999998</v>
      </c>
      <c r="J243" s="59">
        <v>0.7077</v>
      </c>
      <c r="K243" s="59">
        <v>0.72809999999999997</v>
      </c>
      <c r="L243" s="59">
        <v>0.67110000000000003</v>
      </c>
      <c r="M243" s="59">
        <v>0.65480000000000005</v>
      </c>
      <c r="N243" s="59">
        <v>0</v>
      </c>
      <c r="O243" s="59">
        <v>0.66830000000000001</v>
      </c>
      <c r="P243" s="59">
        <v>0.59699999999999998</v>
      </c>
      <c r="Q243" s="59">
        <v>0.4597</v>
      </c>
      <c r="R243" s="59">
        <v>0</v>
      </c>
      <c r="S243" s="59">
        <v>0.68189999999999995</v>
      </c>
      <c r="T243" s="2">
        <f t="shared" si="6"/>
        <v>0.6</v>
      </c>
      <c r="U243" s="1">
        <f t="shared" si="7"/>
        <v>1</v>
      </c>
    </row>
    <row r="244" spans="1:21" x14ac:dyDescent="0.25">
      <c r="A244" s="66">
        <v>10942</v>
      </c>
      <c r="B244" s="57" t="s">
        <v>954</v>
      </c>
      <c r="C244" s="59" t="s">
        <v>3596</v>
      </c>
      <c r="D244" s="60">
        <v>2834</v>
      </c>
      <c r="E244" s="60">
        <v>1496</v>
      </c>
      <c r="F244" s="59">
        <v>879.10050000000001</v>
      </c>
      <c r="G244" s="64">
        <v>0.65700000000000003</v>
      </c>
      <c r="H244" s="59">
        <v>0.62770000000000004</v>
      </c>
      <c r="I244" s="59">
        <v>0.69079999999999997</v>
      </c>
      <c r="J244" s="59">
        <v>0.63129999999999997</v>
      </c>
      <c r="K244" s="59">
        <v>0.67589999999999995</v>
      </c>
      <c r="L244" s="59">
        <v>0.62629999999999997</v>
      </c>
      <c r="M244" s="59">
        <v>0.69389999999999996</v>
      </c>
      <c r="N244" s="59">
        <v>0</v>
      </c>
      <c r="O244" s="59">
        <v>0</v>
      </c>
      <c r="P244" s="59">
        <v>0</v>
      </c>
      <c r="Q244" s="59">
        <v>0</v>
      </c>
      <c r="R244" s="59">
        <v>0</v>
      </c>
      <c r="S244" s="59">
        <v>0</v>
      </c>
      <c r="T244" s="2">
        <f t="shared" si="6"/>
        <v>0.6</v>
      </c>
      <c r="U244" s="1">
        <f t="shared" si="7"/>
        <v>1</v>
      </c>
    </row>
    <row r="245" spans="1:21" x14ac:dyDescent="0.25">
      <c r="A245" s="66">
        <v>10943</v>
      </c>
      <c r="B245" s="57" t="s">
        <v>954</v>
      </c>
      <c r="C245" s="59" t="s">
        <v>3597</v>
      </c>
      <c r="D245" s="60">
        <v>1781</v>
      </c>
      <c r="E245" s="59">
        <v>436</v>
      </c>
      <c r="F245" s="61">
        <v>1036.3299</v>
      </c>
      <c r="G245" s="64">
        <v>0.77049999999999996</v>
      </c>
      <c r="H245" s="59">
        <v>0.73260000000000003</v>
      </c>
      <c r="I245" s="59">
        <v>0.75880000000000003</v>
      </c>
      <c r="J245" s="59">
        <v>0.71919999999999995</v>
      </c>
      <c r="K245" s="59">
        <v>0.82699999999999996</v>
      </c>
      <c r="L245" s="59">
        <v>0.6714</v>
      </c>
      <c r="M245" s="59">
        <v>0.79569999999999996</v>
      </c>
      <c r="N245" s="59">
        <v>0.75749999999999995</v>
      </c>
      <c r="O245" s="59">
        <v>0.90190000000000003</v>
      </c>
      <c r="P245" s="59">
        <v>0.78300000000000003</v>
      </c>
      <c r="Q245" s="59">
        <v>0</v>
      </c>
      <c r="R245" s="59">
        <v>1.0582</v>
      </c>
      <c r="S245" s="59">
        <v>0</v>
      </c>
      <c r="T245" s="2">
        <f t="shared" si="6"/>
        <v>0.6</v>
      </c>
      <c r="U245" s="1">
        <f t="shared" si="7"/>
        <v>1</v>
      </c>
    </row>
    <row r="246" spans="1:21" ht="26.4" x14ac:dyDescent="0.25">
      <c r="A246" s="66">
        <v>23125</v>
      </c>
      <c r="B246" s="57" t="s">
        <v>954</v>
      </c>
      <c r="C246" s="59" t="s">
        <v>3598</v>
      </c>
      <c r="D246" s="60">
        <v>2323</v>
      </c>
      <c r="E246" s="59">
        <v>11</v>
      </c>
      <c r="F246" s="61">
        <v>1549.1276</v>
      </c>
      <c r="G246" s="64">
        <v>0.67</v>
      </c>
      <c r="H246" s="59">
        <v>0.72960000000000003</v>
      </c>
      <c r="I246" s="59">
        <v>0.78290000000000004</v>
      </c>
      <c r="J246" s="59">
        <v>0.66800000000000004</v>
      </c>
      <c r="K246" s="59">
        <v>0.63149999999999995</v>
      </c>
      <c r="L246" s="59">
        <v>0.67500000000000004</v>
      </c>
      <c r="M246" s="59">
        <v>0.59619999999999995</v>
      </c>
      <c r="N246" s="59">
        <v>0.68669999999999998</v>
      </c>
      <c r="O246" s="59">
        <v>0.7208</v>
      </c>
      <c r="P246" s="59">
        <v>0.60799999999999998</v>
      </c>
      <c r="Q246" s="59">
        <v>0.62150000000000005</v>
      </c>
      <c r="R246" s="59">
        <v>0.85109999999999997</v>
      </c>
      <c r="S246" s="59">
        <v>0.69610000000000005</v>
      </c>
      <c r="T246" s="2">
        <f t="shared" si="6"/>
        <v>0.6</v>
      </c>
      <c r="U246" s="1">
        <f t="shared" si="7"/>
        <v>1</v>
      </c>
    </row>
    <row r="247" spans="1:21" x14ac:dyDescent="0.25">
      <c r="A247" s="66">
        <v>28014</v>
      </c>
      <c r="B247" s="57" t="s">
        <v>976</v>
      </c>
      <c r="C247" s="59" t="s">
        <v>3599</v>
      </c>
      <c r="D247" s="60">
        <v>2687</v>
      </c>
      <c r="E247" s="59">
        <v>344</v>
      </c>
      <c r="F247" s="61">
        <v>1377.4512</v>
      </c>
      <c r="G247" s="64">
        <v>0.58789999999999998</v>
      </c>
      <c r="H247" s="59">
        <v>0.5696</v>
      </c>
      <c r="I247" s="59">
        <v>0.6119</v>
      </c>
      <c r="J247" s="59">
        <v>0.52559999999999996</v>
      </c>
      <c r="K247" s="59">
        <v>0.56130000000000002</v>
      </c>
      <c r="L247" s="59">
        <v>0.57840000000000003</v>
      </c>
      <c r="M247" s="59">
        <v>0.56299999999999994</v>
      </c>
      <c r="N247" s="59">
        <v>0.59179999999999999</v>
      </c>
      <c r="O247" s="59">
        <v>0.62670000000000003</v>
      </c>
      <c r="P247" s="59">
        <v>0.64710000000000001</v>
      </c>
      <c r="Q247" s="59">
        <v>0.59619999999999995</v>
      </c>
      <c r="R247" s="59">
        <v>0.58260000000000001</v>
      </c>
      <c r="S247" s="59">
        <v>0</v>
      </c>
      <c r="T247" s="2">
        <f t="shared" si="6"/>
        <v>0.6</v>
      </c>
      <c r="U247" s="1">
        <f t="shared" si="7"/>
        <v>0</v>
      </c>
    </row>
    <row r="248" spans="1:21" x14ac:dyDescent="0.25">
      <c r="A248" s="66">
        <v>28015</v>
      </c>
      <c r="B248" s="57" t="s">
        <v>954</v>
      </c>
      <c r="C248" s="59" t="s">
        <v>3600</v>
      </c>
      <c r="D248" s="60">
        <v>2360</v>
      </c>
      <c r="E248" s="59">
        <v>370</v>
      </c>
      <c r="F248" s="61">
        <v>1302.712</v>
      </c>
      <c r="G248" s="64">
        <v>0.65459999999999996</v>
      </c>
      <c r="H248" s="59">
        <v>0.54200000000000004</v>
      </c>
      <c r="I248" s="59">
        <v>0.62129999999999996</v>
      </c>
      <c r="J248" s="59">
        <v>0.67159999999999997</v>
      </c>
      <c r="K248" s="59">
        <v>0.72199999999999998</v>
      </c>
      <c r="L248" s="59">
        <v>0.64149999999999996</v>
      </c>
      <c r="M248" s="59">
        <v>0.6835</v>
      </c>
      <c r="N248" s="59">
        <v>0.73450000000000004</v>
      </c>
      <c r="O248" s="59">
        <v>0.65100000000000002</v>
      </c>
      <c r="P248" s="59">
        <v>0.65280000000000005</v>
      </c>
      <c r="Q248" s="59">
        <v>0.5857</v>
      </c>
      <c r="R248" s="59">
        <v>0.59930000000000005</v>
      </c>
      <c r="S248" s="59">
        <v>0.73640000000000005</v>
      </c>
      <c r="T248" s="2">
        <f t="shared" si="6"/>
        <v>0.6</v>
      </c>
      <c r="U248" s="1">
        <f t="shared" si="7"/>
        <v>1</v>
      </c>
    </row>
    <row r="249" spans="1:21" x14ac:dyDescent="0.25">
      <c r="A249" s="66">
        <v>28016</v>
      </c>
      <c r="B249" s="57" t="s">
        <v>976</v>
      </c>
      <c r="C249" s="59" t="s">
        <v>3601</v>
      </c>
      <c r="D249" s="60">
        <v>1074</v>
      </c>
      <c r="E249" s="59">
        <v>8</v>
      </c>
      <c r="F249" s="59">
        <v>765.5548</v>
      </c>
      <c r="G249" s="64">
        <v>0.71819999999999995</v>
      </c>
      <c r="H249" s="59">
        <v>0.70450000000000002</v>
      </c>
      <c r="I249" s="59">
        <v>0.70830000000000004</v>
      </c>
      <c r="J249" s="59">
        <v>0.72370000000000001</v>
      </c>
      <c r="K249" s="59">
        <v>0.71799999999999997</v>
      </c>
      <c r="L249" s="59">
        <v>0.7621</v>
      </c>
      <c r="M249" s="59">
        <v>0.71530000000000005</v>
      </c>
      <c r="N249" s="59">
        <v>0.626</v>
      </c>
      <c r="O249" s="59">
        <v>0.76680000000000004</v>
      </c>
      <c r="P249" s="59">
        <v>0.7833</v>
      </c>
      <c r="Q249" s="59">
        <v>0.71120000000000005</v>
      </c>
      <c r="R249" s="59">
        <v>0.75480000000000003</v>
      </c>
      <c r="S249" s="59">
        <v>0.65439999999999998</v>
      </c>
      <c r="T249" s="2">
        <f t="shared" si="6"/>
        <v>0.6</v>
      </c>
      <c r="U249" s="1">
        <f t="shared" si="7"/>
        <v>1</v>
      </c>
    </row>
    <row r="250" spans="1:21" x14ac:dyDescent="0.25">
      <c r="A250" s="66">
        <v>10669</v>
      </c>
      <c r="B250" s="57" t="s">
        <v>946</v>
      </c>
      <c r="C250" s="59" t="s">
        <v>3602</v>
      </c>
      <c r="D250" s="60">
        <v>83737</v>
      </c>
      <c r="E250" s="59">
        <v>0</v>
      </c>
      <c r="F250" s="59">
        <v>0</v>
      </c>
      <c r="G250" s="121">
        <f>VLOOKUP($A250,ข้อมูลพื้นฐานรพ_สป_ณสค61!$C$2:$S$897,12,0)</f>
        <v>2.1577000000000002</v>
      </c>
      <c r="H250" s="59">
        <v>0</v>
      </c>
      <c r="I250" s="59">
        <v>0</v>
      </c>
      <c r="J250" s="59">
        <v>0</v>
      </c>
      <c r="K250" s="59">
        <v>0</v>
      </c>
      <c r="L250" s="59">
        <v>0</v>
      </c>
      <c r="M250" s="59">
        <v>0</v>
      </c>
      <c r="N250" s="59">
        <v>0</v>
      </c>
      <c r="O250" s="59">
        <v>0</v>
      </c>
      <c r="P250" s="59">
        <v>0</v>
      </c>
      <c r="Q250" s="59">
        <v>0</v>
      </c>
      <c r="R250" s="59">
        <v>0</v>
      </c>
      <c r="S250" s="59">
        <v>0</v>
      </c>
      <c r="T250" s="2">
        <f t="shared" si="6"/>
        <v>1.6</v>
      </c>
      <c r="U250" s="1">
        <f t="shared" si="7"/>
        <v>1</v>
      </c>
    </row>
    <row r="251" spans="1:21" x14ac:dyDescent="0.25">
      <c r="A251" s="66">
        <v>10944</v>
      </c>
      <c r="B251" s="57" t="s">
        <v>954</v>
      </c>
      <c r="C251" s="59" t="s">
        <v>3603</v>
      </c>
      <c r="D251" s="60">
        <v>5852</v>
      </c>
      <c r="E251" s="59">
        <v>104</v>
      </c>
      <c r="F251" s="61">
        <v>1658.8933999999999</v>
      </c>
      <c r="G251" s="64">
        <v>0.28860000000000002</v>
      </c>
      <c r="H251" s="59">
        <v>0.57699999999999996</v>
      </c>
      <c r="I251" s="59">
        <v>0.63300000000000001</v>
      </c>
      <c r="J251" s="59">
        <v>0.58479999999999999</v>
      </c>
      <c r="K251" s="59">
        <v>0.54590000000000005</v>
      </c>
      <c r="L251" s="59">
        <v>0.51529999999999998</v>
      </c>
      <c r="M251" s="59">
        <v>0.52849999999999997</v>
      </c>
      <c r="N251" s="59">
        <v>1.1000000000000001E-3</v>
      </c>
      <c r="O251" s="59">
        <v>0</v>
      </c>
      <c r="P251" s="59">
        <v>0</v>
      </c>
      <c r="Q251" s="59">
        <v>0</v>
      </c>
      <c r="R251" s="59">
        <v>0</v>
      </c>
      <c r="S251" s="59">
        <v>0.51849999999999996</v>
      </c>
      <c r="T251" s="2">
        <f t="shared" si="6"/>
        <v>0.6</v>
      </c>
      <c r="U251" s="1">
        <f t="shared" si="7"/>
        <v>0</v>
      </c>
    </row>
    <row r="252" spans="1:21" x14ac:dyDescent="0.25">
      <c r="A252" s="66">
        <v>10945</v>
      </c>
      <c r="B252" s="57" t="s">
        <v>954</v>
      </c>
      <c r="C252" s="59" t="s">
        <v>3604</v>
      </c>
      <c r="D252" s="60">
        <v>2827</v>
      </c>
      <c r="E252" s="59">
        <v>156</v>
      </c>
      <c r="F252" s="61">
        <v>1078.8427999999999</v>
      </c>
      <c r="G252" s="64">
        <v>0.40389999999999998</v>
      </c>
      <c r="H252" s="59">
        <v>0.51019999999999999</v>
      </c>
      <c r="I252" s="59">
        <v>0.57689999999999997</v>
      </c>
      <c r="J252" s="59">
        <v>0.56230000000000002</v>
      </c>
      <c r="K252" s="59">
        <v>0.52980000000000005</v>
      </c>
      <c r="L252" s="59">
        <v>0.62209999999999999</v>
      </c>
      <c r="M252" s="59">
        <v>0.53349999999999997</v>
      </c>
      <c r="N252" s="59">
        <v>0.441</v>
      </c>
      <c r="O252" s="59">
        <v>0.4158</v>
      </c>
      <c r="P252" s="59">
        <v>0.50880000000000003</v>
      </c>
      <c r="Q252" s="59">
        <v>0.51500000000000001</v>
      </c>
      <c r="R252" s="59">
        <v>0</v>
      </c>
      <c r="S252" s="59">
        <v>0</v>
      </c>
      <c r="T252" s="2">
        <f t="shared" si="6"/>
        <v>0.6</v>
      </c>
      <c r="U252" s="1">
        <f t="shared" si="7"/>
        <v>0</v>
      </c>
    </row>
    <row r="253" spans="1:21" x14ac:dyDescent="0.25">
      <c r="A253" s="66">
        <v>10946</v>
      </c>
      <c r="B253" s="57" t="s">
        <v>954</v>
      </c>
      <c r="C253" s="59" t="s">
        <v>3605</v>
      </c>
      <c r="D253" s="60">
        <v>6483</v>
      </c>
      <c r="E253" s="59">
        <v>0</v>
      </c>
      <c r="F253" s="59">
        <v>0</v>
      </c>
      <c r="G253" s="121">
        <f>VLOOKUP($A253,ข้อมูลพื้นฐานรพ_สป_ณสค61!$C$2:$S$897,12,0)</f>
        <v>0.77600000000000002</v>
      </c>
      <c r="H253" s="59">
        <v>0</v>
      </c>
      <c r="I253" s="59">
        <v>0</v>
      </c>
      <c r="J253" s="59">
        <v>0</v>
      </c>
      <c r="K253" s="59">
        <v>0</v>
      </c>
      <c r="L253" s="59">
        <v>0</v>
      </c>
      <c r="M253" s="59">
        <v>0</v>
      </c>
      <c r="N253" s="59">
        <v>0</v>
      </c>
      <c r="O253" s="59">
        <v>0</v>
      </c>
      <c r="P253" s="59">
        <v>0</v>
      </c>
      <c r="Q253" s="59">
        <v>0</v>
      </c>
      <c r="R253" s="59">
        <v>0</v>
      </c>
      <c r="S253" s="59">
        <v>0</v>
      </c>
      <c r="T253" s="2">
        <f t="shared" si="6"/>
        <v>0.6</v>
      </c>
      <c r="U253" s="1">
        <f t="shared" si="7"/>
        <v>1</v>
      </c>
    </row>
    <row r="254" spans="1:21" x14ac:dyDescent="0.25">
      <c r="A254" s="66">
        <v>10947</v>
      </c>
      <c r="B254" s="57" t="s">
        <v>954</v>
      </c>
      <c r="C254" s="59" t="s">
        <v>3606</v>
      </c>
      <c r="D254" s="60">
        <v>5196</v>
      </c>
      <c r="E254" s="59">
        <v>39</v>
      </c>
      <c r="F254" s="61">
        <v>1764.3317</v>
      </c>
      <c r="G254" s="64">
        <v>0.34210000000000002</v>
      </c>
      <c r="H254" s="59">
        <v>0.55249999999999999</v>
      </c>
      <c r="I254" s="59">
        <v>0.5917</v>
      </c>
      <c r="J254" s="59">
        <v>0.57130000000000003</v>
      </c>
      <c r="K254" s="59">
        <v>0.58360000000000001</v>
      </c>
      <c r="L254" s="59">
        <v>0.55500000000000005</v>
      </c>
      <c r="M254" s="59">
        <v>0.55100000000000005</v>
      </c>
      <c r="N254" s="59">
        <v>0.57199999999999995</v>
      </c>
      <c r="O254" s="59">
        <v>0.58409999999999995</v>
      </c>
      <c r="P254" s="59">
        <v>8.0000000000000004E-4</v>
      </c>
      <c r="Q254" s="59">
        <v>0</v>
      </c>
      <c r="R254" s="59">
        <v>0</v>
      </c>
      <c r="S254" s="59">
        <v>0</v>
      </c>
      <c r="T254" s="2">
        <f t="shared" si="6"/>
        <v>0.6</v>
      </c>
      <c r="U254" s="1">
        <f t="shared" si="7"/>
        <v>0</v>
      </c>
    </row>
    <row r="255" spans="1:21" x14ac:dyDescent="0.25">
      <c r="A255" s="66">
        <v>10948</v>
      </c>
      <c r="B255" s="57" t="s">
        <v>954</v>
      </c>
      <c r="C255" s="59" t="s">
        <v>3607</v>
      </c>
      <c r="D255" s="60">
        <v>3420</v>
      </c>
      <c r="E255" s="59">
        <v>109</v>
      </c>
      <c r="F255" s="61">
        <v>1868.973</v>
      </c>
      <c r="G255" s="64">
        <v>0.5645</v>
      </c>
      <c r="H255" s="59">
        <v>0.51929999999999998</v>
      </c>
      <c r="I255" s="59">
        <v>0.5867</v>
      </c>
      <c r="J255" s="59">
        <v>0.5363</v>
      </c>
      <c r="K255" s="59">
        <v>0.52229999999999999</v>
      </c>
      <c r="L255" s="59">
        <v>0.57979999999999998</v>
      </c>
      <c r="M255" s="59">
        <v>0.60729999999999995</v>
      </c>
      <c r="N255" s="59">
        <v>0.60119999999999996</v>
      </c>
      <c r="O255" s="59">
        <v>0.53320000000000001</v>
      </c>
      <c r="P255" s="59">
        <v>0.52700000000000002</v>
      </c>
      <c r="Q255" s="59">
        <v>0.55630000000000002</v>
      </c>
      <c r="R255" s="59">
        <v>0.60419999999999996</v>
      </c>
      <c r="S255" s="59">
        <v>0.6038</v>
      </c>
      <c r="T255" s="2">
        <f t="shared" si="6"/>
        <v>0.6</v>
      </c>
      <c r="U255" s="1">
        <f t="shared" si="7"/>
        <v>0</v>
      </c>
    </row>
    <row r="256" spans="1:21" x14ac:dyDescent="0.25">
      <c r="A256" s="66">
        <v>10949</v>
      </c>
      <c r="B256" s="57" t="s">
        <v>954</v>
      </c>
      <c r="C256" s="59" t="s">
        <v>3608</v>
      </c>
      <c r="D256" s="60">
        <v>6278</v>
      </c>
      <c r="E256" s="59">
        <v>301</v>
      </c>
      <c r="F256" s="61">
        <v>1242.8353</v>
      </c>
      <c r="G256" s="64">
        <v>0.2079</v>
      </c>
      <c r="H256" s="59">
        <v>0.51739999999999997</v>
      </c>
      <c r="I256" s="59">
        <v>0.501</v>
      </c>
      <c r="J256" s="59">
        <v>0.50039999999999996</v>
      </c>
      <c r="K256" s="59">
        <v>0.51029999999999998</v>
      </c>
      <c r="L256" s="59">
        <v>0.55679999999999996</v>
      </c>
      <c r="M256" s="59">
        <v>0.51429999999999998</v>
      </c>
      <c r="N256" s="59">
        <v>0</v>
      </c>
      <c r="O256" s="59">
        <v>0</v>
      </c>
      <c r="P256" s="59">
        <v>0</v>
      </c>
      <c r="Q256" s="59">
        <v>0</v>
      </c>
      <c r="R256" s="59">
        <v>0</v>
      </c>
      <c r="S256" s="59">
        <v>0</v>
      </c>
      <c r="T256" s="2">
        <f t="shared" si="6"/>
        <v>0.6</v>
      </c>
      <c r="U256" s="1">
        <f t="shared" si="7"/>
        <v>0</v>
      </c>
    </row>
    <row r="257" spans="1:21" x14ac:dyDescent="0.25">
      <c r="A257" s="66">
        <v>10950</v>
      </c>
      <c r="B257" s="57" t="s">
        <v>954</v>
      </c>
      <c r="C257" s="59" t="s">
        <v>3609</v>
      </c>
      <c r="D257" s="60">
        <v>6543</v>
      </c>
      <c r="E257" s="60">
        <v>4541</v>
      </c>
      <c r="F257" s="61">
        <v>1156.5263</v>
      </c>
      <c r="G257" s="64">
        <v>0.57769999999999999</v>
      </c>
      <c r="H257" s="59">
        <v>0.64859999999999995</v>
      </c>
      <c r="I257" s="59">
        <v>0.67889999999999995</v>
      </c>
      <c r="J257" s="59">
        <v>0.66239999999999999</v>
      </c>
      <c r="K257" s="59">
        <v>0.60919999999999996</v>
      </c>
      <c r="L257" s="59">
        <v>0.54590000000000005</v>
      </c>
      <c r="M257" s="59">
        <v>0.56810000000000005</v>
      </c>
      <c r="N257" s="59">
        <v>0.56499999999999995</v>
      </c>
      <c r="O257" s="59">
        <v>0.55300000000000005</v>
      </c>
      <c r="P257" s="59">
        <v>0.54759999999999998</v>
      </c>
      <c r="Q257" s="59">
        <v>0.4299</v>
      </c>
      <c r="R257" s="59">
        <v>0.52200000000000002</v>
      </c>
      <c r="S257" s="59">
        <v>0.50160000000000005</v>
      </c>
      <c r="T257" s="2">
        <f t="shared" si="6"/>
        <v>0.6</v>
      </c>
      <c r="U257" s="1">
        <f t="shared" si="7"/>
        <v>0</v>
      </c>
    </row>
    <row r="258" spans="1:21" x14ac:dyDescent="0.25">
      <c r="A258" s="66">
        <v>10951</v>
      </c>
      <c r="B258" s="57" t="s">
        <v>957</v>
      </c>
      <c r="C258" s="59" t="s">
        <v>3610</v>
      </c>
      <c r="D258" s="60">
        <v>14554</v>
      </c>
      <c r="E258" s="60">
        <v>6922</v>
      </c>
      <c r="F258" s="59">
        <v>0</v>
      </c>
      <c r="G258" s="121">
        <f>VLOOKUP($A258,ข้อมูลพื้นฐานรพ_สป_ณสค61!$C$2:$S$897,12,0)</f>
        <v>0.71409999999999996</v>
      </c>
      <c r="H258" s="59">
        <v>0</v>
      </c>
      <c r="I258" s="59">
        <v>0</v>
      </c>
      <c r="J258" s="59">
        <v>0</v>
      </c>
      <c r="K258" s="59">
        <v>0</v>
      </c>
      <c r="L258" s="59">
        <v>0</v>
      </c>
      <c r="M258" s="59">
        <v>0</v>
      </c>
      <c r="N258" s="59">
        <v>0</v>
      </c>
      <c r="O258" s="59">
        <v>0</v>
      </c>
      <c r="P258" s="59">
        <v>0</v>
      </c>
      <c r="Q258" s="59">
        <v>0</v>
      </c>
      <c r="R258" s="59">
        <v>0</v>
      </c>
      <c r="S258" s="59">
        <v>0</v>
      </c>
      <c r="T258" s="2">
        <f t="shared" si="6"/>
        <v>0.8</v>
      </c>
      <c r="U258" s="1">
        <f t="shared" si="7"/>
        <v>0</v>
      </c>
    </row>
    <row r="259" spans="1:21" x14ac:dyDescent="0.25">
      <c r="A259" s="66">
        <v>10952</v>
      </c>
      <c r="B259" s="57" t="s">
        <v>954</v>
      </c>
      <c r="C259" s="59" t="s">
        <v>3611</v>
      </c>
      <c r="D259" s="60">
        <v>3706</v>
      </c>
      <c r="E259" s="60">
        <v>1411</v>
      </c>
      <c r="F259" s="59">
        <v>645.19269999999995</v>
      </c>
      <c r="G259" s="64">
        <v>0.28110000000000002</v>
      </c>
      <c r="H259" s="59">
        <v>0.61680000000000001</v>
      </c>
      <c r="I259" s="59">
        <v>0.65969999999999995</v>
      </c>
      <c r="J259" s="59">
        <v>0.69359999999999999</v>
      </c>
      <c r="K259" s="59">
        <v>0.63339999999999996</v>
      </c>
      <c r="L259" s="59">
        <v>0.63539999999999996</v>
      </c>
      <c r="M259" s="59">
        <v>0.55089999999999995</v>
      </c>
      <c r="N259" s="59">
        <v>0.5413</v>
      </c>
      <c r="O259" s="59">
        <v>0</v>
      </c>
      <c r="P259" s="59">
        <v>0</v>
      </c>
      <c r="Q259" s="59">
        <v>0</v>
      </c>
      <c r="R259" s="59">
        <v>0</v>
      </c>
      <c r="S259" s="59">
        <v>0.27860000000000001</v>
      </c>
      <c r="T259" s="2">
        <f t="shared" si="6"/>
        <v>0.6</v>
      </c>
      <c r="U259" s="1">
        <f t="shared" si="7"/>
        <v>0</v>
      </c>
    </row>
    <row r="260" spans="1:21" x14ac:dyDescent="0.25">
      <c r="A260" s="66">
        <v>10953</v>
      </c>
      <c r="B260" s="57" t="s">
        <v>954</v>
      </c>
      <c r="C260" s="59" t="s">
        <v>3612</v>
      </c>
      <c r="D260" s="60">
        <v>5758</v>
      </c>
      <c r="E260" s="60">
        <v>5758</v>
      </c>
      <c r="F260" s="59">
        <v>0</v>
      </c>
      <c r="G260" s="121">
        <f>VLOOKUP($A260,ข้อมูลพื้นฐานรพ_สป_ณสค61!$C$2:$S$897,12,0)</f>
        <v>0.69740000000000002</v>
      </c>
      <c r="H260" s="59">
        <v>0</v>
      </c>
      <c r="I260" s="59">
        <v>0</v>
      </c>
      <c r="J260" s="59">
        <v>0</v>
      </c>
      <c r="K260" s="59">
        <v>0</v>
      </c>
      <c r="L260" s="59">
        <v>0</v>
      </c>
      <c r="M260" s="59">
        <v>0</v>
      </c>
      <c r="N260" s="59">
        <v>0</v>
      </c>
      <c r="O260" s="59">
        <v>0</v>
      </c>
      <c r="P260" s="59">
        <v>0</v>
      </c>
      <c r="Q260" s="59">
        <v>0</v>
      </c>
      <c r="R260" s="59">
        <v>0</v>
      </c>
      <c r="S260" s="59">
        <v>0</v>
      </c>
      <c r="T260" s="2">
        <f t="shared" ref="T260:T323" si="8">VLOOKUP($B260,$W$3:$AF$10,10,0)</f>
        <v>0.6</v>
      </c>
      <c r="U260" s="1">
        <f t="shared" ref="U260:U323" si="9">IF(G260&gt;=T260,1,0)</f>
        <v>1</v>
      </c>
    </row>
    <row r="261" spans="1:21" x14ac:dyDescent="0.25">
      <c r="A261" s="66">
        <v>10954</v>
      </c>
      <c r="B261" s="57" t="s">
        <v>983</v>
      </c>
      <c r="C261" s="59" t="s">
        <v>3613</v>
      </c>
      <c r="D261" s="60">
        <v>23615</v>
      </c>
      <c r="E261" s="60">
        <v>4426</v>
      </c>
      <c r="F261" s="61">
        <v>19425.771499999999</v>
      </c>
      <c r="G261" s="64">
        <v>1.0123</v>
      </c>
      <c r="H261" s="59">
        <v>0.98650000000000004</v>
      </c>
      <c r="I261" s="59">
        <v>1.0227999999999999</v>
      </c>
      <c r="J261" s="59">
        <v>1.0244</v>
      </c>
      <c r="K261" s="59">
        <v>0.95430000000000004</v>
      </c>
      <c r="L261" s="59">
        <v>0.98260000000000003</v>
      </c>
      <c r="M261" s="59">
        <v>1.0089999999999999</v>
      </c>
      <c r="N261" s="59">
        <v>1.0894999999999999</v>
      </c>
      <c r="O261" s="59">
        <v>1.0326</v>
      </c>
      <c r="P261" s="59">
        <v>1.0376000000000001</v>
      </c>
      <c r="Q261" s="59">
        <v>1.3081</v>
      </c>
      <c r="R261" s="59">
        <v>1.012</v>
      </c>
      <c r="S261" s="59">
        <v>0.99980000000000002</v>
      </c>
      <c r="T261" s="2">
        <f t="shared" si="8"/>
        <v>1</v>
      </c>
      <c r="U261" s="1">
        <f t="shared" si="9"/>
        <v>1</v>
      </c>
    </row>
    <row r="262" spans="1:21" x14ac:dyDescent="0.25">
      <c r="A262" s="66">
        <v>10956</v>
      </c>
      <c r="B262" s="57" t="s">
        <v>957</v>
      </c>
      <c r="C262" s="59" t="s">
        <v>3614</v>
      </c>
      <c r="D262" s="60">
        <v>11626</v>
      </c>
      <c r="E262" s="59">
        <v>466</v>
      </c>
      <c r="F262" s="61">
        <v>3024.5196999999998</v>
      </c>
      <c r="G262" s="64">
        <v>0.27100000000000002</v>
      </c>
      <c r="H262" s="59">
        <v>0.61739999999999995</v>
      </c>
      <c r="I262" s="59">
        <v>0.6069</v>
      </c>
      <c r="J262" s="59">
        <v>0.65959999999999996</v>
      </c>
      <c r="K262" s="59">
        <v>0.6431</v>
      </c>
      <c r="L262" s="59">
        <v>0.65800000000000003</v>
      </c>
      <c r="M262" s="59">
        <v>0.69199999999999995</v>
      </c>
      <c r="N262" s="59">
        <v>1.1999999999999999E-3</v>
      </c>
      <c r="O262" s="59">
        <v>0</v>
      </c>
      <c r="P262" s="59">
        <v>0</v>
      </c>
      <c r="Q262" s="59">
        <v>0</v>
      </c>
      <c r="R262" s="59">
        <v>0</v>
      </c>
      <c r="S262" s="59">
        <v>0</v>
      </c>
      <c r="T262" s="2">
        <f t="shared" si="8"/>
        <v>0.8</v>
      </c>
      <c r="U262" s="1">
        <f t="shared" si="9"/>
        <v>0</v>
      </c>
    </row>
    <row r="263" spans="1:21" x14ac:dyDescent="0.25">
      <c r="A263" s="66">
        <v>10957</v>
      </c>
      <c r="B263" s="57" t="s">
        <v>954</v>
      </c>
      <c r="C263" s="59" t="s">
        <v>3615</v>
      </c>
      <c r="D263" s="60">
        <v>1867</v>
      </c>
      <c r="E263" s="59">
        <v>331</v>
      </c>
      <c r="F263" s="59">
        <v>583.54830000000004</v>
      </c>
      <c r="G263" s="64">
        <v>0.37990000000000002</v>
      </c>
      <c r="H263" s="59">
        <v>0.62439999999999996</v>
      </c>
      <c r="I263" s="59">
        <v>0.65680000000000005</v>
      </c>
      <c r="J263" s="59">
        <v>0.49619999999999997</v>
      </c>
      <c r="K263" s="59">
        <v>0.63619999999999999</v>
      </c>
      <c r="L263" s="59">
        <v>0.154</v>
      </c>
      <c r="M263" s="59">
        <v>0.57369999999999999</v>
      </c>
      <c r="N263" s="59">
        <v>0.1903</v>
      </c>
      <c r="O263" s="59">
        <v>0.3911</v>
      </c>
      <c r="P263" s="59">
        <v>0.22259999999999999</v>
      </c>
      <c r="Q263" s="59">
        <v>0.1288</v>
      </c>
      <c r="R263" s="59">
        <v>0.44140000000000001</v>
      </c>
      <c r="S263" s="59">
        <v>8.4000000000000005E-2</v>
      </c>
      <c r="T263" s="2">
        <f t="shared" si="8"/>
        <v>0.6</v>
      </c>
      <c r="U263" s="1">
        <f t="shared" si="9"/>
        <v>0</v>
      </c>
    </row>
    <row r="264" spans="1:21" x14ac:dyDescent="0.25">
      <c r="A264" s="66">
        <v>10958</v>
      </c>
      <c r="B264" s="57" t="s">
        <v>954</v>
      </c>
      <c r="C264" s="59" t="s">
        <v>3616</v>
      </c>
      <c r="D264" s="60">
        <v>3954</v>
      </c>
      <c r="E264" s="60">
        <v>3949</v>
      </c>
      <c r="F264" s="59">
        <v>2.8704000000000001</v>
      </c>
      <c r="G264" s="64">
        <v>0.57410000000000005</v>
      </c>
      <c r="H264" s="59">
        <v>0.70440000000000003</v>
      </c>
      <c r="I264" s="59">
        <v>0</v>
      </c>
      <c r="J264" s="59">
        <v>0</v>
      </c>
      <c r="K264" s="59">
        <v>0</v>
      </c>
      <c r="L264" s="59">
        <v>0</v>
      </c>
      <c r="M264" s="59">
        <v>0</v>
      </c>
      <c r="N264" s="59">
        <v>0</v>
      </c>
      <c r="O264" s="59">
        <v>0.26860000000000001</v>
      </c>
      <c r="P264" s="59">
        <v>0.6431</v>
      </c>
      <c r="Q264" s="59">
        <v>0.55000000000000004</v>
      </c>
      <c r="R264" s="59">
        <v>0</v>
      </c>
      <c r="S264" s="59">
        <v>0</v>
      </c>
      <c r="T264" s="2">
        <f t="shared" si="8"/>
        <v>0.6</v>
      </c>
      <c r="U264" s="1">
        <f t="shared" si="9"/>
        <v>0</v>
      </c>
    </row>
    <row r="265" spans="1:21" x14ac:dyDescent="0.25">
      <c r="A265" s="66">
        <v>10959</v>
      </c>
      <c r="B265" s="57" t="s">
        <v>954</v>
      </c>
      <c r="C265" s="59" t="s">
        <v>3617</v>
      </c>
      <c r="D265" s="60">
        <v>4039</v>
      </c>
      <c r="E265" s="59">
        <v>135</v>
      </c>
      <c r="F265" s="61">
        <v>1363.626</v>
      </c>
      <c r="G265" s="64">
        <v>0.3493</v>
      </c>
      <c r="H265" s="59">
        <v>0.60240000000000005</v>
      </c>
      <c r="I265" s="59">
        <v>0.5333</v>
      </c>
      <c r="J265" s="59">
        <v>0.57820000000000005</v>
      </c>
      <c r="K265" s="59">
        <v>0.55840000000000001</v>
      </c>
      <c r="L265" s="59">
        <v>0.57250000000000001</v>
      </c>
      <c r="M265" s="59">
        <v>0.57520000000000004</v>
      </c>
      <c r="N265" s="59">
        <v>0.60040000000000004</v>
      </c>
      <c r="O265" s="59">
        <v>0</v>
      </c>
      <c r="P265" s="59">
        <v>0</v>
      </c>
      <c r="Q265" s="59">
        <v>0</v>
      </c>
      <c r="R265" s="59">
        <v>0</v>
      </c>
      <c r="S265" s="59">
        <v>0.52669999999999995</v>
      </c>
      <c r="T265" s="2">
        <f t="shared" si="8"/>
        <v>0.6</v>
      </c>
      <c r="U265" s="1">
        <f t="shared" si="9"/>
        <v>0</v>
      </c>
    </row>
    <row r="266" spans="1:21" x14ac:dyDescent="0.25">
      <c r="A266" s="66">
        <v>10960</v>
      </c>
      <c r="B266" s="57" t="s">
        <v>954</v>
      </c>
      <c r="C266" s="59" t="s">
        <v>3618</v>
      </c>
      <c r="D266" s="60">
        <v>2320</v>
      </c>
      <c r="E266" s="59">
        <v>264</v>
      </c>
      <c r="F266" s="61">
        <v>1369.1436000000001</v>
      </c>
      <c r="G266" s="64">
        <v>0.66590000000000005</v>
      </c>
      <c r="H266" s="59">
        <v>0.72709999999999997</v>
      </c>
      <c r="I266" s="59">
        <v>0.74950000000000006</v>
      </c>
      <c r="J266" s="59">
        <v>0.78800000000000003</v>
      </c>
      <c r="K266" s="59">
        <v>0.65680000000000005</v>
      </c>
      <c r="L266" s="59">
        <v>0.63470000000000004</v>
      </c>
      <c r="M266" s="59">
        <v>0.60089999999999999</v>
      </c>
      <c r="N266" s="59">
        <v>0.80800000000000005</v>
      </c>
      <c r="O266" s="59">
        <v>0.64690000000000003</v>
      </c>
      <c r="P266" s="59">
        <v>0.60870000000000002</v>
      </c>
      <c r="Q266" s="59">
        <v>0.61299999999999999</v>
      </c>
      <c r="R266" s="59">
        <v>0.60170000000000001</v>
      </c>
      <c r="S266" s="59">
        <v>0.59940000000000004</v>
      </c>
      <c r="T266" s="2">
        <f t="shared" si="8"/>
        <v>0.6</v>
      </c>
      <c r="U266" s="1">
        <f t="shared" si="9"/>
        <v>1</v>
      </c>
    </row>
    <row r="267" spans="1:21" x14ac:dyDescent="0.25">
      <c r="A267" s="66">
        <v>10961</v>
      </c>
      <c r="B267" s="57" t="s">
        <v>954</v>
      </c>
      <c r="C267" s="59" t="s">
        <v>3619</v>
      </c>
      <c r="D267" s="60">
        <v>4710</v>
      </c>
      <c r="E267" s="59">
        <v>191</v>
      </c>
      <c r="F267" s="59">
        <v>902.6961</v>
      </c>
      <c r="G267" s="64">
        <v>0.19980000000000001</v>
      </c>
      <c r="H267" s="59">
        <v>0.59540000000000004</v>
      </c>
      <c r="I267" s="59">
        <v>0.57979999999999998</v>
      </c>
      <c r="J267" s="59">
        <v>0.65769999999999995</v>
      </c>
      <c r="K267" s="59">
        <v>0.60299999999999998</v>
      </c>
      <c r="L267" s="59">
        <v>0.49170000000000003</v>
      </c>
      <c r="M267" s="59">
        <v>0.55220000000000002</v>
      </c>
      <c r="N267" s="59">
        <v>0</v>
      </c>
      <c r="O267" s="59">
        <v>0</v>
      </c>
      <c r="P267" s="59">
        <v>0</v>
      </c>
      <c r="Q267" s="59">
        <v>8.9999999999999998E-4</v>
      </c>
      <c r="R267" s="59">
        <v>0</v>
      </c>
      <c r="S267" s="59">
        <v>0</v>
      </c>
      <c r="T267" s="2">
        <f t="shared" si="8"/>
        <v>0.6</v>
      </c>
      <c r="U267" s="1">
        <f t="shared" si="9"/>
        <v>0</v>
      </c>
    </row>
    <row r="268" spans="1:21" x14ac:dyDescent="0.25">
      <c r="A268" s="66">
        <v>10962</v>
      </c>
      <c r="B268" s="57" t="s">
        <v>954</v>
      </c>
      <c r="C268" s="59" t="s">
        <v>3620</v>
      </c>
      <c r="D268" s="60">
        <v>1800</v>
      </c>
      <c r="E268" s="59">
        <v>146</v>
      </c>
      <c r="F268" s="59">
        <v>287</v>
      </c>
      <c r="G268" s="64">
        <v>0.17349999999999999</v>
      </c>
      <c r="H268" s="59">
        <v>0.55410000000000004</v>
      </c>
      <c r="I268" s="59">
        <v>0.49299999999999999</v>
      </c>
      <c r="J268" s="59">
        <v>0.44440000000000002</v>
      </c>
      <c r="K268" s="59">
        <v>0.27029999999999998</v>
      </c>
      <c r="L268" s="59">
        <v>0</v>
      </c>
      <c r="M268" s="59">
        <v>0.41860000000000003</v>
      </c>
      <c r="N268" s="59">
        <v>0</v>
      </c>
      <c r="O268" s="59">
        <v>0</v>
      </c>
      <c r="P268" s="59">
        <v>0</v>
      </c>
      <c r="Q268" s="59">
        <v>0</v>
      </c>
      <c r="R268" s="59">
        <v>0</v>
      </c>
      <c r="S268" s="59">
        <v>0</v>
      </c>
      <c r="T268" s="2">
        <f t="shared" si="8"/>
        <v>0.6</v>
      </c>
      <c r="U268" s="1">
        <f t="shared" si="9"/>
        <v>0</v>
      </c>
    </row>
    <row r="269" spans="1:21" x14ac:dyDescent="0.25">
      <c r="A269" s="66">
        <v>11443</v>
      </c>
      <c r="B269" s="57" t="s">
        <v>983</v>
      </c>
      <c r="C269" s="59" t="s">
        <v>3621</v>
      </c>
      <c r="D269" s="60">
        <v>30064</v>
      </c>
      <c r="E269" s="59">
        <v>3</v>
      </c>
      <c r="F269" s="59">
        <v>386.6318</v>
      </c>
      <c r="G269" s="64">
        <v>1.29E-2</v>
      </c>
      <c r="H269" s="59">
        <v>0</v>
      </c>
      <c r="I269" s="59">
        <v>0</v>
      </c>
      <c r="J269" s="59">
        <v>2E-3</v>
      </c>
      <c r="K269" s="59">
        <v>0</v>
      </c>
      <c r="L269" s="59">
        <v>0</v>
      </c>
      <c r="M269" s="59">
        <v>0.12280000000000001</v>
      </c>
      <c r="N269" s="59">
        <v>0</v>
      </c>
      <c r="O269" s="59">
        <v>0</v>
      </c>
      <c r="P269" s="59">
        <v>0</v>
      </c>
      <c r="Q269" s="59">
        <v>0</v>
      </c>
      <c r="R269" s="59">
        <v>0</v>
      </c>
      <c r="S269" s="59">
        <v>0</v>
      </c>
      <c r="T269" s="2">
        <f t="shared" si="8"/>
        <v>1</v>
      </c>
      <c r="U269" s="1">
        <f t="shared" si="9"/>
        <v>0</v>
      </c>
    </row>
    <row r="270" spans="1:21" x14ac:dyDescent="0.25">
      <c r="A270" s="66">
        <v>21984</v>
      </c>
      <c r="B270" s="57" t="s">
        <v>1009</v>
      </c>
      <c r="C270" s="59" t="s">
        <v>3622</v>
      </c>
      <c r="D270" s="60">
        <v>14345</v>
      </c>
      <c r="E270" s="59">
        <v>35</v>
      </c>
      <c r="F270" s="61">
        <v>14500.5939</v>
      </c>
      <c r="G270" s="64">
        <v>1.0133000000000001</v>
      </c>
      <c r="H270" s="59">
        <v>1.0981000000000001</v>
      </c>
      <c r="I270" s="59">
        <v>1.19</v>
      </c>
      <c r="J270" s="59">
        <v>1.2619</v>
      </c>
      <c r="K270" s="59">
        <v>1.1145</v>
      </c>
      <c r="L270" s="59">
        <v>1.1840999999999999</v>
      </c>
      <c r="M270" s="59">
        <v>1.145</v>
      </c>
      <c r="N270" s="59">
        <v>0.89129999999999998</v>
      </c>
      <c r="O270" s="59">
        <v>1.1920999999999999</v>
      </c>
      <c r="P270" s="59">
        <v>1.1794</v>
      </c>
      <c r="Q270" s="59">
        <v>1.1517999999999999</v>
      </c>
      <c r="R270" s="59">
        <v>0.91069999999999995</v>
      </c>
      <c r="S270" s="59">
        <v>0.112</v>
      </c>
      <c r="T270" s="2">
        <f t="shared" si="8"/>
        <v>1.2</v>
      </c>
      <c r="U270" s="1">
        <f t="shared" si="9"/>
        <v>0</v>
      </c>
    </row>
    <row r="271" spans="1:21" x14ac:dyDescent="0.25">
      <c r="A271" s="66">
        <v>24032</v>
      </c>
      <c r="B271" s="57" t="s">
        <v>976</v>
      </c>
      <c r="C271" s="59" t="s">
        <v>3623</v>
      </c>
      <c r="D271" s="60">
        <v>3602</v>
      </c>
      <c r="E271" s="59">
        <v>526</v>
      </c>
      <c r="F271" s="59">
        <v>473.41129999999998</v>
      </c>
      <c r="G271" s="64">
        <v>0.15390000000000001</v>
      </c>
      <c r="H271" s="59">
        <v>0.72409999999999997</v>
      </c>
      <c r="I271" s="59">
        <v>0.56979999999999997</v>
      </c>
      <c r="J271" s="59">
        <v>0.56469999999999998</v>
      </c>
      <c r="K271" s="59">
        <v>0.59689999999999999</v>
      </c>
      <c r="L271" s="59">
        <v>0.32890000000000003</v>
      </c>
      <c r="M271" s="59">
        <v>0</v>
      </c>
      <c r="N271" s="59">
        <v>0</v>
      </c>
      <c r="O271" s="59">
        <v>0</v>
      </c>
      <c r="P271" s="59">
        <v>0</v>
      </c>
      <c r="Q271" s="59">
        <v>0</v>
      </c>
      <c r="R271" s="59">
        <v>0</v>
      </c>
      <c r="S271" s="59">
        <v>0</v>
      </c>
      <c r="T271" s="2">
        <f t="shared" si="8"/>
        <v>0.6</v>
      </c>
      <c r="U271" s="1">
        <f t="shared" si="9"/>
        <v>0</v>
      </c>
    </row>
    <row r="272" spans="1:21" x14ac:dyDescent="0.25">
      <c r="A272" s="66">
        <v>24821</v>
      </c>
      <c r="B272" s="57" t="s">
        <v>976</v>
      </c>
      <c r="C272" s="59" t="s">
        <v>3624</v>
      </c>
      <c r="D272" s="60">
        <v>2335</v>
      </c>
      <c r="E272" s="59">
        <v>953</v>
      </c>
      <c r="F272" s="59">
        <v>2.7791999999999999</v>
      </c>
      <c r="G272" s="64">
        <v>2E-3</v>
      </c>
      <c r="H272" s="59">
        <v>0.99919999999999998</v>
      </c>
      <c r="I272" s="59">
        <v>0.2591</v>
      </c>
      <c r="J272" s="59">
        <v>0</v>
      </c>
      <c r="K272" s="59">
        <v>0.56810000000000005</v>
      </c>
      <c r="L272" s="59">
        <v>0</v>
      </c>
      <c r="M272" s="59">
        <v>0.47639999999999999</v>
      </c>
      <c r="N272" s="59">
        <v>0</v>
      </c>
      <c r="O272" s="59">
        <v>0</v>
      </c>
      <c r="P272" s="59">
        <v>0</v>
      </c>
      <c r="Q272" s="59">
        <v>0</v>
      </c>
      <c r="R272" s="59">
        <v>0</v>
      </c>
      <c r="S272" s="59">
        <v>0</v>
      </c>
      <c r="T272" s="2">
        <f t="shared" si="8"/>
        <v>0.6</v>
      </c>
      <c r="U272" s="1">
        <f t="shared" si="9"/>
        <v>0</v>
      </c>
    </row>
    <row r="273" spans="1:21" x14ac:dyDescent="0.25">
      <c r="A273" s="66">
        <v>27967</v>
      </c>
      <c r="B273" s="57" t="s">
        <v>976</v>
      </c>
      <c r="C273" s="59" t="s">
        <v>3625</v>
      </c>
      <c r="D273" s="60">
        <v>2007</v>
      </c>
      <c r="E273" s="59">
        <v>44</v>
      </c>
      <c r="F273" s="59">
        <v>584.89779999999996</v>
      </c>
      <c r="G273" s="64">
        <v>0.29799999999999999</v>
      </c>
      <c r="H273" s="59">
        <v>0.74370000000000003</v>
      </c>
      <c r="I273" s="59">
        <v>0.68179999999999996</v>
      </c>
      <c r="J273" s="59">
        <v>0.78420000000000001</v>
      </c>
      <c r="K273" s="59">
        <v>0.69910000000000005</v>
      </c>
      <c r="L273" s="59">
        <v>0.73</v>
      </c>
      <c r="M273" s="59">
        <v>0.52590000000000003</v>
      </c>
      <c r="N273" s="59">
        <v>1.6000000000000001E-3</v>
      </c>
      <c r="O273" s="59">
        <v>0</v>
      </c>
      <c r="P273" s="59">
        <v>0</v>
      </c>
      <c r="Q273" s="59">
        <v>0</v>
      </c>
      <c r="R273" s="59">
        <v>0</v>
      </c>
      <c r="S273" s="59">
        <v>0</v>
      </c>
      <c r="T273" s="2">
        <f t="shared" si="8"/>
        <v>0.6</v>
      </c>
      <c r="U273" s="1">
        <f t="shared" si="9"/>
        <v>0</v>
      </c>
    </row>
    <row r="274" spans="1:21" x14ac:dyDescent="0.25">
      <c r="A274" s="66">
        <v>27968</v>
      </c>
      <c r="B274" s="57" t="s">
        <v>976</v>
      </c>
      <c r="C274" s="59" t="s">
        <v>3626</v>
      </c>
      <c r="D274" s="60">
        <v>1384</v>
      </c>
      <c r="E274" s="59">
        <v>75</v>
      </c>
      <c r="F274" s="59">
        <v>331.7681</v>
      </c>
      <c r="G274" s="64">
        <v>0.2535</v>
      </c>
      <c r="H274" s="59">
        <v>0.55989999999999995</v>
      </c>
      <c r="I274" s="59">
        <v>0.61060000000000003</v>
      </c>
      <c r="J274" s="59">
        <v>0.57110000000000005</v>
      </c>
      <c r="K274" s="59">
        <v>0.42159999999999997</v>
      </c>
      <c r="L274" s="59">
        <v>0.54930000000000001</v>
      </c>
      <c r="M274" s="59">
        <v>0.52059999999999995</v>
      </c>
      <c r="N274" s="59">
        <v>0.49780000000000002</v>
      </c>
      <c r="O274" s="59">
        <v>0</v>
      </c>
      <c r="P274" s="59">
        <v>0.49990000000000001</v>
      </c>
      <c r="Q274" s="59">
        <v>0</v>
      </c>
      <c r="R274" s="59">
        <v>0</v>
      </c>
      <c r="S274" s="59">
        <v>0</v>
      </c>
      <c r="T274" s="2">
        <f t="shared" si="8"/>
        <v>0.6</v>
      </c>
      <c r="U274" s="1">
        <f t="shared" si="9"/>
        <v>0</v>
      </c>
    </row>
    <row r="275" spans="1:21" x14ac:dyDescent="0.25">
      <c r="A275" s="66">
        <v>27976</v>
      </c>
      <c r="B275" s="57" t="s">
        <v>976</v>
      </c>
      <c r="C275" s="59" t="s">
        <v>3627</v>
      </c>
      <c r="D275" s="60">
        <v>1807</v>
      </c>
      <c r="E275" s="59">
        <v>360</v>
      </c>
      <c r="F275" s="59">
        <v>793.10799999999995</v>
      </c>
      <c r="G275" s="64">
        <v>0.54810000000000003</v>
      </c>
      <c r="H275" s="59">
        <v>0.54869999999999997</v>
      </c>
      <c r="I275" s="59">
        <v>0.56910000000000005</v>
      </c>
      <c r="J275" s="59">
        <v>0.63790000000000002</v>
      </c>
      <c r="K275" s="59">
        <v>0.50939999999999996</v>
      </c>
      <c r="L275" s="59">
        <v>0.51380000000000003</v>
      </c>
      <c r="M275" s="59">
        <v>0.54549999999999998</v>
      </c>
      <c r="N275" s="59">
        <v>0.60629999999999995</v>
      </c>
      <c r="O275" s="59">
        <v>0.57650000000000001</v>
      </c>
      <c r="P275" s="59">
        <v>0.51749999999999996</v>
      </c>
      <c r="Q275" s="59">
        <v>0.55469999999999997</v>
      </c>
      <c r="R275" s="59">
        <v>0.52800000000000002</v>
      </c>
      <c r="S275" s="59">
        <v>0.52339999999999998</v>
      </c>
      <c r="T275" s="2">
        <f t="shared" si="8"/>
        <v>0.6</v>
      </c>
      <c r="U275" s="1">
        <f t="shared" si="9"/>
        <v>0</v>
      </c>
    </row>
    <row r="276" spans="1:21" x14ac:dyDescent="0.25">
      <c r="A276" s="66">
        <v>10701</v>
      </c>
      <c r="B276" s="57" t="s">
        <v>1009</v>
      </c>
      <c r="C276" s="59" t="s">
        <v>3628</v>
      </c>
      <c r="D276" s="60">
        <v>38325</v>
      </c>
      <c r="E276" s="59">
        <v>181</v>
      </c>
      <c r="F276" s="61">
        <v>46528.220999999998</v>
      </c>
      <c r="G276" s="64">
        <v>1.2198</v>
      </c>
      <c r="H276" s="59">
        <v>1.1527000000000001</v>
      </c>
      <c r="I276" s="59">
        <v>1.2634000000000001</v>
      </c>
      <c r="J276" s="59">
        <v>1.2337</v>
      </c>
      <c r="K276" s="59">
        <v>1.1432</v>
      </c>
      <c r="L276" s="59">
        <v>1.2225999999999999</v>
      </c>
      <c r="M276" s="59">
        <v>1.2546999999999999</v>
      </c>
      <c r="N276" s="59">
        <v>1.1873</v>
      </c>
      <c r="O276" s="59">
        <v>1.2131000000000001</v>
      </c>
      <c r="P276" s="59">
        <v>1.2654000000000001</v>
      </c>
      <c r="Q276" s="59">
        <v>1.2447999999999999</v>
      </c>
      <c r="R276" s="59">
        <v>1.2432000000000001</v>
      </c>
      <c r="S276" s="59">
        <v>1.1944999999999999</v>
      </c>
      <c r="T276" s="2">
        <f t="shared" si="8"/>
        <v>1.2</v>
      </c>
      <c r="U276" s="1">
        <f t="shared" si="9"/>
        <v>1</v>
      </c>
    </row>
    <row r="277" spans="1:21" x14ac:dyDescent="0.25">
      <c r="A277" s="66">
        <v>10963</v>
      </c>
      <c r="B277" s="57" t="s">
        <v>954</v>
      </c>
      <c r="C277" s="59" t="s">
        <v>3629</v>
      </c>
      <c r="D277" s="60">
        <v>1787</v>
      </c>
      <c r="E277" s="59">
        <v>2</v>
      </c>
      <c r="F277" s="61">
        <v>1206.8705</v>
      </c>
      <c r="G277" s="64">
        <v>0.67610000000000003</v>
      </c>
      <c r="H277" s="59">
        <v>0.82809999999999995</v>
      </c>
      <c r="I277" s="59">
        <v>0.72299999999999998</v>
      </c>
      <c r="J277" s="59">
        <v>0.6875</v>
      </c>
      <c r="K277" s="59">
        <v>0.60660000000000003</v>
      </c>
      <c r="L277" s="59">
        <v>0.67769999999999997</v>
      </c>
      <c r="M277" s="59">
        <v>0.6794</v>
      </c>
      <c r="N277" s="59">
        <v>0.68269999999999997</v>
      </c>
      <c r="O277" s="59">
        <v>0.73440000000000005</v>
      </c>
      <c r="P277" s="59">
        <v>0.70069999999999999</v>
      </c>
      <c r="Q277" s="59">
        <v>0.65439999999999998</v>
      </c>
      <c r="R277" s="59">
        <v>0.65090000000000003</v>
      </c>
      <c r="S277" s="59">
        <v>0.56869999999999998</v>
      </c>
      <c r="T277" s="2">
        <f t="shared" si="8"/>
        <v>0.6</v>
      </c>
      <c r="U277" s="1">
        <f t="shared" si="9"/>
        <v>1</v>
      </c>
    </row>
    <row r="278" spans="1:21" x14ac:dyDescent="0.25">
      <c r="A278" s="66">
        <v>10964</v>
      </c>
      <c r="B278" s="57" t="s">
        <v>954</v>
      </c>
      <c r="C278" s="59" t="s">
        <v>3630</v>
      </c>
      <c r="D278" s="60">
        <v>4321</v>
      </c>
      <c r="E278" s="59">
        <v>1</v>
      </c>
      <c r="F278" s="61">
        <v>2351.0805</v>
      </c>
      <c r="G278" s="64">
        <v>0.54420000000000002</v>
      </c>
      <c r="H278" s="59">
        <v>0.55679999999999996</v>
      </c>
      <c r="I278" s="59">
        <v>0.52190000000000003</v>
      </c>
      <c r="J278" s="59">
        <v>0.5111</v>
      </c>
      <c r="K278" s="59">
        <v>0.50790000000000002</v>
      </c>
      <c r="L278" s="59">
        <v>0.56020000000000003</v>
      </c>
      <c r="M278" s="59">
        <v>0.53949999999999998</v>
      </c>
      <c r="N278" s="59">
        <v>0.52900000000000003</v>
      </c>
      <c r="O278" s="59">
        <v>0.58450000000000002</v>
      </c>
      <c r="P278" s="59">
        <v>0.58230000000000004</v>
      </c>
      <c r="Q278" s="59">
        <v>0.54830000000000001</v>
      </c>
      <c r="R278" s="59">
        <v>0.5353</v>
      </c>
      <c r="S278" s="59">
        <v>0.53649999999999998</v>
      </c>
      <c r="T278" s="2">
        <f t="shared" si="8"/>
        <v>0.6</v>
      </c>
      <c r="U278" s="1">
        <f t="shared" si="9"/>
        <v>0</v>
      </c>
    </row>
    <row r="279" spans="1:21" x14ac:dyDescent="0.25">
      <c r="A279" s="66">
        <v>10965</v>
      </c>
      <c r="B279" s="57" t="s">
        <v>954</v>
      </c>
      <c r="C279" s="59" t="s">
        <v>3631</v>
      </c>
      <c r="D279" s="60">
        <v>5862</v>
      </c>
      <c r="E279" s="59">
        <v>47</v>
      </c>
      <c r="F279" s="61">
        <v>3271.6396</v>
      </c>
      <c r="G279" s="64">
        <v>0.56259999999999999</v>
      </c>
      <c r="H279" s="59">
        <v>0.58109999999999995</v>
      </c>
      <c r="I279" s="59">
        <v>0.6532</v>
      </c>
      <c r="J279" s="59">
        <v>0.52880000000000005</v>
      </c>
      <c r="K279" s="59">
        <v>0.50490000000000002</v>
      </c>
      <c r="L279" s="59">
        <v>0.52610000000000001</v>
      </c>
      <c r="M279" s="59">
        <v>0.57909999999999995</v>
      </c>
      <c r="N279" s="59">
        <v>0.52829999999999999</v>
      </c>
      <c r="O279" s="59">
        <v>0.58230000000000004</v>
      </c>
      <c r="P279" s="59">
        <v>0.56779999999999997</v>
      </c>
      <c r="Q279" s="59">
        <v>0.56559999999999999</v>
      </c>
      <c r="R279" s="59">
        <v>0.57769999999999999</v>
      </c>
      <c r="S279" s="59">
        <v>0.56320000000000003</v>
      </c>
      <c r="T279" s="2">
        <f t="shared" si="8"/>
        <v>0.6</v>
      </c>
      <c r="U279" s="1">
        <f t="shared" si="9"/>
        <v>0</v>
      </c>
    </row>
    <row r="280" spans="1:21" x14ac:dyDescent="0.25">
      <c r="A280" s="66">
        <v>10966</v>
      </c>
      <c r="B280" s="57" t="s">
        <v>954</v>
      </c>
      <c r="C280" s="59" t="s">
        <v>3632</v>
      </c>
      <c r="D280" s="60">
        <v>2918</v>
      </c>
      <c r="E280" s="59">
        <v>3</v>
      </c>
      <c r="F280" s="61">
        <v>1438.1762000000001</v>
      </c>
      <c r="G280" s="64">
        <v>0.49340000000000001</v>
      </c>
      <c r="H280" s="59">
        <v>0.52929999999999999</v>
      </c>
      <c r="I280" s="59">
        <v>0.56479999999999997</v>
      </c>
      <c r="J280" s="59">
        <v>0.36870000000000003</v>
      </c>
      <c r="K280" s="59">
        <v>0.31990000000000002</v>
      </c>
      <c r="L280" s="59">
        <v>0.43790000000000001</v>
      </c>
      <c r="M280" s="59">
        <v>0.54830000000000001</v>
      </c>
      <c r="N280" s="59">
        <v>0.57179999999999997</v>
      </c>
      <c r="O280" s="59">
        <v>0.58789999999999998</v>
      </c>
      <c r="P280" s="59">
        <v>0.35320000000000001</v>
      </c>
      <c r="Q280" s="59">
        <v>0.53800000000000003</v>
      </c>
      <c r="R280" s="59">
        <v>0.53049999999999997</v>
      </c>
      <c r="S280" s="59">
        <v>0.53910000000000002</v>
      </c>
      <c r="T280" s="2">
        <f t="shared" si="8"/>
        <v>0.6</v>
      </c>
      <c r="U280" s="1">
        <f t="shared" si="9"/>
        <v>0</v>
      </c>
    </row>
    <row r="281" spans="1:21" x14ac:dyDescent="0.25">
      <c r="A281" s="66">
        <v>10967</v>
      </c>
      <c r="B281" s="57" t="s">
        <v>954</v>
      </c>
      <c r="C281" s="59" t="s">
        <v>3633</v>
      </c>
      <c r="D281" s="60">
        <v>3973</v>
      </c>
      <c r="E281" s="59">
        <v>9</v>
      </c>
      <c r="F281" s="61">
        <v>2261.5356000000002</v>
      </c>
      <c r="G281" s="64">
        <v>0.57050000000000001</v>
      </c>
      <c r="H281" s="59">
        <v>0.57340000000000002</v>
      </c>
      <c r="I281" s="59">
        <v>0.60150000000000003</v>
      </c>
      <c r="J281" s="59">
        <v>0.57350000000000001</v>
      </c>
      <c r="K281" s="59">
        <v>0.50880000000000003</v>
      </c>
      <c r="L281" s="59">
        <v>0.53839999999999999</v>
      </c>
      <c r="M281" s="59">
        <v>0.57179999999999997</v>
      </c>
      <c r="N281" s="59">
        <v>0.50329999999999997</v>
      </c>
      <c r="O281" s="59">
        <v>0.5181</v>
      </c>
      <c r="P281" s="59">
        <v>0.5302</v>
      </c>
      <c r="Q281" s="59">
        <v>0.60329999999999995</v>
      </c>
      <c r="R281" s="59">
        <v>0.70050000000000001</v>
      </c>
      <c r="S281" s="59">
        <v>0.64949999999999997</v>
      </c>
      <c r="T281" s="2">
        <f t="shared" si="8"/>
        <v>0.6</v>
      </c>
      <c r="U281" s="1">
        <f t="shared" si="9"/>
        <v>0</v>
      </c>
    </row>
    <row r="282" spans="1:21" x14ac:dyDescent="0.25">
      <c r="A282" s="66">
        <v>10968</v>
      </c>
      <c r="B282" s="57" t="s">
        <v>954</v>
      </c>
      <c r="C282" s="59" t="s">
        <v>3634</v>
      </c>
      <c r="D282" s="60">
        <v>1957</v>
      </c>
      <c r="E282" s="59">
        <v>2</v>
      </c>
      <c r="F282" s="61">
        <v>1272.5477000000001</v>
      </c>
      <c r="G282" s="64">
        <v>0.65090000000000003</v>
      </c>
      <c r="H282" s="59">
        <v>0.58579999999999999</v>
      </c>
      <c r="I282" s="59">
        <v>0.58609999999999995</v>
      </c>
      <c r="J282" s="59">
        <v>0.57399999999999995</v>
      </c>
      <c r="K282" s="59">
        <v>0.66879999999999995</v>
      </c>
      <c r="L282" s="59">
        <v>0.67749999999999999</v>
      </c>
      <c r="M282" s="59">
        <v>0.70020000000000004</v>
      </c>
      <c r="N282" s="59">
        <v>0.66820000000000002</v>
      </c>
      <c r="O282" s="59">
        <v>0.68469999999999998</v>
      </c>
      <c r="P282" s="59">
        <v>0.67930000000000001</v>
      </c>
      <c r="Q282" s="59">
        <v>0.64300000000000002</v>
      </c>
      <c r="R282" s="59">
        <v>0.69069999999999998</v>
      </c>
      <c r="S282" s="59">
        <v>0.63080000000000003</v>
      </c>
      <c r="T282" s="2">
        <f t="shared" si="8"/>
        <v>0.6</v>
      </c>
      <c r="U282" s="1">
        <f t="shared" si="9"/>
        <v>1</v>
      </c>
    </row>
    <row r="283" spans="1:21" x14ac:dyDescent="0.25">
      <c r="A283" s="66">
        <v>10969</v>
      </c>
      <c r="B283" s="57" t="s">
        <v>976</v>
      </c>
      <c r="C283" s="59" t="s">
        <v>3635</v>
      </c>
      <c r="D283" s="60">
        <v>2174</v>
      </c>
      <c r="E283" s="59">
        <v>0</v>
      </c>
      <c r="F283" s="61">
        <v>1295.0177000000001</v>
      </c>
      <c r="G283" s="64">
        <v>0.59570000000000001</v>
      </c>
      <c r="H283" s="59">
        <v>0.67230000000000001</v>
      </c>
      <c r="I283" s="59">
        <v>0.59</v>
      </c>
      <c r="J283" s="59">
        <v>0.64710000000000001</v>
      </c>
      <c r="K283" s="59">
        <v>0.59709999999999996</v>
      </c>
      <c r="L283" s="59">
        <v>0.57330000000000003</v>
      </c>
      <c r="M283" s="59">
        <v>0.57530000000000003</v>
      </c>
      <c r="N283" s="59">
        <v>0.65700000000000003</v>
      </c>
      <c r="O283" s="59">
        <v>0.56720000000000004</v>
      </c>
      <c r="P283" s="59">
        <v>0.57589999999999997</v>
      </c>
      <c r="Q283" s="59">
        <v>0.54210000000000003</v>
      </c>
      <c r="R283" s="59">
        <v>0.58320000000000005</v>
      </c>
      <c r="S283" s="59">
        <v>0.59519999999999995</v>
      </c>
      <c r="T283" s="2">
        <f t="shared" si="8"/>
        <v>0.6</v>
      </c>
      <c r="U283" s="1">
        <f t="shared" si="9"/>
        <v>0</v>
      </c>
    </row>
    <row r="284" spans="1:21" x14ac:dyDescent="0.25">
      <c r="A284" s="66">
        <v>11444</v>
      </c>
      <c r="B284" s="57" t="s">
        <v>950</v>
      </c>
      <c r="C284" s="59" t="s">
        <v>3636</v>
      </c>
      <c r="D284" s="60">
        <v>11569</v>
      </c>
      <c r="E284" s="59">
        <v>63</v>
      </c>
      <c r="F284" s="61">
        <v>8134.7016000000003</v>
      </c>
      <c r="G284" s="64">
        <v>0.70699999999999996</v>
      </c>
      <c r="H284" s="59">
        <v>0.85809999999999997</v>
      </c>
      <c r="I284" s="59">
        <v>0.84419999999999995</v>
      </c>
      <c r="J284" s="59">
        <v>0.89080000000000004</v>
      </c>
      <c r="K284" s="59">
        <v>0.76139999999999997</v>
      </c>
      <c r="L284" s="59">
        <v>0.71930000000000005</v>
      </c>
      <c r="M284" s="59">
        <v>0.60340000000000005</v>
      </c>
      <c r="N284" s="59">
        <v>0.6361</v>
      </c>
      <c r="O284" s="59">
        <v>0.64859999999999995</v>
      </c>
      <c r="P284" s="59">
        <v>0.59530000000000005</v>
      </c>
      <c r="Q284" s="59">
        <v>0</v>
      </c>
      <c r="R284" s="59">
        <v>0.64129999999999998</v>
      </c>
      <c r="S284" s="59">
        <v>0.64570000000000005</v>
      </c>
      <c r="T284" s="2">
        <f t="shared" si="8"/>
        <v>0.6</v>
      </c>
      <c r="U284" s="1">
        <f t="shared" si="9"/>
        <v>1</v>
      </c>
    </row>
    <row r="285" spans="1:21" x14ac:dyDescent="0.25">
      <c r="A285" s="66">
        <v>4007</v>
      </c>
      <c r="B285" s="57" t="s">
        <v>976</v>
      </c>
      <c r="C285" s="59" t="s">
        <v>3564</v>
      </c>
      <c r="D285" s="59">
        <v>517</v>
      </c>
      <c r="E285" s="59">
        <v>25</v>
      </c>
      <c r="F285" s="59">
        <v>289.84210000000002</v>
      </c>
      <c r="G285" s="64">
        <v>0.58909999999999996</v>
      </c>
      <c r="H285" s="59">
        <v>0.55600000000000005</v>
      </c>
      <c r="I285" s="59">
        <v>0.49609999999999999</v>
      </c>
      <c r="J285" s="59">
        <v>0.60219999999999996</v>
      </c>
      <c r="K285" s="59">
        <v>0.41149999999999998</v>
      </c>
      <c r="L285" s="59">
        <v>0.5675</v>
      </c>
      <c r="M285" s="59">
        <v>0.58689999999999998</v>
      </c>
      <c r="N285" s="59">
        <v>0.61170000000000002</v>
      </c>
      <c r="O285" s="59">
        <v>0.50770000000000004</v>
      </c>
      <c r="P285" s="59">
        <v>0.55989999999999995</v>
      </c>
      <c r="Q285" s="59">
        <v>0.91679999999999995</v>
      </c>
      <c r="R285" s="59">
        <v>0.82410000000000005</v>
      </c>
      <c r="S285" s="59">
        <v>0.51380000000000003</v>
      </c>
      <c r="T285" s="2">
        <f t="shared" si="8"/>
        <v>0.6</v>
      </c>
      <c r="U285" s="1">
        <f t="shared" si="9"/>
        <v>0</v>
      </c>
    </row>
    <row r="286" spans="1:21" x14ac:dyDescent="0.25">
      <c r="A286" s="66">
        <v>10702</v>
      </c>
      <c r="B286" s="57" t="s">
        <v>1009</v>
      </c>
      <c r="C286" s="59" t="s">
        <v>3565</v>
      </c>
      <c r="D286" s="60">
        <v>51269</v>
      </c>
      <c r="E286" s="59">
        <v>250</v>
      </c>
      <c r="F286" s="61">
        <v>74333.387700000007</v>
      </c>
      <c r="G286" s="64">
        <v>1.4570000000000001</v>
      </c>
      <c r="H286" s="59">
        <v>1.4709000000000001</v>
      </c>
      <c r="I286" s="59">
        <v>1.4436</v>
      </c>
      <c r="J286" s="59">
        <v>1.4725999999999999</v>
      </c>
      <c r="K286" s="59">
        <v>1.4091</v>
      </c>
      <c r="L286" s="59">
        <v>1.4300999999999999</v>
      </c>
      <c r="M286" s="59">
        <v>1.4659</v>
      </c>
      <c r="N286" s="59">
        <v>1.4544999999999999</v>
      </c>
      <c r="O286" s="59">
        <v>1.4818</v>
      </c>
      <c r="P286" s="59">
        <v>1.3991</v>
      </c>
      <c r="Q286" s="59">
        <v>1.4601</v>
      </c>
      <c r="R286" s="59">
        <v>1.5063</v>
      </c>
      <c r="S286" s="59">
        <v>1.4879</v>
      </c>
      <c r="T286" s="2">
        <f t="shared" si="8"/>
        <v>1.2</v>
      </c>
      <c r="U286" s="1">
        <f t="shared" si="9"/>
        <v>1</v>
      </c>
    </row>
    <row r="287" spans="1:21" x14ac:dyDescent="0.25">
      <c r="A287" s="66">
        <v>10970</v>
      </c>
      <c r="B287" s="57" t="s">
        <v>954</v>
      </c>
      <c r="C287" s="59" t="s">
        <v>3566</v>
      </c>
      <c r="D287" s="60">
        <v>4882</v>
      </c>
      <c r="E287" s="59">
        <v>6</v>
      </c>
      <c r="F287" s="61">
        <v>2639.6624999999999</v>
      </c>
      <c r="G287" s="64">
        <v>0.54139999999999999</v>
      </c>
      <c r="H287" s="59">
        <v>0.56669999999999998</v>
      </c>
      <c r="I287" s="59">
        <v>0.58819999999999995</v>
      </c>
      <c r="J287" s="59">
        <v>0.61</v>
      </c>
      <c r="K287" s="59">
        <v>0.58169999999999999</v>
      </c>
      <c r="L287" s="59">
        <v>0.54879999999999995</v>
      </c>
      <c r="M287" s="59">
        <v>0.57199999999999995</v>
      </c>
      <c r="N287" s="59">
        <v>0.54179999999999995</v>
      </c>
      <c r="O287" s="59">
        <v>0.52090000000000003</v>
      </c>
      <c r="P287" s="59">
        <v>0.55900000000000005</v>
      </c>
      <c r="Q287" s="59">
        <v>0.46879999999999999</v>
      </c>
      <c r="R287" s="59">
        <v>0.32429999999999998</v>
      </c>
      <c r="S287" s="59">
        <v>0.66390000000000005</v>
      </c>
      <c r="T287" s="2">
        <f t="shared" si="8"/>
        <v>0.6</v>
      </c>
      <c r="U287" s="1">
        <f t="shared" si="9"/>
        <v>0</v>
      </c>
    </row>
    <row r="288" spans="1:21" x14ac:dyDescent="0.25">
      <c r="A288" s="66">
        <v>10971</v>
      </c>
      <c r="B288" s="57" t="s">
        <v>954</v>
      </c>
      <c r="C288" s="59" t="s">
        <v>3567</v>
      </c>
      <c r="D288" s="60">
        <v>3549</v>
      </c>
      <c r="E288" s="59">
        <v>5</v>
      </c>
      <c r="F288" s="61">
        <v>2044.693</v>
      </c>
      <c r="G288" s="64">
        <v>0.57689999999999997</v>
      </c>
      <c r="H288" s="59">
        <v>0.72750000000000004</v>
      </c>
      <c r="I288" s="59">
        <v>0.59040000000000004</v>
      </c>
      <c r="J288" s="59">
        <v>0.59550000000000003</v>
      </c>
      <c r="K288" s="59">
        <v>0.59830000000000005</v>
      </c>
      <c r="L288" s="59">
        <v>0.53639999999999999</v>
      </c>
      <c r="M288" s="59">
        <v>0.60109999999999997</v>
      </c>
      <c r="N288" s="59">
        <v>0.60370000000000001</v>
      </c>
      <c r="O288" s="59">
        <v>0.59560000000000002</v>
      </c>
      <c r="P288" s="59">
        <v>0.50649999999999995</v>
      </c>
      <c r="Q288" s="59">
        <v>0</v>
      </c>
      <c r="R288" s="59">
        <v>0.60419999999999996</v>
      </c>
      <c r="S288" s="59">
        <v>0.64680000000000004</v>
      </c>
      <c r="T288" s="2">
        <f t="shared" si="8"/>
        <v>0.6</v>
      </c>
      <c r="U288" s="1">
        <f t="shared" si="9"/>
        <v>0</v>
      </c>
    </row>
    <row r="289" spans="1:21" x14ac:dyDescent="0.25">
      <c r="A289" s="66">
        <v>10972</v>
      </c>
      <c r="B289" s="57" t="s">
        <v>954</v>
      </c>
      <c r="C289" s="59" t="s">
        <v>3568</v>
      </c>
      <c r="D289" s="60">
        <v>6612</v>
      </c>
      <c r="E289" s="59">
        <v>39</v>
      </c>
      <c r="F289" s="61">
        <v>4185.6943000000001</v>
      </c>
      <c r="G289" s="64">
        <v>0.63680000000000003</v>
      </c>
      <c r="H289" s="59">
        <v>0.67149999999999999</v>
      </c>
      <c r="I289" s="59">
        <v>0.64319999999999999</v>
      </c>
      <c r="J289" s="59">
        <v>0.64300000000000002</v>
      </c>
      <c r="K289" s="59">
        <v>0.6956</v>
      </c>
      <c r="L289" s="59">
        <v>0.63249999999999995</v>
      </c>
      <c r="M289" s="59">
        <v>0.62519999999999998</v>
      </c>
      <c r="N289" s="59">
        <v>0.61780000000000002</v>
      </c>
      <c r="O289" s="59">
        <v>0.72240000000000004</v>
      </c>
      <c r="P289" s="59">
        <v>0.62529999999999997</v>
      </c>
      <c r="Q289" s="59">
        <v>0.62080000000000002</v>
      </c>
      <c r="R289" s="59">
        <v>0.59699999999999998</v>
      </c>
      <c r="S289" s="59">
        <v>0.57220000000000004</v>
      </c>
      <c r="T289" s="2">
        <f t="shared" si="8"/>
        <v>0.6</v>
      </c>
      <c r="U289" s="1">
        <f t="shared" si="9"/>
        <v>1</v>
      </c>
    </row>
    <row r="290" spans="1:21" x14ac:dyDescent="0.25">
      <c r="A290" s="66">
        <v>10973</v>
      </c>
      <c r="B290" s="57" t="s">
        <v>957</v>
      </c>
      <c r="C290" s="59" t="s">
        <v>3569</v>
      </c>
      <c r="D290" s="60">
        <v>7643</v>
      </c>
      <c r="E290" s="59">
        <v>621</v>
      </c>
      <c r="F290" s="61">
        <v>3996.3798999999999</v>
      </c>
      <c r="G290" s="64">
        <v>0.56910000000000005</v>
      </c>
      <c r="H290" s="59">
        <v>0.63519999999999999</v>
      </c>
      <c r="I290" s="59">
        <v>0.61170000000000002</v>
      </c>
      <c r="J290" s="59">
        <v>0.63219999999999998</v>
      </c>
      <c r="K290" s="59">
        <v>0.62419999999999998</v>
      </c>
      <c r="L290" s="59">
        <v>0.64039999999999997</v>
      </c>
      <c r="M290" s="59">
        <v>0.64639999999999997</v>
      </c>
      <c r="N290" s="59">
        <v>0.6038</v>
      </c>
      <c r="O290" s="59">
        <v>0.46160000000000001</v>
      </c>
      <c r="P290" s="59">
        <v>0.54630000000000001</v>
      </c>
      <c r="Q290" s="59">
        <v>0.50029999999999997</v>
      </c>
      <c r="R290" s="59">
        <v>0.50619999999999998</v>
      </c>
      <c r="S290" s="59">
        <v>0.28449999999999998</v>
      </c>
      <c r="T290" s="2">
        <f t="shared" si="8"/>
        <v>0.8</v>
      </c>
      <c r="U290" s="1">
        <f t="shared" si="9"/>
        <v>0</v>
      </c>
    </row>
    <row r="291" spans="1:21" x14ac:dyDescent="0.25">
      <c r="A291" s="66">
        <v>10974</v>
      </c>
      <c r="B291" s="57" t="s">
        <v>950</v>
      </c>
      <c r="C291" s="59" t="s">
        <v>3570</v>
      </c>
      <c r="D291" s="60">
        <v>6232</v>
      </c>
      <c r="E291" s="59">
        <v>31</v>
      </c>
      <c r="F291" s="61">
        <v>4345.7791999999999</v>
      </c>
      <c r="G291" s="64">
        <v>0.70079999999999998</v>
      </c>
      <c r="H291" s="59">
        <v>0.74839999999999995</v>
      </c>
      <c r="I291" s="59">
        <v>0.73299999999999998</v>
      </c>
      <c r="J291" s="59">
        <v>0.68259999999999998</v>
      </c>
      <c r="K291" s="59">
        <v>0.72430000000000005</v>
      </c>
      <c r="L291" s="59">
        <v>0.62790000000000001</v>
      </c>
      <c r="M291" s="59">
        <v>0.6976</v>
      </c>
      <c r="N291" s="59">
        <v>0.68969999999999998</v>
      </c>
      <c r="O291" s="59">
        <v>0.66600000000000004</v>
      </c>
      <c r="P291" s="59">
        <v>0.73919999999999997</v>
      </c>
      <c r="Q291" s="59">
        <v>0.5837</v>
      </c>
      <c r="R291" s="59">
        <v>0.7873</v>
      </c>
      <c r="S291" s="59">
        <v>0.7268</v>
      </c>
      <c r="T291" s="2">
        <f t="shared" si="8"/>
        <v>0.6</v>
      </c>
      <c r="U291" s="1">
        <f t="shared" si="9"/>
        <v>1</v>
      </c>
    </row>
    <row r="292" spans="1:21" x14ac:dyDescent="0.25">
      <c r="A292" s="66">
        <v>10975</v>
      </c>
      <c r="B292" s="57" t="s">
        <v>950</v>
      </c>
      <c r="C292" s="59" t="s">
        <v>3571</v>
      </c>
      <c r="D292" s="60">
        <v>7360</v>
      </c>
      <c r="E292" s="59">
        <v>204</v>
      </c>
      <c r="F292" s="61">
        <v>4267.1944999999996</v>
      </c>
      <c r="G292" s="64">
        <v>0.59630000000000005</v>
      </c>
      <c r="H292" s="59">
        <v>0.53559999999999997</v>
      </c>
      <c r="I292" s="59">
        <v>0.62570000000000003</v>
      </c>
      <c r="J292" s="59">
        <v>0.6089</v>
      </c>
      <c r="K292" s="59">
        <v>0.6159</v>
      </c>
      <c r="L292" s="59">
        <v>0.58679999999999999</v>
      </c>
      <c r="M292" s="59">
        <v>0.55120000000000002</v>
      </c>
      <c r="N292" s="59">
        <v>0.55169999999999997</v>
      </c>
      <c r="O292" s="59">
        <v>0.71509999999999996</v>
      </c>
      <c r="P292" s="59">
        <v>0.59109999999999996</v>
      </c>
      <c r="Q292" s="59">
        <v>0.58550000000000002</v>
      </c>
      <c r="R292" s="59">
        <v>0.5464</v>
      </c>
      <c r="S292" s="59">
        <v>0.60950000000000004</v>
      </c>
      <c r="T292" s="2">
        <f t="shared" si="8"/>
        <v>0.6</v>
      </c>
      <c r="U292" s="1">
        <f t="shared" si="9"/>
        <v>0</v>
      </c>
    </row>
    <row r="293" spans="1:21" x14ac:dyDescent="0.25">
      <c r="A293" s="66">
        <v>10976</v>
      </c>
      <c r="B293" s="57" t="s">
        <v>954</v>
      </c>
      <c r="C293" s="59" t="s">
        <v>3572</v>
      </c>
      <c r="D293" s="60">
        <v>3751</v>
      </c>
      <c r="E293" s="60">
        <v>1343</v>
      </c>
      <c r="F293" s="61">
        <v>1176.1668</v>
      </c>
      <c r="G293" s="64">
        <v>0.4884</v>
      </c>
      <c r="H293" s="59">
        <v>0.34620000000000001</v>
      </c>
      <c r="I293" s="59">
        <v>0.30580000000000002</v>
      </c>
      <c r="J293" s="59">
        <v>0.46150000000000002</v>
      </c>
      <c r="K293" s="59">
        <v>0.61480000000000001</v>
      </c>
      <c r="L293" s="59">
        <v>0.61399999999999999</v>
      </c>
      <c r="M293" s="59">
        <v>0.66510000000000002</v>
      </c>
      <c r="N293" s="59">
        <v>0.64529999999999998</v>
      </c>
      <c r="O293" s="59">
        <v>0.61829999999999996</v>
      </c>
      <c r="P293" s="59">
        <v>0.63980000000000004</v>
      </c>
      <c r="Q293" s="59">
        <v>0</v>
      </c>
      <c r="R293" s="59">
        <v>0.99009999999999998</v>
      </c>
      <c r="S293" s="59">
        <v>0</v>
      </c>
      <c r="T293" s="2">
        <f t="shared" si="8"/>
        <v>0.6</v>
      </c>
      <c r="U293" s="1">
        <f t="shared" si="9"/>
        <v>0</v>
      </c>
    </row>
    <row r="294" spans="1:21" x14ac:dyDescent="0.25">
      <c r="A294" s="66">
        <v>10977</v>
      </c>
      <c r="B294" s="57" t="s">
        <v>954</v>
      </c>
      <c r="C294" s="59" t="s">
        <v>3573</v>
      </c>
      <c r="D294" s="60">
        <v>3222</v>
      </c>
      <c r="E294" s="59">
        <v>304</v>
      </c>
      <c r="F294" s="61">
        <v>1677.3688</v>
      </c>
      <c r="G294" s="64">
        <v>0.57479999999999998</v>
      </c>
      <c r="H294" s="59">
        <v>0.58819999999999995</v>
      </c>
      <c r="I294" s="59">
        <v>0.57809999999999995</v>
      </c>
      <c r="J294" s="59">
        <v>0.57899999999999996</v>
      </c>
      <c r="K294" s="59">
        <v>0.58540000000000003</v>
      </c>
      <c r="L294" s="59">
        <v>0.60529999999999995</v>
      </c>
      <c r="M294" s="59">
        <v>0.65110000000000001</v>
      </c>
      <c r="N294" s="59">
        <v>0.63380000000000003</v>
      </c>
      <c r="O294" s="59">
        <v>0.56830000000000003</v>
      </c>
      <c r="P294" s="59">
        <v>0.54100000000000004</v>
      </c>
      <c r="Q294" s="59">
        <v>0.51239999999999997</v>
      </c>
      <c r="R294" s="59">
        <v>0.55410000000000004</v>
      </c>
      <c r="S294" s="59">
        <v>0.47889999999999999</v>
      </c>
      <c r="T294" s="2">
        <f t="shared" si="8"/>
        <v>0.6</v>
      </c>
      <c r="U294" s="1">
        <f t="shared" si="9"/>
        <v>0</v>
      </c>
    </row>
    <row r="295" spans="1:21" x14ac:dyDescent="0.25">
      <c r="A295" s="66">
        <v>10978</v>
      </c>
      <c r="B295" s="57" t="s">
        <v>983</v>
      </c>
      <c r="C295" s="59" t="s">
        <v>3574</v>
      </c>
      <c r="D295" s="60">
        <v>17381</v>
      </c>
      <c r="E295" s="59">
        <v>130</v>
      </c>
      <c r="F295" s="61">
        <v>16181.320900000001</v>
      </c>
      <c r="G295" s="64">
        <v>0.93799999999999994</v>
      </c>
      <c r="H295" s="59">
        <v>0.9083</v>
      </c>
      <c r="I295" s="59">
        <v>0.98580000000000001</v>
      </c>
      <c r="J295" s="59">
        <v>0.96060000000000001</v>
      </c>
      <c r="K295" s="59">
        <v>0.88429999999999997</v>
      </c>
      <c r="L295" s="59">
        <v>0.94989999999999997</v>
      </c>
      <c r="M295" s="59">
        <v>0.90669999999999995</v>
      </c>
      <c r="N295" s="59">
        <v>0.92059999999999997</v>
      </c>
      <c r="O295" s="59">
        <v>0.97070000000000001</v>
      </c>
      <c r="P295" s="59">
        <v>0.90759999999999996</v>
      </c>
      <c r="Q295" s="59">
        <v>0.97189999999999999</v>
      </c>
      <c r="R295" s="59">
        <v>0.89490000000000003</v>
      </c>
      <c r="S295" s="59">
        <v>1.0036</v>
      </c>
      <c r="T295" s="2">
        <f t="shared" si="8"/>
        <v>1</v>
      </c>
      <c r="U295" s="1">
        <f t="shared" si="9"/>
        <v>0</v>
      </c>
    </row>
    <row r="296" spans="1:21" x14ac:dyDescent="0.25">
      <c r="A296" s="66">
        <v>10979</v>
      </c>
      <c r="B296" s="57" t="s">
        <v>954</v>
      </c>
      <c r="C296" s="59" t="s">
        <v>3575</v>
      </c>
      <c r="D296" s="60">
        <v>3714</v>
      </c>
      <c r="E296" s="59">
        <v>6</v>
      </c>
      <c r="F296" s="61">
        <v>2137.3784000000001</v>
      </c>
      <c r="G296" s="64">
        <v>0.57640000000000002</v>
      </c>
      <c r="H296" s="59">
        <v>0.56210000000000004</v>
      </c>
      <c r="I296" s="59">
        <v>0.56620000000000004</v>
      </c>
      <c r="J296" s="59">
        <v>0.52539999999999998</v>
      </c>
      <c r="K296" s="59">
        <v>0.58169999999999999</v>
      </c>
      <c r="L296" s="59">
        <v>0.50380000000000003</v>
      </c>
      <c r="M296" s="59">
        <v>0.55689999999999995</v>
      </c>
      <c r="N296" s="59">
        <v>0.57499999999999996</v>
      </c>
      <c r="O296" s="59">
        <v>0.54790000000000005</v>
      </c>
      <c r="P296" s="59">
        <v>0.625</v>
      </c>
      <c r="Q296" s="59">
        <v>0.72319999999999995</v>
      </c>
      <c r="R296" s="59">
        <v>0.6</v>
      </c>
      <c r="S296" s="59">
        <v>0.55689999999999995</v>
      </c>
      <c r="T296" s="2">
        <f t="shared" si="8"/>
        <v>0.6</v>
      </c>
      <c r="U296" s="1">
        <f t="shared" si="9"/>
        <v>0</v>
      </c>
    </row>
    <row r="297" spans="1:21" x14ac:dyDescent="0.25">
      <c r="A297" s="66">
        <v>10980</v>
      </c>
      <c r="B297" s="57" t="s">
        <v>957</v>
      </c>
      <c r="C297" s="59" t="s">
        <v>3576</v>
      </c>
      <c r="D297" s="60">
        <v>6215</v>
      </c>
      <c r="E297" s="59">
        <v>190</v>
      </c>
      <c r="F297" s="61">
        <v>4064.8793999999998</v>
      </c>
      <c r="G297" s="64">
        <v>0.67469999999999997</v>
      </c>
      <c r="H297" s="59">
        <v>0.78210000000000002</v>
      </c>
      <c r="I297" s="59">
        <v>0.73240000000000005</v>
      </c>
      <c r="J297" s="59">
        <v>0.71909999999999996</v>
      </c>
      <c r="K297" s="59">
        <v>0.71460000000000001</v>
      </c>
      <c r="L297" s="59">
        <v>0.74919999999999998</v>
      </c>
      <c r="M297" s="59">
        <v>0.81010000000000004</v>
      </c>
      <c r="N297" s="59">
        <v>0.71389999999999998</v>
      </c>
      <c r="O297" s="59">
        <v>0.73060000000000003</v>
      </c>
      <c r="P297" s="59">
        <v>0.4299</v>
      </c>
      <c r="Q297" s="59">
        <v>5.2200000000000003E-2</v>
      </c>
      <c r="R297" s="59">
        <v>0</v>
      </c>
      <c r="S297" s="59">
        <v>0</v>
      </c>
      <c r="T297" s="2">
        <f t="shared" si="8"/>
        <v>0.8</v>
      </c>
      <c r="U297" s="1">
        <f t="shared" si="9"/>
        <v>0</v>
      </c>
    </row>
    <row r="298" spans="1:21" x14ac:dyDescent="0.25">
      <c r="A298" s="66">
        <v>10981</v>
      </c>
      <c r="B298" s="57" t="s">
        <v>954</v>
      </c>
      <c r="C298" s="59" t="s">
        <v>3577</v>
      </c>
      <c r="D298" s="60">
        <v>6404</v>
      </c>
      <c r="E298" s="59">
        <v>156</v>
      </c>
      <c r="F298" s="61">
        <v>3698.7194</v>
      </c>
      <c r="G298" s="64">
        <v>0.59199999999999997</v>
      </c>
      <c r="H298" s="59">
        <v>0.66990000000000005</v>
      </c>
      <c r="I298" s="59">
        <v>0.58340000000000003</v>
      </c>
      <c r="J298" s="59">
        <v>0.61660000000000004</v>
      </c>
      <c r="K298" s="59">
        <v>0.53490000000000004</v>
      </c>
      <c r="L298" s="59">
        <v>0.56510000000000005</v>
      </c>
      <c r="M298" s="59">
        <v>0.6633</v>
      </c>
      <c r="N298" s="59">
        <v>0.6008</v>
      </c>
      <c r="O298" s="59">
        <v>0.59540000000000004</v>
      </c>
      <c r="P298" s="59">
        <v>0.6069</v>
      </c>
      <c r="Q298" s="59">
        <v>0.63139999999999996</v>
      </c>
      <c r="R298" s="59">
        <v>0.44750000000000001</v>
      </c>
      <c r="S298" s="59">
        <v>0.60589999999999999</v>
      </c>
      <c r="T298" s="2">
        <f t="shared" si="8"/>
        <v>0.6</v>
      </c>
      <c r="U298" s="1">
        <f t="shared" si="9"/>
        <v>0</v>
      </c>
    </row>
    <row r="299" spans="1:21" x14ac:dyDescent="0.25">
      <c r="A299" s="66">
        <v>10982</v>
      </c>
      <c r="B299" s="57" t="s">
        <v>954</v>
      </c>
      <c r="C299" s="59" t="s">
        <v>3578</v>
      </c>
      <c r="D299" s="60">
        <v>2337</v>
      </c>
      <c r="E299" s="59">
        <v>91</v>
      </c>
      <c r="F299" s="61">
        <v>1362.8239000000001</v>
      </c>
      <c r="G299" s="64">
        <v>0.60680000000000001</v>
      </c>
      <c r="H299" s="59">
        <v>0.73080000000000001</v>
      </c>
      <c r="I299" s="59">
        <v>0.69220000000000004</v>
      </c>
      <c r="J299" s="59">
        <v>0.60150000000000003</v>
      </c>
      <c r="K299" s="59">
        <v>0.57940000000000003</v>
      </c>
      <c r="L299" s="59">
        <v>0.61860000000000004</v>
      </c>
      <c r="M299" s="59">
        <v>0.59419999999999995</v>
      </c>
      <c r="N299" s="59">
        <v>0.70960000000000001</v>
      </c>
      <c r="O299" s="59">
        <v>0.65329999999999999</v>
      </c>
      <c r="P299" s="59">
        <v>0.57909999999999995</v>
      </c>
      <c r="Q299" s="59">
        <v>0.53920000000000001</v>
      </c>
      <c r="R299" s="59">
        <v>0.32050000000000001</v>
      </c>
      <c r="S299" s="59">
        <v>0.4002</v>
      </c>
      <c r="T299" s="2">
        <f t="shared" si="8"/>
        <v>0.6</v>
      </c>
      <c r="U299" s="1">
        <f t="shared" si="9"/>
        <v>1</v>
      </c>
    </row>
    <row r="300" spans="1:21" x14ac:dyDescent="0.25">
      <c r="A300" s="66">
        <v>10983</v>
      </c>
      <c r="B300" s="57" t="s">
        <v>954</v>
      </c>
      <c r="C300" s="59" t="s">
        <v>3579</v>
      </c>
      <c r="D300" s="60">
        <v>1785</v>
      </c>
      <c r="E300" s="59">
        <v>130</v>
      </c>
      <c r="F300" s="61">
        <v>1090.7242000000001</v>
      </c>
      <c r="G300" s="64">
        <v>0.65900000000000003</v>
      </c>
      <c r="H300" s="59">
        <v>0.61439999999999995</v>
      </c>
      <c r="I300" s="59">
        <v>0.64500000000000002</v>
      </c>
      <c r="J300" s="59">
        <v>0.67569999999999997</v>
      </c>
      <c r="K300" s="59">
        <v>0.67190000000000005</v>
      </c>
      <c r="L300" s="59">
        <v>0.65010000000000001</v>
      </c>
      <c r="M300" s="59">
        <v>0.66720000000000002</v>
      </c>
      <c r="N300" s="59">
        <v>0.65669999999999995</v>
      </c>
      <c r="O300" s="59">
        <v>0.68940000000000001</v>
      </c>
      <c r="P300" s="59">
        <v>0.73250000000000004</v>
      </c>
      <c r="Q300" s="59">
        <v>0.65149999999999997</v>
      </c>
      <c r="R300" s="59">
        <v>0.67959999999999998</v>
      </c>
      <c r="S300" s="59">
        <v>0.50549999999999995</v>
      </c>
      <c r="T300" s="2">
        <f t="shared" si="8"/>
        <v>0.6</v>
      </c>
      <c r="U300" s="1">
        <f t="shared" si="9"/>
        <v>1</v>
      </c>
    </row>
    <row r="301" spans="1:21" x14ac:dyDescent="0.25">
      <c r="A301" s="66">
        <v>10703</v>
      </c>
      <c r="B301" s="57" t="s">
        <v>1009</v>
      </c>
      <c r="C301" s="59" t="s">
        <v>3637</v>
      </c>
      <c r="D301" s="60">
        <v>32426</v>
      </c>
      <c r="E301" s="60">
        <v>3130</v>
      </c>
      <c r="F301" s="61">
        <v>27046.0291</v>
      </c>
      <c r="G301" s="64">
        <v>0.92320000000000002</v>
      </c>
      <c r="H301" s="59">
        <v>1.0803</v>
      </c>
      <c r="I301" s="59">
        <v>1.0269999999999999</v>
      </c>
      <c r="J301" s="59">
        <v>1.0973999999999999</v>
      </c>
      <c r="K301" s="59">
        <v>0.98099999999999998</v>
      </c>
      <c r="L301" s="59">
        <v>0.80279999999999996</v>
      </c>
      <c r="M301" s="59">
        <v>0.9516</v>
      </c>
      <c r="N301" s="59">
        <v>0.55520000000000003</v>
      </c>
      <c r="O301" s="59">
        <v>0.95199999999999996</v>
      </c>
      <c r="P301" s="59">
        <v>0.83089999999999997</v>
      </c>
      <c r="Q301" s="59">
        <v>0.89339999999999997</v>
      </c>
      <c r="R301" s="59">
        <v>0.86660000000000004</v>
      </c>
      <c r="S301" s="59">
        <v>0.95199999999999996</v>
      </c>
      <c r="T301" s="2">
        <f t="shared" si="8"/>
        <v>1.2</v>
      </c>
      <c r="U301" s="1">
        <f t="shared" si="9"/>
        <v>0</v>
      </c>
    </row>
    <row r="302" spans="1:21" x14ac:dyDescent="0.25">
      <c r="A302" s="66">
        <v>10985</v>
      </c>
      <c r="B302" s="57" t="s">
        <v>954</v>
      </c>
      <c r="C302" s="59" t="s">
        <v>3638</v>
      </c>
      <c r="D302" s="60">
        <v>3126</v>
      </c>
      <c r="E302" s="59">
        <v>26</v>
      </c>
      <c r="F302" s="61">
        <v>1687.5246</v>
      </c>
      <c r="G302" s="64">
        <v>0.5444</v>
      </c>
      <c r="H302" s="59">
        <v>0.56430000000000002</v>
      </c>
      <c r="I302" s="59">
        <v>0.55530000000000002</v>
      </c>
      <c r="J302" s="59">
        <v>0.53439999999999999</v>
      </c>
      <c r="K302" s="59">
        <v>0.4793</v>
      </c>
      <c r="L302" s="59">
        <v>0.60160000000000002</v>
      </c>
      <c r="M302" s="59">
        <v>0.54649999999999999</v>
      </c>
      <c r="N302" s="59">
        <v>0.53149999999999997</v>
      </c>
      <c r="O302" s="59">
        <v>0.58030000000000004</v>
      </c>
      <c r="P302" s="59">
        <v>0.54479999999999995</v>
      </c>
      <c r="Q302" s="59">
        <v>0.49130000000000001</v>
      </c>
      <c r="R302" s="59">
        <v>0.57899999999999996</v>
      </c>
      <c r="S302" s="59">
        <v>0.52500000000000002</v>
      </c>
      <c r="T302" s="2">
        <f t="shared" si="8"/>
        <v>0.6</v>
      </c>
      <c r="U302" s="1">
        <f t="shared" si="9"/>
        <v>0</v>
      </c>
    </row>
    <row r="303" spans="1:21" x14ac:dyDescent="0.25">
      <c r="A303" s="66">
        <v>10986</v>
      </c>
      <c r="B303" s="57" t="s">
        <v>954</v>
      </c>
      <c r="C303" s="59" t="s">
        <v>3639</v>
      </c>
      <c r="D303" s="60">
        <v>3192</v>
      </c>
      <c r="E303" s="59">
        <v>167</v>
      </c>
      <c r="F303" s="61">
        <v>1794.4366</v>
      </c>
      <c r="G303" s="64">
        <v>0.59319999999999995</v>
      </c>
      <c r="H303" s="59">
        <v>0.62560000000000004</v>
      </c>
      <c r="I303" s="59">
        <v>0.622</v>
      </c>
      <c r="J303" s="59">
        <v>0.56930000000000003</v>
      </c>
      <c r="K303" s="59">
        <v>0.62039999999999995</v>
      </c>
      <c r="L303" s="59">
        <v>0.49009999999999998</v>
      </c>
      <c r="M303" s="59">
        <v>0.50660000000000005</v>
      </c>
      <c r="N303" s="59">
        <v>0.62070000000000003</v>
      </c>
      <c r="O303" s="59">
        <v>0.62470000000000003</v>
      </c>
      <c r="P303" s="59">
        <v>0.59</v>
      </c>
      <c r="Q303" s="59">
        <v>0.6018</v>
      </c>
      <c r="R303" s="59">
        <v>0.62470000000000003</v>
      </c>
      <c r="S303" s="59">
        <v>0.66969999999999996</v>
      </c>
      <c r="T303" s="2">
        <f t="shared" si="8"/>
        <v>0.6</v>
      </c>
      <c r="U303" s="1">
        <f t="shared" si="9"/>
        <v>0</v>
      </c>
    </row>
    <row r="304" spans="1:21" x14ac:dyDescent="0.25">
      <c r="A304" s="66">
        <v>10987</v>
      </c>
      <c r="B304" s="57" t="s">
        <v>954</v>
      </c>
      <c r="C304" s="59" t="s">
        <v>3640</v>
      </c>
      <c r="D304" s="60">
        <v>2029</v>
      </c>
      <c r="E304" s="59">
        <v>21</v>
      </c>
      <c r="F304" s="61">
        <v>1337.0458000000001</v>
      </c>
      <c r="G304" s="64">
        <v>0.66590000000000005</v>
      </c>
      <c r="H304" s="59">
        <v>0.72599999999999998</v>
      </c>
      <c r="I304" s="59">
        <v>0.6845</v>
      </c>
      <c r="J304" s="59">
        <v>0.57179999999999997</v>
      </c>
      <c r="K304" s="59">
        <v>0.6018</v>
      </c>
      <c r="L304" s="59">
        <v>0.63219999999999998</v>
      </c>
      <c r="M304" s="59">
        <v>0.64300000000000002</v>
      </c>
      <c r="N304" s="59">
        <v>0.62370000000000003</v>
      </c>
      <c r="O304" s="59">
        <v>0.66959999999999997</v>
      </c>
      <c r="P304" s="59">
        <v>0.7198</v>
      </c>
      <c r="Q304" s="59">
        <v>0.70889999999999997</v>
      </c>
      <c r="R304" s="59">
        <v>0.68130000000000002</v>
      </c>
      <c r="S304" s="59">
        <v>0.71060000000000001</v>
      </c>
      <c r="T304" s="2">
        <f t="shared" si="8"/>
        <v>0.6</v>
      </c>
      <c r="U304" s="1">
        <f t="shared" si="9"/>
        <v>1</v>
      </c>
    </row>
    <row r="305" spans="1:21" x14ac:dyDescent="0.25">
      <c r="A305" s="66">
        <v>10988</v>
      </c>
      <c r="B305" s="57" t="s">
        <v>954</v>
      </c>
      <c r="C305" s="59" t="s">
        <v>3641</v>
      </c>
      <c r="D305" s="60">
        <v>2686</v>
      </c>
      <c r="E305" s="59">
        <v>4</v>
      </c>
      <c r="F305" s="61">
        <v>1739.6081999999999</v>
      </c>
      <c r="G305" s="64">
        <v>0.64859999999999995</v>
      </c>
      <c r="H305" s="59">
        <v>0.73750000000000004</v>
      </c>
      <c r="I305" s="59">
        <v>0.68830000000000002</v>
      </c>
      <c r="J305" s="59">
        <v>0.64949999999999997</v>
      </c>
      <c r="K305" s="59">
        <v>0.57299999999999995</v>
      </c>
      <c r="L305" s="59">
        <v>0.58919999999999995</v>
      </c>
      <c r="M305" s="59">
        <v>0.62280000000000002</v>
      </c>
      <c r="N305" s="59">
        <v>0.59560000000000002</v>
      </c>
      <c r="O305" s="59">
        <v>0.68610000000000004</v>
      </c>
      <c r="P305" s="59">
        <v>0.66200000000000003</v>
      </c>
      <c r="Q305" s="59">
        <v>0.67969999999999997</v>
      </c>
      <c r="R305" s="59">
        <v>0.62719999999999998</v>
      </c>
      <c r="S305" s="59">
        <v>0.66620000000000001</v>
      </c>
      <c r="T305" s="2">
        <f t="shared" si="8"/>
        <v>0.6</v>
      </c>
      <c r="U305" s="1">
        <f t="shared" si="9"/>
        <v>1</v>
      </c>
    </row>
    <row r="306" spans="1:21" x14ac:dyDescent="0.25">
      <c r="A306" s="66">
        <v>10989</v>
      </c>
      <c r="B306" s="57" t="s">
        <v>954</v>
      </c>
      <c r="C306" s="59" t="s">
        <v>3642</v>
      </c>
      <c r="D306" s="60">
        <v>4838</v>
      </c>
      <c r="E306" s="59">
        <v>30</v>
      </c>
      <c r="F306" s="61">
        <v>3062.6592999999998</v>
      </c>
      <c r="G306" s="64">
        <v>0.63700000000000001</v>
      </c>
      <c r="H306" s="59">
        <v>0.68500000000000005</v>
      </c>
      <c r="I306" s="59">
        <v>0.6804</v>
      </c>
      <c r="J306" s="59">
        <v>0.61560000000000004</v>
      </c>
      <c r="K306" s="59">
        <v>0.59450000000000003</v>
      </c>
      <c r="L306" s="59">
        <v>0.58679999999999999</v>
      </c>
      <c r="M306" s="59">
        <v>0.59599999999999997</v>
      </c>
      <c r="N306" s="59">
        <v>0.7016</v>
      </c>
      <c r="O306" s="59">
        <v>0.66600000000000004</v>
      </c>
      <c r="P306" s="59">
        <v>0.62370000000000003</v>
      </c>
      <c r="Q306" s="59">
        <v>0.70720000000000005</v>
      </c>
      <c r="R306" s="59">
        <v>0.61219999999999997</v>
      </c>
      <c r="S306" s="59">
        <v>0.5655</v>
      </c>
      <c r="T306" s="2">
        <f t="shared" si="8"/>
        <v>0.6</v>
      </c>
      <c r="U306" s="1">
        <f t="shared" si="9"/>
        <v>1</v>
      </c>
    </row>
    <row r="307" spans="1:21" x14ac:dyDescent="0.25">
      <c r="A307" s="66">
        <v>10990</v>
      </c>
      <c r="B307" s="57" t="s">
        <v>954</v>
      </c>
      <c r="C307" s="59" t="s">
        <v>3643</v>
      </c>
      <c r="D307" s="60">
        <v>2242</v>
      </c>
      <c r="E307" s="59">
        <v>15</v>
      </c>
      <c r="F307" s="61">
        <v>1720.2718</v>
      </c>
      <c r="G307" s="64">
        <v>0.77249999999999996</v>
      </c>
      <c r="H307" s="59">
        <v>0.83199999999999996</v>
      </c>
      <c r="I307" s="59">
        <v>0.79910000000000003</v>
      </c>
      <c r="J307" s="59">
        <v>0.81289999999999996</v>
      </c>
      <c r="K307" s="59">
        <v>0.71719999999999995</v>
      </c>
      <c r="L307" s="59">
        <v>0.68520000000000003</v>
      </c>
      <c r="M307" s="59">
        <v>0.72660000000000002</v>
      </c>
      <c r="N307" s="59">
        <v>0.83940000000000003</v>
      </c>
      <c r="O307" s="59">
        <v>0.82830000000000004</v>
      </c>
      <c r="P307" s="59">
        <v>0.82289999999999996</v>
      </c>
      <c r="Q307" s="59">
        <v>0.70469999999999999</v>
      </c>
      <c r="R307" s="59">
        <v>0.74170000000000003</v>
      </c>
      <c r="S307" s="59">
        <v>0.7248</v>
      </c>
      <c r="T307" s="2">
        <f t="shared" si="8"/>
        <v>0.6</v>
      </c>
      <c r="U307" s="1">
        <f t="shared" si="9"/>
        <v>1</v>
      </c>
    </row>
    <row r="308" spans="1:21" x14ac:dyDescent="0.25">
      <c r="A308" s="66">
        <v>11040</v>
      </c>
      <c r="B308" s="57" t="s">
        <v>1009</v>
      </c>
      <c r="C308" s="59" t="s">
        <v>3403</v>
      </c>
      <c r="D308" s="60">
        <v>18095</v>
      </c>
      <c r="E308" s="59">
        <v>36</v>
      </c>
      <c r="F308" s="61">
        <v>19821.095700000002</v>
      </c>
      <c r="G308" s="64">
        <v>1.0975999999999999</v>
      </c>
      <c r="H308" s="59">
        <v>1.0126999999999999</v>
      </c>
      <c r="I308" s="59">
        <v>1.1316999999999999</v>
      </c>
      <c r="J308" s="59">
        <v>1.0887</v>
      </c>
      <c r="K308" s="59">
        <v>1.1055999999999999</v>
      </c>
      <c r="L308" s="59">
        <v>1.1952</v>
      </c>
      <c r="M308" s="59">
        <v>1.1554</v>
      </c>
      <c r="N308" s="59">
        <v>1.0620000000000001</v>
      </c>
      <c r="O308" s="59">
        <v>1.1226</v>
      </c>
      <c r="P308" s="59">
        <v>1.0109999999999999</v>
      </c>
      <c r="Q308" s="59">
        <v>1.1322000000000001</v>
      </c>
      <c r="R308" s="59">
        <v>1.0808</v>
      </c>
      <c r="S308" s="59">
        <v>1.0886</v>
      </c>
      <c r="T308" s="2">
        <f t="shared" si="8"/>
        <v>1.2</v>
      </c>
      <c r="U308" s="1">
        <f t="shared" si="9"/>
        <v>0</v>
      </c>
    </row>
    <row r="309" spans="1:21" x14ac:dyDescent="0.25">
      <c r="A309" s="66">
        <v>11041</v>
      </c>
      <c r="B309" s="57" t="s">
        <v>954</v>
      </c>
      <c r="C309" s="59" t="s">
        <v>3404</v>
      </c>
      <c r="D309" s="60">
        <v>3832</v>
      </c>
      <c r="E309" s="59">
        <v>13</v>
      </c>
      <c r="F309" s="61">
        <v>2105.3724000000002</v>
      </c>
      <c r="G309" s="64">
        <v>0.55130000000000001</v>
      </c>
      <c r="H309" s="59">
        <v>0.54559999999999997</v>
      </c>
      <c r="I309" s="59">
        <v>0.55579999999999996</v>
      </c>
      <c r="J309" s="59">
        <v>0.41460000000000002</v>
      </c>
      <c r="K309" s="59">
        <v>0.54630000000000001</v>
      </c>
      <c r="L309" s="59">
        <v>0.56459999999999999</v>
      </c>
      <c r="M309" s="59">
        <v>0.57909999999999995</v>
      </c>
      <c r="N309" s="59">
        <v>0.59089999999999998</v>
      </c>
      <c r="O309" s="59">
        <v>0.49969999999999998</v>
      </c>
      <c r="P309" s="59">
        <v>0.54359999999999997</v>
      </c>
      <c r="Q309" s="59">
        <v>0.59789999999999999</v>
      </c>
      <c r="R309" s="59">
        <v>0.61550000000000005</v>
      </c>
      <c r="S309" s="59">
        <v>0.54169999999999996</v>
      </c>
      <c r="T309" s="2">
        <f t="shared" si="8"/>
        <v>0.6</v>
      </c>
      <c r="U309" s="1">
        <f t="shared" si="9"/>
        <v>0</v>
      </c>
    </row>
    <row r="310" spans="1:21" x14ac:dyDescent="0.25">
      <c r="A310" s="66">
        <v>11043</v>
      </c>
      <c r="B310" s="57" t="s">
        <v>954</v>
      </c>
      <c r="C310" s="59" t="s">
        <v>3405</v>
      </c>
      <c r="D310" s="60">
        <v>5838</v>
      </c>
      <c r="E310" s="59">
        <v>159</v>
      </c>
      <c r="F310" s="61">
        <v>3108.9521</v>
      </c>
      <c r="G310" s="64">
        <v>0.5474</v>
      </c>
      <c r="H310" s="59">
        <v>0.60970000000000002</v>
      </c>
      <c r="I310" s="59">
        <v>0.52710000000000001</v>
      </c>
      <c r="J310" s="59">
        <v>0.58189999999999997</v>
      </c>
      <c r="K310" s="59">
        <v>0.60740000000000005</v>
      </c>
      <c r="L310" s="59">
        <v>0.51400000000000001</v>
      </c>
      <c r="M310" s="59">
        <v>0.53300000000000003</v>
      </c>
      <c r="N310" s="59">
        <v>0.59409999999999996</v>
      </c>
      <c r="O310" s="59">
        <v>0.50190000000000001</v>
      </c>
      <c r="P310" s="59">
        <v>0.59040000000000004</v>
      </c>
      <c r="Q310" s="59">
        <v>0.54890000000000005</v>
      </c>
      <c r="R310" s="59">
        <v>0.50800000000000001</v>
      </c>
      <c r="S310" s="59">
        <v>0.50149999999999995</v>
      </c>
      <c r="T310" s="2">
        <f t="shared" si="8"/>
        <v>0.6</v>
      </c>
      <c r="U310" s="1">
        <f t="shared" si="9"/>
        <v>0</v>
      </c>
    </row>
    <row r="311" spans="1:21" x14ac:dyDescent="0.25">
      <c r="A311" s="66">
        <v>11046</v>
      </c>
      <c r="B311" s="57" t="s">
        <v>950</v>
      </c>
      <c r="C311" s="59" t="s">
        <v>3406</v>
      </c>
      <c r="D311" s="60">
        <v>7609</v>
      </c>
      <c r="E311" s="59">
        <v>493</v>
      </c>
      <c r="F311" s="61">
        <v>5771.8656000000001</v>
      </c>
      <c r="G311" s="64">
        <v>0.81110000000000004</v>
      </c>
      <c r="H311" s="59">
        <v>0.90259999999999996</v>
      </c>
      <c r="I311" s="59">
        <v>0.83679999999999999</v>
      </c>
      <c r="J311" s="59">
        <v>0.85</v>
      </c>
      <c r="K311" s="59">
        <v>0.86270000000000002</v>
      </c>
      <c r="L311" s="59">
        <v>0.86160000000000003</v>
      </c>
      <c r="M311" s="59">
        <v>0.84719999999999995</v>
      </c>
      <c r="N311" s="59">
        <v>0.82389999999999997</v>
      </c>
      <c r="O311" s="59">
        <v>0.86429999999999996</v>
      </c>
      <c r="P311" s="59">
        <v>0.83169999999999999</v>
      </c>
      <c r="Q311" s="59">
        <v>0.72450000000000003</v>
      </c>
      <c r="R311" s="59">
        <v>0.70720000000000005</v>
      </c>
      <c r="S311" s="59">
        <v>0.58399999999999996</v>
      </c>
      <c r="T311" s="2">
        <f t="shared" si="8"/>
        <v>0.6</v>
      </c>
      <c r="U311" s="1">
        <f t="shared" si="9"/>
        <v>1</v>
      </c>
    </row>
    <row r="312" spans="1:21" x14ac:dyDescent="0.25">
      <c r="A312" s="66">
        <v>11047</v>
      </c>
      <c r="B312" s="57" t="s">
        <v>954</v>
      </c>
      <c r="C312" s="59" t="s">
        <v>3407</v>
      </c>
      <c r="D312" s="60">
        <v>2977</v>
      </c>
      <c r="E312" s="59">
        <v>36</v>
      </c>
      <c r="F312" s="61">
        <v>1879.7371000000001</v>
      </c>
      <c r="G312" s="64">
        <v>0.6391</v>
      </c>
      <c r="H312" s="59">
        <v>0.50739999999999996</v>
      </c>
      <c r="I312" s="59">
        <v>0.55169999999999997</v>
      </c>
      <c r="J312" s="59">
        <v>0.54700000000000004</v>
      </c>
      <c r="K312" s="59">
        <v>0.60089999999999999</v>
      </c>
      <c r="L312" s="59">
        <v>0.70279999999999998</v>
      </c>
      <c r="M312" s="59">
        <v>0.60060000000000002</v>
      </c>
      <c r="N312" s="59">
        <v>0.70809999999999995</v>
      </c>
      <c r="O312" s="59">
        <v>0.71499999999999997</v>
      </c>
      <c r="P312" s="59">
        <v>0.65820000000000001</v>
      </c>
      <c r="Q312" s="59">
        <v>0.71250000000000002</v>
      </c>
      <c r="R312" s="59">
        <v>0.72489999999999999</v>
      </c>
      <c r="S312" s="59">
        <v>0.64649999999999996</v>
      </c>
      <c r="T312" s="2">
        <f t="shared" si="8"/>
        <v>0.6</v>
      </c>
      <c r="U312" s="1">
        <f t="shared" si="9"/>
        <v>1</v>
      </c>
    </row>
    <row r="313" spans="1:21" x14ac:dyDescent="0.25">
      <c r="A313" s="66">
        <v>11048</v>
      </c>
      <c r="B313" s="57" t="s">
        <v>954</v>
      </c>
      <c r="C313" s="59" t="s">
        <v>3408</v>
      </c>
      <c r="D313" s="60">
        <v>4143</v>
      </c>
      <c r="E313" s="59">
        <v>70</v>
      </c>
      <c r="F313" s="61">
        <v>2918.2714999999998</v>
      </c>
      <c r="G313" s="64">
        <v>0.71650000000000003</v>
      </c>
      <c r="H313" s="59">
        <v>0.75460000000000005</v>
      </c>
      <c r="I313" s="59">
        <v>0.73160000000000003</v>
      </c>
      <c r="J313" s="59">
        <v>0.79530000000000001</v>
      </c>
      <c r="K313" s="59">
        <v>0.73409999999999997</v>
      </c>
      <c r="L313" s="59">
        <v>0.76619999999999999</v>
      </c>
      <c r="M313" s="59">
        <v>0.6925</v>
      </c>
      <c r="N313" s="59">
        <v>0.72799999999999998</v>
      </c>
      <c r="O313" s="59">
        <v>0.72589999999999999</v>
      </c>
      <c r="P313" s="59">
        <v>0.68689999999999996</v>
      </c>
      <c r="Q313" s="59">
        <v>0.68540000000000001</v>
      </c>
      <c r="R313" s="59">
        <v>0.80889999999999995</v>
      </c>
      <c r="S313" s="59">
        <v>0.30680000000000002</v>
      </c>
      <c r="T313" s="2">
        <f t="shared" si="8"/>
        <v>0.6</v>
      </c>
      <c r="U313" s="1">
        <f t="shared" si="9"/>
        <v>1</v>
      </c>
    </row>
    <row r="314" spans="1:21" x14ac:dyDescent="0.25">
      <c r="A314" s="66">
        <v>11049</v>
      </c>
      <c r="B314" s="57" t="s">
        <v>954</v>
      </c>
      <c r="C314" s="59" t="s">
        <v>3409</v>
      </c>
      <c r="D314" s="60">
        <v>2994</v>
      </c>
      <c r="E314" s="59">
        <v>32</v>
      </c>
      <c r="F314" s="61">
        <v>1812.4746</v>
      </c>
      <c r="G314" s="64">
        <v>0.6119</v>
      </c>
      <c r="H314" s="59">
        <v>0.60109999999999997</v>
      </c>
      <c r="I314" s="59">
        <v>0.67269999999999996</v>
      </c>
      <c r="J314" s="59">
        <v>0.6371</v>
      </c>
      <c r="K314" s="59">
        <v>0.6038</v>
      </c>
      <c r="L314" s="59">
        <v>0.59179999999999999</v>
      </c>
      <c r="M314" s="59">
        <v>0.62009999999999998</v>
      </c>
      <c r="N314" s="59">
        <v>0.61229999999999996</v>
      </c>
      <c r="O314" s="59">
        <v>0.57530000000000003</v>
      </c>
      <c r="P314" s="59">
        <v>0.5867</v>
      </c>
      <c r="Q314" s="59">
        <v>0.56089999999999995</v>
      </c>
      <c r="R314" s="59">
        <v>0.60170000000000001</v>
      </c>
      <c r="S314" s="59">
        <v>0.68140000000000001</v>
      </c>
      <c r="T314" s="2">
        <f t="shared" si="8"/>
        <v>0.6</v>
      </c>
      <c r="U314" s="1">
        <f t="shared" si="9"/>
        <v>1</v>
      </c>
    </row>
    <row r="315" spans="1:21" x14ac:dyDescent="0.25">
      <c r="A315" s="66">
        <v>11050</v>
      </c>
      <c r="B315" s="57" t="s">
        <v>976</v>
      </c>
      <c r="C315" s="59" t="s">
        <v>3410</v>
      </c>
      <c r="D315" s="60">
        <v>1644</v>
      </c>
      <c r="E315" s="59">
        <v>26</v>
      </c>
      <c r="F315" s="61">
        <v>1169.5696</v>
      </c>
      <c r="G315" s="64">
        <v>0.7228</v>
      </c>
      <c r="H315" s="59">
        <v>0.68489999999999995</v>
      </c>
      <c r="I315" s="59">
        <v>0.66879999999999995</v>
      </c>
      <c r="J315" s="59">
        <v>0.71040000000000003</v>
      </c>
      <c r="K315" s="59">
        <v>0.64929999999999999</v>
      </c>
      <c r="L315" s="59">
        <v>0.78049999999999997</v>
      </c>
      <c r="M315" s="59">
        <v>0.66839999999999999</v>
      </c>
      <c r="N315" s="59">
        <v>0.59250000000000003</v>
      </c>
      <c r="O315" s="59">
        <v>0.62509999999999999</v>
      </c>
      <c r="P315" s="59">
        <v>0.74450000000000005</v>
      </c>
      <c r="Q315" s="59">
        <v>0.91420000000000001</v>
      </c>
      <c r="R315" s="59">
        <v>0.70760000000000001</v>
      </c>
      <c r="S315" s="59">
        <v>0.84089999999999998</v>
      </c>
      <c r="T315" s="2">
        <f t="shared" si="8"/>
        <v>0.6</v>
      </c>
      <c r="U315" s="1">
        <f t="shared" si="9"/>
        <v>1</v>
      </c>
    </row>
    <row r="316" spans="1:21" x14ac:dyDescent="0.25">
      <c r="A316" s="66">
        <v>10704</v>
      </c>
      <c r="B316" s="57" t="s">
        <v>1009</v>
      </c>
      <c r="C316" s="59" t="s">
        <v>3411</v>
      </c>
      <c r="D316" s="60">
        <v>25465</v>
      </c>
      <c r="E316" s="60">
        <v>2642</v>
      </c>
      <c r="F316" s="61">
        <v>25331.079699999998</v>
      </c>
      <c r="G316" s="64">
        <v>1.1099000000000001</v>
      </c>
      <c r="H316" s="59">
        <v>1.0041</v>
      </c>
      <c r="I316" s="59">
        <v>1.1223000000000001</v>
      </c>
      <c r="J316" s="59">
        <v>1.052</v>
      </c>
      <c r="K316" s="59">
        <v>1.1177999999999999</v>
      </c>
      <c r="L316" s="59">
        <v>1.2117</v>
      </c>
      <c r="M316" s="59">
        <v>1.1538999999999999</v>
      </c>
      <c r="N316" s="59">
        <v>1.0248999999999999</v>
      </c>
      <c r="O316" s="59">
        <v>1.0921000000000001</v>
      </c>
      <c r="P316" s="59">
        <v>1.0992</v>
      </c>
      <c r="Q316" s="59">
        <v>1.1383000000000001</v>
      </c>
      <c r="R316" s="59">
        <v>1.1232</v>
      </c>
      <c r="S316" s="59">
        <v>1.1218999999999999</v>
      </c>
      <c r="T316" s="2">
        <f t="shared" si="8"/>
        <v>1.2</v>
      </c>
      <c r="U316" s="1">
        <f t="shared" si="9"/>
        <v>0</v>
      </c>
    </row>
    <row r="317" spans="1:21" x14ac:dyDescent="0.25">
      <c r="A317" s="66">
        <v>10991</v>
      </c>
      <c r="B317" s="57" t="s">
        <v>950</v>
      </c>
      <c r="C317" s="59" t="s">
        <v>3412</v>
      </c>
      <c r="D317" s="60">
        <v>4972</v>
      </c>
      <c r="E317" s="59">
        <v>485</v>
      </c>
      <c r="F317" s="61">
        <v>2345.5902000000001</v>
      </c>
      <c r="G317" s="64">
        <v>0.52280000000000004</v>
      </c>
      <c r="H317" s="59">
        <v>0.3206</v>
      </c>
      <c r="I317" s="59">
        <v>0.24490000000000001</v>
      </c>
      <c r="J317" s="59">
        <v>0.21479999999999999</v>
      </c>
      <c r="K317" s="59">
        <v>0.61270000000000002</v>
      </c>
      <c r="L317" s="59">
        <v>0.71199999999999997</v>
      </c>
      <c r="M317" s="59">
        <v>0.6996</v>
      </c>
      <c r="N317" s="59">
        <v>0.7056</v>
      </c>
      <c r="O317" s="59">
        <v>0.60660000000000003</v>
      </c>
      <c r="P317" s="59">
        <v>0.78859999999999997</v>
      </c>
      <c r="Q317" s="59">
        <v>0.57889999999999997</v>
      </c>
      <c r="R317" s="59">
        <v>0.2681</v>
      </c>
      <c r="S317" s="59">
        <v>0.2767</v>
      </c>
      <c r="T317" s="2">
        <f t="shared" si="8"/>
        <v>0.6</v>
      </c>
      <c r="U317" s="1">
        <f t="shared" si="9"/>
        <v>0</v>
      </c>
    </row>
    <row r="318" spans="1:21" x14ac:dyDescent="0.25">
      <c r="A318" s="66">
        <v>10992</v>
      </c>
      <c r="B318" s="57" t="s">
        <v>954</v>
      </c>
      <c r="C318" s="59" t="s">
        <v>3413</v>
      </c>
      <c r="D318" s="60">
        <v>3037</v>
      </c>
      <c r="E318" s="59">
        <v>58</v>
      </c>
      <c r="F318" s="61">
        <v>2019.3284000000001</v>
      </c>
      <c r="G318" s="64">
        <v>0.67789999999999995</v>
      </c>
      <c r="H318" s="59">
        <v>0.52859999999999996</v>
      </c>
      <c r="I318" s="59">
        <v>0.59370000000000001</v>
      </c>
      <c r="J318" s="59">
        <v>0.71819999999999995</v>
      </c>
      <c r="K318" s="59">
        <v>0.78110000000000002</v>
      </c>
      <c r="L318" s="59">
        <v>0.74099999999999999</v>
      </c>
      <c r="M318" s="59">
        <v>0.61499999999999999</v>
      </c>
      <c r="N318" s="59">
        <v>0.75449999999999995</v>
      </c>
      <c r="O318" s="59">
        <v>0.80289999999999995</v>
      </c>
      <c r="P318" s="59">
        <v>0.64270000000000005</v>
      </c>
      <c r="Q318" s="59">
        <v>0.61850000000000005</v>
      </c>
      <c r="R318" s="59">
        <v>0.77539999999999998</v>
      </c>
      <c r="S318" s="59">
        <v>0.56930000000000003</v>
      </c>
      <c r="T318" s="2">
        <f t="shared" si="8"/>
        <v>0.6</v>
      </c>
      <c r="U318" s="1">
        <f t="shared" si="9"/>
        <v>1</v>
      </c>
    </row>
    <row r="319" spans="1:21" x14ac:dyDescent="0.25">
      <c r="A319" s="66">
        <v>10993</v>
      </c>
      <c r="B319" s="57" t="s">
        <v>950</v>
      </c>
      <c r="C319" s="59" t="s">
        <v>3414</v>
      </c>
      <c r="D319" s="60">
        <v>6748</v>
      </c>
      <c r="E319" s="60">
        <v>2010</v>
      </c>
      <c r="F319" s="61">
        <v>2863.6302000000001</v>
      </c>
      <c r="G319" s="64">
        <v>0.60440000000000005</v>
      </c>
      <c r="H319" s="59">
        <v>0.62460000000000004</v>
      </c>
      <c r="I319" s="59">
        <v>0.6623</v>
      </c>
      <c r="J319" s="59">
        <v>0.56659999999999999</v>
      </c>
      <c r="K319" s="59">
        <v>0.83679999999999999</v>
      </c>
      <c r="L319" s="59">
        <v>0.76759999999999995</v>
      </c>
      <c r="M319" s="59">
        <v>0.73970000000000002</v>
      </c>
      <c r="N319" s="59">
        <v>0.52559999999999996</v>
      </c>
      <c r="O319" s="59">
        <v>0.50219999999999998</v>
      </c>
      <c r="P319" s="59">
        <v>0.2359</v>
      </c>
      <c r="Q319" s="59">
        <v>0.37680000000000002</v>
      </c>
      <c r="R319" s="59">
        <v>0.50119999999999998</v>
      </c>
      <c r="S319" s="59">
        <v>0.62970000000000004</v>
      </c>
      <c r="T319" s="2">
        <f t="shared" si="8"/>
        <v>0.6</v>
      </c>
      <c r="U319" s="1">
        <f t="shared" si="9"/>
        <v>1</v>
      </c>
    </row>
    <row r="320" spans="1:21" x14ac:dyDescent="0.25">
      <c r="A320" s="66">
        <v>10994</v>
      </c>
      <c r="B320" s="57" t="s">
        <v>954</v>
      </c>
      <c r="C320" s="59" t="s">
        <v>3415</v>
      </c>
      <c r="D320" s="60">
        <v>3838</v>
      </c>
      <c r="E320" s="59">
        <v>3</v>
      </c>
      <c r="F320" s="61">
        <v>2667.7222999999999</v>
      </c>
      <c r="G320" s="64">
        <v>0.6956</v>
      </c>
      <c r="H320" s="59">
        <v>0.71</v>
      </c>
      <c r="I320" s="59">
        <v>0.69950000000000001</v>
      </c>
      <c r="J320" s="59">
        <v>0.69540000000000002</v>
      </c>
      <c r="K320" s="59">
        <v>0.63870000000000005</v>
      </c>
      <c r="L320" s="59">
        <v>0.68300000000000005</v>
      </c>
      <c r="M320" s="59">
        <v>0.61319999999999997</v>
      </c>
      <c r="N320" s="59">
        <v>0.72309999999999997</v>
      </c>
      <c r="O320" s="59">
        <v>0.81850000000000001</v>
      </c>
      <c r="P320" s="59">
        <v>0.69989999999999997</v>
      </c>
      <c r="Q320" s="59">
        <v>0.69589999999999996</v>
      </c>
      <c r="R320" s="59">
        <v>0.69979999999999998</v>
      </c>
      <c r="S320" s="59">
        <v>0.68820000000000003</v>
      </c>
      <c r="T320" s="2">
        <f t="shared" si="8"/>
        <v>0.6</v>
      </c>
      <c r="U320" s="1">
        <f t="shared" si="9"/>
        <v>1</v>
      </c>
    </row>
    <row r="321" spans="1:21" ht="26.4" x14ac:dyDescent="0.25">
      <c r="A321" s="66">
        <v>23367</v>
      </c>
      <c r="B321" s="57" t="s">
        <v>954</v>
      </c>
      <c r="C321" s="59" t="s">
        <v>3416</v>
      </c>
      <c r="D321" s="60">
        <v>2815</v>
      </c>
      <c r="E321" s="59">
        <v>0</v>
      </c>
      <c r="F321" s="61">
        <v>2401.3006</v>
      </c>
      <c r="G321" s="64">
        <v>0.85299999999999998</v>
      </c>
      <c r="H321" s="59">
        <v>0.94440000000000002</v>
      </c>
      <c r="I321" s="59">
        <v>0.8468</v>
      </c>
      <c r="J321" s="59">
        <v>0.8448</v>
      </c>
      <c r="K321" s="59">
        <v>0.83750000000000002</v>
      </c>
      <c r="L321" s="59">
        <v>0.67649999999999999</v>
      </c>
      <c r="M321" s="59">
        <v>0.89219999999999999</v>
      </c>
      <c r="N321" s="59">
        <v>0.85729999999999995</v>
      </c>
      <c r="O321" s="59">
        <v>0.82330000000000003</v>
      </c>
      <c r="P321" s="59">
        <v>0.80220000000000002</v>
      </c>
      <c r="Q321" s="59">
        <v>0.86329999999999996</v>
      </c>
      <c r="R321" s="59">
        <v>0.8871</v>
      </c>
      <c r="S321" s="59">
        <v>0.88280000000000003</v>
      </c>
      <c r="T321" s="2">
        <f t="shared" si="8"/>
        <v>0.6</v>
      </c>
      <c r="U321" s="1">
        <f t="shared" si="9"/>
        <v>1</v>
      </c>
    </row>
    <row r="322" spans="1:21" x14ac:dyDescent="0.25">
      <c r="A322" s="66">
        <v>10670</v>
      </c>
      <c r="B322" s="57" t="s">
        <v>946</v>
      </c>
      <c r="C322" s="59" t="s">
        <v>3326</v>
      </c>
      <c r="D322" s="60">
        <v>75121</v>
      </c>
      <c r="E322" s="59">
        <v>740</v>
      </c>
      <c r="F322" s="61">
        <v>133623.42980000001</v>
      </c>
      <c r="G322" s="64">
        <v>1.7965</v>
      </c>
      <c r="H322" s="59">
        <v>2.0127999999999999</v>
      </c>
      <c r="I322" s="59">
        <v>1.9765999999999999</v>
      </c>
      <c r="J322" s="59">
        <v>2.0047000000000001</v>
      </c>
      <c r="K322" s="59">
        <v>2.0386000000000002</v>
      </c>
      <c r="L322" s="59">
        <v>1.9825999999999999</v>
      </c>
      <c r="M322" s="59">
        <v>1.8526</v>
      </c>
      <c r="N322" s="59">
        <v>1.6085</v>
      </c>
      <c r="O322" s="59">
        <v>1.5311999999999999</v>
      </c>
      <c r="P322" s="59">
        <v>1.4126000000000001</v>
      </c>
      <c r="Q322" s="59">
        <v>1.6223000000000001</v>
      </c>
      <c r="R322" s="59">
        <v>1.6044</v>
      </c>
      <c r="S322" s="59">
        <v>1.5952</v>
      </c>
      <c r="T322" s="2">
        <f t="shared" si="8"/>
        <v>1.6</v>
      </c>
      <c r="U322" s="1">
        <f t="shared" si="9"/>
        <v>1</v>
      </c>
    </row>
    <row r="323" spans="1:21" x14ac:dyDescent="0.25">
      <c r="A323" s="66">
        <v>10995</v>
      </c>
      <c r="B323" s="57" t="s">
        <v>954</v>
      </c>
      <c r="C323" s="59" t="s">
        <v>3327</v>
      </c>
      <c r="D323" s="60">
        <v>4004</v>
      </c>
      <c r="E323" s="59">
        <v>43</v>
      </c>
      <c r="F323" s="61">
        <v>1912.7167999999999</v>
      </c>
      <c r="G323" s="64">
        <v>0.4829</v>
      </c>
      <c r="H323" s="59">
        <v>0.43490000000000001</v>
      </c>
      <c r="I323" s="59">
        <v>0.43880000000000002</v>
      </c>
      <c r="J323" s="59">
        <v>0.35649999999999998</v>
      </c>
      <c r="K323" s="59">
        <v>0.2858</v>
      </c>
      <c r="L323" s="59">
        <v>0.24079999999999999</v>
      </c>
      <c r="M323" s="59">
        <v>0.38619999999999999</v>
      </c>
      <c r="N323" s="59">
        <v>0.54139999999999999</v>
      </c>
      <c r="O323" s="59">
        <v>0.5665</v>
      </c>
      <c r="P323" s="59">
        <v>0.59340000000000004</v>
      </c>
      <c r="Q323" s="59">
        <v>0.61380000000000001</v>
      </c>
      <c r="R323" s="59">
        <v>0.6149</v>
      </c>
      <c r="S323" s="59">
        <v>0.62929999999999997</v>
      </c>
      <c r="T323" s="2">
        <f t="shared" si="8"/>
        <v>0.6</v>
      </c>
      <c r="U323" s="1">
        <f t="shared" si="9"/>
        <v>0</v>
      </c>
    </row>
    <row r="324" spans="1:21" x14ac:dyDescent="0.25">
      <c r="A324" s="66">
        <v>10996</v>
      </c>
      <c r="B324" s="57" t="s">
        <v>954</v>
      </c>
      <c r="C324" s="59" t="s">
        <v>3328</v>
      </c>
      <c r="D324" s="60">
        <v>3505</v>
      </c>
      <c r="E324" s="59">
        <v>95</v>
      </c>
      <c r="F324" s="61">
        <v>2200.9474</v>
      </c>
      <c r="G324" s="64">
        <v>0.64539999999999997</v>
      </c>
      <c r="H324" s="59">
        <v>0.60940000000000005</v>
      </c>
      <c r="I324" s="59">
        <v>0.74039999999999995</v>
      </c>
      <c r="J324" s="59">
        <v>0.64859999999999995</v>
      </c>
      <c r="K324" s="59">
        <v>0.69550000000000001</v>
      </c>
      <c r="L324" s="59">
        <v>0.65039999999999998</v>
      </c>
      <c r="M324" s="59">
        <v>0.70840000000000003</v>
      </c>
      <c r="N324" s="59">
        <v>0.65229999999999999</v>
      </c>
      <c r="O324" s="59">
        <v>0.64500000000000002</v>
      </c>
      <c r="P324" s="59">
        <v>0.60629999999999995</v>
      </c>
      <c r="Q324" s="59">
        <v>0.63829999999999998</v>
      </c>
      <c r="R324" s="59">
        <v>0.58199999999999996</v>
      </c>
      <c r="S324" s="59">
        <v>0.57650000000000001</v>
      </c>
      <c r="T324" s="2">
        <f t="shared" ref="T324:T387" si="10">VLOOKUP($B324,$W$3:$AF$10,10,0)</f>
        <v>0.6</v>
      </c>
      <c r="U324" s="1">
        <f t="shared" ref="U324:U387" si="11">IF(G324&gt;=T324,1,0)</f>
        <v>1</v>
      </c>
    </row>
    <row r="325" spans="1:21" x14ac:dyDescent="0.25">
      <c r="A325" s="66">
        <v>10997</v>
      </c>
      <c r="B325" s="57" t="s">
        <v>950</v>
      </c>
      <c r="C325" s="59" t="s">
        <v>3329</v>
      </c>
      <c r="D325" s="60">
        <v>8492</v>
      </c>
      <c r="E325" s="59">
        <v>500</v>
      </c>
      <c r="F325" s="61">
        <v>5289.3006999999998</v>
      </c>
      <c r="G325" s="64">
        <v>0.66180000000000005</v>
      </c>
      <c r="H325" s="59">
        <v>0.71099999999999997</v>
      </c>
      <c r="I325" s="59">
        <v>0.6643</v>
      </c>
      <c r="J325" s="59">
        <v>0.63780000000000003</v>
      </c>
      <c r="K325" s="59">
        <v>0.68979999999999997</v>
      </c>
      <c r="L325" s="59">
        <v>0.72509999999999997</v>
      </c>
      <c r="M325" s="59">
        <v>0.67500000000000004</v>
      </c>
      <c r="N325" s="59">
        <v>0.67889999999999995</v>
      </c>
      <c r="O325" s="59">
        <v>0.69350000000000001</v>
      </c>
      <c r="P325" s="59">
        <v>0.61040000000000005</v>
      </c>
      <c r="Q325" s="59">
        <v>0.64970000000000006</v>
      </c>
      <c r="R325" s="59">
        <v>0.65859999999999996</v>
      </c>
      <c r="S325" s="59">
        <v>0.52090000000000003</v>
      </c>
      <c r="T325" s="2">
        <f t="shared" si="10"/>
        <v>0.6</v>
      </c>
      <c r="U325" s="1">
        <f t="shared" si="11"/>
        <v>1</v>
      </c>
    </row>
    <row r="326" spans="1:21" x14ac:dyDescent="0.25">
      <c r="A326" s="66">
        <v>10998</v>
      </c>
      <c r="B326" s="57" t="s">
        <v>983</v>
      </c>
      <c r="C326" s="59" t="s">
        <v>3330</v>
      </c>
      <c r="D326" s="60">
        <v>25040</v>
      </c>
      <c r="E326" s="59">
        <v>554</v>
      </c>
      <c r="F326" s="61">
        <v>26994.853899999998</v>
      </c>
      <c r="G326" s="64">
        <v>1.1025</v>
      </c>
      <c r="H326" s="59">
        <v>1.1796</v>
      </c>
      <c r="I326" s="59">
        <v>1.1718999999999999</v>
      </c>
      <c r="J326" s="59">
        <v>1.1533</v>
      </c>
      <c r="K326" s="59">
        <v>1.1198999999999999</v>
      </c>
      <c r="L326" s="59">
        <v>1.0980000000000001</v>
      </c>
      <c r="M326" s="59">
        <v>1.1416999999999999</v>
      </c>
      <c r="N326" s="59">
        <v>1.0538000000000001</v>
      </c>
      <c r="O326" s="59">
        <v>1.0763</v>
      </c>
      <c r="P326" s="59">
        <v>1.0607</v>
      </c>
      <c r="Q326" s="59">
        <v>1.0772999999999999</v>
      </c>
      <c r="R326" s="59">
        <v>1.0481</v>
      </c>
      <c r="S326" s="59">
        <v>1.0490999999999999</v>
      </c>
      <c r="T326" s="2">
        <f t="shared" si="10"/>
        <v>1</v>
      </c>
      <c r="U326" s="1">
        <f t="shared" si="11"/>
        <v>1</v>
      </c>
    </row>
    <row r="327" spans="1:21" x14ac:dyDescent="0.25">
      <c r="A327" s="66">
        <v>10999</v>
      </c>
      <c r="B327" s="57" t="s">
        <v>954</v>
      </c>
      <c r="C327" s="59" t="s">
        <v>3331</v>
      </c>
      <c r="D327" s="60">
        <v>5343</v>
      </c>
      <c r="E327" s="59">
        <v>20</v>
      </c>
      <c r="F327" s="61">
        <v>3332.0861</v>
      </c>
      <c r="G327" s="64">
        <v>0.626</v>
      </c>
      <c r="H327" s="59">
        <v>0.64259999999999995</v>
      </c>
      <c r="I327" s="59">
        <v>0.76239999999999997</v>
      </c>
      <c r="J327" s="59">
        <v>0.64629999999999999</v>
      </c>
      <c r="K327" s="59">
        <v>0.66990000000000005</v>
      </c>
      <c r="L327" s="59">
        <v>0.55720000000000003</v>
      </c>
      <c r="M327" s="59">
        <v>0.64480000000000004</v>
      </c>
      <c r="N327" s="59">
        <v>0.62309999999999999</v>
      </c>
      <c r="O327" s="59">
        <v>0.64390000000000003</v>
      </c>
      <c r="P327" s="59">
        <v>0.59150000000000003</v>
      </c>
      <c r="Q327" s="59">
        <v>0.61119999999999997</v>
      </c>
      <c r="R327" s="59">
        <v>0.57740000000000002</v>
      </c>
      <c r="S327" s="59">
        <v>0.52759999999999996</v>
      </c>
      <c r="T327" s="2">
        <f t="shared" si="10"/>
        <v>0.6</v>
      </c>
      <c r="U327" s="1">
        <f t="shared" si="11"/>
        <v>1</v>
      </c>
    </row>
    <row r="328" spans="1:21" x14ac:dyDescent="0.25">
      <c r="A328" s="66">
        <v>11000</v>
      </c>
      <c r="B328" s="57" t="s">
        <v>950</v>
      </c>
      <c r="C328" s="59" t="s">
        <v>3332</v>
      </c>
      <c r="D328" s="60">
        <v>10882</v>
      </c>
      <c r="E328" s="59">
        <v>21</v>
      </c>
      <c r="F328" s="61">
        <v>6927.9691999999995</v>
      </c>
      <c r="G328" s="64">
        <v>0.63790000000000002</v>
      </c>
      <c r="H328" s="59">
        <v>0.62390000000000001</v>
      </c>
      <c r="I328" s="59">
        <v>0.70330000000000004</v>
      </c>
      <c r="J328" s="59">
        <v>0.62819999999999998</v>
      </c>
      <c r="K328" s="59">
        <v>0.625</v>
      </c>
      <c r="L328" s="59">
        <v>0.63149999999999995</v>
      </c>
      <c r="M328" s="59">
        <v>0.61950000000000005</v>
      </c>
      <c r="N328" s="59">
        <v>0.6431</v>
      </c>
      <c r="O328" s="59">
        <v>0.65810000000000002</v>
      </c>
      <c r="P328" s="59">
        <v>0.6663</v>
      </c>
      <c r="Q328" s="59">
        <v>0.66139999999999999</v>
      </c>
      <c r="R328" s="59">
        <v>0.65910000000000002</v>
      </c>
      <c r="S328" s="59">
        <v>0.55100000000000005</v>
      </c>
      <c r="T328" s="2">
        <f t="shared" si="10"/>
        <v>0.6</v>
      </c>
      <c r="U328" s="1">
        <f t="shared" si="11"/>
        <v>1</v>
      </c>
    </row>
    <row r="329" spans="1:21" x14ac:dyDescent="0.25">
      <c r="A329" s="66">
        <v>11001</v>
      </c>
      <c r="B329" s="57" t="s">
        <v>954</v>
      </c>
      <c r="C329" s="59" t="s">
        <v>3333</v>
      </c>
      <c r="D329" s="60">
        <v>5155</v>
      </c>
      <c r="E329" s="59">
        <v>28</v>
      </c>
      <c r="F329" s="61">
        <v>3172.7907</v>
      </c>
      <c r="G329" s="64">
        <v>0.61880000000000002</v>
      </c>
      <c r="H329" s="59">
        <v>0.59299999999999997</v>
      </c>
      <c r="I329" s="59">
        <v>0.60009999999999997</v>
      </c>
      <c r="J329" s="59">
        <v>0.63959999999999995</v>
      </c>
      <c r="K329" s="59">
        <v>0.59919999999999995</v>
      </c>
      <c r="L329" s="59">
        <v>0.67949999999999999</v>
      </c>
      <c r="M329" s="59">
        <v>0.70950000000000002</v>
      </c>
      <c r="N329" s="59">
        <v>0.63239999999999996</v>
      </c>
      <c r="O329" s="59">
        <v>0.64680000000000004</v>
      </c>
      <c r="P329" s="59">
        <v>0.58360000000000001</v>
      </c>
      <c r="Q329" s="59">
        <v>0.54239999999999999</v>
      </c>
      <c r="R329" s="59">
        <v>0.62790000000000001</v>
      </c>
      <c r="S329" s="59">
        <v>0.5877</v>
      </c>
      <c r="T329" s="2">
        <f t="shared" si="10"/>
        <v>0.6</v>
      </c>
      <c r="U329" s="1">
        <f t="shared" si="11"/>
        <v>1</v>
      </c>
    </row>
    <row r="330" spans="1:21" x14ac:dyDescent="0.25">
      <c r="A330" s="66">
        <v>11002</v>
      </c>
      <c r="B330" s="57" t="s">
        <v>957</v>
      </c>
      <c r="C330" s="59" t="s">
        <v>3334</v>
      </c>
      <c r="D330" s="60">
        <v>10298</v>
      </c>
      <c r="E330" s="59">
        <v>736</v>
      </c>
      <c r="F330" s="61">
        <v>4402.8733000000002</v>
      </c>
      <c r="G330" s="64">
        <v>0.46050000000000002</v>
      </c>
      <c r="H330" s="59">
        <v>0</v>
      </c>
      <c r="I330" s="59">
        <v>0</v>
      </c>
      <c r="J330" s="59">
        <v>1.4E-3</v>
      </c>
      <c r="K330" s="59">
        <v>6.7000000000000002E-3</v>
      </c>
      <c r="L330" s="59">
        <v>0.39119999999999999</v>
      </c>
      <c r="M330" s="59">
        <v>0.74370000000000003</v>
      </c>
      <c r="N330" s="59">
        <v>0.78800000000000003</v>
      </c>
      <c r="O330" s="59">
        <v>0.75619999999999998</v>
      </c>
      <c r="P330" s="59">
        <v>0.78810000000000002</v>
      </c>
      <c r="Q330" s="59">
        <v>0.73450000000000004</v>
      </c>
      <c r="R330" s="59">
        <v>0.77780000000000005</v>
      </c>
      <c r="S330" s="59">
        <v>0.75939999999999996</v>
      </c>
      <c r="T330" s="2">
        <f t="shared" si="10"/>
        <v>0.8</v>
      </c>
      <c r="U330" s="1">
        <f t="shared" si="11"/>
        <v>0</v>
      </c>
    </row>
    <row r="331" spans="1:21" x14ac:dyDescent="0.25">
      <c r="A331" s="66">
        <v>11003</v>
      </c>
      <c r="B331" s="57" t="s">
        <v>954</v>
      </c>
      <c r="C331" s="59" t="s">
        <v>3335</v>
      </c>
      <c r="D331" s="60">
        <v>2502</v>
      </c>
      <c r="E331" s="59">
        <v>52</v>
      </c>
      <c r="F331" s="61">
        <v>1599.9263000000001</v>
      </c>
      <c r="G331" s="64">
        <v>0.65300000000000002</v>
      </c>
      <c r="H331" s="59">
        <v>0.61670000000000003</v>
      </c>
      <c r="I331" s="59">
        <v>0.60440000000000005</v>
      </c>
      <c r="J331" s="59">
        <v>0.73470000000000002</v>
      </c>
      <c r="K331" s="59">
        <v>0.66159999999999997</v>
      </c>
      <c r="L331" s="59">
        <v>0.77300000000000002</v>
      </c>
      <c r="M331" s="59">
        <v>0.84019999999999995</v>
      </c>
      <c r="N331" s="59">
        <v>0.5474</v>
      </c>
      <c r="O331" s="59">
        <v>0.66339999999999999</v>
      </c>
      <c r="P331" s="59">
        <v>0.5403</v>
      </c>
      <c r="Q331" s="59">
        <v>0.52790000000000004</v>
      </c>
      <c r="R331" s="59">
        <v>0.71840000000000004</v>
      </c>
      <c r="S331" s="59">
        <v>0.64419999999999999</v>
      </c>
      <c r="T331" s="2">
        <f t="shared" si="10"/>
        <v>0.6</v>
      </c>
      <c r="U331" s="1">
        <f t="shared" si="11"/>
        <v>1</v>
      </c>
    </row>
    <row r="332" spans="1:21" x14ac:dyDescent="0.25">
      <c r="A332" s="66">
        <v>11004</v>
      </c>
      <c r="B332" s="57" t="s">
        <v>957</v>
      </c>
      <c r="C332" s="59" t="s">
        <v>3336</v>
      </c>
      <c r="D332" s="60">
        <v>9137</v>
      </c>
      <c r="E332" s="59">
        <v>122</v>
      </c>
      <c r="F332" s="61">
        <v>6463.9880999999996</v>
      </c>
      <c r="G332" s="64">
        <v>0.71699999999999997</v>
      </c>
      <c r="H332" s="59">
        <v>0.747</v>
      </c>
      <c r="I332" s="59">
        <v>0.71870000000000001</v>
      </c>
      <c r="J332" s="59">
        <v>0.56899999999999995</v>
      </c>
      <c r="K332" s="59">
        <v>0.69769999999999999</v>
      </c>
      <c r="L332" s="59">
        <v>0.72389999999999999</v>
      </c>
      <c r="M332" s="59">
        <v>0.74380000000000002</v>
      </c>
      <c r="N332" s="59">
        <v>0.754</v>
      </c>
      <c r="O332" s="59">
        <v>0.73150000000000004</v>
      </c>
      <c r="P332" s="59">
        <v>0.70599999999999996</v>
      </c>
      <c r="Q332" s="59">
        <v>0.80310000000000004</v>
      </c>
      <c r="R332" s="59">
        <v>0.68640000000000001</v>
      </c>
      <c r="S332" s="59">
        <v>0.72950000000000004</v>
      </c>
      <c r="T332" s="2">
        <f t="shared" si="10"/>
        <v>0.8</v>
      </c>
      <c r="U332" s="1">
        <f t="shared" si="11"/>
        <v>0</v>
      </c>
    </row>
    <row r="333" spans="1:21" x14ac:dyDescent="0.25">
      <c r="A333" s="66">
        <v>11005</v>
      </c>
      <c r="B333" s="57" t="s">
        <v>954</v>
      </c>
      <c r="C333" s="59" t="s">
        <v>3337</v>
      </c>
      <c r="D333" s="60">
        <v>2492</v>
      </c>
      <c r="E333" s="59">
        <v>53</v>
      </c>
      <c r="F333" s="61">
        <v>1754.2084</v>
      </c>
      <c r="G333" s="64">
        <v>0.71919999999999995</v>
      </c>
      <c r="H333" s="59">
        <v>0.67849999999999999</v>
      </c>
      <c r="I333" s="59">
        <v>0.74129999999999996</v>
      </c>
      <c r="J333" s="59">
        <v>0.8085</v>
      </c>
      <c r="K333" s="59">
        <v>0.72819999999999996</v>
      </c>
      <c r="L333" s="59">
        <v>0.82199999999999995</v>
      </c>
      <c r="M333" s="59">
        <v>0.73780000000000001</v>
      </c>
      <c r="N333" s="59">
        <v>0.748</v>
      </c>
      <c r="O333" s="59">
        <v>0.73799999999999999</v>
      </c>
      <c r="P333" s="59">
        <v>0.70309999999999995</v>
      </c>
      <c r="Q333" s="59">
        <v>0.66139999999999999</v>
      </c>
      <c r="R333" s="59">
        <v>0.67369999999999997</v>
      </c>
      <c r="S333" s="59">
        <v>0.64910000000000001</v>
      </c>
      <c r="T333" s="2">
        <f t="shared" si="10"/>
        <v>0.6</v>
      </c>
      <c r="U333" s="1">
        <f t="shared" si="11"/>
        <v>1</v>
      </c>
    </row>
    <row r="334" spans="1:21" x14ac:dyDescent="0.25">
      <c r="A334" s="66">
        <v>11006</v>
      </c>
      <c r="B334" s="57" t="s">
        <v>954</v>
      </c>
      <c r="C334" s="59" t="s">
        <v>3338</v>
      </c>
      <c r="D334" s="60">
        <v>3024</v>
      </c>
      <c r="E334" s="59">
        <v>10</v>
      </c>
      <c r="F334" s="61">
        <v>2092.0608000000002</v>
      </c>
      <c r="G334" s="64">
        <v>0.69410000000000005</v>
      </c>
      <c r="H334" s="59">
        <v>0.69969999999999999</v>
      </c>
      <c r="I334" s="59">
        <v>0.85860000000000003</v>
      </c>
      <c r="J334" s="59">
        <v>0.73250000000000004</v>
      </c>
      <c r="K334" s="59">
        <v>0.68469999999999998</v>
      </c>
      <c r="L334" s="59">
        <v>0.67110000000000003</v>
      </c>
      <c r="M334" s="59">
        <v>0.74299999999999999</v>
      </c>
      <c r="N334" s="59">
        <v>0.79830000000000001</v>
      </c>
      <c r="O334" s="59">
        <v>0.67749999999999999</v>
      </c>
      <c r="P334" s="59">
        <v>0.60070000000000001</v>
      </c>
      <c r="Q334" s="59">
        <v>0.57520000000000004</v>
      </c>
      <c r="R334" s="59">
        <v>0.62709999999999999</v>
      </c>
      <c r="S334" s="59">
        <v>0.71550000000000002</v>
      </c>
      <c r="T334" s="2">
        <f t="shared" si="10"/>
        <v>0.6</v>
      </c>
      <c r="U334" s="1">
        <f t="shared" si="11"/>
        <v>1</v>
      </c>
    </row>
    <row r="335" spans="1:21" x14ac:dyDescent="0.25">
      <c r="A335" s="66">
        <v>11007</v>
      </c>
      <c r="B335" s="57" t="s">
        <v>954</v>
      </c>
      <c r="C335" s="59" t="s">
        <v>3339</v>
      </c>
      <c r="D335" s="60">
        <v>5316</v>
      </c>
      <c r="E335" s="59">
        <v>2</v>
      </c>
      <c r="F335" s="61">
        <v>3309.0996</v>
      </c>
      <c r="G335" s="64">
        <v>0.62270000000000003</v>
      </c>
      <c r="H335" s="59">
        <v>0.62580000000000002</v>
      </c>
      <c r="I335" s="59">
        <v>0.62150000000000005</v>
      </c>
      <c r="J335" s="59">
        <v>0.63829999999999998</v>
      </c>
      <c r="K335" s="59">
        <v>0.63280000000000003</v>
      </c>
      <c r="L335" s="59">
        <v>0.59109999999999996</v>
      </c>
      <c r="M335" s="59">
        <v>0.62760000000000005</v>
      </c>
      <c r="N335" s="59">
        <v>0.66110000000000002</v>
      </c>
      <c r="O335" s="59">
        <v>0.62060000000000004</v>
      </c>
      <c r="P335" s="59">
        <v>0.60519999999999996</v>
      </c>
      <c r="Q335" s="59">
        <v>0.61890000000000001</v>
      </c>
      <c r="R335" s="59">
        <v>0.59540000000000004</v>
      </c>
      <c r="S335" s="59">
        <v>0.63639999999999997</v>
      </c>
      <c r="T335" s="2">
        <f t="shared" si="10"/>
        <v>0.6</v>
      </c>
      <c r="U335" s="1">
        <f t="shared" si="11"/>
        <v>1</v>
      </c>
    </row>
    <row r="336" spans="1:21" x14ac:dyDescent="0.25">
      <c r="A336" s="66">
        <v>11008</v>
      </c>
      <c r="B336" s="57" t="s">
        <v>950</v>
      </c>
      <c r="C336" s="59" t="s">
        <v>3340</v>
      </c>
      <c r="D336" s="60">
        <v>8089</v>
      </c>
      <c r="E336" s="59">
        <v>53</v>
      </c>
      <c r="F336" s="61">
        <v>4289.7070000000003</v>
      </c>
      <c r="G336" s="64">
        <v>0.53380000000000005</v>
      </c>
      <c r="H336" s="59">
        <v>0.58479999999999999</v>
      </c>
      <c r="I336" s="59">
        <v>0.59309999999999996</v>
      </c>
      <c r="J336" s="59">
        <v>0.55420000000000003</v>
      </c>
      <c r="K336" s="59">
        <v>0.55249999999999999</v>
      </c>
      <c r="L336" s="59">
        <v>0.56899999999999995</v>
      </c>
      <c r="M336" s="59">
        <v>0.52239999999999998</v>
      </c>
      <c r="N336" s="59">
        <v>0.5111</v>
      </c>
      <c r="O336" s="59">
        <v>0.51390000000000002</v>
      </c>
      <c r="P336" s="59">
        <v>0.49640000000000001</v>
      </c>
      <c r="Q336" s="59">
        <v>0.49120000000000003</v>
      </c>
      <c r="R336" s="59">
        <v>0.52339999999999998</v>
      </c>
      <c r="S336" s="59">
        <v>0.50890000000000002</v>
      </c>
      <c r="T336" s="2">
        <f t="shared" si="10"/>
        <v>0.6</v>
      </c>
      <c r="U336" s="1">
        <f t="shared" si="11"/>
        <v>0</v>
      </c>
    </row>
    <row r="337" spans="1:21" x14ac:dyDescent="0.25">
      <c r="A337" s="66">
        <v>11009</v>
      </c>
      <c r="B337" s="57" t="s">
        <v>950</v>
      </c>
      <c r="C337" s="59" t="s">
        <v>3341</v>
      </c>
      <c r="D337" s="60">
        <v>5867</v>
      </c>
      <c r="E337" s="59">
        <v>0</v>
      </c>
      <c r="F337" s="61">
        <v>4651.4931999999999</v>
      </c>
      <c r="G337" s="64">
        <v>0.79279999999999995</v>
      </c>
      <c r="H337" s="59">
        <v>0.78239999999999998</v>
      </c>
      <c r="I337" s="59">
        <v>0.90249999999999997</v>
      </c>
      <c r="J337" s="59">
        <v>0.92479999999999996</v>
      </c>
      <c r="K337" s="59">
        <v>0.88859999999999995</v>
      </c>
      <c r="L337" s="59">
        <v>0.94910000000000005</v>
      </c>
      <c r="M337" s="59">
        <v>0.75980000000000003</v>
      </c>
      <c r="N337" s="59">
        <v>0.71409999999999996</v>
      </c>
      <c r="O337" s="59">
        <v>0.72189999999999999</v>
      </c>
      <c r="P337" s="59">
        <v>0.72</v>
      </c>
      <c r="Q337" s="59">
        <v>0.78900000000000003</v>
      </c>
      <c r="R337" s="59">
        <v>0.73</v>
      </c>
      <c r="S337" s="59">
        <v>0.69779999999999998</v>
      </c>
      <c r="T337" s="2">
        <f t="shared" si="10"/>
        <v>0.6</v>
      </c>
      <c r="U337" s="1">
        <f t="shared" si="11"/>
        <v>1</v>
      </c>
    </row>
    <row r="338" spans="1:21" x14ac:dyDescent="0.25">
      <c r="A338" s="66">
        <v>11010</v>
      </c>
      <c r="B338" s="57" t="s">
        <v>954</v>
      </c>
      <c r="C338" s="59" t="s">
        <v>3342</v>
      </c>
      <c r="D338" s="60">
        <v>4613</v>
      </c>
      <c r="E338" s="59">
        <v>515</v>
      </c>
      <c r="F338" s="61">
        <v>2322.4270999999999</v>
      </c>
      <c r="G338" s="64">
        <v>0.56669999999999998</v>
      </c>
      <c r="H338" s="59">
        <v>0.60229999999999995</v>
      </c>
      <c r="I338" s="59">
        <v>0.50890000000000002</v>
      </c>
      <c r="J338" s="59">
        <v>0.498</v>
      </c>
      <c r="K338" s="59">
        <v>0.50060000000000004</v>
      </c>
      <c r="L338" s="59">
        <v>0.51419999999999999</v>
      </c>
      <c r="M338" s="59">
        <v>0.45929999999999999</v>
      </c>
      <c r="N338" s="59">
        <v>0.52990000000000004</v>
      </c>
      <c r="O338" s="59">
        <v>0.5988</v>
      </c>
      <c r="P338" s="59">
        <v>0.58960000000000001</v>
      </c>
      <c r="Q338" s="59">
        <v>0.56259999999999999</v>
      </c>
      <c r="R338" s="59">
        <v>0.57579999999999998</v>
      </c>
      <c r="S338" s="59">
        <v>0.59430000000000005</v>
      </c>
      <c r="T338" s="2">
        <f t="shared" si="10"/>
        <v>0.6</v>
      </c>
      <c r="U338" s="1">
        <f t="shared" si="11"/>
        <v>0</v>
      </c>
    </row>
    <row r="339" spans="1:21" x14ac:dyDescent="0.25">
      <c r="A339" s="66">
        <v>11011</v>
      </c>
      <c r="B339" s="57" t="s">
        <v>954</v>
      </c>
      <c r="C339" s="59" t="s">
        <v>3343</v>
      </c>
      <c r="D339" s="60">
        <v>2792</v>
      </c>
      <c r="E339" s="59">
        <v>1</v>
      </c>
      <c r="F339" s="61">
        <v>1726.741</v>
      </c>
      <c r="G339" s="64">
        <v>0.61870000000000003</v>
      </c>
      <c r="H339" s="59">
        <v>0.61270000000000002</v>
      </c>
      <c r="I339" s="59">
        <v>0.65580000000000005</v>
      </c>
      <c r="J339" s="59">
        <v>0.65500000000000003</v>
      </c>
      <c r="K339" s="59">
        <v>0.626</v>
      </c>
      <c r="L339" s="59">
        <v>0.54330000000000001</v>
      </c>
      <c r="M339" s="59">
        <v>0.71160000000000001</v>
      </c>
      <c r="N339" s="59">
        <v>0.62949999999999995</v>
      </c>
      <c r="O339" s="59">
        <v>0.59960000000000002</v>
      </c>
      <c r="P339" s="59">
        <v>0.5675</v>
      </c>
      <c r="Q339" s="59">
        <v>0.61629999999999996</v>
      </c>
      <c r="R339" s="59">
        <v>0.61750000000000005</v>
      </c>
      <c r="S339" s="59">
        <v>0.59409999999999996</v>
      </c>
      <c r="T339" s="2">
        <f t="shared" si="10"/>
        <v>0.6</v>
      </c>
      <c r="U339" s="1">
        <f t="shared" si="11"/>
        <v>1</v>
      </c>
    </row>
    <row r="340" spans="1:21" x14ac:dyDescent="0.25">
      <c r="A340" s="66">
        <v>11012</v>
      </c>
      <c r="B340" s="57" t="s">
        <v>954</v>
      </c>
      <c r="C340" s="59" t="s">
        <v>3344</v>
      </c>
      <c r="D340" s="60">
        <v>2764</v>
      </c>
      <c r="E340" s="59">
        <v>53</v>
      </c>
      <c r="F340" s="61">
        <v>1484.2001</v>
      </c>
      <c r="G340" s="64">
        <v>0.54749999999999999</v>
      </c>
      <c r="H340" s="59">
        <v>0.57430000000000003</v>
      </c>
      <c r="I340" s="59">
        <v>0.54459999999999997</v>
      </c>
      <c r="J340" s="59">
        <v>0.49769999999999998</v>
      </c>
      <c r="K340" s="59">
        <v>0.53990000000000005</v>
      </c>
      <c r="L340" s="59">
        <v>0.63170000000000004</v>
      </c>
      <c r="M340" s="59">
        <v>0.55330000000000001</v>
      </c>
      <c r="N340" s="59">
        <v>0.63859999999999995</v>
      </c>
      <c r="O340" s="59">
        <v>0.52359999999999995</v>
      </c>
      <c r="P340" s="59">
        <v>0.51490000000000002</v>
      </c>
      <c r="Q340" s="59">
        <v>0.48089999999999999</v>
      </c>
      <c r="R340" s="59">
        <v>0.55920000000000003</v>
      </c>
      <c r="S340" s="59">
        <v>0.55979999999999996</v>
      </c>
      <c r="T340" s="2">
        <f t="shared" si="10"/>
        <v>0.6</v>
      </c>
      <c r="U340" s="1">
        <f t="shared" si="11"/>
        <v>0</v>
      </c>
    </row>
    <row r="341" spans="1:21" x14ac:dyDescent="0.25">
      <c r="A341" s="66">
        <v>11445</v>
      </c>
      <c r="B341" s="57" t="s">
        <v>957</v>
      </c>
      <c r="C341" s="59" t="s">
        <v>3345</v>
      </c>
      <c r="D341" s="60">
        <v>12353</v>
      </c>
      <c r="E341" s="59">
        <v>19</v>
      </c>
      <c r="F341" s="61">
        <v>9127.0138000000006</v>
      </c>
      <c r="G341" s="64">
        <v>0.74</v>
      </c>
      <c r="H341" s="59">
        <v>0.80710000000000004</v>
      </c>
      <c r="I341" s="59">
        <v>0.84789999999999999</v>
      </c>
      <c r="J341" s="59">
        <v>0.78949999999999998</v>
      </c>
      <c r="K341" s="59">
        <v>0.83040000000000003</v>
      </c>
      <c r="L341" s="59">
        <v>0.93710000000000004</v>
      </c>
      <c r="M341" s="59">
        <v>0.91410000000000002</v>
      </c>
      <c r="N341" s="59">
        <v>0.89259999999999995</v>
      </c>
      <c r="O341" s="59">
        <v>0.73450000000000004</v>
      </c>
      <c r="P341" s="59">
        <v>0.622</v>
      </c>
      <c r="Q341" s="59">
        <v>0.71</v>
      </c>
      <c r="R341" s="59">
        <v>0.62539999999999996</v>
      </c>
      <c r="S341" s="59">
        <v>0.67230000000000001</v>
      </c>
      <c r="T341" s="2">
        <f t="shared" si="10"/>
        <v>0.8</v>
      </c>
      <c r="U341" s="1">
        <f t="shared" si="11"/>
        <v>0</v>
      </c>
    </row>
    <row r="342" spans="1:21" ht="26.4" x14ac:dyDescent="0.25">
      <c r="A342" s="66">
        <v>12275</v>
      </c>
      <c r="B342" s="57" t="s">
        <v>983</v>
      </c>
      <c r="C342" s="59" t="s">
        <v>3346</v>
      </c>
      <c r="D342" s="60">
        <v>10173</v>
      </c>
      <c r="E342" s="59">
        <v>323</v>
      </c>
      <c r="F342" s="61">
        <v>9197.3048999999992</v>
      </c>
      <c r="G342" s="64">
        <v>0.93369999999999997</v>
      </c>
      <c r="H342" s="59">
        <v>1.0201</v>
      </c>
      <c r="I342" s="59">
        <v>0.94440000000000002</v>
      </c>
      <c r="J342" s="59">
        <v>0.92120000000000002</v>
      </c>
      <c r="K342" s="59">
        <v>0.92659999999999998</v>
      </c>
      <c r="L342" s="59">
        <v>0.93410000000000004</v>
      </c>
      <c r="M342" s="59">
        <v>0.88349999999999995</v>
      </c>
      <c r="N342" s="59">
        <v>0.86609999999999998</v>
      </c>
      <c r="O342" s="59">
        <v>0.92100000000000004</v>
      </c>
      <c r="P342" s="59">
        <v>0.95220000000000005</v>
      </c>
      <c r="Q342" s="59">
        <v>0.94620000000000004</v>
      </c>
      <c r="R342" s="59">
        <v>0.98719999999999997</v>
      </c>
      <c r="S342" s="59">
        <v>0.91779999999999995</v>
      </c>
      <c r="T342" s="2">
        <f t="shared" si="10"/>
        <v>1</v>
      </c>
      <c r="U342" s="1">
        <f t="shared" si="11"/>
        <v>0</v>
      </c>
    </row>
    <row r="343" spans="1:21" x14ac:dyDescent="0.25">
      <c r="A343" s="66">
        <v>14132</v>
      </c>
      <c r="B343" s="57" t="s">
        <v>954</v>
      </c>
      <c r="C343" s="59" t="s">
        <v>3347</v>
      </c>
      <c r="D343" s="60">
        <v>4057</v>
      </c>
      <c r="E343" s="59">
        <v>98</v>
      </c>
      <c r="F343" s="61">
        <v>1718.9099000000001</v>
      </c>
      <c r="G343" s="64">
        <v>0.43419999999999997</v>
      </c>
      <c r="H343" s="59">
        <v>0.47339999999999999</v>
      </c>
      <c r="I343" s="59">
        <v>0.4632</v>
      </c>
      <c r="J343" s="59">
        <v>0.22509999999999999</v>
      </c>
      <c r="K343" s="59">
        <v>0.33639999999999998</v>
      </c>
      <c r="L343" s="59">
        <v>0.50290000000000001</v>
      </c>
      <c r="M343" s="59">
        <v>0.41639999999999999</v>
      </c>
      <c r="N343" s="59">
        <v>0.44740000000000002</v>
      </c>
      <c r="O343" s="59">
        <v>0.44840000000000002</v>
      </c>
      <c r="P343" s="59">
        <v>0.47110000000000002</v>
      </c>
      <c r="Q343" s="59">
        <v>0.4415</v>
      </c>
      <c r="R343" s="59">
        <v>0.4274</v>
      </c>
      <c r="S343" s="59">
        <v>0.498</v>
      </c>
      <c r="T343" s="2">
        <f t="shared" si="10"/>
        <v>0.6</v>
      </c>
      <c r="U343" s="1">
        <f t="shared" si="11"/>
        <v>0</v>
      </c>
    </row>
    <row r="344" spans="1:21" x14ac:dyDescent="0.25">
      <c r="A344" s="66">
        <v>77649</v>
      </c>
      <c r="B344" s="57" t="s">
        <v>976</v>
      </c>
      <c r="C344" s="59" t="s">
        <v>3348</v>
      </c>
      <c r="D344" s="59">
        <v>0</v>
      </c>
      <c r="E344" s="59">
        <v>0</v>
      </c>
      <c r="F344" s="59">
        <v>0</v>
      </c>
      <c r="G344" s="121">
        <f>VLOOKUP($A344,ข้อมูลพื้นฐานรพ_สป_ณสค61!$C$2:$S$897,12,0)</f>
        <v>0</v>
      </c>
      <c r="H344" s="59">
        <v>0</v>
      </c>
      <c r="I344" s="59">
        <v>0</v>
      </c>
      <c r="J344" s="59">
        <v>0</v>
      </c>
      <c r="K344" s="59">
        <v>0</v>
      </c>
      <c r="L344" s="59">
        <v>0</v>
      </c>
      <c r="M344" s="59">
        <v>0</v>
      </c>
      <c r="N344" s="59">
        <v>0</v>
      </c>
      <c r="O344" s="59">
        <v>0</v>
      </c>
      <c r="P344" s="59">
        <v>0</v>
      </c>
      <c r="Q344" s="59">
        <v>0</v>
      </c>
      <c r="R344" s="59">
        <v>0</v>
      </c>
      <c r="S344" s="59">
        <v>0</v>
      </c>
      <c r="T344" s="2">
        <f t="shared" si="10"/>
        <v>0.6</v>
      </c>
      <c r="U344" s="1">
        <f t="shared" si="11"/>
        <v>0</v>
      </c>
    </row>
    <row r="345" spans="1:21" x14ac:dyDescent="0.25">
      <c r="A345" s="66">
        <v>77650</v>
      </c>
      <c r="B345" s="57" t="s">
        <v>976</v>
      </c>
      <c r="C345" s="59" t="s">
        <v>3349</v>
      </c>
      <c r="D345" s="59">
        <v>0</v>
      </c>
      <c r="E345" s="59">
        <v>0</v>
      </c>
      <c r="F345" s="59">
        <v>0</v>
      </c>
      <c r="G345" s="121">
        <f>VLOOKUP($A345,ข้อมูลพื้นฐานรพ_สป_ณสค61!$C$2:$S$897,12,0)</f>
        <v>0</v>
      </c>
      <c r="H345" s="59">
        <v>0</v>
      </c>
      <c r="I345" s="59">
        <v>0</v>
      </c>
      <c r="J345" s="59">
        <v>0</v>
      </c>
      <c r="K345" s="59">
        <v>0</v>
      </c>
      <c r="L345" s="59">
        <v>0</v>
      </c>
      <c r="M345" s="59">
        <v>0</v>
      </c>
      <c r="N345" s="59">
        <v>0</v>
      </c>
      <c r="O345" s="59">
        <v>0</v>
      </c>
      <c r="P345" s="59">
        <v>0</v>
      </c>
      <c r="Q345" s="59">
        <v>0</v>
      </c>
      <c r="R345" s="59">
        <v>0</v>
      </c>
      <c r="S345" s="59">
        <v>0</v>
      </c>
      <c r="T345" s="2">
        <f t="shared" si="10"/>
        <v>0.6</v>
      </c>
      <c r="U345" s="1">
        <f t="shared" si="11"/>
        <v>0</v>
      </c>
    </row>
    <row r="346" spans="1:21" x14ac:dyDescent="0.25">
      <c r="A346" s="66">
        <v>77651</v>
      </c>
      <c r="B346" s="57" t="s">
        <v>976</v>
      </c>
      <c r="C346" s="59" t="s">
        <v>3350</v>
      </c>
      <c r="D346" s="59">
        <v>0</v>
      </c>
      <c r="E346" s="59">
        <v>0</v>
      </c>
      <c r="F346" s="59">
        <v>0</v>
      </c>
      <c r="G346" s="121">
        <f>VLOOKUP($A346,ข้อมูลพื้นฐานรพ_สป_ณสค61!$C$2:$S$897,12,0)</f>
        <v>0</v>
      </c>
      <c r="H346" s="59">
        <v>0</v>
      </c>
      <c r="I346" s="59">
        <v>0</v>
      </c>
      <c r="J346" s="59">
        <v>0</v>
      </c>
      <c r="K346" s="59">
        <v>0</v>
      </c>
      <c r="L346" s="59">
        <v>0</v>
      </c>
      <c r="M346" s="59">
        <v>0</v>
      </c>
      <c r="N346" s="59">
        <v>0</v>
      </c>
      <c r="O346" s="59">
        <v>0</v>
      </c>
      <c r="P346" s="59">
        <v>0</v>
      </c>
      <c r="Q346" s="59">
        <v>0</v>
      </c>
      <c r="R346" s="59">
        <v>0</v>
      </c>
      <c r="S346" s="59">
        <v>0</v>
      </c>
      <c r="T346" s="2">
        <f t="shared" si="10"/>
        <v>0.6</v>
      </c>
      <c r="U346" s="1">
        <f t="shared" si="11"/>
        <v>0</v>
      </c>
    </row>
    <row r="347" spans="1:21" x14ac:dyDescent="0.25">
      <c r="A347" s="66">
        <v>77652</v>
      </c>
      <c r="B347" s="57" t="s">
        <v>976</v>
      </c>
      <c r="C347" s="59" t="s">
        <v>3351</v>
      </c>
      <c r="D347" s="60">
        <v>2699</v>
      </c>
      <c r="E347" s="59">
        <v>245</v>
      </c>
      <c r="F347" s="61">
        <v>2007.0034000000001</v>
      </c>
      <c r="G347" s="64">
        <v>0.81779999999999997</v>
      </c>
      <c r="H347" s="59">
        <v>0.84119999999999995</v>
      </c>
      <c r="I347" s="59">
        <v>0.81940000000000002</v>
      </c>
      <c r="J347" s="59">
        <v>0.78620000000000001</v>
      </c>
      <c r="K347" s="59">
        <v>0.76080000000000003</v>
      </c>
      <c r="L347" s="59">
        <v>0</v>
      </c>
      <c r="M347" s="59">
        <v>0</v>
      </c>
      <c r="N347" s="59">
        <v>0</v>
      </c>
      <c r="O347" s="59">
        <v>0</v>
      </c>
      <c r="P347" s="59">
        <v>0</v>
      </c>
      <c r="Q347" s="59">
        <v>0</v>
      </c>
      <c r="R347" s="59">
        <v>0</v>
      </c>
      <c r="S347" s="59">
        <v>0</v>
      </c>
      <c r="T347" s="2">
        <f t="shared" si="10"/>
        <v>0.6</v>
      </c>
      <c r="U347" s="1">
        <f t="shared" si="11"/>
        <v>1</v>
      </c>
    </row>
    <row r="348" spans="1:21" x14ac:dyDescent="0.25">
      <c r="A348" s="66">
        <v>10671</v>
      </c>
      <c r="B348" s="57" t="s">
        <v>946</v>
      </c>
      <c r="C348" s="59" t="s">
        <v>3417</v>
      </c>
      <c r="D348" s="60">
        <v>75405</v>
      </c>
      <c r="E348" s="59">
        <v>0</v>
      </c>
      <c r="F348" s="59">
        <v>0</v>
      </c>
      <c r="G348" s="121">
        <f>VLOOKUP($A348,ข้อมูลพื้นฐานรพ_สป_ณสค61!$C$2:$S$897,12,0)</f>
        <v>1.9312</v>
      </c>
      <c r="H348" s="59">
        <v>0</v>
      </c>
      <c r="I348" s="59">
        <v>0</v>
      </c>
      <c r="J348" s="59">
        <v>0</v>
      </c>
      <c r="K348" s="59">
        <v>0</v>
      </c>
      <c r="L348" s="59">
        <v>0</v>
      </c>
      <c r="M348" s="59">
        <v>0</v>
      </c>
      <c r="N348" s="59">
        <v>0</v>
      </c>
      <c r="O348" s="59">
        <v>0</v>
      </c>
      <c r="P348" s="59">
        <v>0</v>
      </c>
      <c r="Q348" s="59">
        <v>0</v>
      </c>
      <c r="R348" s="59">
        <v>0</v>
      </c>
      <c r="S348" s="59">
        <v>0</v>
      </c>
      <c r="T348" s="2">
        <f t="shared" si="10"/>
        <v>1.6</v>
      </c>
      <c r="U348" s="1">
        <f t="shared" si="11"/>
        <v>1</v>
      </c>
    </row>
    <row r="349" spans="1:21" x14ac:dyDescent="0.25">
      <c r="A349" s="66">
        <v>11013</v>
      </c>
      <c r="B349" s="57" t="s">
        <v>954</v>
      </c>
      <c r="C349" s="59" t="s">
        <v>3418</v>
      </c>
      <c r="D349" s="60">
        <v>4653</v>
      </c>
      <c r="E349" s="59">
        <v>46</v>
      </c>
      <c r="F349" s="61">
        <v>2628.1965</v>
      </c>
      <c r="G349" s="64">
        <v>0.57050000000000001</v>
      </c>
      <c r="H349" s="59">
        <v>0.56759999999999999</v>
      </c>
      <c r="I349" s="59">
        <v>0.59930000000000005</v>
      </c>
      <c r="J349" s="59">
        <v>0.58660000000000001</v>
      </c>
      <c r="K349" s="59">
        <v>0.60170000000000001</v>
      </c>
      <c r="L349" s="59">
        <v>0.56330000000000002</v>
      </c>
      <c r="M349" s="59">
        <v>0.59399999999999997</v>
      </c>
      <c r="N349" s="59">
        <v>0.55200000000000005</v>
      </c>
      <c r="O349" s="59">
        <v>0.62819999999999998</v>
      </c>
      <c r="P349" s="59">
        <v>0.55589999999999995</v>
      </c>
      <c r="Q349" s="59">
        <v>0.49159999999999998</v>
      </c>
      <c r="R349" s="59">
        <v>0.59009999999999996</v>
      </c>
      <c r="S349" s="59">
        <v>0.48299999999999998</v>
      </c>
      <c r="T349" s="2">
        <f t="shared" si="10"/>
        <v>0.6</v>
      </c>
      <c r="U349" s="1">
        <f t="shared" si="11"/>
        <v>0</v>
      </c>
    </row>
    <row r="350" spans="1:21" x14ac:dyDescent="0.25">
      <c r="A350" s="66">
        <v>11014</v>
      </c>
      <c r="B350" s="57" t="s">
        <v>954</v>
      </c>
      <c r="C350" s="59" t="s">
        <v>3419</v>
      </c>
      <c r="D350" s="60">
        <v>4849</v>
      </c>
      <c r="E350" s="59">
        <v>10</v>
      </c>
      <c r="F350" s="61">
        <v>2846.7511</v>
      </c>
      <c r="G350" s="64">
        <v>0.58830000000000005</v>
      </c>
      <c r="H350" s="59">
        <v>0.54169999999999996</v>
      </c>
      <c r="I350" s="59">
        <v>0.58489999999999998</v>
      </c>
      <c r="J350" s="59">
        <v>0.63770000000000004</v>
      </c>
      <c r="K350" s="59">
        <v>0.59970000000000001</v>
      </c>
      <c r="L350" s="59">
        <v>0.53959999999999997</v>
      </c>
      <c r="M350" s="59">
        <v>0.63270000000000004</v>
      </c>
      <c r="N350" s="59">
        <v>0.67390000000000005</v>
      </c>
      <c r="O350" s="59">
        <v>0.64200000000000002</v>
      </c>
      <c r="P350" s="59">
        <v>0.56610000000000005</v>
      </c>
      <c r="Q350" s="59">
        <v>0.56769999999999998</v>
      </c>
      <c r="R350" s="59">
        <v>0.56559999999999999</v>
      </c>
      <c r="S350" s="59">
        <v>0.50309999999999999</v>
      </c>
      <c r="T350" s="2">
        <f t="shared" si="10"/>
        <v>0.6</v>
      </c>
      <c r="U350" s="1">
        <f t="shared" si="11"/>
        <v>0</v>
      </c>
    </row>
    <row r="351" spans="1:21" x14ac:dyDescent="0.25">
      <c r="A351" s="66">
        <v>11015</v>
      </c>
      <c r="B351" s="57" t="s">
        <v>983</v>
      </c>
      <c r="C351" s="59" t="s">
        <v>3420</v>
      </c>
      <c r="D351" s="60">
        <v>13791</v>
      </c>
      <c r="E351" s="59">
        <v>13</v>
      </c>
      <c r="F351" s="61">
        <v>13955.9113</v>
      </c>
      <c r="G351" s="64">
        <v>1.0128999999999999</v>
      </c>
      <c r="H351" s="59">
        <v>1.022</v>
      </c>
      <c r="I351" s="59">
        <v>1.0258</v>
      </c>
      <c r="J351" s="59">
        <v>1.0019</v>
      </c>
      <c r="K351" s="59">
        <v>1.0579000000000001</v>
      </c>
      <c r="L351" s="59">
        <v>1.1046</v>
      </c>
      <c r="M351" s="59">
        <v>1.0323</v>
      </c>
      <c r="N351" s="59">
        <v>0.92410000000000003</v>
      </c>
      <c r="O351" s="59">
        <v>0.99780000000000002</v>
      </c>
      <c r="P351" s="59">
        <v>0.99390000000000001</v>
      </c>
      <c r="Q351" s="59">
        <v>1.0165999999999999</v>
      </c>
      <c r="R351" s="59">
        <v>0.97150000000000003</v>
      </c>
      <c r="S351" s="59">
        <v>0</v>
      </c>
      <c r="T351" s="2">
        <f t="shared" si="10"/>
        <v>1</v>
      </c>
      <c r="U351" s="1">
        <f t="shared" si="11"/>
        <v>1</v>
      </c>
    </row>
    <row r="352" spans="1:21" x14ac:dyDescent="0.25">
      <c r="A352" s="66">
        <v>11016</v>
      </c>
      <c r="B352" s="57" t="s">
        <v>976</v>
      </c>
      <c r="C352" s="59" t="s">
        <v>3421</v>
      </c>
      <c r="D352" s="59">
        <v>130</v>
      </c>
      <c r="E352" s="59">
        <v>1</v>
      </c>
      <c r="F352" s="59">
        <v>26.959199999999999</v>
      </c>
      <c r="G352" s="64">
        <v>0.20899999999999999</v>
      </c>
      <c r="H352" s="59">
        <v>0</v>
      </c>
      <c r="I352" s="59">
        <v>0.40689999999999998</v>
      </c>
      <c r="J352" s="59">
        <v>6.4299999999999996E-2</v>
      </c>
      <c r="K352" s="59">
        <v>0.23269999999999999</v>
      </c>
      <c r="L352" s="59">
        <v>0</v>
      </c>
      <c r="M352" s="59">
        <v>0</v>
      </c>
      <c r="N352" s="59">
        <v>0.55759999999999998</v>
      </c>
      <c r="O352" s="59">
        <v>0.52170000000000005</v>
      </c>
      <c r="P352" s="59">
        <v>0.76090000000000002</v>
      </c>
      <c r="Q352" s="59">
        <v>0</v>
      </c>
      <c r="R352" s="59">
        <v>0</v>
      </c>
      <c r="S352" s="59">
        <v>0</v>
      </c>
      <c r="T352" s="2">
        <f t="shared" si="10"/>
        <v>0.6</v>
      </c>
      <c r="U352" s="1">
        <f t="shared" si="11"/>
        <v>0</v>
      </c>
    </row>
    <row r="353" spans="1:21" x14ac:dyDescent="0.25">
      <c r="A353" s="66">
        <v>11017</v>
      </c>
      <c r="B353" s="57" t="s">
        <v>954</v>
      </c>
      <c r="C353" s="59" t="s">
        <v>3422</v>
      </c>
      <c r="D353" s="60">
        <v>3456</v>
      </c>
      <c r="E353" s="59">
        <v>33</v>
      </c>
      <c r="F353" s="61">
        <v>2129.4499999999998</v>
      </c>
      <c r="G353" s="64">
        <v>0.62209999999999999</v>
      </c>
      <c r="H353" s="59">
        <v>0.54190000000000005</v>
      </c>
      <c r="I353" s="59">
        <v>0.62890000000000001</v>
      </c>
      <c r="J353" s="59">
        <v>0.60660000000000003</v>
      </c>
      <c r="K353" s="59">
        <v>0.66069999999999995</v>
      </c>
      <c r="L353" s="59">
        <v>0.66639999999999999</v>
      </c>
      <c r="M353" s="59">
        <v>0.62509999999999999</v>
      </c>
      <c r="N353" s="59">
        <v>0.60599999999999998</v>
      </c>
      <c r="O353" s="59">
        <v>0.62160000000000004</v>
      </c>
      <c r="P353" s="59">
        <v>0.63739999999999997</v>
      </c>
      <c r="Q353" s="59">
        <v>0.61680000000000001</v>
      </c>
      <c r="R353" s="59">
        <v>0.60640000000000005</v>
      </c>
      <c r="S353" s="59">
        <v>0.62560000000000004</v>
      </c>
      <c r="T353" s="2">
        <f t="shared" si="10"/>
        <v>0.6</v>
      </c>
      <c r="U353" s="1">
        <f t="shared" si="11"/>
        <v>1</v>
      </c>
    </row>
    <row r="354" spans="1:21" x14ac:dyDescent="0.25">
      <c r="A354" s="66">
        <v>11018</v>
      </c>
      <c r="B354" s="57" t="s">
        <v>957</v>
      </c>
      <c r="C354" s="59" t="s">
        <v>3423</v>
      </c>
      <c r="D354" s="60">
        <v>9684</v>
      </c>
      <c r="E354" s="60">
        <v>1572</v>
      </c>
      <c r="F354" s="61">
        <v>6165.8935000000001</v>
      </c>
      <c r="G354" s="64">
        <v>0.7601</v>
      </c>
      <c r="H354" s="59">
        <v>0.77449999999999997</v>
      </c>
      <c r="I354" s="59">
        <v>0.6976</v>
      </c>
      <c r="J354" s="59">
        <v>0.81810000000000005</v>
      </c>
      <c r="K354" s="59">
        <v>0.69440000000000002</v>
      </c>
      <c r="L354" s="59">
        <v>0.84709999999999996</v>
      </c>
      <c r="M354" s="59">
        <v>0.83279999999999998</v>
      </c>
      <c r="N354" s="59">
        <v>0.76649999999999996</v>
      </c>
      <c r="O354" s="59">
        <v>0.7681</v>
      </c>
      <c r="P354" s="59">
        <v>0.77749999999999997</v>
      </c>
      <c r="Q354" s="59">
        <v>0.75080000000000002</v>
      </c>
      <c r="R354" s="59">
        <v>0.74929999999999997</v>
      </c>
      <c r="S354" s="59">
        <v>0.67259999999999998</v>
      </c>
      <c r="T354" s="2">
        <f t="shared" si="10"/>
        <v>0.8</v>
      </c>
      <c r="U354" s="1">
        <f t="shared" si="11"/>
        <v>0</v>
      </c>
    </row>
    <row r="355" spans="1:21" x14ac:dyDescent="0.25">
      <c r="A355" s="66">
        <v>11019</v>
      </c>
      <c r="B355" s="57" t="s">
        <v>954</v>
      </c>
      <c r="C355" s="59" t="s">
        <v>3424</v>
      </c>
      <c r="D355" s="60">
        <v>2343</v>
      </c>
      <c r="E355" s="59">
        <v>19</v>
      </c>
      <c r="F355" s="61">
        <v>1412.5805</v>
      </c>
      <c r="G355" s="64">
        <v>0.60780000000000001</v>
      </c>
      <c r="H355" s="59">
        <v>0.62980000000000003</v>
      </c>
      <c r="I355" s="59">
        <v>0.5796</v>
      </c>
      <c r="J355" s="59">
        <v>0.59130000000000005</v>
      </c>
      <c r="K355" s="59">
        <v>0.36919999999999997</v>
      </c>
      <c r="L355" s="59">
        <v>0.41649999999999998</v>
      </c>
      <c r="M355" s="59">
        <v>0.58930000000000005</v>
      </c>
      <c r="N355" s="59">
        <v>0.73229999999999995</v>
      </c>
      <c r="O355" s="59">
        <v>0.65110000000000001</v>
      </c>
      <c r="P355" s="59">
        <v>0.71140000000000003</v>
      </c>
      <c r="Q355" s="59">
        <v>0.77239999999999998</v>
      </c>
      <c r="R355" s="59">
        <v>0.60780000000000001</v>
      </c>
      <c r="S355" s="59">
        <v>0.58150000000000002</v>
      </c>
      <c r="T355" s="2">
        <f t="shared" si="10"/>
        <v>0.6</v>
      </c>
      <c r="U355" s="1">
        <f t="shared" si="11"/>
        <v>1</v>
      </c>
    </row>
    <row r="356" spans="1:21" x14ac:dyDescent="0.25">
      <c r="A356" s="66">
        <v>11020</v>
      </c>
      <c r="B356" s="57" t="s">
        <v>954</v>
      </c>
      <c r="C356" s="59" t="s">
        <v>3425</v>
      </c>
      <c r="D356" s="60">
        <v>1812</v>
      </c>
      <c r="E356" s="59">
        <v>27</v>
      </c>
      <c r="F356" s="61">
        <v>1223.7131999999999</v>
      </c>
      <c r="G356" s="64">
        <v>0.68559999999999999</v>
      </c>
      <c r="H356" s="59">
        <v>0.80030000000000001</v>
      </c>
      <c r="I356" s="59">
        <v>0.69210000000000005</v>
      </c>
      <c r="J356" s="59">
        <v>0.68469999999999998</v>
      </c>
      <c r="K356" s="59">
        <v>0.72040000000000004</v>
      </c>
      <c r="L356" s="59">
        <v>0.62119999999999997</v>
      </c>
      <c r="M356" s="59">
        <v>0.65690000000000004</v>
      </c>
      <c r="N356" s="59">
        <v>0.80969999999999998</v>
      </c>
      <c r="O356" s="59">
        <v>0.72250000000000003</v>
      </c>
      <c r="P356" s="59">
        <v>0.6139</v>
      </c>
      <c r="Q356" s="59">
        <v>0.59230000000000005</v>
      </c>
      <c r="R356" s="59">
        <v>0.5827</v>
      </c>
      <c r="S356" s="59">
        <v>0.69610000000000005</v>
      </c>
      <c r="T356" s="2">
        <f t="shared" si="10"/>
        <v>0.6</v>
      </c>
      <c r="U356" s="1">
        <f t="shared" si="11"/>
        <v>1</v>
      </c>
    </row>
    <row r="357" spans="1:21" x14ac:dyDescent="0.25">
      <c r="A357" s="66">
        <v>11021</v>
      </c>
      <c r="B357" s="57" t="s">
        <v>954</v>
      </c>
      <c r="C357" s="59" t="s">
        <v>3426</v>
      </c>
      <c r="D357" s="60">
        <v>3403</v>
      </c>
      <c r="E357" s="59">
        <v>7</v>
      </c>
      <c r="F357" s="61">
        <v>2146.2175000000002</v>
      </c>
      <c r="G357" s="64">
        <v>0.63200000000000001</v>
      </c>
      <c r="H357" s="59">
        <v>0.65200000000000002</v>
      </c>
      <c r="I357" s="59">
        <v>0.64380000000000004</v>
      </c>
      <c r="J357" s="59">
        <v>0.61180000000000001</v>
      </c>
      <c r="K357" s="59">
        <v>0.62549999999999994</v>
      </c>
      <c r="L357" s="59">
        <v>0.7681</v>
      </c>
      <c r="M357" s="59">
        <v>0.62719999999999998</v>
      </c>
      <c r="N357" s="59">
        <v>0.6462</v>
      </c>
      <c r="O357" s="59">
        <v>0.64829999999999999</v>
      </c>
      <c r="P357" s="59">
        <v>0.59689999999999999</v>
      </c>
      <c r="Q357" s="59">
        <v>0.65300000000000002</v>
      </c>
      <c r="R357" s="59">
        <v>0.61160000000000003</v>
      </c>
      <c r="S357" s="59">
        <v>0.55349999999999999</v>
      </c>
      <c r="T357" s="2">
        <f t="shared" si="10"/>
        <v>0.6</v>
      </c>
      <c r="U357" s="1">
        <f t="shared" si="11"/>
        <v>1</v>
      </c>
    </row>
    <row r="358" spans="1:21" x14ac:dyDescent="0.25">
      <c r="A358" s="66">
        <v>11022</v>
      </c>
      <c r="B358" s="57" t="s">
        <v>954</v>
      </c>
      <c r="C358" s="59" t="s">
        <v>3427</v>
      </c>
      <c r="D358" s="60">
        <v>4438</v>
      </c>
      <c r="E358" s="59">
        <v>147</v>
      </c>
      <c r="F358" s="61">
        <v>1959.3325</v>
      </c>
      <c r="G358" s="64">
        <v>0.45660000000000001</v>
      </c>
      <c r="H358" s="59">
        <v>0.60360000000000003</v>
      </c>
      <c r="I358" s="59">
        <v>0.52780000000000005</v>
      </c>
      <c r="J358" s="59">
        <v>0.52659999999999996</v>
      </c>
      <c r="K358" s="59">
        <v>0.50229999999999997</v>
      </c>
      <c r="L358" s="59">
        <v>0.4995</v>
      </c>
      <c r="M358" s="59">
        <v>0.58150000000000002</v>
      </c>
      <c r="N358" s="59">
        <v>0.4073</v>
      </c>
      <c r="O358" s="59">
        <v>0.20749999999999999</v>
      </c>
      <c r="P358" s="59">
        <v>0.51060000000000005</v>
      </c>
      <c r="Q358" s="59">
        <v>9.2999999999999999E-2</v>
      </c>
      <c r="R358" s="59">
        <v>0.46389999999999998</v>
      </c>
      <c r="S358" s="59">
        <v>0.44550000000000001</v>
      </c>
      <c r="T358" s="2">
        <f t="shared" si="10"/>
        <v>0.6</v>
      </c>
      <c r="U358" s="1">
        <f t="shared" si="11"/>
        <v>0</v>
      </c>
    </row>
    <row r="359" spans="1:21" x14ac:dyDescent="0.25">
      <c r="A359" s="66">
        <v>11023</v>
      </c>
      <c r="B359" s="57" t="s">
        <v>957</v>
      </c>
      <c r="C359" s="59" t="s">
        <v>3428</v>
      </c>
      <c r="D359" s="60">
        <v>10649</v>
      </c>
      <c r="E359" s="59">
        <v>6</v>
      </c>
      <c r="F359" s="61">
        <v>8494.9089999999997</v>
      </c>
      <c r="G359" s="64">
        <v>0.79820000000000002</v>
      </c>
      <c r="H359" s="59">
        <v>0.80989999999999995</v>
      </c>
      <c r="I359" s="59">
        <v>0.79320000000000002</v>
      </c>
      <c r="J359" s="59">
        <v>0.79320000000000002</v>
      </c>
      <c r="K359" s="59">
        <v>0.77449999999999997</v>
      </c>
      <c r="L359" s="59">
        <v>0.84940000000000004</v>
      </c>
      <c r="M359" s="59">
        <v>0.79320000000000002</v>
      </c>
      <c r="N359" s="59">
        <v>0.81779999999999997</v>
      </c>
      <c r="O359" s="59">
        <v>0.7772</v>
      </c>
      <c r="P359" s="59">
        <v>0.80730000000000002</v>
      </c>
      <c r="Q359" s="59">
        <v>0.74439999999999995</v>
      </c>
      <c r="R359" s="59">
        <v>0.80179999999999996</v>
      </c>
      <c r="S359" s="59">
        <v>0.82140000000000002</v>
      </c>
      <c r="T359" s="2">
        <f t="shared" si="10"/>
        <v>0.8</v>
      </c>
      <c r="U359" s="1">
        <f t="shared" si="11"/>
        <v>0</v>
      </c>
    </row>
    <row r="360" spans="1:21" x14ac:dyDescent="0.25">
      <c r="A360" s="66">
        <v>11024</v>
      </c>
      <c r="B360" s="57" t="s">
        <v>950</v>
      </c>
      <c r="C360" s="59" t="s">
        <v>3429</v>
      </c>
      <c r="D360" s="60">
        <v>6358</v>
      </c>
      <c r="E360" s="59">
        <v>91</v>
      </c>
      <c r="F360" s="61">
        <v>3426.6781000000001</v>
      </c>
      <c r="G360" s="64">
        <v>0.54679999999999995</v>
      </c>
      <c r="H360" s="59">
        <v>0.61309999999999998</v>
      </c>
      <c r="I360" s="59">
        <v>0.59140000000000004</v>
      </c>
      <c r="J360" s="59">
        <v>0.58789999999999998</v>
      </c>
      <c r="K360" s="59">
        <v>0.59489999999999998</v>
      </c>
      <c r="L360" s="59">
        <v>0.45050000000000001</v>
      </c>
      <c r="M360" s="59">
        <v>0.55179999999999996</v>
      </c>
      <c r="N360" s="59">
        <v>0.55049999999999999</v>
      </c>
      <c r="O360" s="59">
        <v>0.54</v>
      </c>
      <c r="P360" s="59">
        <v>0.53939999999999999</v>
      </c>
      <c r="Q360" s="59">
        <v>0.52729999999999999</v>
      </c>
      <c r="R360" s="59">
        <v>0.53269999999999995</v>
      </c>
      <c r="S360" s="59">
        <v>0.49480000000000002</v>
      </c>
      <c r="T360" s="2">
        <f t="shared" si="10"/>
        <v>0.6</v>
      </c>
      <c r="U360" s="1">
        <f t="shared" si="11"/>
        <v>0</v>
      </c>
    </row>
    <row r="361" spans="1:21" x14ac:dyDescent="0.25">
      <c r="A361" s="66">
        <v>11025</v>
      </c>
      <c r="B361" s="57" t="s">
        <v>950</v>
      </c>
      <c r="C361" s="59" t="s">
        <v>3430</v>
      </c>
      <c r="D361" s="60">
        <v>8492</v>
      </c>
      <c r="E361" s="59">
        <v>19</v>
      </c>
      <c r="F361" s="61">
        <v>6255.6090000000004</v>
      </c>
      <c r="G361" s="64">
        <v>0.73829999999999996</v>
      </c>
      <c r="H361" s="59">
        <v>0.71689999999999998</v>
      </c>
      <c r="I361" s="59">
        <v>0.69450000000000001</v>
      </c>
      <c r="J361" s="59">
        <v>0.65980000000000005</v>
      </c>
      <c r="K361" s="59">
        <v>0.71640000000000004</v>
      </c>
      <c r="L361" s="59">
        <v>0.72740000000000005</v>
      </c>
      <c r="M361" s="59">
        <v>0.76690000000000003</v>
      </c>
      <c r="N361" s="59">
        <v>0.83540000000000003</v>
      </c>
      <c r="O361" s="59">
        <v>0.7641</v>
      </c>
      <c r="P361" s="59">
        <v>0.77180000000000004</v>
      </c>
      <c r="Q361" s="59">
        <v>0.74180000000000001</v>
      </c>
      <c r="R361" s="59">
        <v>0.72160000000000002</v>
      </c>
      <c r="S361" s="59">
        <v>0.74629999999999996</v>
      </c>
      <c r="T361" s="2">
        <f t="shared" si="10"/>
        <v>0.6</v>
      </c>
      <c r="U361" s="1">
        <f t="shared" si="11"/>
        <v>1</v>
      </c>
    </row>
    <row r="362" spans="1:21" x14ac:dyDescent="0.25">
      <c r="A362" s="66">
        <v>11026</v>
      </c>
      <c r="B362" s="57" t="s">
        <v>954</v>
      </c>
      <c r="C362" s="59" t="s">
        <v>3431</v>
      </c>
      <c r="D362" s="60">
        <v>2424</v>
      </c>
      <c r="E362" s="59">
        <v>0</v>
      </c>
      <c r="F362" s="59">
        <v>726.78089999999997</v>
      </c>
      <c r="G362" s="64">
        <v>0.29980000000000001</v>
      </c>
      <c r="H362" s="59">
        <v>0</v>
      </c>
      <c r="I362" s="59">
        <v>0</v>
      </c>
      <c r="J362" s="59">
        <v>0</v>
      </c>
      <c r="K362" s="59">
        <v>0</v>
      </c>
      <c r="L362" s="59">
        <v>0</v>
      </c>
      <c r="M362" s="59">
        <v>0.75839999999999996</v>
      </c>
      <c r="N362" s="59">
        <v>0.65849999999999997</v>
      </c>
      <c r="O362" s="59">
        <v>0.43980000000000002</v>
      </c>
      <c r="P362" s="59">
        <v>0.41610000000000003</v>
      </c>
      <c r="Q362" s="59">
        <v>0.29759999999999998</v>
      </c>
      <c r="R362" s="59">
        <v>0.6038</v>
      </c>
      <c r="S362" s="59">
        <v>0.50919999999999999</v>
      </c>
      <c r="T362" s="2">
        <f t="shared" si="10"/>
        <v>0.6</v>
      </c>
      <c r="U362" s="1">
        <f t="shared" si="11"/>
        <v>0</v>
      </c>
    </row>
    <row r="363" spans="1:21" x14ac:dyDescent="0.25">
      <c r="A363" s="66">
        <v>11027</v>
      </c>
      <c r="B363" s="57" t="s">
        <v>954</v>
      </c>
      <c r="C363" s="59" t="s">
        <v>3432</v>
      </c>
      <c r="D363" s="60">
        <v>2176</v>
      </c>
      <c r="E363" s="59">
        <v>2</v>
      </c>
      <c r="F363" s="61">
        <v>1207.1077</v>
      </c>
      <c r="G363" s="64">
        <v>0.55520000000000003</v>
      </c>
      <c r="H363" s="59">
        <v>0.62319999999999998</v>
      </c>
      <c r="I363" s="59">
        <v>0.54479999999999995</v>
      </c>
      <c r="J363" s="59">
        <v>0.60360000000000003</v>
      </c>
      <c r="K363" s="59">
        <v>0.4909</v>
      </c>
      <c r="L363" s="59">
        <v>0.4657</v>
      </c>
      <c r="M363" s="59">
        <v>0.57399999999999995</v>
      </c>
      <c r="N363" s="59">
        <v>0.52500000000000002</v>
      </c>
      <c r="O363" s="59">
        <v>0.54090000000000005</v>
      </c>
      <c r="P363" s="59">
        <v>0.54149999999999998</v>
      </c>
      <c r="Q363" s="59">
        <v>0.6633</v>
      </c>
      <c r="R363" s="59">
        <v>0.51019999999999999</v>
      </c>
      <c r="S363" s="59">
        <v>0.55779999999999996</v>
      </c>
      <c r="T363" s="2">
        <f t="shared" si="10"/>
        <v>0.6</v>
      </c>
      <c r="U363" s="1">
        <f t="shared" si="11"/>
        <v>0</v>
      </c>
    </row>
    <row r="364" spans="1:21" x14ac:dyDescent="0.25">
      <c r="A364" s="66">
        <v>11028</v>
      </c>
      <c r="B364" s="57" t="s">
        <v>954</v>
      </c>
      <c r="C364" s="59" t="s">
        <v>3433</v>
      </c>
      <c r="D364" s="60">
        <v>2390</v>
      </c>
      <c r="E364" s="59">
        <v>213</v>
      </c>
      <c r="F364" s="59">
        <v>877.20809999999994</v>
      </c>
      <c r="G364" s="64">
        <v>0.40289999999999998</v>
      </c>
      <c r="H364" s="59">
        <v>0.31180000000000002</v>
      </c>
      <c r="I364" s="59">
        <v>0.22409999999999999</v>
      </c>
      <c r="J364" s="59">
        <v>0.26750000000000002</v>
      </c>
      <c r="K364" s="59">
        <v>0.45179999999999998</v>
      </c>
      <c r="L364" s="59">
        <v>0.41959999999999997</v>
      </c>
      <c r="M364" s="59">
        <v>0.42059999999999997</v>
      </c>
      <c r="N364" s="59">
        <v>0.40289999999999998</v>
      </c>
      <c r="O364" s="59">
        <v>0.46489999999999998</v>
      </c>
      <c r="P364" s="59">
        <v>0.46610000000000001</v>
      </c>
      <c r="Q364" s="59">
        <v>0.50919999999999999</v>
      </c>
      <c r="R364" s="59">
        <v>0.43070000000000003</v>
      </c>
      <c r="S364" s="59">
        <v>0.41470000000000001</v>
      </c>
      <c r="T364" s="2">
        <f t="shared" si="10"/>
        <v>0.6</v>
      </c>
      <c r="U364" s="1">
        <f t="shared" si="11"/>
        <v>0</v>
      </c>
    </row>
    <row r="365" spans="1:21" x14ac:dyDescent="0.25">
      <c r="A365" s="66">
        <v>11029</v>
      </c>
      <c r="B365" s="57" t="s">
        <v>954</v>
      </c>
      <c r="C365" s="59" t="s">
        <v>3434</v>
      </c>
      <c r="D365" s="60">
        <v>2850</v>
      </c>
      <c r="E365" s="59">
        <v>12</v>
      </c>
      <c r="F365" s="61">
        <v>1325.798</v>
      </c>
      <c r="G365" s="64">
        <v>0.4672</v>
      </c>
      <c r="H365" s="59">
        <v>0.47599999999999998</v>
      </c>
      <c r="I365" s="59">
        <v>0.55379999999999996</v>
      </c>
      <c r="J365" s="59">
        <v>0.49349999999999999</v>
      </c>
      <c r="K365" s="59">
        <v>4.4900000000000002E-2</v>
      </c>
      <c r="L365" s="59">
        <v>0.13400000000000001</v>
      </c>
      <c r="M365" s="59">
        <v>0.56230000000000002</v>
      </c>
      <c r="N365" s="59">
        <v>0.59099999999999997</v>
      </c>
      <c r="O365" s="59">
        <v>0.60550000000000004</v>
      </c>
      <c r="P365" s="59">
        <v>0.53920000000000001</v>
      </c>
      <c r="Q365" s="59">
        <v>0.54949999999999999</v>
      </c>
      <c r="R365" s="59">
        <v>0.51029999999999998</v>
      </c>
      <c r="S365" s="59">
        <v>0.55289999999999995</v>
      </c>
      <c r="T365" s="2">
        <f t="shared" si="10"/>
        <v>0.6</v>
      </c>
      <c r="U365" s="1">
        <f t="shared" si="11"/>
        <v>0</v>
      </c>
    </row>
    <row r="366" spans="1:21" x14ac:dyDescent="0.25">
      <c r="A366" s="66">
        <v>11446</v>
      </c>
      <c r="B366" s="57" t="s">
        <v>950</v>
      </c>
      <c r="C366" s="59" t="s">
        <v>3435</v>
      </c>
      <c r="D366" s="60">
        <v>10831</v>
      </c>
      <c r="E366" s="59">
        <v>40</v>
      </c>
      <c r="F366" s="61">
        <v>7735.2384000000002</v>
      </c>
      <c r="G366" s="64">
        <v>0.71679999999999999</v>
      </c>
      <c r="H366" s="59">
        <v>0.67859999999999998</v>
      </c>
      <c r="I366" s="59">
        <v>0.72199999999999998</v>
      </c>
      <c r="J366" s="59">
        <v>0.71989999999999998</v>
      </c>
      <c r="K366" s="59">
        <v>0.66859999999999997</v>
      </c>
      <c r="L366" s="59">
        <v>0.78749999999999998</v>
      </c>
      <c r="M366" s="59">
        <v>0.72299999999999998</v>
      </c>
      <c r="N366" s="59">
        <v>0.75180000000000002</v>
      </c>
      <c r="O366" s="59">
        <v>0.75700000000000001</v>
      </c>
      <c r="P366" s="59">
        <v>0.68840000000000001</v>
      </c>
      <c r="Q366" s="59">
        <v>0.69230000000000003</v>
      </c>
      <c r="R366" s="59">
        <v>0.73229999999999995</v>
      </c>
      <c r="S366" s="59">
        <v>0.69550000000000001</v>
      </c>
      <c r="T366" s="2">
        <f t="shared" si="10"/>
        <v>0.6</v>
      </c>
      <c r="U366" s="1">
        <f t="shared" si="11"/>
        <v>1</v>
      </c>
    </row>
    <row r="367" spans="1:21" x14ac:dyDescent="0.25">
      <c r="A367" s="66">
        <v>25058</v>
      </c>
      <c r="B367" s="57" t="s">
        <v>976</v>
      </c>
      <c r="C367" s="59" t="s">
        <v>3436</v>
      </c>
      <c r="D367" s="60">
        <v>1011</v>
      </c>
      <c r="E367" s="59">
        <v>9</v>
      </c>
      <c r="F367" s="59">
        <v>545.55439999999999</v>
      </c>
      <c r="G367" s="64">
        <v>0.54449999999999998</v>
      </c>
      <c r="H367" s="59">
        <v>0.52139999999999997</v>
      </c>
      <c r="I367" s="59">
        <v>0.4451</v>
      </c>
      <c r="J367" s="59">
        <v>0.81220000000000003</v>
      </c>
      <c r="K367" s="59">
        <v>0.7722</v>
      </c>
      <c r="L367" s="59">
        <v>0.74490000000000001</v>
      </c>
      <c r="M367" s="59">
        <v>0.64439999999999997</v>
      </c>
      <c r="N367" s="59">
        <v>0.69669999999999999</v>
      </c>
      <c r="O367" s="59">
        <v>0.38790000000000002</v>
      </c>
      <c r="P367" s="59">
        <v>0.62390000000000001</v>
      </c>
      <c r="Q367" s="59">
        <v>0.52370000000000005</v>
      </c>
      <c r="R367" s="59">
        <v>0.56200000000000006</v>
      </c>
      <c r="S367" s="59">
        <v>0.2298</v>
      </c>
      <c r="T367" s="2">
        <f t="shared" si="10"/>
        <v>0.6</v>
      </c>
      <c r="U367" s="1">
        <f t="shared" si="11"/>
        <v>0</v>
      </c>
    </row>
    <row r="368" spans="1:21" x14ac:dyDescent="0.25">
      <c r="A368" s="66">
        <v>25059</v>
      </c>
      <c r="B368" s="57" t="s">
        <v>976</v>
      </c>
      <c r="C368" s="59" t="s">
        <v>3437</v>
      </c>
      <c r="D368" s="59">
        <v>983</v>
      </c>
      <c r="E368" s="59">
        <v>92</v>
      </c>
      <c r="F368" s="59">
        <v>557.77719999999999</v>
      </c>
      <c r="G368" s="64">
        <v>0.626</v>
      </c>
      <c r="H368" s="59">
        <v>0.53990000000000005</v>
      </c>
      <c r="I368" s="59">
        <v>0.56569999999999998</v>
      </c>
      <c r="J368" s="59">
        <v>0.51910000000000001</v>
      </c>
      <c r="K368" s="59">
        <v>0.47060000000000002</v>
      </c>
      <c r="L368" s="59">
        <v>0.57079999999999997</v>
      </c>
      <c r="M368" s="59">
        <v>0.66830000000000001</v>
      </c>
      <c r="N368" s="59">
        <v>0.67490000000000006</v>
      </c>
      <c r="O368" s="59">
        <v>0.64629999999999999</v>
      </c>
      <c r="P368" s="59">
        <v>0.72289999999999999</v>
      </c>
      <c r="Q368" s="59">
        <v>0.6522</v>
      </c>
      <c r="R368" s="59">
        <v>0.61650000000000005</v>
      </c>
      <c r="S368" s="59">
        <v>0.69159999999999999</v>
      </c>
      <c r="T368" s="2">
        <f t="shared" si="10"/>
        <v>0.6</v>
      </c>
      <c r="U368" s="1">
        <f t="shared" si="11"/>
        <v>1</v>
      </c>
    </row>
    <row r="369" spans="1:21" x14ac:dyDescent="0.25">
      <c r="A369" s="66">
        <v>10705</v>
      </c>
      <c r="B369" s="57" t="s">
        <v>1009</v>
      </c>
      <c r="C369" s="59" t="s">
        <v>3438</v>
      </c>
      <c r="D369" s="60">
        <v>56638</v>
      </c>
      <c r="E369" s="60">
        <v>4992</v>
      </c>
      <c r="F369" s="61">
        <v>62379.923199999997</v>
      </c>
      <c r="G369" s="64">
        <v>1.2078</v>
      </c>
      <c r="H369" s="59">
        <v>1.3857999999999999</v>
      </c>
      <c r="I369" s="59">
        <v>1.4171</v>
      </c>
      <c r="J369" s="59">
        <v>1.5370999999999999</v>
      </c>
      <c r="K369" s="59">
        <v>1.2652000000000001</v>
      </c>
      <c r="L369" s="59">
        <v>1.1161000000000001</v>
      </c>
      <c r="M369" s="59">
        <v>1.2031000000000001</v>
      </c>
      <c r="N369" s="59">
        <v>1.1759999999999999</v>
      </c>
      <c r="O369" s="59">
        <v>1.1927000000000001</v>
      </c>
      <c r="P369" s="59">
        <v>1.0858000000000001</v>
      </c>
      <c r="Q369" s="59">
        <v>1.0713999999999999</v>
      </c>
      <c r="R369" s="59">
        <v>1.1155999999999999</v>
      </c>
      <c r="S369" s="59">
        <v>1.103</v>
      </c>
      <c r="T369" s="2">
        <f t="shared" si="10"/>
        <v>1.2</v>
      </c>
      <c r="U369" s="1">
        <f t="shared" si="11"/>
        <v>1</v>
      </c>
    </row>
    <row r="370" spans="1:21" x14ac:dyDescent="0.25">
      <c r="A370" s="66">
        <v>11030</v>
      </c>
      <c r="B370" s="57" t="s">
        <v>954</v>
      </c>
      <c r="C370" s="59" t="s">
        <v>3439</v>
      </c>
      <c r="D370" s="60">
        <v>2677</v>
      </c>
      <c r="E370" s="59">
        <v>6</v>
      </c>
      <c r="F370" s="61">
        <v>1463.0607</v>
      </c>
      <c r="G370" s="64">
        <v>0.54779999999999995</v>
      </c>
      <c r="H370" s="59">
        <v>0.48709999999999998</v>
      </c>
      <c r="I370" s="59">
        <v>0.56420000000000003</v>
      </c>
      <c r="J370" s="59">
        <v>0.52929999999999999</v>
      </c>
      <c r="K370" s="59">
        <v>0.49490000000000001</v>
      </c>
      <c r="L370" s="59">
        <v>0.57330000000000003</v>
      </c>
      <c r="M370" s="59">
        <v>0.52280000000000004</v>
      </c>
      <c r="N370" s="59">
        <v>0.58520000000000005</v>
      </c>
      <c r="O370" s="59">
        <v>0.5252</v>
      </c>
      <c r="P370" s="59">
        <v>0.5706</v>
      </c>
      <c r="Q370" s="59">
        <v>0.58989999999999998</v>
      </c>
      <c r="R370" s="59">
        <v>0.55820000000000003</v>
      </c>
      <c r="S370" s="59">
        <v>0.56240000000000001</v>
      </c>
      <c r="T370" s="2">
        <f t="shared" si="10"/>
        <v>0.6</v>
      </c>
      <c r="U370" s="1">
        <f t="shared" si="11"/>
        <v>0</v>
      </c>
    </row>
    <row r="371" spans="1:21" x14ac:dyDescent="0.25">
      <c r="A371" s="66">
        <v>11031</v>
      </c>
      <c r="B371" s="57" t="s">
        <v>954</v>
      </c>
      <c r="C371" s="59" t="s">
        <v>3440</v>
      </c>
      <c r="D371" s="60">
        <v>6411</v>
      </c>
      <c r="E371" s="60">
        <v>2486</v>
      </c>
      <c r="F371" s="61">
        <v>3005.9827</v>
      </c>
      <c r="G371" s="64">
        <v>0.76590000000000003</v>
      </c>
      <c r="H371" s="59">
        <v>0.52559999999999996</v>
      </c>
      <c r="I371" s="59">
        <v>0.53169999999999995</v>
      </c>
      <c r="J371" s="59">
        <v>0.35730000000000001</v>
      </c>
      <c r="K371" s="59">
        <v>0.49159999999999998</v>
      </c>
      <c r="L371" s="59">
        <v>0.51910000000000001</v>
      </c>
      <c r="M371" s="59">
        <v>0.51270000000000004</v>
      </c>
      <c r="N371" s="59">
        <v>0.51819999999999999</v>
      </c>
      <c r="O371" s="59">
        <v>0.54190000000000005</v>
      </c>
      <c r="P371" s="59">
        <v>0.46260000000000001</v>
      </c>
      <c r="Q371" s="59">
        <v>0.63200000000000001</v>
      </c>
      <c r="R371" s="59">
        <v>0.52280000000000004</v>
      </c>
      <c r="S371" s="59">
        <v>0.59560000000000002</v>
      </c>
      <c r="T371" s="2">
        <f t="shared" si="10"/>
        <v>0.6</v>
      </c>
      <c r="U371" s="1">
        <f t="shared" si="11"/>
        <v>1</v>
      </c>
    </row>
    <row r="372" spans="1:21" x14ac:dyDescent="0.25">
      <c r="A372" s="66">
        <v>11032</v>
      </c>
      <c r="B372" s="57" t="s">
        <v>954</v>
      </c>
      <c r="C372" s="59" t="s">
        <v>3441</v>
      </c>
      <c r="D372" s="60">
        <v>4626</v>
      </c>
      <c r="E372" s="59">
        <v>458</v>
      </c>
      <c r="F372" s="61">
        <v>2058.7186000000002</v>
      </c>
      <c r="G372" s="64">
        <v>0.49390000000000001</v>
      </c>
      <c r="H372" s="59">
        <v>0.51370000000000005</v>
      </c>
      <c r="I372" s="59">
        <v>0.46710000000000002</v>
      </c>
      <c r="J372" s="59">
        <v>0.55230000000000001</v>
      </c>
      <c r="K372" s="59">
        <v>0.5091</v>
      </c>
      <c r="L372" s="59">
        <v>0.51339999999999997</v>
      </c>
      <c r="M372" s="59">
        <v>0.3659</v>
      </c>
      <c r="N372" s="59">
        <v>0.51039999999999996</v>
      </c>
      <c r="O372" s="59">
        <v>0.46739999999999998</v>
      </c>
      <c r="P372" s="59">
        <v>0.47689999999999999</v>
      </c>
      <c r="Q372" s="59">
        <v>0.50170000000000003</v>
      </c>
      <c r="R372" s="59">
        <v>0.52510000000000001</v>
      </c>
      <c r="S372" s="59">
        <v>0.48010000000000003</v>
      </c>
      <c r="T372" s="2">
        <f t="shared" si="10"/>
        <v>0.6</v>
      </c>
      <c r="U372" s="1">
        <f t="shared" si="11"/>
        <v>0</v>
      </c>
    </row>
    <row r="373" spans="1:21" x14ac:dyDescent="0.25">
      <c r="A373" s="66">
        <v>11033</v>
      </c>
      <c r="B373" s="57" t="s">
        <v>976</v>
      </c>
      <c r="C373" s="59" t="s">
        <v>3442</v>
      </c>
      <c r="D373" s="60">
        <v>1262</v>
      </c>
      <c r="E373" s="59">
        <v>71</v>
      </c>
      <c r="F373" s="59">
        <v>395.50170000000003</v>
      </c>
      <c r="G373" s="64">
        <v>0.33210000000000001</v>
      </c>
      <c r="H373" s="59">
        <v>7.3800000000000004E-2</v>
      </c>
      <c r="I373" s="59">
        <v>6.2399999999999997E-2</v>
      </c>
      <c r="J373" s="59">
        <v>5.5399999999999998E-2</v>
      </c>
      <c r="K373" s="59">
        <v>9.0399999999999994E-2</v>
      </c>
      <c r="L373" s="59">
        <v>0.316</v>
      </c>
      <c r="M373" s="59">
        <v>5.8200000000000002E-2</v>
      </c>
      <c r="N373" s="59">
        <v>0.53120000000000001</v>
      </c>
      <c r="O373" s="59">
        <v>0.48110000000000003</v>
      </c>
      <c r="P373" s="59">
        <v>0.52810000000000001</v>
      </c>
      <c r="Q373" s="59">
        <v>0.57550000000000001</v>
      </c>
      <c r="R373" s="59">
        <v>0.48949999999999999</v>
      </c>
      <c r="S373" s="59">
        <v>0.54210000000000003</v>
      </c>
      <c r="T373" s="2">
        <f t="shared" si="10"/>
        <v>0.6</v>
      </c>
      <c r="U373" s="1">
        <f t="shared" si="11"/>
        <v>0</v>
      </c>
    </row>
    <row r="374" spans="1:21" x14ac:dyDescent="0.25">
      <c r="A374" s="66">
        <v>11034</v>
      </c>
      <c r="B374" s="57" t="s">
        <v>954</v>
      </c>
      <c r="C374" s="59" t="s">
        <v>3443</v>
      </c>
      <c r="D374" s="60">
        <v>2890</v>
      </c>
      <c r="E374" s="59">
        <v>4</v>
      </c>
      <c r="F374" s="61">
        <v>1326.9757999999999</v>
      </c>
      <c r="G374" s="64">
        <v>0.45979999999999999</v>
      </c>
      <c r="H374" s="59">
        <v>0.41039999999999999</v>
      </c>
      <c r="I374" s="59">
        <v>0.44890000000000002</v>
      </c>
      <c r="J374" s="59">
        <v>0.4612</v>
      </c>
      <c r="K374" s="59">
        <v>0.44009999999999999</v>
      </c>
      <c r="L374" s="59">
        <v>0.4632</v>
      </c>
      <c r="M374" s="59">
        <v>0.3901</v>
      </c>
      <c r="N374" s="59">
        <v>0.49730000000000002</v>
      </c>
      <c r="O374" s="59">
        <v>0.43840000000000001</v>
      </c>
      <c r="P374" s="59">
        <v>0.47420000000000001</v>
      </c>
      <c r="Q374" s="59">
        <v>0.53139999999999998</v>
      </c>
      <c r="R374" s="59">
        <v>0.47820000000000001</v>
      </c>
      <c r="S374" s="59">
        <v>0.49509999999999998</v>
      </c>
      <c r="T374" s="2">
        <f t="shared" si="10"/>
        <v>0.6</v>
      </c>
      <c r="U374" s="1">
        <f t="shared" si="11"/>
        <v>0</v>
      </c>
    </row>
    <row r="375" spans="1:21" x14ac:dyDescent="0.25">
      <c r="A375" s="66">
        <v>11035</v>
      </c>
      <c r="B375" s="57" t="s">
        <v>954</v>
      </c>
      <c r="C375" s="59" t="s">
        <v>3444</v>
      </c>
      <c r="D375" s="60">
        <v>5125</v>
      </c>
      <c r="E375" s="59">
        <v>12</v>
      </c>
      <c r="F375" s="61">
        <v>2694.8805000000002</v>
      </c>
      <c r="G375" s="64">
        <v>0.52710000000000001</v>
      </c>
      <c r="H375" s="59">
        <v>0.60570000000000002</v>
      </c>
      <c r="I375" s="59">
        <v>0.5736</v>
      </c>
      <c r="J375" s="59">
        <v>0.5413</v>
      </c>
      <c r="K375" s="59">
        <v>0.50360000000000005</v>
      </c>
      <c r="L375" s="59">
        <v>0.49049999999999999</v>
      </c>
      <c r="M375" s="59">
        <v>0.53620000000000001</v>
      </c>
      <c r="N375" s="59">
        <v>0.44450000000000001</v>
      </c>
      <c r="O375" s="59">
        <v>0.51629999999999998</v>
      </c>
      <c r="P375" s="59">
        <v>0.50339999999999996</v>
      </c>
      <c r="Q375" s="59">
        <v>0.4753</v>
      </c>
      <c r="R375" s="59">
        <v>0.58020000000000005</v>
      </c>
      <c r="S375" s="59">
        <v>0.5484</v>
      </c>
      <c r="T375" s="2">
        <f t="shared" si="10"/>
        <v>0.6</v>
      </c>
      <c r="U375" s="1">
        <f t="shared" si="11"/>
        <v>0</v>
      </c>
    </row>
    <row r="376" spans="1:21" x14ac:dyDescent="0.25">
      <c r="A376" s="66">
        <v>11036</v>
      </c>
      <c r="B376" s="57" t="s">
        <v>950</v>
      </c>
      <c r="C376" s="59" t="s">
        <v>3445</v>
      </c>
      <c r="D376" s="60">
        <v>10312</v>
      </c>
      <c r="E376" s="59">
        <v>140</v>
      </c>
      <c r="F376" s="61">
        <v>7144.6532999999999</v>
      </c>
      <c r="G376" s="64">
        <v>0.70240000000000002</v>
      </c>
      <c r="H376" s="59">
        <v>0.72399999999999998</v>
      </c>
      <c r="I376" s="59">
        <v>0.69550000000000001</v>
      </c>
      <c r="J376" s="59">
        <v>0.76559999999999995</v>
      </c>
      <c r="K376" s="59">
        <v>0.65190000000000003</v>
      </c>
      <c r="L376" s="59">
        <v>0.64829999999999999</v>
      </c>
      <c r="M376" s="59">
        <v>0.70279999999999998</v>
      </c>
      <c r="N376" s="59">
        <v>0.78580000000000005</v>
      </c>
      <c r="O376" s="59">
        <v>0.74580000000000002</v>
      </c>
      <c r="P376" s="59">
        <v>0.6754</v>
      </c>
      <c r="Q376" s="59">
        <v>0.69110000000000005</v>
      </c>
      <c r="R376" s="59">
        <v>0.70309999999999995</v>
      </c>
      <c r="S376" s="59">
        <v>0.65839999999999999</v>
      </c>
      <c r="T376" s="2">
        <f t="shared" si="10"/>
        <v>0.6</v>
      </c>
      <c r="U376" s="1">
        <f t="shared" si="11"/>
        <v>1</v>
      </c>
    </row>
    <row r="377" spans="1:21" x14ac:dyDescent="0.25">
      <c r="A377" s="66">
        <v>11037</v>
      </c>
      <c r="B377" s="57" t="s">
        <v>954</v>
      </c>
      <c r="C377" s="59" t="s">
        <v>3446</v>
      </c>
      <c r="D377" s="60">
        <v>3561</v>
      </c>
      <c r="E377" s="59">
        <v>4</v>
      </c>
      <c r="F377" s="61">
        <v>1730.5123000000001</v>
      </c>
      <c r="G377" s="64">
        <v>0.48649999999999999</v>
      </c>
      <c r="H377" s="59">
        <v>0.4859</v>
      </c>
      <c r="I377" s="59">
        <v>0.4425</v>
      </c>
      <c r="J377" s="59">
        <v>0.52249999999999996</v>
      </c>
      <c r="K377" s="59">
        <v>0.51249999999999996</v>
      </c>
      <c r="L377" s="59">
        <v>0.47099999999999997</v>
      </c>
      <c r="M377" s="59">
        <v>0.42070000000000002</v>
      </c>
      <c r="N377" s="59">
        <v>0.46779999999999999</v>
      </c>
      <c r="O377" s="59">
        <v>0.48980000000000001</v>
      </c>
      <c r="P377" s="59">
        <v>0.49709999999999999</v>
      </c>
      <c r="Q377" s="59">
        <v>0.50780000000000003</v>
      </c>
      <c r="R377" s="59">
        <v>0.48630000000000001</v>
      </c>
      <c r="S377" s="59">
        <v>0.52039999999999997</v>
      </c>
      <c r="T377" s="2">
        <f t="shared" si="10"/>
        <v>0.6</v>
      </c>
      <c r="U377" s="1">
        <f t="shared" si="11"/>
        <v>0</v>
      </c>
    </row>
    <row r="378" spans="1:21" x14ac:dyDescent="0.25">
      <c r="A378" s="66">
        <v>11038</v>
      </c>
      <c r="B378" s="57" t="s">
        <v>954</v>
      </c>
      <c r="C378" s="59" t="s">
        <v>3447</v>
      </c>
      <c r="D378" s="60">
        <v>3117</v>
      </c>
      <c r="E378" s="59">
        <v>225</v>
      </c>
      <c r="F378" s="61">
        <v>1682.1845000000001</v>
      </c>
      <c r="G378" s="64">
        <v>0.58169999999999999</v>
      </c>
      <c r="H378" s="59">
        <v>0.61629999999999996</v>
      </c>
      <c r="I378" s="59">
        <v>0.61170000000000002</v>
      </c>
      <c r="J378" s="59">
        <v>0.56459999999999999</v>
      </c>
      <c r="K378" s="59">
        <v>0.57730000000000004</v>
      </c>
      <c r="L378" s="59">
        <v>0.58489999999999998</v>
      </c>
      <c r="M378" s="59">
        <v>0.54869999999999997</v>
      </c>
      <c r="N378" s="59">
        <v>0.63270000000000004</v>
      </c>
      <c r="O378" s="59">
        <v>0.63090000000000002</v>
      </c>
      <c r="P378" s="59">
        <v>0.51470000000000005</v>
      </c>
      <c r="Q378" s="59">
        <v>0.55600000000000005</v>
      </c>
      <c r="R378" s="59">
        <v>0.55700000000000005</v>
      </c>
      <c r="S378" s="59">
        <v>0.54290000000000005</v>
      </c>
      <c r="T378" s="2">
        <f t="shared" si="10"/>
        <v>0.6</v>
      </c>
      <c r="U378" s="1">
        <f t="shared" si="11"/>
        <v>0</v>
      </c>
    </row>
    <row r="379" spans="1:21" x14ac:dyDescent="0.25">
      <c r="A379" s="66">
        <v>11039</v>
      </c>
      <c r="B379" s="57" t="s">
        <v>954</v>
      </c>
      <c r="C379" s="59" t="s">
        <v>3448</v>
      </c>
      <c r="D379" s="60">
        <v>4235</v>
      </c>
      <c r="E379" s="59">
        <v>12</v>
      </c>
      <c r="F379" s="61">
        <v>1685.8909000000001</v>
      </c>
      <c r="G379" s="64">
        <v>0.3992</v>
      </c>
      <c r="H379" s="59">
        <v>0.61080000000000001</v>
      </c>
      <c r="I379" s="59">
        <v>0.59970000000000001</v>
      </c>
      <c r="J379" s="59">
        <v>0</v>
      </c>
      <c r="K379" s="59">
        <v>0</v>
      </c>
      <c r="L379" s="59">
        <v>0</v>
      </c>
      <c r="M379" s="59">
        <v>0</v>
      </c>
      <c r="N379" s="59">
        <v>0.44629999999999997</v>
      </c>
      <c r="O379" s="59">
        <v>0.5756</v>
      </c>
      <c r="P379" s="59">
        <v>0.56589999999999996</v>
      </c>
      <c r="Q379" s="59">
        <v>0.60529999999999995</v>
      </c>
      <c r="R379" s="59">
        <v>0.55169999999999997</v>
      </c>
      <c r="S379" s="59">
        <v>0.57489999999999997</v>
      </c>
      <c r="T379" s="2">
        <f t="shared" si="10"/>
        <v>0.6</v>
      </c>
      <c r="U379" s="1">
        <f t="shared" si="11"/>
        <v>0</v>
      </c>
    </row>
    <row r="380" spans="1:21" x14ac:dyDescent="0.25">
      <c r="A380" s="66">
        <v>11447</v>
      </c>
      <c r="B380" s="57" t="s">
        <v>957</v>
      </c>
      <c r="C380" s="59" t="s">
        <v>3449</v>
      </c>
      <c r="D380" s="60">
        <v>5781</v>
      </c>
      <c r="E380" s="59">
        <v>87</v>
      </c>
      <c r="F380" s="61">
        <v>3816.0203999999999</v>
      </c>
      <c r="G380" s="64">
        <v>0.67020000000000002</v>
      </c>
      <c r="H380" s="59">
        <v>0.64849999999999997</v>
      </c>
      <c r="I380" s="59">
        <v>0.70479999999999998</v>
      </c>
      <c r="J380" s="59">
        <v>0.6825</v>
      </c>
      <c r="K380" s="59">
        <v>0.71299999999999997</v>
      </c>
      <c r="L380" s="59">
        <v>0.70050000000000001</v>
      </c>
      <c r="M380" s="59">
        <v>0.71970000000000001</v>
      </c>
      <c r="N380" s="59">
        <v>0.70069999999999999</v>
      </c>
      <c r="O380" s="59">
        <v>0.75680000000000003</v>
      </c>
      <c r="P380" s="59">
        <v>0.64529999999999998</v>
      </c>
      <c r="Q380" s="59">
        <v>0.71419999999999995</v>
      </c>
      <c r="R380" s="59">
        <v>0.40410000000000001</v>
      </c>
      <c r="S380" s="59">
        <v>0.63439999999999996</v>
      </c>
      <c r="T380" s="2">
        <f t="shared" si="10"/>
        <v>0.8</v>
      </c>
      <c r="U380" s="1">
        <f t="shared" si="11"/>
        <v>0</v>
      </c>
    </row>
    <row r="381" spans="1:21" x14ac:dyDescent="0.25">
      <c r="A381" s="66">
        <v>14133</v>
      </c>
      <c r="B381" s="57" t="s">
        <v>954</v>
      </c>
      <c r="C381" s="59" t="s">
        <v>3450</v>
      </c>
      <c r="D381" s="60">
        <v>3762</v>
      </c>
      <c r="E381" s="59">
        <v>26</v>
      </c>
      <c r="F381" s="61">
        <v>2452.4263999999998</v>
      </c>
      <c r="G381" s="64">
        <v>0.65639999999999998</v>
      </c>
      <c r="H381" s="59">
        <v>0.68069999999999997</v>
      </c>
      <c r="I381" s="59">
        <v>0.76370000000000005</v>
      </c>
      <c r="J381" s="59">
        <v>0.61819999999999997</v>
      </c>
      <c r="K381" s="59">
        <v>0.59719999999999995</v>
      </c>
      <c r="L381" s="59">
        <v>0.56579999999999997</v>
      </c>
      <c r="M381" s="59">
        <v>0.68059999999999998</v>
      </c>
      <c r="N381" s="59">
        <v>0.71599999999999997</v>
      </c>
      <c r="O381" s="59">
        <v>0.7107</v>
      </c>
      <c r="P381" s="59">
        <v>0.68189999999999995</v>
      </c>
      <c r="Q381" s="59">
        <v>0.67020000000000002</v>
      </c>
      <c r="R381" s="59">
        <v>0.61419999999999997</v>
      </c>
      <c r="S381" s="59">
        <v>0.61570000000000003</v>
      </c>
      <c r="T381" s="2">
        <f t="shared" si="10"/>
        <v>0.6</v>
      </c>
      <c r="U381" s="1">
        <f t="shared" si="11"/>
        <v>1</v>
      </c>
    </row>
    <row r="382" spans="1:21" x14ac:dyDescent="0.25">
      <c r="A382" s="66">
        <v>28861</v>
      </c>
      <c r="B382" s="57" t="s">
        <v>976</v>
      </c>
      <c r="C382" s="59" t="s">
        <v>3451</v>
      </c>
      <c r="D382" s="60">
        <v>2978</v>
      </c>
      <c r="E382" s="59">
        <v>91</v>
      </c>
      <c r="F382" s="61">
        <v>1163.4963</v>
      </c>
      <c r="G382" s="64">
        <v>0.40300000000000002</v>
      </c>
      <c r="H382" s="59">
        <v>0.14199999999999999</v>
      </c>
      <c r="I382" s="59">
        <v>0.50790000000000002</v>
      </c>
      <c r="J382" s="59">
        <v>0.1628</v>
      </c>
      <c r="K382" s="59">
        <v>0.56999999999999995</v>
      </c>
      <c r="L382" s="59">
        <v>0.48970000000000002</v>
      </c>
      <c r="M382" s="59">
        <v>0.59940000000000004</v>
      </c>
      <c r="N382" s="59">
        <v>0.30980000000000002</v>
      </c>
      <c r="O382" s="59">
        <v>0.27410000000000001</v>
      </c>
      <c r="P382" s="59">
        <v>0.45240000000000002</v>
      </c>
      <c r="Q382" s="59">
        <v>0.33929999999999999</v>
      </c>
      <c r="R382" s="59">
        <v>0.56020000000000003</v>
      </c>
      <c r="S382" s="59">
        <v>0.32219999999999999</v>
      </c>
      <c r="T382" s="2">
        <f t="shared" si="10"/>
        <v>0.6</v>
      </c>
      <c r="U382" s="1">
        <f t="shared" si="11"/>
        <v>0</v>
      </c>
    </row>
    <row r="383" spans="1:21" x14ac:dyDescent="0.25">
      <c r="A383" s="66">
        <v>10706</v>
      </c>
      <c r="B383" s="57" t="s">
        <v>1009</v>
      </c>
      <c r="C383" s="59" t="s">
        <v>3452</v>
      </c>
      <c r="D383" s="60">
        <v>35735</v>
      </c>
      <c r="E383" s="60">
        <v>3559</v>
      </c>
      <c r="F383" s="61">
        <v>37289.018300000003</v>
      </c>
      <c r="G383" s="64">
        <v>1.1589</v>
      </c>
      <c r="H383" s="59">
        <v>1.1796</v>
      </c>
      <c r="I383" s="59">
        <v>1.2057</v>
      </c>
      <c r="J383" s="59">
        <v>1.1498999999999999</v>
      </c>
      <c r="K383" s="59">
        <v>0.7893</v>
      </c>
      <c r="L383" s="59">
        <v>1.1471</v>
      </c>
      <c r="M383" s="59">
        <v>1.0808</v>
      </c>
      <c r="N383" s="59">
        <v>1.1166</v>
      </c>
      <c r="O383" s="59">
        <v>1.1959</v>
      </c>
      <c r="P383" s="59">
        <v>1.1627000000000001</v>
      </c>
      <c r="Q383" s="59">
        <v>1.2459</v>
      </c>
      <c r="R383" s="59">
        <v>1.2286999999999999</v>
      </c>
      <c r="S383" s="59">
        <v>1.2294</v>
      </c>
      <c r="T383" s="2">
        <f t="shared" si="10"/>
        <v>1.2</v>
      </c>
      <c r="U383" s="1">
        <f t="shared" si="11"/>
        <v>0</v>
      </c>
    </row>
    <row r="384" spans="1:21" x14ac:dyDescent="0.25">
      <c r="A384" s="66">
        <v>11042</v>
      </c>
      <c r="B384" s="57" t="s">
        <v>950</v>
      </c>
      <c r="C384" s="59" t="s">
        <v>3453</v>
      </c>
      <c r="D384" s="60">
        <v>9653</v>
      </c>
      <c r="E384" s="59">
        <v>168</v>
      </c>
      <c r="F384" s="61">
        <v>5442.9350000000004</v>
      </c>
      <c r="G384" s="64">
        <v>0.57379999999999998</v>
      </c>
      <c r="H384" s="59">
        <v>0.62029999999999996</v>
      </c>
      <c r="I384" s="59">
        <v>0.59130000000000005</v>
      </c>
      <c r="J384" s="59">
        <v>0.61529999999999996</v>
      </c>
      <c r="K384" s="59">
        <v>0.54569999999999996</v>
      </c>
      <c r="L384" s="59">
        <v>0.63449999999999995</v>
      </c>
      <c r="M384" s="59">
        <v>0.59179999999999999</v>
      </c>
      <c r="N384" s="59">
        <v>0.57730000000000004</v>
      </c>
      <c r="O384" s="59">
        <v>0.58760000000000001</v>
      </c>
      <c r="P384" s="59">
        <v>0.53990000000000005</v>
      </c>
      <c r="Q384" s="59">
        <v>0.52659999999999996</v>
      </c>
      <c r="R384" s="59">
        <v>0.5494</v>
      </c>
      <c r="S384" s="59">
        <v>0.54190000000000005</v>
      </c>
      <c r="T384" s="2">
        <f t="shared" si="10"/>
        <v>0.6</v>
      </c>
      <c r="U384" s="1">
        <f t="shared" si="11"/>
        <v>0</v>
      </c>
    </row>
    <row r="385" spans="1:21" x14ac:dyDescent="0.25">
      <c r="A385" s="66">
        <v>11044</v>
      </c>
      <c r="B385" s="57" t="s">
        <v>954</v>
      </c>
      <c r="C385" s="59" t="s">
        <v>3454</v>
      </c>
      <c r="D385" s="60">
        <v>2078</v>
      </c>
      <c r="E385" s="59">
        <v>14</v>
      </c>
      <c r="F385" s="61">
        <v>1281.7742000000001</v>
      </c>
      <c r="G385" s="64">
        <v>0.621</v>
      </c>
      <c r="H385" s="59">
        <v>0.66490000000000005</v>
      </c>
      <c r="I385" s="59">
        <v>0.60050000000000003</v>
      </c>
      <c r="J385" s="59">
        <v>0.68530000000000002</v>
      </c>
      <c r="K385" s="59">
        <v>0.62670000000000003</v>
      </c>
      <c r="L385" s="59">
        <v>0.59970000000000001</v>
      </c>
      <c r="M385" s="59">
        <v>0.65149999999999997</v>
      </c>
      <c r="N385" s="59">
        <v>0.55620000000000003</v>
      </c>
      <c r="O385" s="59">
        <v>0.6099</v>
      </c>
      <c r="P385" s="59">
        <v>0.54790000000000005</v>
      </c>
      <c r="Q385" s="59">
        <v>0.61819999999999997</v>
      </c>
      <c r="R385" s="59">
        <v>0.67359999999999998</v>
      </c>
      <c r="S385" s="59">
        <v>0.61980000000000002</v>
      </c>
      <c r="T385" s="2">
        <f t="shared" si="10"/>
        <v>0.6</v>
      </c>
      <c r="U385" s="1">
        <f t="shared" si="11"/>
        <v>1</v>
      </c>
    </row>
    <row r="386" spans="1:21" x14ac:dyDescent="0.25">
      <c r="A386" s="66">
        <v>11045</v>
      </c>
      <c r="B386" s="57" t="s">
        <v>954</v>
      </c>
      <c r="C386" s="59" t="s">
        <v>3455</v>
      </c>
      <c r="D386" s="60">
        <v>3463</v>
      </c>
      <c r="E386" s="59">
        <v>38</v>
      </c>
      <c r="F386" s="61">
        <v>1332.88</v>
      </c>
      <c r="G386" s="64">
        <v>0.38919999999999999</v>
      </c>
      <c r="H386" s="59">
        <v>0.41930000000000001</v>
      </c>
      <c r="I386" s="59">
        <v>0.438</v>
      </c>
      <c r="J386" s="59">
        <v>0.4703</v>
      </c>
      <c r="K386" s="59">
        <v>5.4899999999999997E-2</v>
      </c>
      <c r="L386" s="59">
        <v>0.29799999999999999</v>
      </c>
      <c r="M386" s="59">
        <v>0.40960000000000002</v>
      </c>
      <c r="N386" s="59">
        <v>0.45150000000000001</v>
      </c>
      <c r="O386" s="59">
        <v>0.48620000000000002</v>
      </c>
      <c r="P386" s="59">
        <v>0.41789999999999999</v>
      </c>
      <c r="Q386" s="59">
        <v>0.4466</v>
      </c>
      <c r="R386" s="59">
        <v>0</v>
      </c>
      <c r="S386" s="59">
        <v>0.41289999999999999</v>
      </c>
      <c r="T386" s="2">
        <f t="shared" si="10"/>
        <v>0.6</v>
      </c>
      <c r="U386" s="1">
        <f t="shared" si="11"/>
        <v>0</v>
      </c>
    </row>
    <row r="387" spans="1:21" x14ac:dyDescent="0.25">
      <c r="A387" s="66">
        <v>11448</v>
      </c>
      <c r="B387" s="57" t="s">
        <v>957</v>
      </c>
      <c r="C387" s="59" t="s">
        <v>3456</v>
      </c>
      <c r="D387" s="60">
        <v>15470</v>
      </c>
      <c r="E387" s="59">
        <v>3</v>
      </c>
      <c r="F387" s="61">
        <v>22831.5903</v>
      </c>
      <c r="G387" s="64">
        <v>1.4761</v>
      </c>
      <c r="H387" s="59">
        <v>1.4864999999999999</v>
      </c>
      <c r="I387" s="59">
        <v>1.5190999999999999</v>
      </c>
      <c r="J387" s="59">
        <v>1.5931</v>
      </c>
      <c r="K387" s="59">
        <v>1.4736</v>
      </c>
      <c r="L387" s="59">
        <v>1.4836</v>
      </c>
      <c r="M387" s="59">
        <v>1.5028999999999999</v>
      </c>
      <c r="N387" s="59">
        <v>1.4688000000000001</v>
      </c>
      <c r="O387" s="59">
        <v>1.5984</v>
      </c>
      <c r="P387" s="59">
        <v>1.4767999999999999</v>
      </c>
      <c r="Q387" s="59">
        <v>1.3705000000000001</v>
      </c>
      <c r="R387" s="59">
        <v>1.3492</v>
      </c>
      <c r="S387" s="59">
        <v>1.4225000000000001</v>
      </c>
      <c r="T387" s="2">
        <f t="shared" si="10"/>
        <v>0.8</v>
      </c>
      <c r="U387" s="1">
        <f t="shared" si="11"/>
        <v>1</v>
      </c>
    </row>
    <row r="388" spans="1:21" x14ac:dyDescent="0.25">
      <c r="A388" s="66">
        <v>21356</v>
      </c>
      <c r="B388" s="57" t="s">
        <v>976</v>
      </c>
      <c r="C388" s="59" t="s">
        <v>3457</v>
      </c>
      <c r="D388" s="60">
        <v>1709</v>
      </c>
      <c r="E388" s="59">
        <v>3</v>
      </c>
      <c r="F388" s="59">
        <v>773.73770000000002</v>
      </c>
      <c r="G388" s="64">
        <v>0.45350000000000001</v>
      </c>
      <c r="H388" s="59">
        <v>0.43709999999999999</v>
      </c>
      <c r="I388" s="59">
        <v>0.4496</v>
      </c>
      <c r="J388" s="59">
        <v>0.48309999999999997</v>
      </c>
      <c r="K388" s="59">
        <v>0.41289999999999999</v>
      </c>
      <c r="L388" s="59">
        <v>0.49170000000000003</v>
      </c>
      <c r="M388" s="59">
        <v>0.47460000000000002</v>
      </c>
      <c r="N388" s="59">
        <v>0.48709999999999998</v>
      </c>
      <c r="O388" s="59">
        <v>0.4254</v>
      </c>
      <c r="P388" s="59">
        <v>0.4173</v>
      </c>
      <c r="Q388" s="59">
        <v>0.47</v>
      </c>
      <c r="R388" s="59">
        <v>0.44790000000000002</v>
      </c>
      <c r="S388" s="59">
        <v>0.45629999999999998</v>
      </c>
      <c r="T388" s="2">
        <f t="shared" ref="T388:T451" si="12">VLOOKUP($B388,$W$3:$AF$10,10,0)</f>
        <v>0.6</v>
      </c>
      <c r="U388" s="1">
        <f t="shared" ref="U388:U451" si="13">IF(G388&gt;=T388,1,0)</f>
        <v>0</v>
      </c>
    </row>
    <row r="389" spans="1:21" x14ac:dyDescent="0.25">
      <c r="A389" s="66">
        <v>28778</v>
      </c>
      <c r="B389" s="57" t="s">
        <v>976</v>
      </c>
      <c r="C389" s="59" t="s">
        <v>3458</v>
      </c>
      <c r="D389" s="59">
        <v>246</v>
      </c>
      <c r="E389" s="59">
        <v>11</v>
      </c>
      <c r="F389" s="59">
        <v>99.668000000000006</v>
      </c>
      <c r="G389" s="64">
        <v>0.42409999999999998</v>
      </c>
      <c r="H389" s="59">
        <v>0</v>
      </c>
      <c r="I389" s="59">
        <v>0</v>
      </c>
      <c r="J389" s="59">
        <v>0</v>
      </c>
      <c r="K389" s="59">
        <v>0</v>
      </c>
      <c r="L389" s="59">
        <v>0</v>
      </c>
      <c r="M389" s="59">
        <v>0</v>
      </c>
      <c r="N389" s="59">
        <v>0</v>
      </c>
      <c r="O389" s="59">
        <v>0</v>
      </c>
      <c r="P389" s="59">
        <v>0</v>
      </c>
      <c r="Q389" s="59">
        <v>0.35339999999999999</v>
      </c>
      <c r="R389" s="59">
        <v>0.39479999999999998</v>
      </c>
      <c r="S389" s="59">
        <v>0.47410000000000002</v>
      </c>
      <c r="T389" s="2">
        <f t="shared" si="12"/>
        <v>0.6</v>
      </c>
      <c r="U389" s="1">
        <f t="shared" si="13"/>
        <v>0</v>
      </c>
    </row>
    <row r="390" spans="1:21" x14ac:dyDescent="0.25">
      <c r="A390" s="66">
        <v>28811</v>
      </c>
      <c r="B390" s="57" t="s">
        <v>976</v>
      </c>
      <c r="C390" s="59" t="s">
        <v>3459</v>
      </c>
      <c r="D390" s="60">
        <v>2095</v>
      </c>
      <c r="E390" s="59">
        <v>20</v>
      </c>
      <c r="F390" s="61">
        <v>1396.4974999999999</v>
      </c>
      <c r="G390" s="64">
        <v>0.67300000000000004</v>
      </c>
      <c r="H390" s="59">
        <v>0.69340000000000002</v>
      </c>
      <c r="I390" s="59">
        <v>0.65249999999999997</v>
      </c>
      <c r="J390" s="59">
        <v>0.66759999999999997</v>
      </c>
      <c r="K390" s="59">
        <v>0.69669999999999999</v>
      </c>
      <c r="L390" s="59">
        <v>0.67020000000000002</v>
      </c>
      <c r="M390" s="59">
        <v>0.57699999999999996</v>
      </c>
      <c r="N390" s="59">
        <v>0.69489999999999996</v>
      </c>
      <c r="O390" s="59">
        <v>0.75409999999999999</v>
      </c>
      <c r="P390" s="59">
        <v>0.69220000000000004</v>
      </c>
      <c r="Q390" s="59">
        <v>0.70850000000000002</v>
      </c>
      <c r="R390" s="59">
        <v>0.60550000000000004</v>
      </c>
      <c r="S390" s="59">
        <v>0.66900000000000004</v>
      </c>
      <c r="T390" s="2">
        <f t="shared" si="12"/>
        <v>0.6</v>
      </c>
      <c r="U390" s="1">
        <f t="shared" si="13"/>
        <v>1</v>
      </c>
    </row>
    <row r="391" spans="1:21" x14ac:dyDescent="0.25">
      <c r="A391" s="66">
        <v>28815</v>
      </c>
      <c r="B391" s="57" t="s">
        <v>976</v>
      </c>
      <c r="C391" s="59" t="s">
        <v>3460</v>
      </c>
      <c r="D391" s="59">
        <v>531</v>
      </c>
      <c r="E391" s="59">
        <v>11</v>
      </c>
      <c r="F391" s="59">
        <v>311.93439999999998</v>
      </c>
      <c r="G391" s="64">
        <v>0.59989999999999999</v>
      </c>
      <c r="H391" s="59">
        <v>0</v>
      </c>
      <c r="I391" s="59">
        <v>0</v>
      </c>
      <c r="J391" s="59">
        <v>0</v>
      </c>
      <c r="K391" s="59">
        <v>0</v>
      </c>
      <c r="L391" s="59">
        <v>0.35849999999999999</v>
      </c>
      <c r="M391" s="59">
        <v>0.18390000000000001</v>
      </c>
      <c r="N391" s="59">
        <v>0.77829999999999999</v>
      </c>
      <c r="O391" s="59">
        <v>0.77</v>
      </c>
      <c r="P391" s="59">
        <v>0.59409999999999996</v>
      </c>
      <c r="Q391" s="59">
        <v>0.67889999999999995</v>
      </c>
      <c r="R391" s="59">
        <v>0.63119999999999998</v>
      </c>
      <c r="S391" s="59">
        <v>0.60389999999999999</v>
      </c>
      <c r="T391" s="2">
        <f t="shared" si="12"/>
        <v>0.6</v>
      </c>
      <c r="U391" s="1">
        <f t="shared" si="13"/>
        <v>0</v>
      </c>
    </row>
    <row r="392" spans="1:21" x14ac:dyDescent="0.25">
      <c r="A392" s="66">
        <v>10707</v>
      </c>
      <c r="B392" s="57" t="s">
        <v>1009</v>
      </c>
      <c r="C392" s="59" t="s">
        <v>3352</v>
      </c>
      <c r="D392" s="60">
        <v>50326</v>
      </c>
      <c r="E392" s="59">
        <v>0</v>
      </c>
      <c r="F392" s="61">
        <v>72003.437099999996</v>
      </c>
      <c r="G392" s="64">
        <v>1.4307000000000001</v>
      </c>
      <c r="H392" s="59">
        <v>1.4275</v>
      </c>
      <c r="I392" s="59">
        <v>1.387</v>
      </c>
      <c r="J392" s="59">
        <v>1.4990000000000001</v>
      </c>
      <c r="K392" s="59">
        <v>1.4188000000000001</v>
      </c>
      <c r="L392" s="59">
        <v>1.4699</v>
      </c>
      <c r="M392" s="59">
        <v>1.4198</v>
      </c>
      <c r="N392" s="59">
        <v>1.4472</v>
      </c>
      <c r="O392" s="59">
        <v>1.494</v>
      </c>
      <c r="P392" s="59">
        <v>1.3824000000000001</v>
      </c>
      <c r="Q392" s="59">
        <v>1.4085000000000001</v>
      </c>
      <c r="R392" s="59">
        <v>1.4218</v>
      </c>
      <c r="S392" s="59">
        <v>1.4046000000000001</v>
      </c>
      <c r="T392" s="2">
        <f t="shared" si="12"/>
        <v>1.2</v>
      </c>
      <c r="U392" s="1">
        <f t="shared" si="13"/>
        <v>1</v>
      </c>
    </row>
    <row r="393" spans="1:21" x14ac:dyDescent="0.25">
      <c r="A393" s="66">
        <v>11051</v>
      </c>
      <c r="B393" s="57" t="s">
        <v>954</v>
      </c>
      <c r="C393" s="59" t="s">
        <v>3353</v>
      </c>
      <c r="D393" s="60">
        <v>4230</v>
      </c>
      <c r="E393" s="59">
        <v>128</v>
      </c>
      <c r="F393" s="61">
        <v>2313.3706999999999</v>
      </c>
      <c r="G393" s="64">
        <v>0.56399999999999995</v>
      </c>
      <c r="H393" s="59">
        <v>0.59930000000000005</v>
      </c>
      <c r="I393" s="59">
        <v>0.6139</v>
      </c>
      <c r="J393" s="59">
        <v>0.61060000000000003</v>
      </c>
      <c r="K393" s="59">
        <v>0.51770000000000005</v>
      </c>
      <c r="L393" s="59">
        <v>0.55959999999999999</v>
      </c>
      <c r="M393" s="59">
        <v>0.49680000000000002</v>
      </c>
      <c r="N393" s="59">
        <v>0.62690000000000001</v>
      </c>
      <c r="O393" s="59">
        <v>0.51400000000000001</v>
      </c>
      <c r="P393" s="59">
        <v>0.5575</v>
      </c>
      <c r="Q393" s="59">
        <v>0.56259999999999999</v>
      </c>
      <c r="R393" s="59">
        <v>0.56289999999999996</v>
      </c>
      <c r="S393" s="59">
        <v>0.56359999999999999</v>
      </c>
      <c r="T393" s="2">
        <f t="shared" si="12"/>
        <v>0.6</v>
      </c>
      <c r="U393" s="1">
        <f t="shared" si="13"/>
        <v>0</v>
      </c>
    </row>
    <row r="394" spans="1:21" x14ac:dyDescent="0.25">
      <c r="A394" s="66">
        <v>11052</v>
      </c>
      <c r="B394" s="57" t="s">
        <v>950</v>
      </c>
      <c r="C394" s="59" t="s">
        <v>3354</v>
      </c>
      <c r="D394" s="60">
        <v>9681</v>
      </c>
      <c r="E394" s="59">
        <v>19</v>
      </c>
      <c r="F394" s="61">
        <v>7128.3612999999996</v>
      </c>
      <c r="G394" s="64">
        <v>0.73780000000000001</v>
      </c>
      <c r="H394" s="59">
        <v>0.7016</v>
      </c>
      <c r="I394" s="59">
        <v>0.74339999999999995</v>
      </c>
      <c r="J394" s="59">
        <v>0.76239999999999997</v>
      </c>
      <c r="K394" s="59">
        <v>0.79039999999999999</v>
      </c>
      <c r="L394" s="59">
        <v>0.64070000000000005</v>
      </c>
      <c r="M394" s="59">
        <v>0.7006</v>
      </c>
      <c r="N394" s="59">
        <v>0.73209999999999997</v>
      </c>
      <c r="O394" s="59">
        <v>0.75039999999999996</v>
      </c>
      <c r="P394" s="59">
        <v>0.67290000000000005</v>
      </c>
      <c r="Q394" s="59">
        <v>0.79249999999999998</v>
      </c>
      <c r="R394" s="59">
        <v>0.81230000000000002</v>
      </c>
      <c r="S394" s="59">
        <v>0.74690000000000001</v>
      </c>
      <c r="T394" s="2">
        <f t="shared" si="12"/>
        <v>0.6</v>
      </c>
      <c r="U394" s="1">
        <f t="shared" si="13"/>
        <v>1</v>
      </c>
    </row>
    <row r="395" spans="1:21" x14ac:dyDescent="0.25">
      <c r="A395" s="66">
        <v>11053</v>
      </c>
      <c r="B395" s="57" t="s">
        <v>954</v>
      </c>
      <c r="C395" s="59" t="s">
        <v>3355</v>
      </c>
      <c r="D395" s="60">
        <v>5403</v>
      </c>
      <c r="E395" s="59">
        <v>0</v>
      </c>
      <c r="F395" s="61">
        <v>2953.5509000000002</v>
      </c>
      <c r="G395" s="64">
        <v>0.54669999999999996</v>
      </c>
      <c r="H395" s="59">
        <v>0.58069999999999999</v>
      </c>
      <c r="I395" s="59">
        <v>0.55740000000000001</v>
      </c>
      <c r="J395" s="59">
        <v>0.58609999999999995</v>
      </c>
      <c r="K395" s="59">
        <v>0.57979999999999998</v>
      </c>
      <c r="L395" s="59">
        <v>0.53010000000000002</v>
      </c>
      <c r="M395" s="59">
        <v>0.56040000000000001</v>
      </c>
      <c r="N395" s="59">
        <v>0.53639999999999999</v>
      </c>
      <c r="O395" s="59">
        <v>0.55689999999999995</v>
      </c>
      <c r="P395" s="59">
        <v>0.56889999999999996</v>
      </c>
      <c r="Q395" s="59">
        <v>0.51759999999999995</v>
      </c>
      <c r="R395" s="59">
        <v>0.5131</v>
      </c>
      <c r="S395" s="59">
        <v>0.49209999999999998</v>
      </c>
      <c r="T395" s="2">
        <f t="shared" si="12"/>
        <v>0.6</v>
      </c>
      <c r="U395" s="1">
        <f t="shared" si="13"/>
        <v>0</v>
      </c>
    </row>
    <row r="396" spans="1:21" x14ac:dyDescent="0.25">
      <c r="A396" s="66">
        <v>11054</v>
      </c>
      <c r="B396" s="57" t="s">
        <v>954</v>
      </c>
      <c r="C396" s="59" t="s">
        <v>3356</v>
      </c>
      <c r="D396" s="60">
        <v>5723</v>
      </c>
      <c r="E396" s="59">
        <v>14</v>
      </c>
      <c r="F396" s="61">
        <v>3755.5913</v>
      </c>
      <c r="G396" s="64">
        <v>0.65780000000000005</v>
      </c>
      <c r="H396" s="59">
        <v>0.73440000000000005</v>
      </c>
      <c r="I396" s="59">
        <v>0.69350000000000001</v>
      </c>
      <c r="J396" s="59">
        <v>0.6502</v>
      </c>
      <c r="K396" s="59">
        <v>0.65920000000000001</v>
      </c>
      <c r="L396" s="59">
        <v>0.67349999999999999</v>
      </c>
      <c r="M396" s="59">
        <v>0.65180000000000005</v>
      </c>
      <c r="N396" s="59">
        <v>0.60529999999999995</v>
      </c>
      <c r="O396" s="59">
        <v>0.61029999999999995</v>
      </c>
      <c r="P396" s="59">
        <v>0.6472</v>
      </c>
      <c r="Q396" s="59">
        <v>0.6724</v>
      </c>
      <c r="R396" s="59">
        <v>0.66879999999999995</v>
      </c>
      <c r="S396" s="59">
        <v>0.62729999999999997</v>
      </c>
      <c r="T396" s="2">
        <f t="shared" si="12"/>
        <v>0.6</v>
      </c>
      <c r="U396" s="1">
        <f t="shared" si="13"/>
        <v>1</v>
      </c>
    </row>
    <row r="397" spans="1:21" x14ac:dyDescent="0.25">
      <c r="A397" s="66">
        <v>11055</v>
      </c>
      <c r="B397" s="57" t="s">
        <v>957</v>
      </c>
      <c r="C397" s="59" t="s">
        <v>3357</v>
      </c>
      <c r="D397" s="60">
        <v>14169</v>
      </c>
      <c r="E397" s="59">
        <v>3</v>
      </c>
      <c r="F397" s="61">
        <v>9388.2698999999993</v>
      </c>
      <c r="G397" s="64">
        <v>0.66269999999999996</v>
      </c>
      <c r="H397" s="59">
        <v>0.67290000000000005</v>
      </c>
      <c r="I397" s="59">
        <v>0.69369999999999998</v>
      </c>
      <c r="J397" s="59">
        <v>0.68</v>
      </c>
      <c r="K397" s="59">
        <v>0.64729999999999999</v>
      </c>
      <c r="L397" s="59">
        <v>0.6593</v>
      </c>
      <c r="M397" s="59">
        <v>0.62060000000000004</v>
      </c>
      <c r="N397" s="59">
        <v>0.61829999999999996</v>
      </c>
      <c r="O397" s="59">
        <v>0.63260000000000005</v>
      </c>
      <c r="P397" s="59">
        <v>0.66849999999999998</v>
      </c>
      <c r="Q397" s="59">
        <v>0.67469999999999997</v>
      </c>
      <c r="R397" s="59">
        <v>0.68930000000000002</v>
      </c>
      <c r="S397" s="59">
        <v>0.69630000000000003</v>
      </c>
      <c r="T397" s="2">
        <f t="shared" si="12"/>
        <v>0.8</v>
      </c>
      <c r="U397" s="1">
        <f t="shared" si="13"/>
        <v>0</v>
      </c>
    </row>
    <row r="398" spans="1:21" x14ac:dyDescent="0.25">
      <c r="A398" s="66">
        <v>11056</v>
      </c>
      <c r="B398" s="57" t="s">
        <v>954</v>
      </c>
      <c r="C398" s="59" t="s">
        <v>3358</v>
      </c>
      <c r="D398" s="60">
        <v>4218</v>
      </c>
      <c r="E398" s="59">
        <v>17</v>
      </c>
      <c r="F398" s="61">
        <v>2130.0713999999998</v>
      </c>
      <c r="G398" s="64">
        <v>0.50700000000000001</v>
      </c>
      <c r="H398" s="59">
        <v>0.48299999999999998</v>
      </c>
      <c r="I398" s="59">
        <v>0.4899</v>
      </c>
      <c r="J398" s="59">
        <v>0.45090000000000002</v>
      </c>
      <c r="K398" s="59">
        <v>0.47689999999999999</v>
      </c>
      <c r="L398" s="59">
        <v>0.48089999999999999</v>
      </c>
      <c r="M398" s="59">
        <v>0.47089999999999999</v>
      </c>
      <c r="N398" s="59">
        <v>0.48709999999999998</v>
      </c>
      <c r="O398" s="59">
        <v>0.54500000000000004</v>
      </c>
      <c r="P398" s="59">
        <v>0.57609999999999995</v>
      </c>
      <c r="Q398" s="59">
        <v>0.55810000000000004</v>
      </c>
      <c r="R398" s="59">
        <v>0.53300000000000003</v>
      </c>
      <c r="S398" s="59">
        <v>0.53839999999999999</v>
      </c>
      <c r="T398" s="2">
        <f t="shared" si="12"/>
        <v>0.6</v>
      </c>
      <c r="U398" s="1">
        <f t="shared" si="13"/>
        <v>0</v>
      </c>
    </row>
    <row r="399" spans="1:21" x14ac:dyDescent="0.25">
      <c r="A399" s="66">
        <v>11057</v>
      </c>
      <c r="B399" s="57" t="s">
        <v>957</v>
      </c>
      <c r="C399" s="59" t="s">
        <v>3359</v>
      </c>
      <c r="D399" s="60">
        <v>6887</v>
      </c>
      <c r="E399" s="59">
        <v>78</v>
      </c>
      <c r="F399" s="61">
        <v>5028.4903999999997</v>
      </c>
      <c r="G399" s="64">
        <v>0.73850000000000005</v>
      </c>
      <c r="H399" s="59">
        <v>0.71509999999999996</v>
      </c>
      <c r="I399" s="59">
        <v>0.74099999999999999</v>
      </c>
      <c r="J399" s="59">
        <v>0.69810000000000005</v>
      </c>
      <c r="K399" s="59">
        <v>0.62709999999999999</v>
      </c>
      <c r="L399" s="59">
        <v>0.76470000000000005</v>
      </c>
      <c r="M399" s="59">
        <v>0.78549999999999998</v>
      </c>
      <c r="N399" s="59">
        <v>0.70550000000000002</v>
      </c>
      <c r="O399" s="59">
        <v>0.74439999999999995</v>
      </c>
      <c r="P399" s="59">
        <v>0.76349999999999996</v>
      </c>
      <c r="Q399" s="59">
        <v>0.77629999999999999</v>
      </c>
      <c r="R399" s="59">
        <v>0.74429999999999996</v>
      </c>
      <c r="S399" s="59">
        <v>0.77559999999999996</v>
      </c>
      <c r="T399" s="2">
        <f t="shared" si="12"/>
        <v>0.8</v>
      </c>
      <c r="U399" s="1">
        <f t="shared" si="13"/>
        <v>0</v>
      </c>
    </row>
    <row r="400" spans="1:21" x14ac:dyDescent="0.25">
      <c r="A400" s="66">
        <v>11058</v>
      </c>
      <c r="B400" s="57" t="s">
        <v>950</v>
      </c>
      <c r="C400" s="59" t="s">
        <v>3360</v>
      </c>
      <c r="D400" s="60">
        <v>12207</v>
      </c>
      <c r="E400" s="59">
        <v>49</v>
      </c>
      <c r="F400" s="61">
        <v>6722.0853999999999</v>
      </c>
      <c r="G400" s="64">
        <v>0.55289999999999995</v>
      </c>
      <c r="H400" s="59">
        <v>0.55820000000000003</v>
      </c>
      <c r="I400" s="59">
        <v>0.5514</v>
      </c>
      <c r="J400" s="59">
        <v>0.56240000000000001</v>
      </c>
      <c r="K400" s="59">
        <v>0.53490000000000004</v>
      </c>
      <c r="L400" s="59">
        <v>0.54479999999999995</v>
      </c>
      <c r="M400" s="59">
        <v>0.55659999999999998</v>
      </c>
      <c r="N400" s="59">
        <v>0.56930000000000003</v>
      </c>
      <c r="O400" s="59">
        <v>0.57099999999999995</v>
      </c>
      <c r="P400" s="59">
        <v>0.51929999999999998</v>
      </c>
      <c r="Q400" s="59">
        <v>0.57440000000000002</v>
      </c>
      <c r="R400" s="59">
        <v>0.58299999999999996</v>
      </c>
      <c r="S400" s="59">
        <v>0.51319999999999999</v>
      </c>
      <c r="T400" s="2">
        <f t="shared" si="12"/>
        <v>0.6</v>
      </c>
      <c r="U400" s="1">
        <f t="shared" si="13"/>
        <v>0</v>
      </c>
    </row>
    <row r="401" spans="1:21" x14ac:dyDescent="0.25">
      <c r="A401" s="66">
        <v>11059</v>
      </c>
      <c r="B401" s="57" t="s">
        <v>954</v>
      </c>
      <c r="C401" s="59" t="s">
        <v>3361</v>
      </c>
      <c r="D401" s="60">
        <v>3896</v>
      </c>
      <c r="E401" s="59">
        <v>22</v>
      </c>
      <c r="F401" s="61">
        <v>1861.9866999999999</v>
      </c>
      <c r="G401" s="64">
        <v>0.48060000000000003</v>
      </c>
      <c r="H401" s="59">
        <v>0.52039999999999997</v>
      </c>
      <c r="I401" s="59">
        <v>0.43790000000000001</v>
      </c>
      <c r="J401" s="59">
        <v>0.4617</v>
      </c>
      <c r="K401" s="59">
        <v>0.43540000000000001</v>
      </c>
      <c r="L401" s="59">
        <v>0.51119999999999999</v>
      </c>
      <c r="M401" s="59">
        <v>0.4239</v>
      </c>
      <c r="N401" s="59">
        <v>0.46870000000000001</v>
      </c>
      <c r="O401" s="59">
        <v>0.47899999999999998</v>
      </c>
      <c r="P401" s="59">
        <v>0.46479999999999999</v>
      </c>
      <c r="Q401" s="59">
        <v>0.57779999999999998</v>
      </c>
      <c r="R401" s="59">
        <v>0.56640000000000001</v>
      </c>
      <c r="S401" s="59">
        <v>0.46179999999999999</v>
      </c>
      <c r="T401" s="2">
        <f t="shared" si="12"/>
        <v>0.6</v>
      </c>
      <c r="U401" s="1">
        <f t="shared" si="13"/>
        <v>0</v>
      </c>
    </row>
    <row r="402" spans="1:21" x14ac:dyDescent="0.25">
      <c r="A402" s="66">
        <v>11060</v>
      </c>
      <c r="B402" s="57" t="s">
        <v>954</v>
      </c>
      <c r="C402" s="59" t="s">
        <v>3362</v>
      </c>
      <c r="D402" s="60">
        <v>3345</v>
      </c>
      <c r="E402" s="59">
        <v>19</v>
      </c>
      <c r="F402" s="61">
        <v>1792.4315999999999</v>
      </c>
      <c r="G402" s="64">
        <v>0.53890000000000005</v>
      </c>
      <c r="H402" s="59">
        <v>0.5232</v>
      </c>
      <c r="I402" s="59">
        <v>0.50819999999999999</v>
      </c>
      <c r="J402" s="59">
        <v>0.54949999999999999</v>
      </c>
      <c r="K402" s="59">
        <v>0.51990000000000003</v>
      </c>
      <c r="L402" s="59">
        <v>0.5181</v>
      </c>
      <c r="M402" s="59">
        <v>0.54849999999999999</v>
      </c>
      <c r="N402" s="59">
        <v>0.53820000000000001</v>
      </c>
      <c r="O402" s="59">
        <v>0.56910000000000005</v>
      </c>
      <c r="P402" s="59">
        <v>0.57699999999999996</v>
      </c>
      <c r="Q402" s="59">
        <v>0.55349999999999999</v>
      </c>
      <c r="R402" s="59">
        <v>0.53190000000000004</v>
      </c>
      <c r="S402" s="59">
        <v>0.56020000000000003</v>
      </c>
      <c r="T402" s="2">
        <f t="shared" si="12"/>
        <v>0.6</v>
      </c>
      <c r="U402" s="1">
        <f t="shared" si="13"/>
        <v>0</v>
      </c>
    </row>
    <row r="403" spans="1:21" x14ac:dyDescent="0.25">
      <c r="A403" s="66">
        <v>24704</v>
      </c>
      <c r="B403" s="57" t="s">
        <v>976</v>
      </c>
      <c r="C403" s="59" t="s">
        <v>3363</v>
      </c>
      <c r="D403" s="59">
        <v>0</v>
      </c>
      <c r="E403" s="59">
        <v>0</v>
      </c>
      <c r="F403" s="59">
        <v>0</v>
      </c>
      <c r="G403" s="121">
        <f>VLOOKUP($A403,ข้อมูลพื้นฐานรพ_สป_ณสค61!$C$2:$S$897,12,0)</f>
        <v>0</v>
      </c>
      <c r="H403" s="59">
        <v>0</v>
      </c>
      <c r="I403" s="59">
        <v>0</v>
      </c>
      <c r="J403" s="59">
        <v>0</v>
      </c>
      <c r="K403" s="59">
        <v>0</v>
      </c>
      <c r="L403" s="59">
        <v>0</v>
      </c>
      <c r="M403" s="59">
        <v>0</v>
      </c>
      <c r="N403" s="59">
        <v>0</v>
      </c>
      <c r="O403" s="59">
        <v>0</v>
      </c>
      <c r="P403" s="59">
        <v>0</v>
      </c>
      <c r="Q403" s="59">
        <v>0</v>
      </c>
      <c r="R403" s="59">
        <v>0</v>
      </c>
      <c r="S403" s="59">
        <v>0</v>
      </c>
      <c r="T403" s="2">
        <f t="shared" si="12"/>
        <v>0.6</v>
      </c>
      <c r="U403" s="1">
        <f t="shared" si="13"/>
        <v>0</v>
      </c>
    </row>
    <row r="404" spans="1:21" x14ac:dyDescent="0.25">
      <c r="A404" s="66">
        <v>28843</v>
      </c>
      <c r="B404" s="57" t="s">
        <v>976</v>
      </c>
      <c r="C404" s="59" t="s">
        <v>3364</v>
      </c>
      <c r="D404" s="59">
        <v>0</v>
      </c>
      <c r="E404" s="59">
        <v>0</v>
      </c>
      <c r="F404" s="59">
        <v>0</v>
      </c>
      <c r="G404" s="121">
        <f>VLOOKUP($A404,ข้อมูลพื้นฐานรพ_สป_ณสค61!$C$2:$S$897,12,0)</f>
        <v>0</v>
      </c>
      <c r="H404" s="59">
        <v>0</v>
      </c>
      <c r="I404" s="59">
        <v>0</v>
      </c>
      <c r="J404" s="59">
        <v>0</v>
      </c>
      <c r="K404" s="59">
        <v>0</v>
      </c>
      <c r="L404" s="59">
        <v>0</v>
      </c>
      <c r="M404" s="59">
        <v>0</v>
      </c>
      <c r="N404" s="59">
        <v>0</v>
      </c>
      <c r="O404" s="59">
        <v>0</v>
      </c>
      <c r="P404" s="59">
        <v>0</v>
      </c>
      <c r="Q404" s="59">
        <v>0</v>
      </c>
      <c r="R404" s="59">
        <v>0</v>
      </c>
      <c r="S404" s="59">
        <v>0</v>
      </c>
      <c r="T404" s="2">
        <f t="shared" si="12"/>
        <v>0.6</v>
      </c>
      <c r="U404" s="1">
        <f t="shared" si="13"/>
        <v>0</v>
      </c>
    </row>
    <row r="405" spans="1:21" x14ac:dyDescent="0.25">
      <c r="A405" s="66">
        <v>10708</v>
      </c>
      <c r="B405" s="57" t="s">
        <v>946</v>
      </c>
      <c r="C405" s="59" t="s">
        <v>3365</v>
      </c>
      <c r="D405" s="60">
        <v>76750</v>
      </c>
      <c r="E405" s="60">
        <v>1962</v>
      </c>
      <c r="F405" s="61">
        <v>105233.53810000001</v>
      </c>
      <c r="G405" s="64">
        <v>1.4071</v>
      </c>
      <c r="H405" s="59">
        <v>1.4504999999999999</v>
      </c>
      <c r="I405" s="59">
        <v>1.4160999999999999</v>
      </c>
      <c r="J405" s="59">
        <v>1.4762999999999999</v>
      </c>
      <c r="K405" s="59">
        <v>1.3915</v>
      </c>
      <c r="L405" s="59">
        <v>1.5089999999999999</v>
      </c>
      <c r="M405" s="59">
        <v>1.3995</v>
      </c>
      <c r="N405" s="59">
        <v>1.4077</v>
      </c>
      <c r="O405" s="59">
        <v>1.3956</v>
      </c>
      <c r="P405" s="59">
        <v>1.3576999999999999</v>
      </c>
      <c r="Q405" s="59">
        <v>1.3663000000000001</v>
      </c>
      <c r="R405" s="59">
        <v>1.3206</v>
      </c>
      <c r="S405" s="59">
        <v>1.4049</v>
      </c>
      <c r="T405" s="2">
        <f t="shared" si="12"/>
        <v>1.6</v>
      </c>
      <c r="U405" s="1">
        <f t="shared" si="13"/>
        <v>0</v>
      </c>
    </row>
    <row r="406" spans="1:21" x14ac:dyDescent="0.25">
      <c r="A406" s="66">
        <v>11061</v>
      </c>
      <c r="B406" s="57" t="s">
        <v>957</v>
      </c>
      <c r="C406" s="59" t="s">
        <v>3366</v>
      </c>
      <c r="D406" s="60">
        <v>9880</v>
      </c>
      <c r="E406" s="59">
        <v>293</v>
      </c>
      <c r="F406" s="61">
        <v>8042.4108999999999</v>
      </c>
      <c r="G406" s="64">
        <v>0.83889999999999998</v>
      </c>
      <c r="H406" s="59">
        <v>0.88090000000000002</v>
      </c>
      <c r="I406" s="59">
        <v>0.81969999999999998</v>
      </c>
      <c r="J406" s="59">
        <v>0.88880000000000003</v>
      </c>
      <c r="K406" s="59">
        <v>0.8891</v>
      </c>
      <c r="L406" s="59">
        <v>0.82210000000000005</v>
      </c>
      <c r="M406" s="59">
        <v>0.80520000000000003</v>
      </c>
      <c r="N406" s="59">
        <v>0.90129999999999999</v>
      </c>
      <c r="O406" s="59">
        <v>0.85899999999999999</v>
      </c>
      <c r="P406" s="59">
        <v>0.87170000000000003</v>
      </c>
      <c r="Q406" s="59">
        <v>0.8135</v>
      </c>
      <c r="R406" s="59">
        <v>0.76759999999999995</v>
      </c>
      <c r="S406" s="59">
        <v>0.79020000000000001</v>
      </c>
      <c r="T406" s="2">
        <f t="shared" si="12"/>
        <v>0.8</v>
      </c>
      <c r="U406" s="1">
        <f t="shared" si="13"/>
        <v>1</v>
      </c>
    </row>
    <row r="407" spans="1:21" x14ac:dyDescent="0.25">
      <c r="A407" s="66">
        <v>11062</v>
      </c>
      <c r="B407" s="57" t="s">
        <v>954</v>
      </c>
      <c r="C407" s="59" t="s">
        <v>3367</v>
      </c>
      <c r="D407" s="60">
        <v>3704</v>
      </c>
      <c r="E407" s="59">
        <v>18</v>
      </c>
      <c r="F407" s="61">
        <v>1874.0085999999999</v>
      </c>
      <c r="G407" s="64">
        <v>0.50839999999999996</v>
      </c>
      <c r="H407" s="59">
        <v>0.50160000000000005</v>
      </c>
      <c r="I407" s="59">
        <v>0.51200000000000001</v>
      </c>
      <c r="J407" s="59">
        <v>0.48139999999999999</v>
      </c>
      <c r="K407" s="59">
        <v>0.501</v>
      </c>
      <c r="L407" s="59">
        <v>0.43930000000000002</v>
      </c>
      <c r="M407" s="59">
        <v>0.51290000000000002</v>
      </c>
      <c r="N407" s="59">
        <v>0.50770000000000004</v>
      </c>
      <c r="O407" s="59">
        <v>0.54579999999999995</v>
      </c>
      <c r="P407" s="59">
        <v>0.51359999999999995</v>
      </c>
      <c r="Q407" s="59">
        <v>0.56989999999999996</v>
      </c>
      <c r="R407" s="59">
        <v>0.45689999999999997</v>
      </c>
      <c r="S407" s="59">
        <v>0.57650000000000001</v>
      </c>
      <c r="T407" s="2">
        <f t="shared" si="12"/>
        <v>0.6</v>
      </c>
      <c r="U407" s="1">
        <f t="shared" si="13"/>
        <v>0</v>
      </c>
    </row>
    <row r="408" spans="1:21" x14ac:dyDescent="0.25">
      <c r="A408" s="66">
        <v>11063</v>
      </c>
      <c r="B408" s="57" t="s">
        <v>954</v>
      </c>
      <c r="C408" s="59" t="s">
        <v>3368</v>
      </c>
      <c r="D408" s="60">
        <v>6058</v>
      </c>
      <c r="E408" s="59">
        <v>51</v>
      </c>
      <c r="F408" s="61">
        <v>3506.2015000000001</v>
      </c>
      <c r="G408" s="64">
        <v>0.5837</v>
      </c>
      <c r="H408" s="59">
        <v>0.59909999999999997</v>
      </c>
      <c r="I408" s="59">
        <v>0.57489999999999997</v>
      </c>
      <c r="J408" s="59">
        <v>0.5867</v>
      </c>
      <c r="K408" s="59">
        <v>0.58079999999999998</v>
      </c>
      <c r="L408" s="59">
        <v>0.58089999999999997</v>
      </c>
      <c r="M408" s="59">
        <v>0.60209999999999997</v>
      </c>
      <c r="N408" s="59">
        <v>0.54590000000000005</v>
      </c>
      <c r="O408" s="59">
        <v>0.60460000000000003</v>
      </c>
      <c r="P408" s="59">
        <v>0.61599999999999999</v>
      </c>
      <c r="Q408" s="59">
        <v>0.56840000000000002</v>
      </c>
      <c r="R408" s="59">
        <v>0.58030000000000004</v>
      </c>
      <c r="S408" s="59">
        <v>0.55640000000000001</v>
      </c>
      <c r="T408" s="2">
        <f t="shared" si="12"/>
        <v>0.6</v>
      </c>
      <c r="U408" s="1">
        <f t="shared" si="13"/>
        <v>0</v>
      </c>
    </row>
    <row r="409" spans="1:21" x14ac:dyDescent="0.25">
      <c r="A409" s="66">
        <v>11064</v>
      </c>
      <c r="B409" s="57" t="s">
        <v>954</v>
      </c>
      <c r="C409" s="59" t="s">
        <v>3369</v>
      </c>
      <c r="D409" s="60">
        <v>2411</v>
      </c>
      <c r="E409" s="59">
        <v>4</v>
      </c>
      <c r="F409" s="61">
        <v>1715.1609000000001</v>
      </c>
      <c r="G409" s="64">
        <v>0.71260000000000001</v>
      </c>
      <c r="H409" s="59">
        <v>0.76249999999999996</v>
      </c>
      <c r="I409" s="59">
        <v>0.74960000000000004</v>
      </c>
      <c r="J409" s="59">
        <v>0.73280000000000001</v>
      </c>
      <c r="K409" s="59">
        <v>0.70430000000000004</v>
      </c>
      <c r="L409" s="59">
        <v>0.74019999999999997</v>
      </c>
      <c r="M409" s="59">
        <v>0.71970000000000001</v>
      </c>
      <c r="N409" s="59">
        <v>0.62909999999999999</v>
      </c>
      <c r="O409" s="59">
        <v>0.69399999999999995</v>
      </c>
      <c r="P409" s="59">
        <v>0.72219999999999995</v>
      </c>
      <c r="Q409" s="59">
        <v>0.61260000000000003</v>
      </c>
      <c r="R409" s="59">
        <v>0.66259999999999997</v>
      </c>
      <c r="S409" s="59">
        <v>0.78420000000000001</v>
      </c>
      <c r="T409" s="2">
        <f t="shared" si="12"/>
        <v>0.6</v>
      </c>
      <c r="U409" s="1">
        <f t="shared" si="13"/>
        <v>1</v>
      </c>
    </row>
    <row r="410" spans="1:21" x14ac:dyDescent="0.25">
      <c r="A410" s="66">
        <v>11065</v>
      </c>
      <c r="B410" s="57" t="s">
        <v>950</v>
      </c>
      <c r="C410" s="59" t="s">
        <v>3370</v>
      </c>
      <c r="D410" s="60">
        <v>4432</v>
      </c>
      <c r="E410" s="59">
        <v>21</v>
      </c>
      <c r="F410" s="61">
        <v>2751.1228999999998</v>
      </c>
      <c r="G410" s="64">
        <v>0.62370000000000003</v>
      </c>
      <c r="H410" s="59">
        <v>0.65549999999999997</v>
      </c>
      <c r="I410" s="59">
        <v>0.63260000000000005</v>
      </c>
      <c r="J410" s="59">
        <v>0.68530000000000002</v>
      </c>
      <c r="K410" s="59">
        <v>0.59419999999999995</v>
      </c>
      <c r="L410" s="59">
        <v>0.62039999999999995</v>
      </c>
      <c r="M410" s="59">
        <v>0.57599999999999996</v>
      </c>
      <c r="N410" s="59">
        <v>0.59860000000000002</v>
      </c>
      <c r="O410" s="59">
        <v>0.68940000000000001</v>
      </c>
      <c r="P410" s="59">
        <v>0.58699999999999997</v>
      </c>
      <c r="Q410" s="59">
        <v>0.63829999999999998</v>
      </c>
      <c r="R410" s="59">
        <v>0.61280000000000001</v>
      </c>
      <c r="S410" s="59">
        <v>0.59379999999999999</v>
      </c>
      <c r="T410" s="2">
        <f t="shared" si="12"/>
        <v>0.6</v>
      </c>
      <c r="U410" s="1">
        <f t="shared" si="13"/>
        <v>1</v>
      </c>
    </row>
    <row r="411" spans="1:21" x14ac:dyDescent="0.25">
      <c r="A411" s="66">
        <v>11066</v>
      </c>
      <c r="B411" s="57" t="s">
        <v>957</v>
      </c>
      <c r="C411" s="59" t="s">
        <v>3371</v>
      </c>
      <c r="D411" s="60">
        <v>13489</v>
      </c>
      <c r="E411" s="59">
        <v>350</v>
      </c>
      <c r="F411" s="61">
        <v>10472.2495</v>
      </c>
      <c r="G411" s="64">
        <v>0.79700000000000004</v>
      </c>
      <c r="H411" s="59">
        <v>0.88590000000000002</v>
      </c>
      <c r="I411" s="59">
        <v>0.81569999999999998</v>
      </c>
      <c r="J411" s="59">
        <v>0.82589999999999997</v>
      </c>
      <c r="K411" s="59">
        <v>0.78369999999999995</v>
      </c>
      <c r="L411" s="59">
        <v>0.77280000000000004</v>
      </c>
      <c r="M411" s="59">
        <v>0.7208</v>
      </c>
      <c r="N411" s="59">
        <v>0.76700000000000002</v>
      </c>
      <c r="O411" s="59">
        <v>0.79610000000000003</v>
      </c>
      <c r="P411" s="59">
        <v>0.77</v>
      </c>
      <c r="Q411" s="59">
        <v>0.85670000000000002</v>
      </c>
      <c r="R411" s="59">
        <v>0.83740000000000003</v>
      </c>
      <c r="S411" s="59">
        <v>0.80379999999999996</v>
      </c>
      <c r="T411" s="2">
        <f t="shared" si="12"/>
        <v>0.8</v>
      </c>
      <c r="U411" s="1">
        <f t="shared" si="13"/>
        <v>0</v>
      </c>
    </row>
    <row r="412" spans="1:21" x14ac:dyDescent="0.25">
      <c r="A412" s="66">
        <v>11067</v>
      </c>
      <c r="B412" s="57" t="s">
        <v>954</v>
      </c>
      <c r="C412" s="59" t="s">
        <v>3372</v>
      </c>
      <c r="D412" s="60">
        <v>3576</v>
      </c>
      <c r="E412" s="59">
        <v>35</v>
      </c>
      <c r="F412" s="61">
        <v>1797.7621999999999</v>
      </c>
      <c r="G412" s="64">
        <v>0.50770000000000004</v>
      </c>
      <c r="H412" s="59">
        <v>0.5675</v>
      </c>
      <c r="I412" s="59">
        <v>0.61360000000000003</v>
      </c>
      <c r="J412" s="59">
        <v>0.224</v>
      </c>
      <c r="K412" s="59">
        <v>0.48420000000000002</v>
      </c>
      <c r="L412" s="59">
        <v>0.51400000000000001</v>
      </c>
      <c r="M412" s="59">
        <v>0.47389999999999999</v>
      </c>
      <c r="N412" s="59">
        <v>0.47249999999999998</v>
      </c>
      <c r="O412" s="59">
        <v>0.49980000000000002</v>
      </c>
      <c r="P412" s="59">
        <v>0.62480000000000002</v>
      </c>
      <c r="Q412" s="59">
        <v>0.55400000000000005</v>
      </c>
      <c r="R412" s="59">
        <v>0.52949999999999997</v>
      </c>
      <c r="S412" s="59">
        <v>0.52580000000000005</v>
      </c>
      <c r="T412" s="2">
        <f t="shared" si="12"/>
        <v>0.6</v>
      </c>
      <c r="U412" s="1">
        <f t="shared" si="13"/>
        <v>0</v>
      </c>
    </row>
    <row r="413" spans="1:21" x14ac:dyDescent="0.25">
      <c r="A413" s="66">
        <v>11068</v>
      </c>
      <c r="B413" s="57" t="s">
        <v>954</v>
      </c>
      <c r="C413" s="59" t="s">
        <v>3373</v>
      </c>
      <c r="D413" s="60">
        <v>3505</v>
      </c>
      <c r="E413" s="59">
        <v>104</v>
      </c>
      <c r="F413" s="61">
        <v>1875.7883999999999</v>
      </c>
      <c r="G413" s="64">
        <v>0.55149999999999999</v>
      </c>
      <c r="H413" s="59">
        <v>0.57040000000000002</v>
      </c>
      <c r="I413" s="59">
        <v>0.61950000000000005</v>
      </c>
      <c r="J413" s="59">
        <v>0.50570000000000004</v>
      </c>
      <c r="K413" s="59">
        <v>0.56599999999999995</v>
      </c>
      <c r="L413" s="59">
        <v>0.57950000000000002</v>
      </c>
      <c r="M413" s="59">
        <v>0.59179999999999999</v>
      </c>
      <c r="N413" s="59">
        <v>0.55030000000000001</v>
      </c>
      <c r="O413" s="59">
        <v>0.57769999999999999</v>
      </c>
      <c r="P413" s="59">
        <v>0.55179999999999996</v>
      </c>
      <c r="Q413" s="59">
        <v>0.55189999999999995</v>
      </c>
      <c r="R413" s="59">
        <v>0.51060000000000005</v>
      </c>
      <c r="S413" s="59">
        <v>0.49790000000000001</v>
      </c>
      <c r="T413" s="2">
        <f t="shared" si="12"/>
        <v>0.6</v>
      </c>
      <c r="U413" s="1">
        <f t="shared" si="13"/>
        <v>0</v>
      </c>
    </row>
    <row r="414" spans="1:21" x14ac:dyDescent="0.25">
      <c r="A414" s="66">
        <v>11069</v>
      </c>
      <c r="B414" s="57" t="s">
        <v>957</v>
      </c>
      <c r="C414" s="59" t="s">
        <v>3374</v>
      </c>
      <c r="D414" s="60">
        <v>7592</v>
      </c>
      <c r="E414" s="59">
        <v>58</v>
      </c>
      <c r="F414" s="61">
        <v>4400.0717999999997</v>
      </c>
      <c r="G414" s="64">
        <v>0.58399999999999996</v>
      </c>
      <c r="H414" s="59">
        <v>0.63939999999999997</v>
      </c>
      <c r="I414" s="59">
        <v>0.57640000000000002</v>
      </c>
      <c r="J414" s="59">
        <v>0.60599999999999998</v>
      </c>
      <c r="K414" s="59">
        <v>0.59370000000000001</v>
      </c>
      <c r="L414" s="59">
        <v>0.58489999999999998</v>
      </c>
      <c r="M414" s="59">
        <v>0.54849999999999999</v>
      </c>
      <c r="N414" s="59">
        <v>0.57040000000000002</v>
      </c>
      <c r="O414" s="59">
        <v>0.55969999999999998</v>
      </c>
      <c r="P414" s="59">
        <v>0.55349999999999999</v>
      </c>
      <c r="Q414" s="59">
        <v>0.58340000000000003</v>
      </c>
      <c r="R414" s="59">
        <v>0.59740000000000004</v>
      </c>
      <c r="S414" s="59">
        <v>0.59499999999999997</v>
      </c>
      <c r="T414" s="2">
        <f t="shared" si="12"/>
        <v>0.8</v>
      </c>
      <c r="U414" s="1">
        <f t="shared" si="13"/>
        <v>0</v>
      </c>
    </row>
    <row r="415" spans="1:21" x14ac:dyDescent="0.25">
      <c r="A415" s="66">
        <v>11070</v>
      </c>
      <c r="B415" s="57" t="s">
        <v>957</v>
      </c>
      <c r="C415" s="59" t="s">
        <v>3375</v>
      </c>
      <c r="D415" s="60">
        <v>11259</v>
      </c>
      <c r="E415" s="59">
        <v>275</v>
      </c>
      <c r="F415" s="61">
        <v>8244.9436999999998</v>
      </c>
      <c r="G415" s="64">
        <v>0.75060000000000004</v>
      </c>
      <c r="H415" s="59">
        <v>0.78149999999999997</v>
      </c>
      <c r="I415" s="59">
        <v>0.80049999999999999</v>
      </c>
      <c r="J415" s="59">
        <v>0.7883</v>
      </c>
      <c r="K415" s="59">
        <v>0.75929999999999997</v>
      </c>
      <c r="L415" s="59">
        <v>0.79730000000000001</v>
      </c>
      <c r="M415" s="59">
        <v>0.75819999999999999</v>
      </c>
      <c r="N415" s="59">
        <v>0.81169999999999998</v>
      </c>
      <c r="O415" s="59">
        <v>0.79530000000000001</v>
      </c>
      <c r="P415" s="59">
        <v>0.70860000000000001</v>
      </c>
      <c r="Q415" s="59">
        <v>0.67889999999999995</v>
      </c>
      <c r="R415" s="59">
        <v>0.73899999999999999</v>
      </c>
      <c r="S415" s="59">
        <v>0.627</v>
      </c>
      <c r="T415" s="2">
        <f t="shared" si="12"/>
        <v>0.8</v>
      </c>
      <c r="U415" s="1">
        <f t="shared" si="13"/>
        <v>0</v>
      </c>
    </row>
    <row r="416" spans="1:21" x14ac:dyDescent="0.25">
      <c r="A416" s="66">
        <v>11071</v>
      </c>
      <c r="B416" s="57" t="s">
        <v>954</v>
      </c>
      <c r="C416" s="59" t="s">
        <v>3376</v>
      </c>
      <c r="D416" s="60">
        <v>2336</v>
      </c>
      <c r="E416" s="59">
        <v>9</v>
      </c>
      <c r="F416" s="61">
        <v>1415.0894000000001</v>
      </c>
      <c r="G416" s="64">
        <v>0.60809999999999997</v>
      </c>
      <c r="H416" s="59">
        <v>0.71279999999999999</v>
      </c>
      <c r="I416" s="59">
        <v>0.71519999999999995</v>
      </c>
      <c r="J416" s="59">
        <v>0.7823</v>
      </c>
      <c r="K416" s="59">
        <v>0.65810000000000002</v>
      </c>
      <c r="L416" s="59">
        <v>0.59660000000000002</v>
      </c>
      <c r="M416" s="59">
        <v>0.48730000000000001</v>
      </c>
      <c r="N416" s="59">
        <v>0.50829999999999997</v>
      </c>
      <c r="O416" s="59">
        <v>0.65159999999999996</v>
      </c>
      <c r="P416" s="59">
        <v>0.53949999999999998</v>
      </c>
      <c r="Q416" s="59">
        <v>0.47470000000000001</v>
      </c>
      <c r="R416" s="59">
        <v>0.58189999999999997</v>
      </c>
      <c r="S416" s="59">
        <v>0.6079</v>
      </c>
      <c r="T416" s="2">
        <f t="shared" si="12"/>
        <v>0.6</v>
      </c>
      <c r="U416" s="1">
        <f t="shared" si="13"/>
        <v>1</v>
      </c>
    </row>
    <row r="417" spans="1:21" x14ac:dyDescent="0.25">
      <c r="A417" s="66">
        <v>11072</v>
      </c>
      <c r="B417" s="57" t="s">
        <v>954</v>
      </c>
      <c r="C417" s="59" t="s">
        <v>3377</v>
      </c>
      <c r="D417" s="60">
        <v>2650</v>
      </c>
      <c r="E417" s="59">
        <v>36</v>
      </c>
      <c r="F417" s="61">
        <v>1577.4005999999999</v>
      </c>
      <c r="G417" s="64">
        <v>0.60340000000000005</v>
      </c>
      <c r="H417" s="59">
        <v>0.62970000000000004</v>
      </c>
      <c r="I417" s="59">
        <v>0.73699999999999999</v>
      </c>
      <c r="J417" s="59">
        <v>0.63219999999999998</v>
      </c>
      <c r="K417" s="59">
        <v>0.58530000000000004</v>
      </c>
      <c r="L417" s="59">
        <v>0.7349</v>
      </c>
      <c r="M417" s="59">
        <v>0.6089</v>
      </c>
      <c r="N417" s="59">
        <v>0.64939999999999998</v>
      </c>
      <c r="O417" s="59">
        <v>0.58989999999999998</v>
      </c>
      <c r="P417" s="59">
        <v>0.60560000000000003</v>
      </c>
      <c r="Q417" s="59">
        <v>0.53590000000000004</v>
      </c>
      <c r="R417" s="59">
        <v>0.46810000000000002</v>
      </c>
      <c r="S417" s="59">
        <v>0.57399999999999995</v>
      </c>
      <c r="T417" s="2">
        <f t="shared" si="12"/>
        <v>0.6</v>
      </c>
      <c r="U417" s="1">
        <f t="shared" si="13"/>
        <v>1</v>
      </c>
    </row>
    <row r="418" spans="1:21" x14ac:dyDescent="0.25">
      <c r="A418" s="66">
        <v>11073</v>
      </c>
      <c r="B418" s="57" t="s">
        <v>954</v>
      </c>
      <c r="C418" s="59" t="s">
        <v>3378</v>
      </c>
      <c r="D418" s="60">
        <v>2803</v>
      </c>
      <c r="E418" s="59">
        <v>8</v>
      </c>
      <c r="F418" s="61">
        <v>1628.1293000000001</v>
      </c>
      <c r="G418" s="64">
        <v>0.58250000000000002</v>
      </c>
      <c r="H418" s="59">
        <v>0.59</v>
      </c>
      <c r="I418" s="59">
        <v>0.59519999999999995</v>
      </c>
      <c r="J418" s="59">
        <v>0.497</v>
      </c>
      <c r="K418" s="59">
        <v>0.57699999999999996</v>
      </c>
      <c r="L418" s="59">
        <v>0.63519999999999999</v>
      </c>
      <c r="M418" s="59">
        <v>0.62809999999999999</v>
      </c>
      <c r="N418" s="59">
        <v>0.51270000000000004</v>
      </c>
      <c r="O418" s="59">
        <v>0.55259999999999998</v>
      </c>
      <c r="P418" s="59">
        <v>0.58209999999999995</v>
      </c>
      <c r="Q418" s="59">
        <v>0.61370000000000002</v>
      </c>
      <c r="R418" s="59">
        <v>0.66279999999999994</v>
      </c>
      <c r="S418" s="59">
        <v>0.55789999999999995</v>
      </c>
      <c r="T418" s="2">
        <f t="shared" si="12"/>
        <v>0.6</v>
      </c>
      <c r="U418" s="1">
        <f t="shared" si="13"/>
        <v>0</v>
      </c>
    </row>
    <row r="419" spans="1:21" x14ac:dyDescent="0.25">
      <c r="A419" s="66">
        <v>11074</v>
      </c>
      <c r="B419" s="57" t="s">
        <v>954</v>
      </c>
      <c r="C419" s="59" t="s">
        <v>3379</v>
      </c>
      <c r="D419" s="60">
        <v>1737</v>
      </c>
      <c r="E419" s="59">
        <v>12</v>
      </c>
      <c r="F419" s="61">
        <v>1053.0156999999999</v>
      </c>
      <c r="G419" s="64">
        <v>0.61040000000000005</v>
      </c>
      <c r="H419" s="59">
        <v>0.65259999999999996</v>
      </c>
      <c r="I419" s="59">
        <v>0.80159999999999998</v>
      </c>
      <c r="J419" s="59">
        <v>0.57399999999999995</v>
      </c>
      <c r="K419" s="59">
        <v>0.65659999999999996</v>
      </c>
      <c r="L419" s="59">
        <v>0.67630000000000001</v>
      </c>
      <c r="M419" s="59">
        <v>0.65190000000000003</v>
      </c>
      <c r="N419" s="59">
        <v>0.74990000000000001</v>
      </c>
      <c r="O419" s="59">
        <v>0.7782</v>
      </c>
      <c r="P419" s="59">
        <v>0.68679999999999997</v>
      </c>
      <c r="Q419" s="59">
        <v>0.64119999999999999</v>
      </c>
      <c r="R419" s="59">
        <v>0.63470000000000004</v>
      </c>
      <c r="S419" s="59">
        <v>0</v>
      </c>
      <c r="T419" s="2">
        <f t="shared" si="12"/>
        <v>0.6</v>
      </c>
      <c r="U419" s="1">
        <f t="shared" si="13"/>
        <v>1</v>
      </c>
    </row>
    <row r="420" spans="1:21" x14ac:dyDescent="0.25">
      <c r="A420" s="66">
        <v>11075</v>
      </c>
      <c r="B420" s="57" t="s">
        <v>954</v>
      </c>
      <c r="C420" s="59" t="s">
        <v>3380</v>
      </c>
      <c r="D420" s="60">
        <v>3754</v>
      </c>
      <c r="E420" s="59">
        <v>16</v>
      </c>
      <c r="F420" s="61">
        <v>1812.5708999999999</v>
      </c>
      <c r="G420" s="64">
        <v>0.4849</v>
      </c>
      <c r="H420" s="59">
        <v>0.45850000000000002</v>
      </c>
      <c r="I420" s="59">
        <v>0.54349999999999998</v>
      </c>
      <c r="J420" s="59">
        <v>0.4864</v>
      </c>
      <c r="K420" s="59">
        <v>0.49519999999999997</v>
      </c>
      <c r="L420" s="59">
        <v>0.49340000000000001</v>
      </c>
      <c r="M420" s="59">
        <v>0.48980000000000001</v>
      </c>
      <c r="N420" s="59">
        <v>0.47220000000000001</v>
      </c>
      <c r="O420" s="59">
        <v>0.47</v>
      </c>
      <c r="P420" s="59">
        <v>0.46589999999999998</v>
      </c>
      <c r="Q420" s="59">
        <v>0.4788</v>
      </c>
      <c r="R420" s="59">
        <v>0.51280000000000003</v>
      </c>
      <c r="S420" s="59">
        <v>0.4657</v>
      </c>
      <c r="T420" s="2">
        <f t="shared" si="12"/>
        <v>0.6</v>
      </c>
      <c r="U420" s="1">
        <f t="shared" si="13"/>
        <v>0</v>
      </c>
    </row>
    <row r="421" spans="1:21" x14ac:dyDescent="0.25">
      <c r="A421" s="66">
        <v>11076</v>
      </c>
      <c r="B421" s="57" t="s">
        <v>954</v>
      </c>
      <c r="C421" s="59" t="s">
        <v>3381</v>
      </c>
      <c r="D421" s="60">
        <v>3738</v>
      </c>
      <c r="E421" s="59">
        <v>48</v>
      </c>
      <c r="F421" s="61">
        <v>1883.0345</v>
      </c>
      <c r="G421" s="64">
        <v>0.51029999999999998</v>
      </c>
      <c r="H421" s="59">
        <v>0.57069999999999999</v>
      </c>
      <c r="I421" s="59">
        <v>0.55189999999999995</v>
      </c>
      <c r="J421" s="59">
        <v>0.496</v>
      </c>
      <c r="K421" s="59">
        <v>0.47949999999999998</v>
      </c>
      <c r="L421" s="59">
        <v>0.53690000000000004</v>
      </c>
      <c r="M421" s="59">
        <v>0.50980000000000003</v>
      </c>
      <c r="N421" s="59">
        <v>0.47410000000000002</v>
      </c>
      <c r="O421" s="59">
        <v>0.49309999999999998</v>
      </c>
      <c r="P421" s="59">
        <v>0.4698</v>
      </c>
      <c r="Q421" s="59">
        <v>0.502</v>
      </c>
      <c r="R421" s="59">
        <v>0.52300000000000002</v>
      </c>
      <c r="S421" s="59">
        <v>0.52370000000000005</v>
      </c>
      <c r="T421" s="2">
        <f t="shared" si="12"/>
        <v>0.6</v>
      </c>
      <c r="U421" s="1">
        <f t="shared" si="13"/>
        <v>0</v>
      </c>
    </row>
    <row r="422" spans="1:21" x14ac:dyDescent="0.25">
      <c r="A422" s="66">
        <v>27988</v>
      </c>
      <c r="B422" s="57" t="s">
        <v>976</v>
      </c>
      <c r="C422" s="59" t="s">
        <v>3382</v>
      </c>
      <c r="D422" s="60">
        <v>1515</v>
      </c>
      <c r="E422" s="59">
        <v>1</v>
      </c>
      <c r="F422" s="59">
        <v>647.40250000000003</v>
      </c>
      <c r="G422" s="64">
        <v>0.42759999999999998</v>
      </c>
      <c r="H422" s="59">
        <v>0.62549999999999994</v>
      </c>
      <c r="I422" s="59">
        <v>0.62460000000000004</v>
      </c>
      <c r="J422" s="59">
        <v>0.63139999999999996</v>
      </c>
      <c r="K422" s="59">
        <v>3.2800000000000003E-2</v>
      </c>
      <c r="L422" s="59">
        <v>3.0499999999999999E-2</v>
      </c>
      <c r="M422" s="59">
        <v>6.3399999999999998E-2</v>
      </c>
      <c r="N422" s="59">
        <v>0.63019999999999998</v>
      </c>
      <c r="O422" s="59">
        <v>0.56859999999999999</v>
      </c>
      <c r="P422" s="59">
        <v>0.54969999999999997</v>
      </c>
      <c r="Q422" s="59">
        <v>0.52749999999999997</v>
      </c>
      <c r="R422" s="59">
        <v>0.52270000000000005</v>
      </c>
      <c r="S422" s="59">
        <v>0.61209999999999998</v>
      </c>
      <c r="T422" s="2">
        <f t="shared" si="12"/>
        <v>0.6</v>
      </c>
      <c r="U422" s="1">
        <f t="shared" si="13"/>
        <v>0</v>
      </c>
    </row>
    <row r="423" spans="1:21" x14ac:dyDescent="0.25">
      <c r="A423" s="66">
        <v>27989</v>
      </c>
      <c r="B423" s="57" t="s">
        <v>976</v>
      </c>
      <c r="C423" s="59" t="s">
        <v>3383</v>
      </c>
      <c r="D423" s="59">
        <v>0</v>
      </c>
      <c r="E423" s="59">
        <v>0</v>
      </c>
      <c r="F423" s="59">
        <v>0</v>
      </c>
      <c r="G423" s="121">
        <f>VLOOKUP($A423,ข้อมูลพื้นฐานรพ_สป_ณสค61!$C$2:$S$897,12,0)</f>
        <v>0</v>
      </c>
      <c r="H423" s="59">
        <v>0</v>
      </c>
      <c r="I423" s="59">
        <v>0</v>
      </c>
      <c r="J423" s="59">
        <v>0</v>
      </c>
      <c r="K423" s="59">
        <v>0</v>
      </c>
      <c r="L423" s="59">
        <v>0</v>
      </c>
      <c r="M423" s="59">
        <v>0</v>
      </c>
      <c r="N423" s="59">
        <v>0</v>
      </c>
      <c r="O423" s="59">
        <v>0</v>
      </c>
      <c r="P423" s="59">
        <v>0</v>
      </c>
      <c r="Q423" s="59">
        <v>0</v>
      </c>
      <c r="R423" s="59">
        <v>0</v>
      </c>
      <c r="S423" s="59">
        <v>0</v>
      </c>
      <c r="T423" s="2">
        <f t="shared" si="12"/>
        <v>0.6</v>
      </c>
      <c r="U423" s="1">
        <f t="shared" si="13"/>
        <v>0</v>
      </c>
    </row>
    <row r="424" spans="1:21" x14ac:dyDescent="0.25">
      <c r="A424" s="66">
        <v>27990</v>
      </c>
      <c r="B424" s="57" t="s">
        <v>976</v>
      </c>
      <c r="C424" s="59" t="s">
        <v>3384</v>
      </c>
      <c r="D424" s="59">
        <v>0</v>
      </c>
      <c r="E424" s="59">
        <v>0</v>
      </c>
      <c r="F424" s="59">
        <v>0</v>
      </c>
      <c r="G424" s="121">
        <f>VLOOKUP($A424,ข้อมูลพื้นฐานรพ_สป_ณสค61!$C$2:$S$897,12,0)</f>
        <v>0</v>
      </c>
      <c r="H424" s="59">
        <v>0</v>
      </c>
      <c r="I424" s="59">
        <v>0</v>
      </c>
      <c r="J424" s="59">
        <v>0</v>
      </c>
      <c r="K424" s="59">
        <v>0</v>
      </c>
      <c r="L424" s="59">
        <v>0</v>
      </c>
      <c r="M424" s="59">
        <v>0</v>
      </c>
      <c r="N424" s="59">
        <v>0</v>
      </c>
      <c r="O424" s="59">
        <v>0</v>
      </c>
      <c r="P424" s="59">
        <v>0</v>
      </c>
      <c r="Q424" s="59">
        <v>0</v>
      </c>
      <c r="R424" s="59">
        <v>0</v>
      </c>
      <c r="S424" s="59">
        <v>0</v>
      </c>
      <c r="T424" s="2">
        <f t="shared" si="12"/>
        <v>0.6</v>
      </c>
      <c r="U424" s="1">
        <f t="shared" si="13"/>
        <v>0</v>
      </c>
    </row>
    <row r="425" spans="1:21" x14ac:dyDescent="0.25">
      <c r="A425" s="66">
        <v>10709</v>
      </c>
      <c r="B425" s="57" t="s">
        <v>1009</v>
      </c>
      <c r="C425" s="59" t="s">
        <v>3385</v>
      </c>
      <c r="D425" s="60">
        <v>47596</v>
      </c>
      <c r="E425" s="60">
        <v>1125</v>
      </c>
      <c r="F425" s="61">
        <v>64867.0052</v>
      </c>
      <c r="G425" s="64">
        <v>1.3958999999999999</v>
      </c>
      <c r="H425" s="59">
        <v>1.3714999999999999</v>
      </c>
      <c r="I425" s="59">
        <v>1.3052999999999999</v>
      </c>
      <c r="J425" s="59">
        <v>1.3566</v>
      </c>
      <c r="K425" s="59">
        <v>1.3733</v>
      </c>
      <c r="L425" s="59">
        <v>1.4578</v>
      </c>
      <c r="M425" s="59">
        <v>1.4077</v>
      </c>
      <c r="N425" s="59">
        <v>1.4925999999999999</v>
      </c>
      <c r="O425" s="59">
        <v>1.282</v>
      </c>
      <c r="P425" s="59">
        <v>1.4271</v>
      </c>
      <c r="Q425" s="59">
        <v>1.3859999999999999</v>
      </c>
      <c r="R425" s="59">
        <v>1.4906999999999999</v>
      </c>
      <c r="S425" s="59">
        <v>1.4055</v>
      </c>
      <c r="T425" s="2">
        <f t="shared" si="12"/>
        <v>1.2</v>
      </c>
      <c r="U425" s="1">
        <f t="shared" si="13"/>
        <v>1</v>
      </c>
    </row>
    <row r="426" spans="1:21" x14ac:dyDescent="0.25">
      <c r="A426" s="66">
        <v>11077</v>
      </c>
      <c r="B426" s="57" t="s">
        <v>954</v>
      </c>
      <c r="C426" s="59" t="s">
        <v>3386</v>
      </c>
      <c r="D426" s="60">
        <v>3276</v>
      </c>
      <c r="E426" s="59">
        <v>27</v>
      </c>
      <c r="F426" s="61">
        <v>1609.6282000000001</v>
      </c>
      <c r="G426" s="64">
        <v>0.49540000000000001</v>
      </c>
      <c r="H426" s="59">
        <v>0.48060000000000003</v>
      </c>
      <c r="I426" s="59">
        <v>0.45479999999999998</v>
      </c>
      <c r="J426" s="59">
        <v>0.47360000000000002</v>
      </c>
      <c r="K426" s="59">
        <v>0.4627</v>
      </c>
      <c r="L426" s="59">
        <v>0.48359999999999997</v>
      </c>
      <c r="M426" s="59">
        <v>0.50819999999999999</v>
      </c>
      <c r="N426" s="59">
        <v>0.52349999999999997</v>
      </c>
      <c r="O426" s="59">
        <v>0.5333</v>
      </c>
      <c r="P426" s="59">
        <v>0.51019999999999999</v>
      </c>
      <c r="Q426" s="59">
        <v>0.49790000000000001</v>
      </c>
      <c r="R426" s="59">
        <v>0.53990000000000005</v>
      </c>
      <c r="S426" s="59">
        <v>0.4642</v>
      </c>
      <c r="T426" s="2">
        <f t="shared" si="12"/>
        <v>0.6</v>
      </c>
      <c r="U426" s="1">
        <f t="shared" si="13"/>
        <v>0</v>
      </c>
    </row>
    <row r="427" spans="1:21" x14ac:dyDescent="0.25">
      <c r="A427" s="66">
        <v>11078</v>
      </c>
      <c r="B427" s="57" t="s">
        <v>950</v>
      </c>
      <c r="C427" s="59" t="s">
        <v>3387</v>
      </c>
      <c r="D427" s="60">
        <v>11449</v>
      </c>
      <c r="E427" s="59">
        <v>21</v>
      </c>
      <c r="F427" s="61">
        <v>7883.0479999999998</v>
      </c>
      <c r="G427" s="64">
        <v>0.68979999999999997</v>
      </c>
      <c r="H427" s="59">
        <v>0.72189999999999999</v>
      </c>
      <c r="I427" s="59">
        <v>0.75060000000000004</v>
      </c>
      <c r="J427" s="59">
        <v>0.63560000000000005</v>
      </c>
      <c r="K427" s="59">
        <v>0.65529999999999999</v>
      </c>
      <c r="L427" s="59">
        <v>0.66100000000000003</v>
      </c>
      <c r="M427" s="59">
        <v>0.63719999999999999</v>
      </c>
      <c r="N427" s="59">
        <v>0.6845</v>
      </c>
      <c r="O427" s="59">
        <v>0.66869999999999996</v>
      </c>
      <c r="P427" s="59">
        <v>0.73450000000000004</v>
      </c>
      <c r="Q427" s="59">
        <v>0.76049999999999995</v>
      </c>
      <c r="R427" s="59">
        <v>0.67330000000000001</v>
      </c>
      <c r="S427" s="59">
        <v>0.70089999999999997</v>
      </c>
      <c r="T427" s="2">
        <f t="shared" si="12"/>
        <v>0.6</v>
      </c>
      <c r="U427" s="1">
        <f t="shared" si="13"/>
        <v>1</v>
      </c>
    </row>
    <row r="428" spans="1:21" x14ac:dyDescent="0.25">
      <c r="A428" s="66">
        <v>11079</v>
      </c>
      <c r="B428" s="57" t="s">
        <v>954</v>
      </c>
      <c r="C428" s="59" t="s">
        <v>3388</v>
      </c>
      <c r="D428" s="60">
        <v>2080</v>
      </c>
      <c r="E428" s="59">
        <v>9</v>
      </c>
      <c r="F428" s="61">
        <v>1076.5880999999999</v>
      </c>
      <c r="G428" s="64">
        <v>0.51980000000000004</v>
      </c>
      <c r="H428" s="59">
        <v>0.5262</v>
      </c>
      <c r="I428" s="59">
        <v>0.63870000000000005</v>
      </c>
      <c r="J428" s="59">
        <v>0.4607</v>
      </c>
      <c r="K428" s="59">
        <v>0.50660000000000005</v>
      </c>
      <c r="L428" s="59">
        <v>0.46339999999999998</v>
      </c>
      <c r="M428" s="59">
        <v>0.4768</v>
      </c>
      <c r="N428" s="59">
        <v>0.50490000000000002</v>
      </c>
      <c r="O428" s="59">
        <v>0.49419999999999997</v>
      </c>
      <c r="P428" s="59">
        <v>0.61380000000000001</v>
      </c>
      <c r="Q428" s="59">
        <v>0.55210000000000004</v>
      </c>
      <c r="R428" s="59">
        <v>0.53390000000000004</v>
      </c>
      <c r="S428" s="59">
        <v>0.45679999999999998</v>
      </c>
      <c r="T428" s="2">
        <f t="shared" si="12"/>
        <v>0.6</v>
      </c>
      <c r="U428" s="1">
        <f t="shared" si="13"/>
        <v>0</v>
      </c>
    </row>
    <row r="429" spans="1:21" x14ac:dyDescent="0.25">
      <c r="A429" s="66">
        <v>11080</v>
      </c>
      <c r="B429" s="57" t="s">
        <v>954</v>
      </c>
      <c r="C429" s="59" t="s">
        <v>3389</v>
      </c>
      <c r="D429" s="60">
        <v>7660</v>
      </c>
      <c r="E429" s="59">
        <v>6</v>
      </c>
      <c r="F429" s="61">
        <v>4799.8132999999998</v>
      </c>
      <c r="G429" s="64">
        <v>0.62709999999999999</v>
      </c>
      <c r="H429" s="59">
        <v>0.66959999999999997</v>
      </c>
      <c r="I429" s="59">
        <v>0.61570000000000003</v>
      </c>
      <c r="J429" s="59">
        <v>0.60509999999999997</v>
      </c>
      <c r="K429" s="59">
        <v>0.60440000000000005</v>
      </c>
      <c r="L429" s="59">
        <v>0.64629999999999999</v>
      </c>
      <c r="M429" s="59">
        <v>0.59409999999999996</v>
      </c>
      <c r="N429" s="59">
        <v>0.62360000000000004</v>
      </c>
      <c r="O429" s="59">
        <v>0.58289999999999997</v>
      </c>
      <c r="P429" s="59">
        <v>0.64359999999999995</v>
      </c>
      <c r="Q429" s="59">
        <v>0.67430000000000001</v>
      </c>
      <c r="R429" s="59">
        <v>0.63109999999999999</v>
      </c>
      <c r="S429" s="59">
        <v>0.64200000000000002</v>
      </c>
      <c r="T429" s="2">
        <f t="shared" si="12"/>
        <v>0.6</v>
      </c>
      <c r="U429" s="1">
        <f t="shared" si="13"/>
        <v>1</v>
      </c>
    </row>
    <row r="430" spans="1:21" x14ac:dyDescent="0.25">
      <c r="A430" s="66">
        <v>11081</v>
      </c>
      <c r="B430" s="57" t="s">
        <v>957</v>
      </c>
      <c r="C430" s="59" t="s">
        <v>3390</v>
      </c>
      <c r="D430" s="60">
        <v>12088</v>
      </c>
      <c r="E430" s="59">
        <v>563</v>
      </c>
      <c r="F430" s="61">
        <v>8002.4548000000004</v>
      </c>
      <c r="G430" s="64">
        <v>0.69440000000000002</v>
      </c>
      <c r="H430" s="59">
        <v>0.69510000000000005</v>
      </c>
      <c r="I430" s="59">
        <v>0.69650000000000001</v>
      </c>
      <c r="J430" s="59">
        <v>0.66890000000000005</v>
      </c>
      <c r="K430" s="59">
        <v>0.63839999999999997</v>
      </c>
      <c r="L430" s="59">
        <v>0.68140000000000001</v>
      </c>
      <c r="M430" s="59">
        <v>0.68920000000000003</v>
      </c>
      <c r="N430" s="59">
        <v>0.64149999999999996</v>
      </c>
      <c r="O430" s="59">
        <v>0.70930000000000004</v>
      </c>
      <c r="P430" s="59">
        <v>0.75360000000000005</v>
      </c>
      <c r="Q430" s="59">
        <v>0.68279999999999996</v>
      </c>
      <c r="R430" s="59">
        <v>0.74309999999999998</v>
      </c>
      <c r="S430" s="59">
        <v>0.72309999999999997</v>
      </c>
      <c r="T430" s="2">
        <f t="shared" si="12"/>
        <v>0.8</v>
      </c>
      <c r="U430" s="1">
        <f t="shared" si="13"/>
        <v>0</v>
      </c>
    </row>
    <row r="431" spans="1:21" x14ac:dyDescent="0.25">
      <c r="A431" s="66">
        <v>11082</v>
      </c>
      <c r="B431" s="57" t="s">
        <v>954</v>
      </c>
      <c r="C431" s="59" t="s">
        <v>3391</v>
      </c>
      <c r="D431" s="60">
        <v>3003</v>
      </c>
      <c r="E431" s="59">
        <v>12</v>
      </c>
      <c r="F431" s="61">
        <v>2165.1174000000001</v>
      </c>
      <c r="G431" s="64">
        <v>0.72389999999999999</v>
      </c>
      <c r="H431" s="59">
        <v>0.72419999999999995</v>
      </c>
      <c r="I431" s="59">
        <v>0.75429999999999997</v>
      </c>
      <c r="J431" s="59">
        <v>0.75490000000000002</v>
      </c>
      <c r="K431" s="59">
        <v>0.7722</v>
      </c>
      <c r="L431" s="59">
        <v>0.80769999999999997</v>
      </c>
      <c r="M431" s="59">
        <v>0.75629999999999997</v>
      </c>
      <c r="N431" s="59">
        <v>0.74880000000000002</v>
      </c>
      <c r="O431" s="59">
        <v>0.65200000000000002</v>
      </c>
      <c r="P431" s="59">
        <v>0.73229999999999995</v>
      </c>
      <c r="Q431" s="59">
        <v>0.71989999999999998</v>
      </c>
      <c r="R431" s="59">
        <v>0.64180000000000004</v>
      </c>
      <c r="S431" s="59">
        <v>0.66969999999999996</v>
      </c>
      <c r="T431" s="2">
        <f t="shared" si="12"/>
        <v>0.6</v>
      </c>
      <c r="U431" s="1">
        <f t="shared" si="13"/>
        <v>1</v>
      </c>
    </row>
    <row r="432" spans="1:21" x14ac:dyDescent="0.25">
      <c r="A432" s="66">
        <v>11083</v>
      </c>
      <c r="B432" s="57" t="s">
        <v>954</v>
      </c>
      <c r="C432" s="59" t="s">
        <v>3392</v>
      </c>
      <c r="D432" s="60">
        <v>3524</v>
      </c>
      <c r="E432" s="59">
        <v>9</v>
      </c>
      <c r="F432" s="61">
        <v>1669.645</v>
      </c>
      <c r="G432" s="64">
        <v>0.47499999999999998</v>
      </c>
      <c r="H432" s="59">
        <v>0.45400000000000001</v>
      </c>
      <c r="I432" s="59">
        <v>0.43590000000000001</v>
      </c>
      <c r="J432" s="59">
        <v>0.48309999999999997</v>
      </c>
      <c r="K432" s="59">
        <v>0.4642</v>
      </c>
      <c r="L432" s="59">
        <v>0.47470000000000001</v>
      </c>
      <c r="M432" s="59">
        <v>0.50370000000000004</v>
      </c>
      <c r="N432" s="59">
        <v>0.4582</v>
      </c>
      <c r="O432" s="59">
        <v>0.3967</v>
      </c>
      <c r="P432" s="59">
        <v>0.48680000000000001</v>
      </c>
      <c r="Q432" s="59">
        <v>0.53500000000000003</v>
      </c>
      <c r="R432" s="59">
        <v>0.51559999999999995</v>
      </c>
      <c r="S432" s="59">
        <v>0.48320000000000002</v>
      </c>
      <c r="T432" s="2">
        <f t="shared" si="12"/>
        <v>0.6</v>
      </c>
      <c r="U432" s="1">
        <f t="shared" si="13"/>
        <v>0</v>
      </c>
    </row>
    <row r="433" spans="1:21" x14ac:dyDescent="0.25">
      <c r="A433" s="66">
        <v>11084</v>
      </c>
      <c r="B433" s="57" t="s">
        <v>954</v>
      </c>
      <c r="C433" s="59" t="s">
        <v>3393</v>
      </c>
      <c r="D433" s="60">
        <v>7241</v>
      </c>
      <c r="E433" s="59">
        <v>65</v>
      </c>
      <c r="F433" s="61">
        <v>3978.9216000000001</v>
      </c>
      <c r="G433" s="64">
        <v>0.55449999999999999</v>
      </c>
      <c r="H433" s="59">
        <v>0.61109999999999998</v>
      </c>
      <c r="I433" s="59">
        <v>0.57220000000000004</v>
      </c>
      <c r="J433" s="59">
        <v>0.60540000000000005</v>
      </c>
      <c r="K433" s="59">
        <v>0.57220000000000004</v>
      </c>
      <c r="L433" s="59">
        <v>0.62309999999999999</v>
      </c>
      <c r="M433" s="59">
        <v>0.5423</v>
      </c>
      <c r="N433" s="59">
        <v>0.56210000000000004</v>
      </c>
      <c r="O433" s="59">
        <v>0.54339999999999999</v>
      </c>
      <c r="P433" s="59">
        <v>0.54079999999999995</v>
      </c>
      <c r="Q433" s="59">
        <v>0.53969999999999996</v>
      </c>
      <c r="R433" s="59">
        <v>0.53220000000000001</v>
      </c>
      <c r="S433" s="59">
        <v>0.47739999999999999</v>
      </c>
      <c r="T433" s="2">
        <f t="shared" si="12"/>
        <v>0.6</v>
      </c>
      <c r="U433" s="1">
        <f t="shared" si="13"/>
        <v>0</v>
      </c>
    </row>
    <row r="434" spans="1:21" x14ac:dyDescent="0.25">
      <c r="A434" s="66">
        <v>11085</v>
      </c>
      <c r="B434" s="57" t="s">
        <v>954</v>
      </c>
      <c r="C434" s="59" t="s">
        <v>3394</v>
      </c>
      <c r="D434" s="60">
        <v>4706</v>
      </c>
      <c r="E434" s="60">
        <v>1006</v>
      </c>
      <c r="F434" s="61">
        <v>1828.7156</v>
      </c>
      <c r="G434" s="64">
        <v>0.49419999999999997</v>
      </c>
      <c r="H434" s="59">
        <v>0.53949999999999998</v>
      </c>
      <c r="I434" s="59">
        <v>0.51780000000000004</v>
      </c>
      <c r="J434" s="59">
        <v>0.51180000000000003</v>
      </c>
      <c r="K434" s="59">
        <v>0.49419999999999997</v>
      </c>
      <c r="L434" s="59">
        <v>0.47020000000000001</v>
      </c>
      <c r="M434" s="59">
        <v>0.46089999999999998</v>
      </c>
      <c r="N434" s="59">
        <v>0.5222</v>
      </c>
      <c r="O434" s="59">
        <v>0.50649999999999995</v>
      </c>
      <c r="P434" s="59">
        <v>0.50509999999999999</v>
      </c>
      <c r="Q434" s="59">
        <v>0.49969999999999998</v>
      </c>
      <c r="R434" s="59">
        <v>0.48099999999999998</v>
      </c>
      <c r="S434" s="59">
        <v>0.43459999999999999</v>
      </c>
      <c r="T434" s="2">
        <f t="shared" si="12"/>
        <v>0.6</v>
      </c>
      <c r="U434" s="1">
        <f t="shared" si="13"/>
        <v>0</v>
      </c>
    </row>
    <row r="435" spans="1:21" x14ac:dyDescent="0.25">
      <c r="A435" s="66">
        <v>11086</v>
      </c>
      <c r="B435" s="57" t="s">
        <v>954</v>
      </c>
      <c r="C435" s="59" t="s">
        <v>3395</v>
      </c>
      <c r="D435" s="60">
        <v>7137</v>
      </c>
      <c r="E435" s="59">
        <v>70</v>
      </c>
      <c r="F435" s="61">
        <v>3626.2393000000002</v>
      </c>
      <c r="G435" s="64">
        <v>0.5131</v>
      </c>
      <c r="H435" s="59">
        <v>0.54120000000000001</v>
      </c>
      <c r="I435" s="59">
        <v>0.50860000000000005</v>
      </c>
      <c r="J435" s="59">
        <v>0.51500000000000001</v>
      </c>
      <c r="K435" s="59">
        <v>0.49790000000000001</v>
      </c>
      <c r="L435" s="59">
        <v>0.51519999999999999</v>
      </c>
      <c r="M435" s="59">
        <v>0.54959999999999998</v>
      </c>
      <c r="N435" s="59">
        <v>0.47099999999999997</v>
      </c>
      <c r="O435" s="59">
        <v>0.4662</v>
      </c>
      <c r="P435" s="59">
        <v>0.54259999999999997</v>
      </c>
      <c r="Q435" s="59">
        <v>0.52659999999999996</v>
      </c>
      <c r="R435" s="59">
        <v>0.52990000000000004</v>
      </c>
      <c r="S435" s="59">
        <v>0.48870000000000002</v>
      </c>
      <c r="T435" s="2">
        <f t="shared" si="12"/>
        <v>0.6</v>
      </c>
      <c r="U435" s="1">
        <f t="shared" si="13"/>
        <v>0</v>
      </c>
    </row>
    <row r="436" spans="1:21" x14ac:dyDescent="0.25">
      <c r="A436" s="66">
        <v>11087</v>
      </c>
      <c r="B436" s="57" t="s">
        <v>957</v>
      </c>
      <c r="C436" s="59" t="s">
        <v>3396</v>
      </c>
      <c r="D436" s="60">
        <v>7774</v>
      </c>
      <c r="E436" s="59">
        <v>355</v>
      </c>
      <c r="F436" s="61">
        <v>4334.7232999999997</v>
      </c>
      <c r="G436" s="64">
        <v>0.58430000000000004</v>
      </c>
      <c r="H436" s="59">
        <v>0.58540000000000003</v>
      </c>
      <c r="I436" s="59">
        <v>0.58979999999999999</v>
      </c>
      <c r="J436" s="59">
        <v>0.58720000000000006</v>
      </c>
      <c r="K436" s="59">
        <v>0.56420000000000003</v>
      </c>
      <c r="L436" s="59">
        <v>0.57730000000000004</v>
      </c>
      <c r="M436" s="59">
        <v>0.59599999999999997</v>
      </c>
      <c r="N436" s="59">
        <v>0.59750000000000003</v>
      </c>
      <c r="O436" s="59">
        <v>0.60389999999999999</v>
      </c>
      <c r="P436" s="59">
        <v>0.63139999999999996</v>
      </c>
      <c r="Q436" s="59">
        <v>0.60880000000000001</v>
      </c>
      <c r="R436" s="59">
        <v>0.56530000000000002</v>
      </c>
      <c r="S436" s="59">
        <v>0.5222</v>
      </c>
      <c r="T436" s="2">
        <f t="shared" si="12"/>
        <v>0.8</v>
      </c>
      <c r="U436" s="1">
        <f t="shared" si="13"/>
        <v>0</v>
      </c>
    </row>
    <row r="437" spans="1:21" x14ac:dyDescent="0.25">
      <c r="A437" s="66">
        <v>11088</v>
      </c>
      <c r="B437" s="57" t="s">
        <v>954</v>
      </c>
      <c r="C437" s="59" t="s">
        <v>3397</v>
      </c>
      <c r="D437" s="60">
        <v>2309</v>
      </c>
      <c r="E437" s="59">
        <v>40</v>
      </c>
      <c r="F437" s="61">
        <v>1226.2017000000001</v>
      </c>
      <c r="G437" s="64">
        <v>0.54039999999999999</v>
      </c>
      <c r="H437" s="59">
        <v>0.57279999999999998</v>
      </c>
      <c r="I437" s="59">
        <v>0.64100000000000001</v>
      </c>
      <c r="J437" s="59">
        <v>0.51119999999999999</v>
      </c>
      <c r="K437" s="59">
        <v>0.55500000000000005</v>
      </c>
      <c r="L437" s="59">
        <v>0.54169999999999996</v>
      </c>
      <c r="M437" s="59">
        <v>0.51600000000000001</v>
      </c>
      <c r="N437" s="59">
        <v>0.54390000000000005</v>
      </c>
      <c r="O437" s="59">
        <v>0.50170000000000003</v>
      </c>
      <c r="P437" s="59">
        <v>0.51780000000000004</v>
      </c>
      <c r="Q437" s="59">
        <v>0.52869999999999995</v>
      </c>
      <c r="R437" s="59">
        <v>0.5625</v>
      </c>
      <c r="S437" s="59">
        <v>0.52149999999999996</v>
      </c>
      <c r="T437" s="2">
        <f t="shared" si="12"/>
        <v>0.6</v>
      </c>
      <c r="U437" s="1">
        <f t="shared" si="13"/>
        <v>0</v>
      </c>
    </row>
    <row r="438" spans="1:21" ht="26.4" x14ac:dyDescent="0.25">
      <c r="A438" s="66">
        <v>11449</v>
      </c>
      <c r="B438" s="57" t="s">
        <v>957</v>
      </c>
      <c r="C438" s="59" t="s">
        <v>3398</v>
      </c>
      <c r="D438" s="60">
        <v>12105</v>
      </c>
      <c r="E438" s="59">
        <v>64</v>
      </c>
      <c r="F438" s="61">
        <v>9699.6201999999994</v>
      </c>
      <c r="G438" s="64">
        <v>0.80549999999999999</v>
      </c>
      <c r="H438" s="59">
        <v>0.85289999999999999</v>
      </c>
      <c r="I438" s="59">
        <v>0.82730000000000004</v>
      </c>
      <c r="J438" s="59">
        <v>0.82940000000000003</v>
      </c>
      <c r="K438" s="59">
        <v>0.88419999999999999</v>
      </c>
      <c r="L438" s="59">
        <v>0.78639999999999999</v>
      </c>
      <c r="M438" s="59">
        <v>0.82140000000000002</v>
      </c>
      <c r="N438" s="59">
        <v>0.86019999999999996</v>
      </c>
      <c r="O438" s="59">
        <v>0.81330000000000002</v>
      </c>
      <c r="P438" s="59">
        <v>0.72660000000000002</v>
      </c>
      <c r="Q438" s="59">
        <v>0.62680000000000002</v>
      </c>
      <c r="R438" s="59">
        <v>0.80500000000000005</v>
      </c>
      <c r="S438" s="59">
        <v>0.83309999999999995</v>
      </c>
      <c r="T438" s="2">
        <f t="shared" si="12"/>
        <v>0.8</v>
      </c>
      <c r="U438" s="1">
        <f t="shared" si="13"/>
        <v>1</v>
      </c>
    </row>
    <row r="439" spans="1:21" x14ac:dyDescent="0.25">
      <c r="A439" s="66">
        <v>28017</v>
      </c>
      <c r="B439" s="57" t="s">
        <v>976</v>
      </c>
      <c r="C439" s="59" t="s">
        <v>3399</v>
      </c>
      <c r="D439" s="60">
        <v>3002</v>
      </c>
      <c r="E439" s="59">
        <v>20</v>
      </c>
      <c r="F439" s="61">
        <v>1595.0527</v>
      </c>
      <c r="G439" s="64">
        <v>0.53490000000000004</v>
      </c>
      <c r="H439" s="59">
        <v>0.6159</v>
      </c>
      <c r="I439" s="59">
        <v>0.62490000000000001</v>
      </c>
      <c r="J439" s="59">
        <v>0.54759999999999998</v>
      </c>
      <c r="K439" s="59">
        <v>0.55279999999999996</v>
      </c>
      <c r="L439" s="59">
        <v>0.46400000000000002</v>
      </c>
      <c r="M439" s="59">
        <v>0.45200000000000001</v>
      </c>
      <c r="N439" s="59">
        <v>0.56459999999999999</v>
      </c>
      <c r="O439" s="59">
        <v>0.55349999999999999</v>
      </c>
      <c r="P439" s="59">
        <v>0.55800000000000005</v>
      </c>
      <c r="Q439" s="59">
        <v>0.52259999999999995</v>
      </c>
      <c r="R439" s="59">
        <v>0.4869</v>
      </c>
      <c r="S439" s="59">
        <v>0.51829999999999998</v>
      </c>
      <c r="T439" s="2">
        <f t="shared" si="12"/>
        <v>0.6</v>
      </c>
      <c r="U439" s="1">
        <f t="shared" si="13"/>
        <v>0</v>
      </c>
    </row>
    <row r="440" spans="1:21" x14ac:dyDescent="0.25">
      <c r="A440" s="66">
        <v>28789</v>
      </c>
      <c r="B440" s="57" t="s">
        <v>976</v>
      </c>
      <c r="C440" s="59" t="s">
        <v>3400</v>
      </c>
      <c r="D440" s="59">
        <v>0</v>
      </c>
      <c r="E440" s="59">
        <v>0</v>
      </c>
      <c r="F440" s="59">
        <v>0</v>
      </c>
      <c r="G440" s="121">
        <f>VLOOKUP($A440,ข้อมูลพื้นฐานรพ_สป_ณสค61!$C$2:$S$897,12,0)</f>
        <v>0</v>
      </c>
      <c r="H440" s="59">
        <v>0</v>
      </c>
      <c r="I440" s="59">
        <v>0</v>
      </c>
      <c r="J440" s="59">
        <v>0</v>
      </c>
      <c r="K440" s="59">
        <v>0</v>
      </c>
      <c r="L440" s="59">
        <v>0</v>
      </c>
      <c r="M440" s="59">
        <v>0</v>
      </c>
      <c r="N440" s="59">
        <v>0</v>
      </c>
      <c r="O440" s="59">
        <v>0</v>
      </c>
      <c r="P440" s="59">
        <v>0</v>
      </c>
      <c r="Q440" s="59">
        <v>0</v>
      </c>
      <c r="R440" s="59">
        <v>0</v>
      </c>
      <c r="S440" s="59">
        <v>0</v>
      </c>
      <c r="T440" s="2">
        <f t="shared" si="12"/>
        <v>0.6</v>
      </c>
      <c r="U440" s="1">
        <f t="shared" si="13"/>
        <v>0</v>
      </c>
    </row>
    <row r="441" spans="1:21" x14ac:dyDescent="0.25">
      <c r="A441" s="66">
        <v>28790</v>
      </c>
      <c r="B441" s="57" t="s">
        <v>976</v>
      </c>
      <c r="C441" s="59" t="s">
        <v>3401</v>
      </c>
      <c r="D441" s="59">
        <v>0</v>
      </c>
      <c r="E441" s="59">
        <v>0</v>
      </c>
      <c r="F441" s="59">
        <v>0</v>
      </c>
      <c r="G441" s="121">
        <f>VLOOKUP($A441,ข้อมูลพื้นฐานรพ_สป_ณสค61!$C$2:$S$897,12,0)</f>
        <v>0</v>
      </c>
      <c r="H441" s="59">
        <v>0</v>
      </c>
      <c r="I441" s="59">
        <v>0</v>
      </c>
      <c r="J441" s="59">
        <v>0</v>
      </c>
      <c r="K441" s="59">
        <v>0</v>
      </c>
      <c r="L441" s="59">
        <v>0</v>
      </c>
      <c r="M441" s="59">
        <v>0</v>
      </c>
      <c r="N441" s="59">
        <v>0</v>
      </c>
      <c r="O441" s="59">
        <v>0</v>
      </c>
      <c r="P441" s="59">
        <v>0</v>
      </c>
      <c r="Q441" s="59">
        <v>0</v>
      </c>
      <c r="R441" s="59">
        <v>0</v>
      </c>
      <c r="S441" s="59">
        <v>0</v>
      </c>
      <c r="T441" s="2">
        <f t="shared" si="12"/>
        <v>0.6</v>
      </c>
      <c r="U441" s="1">
        <f t="shared" si="13"/>
        <v>0</v>
      </c>
    </row>
    <row r="442" spans="1:21" x14ac:dyDescent="0.25">
      <c r="A442" s="66">
        <v>28791</v>
      </c>
      <c r="B442" s="57" t="s">
        <v>976</v>
      </c>
      <c r="C442" s="59" t="s">
        <v>3402</v>
      </c>
      <c r="D442" s="59">
        <v>1</v>
      </c>
      <c r="E442" s="59">
        <v>1</v>
      </c>
      <c r="F442" s="59">
        <v>0</v>
      </c>
      <c r="G442" s="121">
        <f>VLOOKUP($A442,ข้อมูลพื้นฐานรพ_สป_ณสค61!$C$2:$S$897,12,0)</f>
        <v>0</v>
      </c>
      <c r="H442" s="59">
        <v>0</v>
      </c>
      <c r="I442" s="59">
        <v>0</v>
      </c>
      <c r="J442" s="59">
        <v>0</v>
      </c>
      <c r="K442" s="59">
        <v>0</v>
      </c>
      <c r="L442" s="59">
        <v>0</v>
      </c>
      <c r="M442" s="59">
        <v>0</v>
      </c>
      <c r="N442" s="59">
        <v>0</v>
      </c>
      <c r="O442" s="59">
        <v>0</v>
      </c>
      <c r="P442" s="59">
        <v>0</v>
      </c>
      <c r="Q442" s="59">
        <v>0</v>
      </c>
      <c r="R442" s="59">
        <v>0</v>
      </c>
      <c r="S442" s="59">
        <v>0</v>
      </c>
      <c r="T442" s="2">
        <f t="shared" si="12"/>
        <v>0.6</v>
      </c>
      <c r="U442" s="1">
        <f t="shared" si="13"/>
        <v>0</v>
      </c>
    </row>
    <row r="443" spans="1:21" x14ac:dyDescent="0.25">
      <c r="A443" s="66">
        <v>10710</v>
      </c>
      <c r="B443" s="57" t="s">
        <v>946</v>
      </c>
      <c r="C443" s="59" t="s">
        <v>3461</v>
      </c>
      <c r="D443" s="60">
        <v>54583</v>
      </c>
      <c r="E443" s="60">
        <v>45251</v>
      </c>
      <c r="F443" s="59">
        <v>0</v>
      </c>
      <c r="G443" s="121">
        <f>VLOOKUP($A443,ข้อมูลพื้นฐานรพ_สป_ณสค61!$C$2:$S$897,12,0)</f>
        <v>1.65</v>
      </c>
      <c r="H443" s="59">
        <v>0</v>
      </c>
      <c r="I443" s="59">
        <v>0</v>
      </c>
      <c r="J443" s="59">
        <v>0</v>
      </c>
      <c r="K443" s="59">
        <v>0</v>
      </c>
      <c r="L443" s="59">
        <v>0</v>
      </c>
      <c r="M443" s="59">
        <v>0</v>
      </c>
      <c r="N443" s="59">
        <v>0</v>
      </c>
      <c r="O443" s="59">
        <v>0</v>
      </c>
      <c r="P443" s="59">
        <v>0</v>
      </c>
      <c r="Q443" s="59">
        <v>0</v>
      </c>
      <c r="R443" s="59">
        <v>0</v>
      </c>
      <c r="S443" s="59">
        <v>0</v>
      </c>
      <c r="T443" s="2">
        <f t="shared" si="12"/>
        <v>1.6</v>
      </c>
      <c r="U443" s="1">
        <f t="shared" si="13"/>
        <v>1</v>
      </c>
    </row>
    <row r="444" spans="1:21" x14ac:dyDescent="0.25">
      <c r="A444" s="66">
        <v>11089</v>
      </c>
      <c r="B444" s="57" t="s">
        <v>954</v>
      </c>
      <c r="C444" s="59" t="s">
        <v>3462</v>
      </c>
      <c r="D444" s="60">
        <v>3153</v>
      </c>
      <c r="E444" s="59">
        <v>519</v>
      </c>
      <c r="F444" s="61">
        <v>1481.1106</v>
      </c>
      <c r="G444" s="64">
        <v>0.56230000000000002</v>
      </c>
      <c r="H444" s="59">
        <v>0.55449999999999999</v>
      </c>
      <c r="I444" s="59">
        <v>0.57220000000000004</v>
      </c>
      <c r="J444" s="59">
        <v>0.5857</v>
      </c>
      <c r="K444" s="59">
        <v>0.54349999999999998</v>
      </c>
      <c r="L444" s="59">
        <v>0.54210000000000003</v>
      </c>
      <c r="M444" s="59">
        <v>0.39539999999999997</v>
      </c>
      <c r="N444" s="59">
        <v>0.5746</v>
      </c>
      <c r="O444" s="59">
        <v>0.65559999999999996</v>
      </c>
      <c r="P444" s="59">
        <v>0.4995</v>
      </c>
      <c r="Q444" s="59">
        <v>0.56740000000000002</v>
      </c>
      <c r="R444" s="59">
        <v>0.66479999999999995</v>
      </c>
      <c r="S444" s="59">
        <v>5.4300000000000001E-2</v>
      </c>
      <c r="T444" s="2">
        <f t="shared" si="12"/>
        <v>0.6</v>
      </c>
      <c r="U444" s="1">
        <f t="shared" si="13"/>
        <v>0</v>
      </c>
    </row>
    <row r="445" spans="1:21" x14ac:dyDescent="0.25">
      <c r="A445" s="66">
        <v>11090</v>
      </c>
      <c r="B445" s="57" t="s">
        <v>954</v>
      </c>
      <c r="C445" s="59" t="s">
        <v>3463</v>
      </c>
      <c r="D445" s="60">
        <v>2243</v>
      </c>
      <c r="E445" s="59">
        <v>50</v>
      </c>
      <c r="F445" s="61">
        <v>1268.8126</v>
      </c>
      <c r="G445" s="64">
        <v>0.5786</v>
      </c>
      <c r="H445" s="59">
        <v>0.48830000000000001</v>
      </c>
      <c r="I445" s="59">
        <v>0.53749999999999998</v>
      </c>
      <c r="J445" s="59">
        <v>0.44690000000000002</v>
      </c>
      <c r="K445" s="59">
        <v>0.49120000000000003</v>
      </c>
      <c r="L445" s="59">
        <v>0.45140000000000002</v>
      </c>
      <c r="M445" s="59">
        <v>0.54090000000000005</v>
      </c>
      <c r="N445" s="59">
        <v>0.68</v>
      </c>
      <c r="O445" s="59">
        <v>0.51149999999999995</v>
      </c>
      <c r="P445" s="59">
        <v>0.6391</v>
      </c>
      <c r="Q445" s="59">
        <v>0.628</v>
      </c>
      <c r="R445" s="59">
        <v>0.71440000000000003</v>
      </c>
      <c r="S445" s="59">
        <v>0.70340000000000003</v>
      </c>
      <c r="T445" s="2">
        <f t="shared" si="12"/>
        <v>0.6</v>
      </c>
      <c r="U445" s="1">
        <f t="shared" si="13"/>
        <v>0</v>
      </c>
    </row>
    <row r="446" spans="1:21" x14ac:dyDescent="0.25">
      <c r="A446" s="66">
        <v>11091</v>
      </c>
      <c r="B446" s="57" t="s">
        <v>954</v>
      </c>
      <c r="C446" s="59" t="s">
        <v>3464</v>
      </c>
      <c r="D446" s="60">
        <v>8200</v>
      </c>
      <c r="E446" s="59">
        <v>0</v>
      </c>
      <c r="F446" s="59">
        <v>0</v>
      </c>
      <c r="G446" s="121">
        <f>VLOOKUP($A446,ข้อมูลพื้นฐานรพ_สป_ณสค61!$C$2:$S$897,12,0)</f>
        <v>0.67889999999999995</v>
      </c>
      <c r="H446" s="59">
        <v>0</v>
      </c>
      <c r="I446" s="59">
        <v>0</v>
      </c>
      <c r="J446" s="59">
        <v>0</v>
      </c>
      <c r="K446" s="59">
        <v>0</v>
      </c>
      <c r="L446" s="59">
        <v>0</v>
      </c>
      <c r="M446" s="59">
        <v>0</v>
      </c>
      <c r="N446" s="59">
        <v>0</v>
      </c>
      <c r="O446" s="59">
        <v>0</v>
      </c>
      <c r="P446" s="59">
        <v>0</v>
      </c>
      <c r="Q446" s="59">
        <v>0</v>
      </c>
      <c r="R446" s="59">
        <v>0</v>
      </c>
      <c r="S446" s="59">
        <v>0</v>
      </c>
      <c r="T446" s="2">
        <f t="shared" si="12"/>
        <v>0.6</v>
      </c>
      <c r="U446" s="1">
        <f t="shared" si="13"/>
        <v>1</v>
      </c>
    </row>
    <row r="447" spans="1:21" x14ac:dyDescent="0.25">
      <c r="A447" s="66">
        <v>11092</v>
      </c>
      <c r="B447" s="57" t="s">
        <v>950</v>
      </c>
      <c r="C447" s="59" t="s">
        <v>3465</v>
      </c>
      <c r="D447" s="60">
        <v>9544</v>
      </c>
      <c r="E447" s="59">
        <v>44</v>
      </c>
      <c r="F447" s="61">
        <v>4750.4004999999997</v>
      </c>
      <c r="G447" s="64">
        <v>0.5</v>
      </c>
      <c r="H447" s="59">
        <v>0.69199999999999995</v>
      </c>
      <c r="I447" s="59">
        <v>0.66620000000000001</v>
      </c>
      <c r="J447" s="59">
        <v>0.62719999999999998</v>
      </c>
      <c r="K447" s="59">
        <v>0.54179999999999995</v>
      </c>
      <c r="L447" s="59">
        <v>0.4415</v>
      </c>
      <c r="M447" s="59">
        <v>0.52100000000000002</v>
      </c>
      <c r="N447" s="59">
        <v>0.59530000000000005</v>
      </c>
      <c r="O447" s="59">
        <v>0.53420000000000001</v>
      </c>
      <c r="P447" s="59">
        <v>0.42799999999999999</v>
      </c>
      <c r="Q447" s="59">
        <v>0.39229999999999998</v>
      </c>
      <c r="R447" s="59">
        <v>0.33260000000000001</v>
      </c>
      <c r="S447" s="59">
        <v>0.51039999999999996</v>
      </c>
      <c r="T447" s="2">
        <f t="shared" si="12"/>
        <v>0.6</v>
      </c>
      <c r="U447" s="1">
        <f t="shared" si="13"/>
        <v>0</v>
      </c>
    </row>
    <row r="448" spans="1:21" x14ac:dyDescent="0.25">
      <c r="A448" s="66">
        <v>11093</v>
      </c>
      <c r="B448" s="57" t="s">
        <v>954</v>
      </c>
      <c r="C448" s="59" t="s">
        <v>3466</v>
      </c>
      <c r="D448" s="60">
        <v>2502</v>
      </c>
      <c r="E448" s="59">
        <v>143</v>
      </c>
      <c r="F448" s="59">
        <v>836.0163</v>
      </c>
      <c r="G448" s="64">
        <v>0.35439999999999999</v>
      </c>
      <c r="H448" s="59">
        <v>0.53149999999999997</v>
      </c>
      <c r="I448" s="59">
        <v>0.59379999999999999</v>
      </c>
      <c r="J448" s="59">
        <v>0.58899999999999997</v>
      </c>
      <c r="K448" s="59">
        <v>0.4904</v>
      </c>
      <c r="L448" s="59">
        <v>0.34420000000000001</v>
      </c>
      <c r="M448" s="59">
        <v>0.23530000000000001</v>
      </c>
      <c r="N448" s="59">
        <v>0.34189999999999998</v>
      </c>
      <c r="O448" s="59">
        <v>0.21679999999999999</v>
      </c>
      <c r="P448" s="59">
        <v>0.29970000000000002</v>
      </c>
      <c r="Q448" s="59">
        <v>0.16700000000000001</v>
      </c>
      <c r="R448" s="59">
        <v>0.30780000000000002</v>
      </c>
      <c r="S448" s="59">
        <v>9.7799999999999998E-2</v>
      </c>
      <c r="T448" s="2">
        <f t="shared" si="12"/>
        <v>0.6</v>
      </c>
      <c r="U448" s="1">
        <f t="shared" si="13"/>
        <v>0</v>
      </c>
    </row>
    <row r="449" spans="1:21" x14ac:dyDescent="0.25">
      <c r="A449" s="66">
        <v>11094</v>
      </c>
      <c r="B449" s="57" t="s">
        <v>976</v>
      </c>
      <c r="C449" s="59" t="s">
        <v>3467</v>
      </c>
      <c r="D449" s="60">
        <v>1120</v>
      </c>
      <c r="E449" s="59">
        <v>1</v>
      </c>
      <c r="F449" s="59">
        <v>574.47519999999997</v>
      </c>
      <c r="G449" s="64">
        <v>0.51339999999999997</v>
      </c>
      <c r="H449" s="59">
        <v>0.51739999999999997</v>
      </c>
      <c r="I449" s="59">
        <v>0.53439999999999999</v>
      </c>
      <c r="J449" s="59">
        <v>0.42270000000000002</v>
      </c>
      <c r="K449" s="59">
        <v>0.53520000000000001</v>
      </c>
      <c r="L449" s="59">
        <v>0.52980000000000005</v>
      </c>
      <c r="M449" s="59">
        <v>0.53539999999999999</v>
      </c>
      <c r="N449" s="59">
        <v>0.4975</v>
      </c>
      <c r="O449" s="59">
        <v>0.49909999999999999</v>
      </c>
      <c r="P449" s="59">
        <v>0.47770000000000001</v>
      </c>
      <c r="Q449" s="59">
        <v>0.49049999999999999</v>
      </c>
      <c r="R449" s="59">
        <v>0.57740000000000002</v>
      </c>
      <c r="S449" s="59">
        <v>0.53369999999999995</v>
      </c>
      <c r="T449" s="2">
        <f t="shared" si="12"/>
        <v>0.6</v>
      </c>
      <c r="U449" s="1">
        <f t="shared" si="13"/>
        <v>0</v>
      </c>
    </row>
    <row r="450" spans="1:21" x14ac:dyDescent="0.25">
      <c r="A450" s="66">
        <v>11095</v>
      </c>
      <c r="B450" s="57" t="s">
        <v>983</v>
      </c>
      <c r="C450" s="59" t="s">
        <v>3468</v>
      </c>
      <c r="D450" s="60">
        <v>14059</v>
      </c>
      <c r="E450" s="60">
        <v>1199</v>
      </c>
      <c r="F450" s="61">
        <v>11228.520399999999</v>
      </c>
      <c r="G450" s="64">
        <v>0.87309999999999999</v>
      </c>
      <c r="H450" s="59">
        <v>0.92979999999999996</v>
      </c>
      <c r="I450" s="59">
        <v>0.89549999999999996</v>
      </c>
      <c r="J450" s="59">
        <v>0.94699999999999995</v>
      </c>
      <c r="K450" s="59">
        <v>0.87980000000000003</v>
      </c>
      <c r="L450" s="59">
        <v>0.81</v>
      </c>
      <c r="M450" s="59">
        <v>0.89600000000000002</v>
      </c>
      <c r="N450" s="59">
        <v>0.88370000000000004</v>
      </c>
      <c r="O450" s="59">
        <v>0.88959999999999995</v>
      </c>
      <c r="P450" s="59">
        <v>0.83189999999999997</v>
      </c>
      <c r="Q450" s="59">
        <v>0.80779999999999996</v>
      </c>
      <c r="R450" s="59">
        <v>0.87580000000000002</v>
      </c>
      <c r="S450" s="59">
        <v>0.77559999999999996</v>
      </c>
      <c r="T450" s="2">
        <f t="shared" si="12"/>
        <v>1</v>
      </c>
      <c r="U450" s="1">
        <f t="shared" si="13"/>
        <v>0</v>
      </c>
    </row>
    <row r="451" spans="1:21" x14ac:dyDescent="0.25">
      <c r="A451" s="66">
        <v>11096</v>
      </c>
      <c r="B451" s="57" t="s">
        <v>954</v>
      </c>
      <c r="C451" s="59" t="s">
        <v>3469</v>
      </c>
      <c r="D451" s="60">
        <v>3539</v>
      </c>
      <c r="E451" s="59">
        <v>579</v>
      </c>
      <c r="F451" s="61">
        <v>1418.1927000000001</v>
      </c>
      <c r="G451" s="64">
        <v>0.47910000000000003</v>
      </c>
      <c r="H451" s="59">
        <v>0.60189999999999999</v>
      </c>
      <c r="I451" s="59">
        <v>0.5756</v>
      </c>
      <c r="J451" s="59">
        <v>0.37659999999999999</v>
      </c>
      <c r="K451" s="59">
        <v>0.42570000000000002</v>
      </c>
      <c r="L451" s="59">
        <v>0.53759999999999997</v>
      </c>
      <c r="M451" s="59">
        <v>0.51880000000000004</v>
      </c>
      <c r="N451" s="59">
        <v>0.53669999999999995</v>
      </c>
      <c r="O451" s="59">
        <v>0.56159999999999999</v>
      </c>
      <c r="P451" s="59">
        <v>0.49170000000000003</v>
      </c>
      <c r="Q451" s="59">
        <v>0.10970000000000001</v>
      </c>
      <c r="R451" s="59">
        <v>0.52939999999999998</v>
      </c>
      <c r="S451" s="59">
        <v>0.49440000000000001</v>
      </c>
      <c r="T451" s="2">
        <f t="shared" si="12"/>
        <v>0.6</v>
      </c>
      <c r="U451" s="1">
        <f t="shared" si="13"/>
        <v>0</v>
      </c>
    </row>
    <row r="452" spans="1:21" x14ac:dyDescent="0.25">
      <c r="A452" s="66">
        <v>11097</v>
      </c>
      <c r="B452" s="57" t="s">
        <v>950</v>
      </c>
      <c r="C452" s="59" t="s">
        <v>3470</v>
      </c>
      <c r="D452" s="60">
        <v>4973</v>
      </c>
      <c r="E452" s="59">
        <v>150</v>
      </c>
      <c r="F452" s="61">
        <v>3071.9079999999999</v>
      </c>
      <c r="G452" s="64">
        <v>0.63690000000000002</v>
      </c>
      <c r="H452" s="59">
        <v>0.61309999999999998</v>
      </c>
      <c r="I452" s="59">
        <v>0.65469999999999995</v>
      </c>
      <c r="J452" s="59">
        <v>0.58540000000000003</v>
      </c>
      <c r="K452" s="59">
        <v>0.62319999999999998</v>
      </c>
      <c r="L452" s="59">
        <v>0.6956</v>
      </c>
      <c r="M452" s="59">
        <v>0.63429999999999997</v>
      </c>
      <c r="N452" s="59">
        <v>0.64780000000000004</v>
      </c>
      <c r="O452" s="59">
        <v>0.66610000000000003</v>
      </c>
      <c r="P452" s="59">
        <v>0.62450000000000006</v>
      </c>
      <c r="Q452" s="59">
        <v>0.61599999999999999</v>
      </c>
      <c r="R452" s="59">
        <v>0.6714</v>
      </c>
      <c r="S452" s="59">
        <v>0.59119999999999995</v>
      </c>
      <c r="T452" s="2">
        <f t="shared" ref="T452:T515" si="14">VLOOKUP($B452,$W$3:$AF$10,10,0)</f>
        <v>0.6</v>
      </c>
      <c r="U452" s="1">
        <f t="shared" ref="U452:U515" si="15">IF(G452&gt;=T452,1,0)</f>
        <v>1</v>
      </c>
    </row>
    <row r="453" spans="1:21" x14ac:dyDescent="0.25">
      <c r="A453" s="66">
        <v>11098</v>
      </c>
      <c r="B453" s="57" t="s">
        <v>950</v>
      </c>
      <c r="C453" s="59" t="s">
        <v>3471</v>
      </c>
      <c r="D453" s="60">
        <v>8008</v>
      </c>
      <c r="E453" s="59">
        <v>17</v>
      </c>
      <c r="F453" s="61">
        <v>4766.0775999999996</v>
      </c>
      <c r="G453" s="64">
        <v>0.59640000000000004</v>
      </c>
      <c r="H453" s="59">
        <v>0.60880000000000001</v>
      </c>
      <c r="I453" s="59">
        <v>0.56720000000000004</v>
      </c>
      <c r="J453" s="59">
        <v>0.61209999999999998</v>
      </c>
      <c r="K453" s="59">
        <v>0.60340000000000005</v>
      </c>
      <c r="L453" s="59">
        <v>0.55910000000000004</v>
      </c>
      <c r="M453" s="59">
        <v>0.57899999999999996</v>
      </c>
      <c r="N453" s="59">
        <v>0.59650000000000003</v>
      </c>
      <c r="O453" s="59">
        <v>0.59389999999999998</v>
      </c>
      <c r="P453" s="59">
        <v>0.61929999999999996</v>
      </c>
      <c r="Q453" s="59">
        <v>0.57650000000000001</v>
      </c>
      <c r="R453" s="59">
        <v>0.61080000000000001</v>
      </c>
      <c r="S453" s="59">
        <v>0.62480000000000002</v>
      </c>
      <c r="T453" s="2">
        <f t="shared" si="14"/>
        <v>0.6</v>
      </c>
      <c r="U453" s="1">
        <f t="shared" si="15"/>
        <v>0</v>
      </c>
    </row>
    <row r="454" spans="1:21" x14ac:dyDescent="0.25">
      <c r="A454" s="66">
        <v>11099</v>
      </c>
      <c r="B454" s="57" t="s">
        <v>954</v>
      </c>
      <c r="C454" s="59" t="s">
        <v>3472</v>
      </c>
      <c r="D454" s="60">
        <v>3130</v>
      </c>
      <c r="E454" s="59">
        <v>17</v>
      </c>
      <c r="F454" s="61">
        <v>1583.1884</v>
      </c>
      <c r="G454" s="64">
        <v>0.50860000000000005</v>
      </c>
      <c r="H454" s="59">
        <v>0.50929999999999997</v>
      </c>
      <c r="I454" s="59">
        <v>0.45700000000000002</v>
      </c>
      <c r="J454" s="59">
        <v>0.56010000000000004</v>
      </c>
      <c r="K454" s="59">
        <v>0.50349999999999995</v>
      </c>
      <c r="L454" s="59">
        <v>0.53590000000000004</v>
      </c>
      <c r="M454" s="59">
        <v>0.50929999999999997</v>
      </c>
      <c r="N454" s="59">
        <v>0.50209999999999999</v>
      </c>
      <c r="O454" s="59">
        <v>0.58799999999999997</v>
      </c>
      <c r="P454" s="59">
        <v>0.4592</v>
      </c>
      <c r="Q454" s="59">
        <v>0.57140000000000002</v>
      </c>
      <c r="R454" s="59">
        <v>0.38769999999999999</v>
      </c>
      <c r="S454" s="59">
        <v>0.50190000000000001</v>
      </c>
      <c r="T454" s="2">
        <f t="shared" si="14"/>
        <v>0.6</v>
      </c>
      <c r="U454" s="1">
        <f t="shared" si="15"/>
        <v>0</v>
      </c>
    </row>
    <row r="455" spans="1:21" x14ac:dyDescent="0.25">
      <c r="A455" s="66">
        <v>11100</v>
      </c>
      <c r="B455" s="57" t="s">
        <v>954</v>
      </c>
      <c r="C455" s="59" t="s">
        <v>3473</v>
      </c>
      <c r="D455" s="60">
        <v>2341</v>
      </c>
      <c r="E455" s="59">
        <v>172</v>
      </c>
      <c r="F455" s="61">
        <v>1148.2346</v>
      </c>
      <c r="G455" s="64">
        <v>0.52939999999999998</v>
      </c>
      <c r="H455" s="59">
        <v>0.47970000000000002</v>
      </c>
      <c r="I455" s="59">
        <v>0.48920000000000002</v>
      </c>
      <c r="J455" s="59">
        <v>0.52790000000000004</v>
      </c>
      <c r="K455" s="59">
        <v>0.52939999999999998</v>
      </c>
      <c r="L455" s="59">
        <v>0.43240000000000001</v>
      </c>
      <c r="M455" s="59">
        <v>0.4879</v>
      </c>
      <c r="N455" s="59">
        <v>0.50060000000000004</v>
      </c>
      <c r="O455" s="59">
        <v>0.47470000000000001</v>
      </c>
      <c r="P455" s="59">
        <v>0.46200000000000002</v>
      </c>
      <c r="Q455" s="59">
        <v>0.50229999999999997</v>
      </c>
      <c r="R455" s="59">
        <v>0.50729999999999997</v>
      </c>
      <c r="S455" s="59">
        <v>0.47399999999999998</v>
      </c>
      <c r="T455" s="2">
        <f t="shared" si="14"/>
        <v>0.6</v>
      </c>
      <c r="U455" s="1">
        <f t="shared" si="15"/>
        <v>0</v>
      </c>
    </row>
    <row r="456" spans="1:21" x14ac:dyDescent="0.25">
      <c r="A456" s="66">
        <v>11101</v>
      </c>
      <c r="B456" s="57" t="s">
        <v>954</v>
      </c>
      <c r="C456" s="59" t="s">
        <v>3474</v>
      </c>
      <c r="D456" s="60">
        <v>4098</v>
      </c>
      <c r="E456" s="59">
        <v>76</v>
      </c>
      <c r="F456" s="61">
        <v>2105.7433000000001</v>
      </c>
      <c r="G456" s="64">
        <v>0.52359999999999995</v>
      </c>
      <c r="H456" s="59">
        <v>0.68840000000000001</v>
      </c>
      <c r="I456" s="59">
        <v>0.54369999999999996</v>
      </c>
      <c r="J456" s="59">
        <v>0.4798</v>
      </c>
      <c r="K456" s="59">
        <v>0.52710000000000001</v>
      </c>
      <c r="L456" s="59">
        <v>0.46379999999999999</v>
      </c>
      <c r="M456" s="59">
        <v>0.52470000000000006</v>
      </c>
      <c r="N456" s="59">
        <v>0.53320000000000001</v>
      </c>
      <c r="O456" s="59">
        <v>0.52600000000000002</v>
      </c>
      <c r="P456" s="59">
        <v>0.52759999999999996</v>
      </c>
      <c r="Q456" s="59">
        <v>0.54790000000000005</v>
      </c>
      <c r="R456" s="59">
        <v>0.45590000000000003</v>
      </c>
      <c r="S456" s="59">
        <v>0.43519999999999998</v>
      </c>
      <c r="T456" s="2">
        <f t="shared" si="14"/>
        <v>0.6</v>
      </c>
      <c r="U456" s="1">
        <f t="shared" si="15"/>
        <v>0</v>
      </c>
    </row>
    <row r="457" spans="1:21" x14ac:dyDescent="0.25">
      <c r="A457" s="66">
        <v>11102</v>
      </c>
      <c r="B457" s="57" t="s">
        <v>954</v>
      </c>
      <c r="C457" s="59" t="s">
        <v>3475</v>
      </c>
      <c r="D457" s="60">
        <v>2124</v>
      </c>
      <c r="E457" s="59">
        <v>2</v>
      </c>
      <c r="F457" s="61">
        <v>1274.607</v>
      </c>
      <c r="G457" s="64">
        <v>0.60070000000000001</v>
      </c>
      <c r="H457" s="59">
        <v>0.61929999999999996</v>
      </c>
      <c r="I457" s="59">
        <v>0.58689999999999998</v>
      </c>
      <c r="J457" s="59">
        <v>0.52529999999999999</v>
      </c>
      <c r="K457" s="59">
        <v>0.66710000000000003</v>
      </c>
      <c r="L457" s="59">
        <v>0.60780000000000001</v>
      </c>
      <c r="M457" s="59">
        <v>0.65639999999999998</v>
      </c>
      <c r="N457" s="59">
        <v>0.64659999999999995</v>
      </c>
      <c r="O457" s="59">
        <v>0.57399999999999995</v>
      </c>
      <c r="P457" s="59">
        <v>0.65339999999999998</v>
      </c>
      <c r="Q457" s="59">
        <v>0.67259999999999998</v>
      </c>
      <c r="R457" s="59">
        <v>0.53759999999999997</v>
      </c>
      <c r="S457" s="59">
        <v>0.49280000000000002</v>
      </c>
      <c r="T457" s="2">
        <f t="shared" si="14"/>
        <v>0.6</v>
      </c>
      <c r="U457" s="1">
        <f t="shared" si="15"/>
        <v>1</v>
      </c>
    </row>
    <row r="458" spans="1:21" x14ac:dyDescent="0.25">
      <c r="A458" s="66">
        <v>11103</v>
      </c>
      <c r="B458" s="57" t="s">
        <v>954</v>
      </c>
      <c r="C458" s="59" t="s">
        <v>3476</v>
      </c>
      <c r="D458" s="60">
        <v>2002</v>
      </c>
      <c r="E458" s="59">
        <v>259</v>
      </c>
      <c r="F458" s="59">
        <v>90.765100000000004</v>
      </c>
      <c r="G458" s="64">
        <v>5.21E-2</v>
      </c>
      <c r="H458" s="59">
        <v>4.02E-2</v>
      </c>
      <c r="I458" s="59">
        <v>0.1171</v>
      </c>
      <c r="J458" s="59">
        <v>0</v>
      </c>
      <c r="K458" s="59">
        <v>9.9699999999999997E-2</v>
      </c>
      <c r="L458" s="59">
        <v>5.8700000000000002E-2</v>
      </c>
      <c r="M458" s="59">
        <v>1.9599999999999999E-2</v>
      </c>
      <c r="N458" s="59">
        <v>6.1100000000000002E-2</v>
      </c>
      <c r="O458" s="59">
        <v>0.1215</v>
      </c>
      <c r="P458" s="59">
        <v>0.17219999999999999</v>
      </c>
      <c r="Q458" s="59">
        <v>4.5999999999999999E-3</v>
      </c>
      <c r="R458" s="59">
        <v>3.8699999999999998E-2</v>
      </c>
      <c r="S458" s="59">
        <v>0.1232</v>
      </c>
      <c r="T458" s="2">
        <f t="shared" si="14"/>
        <v>0.6</v>
      </c>
      <c r="U458" s="1">
        <f t="shared" si="15"/>
        <v>0</v>
      </c>
    </row>
    <row r="459" spans="1:21" ht="26.4" x14ac:dyDescent="0.25">
      <c r="A459" s="66">
        <v>11450</v>
      </c>
      <c r="B459" s="57" t="s">
        <v>983</v>
      </c>
      <c r="C459" s="59" t="s">
        <v>3477</v>
      </c>
      <c r="D459" s="60">
        <v>22455</v>
      </c>
      <c r="E459" s="60">
        <v>4026</v>
      </c>
      <c r="F459" s="61">
        <v>18334.619299999998</v>
      </c>
      <c r="G459" s="64">
        <v>0.99490000000000001</v>
      </c>
      <c r="H459" s="59">
        <v>1.0823</v>
      </c>
      <c r="I459" s="59">
        <v>1.1301000000000001</v>
      </c>
      <c r="J459" s="59">
        <v>1.0965</v>
      </c>
      <c r="K459" s="59">
        <v>1.1637</v>
      </c>
      <c r="L459" s="59">
        <v>0.95230000000000004</v>
      </c>
      <c r="M459" s="59">
        <v>0.91659999999999997</v>
      </c>
      <c r="N459" s="59">
        <v>1.0601</v>
      </c>
      <c r="O459" s="59">
        <v>0.94279999999999997</v>
      </c>
      <c r="P459" s="59">
        <v>0.86460000000000004</v>
      </c>
      <c r="Q459" s="59">
        <v>0.91300000000000003</v>
      </c>
      <c r="R459" s="59">
        <v>0.94220000000000004</v>
      </c>
      <c r="S459" s="59">
        <v>0.95660000000000001</v>
      </c>
      <c r="T459" s="2">
        <f t="shared" si="14"/>
        <v>1</v>
      </c>
      <c r="U459" s="1">
        <f t="shared" si="15"/>
        <v>0</v>
      </c>
    </row>
    <row r="460" spans="1:21" x14ac:dyDescent="0.25">
      <c r="A460" s="66">
        <v>21323</v>
      </c>
      <c r="B460" s="57" t="s">
        <v>954</v>
      </c>
      <c r="C460" s="59" t="s">
        <v>3478</v>
      </c>
      <c r="D460" s="60">
        <v>1925</v>
      </c>
      <c r="E460" s="59">
        <v>0</v>
      </c>
      <c r="F460" s="61">
        <v>1103.0372</v>
      </c>
      <c r="G460" s="64">
        <v>0.57299999999999995</v>
      </c>
      <c r="H460" s="59">
        <v>0.45500000000000002</v>
      </c>
      <c r="I460" s="59">
        <v>0.61429999999999996</v>
      </c>
      <c r="J460" s="59">
        <v>0.60960000000000003</v>
      </c>
      <c r="K460" s="59">
        <v>0.53610000000000002</v>
      </c>
      <c r="L460" s="59">
        <v>0.50519999999999998</v>
      </c>
      <c r="M460" s="59">
        <v>0.61639999999999995</v>
      </c>
      <c r="N460" s="59">
        <v>0.53469999999999995</v>
      </c>
      <c r="O460" s="59">
        <v>0.54469999999999996</v>
      </c>
      <c r="P460" s="59">
        <v>0.6169</v>
      </c>
      <c r="Q460" s="59">
        <v>0.58260000000000001</v>
      </c>
      <c r="R460" s="59">
        <v>0.67100000000000004</v>
      </c>
      <c r="S460" s="59">
        <v>0.60660000000000003</v>
      </c>
      <c r="T460" s="2">
        <f t="shared" si="14"/>
        <v>0.6</v>
      </c>
      <c r="U460" s="1">
        <f t="shared" si="15"/>
        <v>0</v>
      </c>
    </row>
    <row r="461" spans="1:21" x14ac:dyDescent="0.25">
      <c r="A461" s="66">
        <v>10711</v>
      </c>
      <c r="B461" s="57" t="s">
        <v>1009</v>
      </c>
      <c r="C461" s="59" t="s">
        <v>3479</v>
      </c>
      <c r="D461" s="60">
        <v>33579</v>
      </c>
      <c r="E461" s="59">
        <v>418</v>
      </c>
      <c r="F461" s="61">
        <v>27134.519400000001</v>
      </c>
      <c r="G461" s="64">
        <v>0.81830000000000003</v>
      </c>
      <c r="H461" s="59">
        <v>0.99570000000000003</v>
      </c>
      <c r="I461" s="59">
        <v>1.1518999999999999</v>
      </c>
      <c r="J461" s="59">
        <v>0.97829999999999995</v>
      </c>
      <c r="K461" s="59">
        <v>0.99070000000000003</v>
      </c>
      <c r="L461" s="59">
        <v>0.90639999999999998</v>
      </c>
      <c r="M461" s="59">
        <v>0.87649999999999995</v>
      </c>
      <c r="N461" s="59">
        <v>0.93579999999999997</v>
      </c>
      <c r="O461" s="59">
        <v>0.9849</v>
      </c>
      <c r="P461" s="59">
        <v>0.87519999999999998</v>
      </c>
      <c r="Q461" s="59">
        <v>0.80079999999999996</v>
      </c>
      <c r="R461" s="59">
        <v>2.5999999999999999E-3</v>
      </c>
      <c r="S461" s="59">
        <v>5.0000000000000001E-4</v>
      </c>
      <c r="T461" s="2">
        <f t="shared" si="14"/>
        <v>1.2</v>
      </c>
      <c r="U461" s="1">
        <f t="shared" si="15"/>
        <v>0</v>
      </c>
    </row>
    <row r="462" spans="1:21" x14ac:dyDescent="0.25">
      <c r="A462" s="66">
        <v>11104</v>
      </c>
      <c r="B462" s="57" t="s">
        <v>954</v>
      </c>
      <c r="C462" s="59" t="s">
        <v>3480</v>
      </c>
      <c r="D462" s="60">
        <v>2556</v>
      </c>
      <c r="E462" s="59">
        <v>2</v>
      </c>
      <c r="F462" s="61">
        <v>1344.5924</v>
      </c>
      <c r="G462" s="64">
        <v>0.52649999999999997</v>
      </c>
      <c r="H462" s="59">
        <v>0.57040000000000002</v>
      </c>
      <c r="I462" s="59">
        <v>0.54679999999999995</v>
      </c>
      <c r="J462" s="59">
        <v>0.54169999999999996</v>
      </c>
      <c r="K462" s="59">
        <v>0.54749999999999999</v>
      </c>
      <c r="L462" s="59">
        <v>0.52200000000000002</v>
      </c>
      <c r="M462" s="59">
        <v>0.53369999999999995</v>
      </c>
      <c r="N462" s="59">
        <v>0.4778</v>
      </c>
      <c r="O462" s="59">
        <v>0.53800000000000003</v>
      </c>
      <c r="P462" s="59">
        <v>0.48909999999999998</v>
      </c>
      <c r="Q462" s="59">
        <v>0.5282</v>
      </c>
      <c r="R462" s="59">
        <v>0.49230000000000002</v>
      </c>
      <c r="S462" s="59">
        <v>0.5181</v>
      </c>
      <c r="T462" s="2">
        <f t="shared" si="14"/>
        <v>0.6</v>
      </c>
      <c r="U462" s="1">
        <f t="shared" si="15"/>
        <v>0</v>
      </c>
    </row>
    <row r="463" spans="1:21" x14ac:dyDescent="0.25">
      <c r="A463" s="66">
        <v>11105</v>
      </c>
      <c r="B463" s="57" t="s">
        <v>954</v>
      </c>
      <c r="C463" s="59" t="s">
        <v>3481</v>
      </c>
      <c r="D463" s="60">
        <v>3497</v>
      </c>
      <c r="E463" s="59">
        <v>37</v>
      </c>
      <c r="F463" s="61">
        <v>1013.1512</v>
      </c>
      <c r="G463" s="64">
        <v>0.2928</v>
      </c>
      <c r="H463" s="59">
        <v>0.45</v>
      </c>
      <c r="I463" s="59">
        <v>0.47539999999999999</v>
      </c>
      <c r="J463" s="59">
        <v>0.5121</v>
      </c>
      <c r="K463" s="59">
        <v>0.40439999999999998</v>
      </c>
      <c r="L463" s="59">
        <v>0.25769999999999998</v>
      </c>
      <c r="M463" s="59">
        <v>0.2838</v>
      </c>
      <c r="N463" s="59">
        <v>0.3135</v>
      </c>
      <c r="O463" s="59">
        <v>0.22090000000000001</v>
      </c>
      <c r="P463" s="59">
        <v>6.9500000000000006E-2</v>
      </c>
      <c r="Q463" s="59">
        <v>0.15459999999999999</v>
      </c>
      <c r="R463" s="59">
        <v>4.7899999999999998E-2</v>
      </c>
      <c r="S463" s="59">
        <v>0.19350000000000001</v>
      </c>
      <c r="T463" s="2">
        <f t="shared" si="14"/>
        <v>0.6</v>
      </c>
      <c r="U463" s="1">
        <f t="shared" si="15"/>
        <v>0</v>
      </c>
    </row>
    <row r="464" spans="1:21" x14ac:dyDescent="0.25">
      <c r="A464" s="66">
        <v>11106</v>
      </c>
      <c r="B464" s="57" t="s">
        <v>954</v>
      </c>
      <c r="C464" s="59" t="s">
        <v>3482</v>
      </c>
      <c r="D464" s="60">
        <v>2707</v>
      </c>
      <c r="E464" s="59">
        <v>8</v>
      </c>
      <c r="F464" s="61">
        <v>1219.0319</v>
      </c>
      <c r="G464" s="64">
        <v>0.45169999999999999</v>
      </c>
      <c r="H464" s="59">
        <v>0.54520000000000002</v>
      </c>
      <c r="I464" s="59">
        <v>0.68500000000000005</v>
      </c>
      <c r="J464" s="59">
        <v>0.54459999999999997</v>
      </c>
      <c r="K464" s="59">
        <v>0.5837</v>
      </c>
      <c r="L464" s="59">
        <v>0.4803</v>
      </c>
      <c r="M464" s="59">
        <v>0.43909999999999999</v>
      </c>
      <c r="N464" s="59">
        <v>0.53420000000000001</v>
      </c>
      <c r="O464" s="59">
        <v>0.4667</v>
      </c>
      <c r="P464" s="59">
        <v>0.52939999999999998</v>
      </c>
      <c r="Q464" s="59">
        <v>0.2702</v>
      </c>
      <c r="R464" s="59">
        <v>8.9700000000000002E-2</v>
      </c>
      <c r="S464" s="59">
        <v>0.50570000000000004</v>
      </c>
      <c r="T464" s="2">
        <f t="shared" si="14"/>
        <v>0.6</v>
      </c>
      <c r="U464" s="1">
        <f t="shared" si="15"/>
        <v>0</v>
      </c>
    </row>
    <row r="465" spans="1:21" x14ac:dyDescent="0.25">
      <c r="A465" s="66">
        <v>11107</v>
      </c>
      <c r="B465" s="57" t="s">
        <v>954</v>
      </c>
      <c r="C465" s="59" t="s">
        <v>3483</v>
      </c>
      <c r="D465" s="60">
        <v>2069</v>
      </c>
      <c r="E465" s="59">
        <v>16</v>
      </c>
      <c r="F465" s="59">
        <v>950.85760000000005</v>
      </c>
      <c r="G465" s="64">
        <v>0.4632</v>
      </c>
      <c r="H465" s="59">
        <v>0.50719999999999998</v>
      </c>
      <c r="I465" s="59">
        <v>0.47949999999999998</v>
      </c>
      <c r="J465" s="59">
        <v>0.48370000000000002</v>
      </c>
      <c r="K465" s="59">
        <v>0.42080000000000001</v>
      </c>
      <c r="L465" s="59">
        <v>0.40670000000000001</v>
      </c>
      <c r="M465" s="59">
        <v>0.46479999999999999</v>
      </c>
      <c r="N465" s="59">
        <v>0.5363</v>
      </c>
      <c r="O465" s="59">
        <v>0.46400000000000002</v>
      </c>
      <c r="P465" s="59">
        <v>0.46889999999999998</v>
      </c>
      <c r="Q465" s="59">
        <v>0.47570000000000001</v>
      </c>
      <c r="R465" s="59">
        <v>0.47489999999999999</v>
      </c>
      <c r="S465" s="59">
        <v>0.40329999999999999</v>
      </c>
      <c r="T465" s="2">
        <f t="shared" si="14"/>
        <v>0.6</v>
      </c>
      <c r="U465" s="1">
        <f t="shared" si="15"/>
        <v>0</v>
      </c>
    </row>
    <row r="466" spans="1:21" x14ac:dyDescent="0.25">
      <c r="A466" s="66">
        <v>11108</v>
      </c>
      <c r="B466" s="57" t="s">
        <v>954</v>
      </c>
      <c r="C466" s="59" t="s">
        <v>3484</v>
      </c>
      <c r="D466" s="60">
        <v>2972</v>
      </c>
      <c r="E466" s="59">
        <v>10</v>
      </c>
      <c r="F466" s="61">
        <v>1611.0911000000001</v>
      </c>
      <c r="G466" s="64">
        <v>0.54390000000000005</v>
      </c>
      <c r="H466" s="59">
        <v>0.53680000000000005</v>
      </c>
      <c r="I466" s="59">
        <v>0.52780000000000005</v>
      </c>
      <c r="J466" s="59">
        <v>0.61109999999999998</v>
      </c>
      <c r="K466" s="59">
        <v>0.59750000000000003</v>
      </c>
      <c r="L466" s="59">
        <v>0.55889999999999995</v>
      </c>
      <c r="M466" s="59">
        <v>0.60460000000000003</v>
      </c>
      <c r="N466" s="59">
        <v>0.59099999999999997</v>
      </c>
      <c r="O466" s="59">
        <v>0.62729999999999997</v>
      </c>
      <c r="P466" s="59">
        <v>0.58919999999999995</v>
      </c>
      <c r="Q466" s="59">
        <v>0.58150000000000002</v>
      </c>
      <c r="R466" s="59">
        <v>0.41589999999999999</v>
      </c>
      <c r="S466" s="59">
        <v>0.32200000000000001</v>
      </c>
      <c r="T466" s="2">
        <f t="shared" si="14"/>
        <v>0.6</v>
      </c>
      <c r="U466" s="1">
        <f t="shared" si="15"/>
        <v>0</v>
      </c>
    </row>
    <row r="467" spans="1:21" x14ac:dyDescent="0.25">
      <c r="A467" s="66">
        <v>11109</v>
      </c>
      <c r="B467" s="57" t="s">
        <v>954</v>
      </c>
      <c r="C467" s="59" t="s">
        <v>3485</v>
      </c>
      <c r="D467" s="60">
        <v>4367</v>
      </c>
      <c r="E467" s="59">
        <v>2</v>
      </c>
      <c r="F467" s="61">
        <v>2424.9187000000002</v>
      </c>
      <c r="G467" s="64">
        <v>0.55549999999999999</v>
      </c>
      <c r="H467" s="59">
        <v>0.57620000000000005</v>
      </c>
      <c r="I467" s="59">
        <v>0.56269999999999998</v>
      </c>
      <c r="J467" s="59">
        <v>0.54390000000000005</v>
      </c>
      <c r="K467" s="59">
        <v>0.5151</v>
      </c>
      <c r="L467" s="59">
        <v>0.59</v>
      </c>
      <c r="M467" s="59">
        <v>0.55389999999999995</v>
      </c>
      <c r="N467" s="59">
        <v>0.55649999999999999</v>
      </c>
      <c r="O467" s="59">
        <v>0.5423</v>
      </c>
      <c r="P467" s="59">
        <v>0.53400000000000003</v>
      </c>
      <c r="Q467" s="59">
        <v>0.57589999999999997</v>
      </c>
      <c r="R467" s="59">
        <v>0.57489999999999997</v>
      </c>
      <c r="S467" s="59">
        <v>0.54430000000000001</v>
      </c>
      <c r="T467" s="2">
        <f t="shared" si="14"/>
        <v>0.6</v>
      </c>
      <c r="U467" s="1">
        <f t="shared" si="15"/>
        <v>0</v>
      </c>
    </row>
    <row r="468" spans="1:21" x14ac:dyDescent="0.25">
      <c r="A468" s="66">
        <v>11110</v>
      </c>
      <c r="B468" s="57" t="s">
        <v>950</v>
      </c>
      <c r="C468" s="59" t="s">
        <v>3486</v>
      </c>
      <c r="D468" s="60">
        <v>6747</v>
      </c>
      <c r="E468" s="59">
        <v>62</v>
      </c>
      <c r="F468" s="61">
        <v>4188.4943000000003</v>
      </c>
      <c r="G468" s="64">
        <v>0.62660000000000005</v>
      </c>
      <c r="H468" s="59">
        <v>0.59450000000000003</v>
      </c>
      <c r="I468" s="59">
        <v>0.68</v>
      </c>
      <c r="J468" s="59">
        <v>0.62929999999999997</v>
      </c>
      <c r="K468" s="59">
        <v>0.65990000000000004</v>
      </c>
      <c r="L468" s="59">
        <v>0.68530000000000002</v>
      </c>
      <c r="M468" s="59">
        <v>0.63149999999999995</v>
      </c>
      <c r="N468" s="59">
        <v>0.70579999999999998</v>
      </c>
      <c r="O468" s="59">
        <v>0.67179999999999995</v>
      </c>
      <c r="P468" s="59">
        <v>0.60040000000000004</v>
      </c>
      <c r="Q468" s="59">
        <v>0.50290000000000001</v>
      </c>
      <c r="R468" s="59">
        <v>0.6139</v>
      </c>
      <c r="S468" s="59">
        <v>0.54420000000000002</v>
      </c>
      <c r="T468" s="2">
        <f t="shared" si="14"/>
        <v>0.6</v>
      </c>
      <c r="U468" s="1">
        <f t="shared" si="15"/>
        <v>1</v>
      </c>
    </row>
    <row r="469" spans="1:21" x14ac:dyDescent="0.25">
      <c r="A469" s="66">
        <v>11111</v>
      </c>
      <c r="B469" s="57" t="s">
        <v>954</v>
      </c>
      <c r="C469" s="59" t="s">
        <v>3487</v>
      </c>
      <c r="D469" s="60">
        <v>2778</v>
      </c>
      <c r="E469" s="59">
        <v>4</v>
      </c>
      <c r="F469" s="61">
        <v>1267.7976000000001</v>
      </c>
      <c r="G469" s="64">
        <v>0.45700000000000002</v>
      </c>
      <c r="H469" s="59">
        <v>0.49259999999999998</v>
      </c>
      <c r="I469" s="59">
        <v>0.43980000000000002</v>
      </c>
      <c r="J469" s="59">
        <v>0.49159999999999998</v>
      </c>
      <c r="K469" s="59">
        <v>0.42809999999999998</v>
      </c>
      <c r="L469" s="59">
        <v>0.4133</v>
      </c>
      <c r="M469" s="59">
        <v>0.41830000000000001</v>
      </c>
      <c r="N469" s="59">
        <v>0.41020000000000001</v>
      </c>
      <c r="O469" s="59">
        <v>0.42180000000000001</v>
      </c>
      <c r="P469" s="59">
        <v>0.50439999999999996</v>
      </c>
      <c r="Q469" s="59">
        <v>0.47949999999999998</v>
      </c>
      <c r="R469" s="59">
        <v>0.5101</v>
      </c>
      <c r="S469" s="59">
        <v>0.4551</v>
      </c>
      <c r="T469" s="2">
        <f t="shared" si="14"/>
        <v>0.6</v>
      </c>
      <c r="U469" s="1">
        <f t="shared" si="15"/>
        <v>0</v>
      </c>
    </row>
    <row r="470" spans="1:21" x14ac:dyDescent="0.25">
      <c r="A470" s="66">
        <v>11112</v>
      </c>
      <c r="B470" s="57" t="s">
        <v>954</v>
      </c>
      <c r="C470" s="59" t="s">
        <v>3488</v>
      </c>
      <c r="D470" s="60">
        <v>3501</v>
      </c>
      <c r="E470" s="59">
        <v>107</v>
      </c>
      <c r="F470" s="61">
        <v>1557.6697999999999</v>
      </c>
      <c r="G470" s="64">
        <v>0.45889999999999997</v>
      </c>
      <c r="H470" s="59">
        <v>0.46489999999999998</v>
      </c>
      <c r="I470" s="59">
        <v>0.49509999999999998</v>
      </c>
      <c r="J470" s="59">
        <v>0.50139999999999996</v>
      </c>
      <c r="K470" s="59">
        <v>0.46310000000000001</v>
      </c>
      <c r="L470" s="59">
        <v>0.46400000000000002</v>
      </c>
      <c r="M470" s="59">
        <v>0.47470000000000001</v>
      </c>
      <c r="N470" s="59">
        <v>0.46189999999999998</v>
      </c>
      <c r="O470" s="59">
        <v>0.49030000000000001</v>
      </c>
      <c r="P470" s="59">
        <v>0.42149999999999999</v>
      </c>
      <c r="Q470" s="59">
        <v>0.41810000000000003</v>
      </c>
      <c r="R470" s="59">
        <v>0.43769999999999998</v>
      </c>
      <c r="S470" s="59">
        <v>0.45169999999999999</v>
      </c>
      <c r="T470" s="2">
        <f t="shared" si="14"/>
        <v>0.6</v>
      </c>
      <c r="U470" s="1">
        <f t="shared" si="15"/>
        <v>0</v>
      </c>
    </row>
    <row r="471" spans="1:21" x14ac:dyDescent="0.25">
      <c r="A471" s="66">
        <v>11451</v>
      </c>
      <c r="B471" s="57" t="s">
        <v>957</v>
      </c>
      <c r="C471" s="59" t="s">
        <v>3489</v>
      </c>
      <c r="D471" s="60">
        <v>9584</v>
      </c>
      <c r="E471" s="60">
        <v>1028</v>
      </c>
      <c r="F471" s="61">
        <v>5416.5387000000001</v>
      </c>
      <c r="G471" s="64">
        <v>0.6331</v>
      </c>
      <c r="H471" s="59">
        <v>0.66749999999999998</v>
      </c>
      <c r="I471" s="59">
        <v>0.64180000000000004</v>
      </c>
      <c r="J471" s="59">
        <v>0.69299999999999995</v>
      </c>
      <c r="K471" s="59">
        <v>0.60089999999999999</v>
      </c>
      <c r="L471" s="59">
        <v>0.62809999999999999</v>
      </c>
      <c r="M471" s="59">
        <v>0.52559999999999996</v>
      </c>
      <c r="N471" s="59">
        <v>0.49370000000000003</v>
      </c>
      <c r="O471" s="59">
        <v>0.39410000000000001</v>
      </c>
      <c r="P471" s="59">
        <v>0.64590000000000003</v>
      </c>
      <c r="Q471" s="59">
        <v>0.67190000000000005</v>
      </c>
      <c r="R471" s="59">
        <v>0.71970000000000001</v>
      </c>
      <c r="S471" s="59">
        <v>0.69299999999999995</v>
      </c>
      <c r="T471" s="2">
        <f t="shared" si="14"/>
        <v>0.8</v>
      </c>
      <c r="U471" s="1">
        <f t="shared" si="15"/>
        <v>0</v>
      </c>
    </row>
    <row r="472" spans="1:21" x14ac:dyDescent="0.25">
      <c r="A472" s="66">
        <v>40840</v>
      </c>
      <c r="B472" s="57" t="s">
        <v>976</v>
      </c>
      <c r="C472" s="59" t="s">
        <v>3490</v>
      </c>
      <c r="D472" s="59">
        <v>951</v>
      </c>
      <c r="E472" s="59">
        <v>14</v>
      </c>
      <c r="F472" s="59">
        <v>377.86450000000002</v>
      </c>
      <c r="G472" s="64">
        <v>0.40329999999999999</v>
      </c>
      <c r="H472" s="59">
        <v>0</v>
      </c>
      <c r="I472" s="59">
        <v>0.46750000000000003</v>
      </c>
      <c r="J472" s="59">
        <v>0.39190000000000003</v>
      </c>
      <c r="K472" s="59">
        <v>0.39439999999999997</v>
      </c>
      <c r="L472" s="59">
        <v>0</v>
      </c>
      <c r="M472" s="59">
        <v>0</v>
      </c>
      <c r="N472" s="59">
        <v>0.41760000000000003</v>
      </c>
      <c r="O472" s="59">
        <v>0.66749999999999998</v>
      </c>
      <c r="P472" s="59">
        <v>0.58809999999999996</v>
      </c>
      <c r="Q472" s="59">
        <v>0.58640000000000003</v>
      </c>
      <c r="R472" s="59">
        <v>0.55069999999999997</v>
      </c>
      <c r="S472" s="59">
        <v>0.57110000000000005</v>
      </c>
      <c r="T472" s="2">
        <f t="shared" si="14"/>
        <v>0.6</v>
      </c>
      <c r="U472" s="1">
        <f t="shared" si="15"/>
        <v>0</v>
      </c>
    </row>
    <row r="473" spans="1:21" x14ac:dyDescent="0.25">
      <c r="A473" s="66">
        <v>10712</v>
      </c>
      <c r="B473" s="57" t="s">
        <v>1009</v>
      </c>
      <c r="C473" s="59" t="s">
        <v>3644</v>
      </c>
      <c r="D473" s="60">
        <v>43245</v>
      </c>
      <c r="E473" s="59">
        <v>441</v>
      </c>
      <c r="F473" s="61">
        <v>51423.604700000004</v>
      </c>
      <c r="G473" s="64">
        <v>1.2014</v>
      </c>
      <c r="H473" s="59">
        <v>1.3253999999999999</v>
      </c>
      <c r="I473" s="59">
        <v>1.3148</v>
      </c>
      <c r="J473" s="59">
        <v>1.2736000000000001</v>
      </c>
      <c r="K473" s="59">
        <v>1.2770999999999999</v>
      </c>
      <c r="L473" s="59">
        <v>1.3320000000000001</v>
      </c>
      <c r="M473" s="59">
        <v>1.2435</v>
      </c>
      <c r="N473" s="59">
        <v>1.3111999999999999</v>
      </c>
      <c r="O473" s="59">
        <v>1.2886</v>
      </c>
      <c r="P473" s="59">
        <v>1.1258999999999999</v>
      </c>
      <c r="Q473" s="59">
        <v>0.94369999999999998</v>
      </c>
      <c r="R473" s="59">
        <v>0.81220000000000003</v>
      </c>
      <c r="S473" s="59">
        <v>0.9032</v>
      </c>
      <c r="T473" s="2">
        <f t="shared" si="14"/>
        <v>1.2</v>
      </c>
      <c r="U473" s="1">
        <f t="shared" si="15"/>
        <v>1</v>
      </c>
    </row>
    <row r="474" spans="1:21" x14ac:dyDescent="0.25">
      <c r="A474" s="66">
        <v>11113</v>
      </c>
      <c r="B474" s="57" t="s">
        <v>954</v>
      </c>
      <c r="C474" s="59" t="s">
        <v>3645</v>
      </c>
      <c r="D474" s="60">
        <v>3217</v>
      </c>
      <c r="E474" s="59">
        <v>27</v>
      </c>
      <c r="F474" s="61">
        <v>1894.2019</v>
      </c>
      <c r="G474" s="64">
        <v>0.59379999999999999</v>
      </c>
      <c r="H474" s="59">
        <v>0.62170000000000003</v>
      </c>
      <c r="I474" s="59">
        <v>0.62860000000000005</v>
      </c>
      <c r="J474" s="59">
        <v>0.62990000000000002</v>
      </c>
      <c r="K474" s="59">
        <v>0.57609999999999995</v>
      </c>
      <c r="L474" s="59">
        <v>0.56120000000000003</v>
      </c>
      <c r="M474" s="59">
        <v>0.58989999999999998</v>
      </c>
      <c r="N474" s="59">
        <v>0.59670000000000001</v>
      </c>
      <c r="O474" s="59">
        <v>0.58440000000000003</v>
      </c>
      <c r="P474" s="59">
        <v>0.58709999999999996</v>
      </c>
      <c r="Q474" s="59">
        <v>0.60270000000000001</v>
      </c>
      <c r="R474" s="59">
        <v>0.59150000000000003</v>
      </c>
      <c r="S474" s="59">
        <v>0.54900000000000004</v>
      </c>
      <c r="T474" s="2">
        <f t="shared" si="14"/>
        <v>0.6</v>
      </c>
      <c r="U474" s="1">
        <f t="shared" si="15"/>
        <v>0</v>
      </c>
    </row>
    <row r="475" spans="1:21" x14ac:dyDescent="0.25">
      <c r="A475" s="66">
        <v>11114</v>
      </c>
      <c r="B475" s="57" t="s">
        <v>954</v>
      </c>
      <c r="C475" s="59" t="s">
        <v>3646</v>
      </c>
      <c r="D475" s="60">
        <v>3204</v>
      </c>
      <c r="E475" s="59">
        <v>28</v>
      </c>
      <c r="F475" s="61">
        <v>1663.6125</v>
      </c>
      <c r="G475" s="64">
        <v>0.52380000000000004</v>
      </c>
      <c r="H475" s="59">
        <v>0.52959999999999996</v>
      </c>
      <c r="I475" s="59">
        <v>0.52339999999999998</v>
      </c>
      <c r="J475" s="59">
        <v>0.5161</v>
      </c>
      <c r="K475" s="59">
        <v>0.45250000000000001</v>
      </c>
      <c r="L475" s="59">
        <v>0.42249999999999999</v>
      </c>
      <c r="M475" s="59">
        <v>0.504</v>
      </c>
      <c r="N475" s="59">
        <v>0.53410000000000002</v>
      </c>
      <c r="O475" s="59">
        <v>0.54400000000000004</v>
      </c>
      <c r="P475" s="59">
        <v>0.49270000000000003</v>
      </c>
      <c r="Q475" s="59">
        <v>0.54669999999999996</v>
      </c>
      <c r="R475" s="59">
        <v>0.60919999999999996</v>
      </c>
      <c r="S475" s="59">
        <v>0.56950000000000001</v>
      </c>
      <c r="T475" s="2">
        <f t="shared" si="14"/>
        <v>0.6</v>
      </c>
      <c r="U475" s="1">
        <f t="shared" si="15"/>
        <v>0</v>
      </c>
    </row>
    <row r="476" spans="1:21" x14ac:dyDescent="0.25">
      <c r="A476" s="66">
        <v>11115</v>
      </c>
      <c r="B476" s="57" t="s">
        <v>954</v>
      </c>
      <c r="C476" s="59" t="s">
        <v>3647</v>
      </c>
      <c r="D476" s="60">
        <v>2850</v>
      </c>
      <c r="E476" s="59">
        <v>15</v>
      </c>
      <c r="F476" s="61">
        <v>1561.1941999999999</v>
      </c>
      <c r="G476" s="64">
        <v>0.55069999999999997</v>
      </c>
      <c r="H476" s="59">
        <v>0.59319999999999995</v>
      </c>
      <c r="I476" s="59">
        <v>0.57450000000000001</v>
      </c>
      <c r="J476" s="59">
        <v>0.58440000000000003</v>
      </c>
      <c r="K476" s="59">
        <v>0.51129999999999998</v>
      </c>
      <c r="L476" s="59">
        <v>0.46300000000000002</v>
      </c>
      <c r="M476" s="59">
        <v>0.50970000000000004</v>
      </c>
      <c r="N476" s="59">
        <v>0.53180000000000005</v>
      </c>
      <c r="O476" s="59">
        <v>0.52890000000000004</v>
      </c>
      <c r="P476" s="59">
        <v>0.60499999999999998</v>
      </c>
      <c r="Q476" s="59">
        <v>0.58589999999999998</v>
      </c>
      <c r="R476" s="59">
        <v>0.57589999999999997</v>
      </c>
      <c r="S476" s="59">
        <v>0.56599999999999995</v>
      </c>
      <c r="T476" s="2">
        <f t="shared" si="14"/>
        <v>0.6</v>
      </c>
      <c r="U476" s="1">
        <f t="shared" si="15"/>
        <v>0</v>
      </c>
    </row>
    <row r="477" spans="1:21" x14ac:dyDescent="0.25">
      <c r="A477" s="66">
        <v>11116</v>
      </c>
      <c r="B477" s="57" t="s">
        <v>954</v>
      </c>
      <c r="C477" s="59" t="s">
        <v>3648</v>
      </c>
      <c r="D477" s="60">
        <v>2803</v>
      </c>
      <c r="E477" s="59">
        <v>302</v>
      </c>
      <c r="F477" s="61">
        <v>1363.7481</v>
      </c>
      <c r="G477" s="64">
        <v>0.54530000000000001</v>
      </c>
      <c r="H477" s="59">
        <v>0.53029999999999999</v>
      </c>
      <c r="I477" s="59">
        <v>0.60429999999999995</v>
      </c>
      <c r="J477" s="59">
        <v>0.5353</v>
      </c>
      <c r="K477" s="59">
        <v>0.55049999999999999</v>
      </c>
      <c r="L477" s="59">
        <v>0.5645</v>
      </c>
      <c r="M477" s="59">
        <v>0.49149999999999999</v>
      </c>
      <c r="N477" s="59">
        <v>0.56289999999999996</v>
      </c>
      <c r="O477" s="59">
        <v>0.57769999999999999</v>
      </c>
      <c r="P477" s="59">
        <v>0.54310000000000003</v>
      </c>
      <c r="Q477" s="59">
        <v>0.51139999999999997</v>
      </c>
      <c r="R477" s="59">
        <v>0.53059999999999996</v>
      </c>
      <c r="S477" s="59">
        <v>0.55910000000000004</v>
      </c>
      <c r="T477" s="2">
        <f t="shared" si="14"/>
        <v>0.6</v>
      </c>
      <c r="U477" s="1">
        <f t="shared" si="15"/>
        <v>0</v>
      </c>
    </row>
    <row r="478" spans="1:21" x14ac:dyDescent="0.25">
      <c r="A478" s="66">
        <v>11117</v>
      </c>
      <c r="B478" s="57" t="s">
        <v>954</v>
      </c>
      <c r="C478" s="59" t="s">
        <v>3649</v>
      </c>
      <c r="D478" s="60">
        <v>2927</v>
      </c>
      <c r="E478" s="59">
        <v>102</v>
      </c>
      <c r="F478" s="61">
        <v>1405.7899</v>
      </c>
      <c r="G478" s="64">
        <v>0.49759999999999999</v>
      </c>
      <c r="H478" s="59">
        <v>0.54449999999999998</v>
      </c>
      <c r="I478" s="59">
        <v>0.5675</v>
      </c>
      <c r="J478" s="59">
        <v>0.51049999999999995</v>
      </c>
      <c r="K478" s="59">
        <v>0.44719999999999999</v>
      </c>
      <c r="L478" s="59">
        <v>0.40960000000000002</v>
      </c>
      <c r="M478" s="59">
        <v>0.4199</v>
      </c>
      <c r="N478" s="59">
        <v>0.438</v>
      </c>
      <c r="O478" s="59">
        <v>0.49340000000000001</v>
      </c>
      <c r="P478" s="59">
        <v>0.49930000000000002</v>
      </c>
      <c r="Q478" s="59">
        <v>0.57050000000000001</v>
      </c>
      <c r="R478" s="59">
        <v>0.5615</v>
      </c>
      <c r="S478" s="59">
        <v>0.54510000000000003</v>
      </c>
      <c r="T478" s="2">
        <f t="shared" si="14"/>
        <v>0.6</v>
      </c>
      <c r="U478" s="1">
        <f t="shared" si="15"/>
        <v>0</v>
      </c>
    </row>
    <row r="479" spans="1:21" x14ac:dyDescent="0.25">
      <c r="A479" s="66">
        <v>11118</v>
      </c>
      <c r="B479" s="57" t="s">
        <v>954</v>
      </c>
      <c r="C479" s="59" t="s">
        <v>3650</v>
      </c>
      <c r="D479" s="60">
        <v>5202</v>
      </c>
      <c r="E479" s="59">
        <v>42</v>
      </c>
      <c r="F479" s="61">
        <v>2360.3150999999998</v>
      </c>
      <c r="G479" s="64">
        <v>0.45739999999999997</v>
      </c>
      <c r="H479" s="59">
        <v>0.501</v>
      </c>
      <c r="I479" s="59">
        <v>0.43140000000000001</v>
      </c>
      <c r="J479" s="59">
        <v>0.44319999999999998</v>
      </c>
      <c r="K479" s="59">
        <v>0.4587</v>
      </c>
      <c r="L479" s="59">
        <v>0.41289999999999999</v>
      </c>
      <c r="M479" s="59">
        <v>0.46760000000000002</v>
      </c>
      <c r="N479" s="59">
        <v>0.45569999999999999</v>
      </c>
      <c r="O479" s="59">
        <v>0.43759999999999999</v>
      </c>
      <c r="P479" s="59">
        <v>0.46360000000000001</v>
      </c>
      <c r="Q479" s="59">
        <v>0.45590000000000003</v>
      </c>
      <c r="R479" s="59">
        <v>0.44690000000000002</v>
      </c>
      <c r="S479" s="59">
        <v>0.49909999999999999</v>
      </c>
      <c r="T479" s="2">
        <f t="shared" si="14"/>
        <v>0.6</v>
      </c>
      <c r="U479" s="1">
        <f t="shared" si="15"/>
        <v>0</v>
      </c>
    </row>
    <row r="480" spans="1:21" x14ac:dyDescent="0.25">
      <c r="A480" s="66">
        <v>10713</v>
      </c>
      <c r="B480" s="57" t="s">
        <v>946</v>
      </c>
      <c r="C480" s="59" t="s">
        <v>2913</v>
      </c>
      <c r="D480" s="60">
        <v>54631</v>
      </c>
      <c r="E480" s="60">
        <v>18112</v>
      </c>
      <c r="F480" s="61">
        <v>70319.151899999997</v>
      </c>
      <c r="G480" s="64">
        <v>1.9255</v>
      </c>
      <c r="H480" s="59">
        <v>1.9786999999999999</v>
      </c>
      <c r="I480" s="59">
        <v>0</v>
      </c>
      <c r="J480" s="59">
        <v>2.0044</v>
      </c>
      <c r="K480" s="59">
        <v>0</v>
      </c>
      <c r="L480" s="59">
        <v>1.9439</v>
      </c>
      <c r="M480" s="59">
        <v>1.9384999999999999</v>
      </c>
      <c r="N480" s="59">
        <v>1.8602000000000001</v>
      </c>
      <c r="O480" s="59">
        <v>0</v>
      </c>
      <c r="P480" s="59">
        <v>1.8821000000000001</v>
      </c>
      <c r="Q480" s="59">
        <v>0</v>
      </c>
      <c r="R480" s="59">
        <v>1.8925000000000001</v>
      </c>
      <c r="S480" s="59">
        <v>1.9098999999999999</v>
      </c>
      <c r="T480" s="2">
        <f t="shared" si="14"/>
        <v>1.6</v>
      </c>
      <c r="U480" s="1">
        <f t="shared" si="15"/>
        <v>1</v>
      </c>
    </row>
    <row r="481" spans="1:21" x14ac:dyDescent="0.25">
      <c r="A481" s="66">
        <v>11119</v>
      </c>
      <c r="B481" s="57" t="s">
        <v>983</v>
      </c>
      <c r="C481" s="59" t="s">
        <v>2914</v>
      </c>
      <c r="D481" s="60">
        <v>19788</v>
      </c>
      <c r="E481" s="59">
        <v>814</v>
      </c>
      <c r="F481" s="61">
        <v>19917.7726</v>
      </c>
      <c r="G481" s="64">
        <v>1.0497000000000001</v>
      </c>
      <c r="H481" s="59">
        <v>1.1085</v>
      </c>
      <c r="I481" s="59">
        <v>1.159</v>
      </c>
      <c r="J481" s="59">
        <v>1.0477000000000001</v>
      </c>
      <c r="K481" s="59">
        <v>1.1689000000000001</v>
      </c>
      <c r="L481" s="59">
        <v>1.0499000000000001</v>
      </c>
      <c r="M481" s="59">
        <v>1.1908000000000001</v>
      </c>
      <c r="N481" s="59">
        <v>0.99129999999999996</v>
      </c>
      <c r="O481" s="59">
        <v>1.0649999999999999</v>
      </c>
      <c r="P481" s="59">
        <v>0.98529999999999995</v>
      </c>
      <c r="Q481" s="59">
        <v>0.92490000000000006</v>
      </c>
      <c r="R481" s="59">
        <v>0.96030000000000004</v>
      </c>
      <c r="S481" s="59">
        <v>0.99680000000000002</v>
      </c>
      <c r="T481" s="2">
        <f t="shared" si="14"/>
        <v>1</v>
      </c>
      <c r="U481" s="1">
        <f t="shared" si="15"/>
        <v>1</v>
      </c>
    </row>
    <row r="482" spans="1:21" ht="26.4" x14ac:dyDescent="0.25">
      <c r="A482" s="66">
        <v>11120</v>
      </c>
      <c r="B482" s="57" t="s">
        <v>954</v>
      </c>
      <c r="C482" s="59" t="s">
        <v>2915</v>
      </c>
      <c r="D482" s="60">
        <v>5830</v>
      </c>
      <c r="E482" s="59">
        <v>492</v>
      </c>
      <c r="F482" s="61">
        <v>2474.9009000000001</v>
      </c>
      <c r="G482" s="64">
        <v>0.46360000000000001</v>
      </c>
      <c r="H482" s="59">
        <v>0.48170000000000002</v>
      </c>
      <c r="I482" s="59">
        <v>0.51349999999999996</v>
      </c>
      <c r="J482" s="59">
        <v>0.52500000000000002</v>
      </c>
      <c r="K482" s="59">
        <v>0.46600000000000003</v>
      </c>
      <c r="L482" s="59">
        <v>0.4466</v>
      </c>
      <c r="M482" s="59">
        <v>0.44540000000000002</v>
      </c>
      <c r="N482" s="59">
        <v>0.48359999999999997</v>
      </c>
      <c r="O482" s="59">
        <v>0.53800000000000003</v>
      </c>
      <c r="P482" s="59">
        <v>0.55659999999999998</v>
      </c>
      <c r="Q482" s="59">
        <v>0.32950000000000002</v>
      </c>
      <c r="R482" s="59">
        <v>0.2422</v>
      </c>
      <c r="S482" s="59">
        <v>0.36659999999999998</v>
      </c>
      <c r="T482" s="2">
        <f t="shared" si="14"/>
        <v>0.6</v>
      </c>
      <c r="U482" s="1">
        <f t="shared" si="15"/>
        <v>0</v>
      </c>
    </row>
    <row r="483" spans="1:21" x14ac:dyDescent="0.25">
      <c r="A483" s="66">
        <v>11121</v>
      </c>
      <c r="B483" s="57" t="s">
        <v>950</v>
      </c>
      <c r="C483" s="59" t="s">
        <v>2916</v>
      </c>
      <c r="D483" s="60">
        <v>6311</v>
      </c>
      <c r="E483" s="59">
        <v>43</v>
      </c>
      <c r="F483" s="61">
        <v>3677.5812999999998</v>
      </c>
      <c r="G483" s="64">
        <v>0.5867</v>
      </c>
      <c r="H483" s="59">
        <v>0.64839999999999998</v>
      </c>
      <c r="I483" s="59">
        <v>0.62009999999999998</v>
      </c>
      <c r="J483" s="59">
        <v>0.5706</v>
      </c>
      <c r="K483" s="59">
        <v>0.60499999999999998</v>
      </c>
      <c r="L483" s="59">
        <v>0.59799999999999998</v>
      </c>
      <c r="M483" s="59">
        <v>0.60489999999999999</v>
      </c>
      <c r="N483" s="59">
        <v>0.62109999999999999</v>
      </c>
      <c r="O483" s="59">
        <v>0.56259999999999999</v>
      </c>
      <c r="P483" s="59">
        <v>0.56079999999999997</v>
      </c>
      <c r="Q483" s="59">
        <v>0.52649999999999997</v>
      </c>
      <c r="R483" s="59">
        <v>0.57320000000000004</v>
      </c>
      <c r="S483" s="59">
        <v>0.54859999999999998</v>
      </c>
      <c r="T483" s="2">
        <f t="shared" si="14"/>
        <v>0.6</v>
      </c>
      <c r="U483" s="1">
        <f t="shared" si="15"/>
        <v>0</v>
      </c>
    </row>
    <row r="484" spans="1:21" x14ac:dyDescent="0.25">
      <c r="A484" s="66">
        <v>11122</v>
      </c>
      <c r="B484" s="57" t="s">
        <v>954</v>
      </c>
      <c r="C484" s="59" t="s">
        <v>2917</v>
      </c>
      <c r="D484" s="60">
        <v>5738</v>
      </c>
      <c r="E484" s="59">
        <v>3</v>
      </c>
      <c r="F484" s="61">
        <v>3646.5124999999998</v>
      </c>
      <c r="G484" s="64">
        <v>0.63580000000000003</v>
      </c>
      <c r="H484" s="59">
        <v>0.62909999999999999</v>
      </c>
      <c r="I484" s="59">
        <v>0.63119999999999998</v>
      </c>
      <c r="J484" s="59">
        <v>0.59009999999999996</v>
      </c>
      <c r="K484" s="59">
        <v>0.57189999999999996</v>
      </c>
      <c r="L484" s="59">
        <v>0.60780000000000001</v>
      </c>
      <c r="M484" s="59">
        <v>0.63649999999999995</v>
      </c>
      <c r="N484" s="59">
        <v>0.67510000000000003</v>
      </c>
      <c r="O484" s="59">
        <v>0.68489999999999995</v>
      </c>
      <c r="P484" s="59">
        <v>0.70599999999999996</v>
      </c>
      <c r="Q484" s="59">
        <v>0.66379999999999995</v>
      </c>
      <c r="R484" s="59">
        <v>0.64070000000000005</v>
      </c>
      <c r="S484" s="59">
        <v>0.59730000000000005</v>
      </c>
      <c r="T484" s="2">
        <f t="shared" si="14"/>
        <v>0.6</v>
      </c>
      <c r="U484" s="1">
        <f t="shared" si="15"/>
        <v>1</v>
      </c>
    </row>
    <row r="485" spans="1:21" x14ac:dyDescent="0.25">
      <c r="A485" s="66">
        <v>11123</v>
      </c>
      <c r="B485" s="57" t="s">
        <v>954</v>
      </c>
      <c r="C485" s="59" t="s">
        <v>2918</v>
      </c>
      <c r="D485" s="60">
        <v>5887</v>
      </c>
      <c r="E485" s="59">
        <v>364</v>
      </c>
      <c r="F485" s="61">
        <v>3405.3551000000002</v>
      </c>
      <c r="G485" s="64">
        <v>0.61660000000000004</v>
      </c>
      <c r="H485" s="59">
        <v>0.65659999999999996</v>
      </c>
      <c r="I485" s="59">
        <v>0.62539999999999996</v>
      </c>
      <c r="J485" s="59">
        <v>0.61040000000000005</v>
      </c>
      <c r="K485" s="59">
        <v>0.627</v>
      </c>
      <c r="L485" s="59">
        <v>0.61339999999999995</v>
      </c>
      <c r="M485" s="59">
        <v>0.61219999999999997</v>
      </c>
      <c r="N485" s="59">
        <v>0.61250000000000004</v>
      </c>
      <c r="O485" s="59">
        <v>0.6361</v>
      </c>
      <c r="P485" s="59">
        <v>0.63219999999999998</v>
      </c>
      <c r="Q485" s="59">
        <v>0.64039999999999997</v>
      </c>
      <c r="R485" s="59">
        <v>0.55669999999999997</v>
      </c>
      <c r="S485" s="59">
        <v>0.51500000000000001</v>
      </c>
      <c r="T485" s="2">
        <f t="shared" si="14"/>
        <v>0.6</v>
      </c>
      <c r="U485" s="1">
        <f t="shared" si="15"/>
        <v>1</v>
      </c>
    </row>
    <row r="486" spans="1:21" x14ac:dyDescent="0.25">
      <c r="A486" s="66">
        <v>11124</v>
      </c>
      <c r="B486" s="57" t="s">
        <v>954</v>
      </c>
      <c r="C486" s="59" t="s">
        <v>2919</v>
      </c>
      <c r="D486" s="60">
        <v>3172</v>
      </c>
      <c r="E486" s="59">
        <v>0</v>
      </c>
      <c r="F486" s="61">
        <v>1779.3202000000001</v>
      </c>
      <c r="G486" s="64">
        <v>0.56089999999999995</v>
      </c>
      <c r="H486" s="59">
        <v>0.57520000000000004</v>
      </c>
      <c r="I486" s="59">
        <v>0.53849999999999998</v>
      </c>
      <c r="J486" s="59">
        <v>0.50249999999999995</v>
      </c>
      <c r="K486" s="59">
        <v>0.57199999999999995</v>
      </c>
      <c r="L486" s="59">
        <v>0.71160000000000001</v>
      </c>
      <c r="M486" s="59">
        <v>0.50349999999999995</v>
      </c>
      <c r="N486" s="59">
        <v>0.53090000000000004</v>
      </c>
      <c r="O486" s="59">
        <v>0.58760000000000001</v>
      </c>
      <c r="P486" s="59">
        <v>0.56569999999999998</v>
      </c>
      <c r="Q486" s="59">
        <v>0.54749999999999999</v>
      </c>
      <c r="R486" s="59">
        <v>0.56899999999999995</v>
      </c>
      <c r="S486" s="59">
        <v>0.5484</v>
      </c>
      <c r="T486" s="2">
        <f t="shared" si="14"/>
        <v>0.6</v>
      </c>
      <c r="U486" s="1">
        <f t="shared" si="15"/>
        <v>0</v>
      </c>
    </row>
    <row r="487" spans="1:21" x14ac:dyDescent="0.25">
      <c r="A487" s="66">
        <v>11125</v>
      </c>
      <c r="B487" s="57" t="s">
        <v>983</v>
      </c>
      <c r="C487" s="59" t="s">
        <v>2920</v>
      </c>
      <c r="D487" s="60">
        <v>17101</v>
      </c>
      <c r="E487" s="59">
        <v>74</v>
      </c>
      <c r="F487" s="61">
        <v>17761.107</v>
      </c>
      <c r="G487" s="64">
        <v>1.0430999999999999</v>
      </c>
      <c r="H487" s="59">
        <v>0.9859</v>
      </c>
      <c r="I487" s="59">
        <v>1.0269999999999999</v>
      </c>
      <c r="J487" s="59">
        <v>1.0704</v>
      </c>
      <c r="K487" s="59">
        <v>0.9556</v>
      </c>
      <c r="L487" s="59">
        <v>1.0610999999999999</v>
      </c>
      <c r="M487" s="59">
        <v>1.0976999999999999</v>
      </c>
      <c r="N487" s="59">
        <v>1.0125999999999999</v>
      </c>
      <c r="O487" s="59">
        <v>1.0893999999999999</v>
      </c>
      <c r="P487" s="59">
        <v>1.0188999999999999</v>
      </c>
      <c r="Q487" s="59">
        <v>1.0342</v>
      </c>
      <c r="R487" s="59">
        <v>1.1188</v>
      </c>
      <c r="S487" s="59">
        <v>1.1085</v>
      </c>
      <c r="T487" s="2">
        <f t="shared" si="14"/>
        <v>1</v>
      </c>
      <c r="U487" s="1">
        <f t="shared" si="15"/>
        <v>1</v>
      </c>
    </row>
    <row r="488" spans="1:21" x14ac:dyDescent="0.25">
      <c r="A488" s="66">
        <v>11126</v>
      </c>
      <c r="B488" s="57" t="s">
        <v>954</v>
      </c>
      <c r="C488" s="59" t="s">
        <v>2921</v>
      </c>
      <c r="D488" s="60">
        <v>7069</v>
      </c>
      <c r="E488" s="59">
        <v>52</v>
      </c>
      <c r="F488" s="61">
        <v>3423.7348000000002</v>
      </c>
      <c r="G488" s="64">
        <v>0.4879</v>
      </c>
      <c r="H488" s="59">
        <v>0.63280000000000003</v>
      </c>
      <c r="I488" s="59">
        <v>0.65200000000000002</v>
      </c>
      <c r="J488" s="59">
        <v>0.61339999999999995</v>
      </c>
      <c r="K488" s="59">
        <v>0.60980000000000001</v>
      </c>
      <c r="L488" s="59">
        <v>0.59819999999999995</v>
      </c>
      <c r="M488" s="59">
        <v>0.46110000000000001</v>
      </c>
      <c r="N488" s="59">
        <v>0.46360000000000001</v>
      </c>
      <c r="O488" s="59">
        <v>0.3679</v>
      </c>
      <c r="P488" s="59">
        <v>0.43890000000000001</v>
      </c>
      <c r="Q488" s="59">
        <v>0.46179999999999999</v>
      </c>
      <c r="R488" s="59">
        <v>0.30509999999999998</v>
      </c>
      <c r="S488" s="59">
        <v>0.30380000000000001</v>
      </c>
      <c r="T488" s="2">
        <f t="shared" si="14"/>
        <v>0.6</v>
      </c>
      <c r="U488" s="1">
        <f t="shared" si="15"/>
        <v>0</v>
      </c>
    </row>
    <row r="489" spans="1:21" x14ac:dyDescent="0.25">
      <c r="A489" s="66">
        <v>11127</v>
      </c>
      <c r="B489" s="57" t="s">
        <v>954</v>
      </c>
      <c r="C489" s="59" t="s">
        <v>2922</v>
      </c>
      <c r="D489" s="60">
        <v>4640</v>
      </c>
      <c r="E489" s="59">
        <v>2</v>
      </c>
      <c r="F489" s="61">
        <v>2834.4</v>
      </c>
      <c r="G489" s="64">
        <v>0.61109999999999998</v>
      </c>
      <c r="H489" s="59">
        <v>0.63719999999999999</v>
      </c>
      <c r="I489" s="59">
        <v>0.63249999999999995</v>
      </c>
      <c r="J489" s="59">
        <v>0.60340000000000005</v>
      </c>
      <c r="K489" s="59">
        <v>0.67589999999999995</v>
      </c>
      <c r="L489" s="59">
        <v>0.63229999999999997</v>
      </c>
      <c r="M489" s="59">
        <v>0.5746</v>
      </c>
      <c r="N489" s="59">
        <v>0.57609999999999995</v>
      </c>
      <c r="O489" s="59">
        <v>0.62560000000000004</v>
      </c>
      <c r="P489" s="59">
        <v>0.61270000000000002</v>
      </c>
      <c r="Q489" s="59">
        <v>0</v>
      </c>
      <c r="R489" s="59">
        <v>0.59419999999999995</v>
      </c>
      <c r="S489" s="59">
        <v>0.57320000000000004</v>
      </c>
      <c r="T489" s="2">
        <f t="shared" si="14"/>
        <v>0.6</v>
      </c>
      <c r="U489" s="1">
        <f t="shared" si="15"/>
        <v>1</v>
      </c>
    </row>
    <row r="490" spans="1:21" x14ac:dyDescent="0.25">
      <c r="A490" s="66">
        <v>11128</v>
      </c>
      <c r="B490" s="57" t="s">
        <v>957</v>
      </c>
      <c r="C490" s="59" t="s">
        <v>2923</v>
      </c>
      <c r="D490" s="60">
        <v>12745</v>
      </c>
      <c r="E490" s="59">
        <v>99</v>
      </c>
      <c r="F490" s="61">
        <v>11503.966899999999</v>
      </c>
      <c r="G490" s="64">
        <v>0.90969999999999995</v>
      </c>
      <c r="H490" s="59">
        <v>0.92789999999999995</v>
      </c>
      <c r="I490" s="59">
        <v>0.94710000000000005</v>
      </c>
      <c r="J490" s="59">
        <v>0.96940000000000004</v>
      </c>
      <c r="K490" s="59">
        <v>0.92559999999999998</v>
      </c>
      <c r="L490" s="59">
        <v>0.92589999999999995</v>
      </c>
      <c r="M490" s="59">
        <v>0.8861</v>
      </c>
      <c r="N490" s="59">
        <v>0.87529999999999997</v>
      </c>
      <c r="O490" s="59">
        <v>0.89780000000000004</v>
      </c>
      <c r="P490" s="59">
        <v>0.93489999999999995</v>
      </c>
      <c r="Q490" s="59">
        <v>0.91059999999999997</v>
      </c>
      <c r="R490" s="59">
        <v>0.85609999999999997</v>
      </c>
      <c r="S490" s="59">
        <v>0.86529999999999996</v>
      </c>
      <c r="T490" s="2">
        <f t="shared" si="14"/>
        <v>0.8</v>
      </c>
      <c r="U490" s="1">
        <f t="shared" si="15"/>
        <v>1</v>
      </c>
    </row>
    <row r="491" spans="1:21" x14ac:dyDescent="0.25">
      <c r="A491" s="66">
        <v>11129</v>
      </c>
      <c r="B491" s="57" t="s">
        <v>954</v>
      </c>
      <c r="C491" s="59" t="s">
        <v>2924</v>
      </c>
      <c r="D491" s="60">
        <v>4219</v>
      </c>
      <c r="E491" s="59">
        <v>27</v>
      </c>
      <c r="F491" s="61">
        <v>4377.8289000000004</v>
      </c>
      <c r="G491" s="64">
        <v>1.0443</v>
      </c>
      <c r="H491" s="59">
        <v>0.97019999999999995</v>
      </c>
      <c r="I491" s="59">
        <v>1.2896000000000001</v>
      </c>
      <c r="J491" s="59">
        <v>1.1617999999999999</v>
      </c>
      <c r="K491" s="59">
        <v>1.0386</v>
      </c>
      <c r="L491" s="59">
        <v>1.0506</v>
      </c>
      <c r="M491" s="59">
        <v>1.0383</v>
      </c>
      <c r="N491" s="59">
        <v>1.0095000000000001</v>
      </c>
      <c r="O491" s="59">
        <v>0.99070000000000003</v>
      </c>
      <c r="P491" s="59">
        <v>0.95809999999999995</v>
      </c>
      <c r="Q491" s="59">
        <v>1.0869</v>
      </c>
      <c r="R491" s="59">
        <v>1.0764</v>
      </c>
      <c r="S491" s="59">
        <v>0.8669</v>
      </c>
      <c r="T491" s="2">
        <f t="shared" si="14"/>
        <v>0.6</v>
      </c>
      <c r="U491" s="1">
        <f t="shared" si="15"/>
        <v>1</v>
      </c>
    </row>
    <row r="492" spans="1:21" x14ac:dyDescent="0.25">
      <c r="A492" s="66">
        <v>11130</v>
      </c>
      <c r="B492" s="57" t="s">
        <v>957</v>
      </c>
      <c r="C492" s="59" t="s">
        <v>2925</v>
      </c>
      <c r="D492" s="60">
        <v>9890</v>
      </c>
      <c r="E492" s="59">
        <v>0</v>
      </c>
      <c r="F492" s="61">
        <v>3790.9721</v>
      </c>
      <c r="G492" s="64">
        <v>0.38329999999999997</v>
      </c>
      <c r="H492" s="59">
        <v>0</v>
      </c>
      <c r="I492" s="59">
        <v>0</v>
      </c>
      <c r="J492" s="59">
        <v>0</v>
      </c>
      <c r="K492" s="59">
        <v>0</v>
      </c>
      <c r="L492" s="59">
        <v>0</v>
      </c>
      <c r="M492" s="59">
        <v>0</v>
      </c>
      <c r="N492" s="59">
        <v>0.98</v>
      </c>
      <c r="O492" s="59">
        <v>0.9526</v>
      </c>
      <c r="P492" s="59">
        <v>0.96550000000000002</v>
      </c>
      <c r="Q492" s="59">
        <v>0.88649999999999995</v>
      </c>
      <c r="R492" s="59">
        <v>0.97099999999999997</v>
      </c>
      <c r="S492" s="59">
        <v>0.80730000000000002</v>
      </c>
      <c r="T492" s="2">
        <f t="shared" si="14"/>
        <v>0.8</v>
      </c>
      <c r="U492" s="1">
        <f t="shared" si="15"/>
        <v>0</v>
      </c>
    </row>
    <row r="493" spans="1:21" x14ac:dyDescent="0.25">
      <c r="A493" s="66">
        <v>11131</v>
      </c>
      <c r="B493" s="57" t="s">
        <v>950</v>
      </c>
      <c r="C493" s="59" t="s">
        <v>2926</v>
      </c>
      <c r="D493" s="60">
        <v>7428</v>
      </c>
      <c r="E493" s="59">
        <v>45</v>
      </c>
      <c r="F493" s="61">
        <v>5543.3231999999998</v>
      </c>
      <c r="G493" s="64">
        <v>0.75080000000000002</v>
      </c>
      <c r="H493" s="59">
        <v>0.74709999999999999</v>
      </c>
      <c r="I493" s="59">
        <v>0.7329</v>
      </c>
      <c r="J493" s="59">
        <v>0.67959999999999998</v>
      </c>
      <c r="K493" s="59">
        <v>0.79610000000000003</v>
      </c>
      <c r="L493" s="59">
        <v>0.70409999999999995</v>
      </c>
      <c r="M493" s="59">
        <v>0.73909999999999998</v>
      </c>
      <c r="N493" s="59">
        <v>0.69910000000000005</v>
      </c>
      <c r="O493" s="59">
        <v>0.75860000000000005</v>
      </c>
      <c r="P493" s="59">
        <v>0.7823</v>
      </c>
      <c r="Q493" s="59">
        <v>0.80230000000000001</v>
      </c>
      <c r="R493" s="59">
        <v>0.78500000000000003</v>
      </c>
      <c r="S493" s="59">
        <v>0.77149999999999996</v>
      </c>
      <c r="T493" s="2">
        <f t="shared" si="14"/>
        <v>0.6</v>
      </c>
      <c r="U493" s="1">
        <f t="shared" si="15"/>
        <v>1</v>
      </c>
    </row>
    <row r="494" spans="1:21" x14ac:dyDescent="0.25">
      <c r="A494" s="66">
        <v>11132</v>
      </c>
      <c r="B494" s="57" t="s">
        <v>954</v>
      </c>
      <c r="C494" s="59" t="s">
        <v>2927</v>
      </c>
      <c r="D494" s="60">
        <v>6355</v>
      </c>
      <c r="E494" s="59">
        <v>123</v>
      </c>
      <c r="F494" s="61">
        <v>3537.3440999999998</v>
      </c>
      <c r="G494" s="64">
        <v>0.56759999999999999</v>
      </c>
      <c r="H494" s="59">
        <v>0.62339999999999995</v>
      </c>
      <c r="I494" s="59">
        <v>0.5766</v>
      </c>
      <c r="J494" s="59">
        <v>0.57789999999999997</v>
      </c>
      <c r="K494" s="59">
        <v>0.58750000000000002</v>
      </c>
      <c r="L494" s="59">
        <v>0.53459999999999996</v>
      </c>
      <c r="M494" s="59">
        <v>0.54900000000000004</v>
      </c>
      <c r="N494" s="59">
        <v>0.58030000000000004</v>
      </c>
      <c r="O494" s="59">
        <v>0.57989999999999997</v>
      </c>
      <c r="P494" s="59">
        <v>0.57699999999999996</v>
      </c>
      <c r="Q494" s="59">
        <v>0.57020000000000004</v>
      </c>
      <c r="R494" s="59">
        <v>0.53969999999999996</v>
      </c>
      <c r="S494" s="59">
        <v>0.52939999999999998</v>
      </c>
      <c r="T494" s="2">
        <f t="shared" si="14"/>
        <v>0.6</v>
      </c>
      <c r="U494" s="1">
        <f t="shared" si="15"/>
        <v>0</v>
      </c>
    </row>
    <row r="495" spans="1:21" x14ac:dyDescent="0.25">
      <c r="A495" s="66">
        <v>11133</v>
      </c>
      <c r="B495" s="57" t="s">
        <v>954</v>
      </c>
      <c r="C495" s="59" t="s">
        <v>2928</v>
      </c>
      <c r="D495" s="60">
        <v>2526</v>
      </c>
      <c r="E495" s="59">
        <v>0</v>
      </c>
      <c r="F495" s="61">
        <v>1522.1519000000001</v>
      </c>
      <c r="G495" s="64">
        <v>0.60260000000000002</v>
      </c>
      <c r="H495" s="59">
        <v>0.60240000000000005</v>
      </c>
      <c r="I495" s="59">
        <v>0.5393</v>
      </c>
      <c r="J495" s="59">
        <v>0.58799999999999997</v>
      </c>
      <c r="K495" s="59">
        <v>0.62360000000000004</v>
      </c>
      <c r="L495" s="59">
        <v>0.60309999999999997</v>
      </c>
      <c r="M495" s="59">
        <v>0.58779999999999999</v>
      </c>
      <c r="N495" s="59">
        <v>0.61240000000000006</v>
      </c>
      <c r="O495" s="59">
        <v>0.60819999999999996</v>
      </c>
      <c r="P495" s="59">
        <v>0.56659999999999999</v>
      </c>
      <c r="Q495" s="59">
        <v>0.69989999999999997</v>
      </c>
      <c r="R495" s="59">
        <v>0.59079999999999999</v>
      </c>
      <c r="S495" s="59">
        <v>0</v>
      </c>
      <c r="T495" s="2">
        <f t="shared" si="14"/>
        <v>0.6</v>
      </c>
      <c r="U495" s="1">
        <f t="shared" si="15"/>
        <v>1</v>
      </c>
    </row>
    <row r="496" spans="1:21" x14ac:dyDescent="0.25">
      <c r="A496" s="66">
        <v>11134</v>
      </c>
      <c r="B496" s="57" t="s">
        <v>954</v>
      </c>
      <c r="C496" s="59" t="s">
        <v>2929</v>
      </c>
      <c r="D496" s="60">
        <v>5653</v>
      </c>
      <c r="E496" s="59">
        <v>416</v>
      </c>
      <c r="F496" s="61">
        <v>2588.0767999999998</v>
      </c>
      <c r="G496" s="64">
        <v>0.49419999999999997</v>
      </c>
      <c r="H496" s="59">
        <v>0.46029999999999999</v>
      </c>
      <c r="I496" s="59">
        <v>0.43509999999999999</v>
      </c>
      <c r="J496" s="59">
        <v>0.43390000000000001</v>
      </c>
      <c r="K496" s="59">
        <v>0.4975</v>
      </c>
      <c r="L496" s="59">
        <v>0.4924</v>
      </c>
      <c r="M496" s="59">
        <v>0.52529999999999999</v>
      </c>
      <c r="N496" s="59">
        <v>0.52980000000000005</v>
      </c>
      <c r="O496" s="59">
        <v>0.53869999999999996</v>
      </c>
      <c r="P496" s="59">
        <v>0.51580000000000004</v>
      </c>
      <c r="Q496" s="59">
        <v>0.49519999999999997</v>
      </c>
      <c r="R496" s="59">
        <v>0.48870000000000002</v>
      </c>
      <c r="S496" s="59">
        <v>0.502</v>
      </c>
      <c r="T496" s="2">
        <f t="shared" si="14"/>
        <v>0.6</v>
      </c>
      <c r="U496" s="1">
        <f t="shared" si="15"/>
        <v>0</v>
      </c>
    </row>
    <row r="497" spans="1:21" x14ac:dyDescent="0.25">
      <c r="A497" s="66">
        <v>11135</v>
      </c>
      <c r="B497" s="57" t="s">
        <v>954</v>
      </c>
      <c r="C497" s="59" t="s">
        <v>2930</v>
      </c>
      <c r="D497" s="60">
        <v>4565</v>
      </c>
      <c r="E497" s="59">
        <v>197</v>
      </c>
      <c r="F497" s="61">
        <v>2638.0189999999998</v>
      </c>
      <c r="G497" s="64">
        <v>0.60389999999999999</v>
      </c>
      <c r="H497" s="59">
        <v>0.60129999999999995</v>
      </c>
      <c r="I497" s="59">
        <v>0.74209999999999998</v>
      </c>
      <c r="J497" s="59">
        <v>0.66579999999999995</v>
      </c>
      <c r="K497" s="59">
        <v>0.69430000000000003</v>
      </c>
      <c r="L497" s="59">
        <v>0.75660000000000005</v>
      </c>
      <c r="M497" s="59">
        <v>0.60450000000000004</v>
      </c>
      <c r="N497" s="59">
        <v>0.40129999999999999</v>
      </c>
      <c r="O497" s="59">
        <v>0.55110000000000003</v>
      </c>
      <c r="P497" s="59">
        <v>0.63900000000000001</v>
      </c>
      <c r="Q497" s="59">
        <v>0.49619999999999997</v>
      </c>
      <c r="R497" s="59">
        <v>0.53600000000000003</v>
      </c>
      <c r="S497" s="59">
        <v>0.52790000000000004</v>
      </c>
      <c r="T497" s="2">
        <f t="shared" si="14"/>
        <v>0.6</v>
      </c>
      <c r="U497" s="1">
        <f t="shared" si="15"/>
        <v>1</v>
      </c>
    </row>
    <row r="498" spans="1:21" x14ac:dyDescent="0.25">
      <c r="A498" s="66">
        <v>11136</v>
      </c>
      <c r="B498" s="57" t="s">
        <v>954</v>
      </c>
      <c r="C498" s="59" t="s">
        <v>2931</v>
      </c>
      <c r="D498" s="60">
        <v>1962</v>
      </c>
      <c r="E498" s="59">
        <v>0</v>
      </c>
      <c r="F498" s="59">
        <v>0</v>
      </c>
      <c r="G498" s="121">
        <f>VLOOKUP($A498,ข้อมูลพื้นฐานรพ_สป_ณสค61!$C$2:$S$897,12,0)</f>
        <v>0.50860000000000005</v>
      </c>
      <c r="H498" s="59">
        <v>0</v>
      </c>
      <c r="I498" s="59">
        <v>0</v>
      </c>
      <c r="J498" s="59">
        <v>0</v>
      </c>
      <c r="K498" s="59">
        <v>0</v>
      </c>
      <c r="L498" s="59">
        <v>0</v>
      </c>
      <c r="M498" s="59">
        <v>0</v>
      </c>
      <c r="N498" s="59">
        <v>0</v>
      </c>
      <c r="O498" s="59">
        <v>0</v>
      </c>
      <c r="P498" s="59">
        <v>0</v>
      </c>
      <c r="Q498" s="59">
        <v>0</v>
      </c>
      <c r="R498" s="59">
        <v>0</v>
      </c>
      <c r="S498" s="59">
        <v>0</v>
      </c>
      <c r="T498" s="2">
        <f t="shared" si="14"/>
        <v>0.6</v>
      </c>
      <c r="U498" s="1">
        <f t="shared" si="15"/>
        <v>0</v>
      </c>
    </row>
    <row r="499" spans="1:21" x14ac:dyDescent="0.25">
      <c r="A499" s="66">
        <v>11137</v>
      </c>
      <c r="B499" s="57" t="s">
        <v>954</v>
      </c>
      <c r="C499" s="59" t="s">
        <v>2932</v>
      </c>
      <c r="D499" s="60">
        <v>3632</v>
      </c>
      <c r="E499" s="59">
        <v>3</v>
      </c>
      <c r="F499" s="61">
        <v>2052.8959</v>
      </c>
      <c r="G499" s="64">
        <v>0.56569999999999998</v>
      </c>
      <c r="H499" s="59">
        <v>0.57650000000000001</v>
      </c>
      <c r="I499" s="59">
        <v>0.56779999999999997</v>
      </c>
      <c r="J499" s="59">
        <v>0.57420000000000004</v>
      </c>
      <c r="K499" s="59">
        <v>0.62729999999999997</v>
      </c>
      <c r="L499" s="59">
        <v>0.68469999999999998</v>
      </c>
      <c r="M499" s="59">
        <v>0.54059999999999997</v>
      </c>
      <c r="N499" s="59">
        <v>0.61480000000000001</v>
      </c>
      <c r="O499" s="59">
        <v>4.7999999999999996E-3</v>
      </c>
      <c r="P499" s="59">
        <v>0.60319999999999996</v>
      </c>
      <c r="Q499" s="59">
        <v>0.71730000000000005</v>
      </c>
      <c r="R499" s="59">
        <v>0.62829999999999997</v>
      </c>
      <c r="S499" s="59">
        <v>0.64639999999999997</v>
      </c>
      <c r="T499" s="2">
        <f t="shared" si="14"/>
        <v>0.6</v>
      </c>
      <c r="U499" s="1">
        <f t="shared" si="15"/>
        <v>0</v>
      </c>
    </row>
    <row r="500" spans="1:21" x14ac:dyDescent="0.25">
      <c r="A500" s="66">
        <v>11138</v>
      </c>
      <c r="B500" s="57" t="s">
        <v>954</v>
      </c>
      <c r="C500" s="59" t="s">
        <v>2933</v>
      </c>
      <c r="D500" s="60">
        <v>4047</v>
      </c>
      <c r="E500" s="59">
        <v>31</v>
      </c>
      <c r="F500" s="61">
        <v>2010.2969000000001</v>
      </c>
      <c r="G500" s="64">
        <v>0.50060000000000004</v>
      </c>
      <c r="H500" s="59">
        <v>0.45019999999999999</v>
      </c>
      <c r="I500" s="59">
        <v>0.45369999999999999</v>
      </c>
      <c r="J500" s="59">
        <v>0.46050000000000002</v>
      </c>
      <c r="K500" s="59">
        <v>0.49409999999999998</v>
      </c>
      <c r="L500" s="59">
        <v>0.47010000000000002</v>
      </c>
      <c r="M500" s="59">
        <v>0.52749999999999997</v>
      </c>
      <c r="N500" s="59">
        <v>0.47370000000000001</v>
      </c>
      <c r="O500" s="59">
        <v>0.50619999999999998</v>
      </c>
      <c r="P500" s="59">
        <v>0.55200000000000005</v>
      </c>
      <c r="Q500" s="59">
        <v>0.54810000000000003</v>
      </c>
      <c r="R500" s="59">
        <v>0.59860000000000002</v>
      </c>
      <c r="S500" s="59">
        <v>0.45429999999999998</v>
      </c>
      <c r="T500" s="2">
        <f t="shared" si="14"/>
        <v>0.6</v>
      </c>
      <c r="U500" s="1">
        <f t="shared" si="15"/>
        <v>0</v>
      </c>
    </row>
    <row r="501" spans="1:21" x14ac:dyDescent="0.25">
      <c r="A501" s="66">
        <v>11139</v>
      </c>
      <c r="B501" s="57" t="s">
        <v>954</v>
      </c>
      <c r="C501" s="59" t="s">
        <v>2934</v>
      </c>
      <c r="D501" s="60">
        <v>2367</v>
      </c>
      <c r="E501" s="60">
        <v>1010</v>
      </c>
      <c r="F501" s="59">
        <v>0</v>
      </c>
      <c r="G501" s="121">
        <f>VLOOKUP($A501,ข้อมูลพื้นฐานรพ_สป_ณสค61!$C$2:$S$897,12,0)</f>
        <v>0.69310000000000005</v>
      </c>
      <c r="H501" s="59">
        <v>0</v>
      </c>
      <c r="I501" s="59">
        <v>0</v>
      </c>
      <c r="J501" s="59">
        <v>0</v>
      </c>
      <c r="K501" s="59">
        <v>0</v>
      </c>
      <c r="L501" s="59">
        <v>0</v>
      </c>
      <c r="M501" s="59">
        <v>0</v>
      </c>
      <c r="N501" s="59">
        <v>0</v>
      </c>
      <c r="O501" s="59">
        <v>0</v>
      </c>
      <c r="P501" s="59">
        <v>0</v>
      </c>
      <c r="Q501" s="59">
        <v>0</v>
      </c>
      <c r="R501" s="59">
        <v>0</v>
      </c>
      <c r="S501" s="59">
        <v>0</v>
      </c>
      <c r="T501" s="2">
        <f t="shared" si="14"/>
        <v>0.6</v>
      </c>
      <c r="U501" s="1">
        <f t="shared" si="15"/>
        <v>1</v>
      </c>
    </row>
    <row r="502" spans="1:21" x14ac:dyDescent="0.25">
      <c r="A502" s="66">
        <v>11643</v>
      </c>
      <c r="B502" s="57" t="s">
        <v>954</v>
      </c>
      <c r="C502" s="59" t="s">
        <v>2935</v>
      </c>
      <c r="D502" s="60">
        <v>1077</v>
      </c>
      <c r="E502" s="59">
        <v>0</v>
      </c>
      <c r="F502" s="59">
        <v>0</v>
      </c>
      <c r="G502" s="121">
        <f>VLOOKUP($A502,ข้อมูลพื้นฐานรพ_สป_ณสค61!$C$2:$S$897,12,0)</f>
        <v>0.61109999999999998</v>
      </c>
      <c r="H502" s="59">
        <v>0</v>
      </c>
      <c r="I502" s="59">
        <v>0</v>
      </c>
      <c r="J502" s="59">
        <v>0</v>
      </c>
      <c r="K502" s="59">
        <v>0</v>
      </c>
      <c r="L502" s="59">
        <v>0</v>
      </c>
      <c r="M502" s="59">
        <v>0</v>
      </c>
      <c r="N502" s="59">
        <v>0</v>
      </c>
      <c r="O502" s="59">
        <v>0</v>
      </c>
      <c r="P502" s="59">
        <v>0</v>
      </c>
      <c r="Q502" s="59">
        <v>0</v>
      </c>
      <c r="R502" s="59">
        <v>0</v>
      </c>
      <c r="S502" s="59">
        <v>0</v>
      </c>
      <c r="T502" s="2">
        <f t="shared" si="14"/>
        <v>0.6</v>
      </c>
      <c r="U502" s="1">
        <f t="shared" si="15"/>
        <v>1</v>
      </c>
    </row>
    <row r="503" spans="1:21" ht="26.4" x14ac:dyDescent="0.25">
      <c r="A503" s="66">
        <v>23736</v>
      </c>
      <c r="B503" s="57" t="s">
        <v>976</v>
      </c>
      <c r="C503" s="59" t="s">
        <v>2936</v>
      </c>
      <c r="D503" s="60">
        <v>1293</v>
      </c>
      <c r="E503" s="59">
        <v>0</v>
      </c>
      <c r="F503" s="59">
        <v>0</v>
      </c>
      <c r="G503" s="121">
        <f>VLOOKUP($A503,ข้อมูลพื้นฐานรพ_สป_ณสค61!$C$2:$S$897,12,0)</f>
        <v>0.42709999999999998</v>
      </c>
      <c r="H503" s="59">
        <v>0</v>
      </c>
      <c r="I503" s="59">
        <v>0</v>
      </c>
      <c r="J503" s="59">
        <v>0</v>
      </c>
      <c r="K503" s="59">
        <v>0</v>
      </c>
      <c r="L503" s="59">
        <v>0</v>
      </c>
      <c r="M503" s="59">
        <v>0</v>
      </c>
      <c r="N503" s="59">
        <v>0</v>
      </c>
      <c r="O503" s="59">
        <v>0</v>
      </c>
      <c r="P503" s="59">
        <v>0</v>
      </c>
      <c r="Q503" s="59">
        <v>0</v>
      </c>
      <c r="R503" s="59">
        <v>0</v>
      </c>
      <c r="S503" s="59">
        <v>0</v>
      </c>
      <c r="T503" s="2">
        <f t="shared" si="14"/>
        <v>0.6</v>
      </c>
      <c r="U503" s="1">
        <f t="shared" si="15"/>
        <v>0</v>
      </c>
    </row>
    <row r="504" spans="1:21" x14ac:dyDescent="0.25">
      <c r="A504" s="66">
        <v>10714</v>
      </c>
      <c r="B504" s="57" t="s">
        <v>1009</v>
      </c>
      <c r="C504" s="59" t="s">
        <v>2937</v>
      </c>
      <c r="D504" s="60">
        <v>34426</v>
      </c>
      <c r="E504" s="59">
        <v>0</v>
      </c>
      <c r="F504" s="61">
        <v>44298.692199999998</v>
      </c>
      <c r="G504" s="64">
        <v>1.2867999999999999</v>
      </c>
      <c r="H504" s="59">
        <v>1.2668999999999999</v>
      </c>
      <c r="I504" s="59">
        <v>1.2315</v>
      </c>
      <c r="J504" s="59">
        <v>1.2071000000000001</v>
      </c>
      <c r="K504" s="59">
        <v>1.2087000000000001</v>
      </c>
      <c r="L504" s="59">
        <v>1.1646000000000001</v>
      </c>
      <c r="M504" s="59">
        <v>1.119</v>
      </c>
      <c r="N504" s="59">
        <v>1.2212000000000001</v>
      </c>
      <c r="O504" s="59">
        <v>1.4006000000000001</v>
      </c>
      <c r="P504" s="59">
        <v>1.3873</v>
      </c>
      <c r="Q504" s="59">
        <v>1.3874</v>
      </c>
      <c r="R504" s="59">
        <v>1.3942000000000001</v>
      </c>
      <c r="S504" s="59">
        <v>1.4101999999999999</v>
      </c>
      <c r="T504" s="2">
        <f t="shared" si="14"/>
        <v>1.2</v>
      </c>
      <c r="U504" s="1">
        <f t="shared" si="15"/>
        <v>1</v>
      </c>
    </row>
    <row r="505" spans="1:21" x14ac:dyDescent="0.25">
      <c r="A505" s="66">
        <v>11140</v>
      </c>
      <c r="B505" s="57" t="s">
        <v>954</v>
      </c>
      <c r="C505" s="59" t="s">
        <v>2938</v>
      </c>
      <c r="D505" s="60">
        <v>2732</v>
      </c>
      <c r="E505" s="59">
        <v>5</v>
      </c>
      <c r="F505" s="61">
        <v>1824.1088999999999</v>
      </c>
      <c r="G505" s="64">
        <v>0.66890000000000005</v>
      </c>
      <c r="H505" s="59">
        <v>0.65169999999999995</v>
      </c>
      <c r="I505" s="59">
        <v>0.73609999999999998</v>
      </c>
      <c r="J505" s="59">
        <v>0.71750000000000003</v>
      </c>
      <c r="K505" s="59">
        <v>0.69569999999999999</v>
      </c>
      <c r="L505" s="59">
        <v>0.74809999999999999</v>
      </c>
      <c r="M505" s="59">
        <v>0.63680000000000003</v>
      </c>
      <c r="N505" s="59">
        <v>0.78180000000000005</v>
      </c>
      <c r="O505" s="59">
        <v>0.60070000000000001</v>
      </c>
      <c r="P505" s="59">
        <v>0.62760000000000005</v>
      </c>
      <c r="Q505" s="59">
        <v>0.63939999999999997</v>
      </c>
      <c r="R505" s="59">
        <v>0.60819999999999996</v>
      </c>
      <c r="S505" s="59">
        <v>0.62729999999999997</v>
      </c>
      <c r="T505" s="2">
        <f t="shared" si="14"/>
        <v>0.6</v>
      </c>
      <c r="U505" s="1">
        <f t="shared" si="15"/>
        <v>1</v>
      </c>
    </row>
    <row r="506" spans="1:21" x14ac:dyDescent="0.25">
      <c r="A506" s="66">
        <v>11141</v>
      </c>
      <c r="B506" s="57" t="s">
        <v>954</v>
      </c>
      <c r="C506" s="59" t="s">
        <v>2939</v>
      </c>
      <c r="D506" s="60">
        <v>3688</v>
      </c>
      <c r="E506" s="59">
        <v>73</v>
      </c>
      <c r="F506" s="61">
        <v>2317.9096</v>
      </c>
      <c r="G506" s="64">
        <v>0.64119999999999999</v>
      </c>
      <c r="H506" s="59">
        <v>0.66869999999999996</v>
      </c>
      <c r="I506" s="59">
        <v>0.66379999999999995</v>
      </c>
      <c r="J506" s="59">
        <v>0.64429999999999998</v>
      </c>
      <c r="K506" s="59">
        <v>0.66180000000000005</v>
      </c>
      <c r="L506" s="59">
        <v>0.68620000000000003</v>
      </c>
      <c r="M506" s="59">
        <v>0.6008</v>
      </c>
      <c r="N506" s="59">
        <v>0.6351</v>
      </c>
      <c r="O506" s="59">
        <v>0.61080000000000001</v>
      </c>
      <c r="P506" s="59">
        <v>0.61650000000000005</v>
      </c>
      <c r="Q506" s="59">
        <v>0.66080000000000005</v>
      </c>
      <c r="R506" s="59">
        <v>0.68140000000000001</v>
      </c>
      <c r="S506" s="59">
        <v>0.57210000000000005</v>
      </c>
      <c r="T506" s="2">
        <f t="shared" si="14"/>
        <v>0.6</v>
      </c>
      <c r="U506" s="1">
        <f t="shared" si="15"/>
        <v>1</v>
      </c>
    </row>
    <row r="507" spans="1:21" x14ac:dyDescent="0.25">
      <c r="A507" s="66">
        <v>11142</v>
      </c>
      <c r="B507" s="57" t="s">
        <v>950</v>
      </c>
      <c r="C507" s="59" t="s">
        <v>2940</v>
      </c>
      <c r="D507" s="60">
        <v>5407</v>
      </c>
      <c r="E507" s="59">
        <v>2</v>
      </c>
      <c r="F507" s="61">
        <v>3168.8836000000001</v>
      </c>
      <c r="G507" s="64">
        <v>0.58630000000000004</v>
      </c>
      <c r="H507" s="59">
        <v>0.50419999999999998</v>
      </c>
      <c r="I507" s="59">
        <v>0.57189999999999996</v>
      </c>
      <c r="J507" s="59">
        <v>0.57350000000000001</v>
      </c>
      <c r="K507" s="59">
        <v>0.66910000000000003</v>
      </c>
      <c r="L507" s="59">
        <v>0.63570000000000004</v>
      </c>
      <c r="M507" s="59">
        <v>0.58360000000000001</v>
      </c>
      <c r="N507" s="59">
        <v>0.55820000000000003</v>
      </c>
      <c r="O507" s="59">
        <v>0.58450000000000002</v>
      </c>
      <c r="P507" s="59">
        <v>0.5716</v>
      </c>
      <c r="Q507" s="59">
        <v>0.54579999999999995</v>
      </c>
      <c r="R507" s="59">
        <v>0.61439999999999995</v>
      </c>
      <c r="S507" s="59">
        <v>0.61439999999999995</v>
      </c>
      <c r="T507" s="2">
        <f t="shared" si="14"/>
        <v>0.6</v>
      </c>
      <c r="U507" s="1">
        <f t="shared" si="15"/>
        <v>0</v>
      </c>
    </row>
    <row r="508" spans="1:21" x14ac:dyDescent="0.25">
      <c r="A508" s="66">
        <v>11143</v>
      </c>
      <c r="B508" s="57" t="s">
        <v>954</v>
      </c>
      <c r="C508" s="59" t="s">
        <v>2941</v>
      </c>
      <c r="D508" s="60">
        <v>2283</v>
      </c>
      <c r="E508" s="59">
        <v>28</v>
      </c>
      <c r="F508" s="61">
        <v>1374.6396999999999</v>
      </c>
      <c r="G508" s="64">
        <v>0.60960000000000003</v>
      </c>
      <c r="H508" s="59">
        <v>0.60189999999999999</v>
      </c>
      <c r="I508" s="59">
        <v>0.57479999999999998</v>
      </c>
      <c r="J508" s="59">
        <v>0.63019999999999998</v>
      </c>
      <c r="K508" s="59">
        <v>0.56730000000000003</v>
      </c>
      <c r="L508" s="59">
        <v>0.6613</v>
      </c>
      <c r="M508" s="59">
        <v>0.66259999999999997</v>
      </c>
      <c r="N508" s="59">
        <v>0.59099999999999997</v>
      </c>
      <c r="O508" s="59">
        <v>0.61780000000000002</v>
      </c>
      <c r="P508" s="59">
        <v>0.62960000000000005</v>
      </c>
      <c r="Q508" s="59">
        <v>0.60719999999999996</v>
      </c>
      <c r="R508" s="59">
        <v>0.61380000000000001</v>
      </c>
      <c r="S508" s="59">
        <v>0.57369999999999999</v>
      </c>
      <c r="T508" s="2">
        <f t="shared" si="14"/>
        <v>0.6</v>
      </c>
      <c r="U508" s="1">
        <f t="shared" si="15"/>
        <v>1</v>
      </c>
    </row>
    <row r="509" spans="1:21" x14ac:dyDescent="0.25">
      <c r="A509" s="66">
        <v>11144</v>
      </c>
      <c r="B509" s="57" t="s">
        <v>954</v>
      </c>
      <c r="C509" s="59" t="s">
        <v>2942</v>
      </c>
      <c r="D509" s="60">
        <v>5567</v>
      </c>
      <c r="E509" s="59">
        <v>0</v>
      </c>
      <c r="F509" s="61">
        <v>3895.7746000000002</v>
      </c>
      <c r="G509" s="64">
        <v>0.69979999999999998</v>
      </c>
      <c r="H509" s="59">
        <v>0.70599999999999996</v>
      </c>
      <c r="I509" s="59">
        <v>0.72689999999999999</v>
      </c>
      <c r="J509" s="59">
        <v>0.72609999999999997</v>
      </c>
      <c r="K509" s="59">
        <v>0.65480000000000005</v>
      </c>
      <c r="L509" s="59">
        <v>0.63639999999999997</v>
      </c>
      <c r="M509" s="59">
        <v>0.6734</v>
      </c>
      <c r="N509" s="59">
        <v>0.71250000000000002</v>
      </c>
      <c r="O509" s="59">
        <v>0.69110000000000005</v>
      </c>
      <c r="P509" s="59">
        <v>0.70779999999999998</v>
      </c>
      <c r="Q509" s="59">
        <v>0.72370000000000001</v>
      </c>
      <c r="R509" s="59">
        <v>0.75439999999999996</v>
      </c>
      <c r="S509" s="59">
        <v>0.67810000000000004</v>
      </c>
      <c r="T509" s="2">
        <f t="shared" si="14"/>
        <v>0.6</v>
      </c>
      <c r="U509" s="1">
        <f t="shared" si="15"/>
        <v>1</v>
      </c>
    </row>
    <row r="510" spans="1:21" x14ac:dyDescent="0.25">
      <c r="A510" s="66">
        <v>11145</v>
      </c>
      <c r="B510" s="57" t="s">
        <v>954</v>
      </c>
      <c r="C510" s="59" t="s">
        <v>2943</v>
      </c>
      <c r="D510" s="60">
        <v>2076</v>
      </c>
      <c r="E510" s="59">
        <v>2</v>
      </c>
      <c r="F510" s="61">
        <v>1141.4782</v>
      </c>
      <c r="G510" s="64">
        <v>0.5504</v>
      </c>
      <c r="H510" s="59">
        <v>0.59209999999999996</v>
      </c>
      <c r="I510" s="59">
        <v>0.55810000000000004</v>
      </c>
      <c r="J510" s="59">
        <v>0.53149999999999997</v>
      </c>
      <c r="K510" s="59">
        <v>0.62829999999999997</v>
      </c>
      <c r="L510" s="59">
        <v>0.49830000000000002</v>
      </c>
      <c r="M510" s="59">
        <v>0.50349999999999995</v>
      </c>
      <c r="N510" s="59">
        <v>0.51039999999999996</v>
      </c>
      <c r="O510" s="59">
        <v>0.5504</v>
      </c>
      <c r="P510" s="59">
        <v>0.51990000000000003</v>
      </c>
      <c r="Q510" s="59">
        <v>0.53069999999999995</v>
      </c>
      <c r="R510" s="59">
        <v>0.58460000000000001</v>
      </c>
      <c r="S510" s="59">
        <v>0.5968</v>
      </c>
      <c r="T510" s="2">
        <f t="shared" si="14"/>
        <v>0.6</v>
      </c>
      <c r="U510" s="1">
        <f t="shared" si="15"/>
        <v>0</v>
      </c>
    </row>
    <row r="511" spans="1:21" x14ac:dyDescent="0.25">
      <c r="A511" s="66">
        <v>24956</v>
      </c>
      <c r="B511" s="57" t="s">
        <v>976</v>
      </c>
      <c r="C511" s="59" t="s">
        <v>2944</v>
      </c>
      <c r="D511" s="59">
        <v>479</v>
      </c>
      <c r="E511" s="59">
        <v>2</v>
      </c>
      <c r="F511" s="59">
        <v>323.04250000000002</v>
      </c>
      <c r="G511" s="64">
        <v>0.67720000000000002</v>
      </c>
      <c r="H511" s="59">
        <v>0.57950000000000002</v>
      </c>
      <c r="I511" s="59">
        <v>0.64529999999999998</v>
      </c>
      <c r="J511" s="59">
        <v>0.65369999999999995</v>
      </c>
      <c r="K511" s="59">
        <v>0.74419999999999997</v>
      </c>
      <c r="L511" s="59">
        <v>0.75049999999999994</v>
      </c>
      <c r="M511" s="59">
        <v>0.86280000000000001</v>
      </c>
      <c r="N511" s="59">
        <v>0.60289999999999999</v>
      </c>
      <c r="O511" s="59">
        <v>0.86070000000000002</v>
      </c>
      <c r="P511" s="59">
        <v>0.63219999999999998</v>
      </c>
      <c r="Q511" s="59">
        <v>0.61990000000000001</v>
      </c>
      <c r="R511" s="59">
        <v>0.6925</v>
      </c>
      <c r="S511" s="59">
        <v>0.64749999999999996</v>
      </c>
      <c r="T511" s="2">
        <f t="shared" si="14"/>
        <v>0.6</v>
      </c>
      <c r="U511" s="1">
        <f t="shared" si="15"/>
        <v>1</v>
      </c>
    </row>
    <row r="512" spans="1:21" x14ac:dyDescent="0.25">
      <c r="A512" s="66">
        <v>10672</v>
      </c>
      <c r="B512" s="57" t="s">
        <v>946</v>
      </c>
      <c r="C512" s="59" t="s">
        <v>2945</v>
      </c>
      <c r="D512" s="60">
        <v>54794</v>
      </c>
      <c r="E512" s="59">
        <v>2</v>
      </c>
      <c r="F512" s="61">
        <v>120279.68030000001</v>
      </c>
      <c r="G512" s="64">
        <v>2.1951999999999998</v>
      </c>
      <c r="H512" s="59">
        <v>2.1562000000000001</v>
      </c>
      <c r="I512" s="59">
        <v>2.1983999999999999</v>
      </c>
      <c r="J512" s="59">
        <v>2.2323</v>
      </c>
      <c r="K512" s="59">
        <v>2.2688000000000001</v>
      </c>
      <c r="L512" s="59">
        <v>2.0830000000000002</v>
      </c>
      <c r="M512" s="59">
        <v>2.2522000000000002</v>
      </c>
      <c r="N512" s="59">
        <v>2.1463000000000001</v>
      </c>
      <c r="O512" s="59">
        <v>2.1995</v>
      </c>
      <c r="P512" s="59">
        <v>2.1343000000000001</v>
      </c>
      <c r="Q512" s="59">
        <v>2.2875999999999999</v>
      </c>
      <c r="R512" s="59">
        <v>2.1501000000000001</v>
      </c>
      <c r="S512" s="59">
        <v>2.2342</v>
      </c>
      <c r="T512" s="2">
        <f t="shared" si="14"/>
        <v>1.6</v>
      </c>
      <c r="U512" s="1">
        <f t="shared" si="15"/>
        <v>1</v>
      </c>
    </row>
    <row r="513" spans="1:21" x14ac:dyDescent="0.25">
      <c r="A513" s="66">
        <v>11146</v>
      </c>
      <c r="B513" s="57" t="s">
        <v>954</v>
      </c>
      <c r="C513" s="59" t="s">
        <v>2946</v>
      </c>
      <c r="D513" s="60">
        <v>3567</v>
      </c>
      <c r="E513" s="59">
        <v>58</v>
      </c>
      <c r="F513" s="61">
        <v>2099.7728999999999</v>
      </c>
      <c r="G513" s="64">
        <v>0.59840000000000004</v>
      </c>
      <c r="H513" s="59">
        <v>0.58209999999999995</v>
      </c>
      <c r="I513" s="59">
        <v>0.61480000000000001</v>
      </c>
      <c r="J513" s="59">
        <v>0.58250000000000002</v>
      </c>
      <c r="K513" s="59">
        <v>0.57669999999999999</v>
      </c>
      <c r="L513" s="59">
        <v>0.51229999999999998</v>
      </c>
      <c r="M513" s="59">
        <v>0.59240000000000004</v>
      </c>
      <c r="N513" s="59">
        <v>0.55279999999999996</v>
      </c>
      <c r="O513" s="59">
        <v>0.56589999999999996</v>
      </c>
      <c r="P513" s="59">
        <v>0.57730000000000004</v>
      </c>
      <c r="Q513" s="59">
        <v>0.61880000000000002</v>
      </c>
      <c r="R513" s="59">
        <v>0.68369999999999997</v>
      </c>
      <c r="S513" s="59">
        <v>0.71399999999999997</v>
      </c>
      <c r="T513" s="2">
        <f t="shared" si="14"/>
        <v>0.6</v>
      </c>
      <c r="U513" s="1">
        <f t="shared" si="15"/>
        <v>0</v>
      </c>
    </row>
    <row r="514" spans="1:21" x14ac:dyDescent="0.25">
      <c r="A514" s="66">
        <v>11147</v>
      </c>
      <c r="B514" s="57" t="s">
        <v>957</v>
      </c>
      <c r="C514" s="59" t="s">
        <v>2947</v>
      </c>
      <c r="D514" s="60">
        <v>10614</v>
      </c>
      <c r="E514" s="59">
        <v>28</v>
      </c>
      <c r="F514" s="61">
        <v>10277.947399999999</v>
      </c>
      <c r="G514" s="64">
        <v>0.97089999999999999</v>
      </c>
      <c r="H514" s="59">
        <v>0.96840000000000004</v>
      </c>
      <c r="I514" s="59">
        <v>1.0104</v>
      </c>
      <c r="J514" s="59">
        <v>0.9718</v>
      </c>
      <c r="K514" s="59">
        <v>1.0285</v>
      </c>
      <c r="L514" s="59">
        <v>0.96830000000000005</v>
      </c>
      <c r="M514" s="59">
        <v>1.0041</v>
      </c>
      <c r="N514" s="59">
        <v>0.95509999999999995</v>
      </c>
      <c r="O514" s="59">
        <v>0.94620000000000004</v>
      </c>
      <c r="P514" s="59">
        <v>0.95389999999999997</v>
      </c>
      <c r="Q514" s="59">
        <v>1.0838000000000001</v>
      </c>
      <c r="R514" s="59">
        <v>1.0011000000000001</v>
      </c>
      <c r="S514" s="59">
        <v>0.78080000000000005</v>
      </c>
      <c r="T514" s="2">
        <f t="shared" si="14"/>
        <v>0.8</v>
      </c>
      <c r="U514" s="1">
        <f t="shared" si="15"/>
        <v>1</v>
      </c>
    </row>
    <row r="515" spans="1:21" x14ac:dyDescent="0.25">
      <c r="A515" s="66">
        <v>11148</v>
      </c>
      <c r="B515" s="57" t="s">
        <v>954</v>
      </c>
      <c r="C515" s="59" t="s">
        <v>2948</v>
      </c>
      <c r="D515" s="60">
        <v>3148</v>
      </c>
      <c r="E515" s="59">
        <v>9</v>
      </c>
      <c r="F515" s="61">
        <v>2049.2811000000002</v>
      </c>
      <c r="G515" s="64">
        <v>0.65280000000000005</v>
      </c>
      <c r="H515" s="59">
        <v>0.66290000000000004</v>
      </c>
      <c r="I515" s="59">
        <v>0.67090000000000005</v>
      </c>
      <c r="J515" s="59">
        <v>0.69769999999999999</v>
      </c>
      <c r="K515" s="59">
        <v>0.61929999999999996</v>
      </c>
      <c r="L515" s="59">
        <v>0.79700000000000004</v>
      </c>
      <c r="M515" s="59">
        <v>0.69450000000000001</v>
      </c>
      <c r="N515" s="59">
        <v>0.62380000000000002</v>
      </c>
      <c r="O515" s="59">
        <v>0.65010000000000001</v>
      </c>
      <c r="P515" s="59">
        <v>0.60099999999999998</v>
      </c>
      <c r="Q515" s="59">
        <v>0.58450000000000002</v>
      </c>
      <c r="R515" s="59">
        <v>0.62770000000000004</v>
      </c>
      <c r="S515" s="59">
        <v>0.58979999999999999</v>
      </c>
      <c r="T515" s="2">
        <f t="shared" si="14"/>
        <v>0.6</v>
      </c>
      <c r="U515" s="1">
        <f t="shared" si="15"/>
        <v>1</v>
      </c>
    </row>
    <row r="516" spans="1:21" x14ac:dyDescent="0.25">
      <c r="A516" s="66">
        <v>11149</v>
      </c>
      <c r="B516" s="57" t="s">
        <v>954</v>
      </c>
      <c r="C516" s="59" t="s">
        <v>2949</v>
      </c>
      <c r="D516" s="60">
        <v>4726</v>
      </c>
      <c r="E516" s="59">
        <v>16</v>
      </c>
      <c r="F516" s="61">
        <v>3037.1293000000001</v>
      </c>
      <c r="G516" s="64">
        <v>0.64480000000000004</v>
      </c>
      <c r="H516" s="59">
        <v>0.65249999999999997</v>
      </c>
      <c r="I516" s="59">
        <v>0.64159999999999995</v>
      </c>
      <c r="J516" s="59">
        <v>0.65659999999999996</v>
      </c>
      <c r="K516" s="59">
        <v>0.66390000000000005</v>
      </c>
      <c r="L516" s="59">
        <v>0.64039999999999997</v>
      </c>
      <c r="M516" s="59">
        <v>0.68030000000000002</v>
      </c>
      <c r="N516" s="59">
        <v>0.66859999999999997</v>
      </c>
      <c r="O516" s="59">
        <v>0.64139999999999997</v>
      </c>
      <c r="P516" s="59">
        <v>0.57530000000000003</v>
      </c>
      <c r="Q516" s="59">
        <v>0.58979999999999999</v>
      </c>
      <c r="R516" s="59">
        <v>0.67920000000000003</v>
      </c>
      <c r="S516" s="59">
        <v>0.66710000000000003</v>
      </c>
      <c r="T516" s="2">
        <f t="shared" ref="T516:T579" si="16">VLOOKUP($B516,$W$3:$AF$10,10,0)</f>
        <v>0.6</v>
      </c>
      <c r="U516" s="1">
        <f t="shared" ref="U516:U579" si="17">IF(G516&gt;=T516,1,0)</f>
        <v>1</v>
      </c>
    </row>
    <row r="517" spans="1:21" x14ac:dyDescent="0.25">
      <c r="A517" s="66">
        <v>11150</v>
      </c>
      <c r="B517" s="57" t="s">
        <v>954</v>
      </c>
      <c r="C517" s="59" t="s">
        <v>2950</v>
      </c>
      <c r="D517" s="60">
        <v>3301</v>
      </c>
      <c r="E517" s="59">
        <v>21</v>
      </c>
      <c r="F517" s="61">
        <v>2116.0693000000001</v>
      </c>
      <c r="G517" s="64">
        <v>0.64510000000000001</v>
      </c>
      <c r="H517" s="59">
        <v>0.69899999999999995</v>
      </c>
      <c r="I517" s="59">
        <v>0.6381</v>
      </c>
      <c r="J517" s="59">
        <v>0.71150000000000002</v>
      </c>
      <c r="K517" s="59">
        <v>0.60980000000000001</v>
      </c>
      <c r="L517" s="59">
        <v>0.64039999999999997</v>
      </c>
      <c r="M517" s="59">
        <v>0.625</v>
      </c>
      <c r="N517" s="59">
        <v>0.65410000000000001</v>
      </c>
      <c r="O517" s="59">
        <v>0.63019999999999998</v>
      </c>
      <c r="P517" s="59">
        <v>0.68189999999999995</v>
      </c>
      <c r="Q517" s="59">
        <v>0.67559999999999998</v>
      </c>
      <c r="R517" s="59">
        <v>0.59209999999999996</v>
      </c>
      <c r="S517" s="59">
        <v>0.57699999999999996</v>
      </c>
      <c r="T517" s="2">
        <f t="shared" si="16"/>
        <v>0.6</v>
      </c>
      <c r="U517" s="1">
        <f t="shared" si="17"/>
        <v>1</v>
      </c>
    </row>
    <row r="518" spans="1:21" x14ac:dyDescent="0.25">
      <c r="A518" s="66">
        <v>11151</v>
      </c>
      <c r="B518" s="57" t="s">
        <v>954</v>
      </c>
      <c r="C518" s="59" t="s">
        <v>2951</v>
      </c>
      <c r="D518" s="60">
        <v>3511</v>
      </c>
      <c r="E518" s="59">
        <v>12</v>
      </c>
      <c r="F518" s="61">
        <v>2307.9484000000002</v>
      </c>
      <c r="G518" s="64">
        <v>0.65959999999999996</v>
      </c>
      <c r="H518" s="59">
        <v>0.60740000000000005</v>
      </c>
      <c r="I518" s="59">
        <v>0.59519999999999995</v>
      </c>
      <c r="J518" s="59">
        <v>0.66769999999999996</v>
      </c>
      <c r="K518" s="59">
        <v>0.63980000000000004</v>
      </c>
      <c r="L518" s="59">
        <v>0.72450000000000003</v>
      </c>
      <c r="M518" s="59">
        <v>0.69210000000000005</v>
      </c>
      <c r="N518" s="59">
        <v>0.66339999999999999</v>
      </c>
      <c r="O518" s="59">
        <v>0.71460000000000001</v>
      </c>
      <c r="P518" s="59">
        <v>0.65210000000000001</v>
      </c>
      <c r="Q518" s="59">
        <v>0.66559999999999997</v>
      </c>
      <c r="R518" s="59">
        <v>0.63390000000000002</v>
      </c>
      <c r="S518" s="59">
        <v>0.66049999999999998</v>
      </c>
      <c r="T518" s="2">
        <f t="shared" si="16"/>
        <v>0.6</v>
      </c>
      <c r="U518" s="1">
        <f t="shared" si="17"/>
        <v>1</v>
      </c>
    </row>
    <row r="519" spans="1:21" x14ac:dyDescent="0.25">
      <c r="A519" s="66">
        <v>11152</v>
      </c>
      <c r="B519" s="57" t="s">
        <v>957</v>
      </c>
      <c r="C519" s="59" t="s">
        <v>2952</v>
      </c>
      <c r="D519" s="60">
        <v>5552</v>
      </c>
      <c r="E519" s="59">
        <v>43</v>
      </c>
      <c r="F519" s="61">
        <v>4402.6329999999998</v>
      </c>
      <c r="G519" s="64">
        <v>0.79920000000000002</v>
      </c>
      <c r="H519" s="59">
        <v>0.78339999999999999</v>
      </c>
      <c r="I519" s="59">
        <v>0.78559999999999997</v>
      </c>
      <c r="J519" s="59">
        <v>0.74470000000000003</v>
      </c>
      <c r="K519" s="59">
        <v>0.73129999999999995</v>
      </c>
      <c r="L519" s="59">
        <v>0.78139999999999998</v>
      </c>
      <c r="M519" s="59">
        <v>0.80279999999999996</v>
      </c>
      <c r="N519" s="59">
        <v>0.84340000000000004</v>
      </c>
      <c r="O519" s="59">
        <v>0.88870000000000005</v>
      </c>
      <c r="P519" s="59">
        <v>0.74280000000000002</v>
      </c>
      <c r="Q519" s="59">
        <v>0.78500000000000003</v>
      </c>
      <c r="R519" s="59">
        <v>0.82430000000000003</v>
      </c>
      <c r="S519" s="59">
        <v>0.85450000000000004</v>
      </c>
      <c r="T519" s="2">
        <f t="shared" si="16"/>
        <v>0.8</v>
      </c>
      <c r="U519" s="1">
        <f t="shared" si="17"/>
        <v>0</v>
      </c>
    </row>
    <row r="520" spans="1:21" x14ac:dyDescent="0.25">
      <c r="A520" s="66">
        <v>11153</v>
      </c>
      <c r="B520" s="57" t="s">
        <v>954</v>
      </c>
      <c r="C520" s="59" t="s">
        <v>2953</v>
      </c>
      <c r="D520" s="60">
        <v>1320</v>
      </c>
      <c r="E520" s="59">
        <v>6</v>
      </c>
      <c r="F520" s="59">
        <v>910.29539999999997</v>
      </c>
      <c r="G520" s="64">
        <v>0.69279999999999997</v>
      </c>
      <c r="H520" s="59">
        <v>0.72850000000000004</v>
      </c>
      <c r="I520" s="59">
        <v>0.65169999999999995</v>
      </c>
      <c r="J520" s="59">
        <v>0.65849999999999997</v>
      </c>
      <c r="K520" s="59">
        <v>0.67179999999999995</v>
      </c>
      <c r="L520" s="59">
        <v>0.63939999999999997</v>
      </c>
      <c r="M520" s="59">
        <v>0.64800000000000002</v>
      </c>
      <c r="N520" s="59">
        <v>0.71189999999999998</v>
      </c>
      <c r="O520" s="59">
        <v>0.70050000000000001</v>
      </c>
      <c r="P520" s="59">
        <v>0.68989999999999996</v>
      </c>
      <c r="Q520" s="59">
        <v>0.67430000000000001</v>
      </c>
      <c r="R520" s="59">
        <v>0.77810000000000001</v>
      </c>
      <c r="S520" s="59">
        <v>0.77580000000000005</v>
      </c>
      <c r="T520" s="2">
        <f t="shared" si="16"/>
        <v>0.6</v>
      </c>
      <c r="U520" s="1">
        <f t="shared" si="17"/>
        <v>1</v>
      </c>
    </row>
    <row r="521" spans="1:21" x14ac:dyDescent="0.25">
      <c r="A521" s="66">
        <v>11154</v>
      </c>
      <c r="B521" s="57" t="s">
        <v>954</v>
      </c>
      <c r="C521" s="59" t="s">
        <v>2954</v>
      </c>
      <c r="D521" s="60">
        <v>3125</v>
      </c>
      <c r="E521" s="59">
        <v>2</v>
      </c>
      <c r="F521" s="61">
        <v>2192.1012999999998</v>
      </c>
      <c r="G521" s="64">
        <v>0.70189999999999997</v>
      </c>
      <c r="H521" s="59">
        <v>0.67759999999999998</v>
      </c>
      <c r="I521" s="59">
        <v>0.68940000000000001</v>
      </c>
      <c r="J521" s="59">
        <v>0.64670000000000005</v>
      </c>
      <c r="K521" s="59">
        <v>0.70499999999999996</v>
      </c>
      <c r="L521" s="59">
        <v>0.7389</v>
      </c>
      <c r="M521" s="59">
        <v>0.59389999999999998</v>
      </c>
      <c r="N521" s="59">
        <v>0.71860000000000002</v>
      </c>
      <c r="O521" s="59">
        <v>0.69430000000000003</v>
      </c>
      <c r="P521" s="59">
        <v>0.74760000000000004</v>
      </c>
      <c r="Q521" s="59">
        <v>0.7228</v>
      </c>
      <c r="R521" s="59">
        <v>0.75660000000000005</v>
      </c>
      <c r="S521" s="59">
        <v>0.72399999999999998</v>
      </c>
      <c r="T521" s="2">
        <f t="shared" si="16"/>
        <v>0.6</v>
      </c>
      <c r="U521" s="1">
        <f t="shared" si="17"/>
        <v>1</v>
      </c>
    </row>
    <row r="522" spans="1:21" x14ac:dyDescent="0.25">
      <c r="A522" s="66">
        <v>11155</v>
      </c>
      <c r="B522" s="57" t="s">
        <v>954</v>
      </c>
      <c r="C522" s="59" t="s">
        <v>2955</v>
      </c>
      <c r="D522" s="60">
        <v>5773</v>
      </c>
      <c r="E522" s="59">
        <v>10</v>
      </c>
      <c r="F522" s="61">
        <v>4342.3437999999996</v>
      </c>
      <c r="G522" s="64">
        <v>0.75349999999999995</v>
      </c>
      <c r="H522" s="59">
        <v>0.73380000000000001</v>
      </c>
      <c r="I522" s="59">
        <v>0.78200000000000003</v>
      </c>
      <c r="J522" s="59">
        <v>0.69789999999999996</v>
      </c>
      <c r="K522" s="59">
        <v>0.82969999999999999</v>
      </c>
      <c r="L522" s="59">
        <v>0.73180000000000001</v>
      </c>
      <c r="M522" s="59">
        <v>0.71379999999999999</v>
      </c>
      <c r="N522" s="59">
        <v>0.7218</v>
      </c>
      <c r="O522" s="59">
        <v>0.72670000000000001</v>
      </c>
      <c r="P522" s="59">
        <v>0.84209999999999996</v>
      </c>
      <c r="Q522" s="59">
        <v>0.72419999999999995</v>
      </c>
      <c r="R522" s="59">
        <v>0.76300000000000001</v>
      </c>
      <c r="S522" s="59">
        <v>0.77180000000000004</v>
      </c>
      <c r="T522" s="2">
        <f t="shared" si="16"/>
        <v>0.6</v>
      </c>
      <c r="U522" s="1">
        <f t="shared" si="17"/>
        <v>1</v>
      </c>
    </row>
    <row r="523" spans="1:21" x14ac:dyDescent="0.25">
      <c r="A523" s="66">
        <v>11156</v>
      </c>
      <c r="B523" s="57" t="s">
        <v>954</v>
      </c>
      <c r="C523" s="59" t="s">
        <v>2956</v>
      </c>
      <c r="D523" s="60">
        <v>3064</v>
      </c>
      <c r="E523" s="59">
        <v>14</v>
      </c>
      <c r="F523" s="61">
        <v>2135.5414000000001</v>
      </c>
      <c r="G523" s="64">
        <v>0.70020000000000004</v>
      </c>
      <c r="H523" s="59">
        <v>0.69950000000000001</v>
      </c>
      <c r="I523" s="59">
        <v>0.68120000000000003</v>
      </c>
      <c r="J523" s="59">
        <v>0.74950000000000006</v>
      </c>
      <c r="K523" s="59">
        <v>0.72209999999999996</v>
      </c>
      <c r="L523" s="59">
        <v>0.75249999999999995</v>
      </c>
      <c r="M523" s="59">
        <v>0.74399999999999999</v>
      </c>
      <c r="N523" s="59">
        <v>0.71120000000000005</v>
      </c>
      <c r="O523" s="59">
        <v>0.65539999999999998</v>
      </c>
      <c r="P523" s="59">
        <v>0.67090000000000005</v>
      </c>
      <c r="Q523" s="59">
        <v>0.67130000000000001</v>
      </c>
      <c r="R523" s="59">
        <v>0.68859999999999999</v>
      </c>
      <c r="S523" s="59">
        <v>0.67049999999999998</v>
      </c>
      <c r="T523" s="2">
        <f t="shared" si="16"/>
        <v>0.6</v>
      </c>
      <c r="U523" s="1">
        <f t="shared" si="17"/>
        <v>1</v>
      </c>
    </row>
    <row r="524" spans="1:21" x14ac:dyDescent="0.25">
      <c r="A524" s="66">
        <v>11157</v>
      </c>
      <c r="B524" s="57" t="s">
        <v>954</v>
      </c>
      <c r="C524" s="59" t="s">
        <v>2957</v>
      </c>
      <c r="D524" s="60">
        <v>2760</v>
      </c>
      <c r="E524" s="59">
        <v>9</v>
      </c>
      <c r="F524" s="61">
        <v>1799.8233</v>
      </c>
      <c r="G524" s="64">
        <v>0.6542</v>
      </c>
      <c r="H524" s="59">
        <v>0.58720000000000006</v>
      </c>
      <c r="I524" s="59">
        <v>0.69640000000000002</v>
      </c>
      <c r="J524" s="59">
        <v>0.63149999999999995</v>
      </c>
      <c r="K524" s="59">
        <v>0.6139</v>
      </c>
      <c r="L524" s="59">
        <v>0.61260000000000003</v>
      </c>
      <c r="M524" s="59">
        <v>0.62129999999999996</v>
      </c>
      <c r="N524" s="59">
        <v>0.59060000000000001</v>
      </c>
      <c r="O524" s="59">
        <v>0.66549999999999998</v>
      </c>
      <c r="P524" s="59">
        <v>0.69279999999999997</v>
      </c>
      <c r="Q524" s="59">
        <v>0.71699999999999997</v>
      </c>
      <c r="R524" s="59">
        <v>0.73360000000000003</v>
      </c>
      <c r="S524" s="59">
        <v>0.67110000000000003</v>
      </c>
      <c r="T524" s="2">
        <f t="shared" si="16"/>
        <v>0.6</v>
      </c>
      <c r="U524" s="1">
        <f t="shared" si="17"/>
        <v>1</v>
      </c>
    </row>
    <row r="525" spans="1:21" x14ac:dyDescent="0.25">
      <c r="A525" s="66">
        <v>10673</v>
      </c>
      <c r="B525" s="57" t="s">
        <v>946</v>
      </c>
      <c r="C525" s="59" t="s">
        <v>3015</v>
      </c>
      <c r="D525" s="60">
        <v>43810</v>
      </c>
      <c r="E525" s="59">
        <v>4</v>
      </c>
      <c r="F525" s="61">
        <v>78161.248200000002</v>
      </c>
      <c r="G525" s="64">
        <v>1.7843</v>
      </c>
      <c r="H525" s="59">
        <v>1.7222</v>
      </c>
      <c r="I525" s="59">
        <v>1.7735000000000001</v>
      </c>
      <c r="J525" s="59">
        <v>1.8069</v>
      </c>
      <c r="K525" s="59">
        <v>1.7790999999999999</v>
      </c>
      <c r="L525" s="59">
        <v>1.8693</v>
      </c>
      <c r="M525" s="59">
        <v>1.9019999999999999</v>
      </c>
      <c r="N525" s="59">
        <v>1.7859</v>
      </c>
      <c r="O525" s="59">
        <v>1.7674000000000001</v>
      </c>
      <c r="P525" s="59">
        <v>1.8171999999999999</v>
      </c>
      <c r="Q525" s="59">
        <v>1.724</v>
      </c>
      <c r="R525" s="59">
        <v>1.7753000000000001</v>
      </c>
      <c r="S525" s="59">
        <v>1.7031000000000001</v>
      </c>
      <c r="T525" s="2">
        <f t="shared" si="16"/>
        <v>1.6</v>
      </c>
      <c r="U525" s="1">
        <f t="shared" si="17"/>
        <v>1</v>
      </c>
    </row>
    <row r="526" spans="1:21" x14ac:dyDescent="0.25">
      <c r="A526" s="66">
        <v>11158</v>
      </c>
      <c r="B526" s="57" t="s">
        <v>954</v>
      </c>
      <c r="C526" s="59" t="s">
        <v>3016</v>
      </c>
      <c r="D526" s="60">
        <v>1770</v>
      </c>
      <c r="E526" s="59">
        <v>331</v>
      </c>
      <c r="F526" s="61">
        <v>1030.8024</v>
      </c>
      <c r="G526" s="64">
        <v>0.71630000000000005</v>
      </c>
      <c r="H526" s="59">
        <v>0.73060000000000003</v>
      </c>
      <c r="I526" s="59">
        <v>0.82930000000000004</v>
      </c>
      <c r="J526" s="59">
        <v>0.67869999999999997</v>
      </c>
      <c r="K526" s="59">
        <v>0.73599999999999999</v>
      </c>
      <c r="L526" s="59">
        <v>0</v>
      </c>
      <c r="M526" s="59">
        <v>0</v>
      </c>
      <c r="N526" s="59">
        <v>0</v>
      </c>
      <c r="O526" s="59">
        <v>0.71230000000000004</v>
      </c>
      <c r="P526" s="59">
        <v>0.72130000000000005</v>
      </c>
      <c r="Q526" s="59">
        <v>0.73780000000000001</v>
      </c>
      <c r="R526" s="59">
        <v>0.59970000000000001</v>
      </c>
      <c r="S526" s="59">
        <v>0.66800000000000004</v>
      </c>
      <c r="T526" s="2">
        <f t="shared" si="16"/>
        <v>0.6</v>
      </c>
      <c r="U526" s="1">
        <f t="shared" si="17"/>
        <v>1</v>
      </c>
    </row>
    <row r="527" spans="1:21" x14ac:dyDescent="0.25">
      <c r="A527" s="66">
        <v>11159</v>
      </c>
      <c r="B527" s="57" t="s">
        <v>954</v>
      </c>
      <c r="C527" s="59" t="s">
        <v>3017</v>
      </c>
      <c r="D527" s="60">
        <v>2886</v>
      </c>
      <c r="E527" s="59">
        <v>28</v>
      </c>
      <c r="F527" s="61">
        <v>1574.0209</v>
      </c>
      <c r="G527" s="64">
        <v>0.55069999999999997</v>
      </c>
      <c r="H527" s="59">
        <v>0.53320000000000001</v>
      </c>
      <c r="I527" s="59">
        <v>0.52210000000000001</v>
      </c>
      <c r="J527" s="59">
        <v>0.65349999999999997</v>
      </c>
      <c r="K527" s="59">
        <v>0.52029999999999998</v>
      </c>
      <c r="L527" s="59">
        <v>0.65869999999999995</v>
      </c>
      <c r="M527" s="59">
        <v>0.52180000000000004</v>
      </c>
      <c r="N527" s="59">
        <v>0.51239999999999997</v>
      </c>
      <c r="O527" s="59">
        <v>0.55289999999999995</v>
      </c>
      <c r="P527" s="59">
        <v>0.49430000000000002</v>
      </c>
      <c r="Q527" s="59">
        <v>0.53059999999999996</v>
      </c>
      <c r="R527" s="59">
        <v>0.52739999999999998</v>
      </c>
      <c r="S527" s="59">
        <v>0.56479999999999997</v>
      </c>
      <c r="T527" s="2">
        <f t="shared" si="16"/>
        <v>0.6</v>
      </c>
      <c r="U527" s="1">
        <f t="shared" si="17"/>
        <v>0</v>
      </c>
    </row>
    <row r="528" spans="1:21" x14ac:dyDescent="0.25">
      <c r="A528" s="66">
        <v>11160</v>
      </c>
      <c r="B528" s="57" t="s">
        <v>950</v>
      </c>
      <c r="C528" s="59" t="s">
        <v>3018</v>
      </c>
      <c r="D528" s="60">
        <v>2648</v>
      </c>
      <c r="E528" s="59">
        <v>16</v>
      </c>
      <c r="F528" s="61">
        <v>1411.7777000000001</v>
      </c>
      <c r="G528" s="64">
        <v>0.53639999999999999</v>
      </c>
      <c r="H528" s="59">
        <v>0.56879999999999997</v>
      </c>
      <c r="I528" s="59">
        <v>0.58989999999999998</v>
      </c>
      <c r="J528" s="59">
        <v>0.57230000000000003</v>
      </c>
      <c r="K528" s="59">
        <v>0.53910000000000002</v>
      </c>
      <c r="L528" s="59">
        <v>0.58140000000000003</v>
      </c>
      <c r="M528" s="59">
        <v>0.52639999999999998</v>
      </c>
      <c r="N528" s="59">
        <v>0.56699999999999995</v>
      </c>
      <c r="O528" s="59">
        <v>0.2727</v>
      </c>
      <c r="P528" s="59">
        <v>0.61899999999999999</v>
      </c>
      <c r="Q528" s="59">
        <v>0.56210000000000004</v>
      </c>
      <c r="R528" s="59">
        <v>0.64759999999999995</v>
      </c>
      <c r="S528" s="59">
        <v>0</v>
      </c>
      <c r="T528" s="2">
        <f t="shared" si="16"/>
        <v>0.6</v>
      </c>
      <c r="U528" s="1">
        <f t="shared" si="17"/>
        <v>0</v>
      </c>
    </row>
    <row r="529" spans="1:21" x14ac:dyDescent="0.25">
      <c r="A529" s="66">
        <v>11161</v>
      </c>
      <c r="B529" s="57" t="s">
        <v>954</v>
      </c>
      <c r="C529" s="59" t="s">
        <v>3019</v>
      </c>
      <c r="D529" s="60">
        <v>2079</v>
      </c>
      <c r="E529" s="59">
        <v>88</v>
      </c>
      <c r="F529" s="59">
        <v>949.18650000000002</v>
      </c>
      <c r="G529" s="64">
        <v>0.47670000000000001</v>
      </c>
      <c r="H529" s="59">
        <v>0.45329999999999998</v>
      </c>
      <c r="I529" s="59">
        <v>0.52510000000000001</v>
      </c>
      <c r="J529" s="59">
        <v>0.56259999999999999</v>
      </c>
      <c r="K529" s="59">
        <v>0.51990000000000003</v>
      </c>
      <c r="L529" s="59">
        <v>0.59730000000000005</v>
      </c>
      <c r="M529" s="59">
        <v>0.48699999999999999</v>
      </c>
      <c r="N529" s="59">
        <v>0.5091</v>
      </c>
      <c r="O529" s="59">
        <v>0.53080000000000005</v>
      </c>
      <c r="P529" s="59">
        <v>0.32319999999999999</v>
      </c>
      <c r="Q529" s="59">
        <v>0.27100000000000002</v>
      </c>
      <c r="R529" s="59">
        <v>0.56720000000000004</v>
      </c>
      <c r="S529" s="59">
        <v>0.54479999999999995</v>
      </c>
      <c r="T529" s="2">
        <f t="shared" si="16"/>
        <v>0.6</v>
      </c>
      <c r="U529" s="1">
        <f t="shared" si="17"/>
        <v>0</v>
      </c>
    </row>
    <row r="530" spans="1:21" x14ac:dyDescent="0.25">
      <c r="A530" s="66">
        <v>11162</v>
      </c>
      <c r="B530" s="57" t="s">
        <v>954</v>
      </c>
      <c r="C530" s="59" t="s">
        <v>3020</v>
      </c>
      <c r="D530" s="60">
        <v>1430</v>
      </c>
      <c r="E530" s="59">
        <v>327</v>
      </c>
      <c r="F530" s="59">
        <v>514.59249999999997</v>
      </c>
      <c r="G530" s="64">
        <v>0.46650000000000003</v>
      </c>
      <c r="H530" s="59">
        <v>0.51519999999999999</v>
      </c>
      <c r="I530" s="59">
        <v>0.747</v>
      </c>
      <c r="J530" s="59">
        <v>0.57050000000000001</v>
      </c>
      <c r="K530" s="59">
        <v>0.64800000000000002</v>
      </c>
      <c r="L530" s="59">
        <v>0.76890000000000003</v>
      </c>
      <c r="M530" s="59">
        <v>0.73029999999999995</v>
      </c>
      <c r="N530" s="59">
        <v>0.80820000000000003</v>
      </c>
      <c r="O530" s="59">
        <v>0.9274</v>
      </c>
      <c r="P530" s="59">
        <v>0</v>
      </c>
      <c r="Q530" s="59">
        <v>0.26290000000000002</v>
      </c>
      <c r="R530" s="59">
        <v>0.17219999999999999</v>
      </c>
      <c r="S530" s="59">
        <v>0.45569999999999999</v>
      </c>
      <c r="T530" s="2">
        <f t="shared" si="16"/>
        <v>0.6</v>
      </c>
      <c r="U530" s="1">
        <f t="shared" si="17"/>
        <v>0</v>
      </c>
    </row>
    <row r="531" spans="1:21" x14ac:dyDescent="0.25">
      <c r="A531" s="66">
        <v>11163</v>
      </c>
      <c r="B531" s="57" t="s">
        <v>954</v>
      </c>
      <c r="C531" s="59" t="s">
        <v>3021</v>
      </c>
      <c r="D531" s="60">
        <v>4161</v>
      </c>
      <c r="E531" s="59">
        <v>222</v>
      </c>
      <c r="F531" s="61">
        <v>2046.8705</v>
      </c>
      <c r="G531" s="64">
        <v>0.51959999999999995</v>
      </c>
      <c r="H531" s="59">
        <v>0.76719999999999999</v>
      </c>
      <c r="I531" s="59">
        <v>0.72540000000000004</v>
      </c>
      <c r="J531" s="59">
        <v>0.70660000000000001</v>
      </c>
      <c r="K531" s="59">
        <v>0.55479999999999996</v>
      </c>
      <c r="L531" s="59">
        <v>0.60060000000000002</v>
      </c>
      <c r="M531" s="59">
        <v>0.58709999999999996</v>
      </c>
      <c r="N531" s="59">
        <v>2.3099999999999999E-2</v>
      </c>
      <c r="O531" s="59">
        <v>0.5454</v>
      </c>
      <c r="P531" s="59">
        <v>0.56189999999999996</v>
      </c>
      <c r="Q531" s="59">
        <v>0.41810000000000003</v>
      </c>
      <c r="R531" s="59">
        <v>0.36159999999999998</v>
      </c>
      <c r="S531" s="59">
        <v>0.23719999999999999</v>
      </c>
      <c r="T531" s="2">
        <f t="shared" si="16"/>
        <v>0.6</v>
      </c>
      <c r="U531" s="1">
        <f t="shared" si="17"/>
        <v>0</v>
      </c>
    </row>
    <row r="532" spans="1:21" x14ac:dyDescent="0.25">
      <c r="A532" s="66">
        <v>11164</v>
      </c>
      <c r="B532" s="57" t="s">
        <v>954</v>
      </c>
      <c r="C532" s="59" t="s">
        <v>3022</v>
      </c>
      <c r="D532" s="60">
        <v>2579</v>
      </c>
      <c r="E532" s="60">
        <v>1704</v>
      </c>
      <c r="F532" s="59">
        <v>654.23339999999996</v>
      </c>
      <c r="G532" s="64">
        <v>0.74770000000000003</v>
      </c>
      <c r="H532" s="59">
        <v>0</v>
      </c>
      <c r="I532" s="59">
        <v>0</v>
      </c>
      <c r="J532" s="59">
        <v>0</v>
      </c>
      <c r="K532" s="59">
        <v>1.1611</v>
      </c>
      <c r="L532" s="59">
        <v>0.74490000000000001</v>
      </c>
      <c r="M532" s="59">
        <v>0</v>
      </c>
      <c r="N532" s="59">
        <v>0</v>
      </c>
      <c r="O532" s="59">
        <v>0</v>
      </c>
      <c r="P532" s="59">
        <v>0</v>
      </c>
      <c r="Q532" s="59">
        <v>0.7379</v>
      </c>
      <c r="R532" s="59">
        <v>0.73429999999999995</v>
      </c>
      <c r="S532" s="59">
        <v>0.66479999999999995</v>
      </c>
      <c r="T532" s="2">
        <f t="shared" si="16"/>
        <v>0.6</v>
      </c>
      <c r="U532" s="1">
        <f t="shared" si="17"/>
        <v>1</v>
      </c>
    </row>
    <row r="533" spans="1:21" x14ac:dyDescent="0.25">
      <c r="A533" s="66">
        <v>11165</v>
      </c>
      <c r="B533" s="57" t="s">
        <v>954</v>
      </c>
      <c r="C533" s="59" t="s">
        <v>3023</v>
      </c>
      <c r="D533" s="60">
        <v>1995</v>
      </c>
      <c r="E533" s="59">
        <v>9</v>
      </c>
      <c r="F533" s="59">
        <v>876.54819999999995</v>
      </c>
      <c r="G533" s="64">
        <v>0.44140000000000001</v>
      </c>
      <c r="H533" s="59">
        <v>5.1499999999999997E-2</v>
      </c>
      <c r="I533" s="59">
        <v>6.1400000000000003E-2</v>
      </c>
      <c r="J533" s="59">
        <v>5.2200000000000003E-2</v>
      </c>
      <c r="K533" s="59">
        <v>9.1200000000000003E-2</v>
      </c>
      <c r="L533" s="59">
        <v>8.6699999999999999E-2</v>
      </c>
      <c r="M533" s="59">
        <v>0.62690000000000001</v>
      </c>
      <c r="N533" s="59">
        <v>0.64739999999999998</v>
      </c>
      <c r="O533" s="59">
        <v>0.622</v>
      </c>
      <c r="P533" s="59">
        <v>0.66869999999999996</v>
      </c>
      <c r="Q533" s="59">
        <v>0.59789999999999999</v>
      </c>
      <c r="R533" s="59">
        <v>0.76690000000000003</v>
      </c>
      <c r="S533" s="59">
        <v>0.7177</v>
      </c>
      <c r="T533" s="2">
        <f t="shared" si="16"/>
        <v>0.6</v>
      </c>
      <c r="U533" s="1">
        <f t="shared" si="17"/>
        <v>0</v>
      </c>
    </row>
    <row r="534" spans="1:21" x14ac:dyDescent="0.25">
      <c r="A534" s="66">
        <v>10715</v>
      </c>
      <c r="B534" s="57" t="s">
        <v>1009</v>
      </c>
      <c r="C534" s="59" t="s">
        <v>2958</v>
      </c>
      <c r="D534" s="60">
        <v>37733</v>
      </c>
      <c r="E534" s="59">
        <v>970</v>
      </c>
      <c r="F534" s="61">
        <v>50988.245799999997</v>
      </c>
      <c r="G534" s="64">
        <v>1.3869</v>
      </c>
      <c r="H534" s="59">
        <v>1.3972</v>
      </c>
      <c r="I534" s="59">
        <v>1.4854000000000001</v>
      </c>
      <c r="J534" s="59">
        <v>1.4286000000000001</v>
      </c>
      <c r="K534" s="59">
        <v>1.3652</v>
      </c>
      <c r="L534" s="59">
        <v>1.3975</v>
      </c>
      <c r="M534" s="59">
        <v>1.3858999999999999</v>
      </c>
      <c r="N534" s="59">
        <v>1.4365000000000001</v>
      </c>
      <c r="O534" s="59">
        <v>1.3539000000000001</v>
      </c>
      <c r="P534" s="59">
        <v>1.4040999999999999</v>
      </c>
      <c r="Q534" s="59">
        <v>1.3431</v>
      </c>
      <c r="R534" s="59">
        <v>1.3069999999999999</v>
      </c>
      <c r="S534" s="59">
        <v>1.3381000000000001</v>
      </c>
      <c r="T534" s="2">
        <f t="shared" si="16"/>
        <v>1.2</v>
      </c>
      <c r="U534" s="1">
        <f t="shared" si="17"/>
        <v>1</v>
      </c>
    </row>
    <row r="535" spans="1:21" x14ac:dyDescent="0.25">
      <c r="A535" s="66">
        <v>11166</v>
      </c>
      <c r="B535" s="57" t="s">
        <v>954</v>
      </c>
      <c r="C535" s="59" t="s">
        <v>2959</v>
      </c>
      <c r="D535" s="60">
        <v>5923</v>
      </c>
      <c r="E535" s="59">
        <v>12</v>
      </c>
      <c r="F535" s="61">
        <v>3858.7471999999998</v>
      </c>
      <c r="G535" s="64">
        <v>0.65280000000000005</v>
      </c>
      <c r="H535" s="59">
        <v>0.61460000000000004</v>
      </c>
      <c r="I535" s="59">
        <v>0.69320000000000004</v>
      </c>
      <c r="J535" s="59">
        <v>0.62919999999999998</v>
      </c>
      <c r="K535" s="59">
        <v>0.61680000000000001</v>
      </c>
      <c r="L535" s="59">
        <v>0.70279999999999998</v>
      </c>
      <c r="M535" s="59">
        <v>0.65620000000000001</v>
      </c>
      <c r="N535" s="59">
        <v>0.72450000000000003</v>
      </c>
      <c r="O535" s="59">
        <v>0.7107</v>
      </c>
      <c r="P535" s="59">
        <v>0.67589999999999995</v>
      </c>
      <c r="Q535" s="59">
        <v>0.62960000000000005</v>
      </c>
      <c r="R535" s="59">
        <v>0.57189999999999996</v>
      </c>
      <c r="S535" s="59">
        <v>0.59499999999999997</v>
      </c>
      <c r="T535" s="2">
        <f t="shared" si="16"/>
        <v>0.6</v>
      </c>
      <c r="U535" s="1">
        <f t="shared" si="17"/>
        <v>1</v>
      </c>
    </row>
    <row r="536" spans="1:21" x14ac:dyDescent="0.25">
      <c r="A536" s="66">
        <v>11167</v>
      </c>
      <c r="B536" s="57" t="s">
        <v>954</v>
      </c>
      <c r="C536" s="59" t="s">
        <v>2960</v>
      </c>
      <c r="D536" s="60">
        <v>4963</v>
      </c>
      <c r="E536" s="59">
        <v>78</v>
      </c>
      <c r="F536" s="61">
        <v>2759.4740999999999</v>
      </c>
      <c r="G536" s="64">
        <v>0.56489999999999996</v>
      </c>
      <c r="H536" s="59">
        <v>0.60860000000000003</v>
      </c>
      <c r="I536" s="59">
        <v>0.63100000000000001</v>
      </c>
      <c r="J536" s="59">
        <v>0.68330000000000002</v>
      </c>
      <c r="K536" s="59">
        <v>0.57479999999999998</v>
      </c>
      <c r="L536" s="59">
        <v>0.58830000000000005</v>
      </c>
      <c r="M536" s="59">
        <v>0.60060000000000002</v>
      </c>
      <c r="N536" s="59">
        <v>0.48770000000000002</v>
      </c>
      <c r="O536" s="59">
        <v>0.54410000000000003</v>
      </c>
      <c r="P536" s="59">
        <v>0.59870000000000001</v>
      </c>
      <c r="Q536" s="59">
        <v>0.51729999999999998</v>
      </c>
      <c r="R536" s="59">
        <v>0.37480000000000002</v>
      </c>
      <c r="S536" s="59">
        <v>0.55989999999999995</v>
      </c>
      <c r="T536" s="2">
        <f t="shared" si="16"/>
        <v>0.6</v>
      </c>
      <c r="U536" s="1">
        <f t="shared" si="17"/>
        <v>0</v>
      </c>
    </row>
    <row r="537" spans="1:21" x14ac:dyDescent="0.25">
      <c r="A537" s="66">
        <v>11169</v>
      </c>
      <c r="B537" s="57" t="s">
        <v>954</v>
      </c>
      <c r="C537" s="59" t="s">
        <v>2961</v>
      </c>
      <c r="D537" s="60">
        <v>3179</v>
      </c>
      <c r="E537" s="59">
        <v>2</v>
      </c>
      <c r="F537" s="61">
        <v>2141.1212</v>
      </c>
      <c r="G537" s="64">
        <v>0.67390000000000005</v>
      </c>
      <c r="H537" s="59">
        <v>0.76790000000000003</v>
      </c>
      <c r="I537" s="59">
        <v>0.61990000000000001</v>
      </c>
      <c r="J537" s="59">
        <v>0.69379999999999997</v>
      </c>
      <c r="K537" s="59">
        <v>0.64570000000000005</v>
      </c>
      <c r="L537" s="59">
        <v>0.68010000000000004</v>
      </c>
      <c r="M537" s="59">
        <v>0.63139999999999996</v>
      </c>
      <c r="N537" s="59">
        <v>0.65249999999999997</v>
      </c>
      <c r="O537" s="59">
        <v>0.69910000000000005</v>
      </c>
      <c r="P537" s="59">
        <v>0.67479999999999996</v>
      </c>
      <c r="Q537" s="59">
        <v>0.63270000000000004</v>
      </c>
      <c r="R537" s="59">
        <v>0.68479999999999996</v>
      </c>
      <c r="S537" s="59">
        <v>0.70960000000000001</v>
      </c>
      <c r="T537" s="2">
        <f t="shared" si="16"/>
        <v>0.6</v>
      </c>
      <c r="U537" s="1">
        <f t="shared" si="17"/>
        <v>1</v>
      </c>
    </row>
    <row r="538" spans="1:21" x14ac:dyDescent="0.25">
      <c r="A538" s="66">
        <v>11170</v>
      </c>
      <c r="B538" s="57" t="s">
        <v>954</v>
      </c>
      <c r="C538" s="59" t="s">
        <v>2962</v>
      </c>
      <c r="D538" s="60">
        <v>3370</v>
      </c>
      <c r="E538" s="59">
        <v>2</v>
      </c>
      <c r="F538" s="61">
        <v>1875.2701999999999</v>
      </c>
      <c r="G538" s="64">
        <v>0.55679999999999996</v>
      </c>
      <c r="H538" s="59">
        <v>0.5363</v>
      </c>
      <c r="I538" s="59">
        <v>0.60580000000000001</v>
      </c>
      <c r="J538" s="59">
        <v>0.53100000000000003</v>
      </c>
      <c r="K538" s="59">
        <v>0.51649999999999996</v>
      </c>
      <c r="L538" s="59">
        <v>0.55420000000000003</v>
      </c>
      <c r="M538" s="59">
        <v>0.58830000000000005</v>
      </c>
      <c r="N538" s="59">
        <v>0.68400000000000005</v>
      </c>
      <c r="O538" s="59">
        <v>0.51459999999999995</v>
      </c>
      <c r="P538" s="59">
        <v>0.60570000000000002</v>
      </c>
      <c r="Q538" s="59">
        <v>0.52370000000000005</v>
      </c>
      <c r="R538" s="59">
        <v>0.53900000000000003</v>
      </c>
      <c r="S538" s="59">
        <v>0.50190000000000001</v>
      </c>
      <c r="T538" s="2">
        <f t="shared" si="16"/>
        <v>0.6</v>
      </c>
      <c r="U538" s="1">
        <f t="shared" si="17"/>
        <v>0</v>
      </c>
    </row>
    <row r="539" spans="1:21" x14ac:dyDescent="0.25">
      <c r="A539" s="66">
        <v>11171</v>
      </c>
      <c r="B539" s="57" t="s">
        <v>954</v>
      </c>
      <c r="C539" s="59" t="s">
        <v>2963</v>
      </c>
      <c r="D539" s="60">
        <v>4318</v>
      </c>
      <c r="E539" s="59">
        <v>3</v>
      </c>
      <c r="F539" s="61">
        <v>2331.7197999999999</v>
      </c>
      <c r="G539" s="64">
        <v>0.54039999999999999</v>
      </c>
      <c r="H539" s="59">
        <v>0.49780000000000002</v>
      </c>
      <c r="I539" s="59">
        <v>0.53810000000000002</v>
      </c>
      <c r="J539" s="59">
        <v>0.57550000000000001</v>
      </c>
      <c r="K539" s="59">
        <v>0.50249999999999995</v>
      </c>
      <c r="L539" s="59">
        <v>0.50119999999999998</v>
      </c>
      <c r="M539" s="59">
        <v>0.52980000000000005</v>
      </c>
      <c r="N539" s="59">
        <v>0.5696</v>
      </c>
      <c r="O539" s="59">
        <v>0.54559999999999997</v>
      </c>
      <c r="P539" s="59">
        <v>0.55789999999999995</v>
      </c>
      <c r="Q539" s="59">
        <v>0.55449999999999999</v>
      </c>
      <c r="R539" s="59">
        <v>0.57320000000000004</v>
      </c>
      <c r="S539" s="59">
        <v>0.54959999999999998</v>
      </c>
      <c r="T539" s="2">
        <f t="shared" si="16"/>
        <v>0.6</v>
      </c>
      <c r="U539" s="1">
        <f t="shared" si="17"/>
        <v>0</v>
      </c>
    </row>
    <row r="540" spans="1:21" x14ac:dyDescent="0.25">
      <c r="A540" s="66">
        <v>11172</v>
      </c>
      <c r="B540" s="57" t="s">
        <v>954</v>
      </c>
      <c r="C540" s="59" t="s">
        <v>2964</v>
      </c>
      <c r="D540" s="60">
        <v>2768</v>
      </c>
      <c r="E540" s="59">
        <v>0</v>
      </c>
      <c r="F540" s="61">
        <v>1191.7872</v>
      </c>
      <c r="G540" s="64">
        <v>0.43059999999999998</v>
      </c>
      <c r="H540" s="59">
        <v>0.4395</v>
      </c>
      <c r="I540" s="59">
        <v>0.41610000000000003</v>
      </c>
      <c r="J540" s="59">
        <v>0.39679999999999999</v>
      </c>
      <c r="K540" s="59">
        <v>0.43819999999999998</v>
      </c>
      <c r="L540" s="59">
        <v>0.44080000000000003</v>
      </c>
      <c r="M540" s="59">
        <v>0.42380000000000001</v>
      </c>
      <c r="N540" s="59">
        <v>0.44109999999999999</v>
      </c>
      <c r="O540" s="59">
        <v>0.41799999999999998</v>
      </c>
      <c r="P540" s="59">
        <v>0.45639999999999997</v>
      </c>
      <c r="Q540" s="59">
        <v>0.44230000000000003</v>
      </c>
      <c r="R540" s="59">
        <v>0.4355</v>
      </c>
      <c r="S540" s="59">
        <v>0.41760000000000003</v>
      </c>
      <c r="T540" s="2">
        <f t="shared" si="16"/>
        <v>0.6</v>
      </c>
      <c r="U540" s="1">
        <f t="shared" si="17"/>
        <v>0</v>
      </c>
    </row>
    <row r="541" spans="1:21" x14ac:dyDescent="0.25">
      <c r="A541" s="66">
        <v>11452</v>
      </c>
      <c r="B541" s="57" t="s">
        <v>950</v>
      </c>
      <c r="C541" s="59" t="s">
        <v>2965</v>
      </c>
      <c r="D541" s="60">
        <v>3834</v>
      </c>
      <c r="E541" s="59">
        <v>0</v>
      </c>
      <c r="F541" s="61">
        <v>2303.5527000000002</v>
      </c>
      <c r="G541" s="64">
        <v>0.6008</v>
      </c>
      <c r="H541" s="59">
        <v>0.60640000000000005</v>
      </c>
      <c r="I541" s="59">
        <v>0.59419999999999995</v>
      </c>
      <c r="J541" s="59">
        <v>0.58530000000000004</v>
      </c>
      <c r="K541" s="59">
        <v>0.56230000000000002</v>
      </c>
      <c r="L541" s="59">
        <v>0.62680000000000002</v>
      </c>
      <c r="M541" s="59">
        <v>0.61250000000000004</v>
      </c>
      <c r="N541" s="59">
        <v>0.61890000000000001</v>
      </c>
      <c r="O541" s="59">
        <v>0.58960000000000001</v>
      </c>
      <c r="P541" s="59">
        <v>0.60329999999999995</v>
      </c>
      <c r="Q541" s="59">
        <v>0.5988</v>
      </c>
      <c r="R541" s="59">
        <v>0.58199999999999996</v>
      </c>
      <c r="S541" s="59">
        <v>0.63460000000000005</v>
      </c>
      <c r="T541" s="2">
        <f t="shared" si="16"/>
        <v>0.6</v>
      </c>
      <c r="U541" s="1">
        <f t="shared" si="17"/>
        <v>1</v>
      </c>
    </row>
    <row r="542" spans="1:21" x14ac:dyDescent="0.25">
      <c r="A542" s="66">
        <v>10716</v>
      </c>
      <c r="B542" s="57" t="s">
        <v>1009</v>
      </c>
      <c r="C542" s="59" t="s">
        <v>2966</v>
      </c>
      <c r="D542" s="60">
        <v>38296</v>
      </c>
      <c r="E542" s="60">
        <v>2803</v>
      </c>
      <c r="F542" s="59">
        <v>0</v>
      </c>
      <c r="G542" s="121">
        <f>VLOOKUP($A542,ข้อมูลพื้นฐานรพ_สป_ณสค61!$C$2:$S$897,12,0)</f>
        <v>1.4625999999999999</v>
      </c>
      <c r="H542" s="59">
        <v>0</v>
      </c>
      <c r="I542" s="59">
        <v>0</v>
      </c>
      <c r="J542" s="59">
        <v>0</v>
      </c>
      <c r="K542" s="59">
        <v>0</v>
      </c>
      <c r="L542" s="59">
        <v>0</v>
      </c>
      <c r="M542" s="59">
        <v>0</v>
      </c>
      <c r="N542" s="59">
        <v>0</v>
      </c>
      <c r="O542" s="59">
        <v>0</v>
      </c>
      <c r="P542" s="59">
        <v>0</v>
      </c>
      <c r="Q542" s="59">
        <v>0</v>
      </c>
      <c r="R542" s="59">
        <v>0</v>
      </c>
      <c r="S542" s="59">
        <v>0</v>
      </c>
      <c r="T542" s="2">
        <f t="shared" si="16"/>
        <v>1.2</v>
      </c>
      <c r="U542" s="1">
        <f t="shared" si="17"/>
        <v>1</v>
      </c>
    </row>
    <row r="543" spans="1:21" x14ac:dyDescent="0.25">
      <c r="A543" s="66">
        <v>11173</v>
      </c>
      <c r="B543" s="57" t="s">
        <v>954</v>
      </c>
      <c r="C543" s="59" t="s">
        <v>2967</v>
      </c>
      <c r="D543" s="60">
        <v>1947</v>
      </c>
      <c r="E543" s="59">
        <v>1</v>
      </c>
      <c r="F543" s="61">
        <v>1245.6278</v>
      </c>
      <c r="G543" s="64">
        <v>0.6401</v>
      </c>
      <c r="H543" s="59">
        <v>0.75149999999999995</v>
      </c>
      <c r="I543" s="59">
        <v>0.84970000000000001</v>
      </c>
      <c r="J543" s="59">
        <v>0.64590000000000003</v>
      </c>
      <c r="K543" s="59">
        <v>0.66920000000000002</v>
      </c>
      <c r="L543" s="59">
        <v>0.65290000000000004</v>
      </c>
      <c r="M543" s="59">
        <v>0.71860000000000002</v>
      </c>
      <c r="N543" s="59">
        <v>0.73819999999999997</v>
      </c>
      <c r="O543" s="59">
        <v>0.64070000000000005</v>
      </c>
      <c r="P543" s="59">
        <v>0.70569999999999999</v>
      </c>
      <c r="Q543" s="59">
        <v>0.78</v>
      </c>
      <c r="R543" s="59">
        <v>0.59419999999999995</v>
      </c>
      <c r="S543" s="59">
        <v>0</v>
      </c>
      <c r="T543" s="2">
        <f t="shared" si="16"/>
        <v>0.6</v>
      </c>
      <c r="U543" s="1">
        <f t="shared" si="17"/>
        <v>1</v>
      </c>
    </row>
    <row r="544" spans="1:21" x14ac:dyDescent="0.25">
      <c r="A544" s="66">
        <v>11174</v>
      </c>
      <c r="B544" s="57" t="s">
        <v>954</v>
      </c>
      <c r="C544" s="59" t="s">
        <v>2968</v>
      </c>
      <c r="D544" s="60">
        <v>1521</v>
      </c>
      <c r="E544" s="59">
        <v>1</v>
      </c>
      <c r="F544" s="59">
        <v>923.25710000000004</v>
      </c>
      <c r="G544" s="64">
        <v>0.60740000000000005</v>
      </c>
      <c r="H544" s="59">
        <v>0.60460000000000003</v>
      </c>
      <c r="I544" s="59">
        <v>0.63980000000000004</v>
      </c>
      <c r="J544" s="59">
        <v>0.60009999999999997</v>
      </c>
      <c r="K544" s="59">
        <v>0.62190000000000001</v>
      </c>
      <c r="L544" s="59">
        <v>0.60140000000000005</v>
      </c>
      <c r="M544" s="59">
        <v>0.60009999999999997</v>
      </c>
      <c r="N544" s="59">
        <v>0.62329999999999997</v>
      </c>
      <c r="O544" s="59">
        <v>0.68520000000000003</v>
      </c>
      <c r="P544" s="59">
        <v>0.5393</v>
      </c>
      <c r="Q544" s="59">
        <v>0.56340000000000001</v>
      </c>
      <c r="R544" s="59">
        <v>0.60499999999999998</v>
      </c>
      <c r="S544" s="59">
        <v>0.61080000000000001</v>
      </c>
      <c r="T544" s="2">
        <f t="shared" si="16"/>
        <v>0.6</v>
      </c>
      <c r="U544" s="1">
        <f t="shared" si="17"/>
        <v>1</v>
      </c>
    </row>
    <row r="545" spans="1:21" x14ac:dyDescent="0.25">
      <c r="A545" s="66">
        <v>11175</v>
      </c>
      <c r="B545" s="57" t="s">
        <v>954</v>
      </c>
      <c r="C545" s="59" t="s">
        <v>2969</v>
      </c>
      <c r="D545" s="60">
        <v>3024</v>
      </c>
      <c r="E545" s="59">
        <v>7</v>
      </c>
      <c r="F545" s="61">
        <v>1899.3333</v>
      </c>
      <c r="G545" s="64">
        <v>0.62949999999999995</v>
      </c>
      <c r="H545" s="59">
        <v>0.60219999999999996</v>
      </c>
      <c r="I545" s="59">
        <v>0.67090000000000005</v>
      </c>
      <c r="J545" s="59">
        <v>0.69820000000000004</v>
      </c>
      <c r="K545" s="59">
        <v>0.68440000000000001</v>
      </c>
      <c r="L545" s="59">
        <v>0.70230000000000004</v>
      </c>
      <c r="M545" s="59">
        <v>0.62480000000000002</v>
      </c>
      <c r="N545" s="59">
        <v>0.61770000000000003</v>
      </c>
      <c r="O545" s="59">
        <v>0.65429999999999999</v>
      </c>
      <c r="P545" s="59">
        <v>0.52769999999999995</v>
      </c>
      <c r="Q545" s="59">
        <v>0.53269999999999995</v>
      </c>
      <c r="R545" s="59">
        <v>0.58720000000000006</v>
      </c>
      <c r="S545" s="59">
        <v>0.63729999999999998</v>
      </c>
      <c r="T545" s="2">
        <f t="shared" si="16"/>
        <v>0.6</v>
      </c>
      <c r="U545" s="1">
        <f t="shared" si="17"/>
        <v>1</v>
      </c>
    </row>
    <row r="546" spans="1:21" x14ac:dyDescent="0.25">
      <c r="A546" s="66">
        <v>11176</v>
      </c>
      <c r="B546" s="57" t="s">
        <v>954</v>
      </c>
      <c r="C546" s="59" t="s">
        <v>2970</v>
      </c>
      <c r="D546" s="60">
        <v>4031</v>
      </c>
      <c r="E546" s="59">
        <v>28</v>
      </c>
      <c r="F546" s="61">
        <v>2542.2545</v>
      </c>
      <c r="G546" s="64">
        <v>0.6351</v>
      </c>
      <c r="H546" s="59">
        <v>0.58109999999999995</v>
      </c>
      <c r="I546" s="59">
        <v>0.59050000000000002</v>
      </c>
      <c r="J546" s="59">
        <v>0.59940000000000004</v>
      </c>
      <c r="K546" s="59">
        <v>0.62890000000000001</v>
      </c>
      <c r="L546" s="59">
        <v>0.66059999999999997</v>
      </c>
      <c r="M546" s="59">
        <v>0.62929999999999997</v>
      </c>
      <c r="N546" s="59">
        <v>0.62360000000000004</v>
      </c>
      <c r="O546" s="59">
        <v>0.64429999999999998</v>
      </c>
      <c r="P546" s="59">
        <v>0.63270000000000004</v>
      </c>
      <c r="Q546" s="59">
        <v>0.66090000000000004</v>
      </c>
      <c r="R546" s="59">
        <v>0.6411</v>
      </c>
      <c r="S546" s="59">
        <v>0.7026</v>
      </c>
      <c r="T546" s="2">
        <f t="shared" si="16"/>
        <v>0.6</v>
      </c>
      <c r="U546" s="1">
        <f t="shared" si="17"/>
        <v>1</v>
      </c>
    </row>
    <row r="547" spans="1:21" x14ac:dyDescent="0.25">
      <c r="A547" s="66">
        <v>11177</v>
      </c>
      <c r="B547" s="57" t="s">
        <v>954</v>
      </c>
      <c r="C547" s="59" t="s">
        <v>2971</v>
      </c>
      <c r="D547" s="60">
        <v>7234</v>
      </c>
      <c r="E547" s="59">
        <v>73</v>
      </c>
      <c r="F547" s="61">
        <v>4383.7281000000003</v>
      </c>
      <c r="G547" s="64">
        <v>0.61219999999999997</v>
      </c>
      <c r="H547" s="59">
        <v>0.57099999999999995</v>
      </c>
      <c r="I547" s="59">
        <v>0.64019999999999999</v>
      </c>
      <c r="J547" s="59">
        <v>0.6381</v>
      </c>
      <c r="K547" s="59">
        <v>0.65210000000000001</v>
      </c>
      <c r="L547" s="59">
        <v>0.59630000000000005</v>
      </c>
      <c r="M547" s="59">
        <v>0.59570000000000001</v>
      </c>
      <c r="N547" s="59">
        <v>0.59430000000000005</v>
      </c>
      <c r="O547" s="59">
        <v>0.64670000000000005</v>
      </c>
      <c r="P547" s="59">
        <v>0.63580000000000003</v>
      </c>
      <c r="Q547" s="59">
        <v>0.60029999999999994</v>
      </c>
      <c r="R547" s="59">
        <v>0.62309999999999999</v>
      </c>
      <c r="S547" s="59">
        <v>0.55820000000000003</v>
      </c>
      <c r="T547" s="2">
        <f t="shared" si="16"/>
        <v>0.6</v>
      </c>
      <c r="U547" s="1">
        <f t="shared" si="17"/>
        <v>1</v>
      </c>
    </row>
    <row r="548" spans="1:21" x14ac:dyDescent="0.25">
      <c r="A548" s="66">
        <v>11178</v>
      </c>
      <c r="B548" s="57" t="s">
        <v>954</v>
      </c>
      <c r="C548" s="59" t="s">
        <v>2972</v>
      </c>
      <c r="D548" s="60">
        <v>2483</v>
      </c>
      <c r="E548" s="59">
        <v>14</v>
      </c>
      <c r="F548" s="61">
        <v>1735.1001000000001</v>
      </c>
      <c r="G548" s="64">
        <v>0.70279999999999998</v>
      </c>
      <c r="H548" s="59">
        <v>0.78939999999999999</v>
      </c>
      <c r="I548" s="59">
        <v>0.74919999999999998</v>
      </c>
      <c r="J548" s="59">
        <v>0.7248</v>
      </c>
      <c r="K548" s="59">
        <v>0.64280000000000004</v>
      </c>
      <c r="L548" s="59">
        <v>0.62770000000000004</v>
      </c>
      <c r="M548" s="59">
        <v>0.65069999999999995</v>
      </c>
      <c r="N548" s="59">
        <v>0.76419999999999999</v>
      </c>
      <c r="O548" s="59">
        <v>0.73939999999999995</v>
      </c>
      <c r="P548" s="59">
        <v>0.68540000000000001</v>
      </c>
      <c r="Q548" s="59">
        <v>0.70520000000000005</v>
      </c>
      <c r="R548" s="59">
        <v>0.63</v>
      </c>
      <c r="S548" s="59">
        <v>0.72650000000000003</v>
      </c>
      <c r="T548" s="2">
        <f t="shared" si="16"/>
        <v>0.6</v>
      </c>
      <c r="U548" s="1">
        <f t="shared" si="17"/>
        <v>1</v>
      </c>
    </row>
    <row r="549" spans="1:21" x14ac:dyDescent="0.25">
      <c r="A549" s="66">
        <v>11179</v>
      </c>
      <c r="B549" s="57" t="s">
        <v>954</v>
      </c>
      <c r="C549" s="59" t="s">
        <v>2973</v>
      </c>
      <c r="D549" s="60">
        <v>2730</v>
      </c>
      <c r="E549" s="59">
        <v>11</v>
      </c>
      <c r="F549" s="61">
        <v>2049.0767999999998</v>
      </c>
      <c r="G549" s="64">
        <v>0.75360000000000005</v>
      </c>
      <c r="H549" s="59">
        <v>0.77639999999999998</v>
      </c>
      <c r="I549" s="59">
        <v>0.67020000000000002</v>
      </c>
      <c r="J549" s="59">
        <v>0.69040000000000001</v>
      </c>
      <c r="K549" s="59">
        <v>0.63349999999999995</v>
      </c>
      <c r="L549" s="59">
        <v>0.83289999999999997</v>
      </c>
      <c r="M549" s="59">
        <v>0.77710000000000001</v>
      </c>
      <c r="N549" s="59">
        <v>0.83860000000000001</v>
      </c>
      <c r="O549" s="59">
        <v>0.75980000000000003</v>
      </c>
      <c r="P549" s="59">
        <v>0.74880000000000002</v>
      </c>
      <c r="Q549" s="59">
        <v>0.73180000000000001</v>
      </c>
      <c r="R549" s="59">
        <v>0.76900000000000002</v>
      </c>
      <c r="S549" s="59">
        <v>0.82630000000000003</v>
      </c>
      <c r="T549" s="2">
        <f t="shared" si="16"/>
        <v>0.6</v>
      </c>
      <c r="U549" s="1">
        <f t="shared" si="17"/>
        <v>1</v>
      </c>
    </row>
    <row r="550" spans="1:21" x14ac:dyDescent="0.25">
      <c r="A550" s="66">
        <v>11180</v>
      </c>
      <c r="B550" s="57" t="s">
        <v>954</v>
      </c>
      <c r="C550" s="59" t="s">
        <v>2974</v>
      </c>
      <c r="D550" s="60">
        <v>1367</v>
      </c>
      <c r="E550" s="59">
        <v>31</v>
      </c>
      <c r="F550" s="61">
        <v>1013.0738</v>
      </c>
      <c r="G550" s="64">
        <v>0.75829999999999997</v>
      </c>
      <c r="H550" s="59">
        <v>0.92889999999999995</v>
      </c>
      <c r="I550" s="59">
        <v>0.86409999999999998</v>
      </c>
      <c r="J550" s="59">
        <v>0.78539999999999999</v>
      </c>
      <c r="K550" s="59">
        <v>1.0006999999999999</v>
      </c>
      <c r="L550" s="59">
        <v>1.0186999999999999</v>
      </c>
      <c r="M550" s="59">
        <v>0.70079999999999998</v>
      </c>
      <c r="N550" s="59">
        <v>0.79220000000000002</v>
      </c>
      <c r="O550" s="59">
        <v>0.82020000000000004</v>
      </c>
      <c r="P550" s="59">
        <v>0.66869999999999996</v>
      </c>
      <c r="Q550" s="59">
        <v>0.64029999999999998</v>
      </c>
      <c r="R550" s="59">
        <v>0.71089999999999998</v>
      </c>
      <c r="S550" s="59">
        <v>0.64580000000000004</v>
      </c>
      <c r="T550" s="2">
        <f t="shared" si="16"/>
        <v>0.6</v>
      </c>
      <c r="U550" s="1">
        <f t="shared" si="17"/>
        <v>1</v>
      </c>
    </row>
    <row r="551" spans="1:21" x14ac:dyDescent="0.25">
      <c r="A551" s="66">
        <v>11181</v>
      </c>
      <c r="B551" s="57" t="s">
        <v>954</v>
      </c>
      <c r="C551" s="59" t="s">
        <v>2975</v>
      </c>
      <c r="D551" s="60">
        <v>1696</v>
      </c>
      <c r="E551" s="59">
        <v>0</v>
      </c>
      <c r="F551" s="61">
        <v>1116.9077</v>
      </c>
      <c r="G551" s="64">
        <v>0.65859999999999996</v>
      </c>
      <c r="H551" s="59">
        <v>0.81669999999999998</v>
      </c>
      <c r="I551" s="59">
        <v>0.59470000000000001</v>
      </c>
      <c r="J551" s="59">
        <v>0.58850000000000002</v>
      </c>
      <c r="K551" s="59">
        <v>0.64980000000000004</v>
      </c>
      <c r="L551" s="59">
        <v>0.61019999999999996</v>
      </c>
      <c r="M551" s="59">
        <v>0.68689999999999996</v>
      </c>
      <c r="N551" s="59">
        <v>0.69369999999999998</v>
      </c>
      <c r="O551" s="59">
        <v>0.71830000000000005</v>
      </c>
      <c r="P551" s="59">
        <v>0.59560000000000002</v>
      </c>
      <c r="Q551" s="59">
        <v>0.67759999999999998</v>
      </c>
      <c r="R551" s="59">
        <v>0.68520000000000003</v>
      </c>
      <c r="S551" s="59">
        <v>0.59179999999999999</v>
      </c>
      <c r="T551" s="2">
        <f t="shared" si="16"/>
        <v>0.6</v>
      </c>
      <c r="U551" s="1">
        <f t="shared" si="17"/>
        <v>1</v>
      </c>
    </row>
    <row r="552" spans="1:21" x14ac:dyDescent="0.25">
      <c r="A552" s="66">
        <v>11182</v>
      </c>
      <c r="B552" s="57" t="s">
        <v>954</v>
      </c>
      <c r="C552" s="59" t="s">
        <v>2976</v>
      </c>
      <c r="D552" s="60">
        <v>1318</v>
      </c>
      <c r="E552" s="59">
        <v>17</v>
      </c>
      <c r="F552" s="59">
        <v>776.59460000000001</v>
      </c>
      <c r="G552" s="64">
        <v>0.59689999999999999</v>
      </c>
      <c r="H552" s="59">
        <v>0.61199999999999999</v>
      </c>
      <c r="I552" s="59">
        <v>0.65859999999999996</v>
      </c>
      <c r="J552" s="59">
        <v>0.63580000000000003</v>
      </c>
      <c r="K552" s="59">
        <v>0.56030000000000002</v>
      </c>
      <c r="L552" s="59">
        <v>0.60729999999999995</v>
      </c>
      <c r="M552" s="59">
        <v>0.60109999999999997</v>
      </c>
      <c r="N552" s="59">
        <v>0.57689999999999997</v>
      </c>
      <c r="O552" s="59">
        <v>0.64710000000000001</v>
      </c>
      <c r="P552" s="59">
        <v>0.49509999999999998</v>
      </c>
      <c r="Q552" s="59">
        <v>0.22509999999999999</v>
      </c>
      <c r="R552" s="59">
        <v>0</v>
      </c>
      <c r="S552" s="59">
        <v>0.60809999999999997</v>
      </c>
      <c r="T552" s="2">
        <f t="shared" si="16"/>
        <v>0.6</v>
      </c>
      <c r="U552" s="1">
        <f t="shared" si="17"/>
        <v>0</v>
      </c>
    </row>
    <row r="553" spans="1:21" x14ac:dyDescent="0.25">
      <c r="A553" s="66">
        <v>11183</v>
      </c>
      <c r="B553" s="57" t="s">
        <v>954</v>
      </c>
      <c r="C553" s="59" t="s">
        <v>2977</v>
      </c>
      <c r="D553" s="60">
        <v>1151</v>
      </c>
      <c r="E553" s="59">
        <v>13</v>
      </c>
      <c r="F553" s="59">
        <v>623.96190000000001</v>
      </c>
      <c r="G553" s="64">
        <v>0.54830000000000001</v>
      </c>
      <c r="H553" s="59">
        <v>0.73209999999999997</v>
      </c>
      <c r="I553" s="59">
        <v>0.4894</v>
      </c>
      <c r="J553" s="59">
        <v>0.73609999999999998</v>
      </c>
      <c r="K553" s="59">
        <v>0.66510000000000002</v>
      </c>
      <c r="L553" s="59">
        <v>0.79079999999999995</v>
      </c>
      <c r="M553" s="59">
        <v>0.61219999999999997</v>
      </c>
      <c r="N553" s="59">
        <v>0.52290000000000003</v>
      </c>
      <c r="O553" s="59">
        <v>0.55640000000000001</v>
      </c>
      <c r="P553" s="59">
        <v>0.1108</v>
      </c>
      <c r="Q553" s="59">
        <v>0.46439999999999998</v>
      </c>
      <c r="R553" s="59">
        <v>0.52869999999999995</v>
      </c>
      <c r="S553" s="59">
        <v>0.5968</v>
      </c>
      <c r="T553" s="2">
        <f t="shared" si="16"/>
        <v>0.6</v>
      </c>
      <c r="U553" s="1">
        <f t="shared" si="17"/>
        <v>0</v>
      </c>
    </row>
    <row r="554" spans="1:21" x14ac:dyDescent="0.25">
      <c r="A554" s="66">
        <v>11453</v>
      </c>
      <c r="B554" s="57" t="s">
        <v>957</v>
      </c>
      <c r="C554" s="59" t="s">
        <v>2978</v>
      </c>
      <c r="D554" s="60">
        <v>9687</v>
      </c>
      <c r="E554" s="59">
        <v>53</v>
      </c>
      <c r="F554" s="61">
        <v>10157.3976</v>
      </c>
      <c r="G554" s="64">
        <v>1.0543</v>
      </c>
      <c r="H554" s="59">
        <v>1.0566</v>
      </c>
      <c r="I554" s="59">
        <v>1.175</v>
      </c>
      <c r="J554" s="59">
        <v>1.0586</v>
      </c>
      <c r="K554" s="59">
        <v>1.1048</v>
      </c>
      <c r="L554" s="59">
        <v>1.1333</v>
      </c>
      <c r="M554" s="59">
        <v>1.0692999999999999</v>
      </c>
      <c r="N554" s="59">
        <v>1.0328999999999999</v>
      </c>
      <c r="O554" s="59">
        <v>1.1116999999999999</v>
      </c>
      <c r="P554" s="59">
        <v>0.96109999999999995</v>
      </c>
      <c r="Q554" s="59">
        <v>1.0269999999999999</v>
      </c>
      <c r="R554" s="59">
        <v>1.0482</v>
      </c>
      <c r="S554" s="59">
        <v>0.85360000000000003</v>
      </c>
      <c r="T554" s="2">
        <f t="shared" si="16"/>
        <v>0.8</v>
      </c>
      <c r="U554" s="1">
        <f t="shared" si="17"/>
        <v>1</v>
      </c>
    </row>
    <row r="555" spans="1:21" x14ac:dyDescent="0.25">
      <c r="A555" s="66">
        <v>11625</v>
      </c>
      <c r="B555" s="57" t="s">
        <v>954</v>
      </c>
      <c r="C555" s="59" t="s">
        <v>2979</v>
      </c>
      <c r="D555" s="60">
        <v>1210</v>
      </c>
      <c r="E555" s="59">
        <v>1</v>
      </c>
      <c r="F555" s="59">
        <v>643.46040000000005</v>
      </c>
      <c r="G555" s="64">
        <v>0.53220000000000001</v>
      </c>
      <c r="H555" s="59">
        <v>0.49170000000000003</v>
      </c>
      <c r="I555" s="59">
        <v>0.59019999999999995</v>
      </c>
      <c r="J555" s="59">
        <v>0.57509999999999994</v>
      </c>
      <c r="K555" s="59">
        <v>0.57440000000000002</v>
      </c>
      <c r="L555" s="59">
        <v>0.53510000000000002</v>
      </c>
      <c r="M555" s="59">
        <v>0.5504</v>
      </c>
      <c r="N555" s="59">
        <v>0.49149999999999999</v>
      </c>
      <c r="O555" s="59">
        <v>0.59119999999999995</v>
      </c>
      <c r="P555" s="59">
        <v>0.50529999999999997</v>
      </c>
      <c r="Q555" s="59">
        <v>0.4824</v>
      </c>
      <c r="R555" s="59">
        <v>0.53600000000000003</v>
      </c>
      <c r="S555" s="59">
        <v>0.49390000000000001</v>
      </c>
      <c r="T555" s="2">
        <f t="shared" si="16"/>
        <v>0.6</v>
      </c>
      <c r="U555" s="1">
        <f t="shared" si="17"/>
        <v>0</v>
      </c>
    </row>
    <row r="556" spans="1:21" x14ac:dyDescent="0.25">
      <c r="A556" s="66">
        <v>25017</v>
      </c>
      <c r="B556" s="57" t="s">
        <v>976</v>
      </c>
      <c r="C556" s="59" t="s">
        <v>2980</v>
      </c>
      <c r="D556" s="59">
        <v>0</v>
      </c>
      <c r="E556" s="59">
        <v>0</v>
      </c>
      <c r="F556" s="59">
        <v>0</v>
      </c>
      <c r="G556" s="121">
        <f>VLOOKUP($A556,ข้อมูลพื้นฐานรพ_สป_ณสค61!$C$2:$S$897,12,0)</f>
        <v>0</v>
      </c>
      <c r="H556" s="59">
        <v>0</v>
      </c>
      <c r="I556" s="59">
        <v>0</v>
      </c>
      <c r="J556" s="59">
        <v>0</v>
      </c>
      <c r="K556" s="59">
        <v>0</v>
      </c>
      <c r="L556" s="59">
        <v>0</v>
      </c>
      <c r="M556" s="59">
        <v>0</v>
      </c>
      <c r="N556" s="59">
        <v>0</v>
      </c>
      <c r="O556" s="59">
        <v>0</v>
      </c>
      <c r="P556" s="59">
        <v>0</v>
      </c>
      <c r="Q556" s="59">
        <v>0</v>
      </c>
      <c r="R556" s="59">
        <v>0</v>
      </c>
      <c r="S556" s="59">
        <v>0</v>
      </c>
      <c r="T556" s="2">
        <f t="shared" si="16"/>
        <v>0.6</v>
      </c>
      <c r="U556" s="1">
        <f t="shared" si="17"/>
        <v>0</v>
      </c>
    </row>
    <row r="557" spans="1:21" x14ac:dyDescent="0.25">
      <c r="A557" s="66">
        <v>10717</v>
      </c>
      <c r="B557" s="57" t="s">
        <v>1009</v>
      </c>
      <c r="C557" s="59" t="s">
        <v>2981</v>
      </c>
      <c r="D557" s="60">
        <v>26975</v>
      </c>
      <c r="E557" s="59">
        <v>9</v>
      </c>
      <c r="F557" s="61">
        <v>32927.485000000001</v>
      </c>
      <c r="G557" s="64">
        <v>1.2211000000000001</v>
      </c>
      <c r="H557" s="59">
        <v>1.2682</v>
      </c>
      <c r="I557" s="59">
        <v>1.2679</v>
      </c>
      <c r="J557" s="59">
        <v>0.72419999999999995</v>
      </c>
      <c r="K557" s="59">
        <v>1.2577</v>
      </c>
      <c r="L557" s="59">
        <v>1.2563</v>
      </c>
      <c r="M557" s="59">
        <v>1.2873000000000001</v>
      </c>
      <c r="N557" s="59">
        <v>1.2121</v>
      </c>
      <c r="O557" s="59">
        <v>1.1458999999999999</v>
      </c>
      <c r="P557" s="59">
        <v>1.2067000000000001</v>
      </c>
      <c r="Q557" s="59">
        <v>1.2865</v>
      </c>
      <c r="R557" s="59">
        <v>1.4036</v>
      </c>
      <c r="S557" s="59">
        <v>1.2795000000000001</v>
      </c>
      <c r="T557" s="2">
        <f t="shared" si="16"/>
        <v>1.2</v>
      </c>
      <c r="U557" s="1">
        <f t="shared" si="17"/>
        <v>1</v>
      </c>
    </row>
    <row r="558" spans="1:21" x14ac:dyDescent="0.25">
      <c r="A558" s="66">
        <v>10718</v>
      </c>
      <c r="B558" s="57" t="s">
        <v>983</v>
      </c>
      <c r="C558" s="59" t="s">
        <v>2982</v>
      </c>
      <c r="D558" s="60">
        <v>18905</v>
      </c>
      <c r="E558" s="59">
        <v>26</v>
      </c>
      <c r="F558" s="61">
        <v>20939.543399999999</v>
      </c>
      <c r="G558" s="64">
        <v>1.1091</v>
      </c>
      <c r="H558" s="59">
        <v>1.1482000000000001</v>
      </c>
      <c r="I558" s="59">
        <v>1.2426999999999999</v>
      </c>
      <c r="J558" s="59">
        <v>1.1020000000000001</v>
      </c>
      <c r="K558" s="59">
        <v>1.0851999999999999</v>
      </c>
      <c r="L558" s="59">
        <v>1.1268</v>
      </c>
      <c r="M558" s="59">
        <v>1.1069</v>
      </c>
      <c r="N558" s="59">
        <v>1.071</v>
      </c>
      <c r="O558" s="59">
        <v>1.1488</v>
      </c>
      <c r="P558" s="59">
        <v>1.0557000000000001</v>
      </c>
      <c r="Q558" s="59">
        <v>1.0983000000000001</v>
      </c>
      <c r="R558" s="59">
        <v>1.0438000000000001</v>
      </c>
      <c r="S558" s="59">
        <v>1.0861000000000001</v>
      </c>
      <c r="T558" s="2">
        <f t="shared" si="16"/>
        <v>1</v>
      </c>
      <c r="U558" s="1">
        <f t="shared" si="17"/>
        <v>1</v>
      </c>
    </row>
    <row r="559" spans="1:21" x14ac:dyDescent="0.25">
      <c r="A559" s="66">
        <v>11184</v>
      </c>
      <c r="B559" s="57" t="s">
        <v>954</v>
      </c>
      <c r="C559" s="59" t="s">
        <v>2983</v>
      </c>
      <c r="D559" s="60">
        <v>3816</v>
      </c>
      <c r="E559" s="59">
        <v>41</v>
      </c>
      <c r="F559" s="61">
        <v>2582.2896999999998</v>
      </c>
      <c r="G559" s="64">
        <v>0.68410000000000004</v>
      </c>
      <c r="H559" s="59">
        <v>0.69350000000000001</v>
      </c>
      <c r="I559" s="59">
        <v>0.69789999999999996</v>
      </c>
      <c r="J559" s="59">
        <v>0.73080000000000001</v>
      </c>
      <c r="K559" s="59">
        <v>0.78110000000000002</v>
      </c>
      <c r="L559" s="59">
        <v>0.74809999999999999</v>
      </c>
      <c r="M559" s="59">
        <v>0.72829999999999995</v>
      </c>
      <c r="N559" s="59">
        <v>0.68</v>
      </c>
      <c r="O559" s="59">
        <v>0.67279999999999995</v>
      </c>
      <c r="P559" s="59">
        <v>0.61550000000000005</v>
      </c>
      <c r="Q559" s="59">
        <v>0.65259999999999996</v>
      </c>
      <c r="R559" s="59">
        <v>0.64029999999999998</v>
      </c>
      <c r="S559" s="59">
        <v>0.59640000000000004</v>
      </c>
      <c r="T559" s="2">
        <f t="shared" si="16"/>
        <v>0.6</v>
      </c>
      <c r="U559" s="1">
        <f t="shared" si="17"/>
        <v>1</v>
      </c>
    </row>
    <row r="560" spans="1:21" x14ac:dyDescent="0.25">
      <c r="A560" s="66">
        <v>11185</v>
      </c>
      <c r="B560" s="57" t="s">
        <v>954</v>
      </c>
      <c r="C560" s="59" t="s">
        <v>2984</v>
      </c>
      <c r="D560" s="60">
        <v>1995</v>
      </c>
      <c r="E560" s="59">
        <v>4</v>
      </c>
      <c r="F560" s="61">
        <v>1077.4277999999999</v>
      </c>
      <c r="G560" s="64">
        <v>0.54110000000000003</v>
      </c>
      <c r="H560" s="59">
        <v>0.61380000000000001</v>
      </c>
      <c r="I560" s="59">
        <v>0.62560000000000004</v>
      </c>
      <c r="J560" s="59">
        <v>0.56169999999999998</v>
      </c>
      <c r="K560" s="59">
        <v>0.57720000000000005</v>
      </c>
      <c r="L560" s="59">
        <v>0.61499999999999999</v>
      </c>
      <c r="M560" s="59">
        <v>0.62350000000000005</v>
      </c>
      <c r="N560" s="59">
        <v>0.56540000000000001</v>
      </c>
      <c r="O560" s="59">
        <v>0.43380000000000002</v>
      </c>
      <c r="P560" s="59">
        <v>0.53490000000000004</v>
      </c>
      <c r="Q560" s="59">
        <v>0.39600000000000002</v>
      </c>
      <c r="R560" s="59">
        <v>0.53059999999999996</v>
      </c>
      <c r="S560" s="59">
        <v>0.42320000000000002</v>
      </c>
      <c r="T560" s="2">
        <f t="shared" si="16"/>
        <v>0.6</v>
      </c>
      <c r="U560" s="1">
        <f t="shared" si="17"/>
        <v>0</v>
      </c>
    </row>
    <row r="561" spans="1:21" x14ac:dyDescent="0.25">
      <c r="A561" s="66">
        <v>11186</v>
      </c>
      <c r="B561" s="57" t="s">
        <v>954</v>
      </c>
      <c r="C561" s="59" t="s">
        <v>2985</v>
      </c>
      <c r="D561" s="60">
        <v>5184</v>
      </c>
      <c r="E561" s="59">
        <v>2</v>
      </c>
      <c r="F561" s="61">
        <v>4114.5919000000004</v>
      </c>
      <c r="G561" s="64">
        <v>0.79400000000000004</v>
      </c>
      <c r="H561" s="59">
        <v>0.67520000000000002</v>
      </c>
      <c r="I561" s="59">
        <v>0.9052</v>
      </c>
      <c r="J561" s="59">
        <v>0.85580000000000001</v>
      </c>
      <c r="K561" s="59">
        <v>0.80859999999999999</v>
      </c>
      <c r="L561" s="59">
        <v>0.84019999999999995</v>
      </c>
      <c r="M561" s="59">
        <v>0.81630000000000003</v>
      </c>
      <c r="N561" s="59">
        <v>0.69530000000000003</v>
      </c>
      <c r="O561" s="59">
        <v>0.83120000000000005</v>
      </c>
      <c r="P561" s="59">
        <v>0.87270000000000003</v>
      </c>
      <c r="Q561" s="59">
        <v>0.76919999999999999</v>
      </c>
      <c r="R561" s="59">
        <v>0.76680000000000004</v>
      </c>
      <c r="S561" s="59">
        <v>0.69950000000000001</v>
      </c>
      <c r="T561" s="2">
        <f t="shared" si="16"/>
        <v>0.6</v>
      </c>
      <c r="U561" s="1">
        <f t="shared" si="17"/>
        <v>1</v>
      </c>
    </row>
    <row r="562" spans="1:21" x14ac:dyDescent="0.25">
      <c r="A562" s="66">
        <v>11187</v>
      </c>
      <c r="B562" s="57" t="s">
        <v>954</v>
      </c>
      <c r="C562" s="59" t="s">
        <v>2986</v>
      </c>
      <c r="D562" s="60">
        <v>4242</v>
      </c>
      <c r="E562" s="59">
        <v>18</v>
      </c>
      <c r="F562" s="61">
        <v>2941.0673999999999</v>
      </c>
      <c r="G562" s="64">
        <v>0.69630000000000003</v>
      </c>
      <c r="H562" s="59">
        <v>0.67159999999999997</v>
      </c>
      <c r="I562" s="59">
        <v>0.68169999999999997</v>
      </c>
      <c r="J562" s="59">
        <v>0.71660000000000001</v>
      </c>
      <c r="K562" s="59">
        <v>0.73240000000000005</v>
      </c>
      <c r="L562" s="59">
        <v>0.71260000000000001</v>
      </c>
      <c r="M562" s="59">
        <v>0.67630000000000001</v>
      </c>
      <c r="N562" s="59">
        <v>0.70350000000000001</v>
      </c>
      <c r="O562" s="59">
        <v>0.73680000000000001</v>
      </c>
      <c r="P562" s="59">
        <v>0.72699999999999998</v>
      </c>
      <c r="Q562" s="59">
        <v>0.6633</v>
      </c>
      <c r="R562" s="59">
        <v>0.70130000000000003</v>
      </c>
      <c r="S562" s="59">
        <v>0.63419999999999999</v>
      </c>
      <c r="T562" s="2">
        <f t="shared" si="16"/>
        <v>0.6</v>
      </c>
      <c r="U562" s="1">
        <f t="shared" si="17"/>
        <v>1</v>
      </c>
    </row>
    <row r="563" spans="1:21" x14ac:dyDescent="0.25">
      <c r="A563" s="66">
        <v>11188</v>
      </c>
      <c r="B563" s="57" t="s">
        <v>954</v>
      </c>
      <c r="C563" s="59" t="s">
        <v>2987</v>
      </c>
      <c r="D563" s="60">
        <v>2302</v>
      </c>
      <c r="E563" s="59">
        <v>1</v>
      </c>
      <c r="F563" s="61">
        <v>1334.9766999999999</v>
      </c>
      <c r="G563" s="64">
        <v>0.58020000000000005</v>
      </c>
      <c r="H563" s="59">
        <v>0.58350000000000002</v>
      </c>
      <c r="I563" s="59">
        <v>0.70499999999999996</v>
      </c>
      <c r="J563" s="59">
        <v>0.68879999999999997</v>
      </c>
      <c r="K563" s="59">
        <v>0.68220000000000003</v>
      </c>
      <c r="L563" s="59">
        <v>0.57930000000000004</v>
      </c>
      <c r="M563" s="59">
        <v>0.67300000000000004</v>
      </c>
      <c r="N563" s="59">
        <v>0.61750000000000005</v>
      </c>
      <c r="O563" s="59">
        <v>0.54620000000000002</v>
      </c>
      <c r="P563" s="59">
        <v>0.50580000000000003</v>
      </c>
      <c r="Q563" s="59">
        <v>0.54369999999999996</v>
      </c>
      <c r="R563" s="59">
        <v>0.54469999999999996</v>
      </c>
      <c r="S563" s="59">
        <v>0.5353</v>
      </c>
      <c r="T563" s="2">
        <f t="shared" si="16"/>
        <v>0.6</v>
      </c>
      <c r="U563" s="1">
        <f t="shared" si="17"/>
        <v>0</v>
      </c>
    </row>
    <row r="564" spans="1:21" x14ac:dyDescent="0.25">
      <c r="A564" s="66">
        <v>40744</v>
      </c>
      <c r="B564" s="57" t="s">
        <v>976</v>
      </c>
      <c r="C564" s="59" t="s">
        <v>2988</v>
      </c>
      <c r="D564" s="59">
        <v>0</v>
      </c>
      <c r="E564" s="59">
        <v>0</v>
      </c>
      <c r="F564" s="59">
        <v>0</v>
      </c>
      <c r="G564" s="121">
        <f>VLOOKUP($A564,ข้อมูลพื้นฐานรพ_สป_ณสค61!$C$2:$S$897,12,0)</f>
        <v>0</v>
      </c>
      <c r="H564" s="59">
        <v>0</v>
      </c>
      <c r="I564" s="59">
        <v>0</v>
      </c>
      <c r="J564" s="59">
        <v>0</v>
      </c>
      <c r="K564" s="59">
        <v>0</v>
      </c>
      <c r="L564" s="59">
        <v>0</v>
      </c>
      <c r="M564" s="59">
        <v>0</v>
      </c>
      <c r="N564" s="59">
        <v>0</v>
      </c>
      <c r="O564" s="59">
        <v>0</v>
      </c>
      <c r="P564" s="59">
        <v>0</v>
      </c>
      <c r="Q564" s="59">
        <v>0</v>
      </c>
      <c r="R564" s="59">
        <v>0</v>
      </c>
      <c r="S564" s="59">
        <v>0</v>
      </c>
      <c r="T564" s="2">
        <f t="shared" si="16"/>
        <v>0.6</v>
      </c>
      <c r="U564" s="1">
        <f t="shared" si="17"/>
        <v>0</v>
      </c>
    </row>
    <row r="565" spans="1:21" x14ac:dyDescent="0.25">
      <c r="A565" s="66">
        <v>40745</v>
      </c>
      <c r="B565" s="57" t="s">
        <v>976</v>
      </c>
      <c r="C565" s="59" t="s">
        <v>2989</v>
      </c>
      <c r="D565" s="59">
        <v>0</v>
      </c>
      <c r="E565" s="59">
        <v>0</v>
      </c>
      <c r="F565" s="59">
        <v>0</v>
      </c>
      <c r="G565" s="121">
        <f>VLOOKUP($A565,ข้อมูลพื้นฐานรพ_สป_ณสค61!$C$2:$S$897,12,0)</f>
        <v>0</v>
      </c>
      <c r="H565" s="59">
        <v>0</v>
      </c>
      <c r="I565" s="59">
        <v>0</v>
      </c>
      <c r="J565" s="59">
        <v>0</v>
      </c>
      <c r="K565" s="59">
        <v>0</v>
      </c>
      <c r="L565" s="59">
        <v>0</v>
      </c>
      <c r="M565" s="59">
        <v>0</v>
      </c>
      <c r="N565" s="59">
        <v>0</v>
      </c>
      <c r="O565" s="59">
        <v>0</v>
      </c>
      <c r="P565" s="59">
        <v>0</v>
      </c>
      <c r="Q565" s="59">
        <v>0</v>
      </c>
      <c r="R565" s="59">
        <v>0</v>
      </c>
      <c r="S565" s="59">
        <v>0</v>
      </c>
      <c r="T565" s="2">
        <f t="shared" si="16"/>
        <v>0.6</v>
      </c>
      <c r="U565" s="1">
        <f t="shared" si="17"/>
        <v>0</v>
      </c>
    </row>
    <row r="566" spans="1:21" x14ac:dyDescent="0.25">
      <c r="A566" s="66">
        <v>10674</v>
      </c>
      <c r="B566" s="57" t="s">
        <v>946</v>
      </c>
      <c r="C566" s="59" t="s">
        <v>2990</v>
      </c>
      <c r="D566" s="60">
        <v>69943</v>
      </c>
      <c r="E566" s="59">
        <v>0</v>
      </c>
      <c r="F566" s="61">
        <v>142756.81599999999</v>
      </c>
      <c r="G566" s="64">
        <v>2.0409999999999999</v>
      </c>
      <c r="H566" s="59">
        <v>1.8898999999999999</v>
      </c>
      <c r="I566" s="59">
        <v>2.0152000000000001</v>
      </c>
      <c r="J566" s="59">
        <v>1.9505999999999999</v>
      </c>
      <c r="K566" s="59">
        <v>2.0051000000000001</v>
      </c>
      <c r="L566" s="59">
        <v>2.109</v>
      </c>
      <c r="M566" s="59">
        <v>2.0295999999999998</v>
      </c>
      <c r="N566" s="59">
        <v>2.1480000000000001</v>
      </c>
      <c r="O566" s="59">
        <v>2.1675</v>
      </c>
      <c r="P566" s="59">
        <v>2.0055999999999998</v>
      </c>
      <c r="Q566" s="59">
        <v>2.0655999999999999</v>
      </c>
      <c r="R566" s="59">
        <v>2.0589</v>
      </c>
      <c r="S566" s="59">
        <v>2.0741999999999998</v>
      </c>
      <c r="T566" s="2">
        <f t="shared" si="16"/>
        <v>1.6</v>
      </c>
      <c r="U566" s="1">
        <f t="shared" si="17"/>
        <v>1</v>
      </c>
    </row>
    <row r="567" spans="1:21" x14ac:dyDescent="0.25">
      <c r="A567" s="66">
        <v>11189</v>
      </c>
      <c r="B567" s="57" t="s">
        <v>950</v>
      </c>
      <c r="C567" s="59" t="s">
        <v>2991</v>
      </c>
      <c r="D567" s="60">
        <v>5026</v>
      </c>
      <c r="E567" s="59">
        <v>130</v>
      </c>
      <c r="F567" s="61">
        <v>2824.5590999999999</v>
      </c>
      <c r="G567" s="64">
        <v>0.57689999999999997</v>
      </c>
      <c r="H567" s="59">
        <v>0.72899999999999998</v>
      </c>
      <c r="I567" s="59">
        <v>0.74809999999999999</v>
      </c>
      <c r="J567" s="59">
        <v>0.6583</v>
      </c>
      <c r="K567" s="59">
        <v>0.70950000000000002</v>
      </c>
      <c r="L567" s="59">
        <v>0.72050000000000003</v>
      </c>
      <c r="M567" s="59">
        <v>0.71389999999999998</v>
      </c>
      <c r="N567" s="59">
        <v>0.75600000000000001</v>
      </c>
      <c r="O567" s="59">
        <v>0.32540000000000002</v>
      </c>
      <c r="P567" s="59">
        <v>0.25490000000000002</v>
      </c>
      <c r="Q567" s="59">
        <v>0.69789999999999996</v>
      </c>
      <c r="R567" s="59">
        <v>0.16650000000000001</v>
      </c>
      <c r="S567" s="59">
        <v>0.27639999999999998</v>
      </c>
      <c r="T567" s="2">
        <f t="shared" si="16"/>
        <v>0.6</v>
      </c>
      <c r="U567" s="1">
        <f t="shared" si="17"/>
        <v>0</v>
      </c>
    </row>
    <row r="568" spans="1:21" x14ac:dyDescent="0.25">
      <c r="A568" s="66">
        <v>11190</v>
      </c>
      <c r="B568" s="57" t="s">
        <v>950</v>
      </c>
      <c r="C568" s="59" t="s">
        <v>2992</v>
      </c>
      <c r="D568" s="60">
        <v>9269</v>
      </c>
      <c r="E568" s="59">
        <v>576</v>
      </c>
      <c r="F568" s="61">
        <v>6813.2992000000004</v>
      </c>
      <c r="G568" s="64">
        <v>0.78380000000000005</v>
      </c>
      <c r="H568" s="59">
        <v>0.76590000000000003</v>
      </c>
      <c r="I568" s="59">
        <v>0.78649999999999998</v>
      </c>
      <c r="J568" s="59">
        <v>0.81530000000000002</v>
      </c>
      <c r="K568" s="59">
        <v>0.82730000000000004</v>
      </c>
      <c r="L568" s="59">
        <v>0.77329999999999999</v>
      </c>
      <c r="M568" s="59">
        <v>0.79330000000000001</v>
      </c>
      <c r="N568" s="59">
        <v>0.81469999999999998</v>
      </c>
      <c r="O568" s="59">
        <v>0.81899999999999995</v>
      </c>
      <c r="P568" s="59">
        <v>0.7651</v>
      </c>
      <c r="Q568" s="59">
        <v>0.74380000000000002</v>
      </c>
      <c r="R568" s="59">
        <v>0.65680000000000005</v>
      </c>
      <c r="S568" s="59">
        <v>0.80210000000000004</v>
      </c>
      <c r="T568" s="2">
        <f t="shared" si="16"/>
        <v>0.6</v>
      </c>
      <c r="U568" s="1">
        <f t="shared" si="17"/>
        <v>1</v>
      </c>
    </row>
    <row r="569" spans="1:21" x14ac:dyDescent="0.25">
      <c r="A569" s="66">
        <v>11191</v>
      </c>
      <c r="B569" s="57" t="s">
        <v>954</v>
      </c>
      <c r="C569" s="59" t="s">
        <v>2993</v>
      </c>
      <c r="D569" s="60">
        <v>1743</v>
      </c>
      <c r="E569" s="59">
        <v>0</v>
      </c>
      <c r="F569" s="61">
        <v>1395.1980000000001</v>
      </c>
      <c r="G569" s="64">
        <v>0.80049999999999999</v>
      </c>
      <c r="H569" s="59">
        <v>0.86019999999999996</v>
      </c>
      <c r="I569" s="59">
        <v>0.66949999999999998</v>
      </c>
      <c r="J569" s="59">
        <v>0.68149999999999999</v>
      </c>
      <c r="K569" s="59">
        <v>0.66900000000000004</v>
      </c>
      <c r="L569" s="59">
        <v>0.69130000000000003</v>
      </c>
      <c r="M569" s="59">
        <v>0.77690000000000003</v>
      </c>
      <c r="N569" s="59">
        <v>0.86539999999999995</v>
      </c>
      <c r="O569" s="59">
        <v>0.87690000000000001</v>
      </c>
      <c r="P569" s="59">
        <v>0.9093</v>
      </c>
      <c r="Q569" s="59">
        <v>0.88690000000000002</v>
      </c>
      <c r="R569" s="59">
        <v>0.96450000000000002</v>
      </c>
      <c r="S569" s="59">
        <v>0.86119999999999997</v>
      </c>
      <c r="T569" s="2">
        <f t="shared" si="16"/>
        <v>0.6</v>
      </c>
      <c r="U569" s="1">
        <f t="shared" si="17"/>
        <v>1</v>
      </c>
    </row>
    <row r="570" spans="1:21" x14ac:dyDescent="0.25">
      <c r="A570" s="66">
        <v>11192</v>
      </c>
      <c r="B570" s="57" t="s">
        <v>957</v>
      </c>
      <c r="C570" s="59" t="s">
        <v>2994</v>
      </c>
      <c r="D570" s="60">
        <v>11551</v>
      </c>
      <c r="E570" s="59">
        <v>4</v>
      </c>
      <c r="F570" s="61">
        <v>8193.1448999999993</v>
      </c>
      <c r="G570" s="64">
        <v>0.70950000000000002</v>
      </c>
      <c r="H570" s="59">
        <v>0.68010000000000004</v>
      </c>
      <c r="I570" s="59">
        <v>0.73740000000000006</v>
      </c>
      <c r="J570" s="59">
        <v>0.71599999999999997</v>
      </c>
      <c r="K570" s="59">
        <v>0.69089999999999996</v>
      </c>
      <c r="L570" s="59">
        <v>0.69889999999999997</v>
      </c>
      <c r="M570" s="59">
        <v>0.63449999999999995</v>
      </c>
      <c r="N570" s="59">
        <v>0.72250000000000003</v>
      </c>
      <c r="O570" s="59">
        <v>0.71819999999999995</v>
      </c>
      <c r="P570" s="59">
        <v>0.63629999999999998</v>
      </c>
      <c r="Q570" s="59">
        <v>0.68710000000000004</v>
      </c>
      <c r="R570" s="59">
        <v>0.77990000000000004</v>
      </c>
      <c r="S570" s="59">
        <v>0.78600000000000003</v>
      </c>
      <c r="T570" s="2">
        <f t="shared" si="16"/>
        <v>0.8</v>
      </c>
      <c r="U570" s="1">
        <f t="shared" si="17"/>
        <v>0</v>
      </c>
    </row>
    <row r="571" spans="1:21" x14ac:dyDescent="0.25">
      <c r="A571" s="66">
        <v>11193</v>
      </c>
      <c r="B571" s="57" t="s">
        <v>954</v>
      </c>
      <c r="C571" s="59" t="s">
        <v>2995</v>
      </c>
      <c r="D571" s="60">
        <v>3893</v>
      </c>
      <c r="E571" s="59">
        <v>12</v>
      </c>
      <c r="F571" s="61">
        <v>2366.7240999999999</v>
      </c>
      <c r="G571" s="64">
        <v>0.60980000000000001</v>
      </c>
      <c r="H571" s="59">
        <v>0.63039999999999996</v>
      </c>
      <c r="I571" s="59">
        <v>0.63229999999999997</v>
      </c>
      <c r="J571" s="59">
        <v>0.59399999999999997</v>
      </c>
      <c r="K571" s="59">
        <v>0.59470000000000001</v>
      </c>
      <c r="L571" s="59">
        <v>0.62319999999999998</v>
      </c>
      <c r="M571" s="59">
        <v>0.68</v>
      </c>
      <c r="N571" s="59">
        <v>0.58850000000000002</v>
      </c>
      <c r="O571" s="59">
        <v>0.65549999999999997</v>
      </c>
      <c r="P571" s="59">
        <v>0.61419999999999997</v>
      </c>
      <c r="Q571" s="59">
        <v>0.65490000000000004</v>
      </c>
      <c r="R571" s="59">
        <v>0.45679999999999998</v>
      </c>
      <c r="S571" s="59">
        <v>0.58160000000000001</v>
      </c>
      <c r="T571" s="2">
        <f t="shared" si="16"/>
        <v>0.6</v>
      </c>
      <c r="U571" s="1">
        <f t="shared" si="17"/>
        <v>1</v>
      </c>
    </row>
    <row r="572" spans="1:21" x14ac:dyDescent="0.25">
      <c r="A572" s="66">
        <v>11194</v>
      </c>
      <c r="B572" s="57" t="s">
        <v>957</v>
      </c>
      <c r="C572" s="59" t="s">
        <v>2996</v>
      </c>
      <c r="D572" s="60">
        <v>10180</v>
      </c>
      <c r="E572" s="59">
        <v>647</v>
      </c>
      <c r="F572" s="61">
        <v>7554.4675999999999</v>
      </c>
      <c r="G572" s="64">
        <v>0.79249999999999998</v>
      </c>
      <c r="H572" s="59">
        <v>0.67800000000000005</v>
      </c>
      <c r="I572" s="59">
        <v>0.78820000000000001</v>
      </c>
      <c r="J572" s="59">
        <v>0.72529999999999994</v>
      </c>
      <c r="K572" s="59">
        <v>0.7147</v>
      </c>
      <c r="L572" s="59">
        <v>0.7651</v>
      </c>
      <c r="M572" s="59">
        <v>0.70650000000000002</v>
      </c>
      <c r="N572" s="59">
        <v>0.84830000000000005</v>
      </c>
      <c r="O572" s="59">
        <v>0.77839999999999998</v>
      </c>
      <c r="P572" s="59">
        <v>0.77249999999999996</v>
      </c>
      <c r="Q572" s="59">
        <v>0.6966</v>
      </c>
      <c r="R572" s="59">
        <v>0.69799999999999995</v>
      </c>
      <c r="S572" s="59">
        <v>0.73440000000000005</v>
      </c>
      <c r="T572" s="2">
        <f t="shared" si="16"/>
        <v>0.8</v>
      </c>
      <c r="U572" s="1">
        <f t="shared" si="17"/>
        <v>0</v>
      </c>
    </row>
    <row r="573" spans="1:21" x14ac:dyDescent="0.25">
      <c r="A573" s="66">
        <v>11195</v>
      </c>
      <c r="B573" s="57" t="s">
        <v>954</v>
      </c>
      <c r="C573" s="59" t="s">
        <v>2997</v>
      </c>
      <c r="D573" s="60">
        <v>4570</v>
      </c>
      <c r="E573" s="59">
        <v>3</v>
      </c>
      <c r="F573" s="61">
        <v>2923.7075</v>
      </c>
      <c r="G573" s="64">
        <v>0.64019999999999999</v>
      </c>
      <c r="H573" s="59">
        <v>0.63990000000000002</v>
      </c>
      <c r="I573" s="59">
        <v>0.64419999999999999</v>
      </c>
      <c r="J573" s="59">
        <v>0.66410000000000002</v>
      </c>
      <c r="K573" s="59">
        <v>0.65580000000000005</v>
      </c>
      <c r="L573" s="59">
        <v>0.70420000000000005</v>
      </c>
      <c r="M573" s="59">
        <v>0.64059999999999995</v>
      </c>
      <c r="N573" s="59">
        <v>0.64359999999999995</v>
      </c>
      <c r="O573" s="59">
        <v>0.68810000000000004</v>
      </c>
      <c r="P573" s="59">
        <v>0.57350000000000001</v>
      </c>
      <c r="Q573" s="59">
        <v>0.57189999999999996</v>
      </c>
      <c r="R573" s="59">
        <v>0.6804</v>
      </c>
      <c r="S573" s="59">
        <v>0.6089</v>
      </c>
      <c r="T573" s="2">
        <f t="shared" si="16"/>
        <v>0.6</v>
      </c>
      <c r="U573" s="1">
        <f t="shared" si="17"/>
        <v>1</v>
      </c>
    </row>
    <row r="574" spans="1:21" x14ac:dyDescent="0.25">
      <c r="A574" s="66">
        <v>11196</v>
      </c>
      <c r="B574" s="57" t="s">
        <v>950</v>
      </c>
      <c r="C574" s="59" t="s">
        <v>2998</v>
      </c>
      <c r="D574" s="60">
        <v>5573</v>
      </c>
      <c r="E574" s="59">
        <v>0</v>
      </c>
      <c r="F574" s="61">
        <v>3929.7999</v>
      </c>
      <c r="G574" s="64">
        <v>0.70509999999999995</v>
      </c>
      <c r="H574" s="59">
        <v>0.63590000000000002</v>
      </c>
      <c r="I574" s="59">
        <v>0.61750000000000005</v>
      </c>
      <c r="J574" s="59">
        <v>0.64590000000000003</v>
      </c>
      <c r="K574" s="59">
        <v>0.68769999999999998</v>
      </c>
      <c r="L574" s="59">
        <v>0.77310000000000001</v>
      </c>
      <c r="M574" s="59">
        <v>0.69730000000000003</v>
      </c>
      <c r="N574" s="59">
        <v>0.69020000000000004</v>
      </c>
      <c r="O574" s="59">
        <v>0.72309999999999997</v>
      </c>
      <c r="P574" s="59">
        <v>0.79449999999999998</v>
      </c>
      <c r="Q574" s="59">
        <v>0.72470000000000001</v>
      </c>
      <c r="R574" s="59">
        <v>0.76049999999999995</v>
      </c>
      <c r="S574" s="59">
        <v>0.72589999999999999</v>
      </c>
      <c r="T574" s="2">
        <f t="shared" si="16"/>
        <v>0.6</v>
      </c>
      <c r="U574" s="1">
        <f t="shared" si="17"/>
        <v>1</v>
      </c>
    </row>
    <row r="575" spans="1:21" x14ac:dyDescent="0.25">
      <c r="A575" s="66">
        <v>11197</v>
      </c>
      <c r="B575" s="57" t="s">
        <v>954</v>
      </c>
      <c r="C575" s="59" t="s">
        <v>2999</v>
      </c>
      <c r="D575" s="60">
        <v>3210</v>
      </c>
      <c r="E575" s="59">
        <v>1</v>
      </c>
      <c r="F575" s="61">
        <v>2143.7345999999998</v>
      </c>
      <c r="G575" s="64">
        <v>0.66800000000000004</v>
      </c>
      <c r="H575" s="59">
        <v>0.64480000000000004</v>
      </c>
      <c r="I575" s="59">
        <v>0.68059999999999998</v>
      </c>
      <c r="J575" s="59">
        <v>0.5897</v>
      </c>
      <c r="K575" s="59">
        <v>0.56669999999999998</v>
      </c>
      <c r="L575" s="59">
        <v>0.59209999999999996</v>
      </c>
      <c r="M575" s="59">
        <v>0.67730000000000001</v>
      </c>
      <c r="N575" s="59">
        <v>0.66810000000000003</v>
      </c>
      <c r="O575" s="59">
        <v>0.68520000000000003</v>
      </c>
      <c r="P575" s="59">
        <v>0.71319999999999995</v>
      </c>
      <c r="Q575" s="59">
        <v>0.6694</v>
      </c>
      <c r="R575" s="59">
        <v>0.81599999999999995</v>
      </c>
      <c r="S575" s="59">
        <v>0.68540000000000001</v>
      </c>
      <c r="T575" s="2">
        <f t="shared" si="16"/>
        <v>0.6</v>
      </c>
      <c r="U575" s="1">
        <f t="shared" si="17"/>
        <v>1</v>
      </c>
    </row>
    <row r="576" spans="1:21" x14ac:dyDescent="0.25">
      <c r="A576" s="66">
        <v>11198</v>
      </c>
      <c r="B576" s="57" t="s">
        <v>954</v>
      </c>
      <c r="C576" s="59" t="s">
        <v>3000</v>
      </c>
      <c r="D576" s="60">
        <v>3360</v>
      </c>
      <c r="E576" s="60">
        <v>2551</v>
      </c>
      <c r="F576" s="59">
        <v>382.44470000000001</v>
      </c>
      <c r="G576" s="64">
        <v>0.47270000000000001</v>
      </c>
      <c r="H576" s="59">
        <v>0.4743</v>
      </c>
      <c r="I576" s="59">
        <v>0.47239999999999999</v>
      </c>
      <c r="J576" s="59">
        <v>0.46529999999999999</v>
      </c>
      <c r="K576" s="59">
        <v>0.24859999999999999</v>
      </c>
      <c r="L576" s="59">
        <v>0.2863</v>
      </c>
      <c r="M576" s="59">
        <v>0</v>
      </c>
      <c r="N576" s="59">
        <v>0.72160000000000002</v>
      </c>
      <c r="O576" s="59">
        <v>0</v>
      </c>
      <c r="P576" s="59">
        <v>0.49359999999999998</v>
      </c>
      <c r="Q576" s="59">
        <v>1.7514000000000001</v>
      </c>
      <c r="R576" s="59">
        <v>0</v>
      </c>
      <c r="S576" s="59">
        <v>0</v>
      </c>
      <c r="T576" s="2">
        <f t="shared" si="16"/>
        <v>0.6</v>
      </c>
      <c r="U576" s="1">
        <f t="shared" si="17"/>
        <v>0</v>
      </c>
    </row>
    <row r="577" spans="1:21" x14ac:dyDescent="0.25">
      <c r="A577" s="66">
        <v>11199</v>
      </c>
      <c r="B577" s="57" t="s">
        <v>954</v>
      </c>
      <c r="C577" s="59" t="s">
        <v>3001</v>
      </c>
      <c r="D577" s="60">
        <v>2415</v>
      </c>
      <c r="E577" s="59">
        <v>13</v>
      </c>
      <c r="F577" s="61">
        <v>1514.4745</v>
      </c>
      <c r="G577" s="64">
        <v>0.63049999999999995</v>
      </c>
      <c r="H577" s="59">
        <v>0.76029999999999998</v>
      </c>
      <c r="I577" s="59">
        <v>0.58879999999999999</v>
      </c>
      <c r="J577" s="59">
        <v>0.68010000000000004</v>
      </c>
      <c r="K577" s="59">
        <v>0.63049999999999995</v>
      </c>
      <c r="L577" s="59">
        <v>0.69059999999999999</v>
      </c>
      <c r="M577" s="59">
        <v>0.59330000000000005</v>
      </c>
      <c r="N577" s="59">
        <v>0.56059999999999999</v>
      </c>
      <c r="O577" s="59">
        <v>0.58199999999999996</v>
      </c>
      <c r="P577" s="59">
        <v>0.61660000000000004</v>
      </c>
      <c r="Q577" s="59">
        <v>0.60729999999999995</v>
      </c>
      <c r="R577" s="59">
        <v>0.65820000000000001</v>
      </c>
      <c r="S577" s="59">
        <v>0.60199999999999998</v>
      </c>
      <c r="T577" s="2">
        <f t="shared" si="16"/>
        <v>0.6</v>
      </c>
      <c r="U577" s="1">
        <f t="shared" si="17"/>
        <v>1</v>
      </c>
    </row>
    <row r="578" spans="1:21" x14ac:dyDescent="0.25">
      <c r="A578" s="66">
        <v>11200</v>
      </c>
      <c r="B578" s="57" t="s">
        <v>954</v>
      </c>
      <c r="C578" s="59" t="s">
        <v>3002</v>
      </c>
      <c r="D578" s="60">
        <v>3795</v>
      </c>
      <c r="E578" s="59">
        <v>0</v>
      </c>
      <c r="F578" s="61">
        <v>1710.3388</v>
      </c>
      <c r="G578" s="64">
        <v>0.45069999999999999</v>
      </c>
      <c r="H578" s="59">
        <v>0.44340000000000002</v>
      </c>
      <c r="I578" s="59">
        <v>0.43099999999999999</v>
      </c>
      <c r="J578" s="59">
        <v>0.45579999999999998</v>
      </c>
      <c r="K578" s="59">
        <v>0.43269999999999997</v>
      </c>
      <c r="L578" s="59">
        <v>0.42370000000000002</v>
      </c>
      <c r="M578" s="59">
        <v>0.4153</v>
      </c>
      <c r="N578" s="59">
        <v>0.45729999999999998</v>
      </c>
      <c r="O578" s="59">
        <v>0.437</v>
      </c>
      <c r="P578" s="59">
        <v>0.46239999999999998</v>
      </c>
      <c r="Q578" s="59">
        <v>0.4541</v>
      </c>
      <c r="R578" s="59">
        <v>0.4597</v>
      </c>
      <c r="S578" s="59">
        <v>0.52080000000000004</v>
      </c>
      <c r="T578" s="2">
        <f t="shared" si="16"/>
        <v>0.6</v>
      </c>
      <c r="U578" s="1">
        <f t="shared" si="17"/>
        <v>0</v>
      </c>
    </row>
    <row r="579" spans="1:21" x14ac:dyDescent="0.25">
      <c r="A579" s="66">
        <v>11201</v>
      </c>
      <c r="B579" s="57" t="s">
        <v>954</v>
      </c>
      <c r="C579" s="59" t="s">
        <v>3003</v>
      </c>
      <c r="D579" s="60">
        <v>2111</v>
      </c>
      <c r="E579" s="59">
        <v>13</v>
      </c>
      <c r="F579" s="61">
        <v>1471.1232</v>
      </c>
      <c r="G579" s="64">
        <v>0.70120000000000005</v>
      </c>
      <c r="H579" s="59">
        <v>0.71140000000000003</v>
      </c>
      <c r="I579" s="59">
        <v>0.74550000000000005</v>
      </c>
      <c r="J579" s="59">
        <v>0.69720000000000004</v>
      </c>
      <c r="K579" s="59">
        <v>0.74909999999999999</v>
      </c>
      <c r="L579" s="59">
        <v>0.77410000000000001</v>
      </c>
      <c r="M579" s="59">
        <v>0.73499999999999999</v>
      </c>
      <c r="N579" s="59">
        <v>0.78090000000000004</v>
      </c>
      <c r="O579" s="59">
        <v>0.7974</v>
      </c>
      <c r="P579" s="59">
        <v>0.74750000000000005</v>
      </c>
      <c r="Q579" s="59">
        <v>0.51129999999999998</v>
      </c>
      <c r="R579" s="59">
        <v>0.71030000000000004</v>
      </c>
      <c r="S579" s="59">
        <v>0.59150000000000003</v>
      </c>
      <c r="T579" s="2">
        <f t="shared" si="16"/>
        <v>0.6</v>
      </c>
      <c r="U579" s="1">
        <f t="shared" si="17"/>
        <v>1</v>
      </c>
    </row>
    <row r="580" spans="1:21" x14ac:dyDescent="0.25">
      <c r="A580" s="66">
        <v>11202</v>
      </c>
      <c r="B580" s="57" t="s">
        <v>954</v>
      </c>
      <c r="C580" s="59" t="s">
        <v>3004</v>
      </c>
      <c r="D580" s="60">
        <v>1802</v>
      </c>
      <c r="E580" s="59">
        <v>19</v>
      </c>
      <c r="F580" s="61">
        <v>1427.6849999999999</v>
      </c>
      <c r="G580" s="64">
        <v>0.80069999999999997</v>
      </c>
      <c r="H580" s="59">
        <v>0.79610000000000003</v>
      </c>
      <c r="I580" s="59">
        <v>0.83330000000000004</v>
      </c>
      <c r="J580" s="59">
        <v>1.0085</v>
      </c>
      <c r="K580" s="59">
        <v>0.83950000000000002</v>
      </c>
      <c r="L580" s="59">
        <v>0.94030000000000002</v>
      </c>
      <c r="M580" s="59">
        <v>0.71530000000000005</v>
      </c>
      <c r="N580" s="59">
        <v>0.83289999999999997</v>
      </c>
      <c r="O580" s="59">
        <v>0.75380000000000003</v>
      </c>
      <c r="P580" s="59">
        <v>0.74609999999999999</v>
      </c>
      <c r="Q580" s="59">
        <v>0.74399999999999999</v>
      </c>
      <c r="R580" s="59">
        <v>0.71650000000000003</v>
      </c>
      <c r="S580" s="59">
        <v>0.63959999999999995</v>
      </c>
      <c r="T580" s="2">
        <f t="shared" ref="T580:T643" si="18">VLOOKUP($B580,$W$3:$AF$10,10,0)</f>
        <v>0.6</v>
      </c>
      <c r="U580" s="1">
        <f t="shared" ref="U580:U643" si="19">IF(G580&gt;=T580,1,0)</f>
        <v>1</v>
      </c>
    </row>
    <row r="581" spans="1:21" x14ac:dyDescent="0.25">
      <c r="A581" s="66">
        <v>11454</v>
      </c>
      <c r="B581" s="57" t="s">
        <v>950</v>
      </c>
      <c r="C581" s="59" t="s">
        <v>3005</v>
      </c>
      <c r="D581" s="60">
        <v>4825</v>
      </c>
      <c r="E581" s="59">
        <v>528</v>
      </c>
      <c r="F581" s="61">
        <v>3926.998</v>
      </c>
      <c r="G581" s="64">
        <v>0.91390000000000005</v>
      </c>
      <c r="H581" s="59">
        <v>0.94210000000000005</v>
      </c>
      <c r="I581" s="59">
        <v>0.92949999999999999</v>
      </c>
      <c r="J581" s="59">
        <v>0.91390000000000005</v>
      </c>
      <c r="K581" s="59">
        <v>0.91920000000000002</v>
      </c>
      <c r="L581" s="59">
        <v>0.9395</v>
      </c>
      <c r="M581" s="59">
        <v>0.85629999999999995</v>
      </c>
      <c r="N581" s="59">
        <v>0.97670000000000001</v>
      </c>
      <c r="O581" s="59">
        <v>0.95489999999999997</v>
      </c>
      <c r="P581" s="59">
        <v>0.86209999999999998</v>
      </c>
      <c r="Q581" s="59">
        <v>0.82709999999999995</v>
      </c>
      <c r="R581" s="59">
        <v>0.93530000000000002</v>
      </c>
      <c r="S581" s="59">
        <v>0</v>
      </c>
      <c r="T581" s="2">
        <f t="shared" si="18"/>
        <v>0.6</v>
      </c>
      <c r="U581" s="1">
        <f t="shared" si="19"/>
        <v>1</v>
      </c>
    </row>
    <row r="582" spans="1:21" x14ac:dyDescent="0.25">
      <c r="A582" s="66">
        <v>15012</v>
      </c>
      <c r="B582" s="57" t="s">
        <v>954</v>
      </c>
      <c r="C582" s="59" t="s">
        <v>3006</v>
      </c>
      <c r="D582" s="60">
        <v>3042</v>
      </c>
      <c r="E582" s="59">
        <v>1</v>
      </c>
      <c r="F582" s="61">
        <v>2687.9225000000001</v>
      </c>
      <c r="G582" s="64">
        <v>0.88390000000000002</v>
      </c>
      <c r="H582" s="59">
        <v>0.92679999999999996</v>
      </c>
      <c r="I582" s="59">
        <v>0.88009999999999999</v>
      </c>
      <c r="J582" s="59">
        <v>0.87949999999999995</v>
      </c>
      <c r="K582" s="59">
        <v>0.94140000000000001</v>
      </c>
      <c r="L582" s="59">
        <v>0.93479999999999996</v>
      </c>
      <c r="M582" s="59">
        <v>0.9163</v>
      </c>
      <c r="N582" s="59">
        <v>0.79910000000000003</v>
      </c>
      <c r="O582" s="59">
        <v>0.89400000000000002</v>
      </c>
      <c r="P582" s="59">
        <v>0.95469999999999999</v>
      </c>
      <c r="Q582" s="59">
        <v>0.84360000000000002</v>
      </c>
      <c r="R582" s="59">
        <v>0.85719999999999996</v>
      </c>
      <c r="S582" s="59">
        <v>0.77200000000000002</v>
      </c>
      <c r="T582" s="2">
        <f t="shared" si="18"/>
        <v>0.6</v>
      </c>
      <c r="U582" s="1">
        <f t="shared" si="19"/>
        <v>1</v>
      </c>
    </row>
    <row r="583" spans="1:21" x14ac:dyDescent="0.25">
      <c r="A583" s="66">
        <v>28823</v>
      </c>
      <c r="B583" s="57" t="s">
        <v>976</v>
      </c>
      <c r="C583" s="59" t="s">
        <v>3007</v>
      </c>
      <c r="D583" s="59">
        <v>0</v>
      </c>
      <c r="E583" s="59">
        <v>0</v>
      </c>
      <c r="F583" s="59">
        <v>0</v>
      </c>
      <c r="G583" s="121">
        <f>VLOOKUP($A583,ข้อมูลพื้นฐานรพ_สป_ณสค61!$C$2:$S$897,12,0)</f>
        <v>0</v>
      </c>
      <c r="H583" s="59">
        <v>0</v>
      </c>
      <c r="I583" s="59">
        <v>0</v>
      </c>
      <c r="J583" s="59">
        <v>0</v>
      </c>
      <c r="K583" s="59">
        <v>0</v>
      </c>
      <c r="L583" s="59">
        <v>0</v>
      </c>
      <c r="M583" s="59">
        <v>0</v>
      </c>
      <c r="N583" s="59">
        <v>0</v>
      </c>
      <c r="O583" s="59">
        <v>0</v>
      </c>
      <c r="P583" s="59">
        <v>0</v>
      </c>
      <c r="Q583" s="59">
        <v>0</v>
      </c>
      <c r="R583" s="59">
        <v>0</v>
      </c>
      <c r="S583" s="59">
        <v>0</v>
      </c>
      <c r="T583" s="2">
        <f t="shared" si="18"/>
        <v>0.6</v>
      </c>
      <c r="U583" s="1">
        <f t="shared" si="19"/>
        <v>0</v>
      </c>
    </row>
    <row r="584" spans="1:21" x14ac:dyDescent="0.25">
      <c r="A584" s="66">
        <v>10719</v>
      </c>
      <c r="B584" s="57" t="s">
        <v>1009</v>
      </c>
      <c r="C584" s="59" t="s">
        <v>3008</v>
      </c>
      <c r="D584" s="60">
        <v>9864</v>
      </c>
      <c r="E584" s="59">
        <v>8</v>
      </c>
      <c r="F584" s="61">
        <v>11889.8156</v>
      </c>
      <c r="G584" s="64">
        <v>1.2063999999999999</v>
      </c>
      <c r="H584" s="59">
        <v>1.2021999999999999</v>
      </c>
      <c r="I584" s="59">
        <v>1.1606000000000001</v>
      </c>
      <c r="J584" s="59">
        <v>1.2278</v>
      </c>
      <c r="K584" s="59">
        <v>1.2722</v>
      </c>
      <c r="L584" s="59">
        <v>1.1867000000000001</v>
      </c>
      <c r="M584" s="59">
        <v>1.2664</v>
      </c>
      <c r="N584" s="59">
        <v>1.1792</v>
      </c>
      <c r="O584" s="59">
        <v>1.1565000000000001</v>
      </c>
      <c r="P584" s="59">
        <v>1.1768000000000001</v>
      </c>
      <c r="Q584" s="59">
        <v>1.1778</v>
      </c>
      <c r="R584" s="59">
        <v>1.2172000000000001</v>
      </c>
      <c r="S584" s="59">
        <v>1.2490000000000001</v>
      </c>
      <c r="T584" s="2">
        <f t="shared" si="18"/>
        <v>1.2</v>
      </c>
      <c r="U584" s="1">
        <f t="shared" si="19"/>
        <v>1</v>
      </c>
    </row>
    <row r="585" spans="1:21" x14ac:dyDescent="0.25">
      <c r="A585" s="66">
        <v>11203</v>
      </c>
      <c r="B585" s="57" t="s">
        <v>954</v>
      </c>
      <c r="C585" s="59" t="s">
        <v>3009</v>
      </c>
      <c r="D585" s="60">
        <v>4262</v>
      </c>
      <c r="E585" s="59">
        <v>129</v>
      </c>
      <c r="F585" s="61">
        <v>2094.6170000000002</v>
      </c>
      <c r="G585" s="64">
        <v>0.50680000000000003</v>
      </c>
      <c r="H585" s="59">
        <v>0.53959999999999997</v>
      </c>
      <c r="I585" s="59">
        <v>0.52749999999999997</v>
      </c>
      <c r="J585" s="59">
        <v>0.501</v>
      </c>
      <c r="K585" s="59">
        <v>0.59930000000000005</v>
      </c>
      <c r="L585" s="59">
        <v>0.4788</v>
      </c>
      <c r="M585" s="59">
        <v>0.55410000000000004</v>
      </c>
      <c r="N585" s="59">
        <v>0.49959999999999999</v>
      </c>
      <c r="O585" s="59">
        <v>0.5071</v>
      </c>
      <c r="P585" s="59">
        <v>0.50680000000000003</v>
      </c>
      <c r="Q585" s="59">
        <v>0.4839</v>
      </c>
      <c r="R585" s="59">
        <v>0.47699999999999998</v>
      </c>
      <c r="S585" s="59">
        <v>0.44040000000000001</v>
      </c>
      <c r="T585" s="2">
        <f t="shared" si="18"/>
        <v>0.6</v>
      </c>
      <c r="U585" s="1">
        <f t="shared" si="19"/>
        <v>0</v>
      </c>
    </row>
    <row r="586" spans="1:21" x14ac:dyDescent="0.25">
      <c r="A586" s="66">
        <v>11204</v>
      </c>
      <c r="B586" s="57" t="s">
        <v>950</v>
      </c>
      <c r="C586" s="59" t="s">
        <v>3010</v>
      </c>
      <c r="D586" s="60">
        <v>4836</v>
      </c>
      <c r="E586" s="59">
        <v>9</v>
      </c>
      <c r="F586" s="61">
        <v>2562.6903000000002</v>
      </c>
      <c r="G586" s="64">
        <v>0.53090000000000004</v>
      </c>
      <c r="H586" s="59">
        <v>0.57340000000000002</v>
      </c>
      <c r="I586" s="59">
        <v>0.53049999999999997</v>
      </c>
      <c r="J586" s="59">
        <v>0.50590000000000002</v>
      </c>
      <c r="K586" s="59">
        <v>0.53739999999999999</v>
      </c>
      <c r="L586" s="59">
        <v>0.51290000000000002</v>
      </c>
      <c r="M586" s="59">
        <v>0.52049999999999996</v>
      </c>
      <c r="N586" s="59">
        <v>0.4798</v>
      </c>
      <c r="O586" s="59">
        <v>0.58489999999999998</v>
      </c>
      <c r="P586" s="59">
        <v>0.55279999999999996</v>
      </c>
      <c r="Q586" s="59">
        <v>0.55310000000000004</v>
      </c>
      <c r="R586" s="59">
        <v>0.51980000000000004</v>
      </c>
      <c r="S586" s="59">
        <v>0.50260000000000005</v>
      </c>
      <c r="T586" s="2">
        <f t="shared" si="18"/>
        <v>0.6</v>
      </c>
      <c r="U586" s="1">
        <f t="shared" si="19"/>
        <v>0</v>
      </c>
    </row>
    <row r="587" spans="1:21" x14ac:dyDescent="0.25">
      <c r="A587" s="66">
        <v>11205</v>
      </c>
      <c r="B587" s="57" t="s">
        <v>957</v>
      </c>
      <c r="C587" s="59" t="s">
        <v>3011</v>
      </c>
      <c r="D587" s="60">
        <v>8248</v>
      </c>
      <c r="E587" s="59">
        <v>14</v>
      </c>
      <c r="F587" s="61">
        <v>6479.6988000000001</v>
      </c>
      <c r="G587" s="64">
        <v>0.78690000000000004</v>
      </c>
      <c r="H587" s="59">
        <v>0.91169999999999995</v>
      </c>
      <c r="I587" s="59">
        <v>0.83620000000000005</v>
      </c>
      <c r="J587" s="59">
        <v>0.81299999999999994</v>
      </c>
      <c r="K587" s="59">
        <v>0.85809999999999997</v>
      </c>
      <c r="L587" s="59">
        <v>0.80979999999999996</v>
      </c>
      <c r="M587" s="59">
        <v>0.82030000000000003</v>
      </c>
      <c r="N587" s="59">
        <v>0.92220000000000002</v>
      </c>
      <c r="O587" s="59">
        <v>0.89570000000000005</v>
      </c>
      <c r="P587" s="59">
        <v>0.73229999999999995</v>
      </c>
      <c r="Q587" s="59">
        <v>0.66010000000000002</v>
      </c>
      <c r="R587" s="59">
        <v>0.69689999999999996</v>
      </c>
      <c r="S587" s="59">
        <v>0.58609999999999995</v>
      </c>
      <c r="T587" s="2">
        <f t="shared" si="18"/>
        <v>0.8</v>
      </c>
      <c r="U587" s="1">
        <f t="shared" si="19"/>
        <v>0</v>
      </c>
    </row>
    <row r="588" spans="1:21" x14ac:dyDescent="0.25">
      <c r="A588" s="66">
        <v>11206</v>
      </c>
      <c r="B588" s="57" t="s">
        <v>954</v>
      </c>
      <c r="C588" s="59" t="s">
        <v>3012</v>
      </c>
      <c r="D588" s="60">
        <v>2097</v>
      </c>
      <c r="E588" s="59">
        <v>4</v>
      </c>
      <c r="F588" s="61">
        <v>1043.0766000000001</v>
      </c>
      <c r="G588" s="64">
        <v>0.49840000000000001</v>
      </c>
      <c r="H588" s="59">
        <v>0.51490000000000002</v>
      </c>
      <c r="I588" s="59">
        <v>0.47899999999999998</v>
      </c>
      <c r="J588" s="59">
        <v>0.45610000000000001</v>
      </c>
      <c r="K588" s="59">
        <v>0.48209999999999997</v>
      </c>
      <c r="L588" s="59">
        <v>0.50980000000000003</v>
      </c>
      <c r="M588" s="59">
        <v>0.52249999999999996</v>
      </c>
      <c r="N588" s="59">
        <v>0.45600000000000002</v>
      </c>
      <c r="O588" s="59">
        <v>0.44890000000000002</v>
      </c>
      <c r="P588" s="59">
        <v>0.50780000000000003</v>
      </c>
      <c r="Q588" s="59">
        <v>0.49569999999999997</v>
      </c>
      <c r="R588" s="59">
        <v>0.56979999999999997</v>
      </c>
      <c r="S588" s="59">
        <v>0.54400000000000004</v>
      </c>
      <c r="T588" s="2">
        <f t="shared" si="18"/>
        <v>0.6</v>
      </c>
      <c r="U588" s="1">
        <f t="shared" si="19"/>
        <v>0</v>
      </c>
    </row>
    <row r="589" spans="1:21" x14ac:dyDescent="0.25">
      <c r="A589" s="66">
        <v>11207</v>
      </c>
      <c r="B589" s="57" t="s">
        <v>954</v>
      </c>
      <c r="C589" s="59" t="s">
        <v>3013</v>
      </c>
      <c r="D589" s="60">
        <v>2605</v>
      </c>
      <c r="E589" s="59">
        <v>2</v>
      </c>
      <c r="F589" s="61">
        <v>1492.2054000000001</v>
      </c>
      <c r="G589" s="64">
        <v>0.57330000000000003</v>
      </c>
      <c r="H589" s="59">
        <v>0.61</v>
      </c>
      <c r="I589" s="59">
        <v>0.6532</v>
      </c>
      <c r="J589" s="59">
        <v>0.55000000000000004</v>
      </c>
      <c r="K589" s="59">
        <v>0.53649999999999998</v>
      </c>
      <c r="L589" s="59">
        <v>0.53510000000000002</v>
      </c>
      <c r="M589" s="59">
        <v>0.54910000000000003</v>
      </c>
      <c r="N589" s="59">
        <v>0.60170000000000001</v>
      </c>
      <c r="O589" s="59">
        <v>0.46489999999999998</v>
      </c>
      <c r="P589" s="59">
        <v>0.56530000000000002</v>
      </c>
      <c r="Q589" s="59">
        <v>0.57930000000000004</v>
      </c>
      <c r="R589" s="59">
        <v>0.58220000000000005</v>
      </c>
      <c r="S589" s="59">
        <v>0.64119999999999999</v>
      </c>
      <c r="T589" s="2">
        <f t="shared" si="18"/>
        <v>0.6</v>
      </c>
      <c r="U589" s="1">
        <f t="shared" si="19"/>
        <v>0</v>
      </c>
    </row>
    <row r="590" spans="1:21" x14ac:dyDescent="0.25">
      <c r="A590" s="66">
        <v>11208</v>
      </c>
      <c r="B590" s="57" t="s">
        <v>954</v>
      </c>
      <c r="C590" s="59" t="s">
        <v>3014</v>
      </c>
      <c r="D590" s="60">
        <v>2402</v>
      </c>
      <c r="E590" s="59">
        <v>35</v>
      </c>
      <c r="F590" s="61">
        <v>1112.8744999999999</v>
      </c>
      <c r="G590" s="64">
        <v>0.47020000000000001</v>
      </c>
      <c r="H590" s="59">
        <v>0.47360000000000002</v>
      </c>
      <c r="I590" s="59">
        <v>0.47339999999999999</v>
      </c>
      <c r="J590" s="59">
        <v>0.4698</v>
      </c>
      <c r="K590" s="59">
        <v>0.41110000000000002</v>
      </c>
      <c r="L590" s="59">
        <v>0.43149999999999999</v>
      </c>
      <c r="M590" s="59">
        <v>0.47189999999999999</v>
      </c>
      <c r="N590" s="59">
        <v>0.48799999999999999</v>
      </c>
      <c r="O590" s="59">
        <v>0.54139999999999999</v>
      </c>
      <c r="P590" s="59">
        <v>0.51280000000000003</v>
      </c>
      <c r="Q590" s="59">
        <v>0.53849999999999998</v>
      </c>
      <c r="R590" s="59">
        <v>0.52139999999999997</v>
      </c>
      <c r="S590" s="59">
        <v>0.33410000000000001</v>
      </c>
      <c r="T590" s="2">
        <f t="shared" si="18"/>
        <v>0.6</v>
      </c>
      <c r="U590" s="1">
        <f t="shared" si="19"/>
        <v>0</v>
      </c>
    </row>
    <row r="591" spans="1:21" x14ac:dyDescent="0.25">
      <c r="A591" s="66">
        <v>10675</v>
      </c>
      <c r="B591" s="57" t="s">
        <v>946</v>
      </c>
      <c r="C591" s="59" t="s">
        <v>3070</v>
      </c>
      <c r="D591" s="60">
        <v>51367</v>
      </c>
      <c r="E591" s="59">
        <v>4</v>
      </c>
      <c r="F591" s="61">
        <v>104880.7482</v>
      </c>
      <c r="G591" s="64">
        <v>2.0419999999999998</v>
      </c>
      <c r="H591" s="59">
        <v>2.0781999999999998</v>
      </c>
      <c r="I591" s="59">
        <v>2.0409000000000002</v>
      </c>
      <c r="J591" s="59">
        <v>2.0596999999999999</v>
      </c>
      <c r="K591" s="59">
        <v>2.1362999999999999</v>
      </c>
      <c r="L591" s="59">
        <v>2.1623999999999999</v>
      </c>
      <c r="M591" s="59">
        <v>2.0507</v>
      </c>
      <c r="N591" s="59">
        <v>2.1221000000000001</v>
      </c>
      <c r="O591" s="59">
        <v>2.0156999999999998</v>
      </c>
      <c r="P591" s="59">
        <v>1.97</v>
      </c>
      <c r="Q591" s="59">
        <v>1.9694</v>
      </c>
      <c r="R591" s="59">
        <v>1.9659</v>
      </c>
      <c r="S591" s="59">
        <v>1.9701</v>
      </c>
      <c r="T591" s="2">
        <f t="shared" si="18"/>
        <v>1.6</v>
      </c>
      <c r="U591" s="1">
        <f t="shared" si="19"/>
        <v>1</v>
      </c>
    </row>
    <row r="592" spans="1:21" x14ac:dyDescent="0.25">
      <c r="A592" s="66">
        <v>11209</v>
      </c>
      <c r="B592" s="57" t="s">
        <v>954</v>
      </c>
      <c r="C592" s="59" t="s">
        <v>3071</v>
      </c>
      <c r="D592" s="60">
        <v>2066</v>
      </c>
      <c r="E592" s="59">
        <v>4</v>
      </c>
      <c r="F592" s="59">
        <v>795.03819999999996</v>
      </c>
      <c r="G592" s="64">
        <v>0.3856</v>
      </c>
      <c r="H592" s="59">
        <v>0.53129999999999999</v>
      </c>
      <c r="I592" s="59">
        <v>0.55910000000000004</v>
      </c>
      <c r="J592" s="59">
        <v>0.49709999999999999</v>
      </c>
      <c r="K592" s="59">
        <v>0.55249999999999999</v>
      </c>
      <c r="L592" s="59">
        <v>0.48920000000000002</v>
      </c>
      <c r="M592" s="59">
        <v>0.34420000000000001</v>
      </c>
      <c r="N592" s="59">
        <v>0.3856</v>
      </c>
      <c r="O592" s="59">
        <v>0.30669999999999997</v>
      </c>
      <c r="P592" s="59">
        <v>0.37640000000000001</v>
      </c>
      <c r="Q592" s="59">
        <v>0.26669999999999999</v>
      </c>
      <c r="R592" s="59">
        <v>0.21629999999999999</v>
      </c>
      <c r="S592" s="59">
        <v>0.15609999999999999</v>
      </c>
      <c r="T592" s="2">
        <f t="shared" si="18"/>
        <v>0.6</v>
      </c>
      <c r="U592" s="1">
        <f t="shared" si="19"/>
        <v>0</v>
      </c>
    </row>
    <row r="593" spans="1:21" x14ac:dyDescent="0.25">
      <c r="A593" s="66">
        <v>11210</v>
      </c>
      <c r="B593" s="57" t="s">
        <v>950</v>
      </c>
      <c r="C593" s="59" t="s">
        <v>3072</v>
      </c>
      <c r="D593" s="60">
        <v>4941</v>
      </c>
      <c r="E593" s="59">
        <v>7</v>
      </c>
      <c r="F593" s="61">
        <v>3401.3631999999998</v>
      </c>
      <c r="G593" s="64">
        <v>0.68940000000000001</v>
      </c>
      <c r="H593" s="59">
        <v>0.78890000000000005</v>
      </c>
      <c r="I593" s="59">
        <v>0.81659999999999999</v>
      </c>
      <c r="J593" s="59">
        <v>0.70630000000000004</v>
      </c>
      <c r="K593" s="59">
        <v>0.2223</v>
      </c>
      <c r="L593" s="59">
        <v>0.81020000000000003</v>
      </c>
      <c r="M593" s="59">
        <v>0.253</v>
      </c>
      <c r="N593" s="59">
        <v>0.77</v>
      </c>
      <c r="O593" s="59">
        <v>0.81469999999999998</v>
      </c>
      <c r="P593" s="59">
        <v>0.78600000000000003</v>
      </c>
      <c r="Q593" s="59">
        <v>0.81100000000000005</v>
      </c>
      <c r="R593" s="59">
        <v>0.75370000000000004</v>
      </c>
      <c r="S593" s="59">
        <v>1.3874</v>
      </c>
      <c r="T593" s="2">
        <f t="shared" si="18"/>
        <v>0.6</v>
      </c>
      <c r="U593" s="1">
        <f t="shared" si="19"/>
        <v>1</v>
      </c>
    </row>
    <row r="594" spans="1:21" x14ac:dyDescent="0.25">
      <c r="A594" s="66">
        <v>11211</v>
      </c>
      <c r="B594" s="57" t="s">
        <v>954</v>
      </c>
      <c r="C594" s="59" t="s">
        <v>3073</v>
      </c>
      <c r="D594" s="60">
        <v>4200</v>
      </c>
      <c r="E594" s="59">
        <v>18</v>
      </c>
      <c r="F594" s="61">
        <v>2804.3775999999998</v>
      </c>
      <c r="G594" s="64">
        <v>0.67059999999999997</v>
      </c>
      <c r="H594" s="59">
        <v>0.70779999999999998</v>
      </c>
      <c r="I594" s="59">
        <v>0.65920000000000001</v>
      </c>
      <c r="J594" s="59">
        <v>0.65500000000000003</v>
      </c>
      <c r="K594" s="59">
        <v>0.6623</v>
      </c>
      <c r="L594" s="59">
        <v>0.72240000000000004</v>
      </c>
      <c r="M594" s="59">
        <v>0.79330000000000001</v>
      </c>
      <c r="N594" s="59">
        <v>0.7006</v>
      </c>
      <c r="O594" s="59">
        <v>0.68269999999999997</v>
      </c>
      <c r="P594" s="59">
        <v>0.66739999999999999</v>
      </c>
      <c r="Q594" s="59">
        <v>0.63849999999999996</v>
      </c>
      <c r="R594" s="59">
        <v>0.64359999999999995</v>
      </c>
      <c r="S594" s="59">
        <v>0.54920000000000002</v>
      </c>
      <c r="T594" s="2">
        <f t="shared" si="18"/>
        <v>0.6</v>
      </c>
      <c r="U594" s="1">
        <f t="shared" si="19"/>
        <v>1</v>
      </c>
    </row>
    <row r="595" spans="1:21" x14ac:dyDescent="0.25">
      <c r="A595" s="66">
        <v>11212</v>
      </c>
      <c r="B595" s="57" t="s">
        <v>950</v>
      </c>
      <c r="C595" s="59" t="s">
        <v>3074</v>
      </c>
      <c r="D595" s="60">
        <v>8796</v>
      </c>
      <c r="E595" s="59">
        <v>94</v>
      </c>
      <c r="F595" s="61">
        <v>5502.1517999999996</v>
      </c>
      <c r="G595" s="64">
        <v>0.63229999999999997</v>
      </c>
      <c r="H595" s="59">
        <v>0.68559999999999999</v>
      </c>
      <c r="I595" s="59">
        <v>0.74129999999999996</v>
      </c>
      <c r="J595" s="59">
        <v>0.78280000000000005</v>
      </c>
      <c r="K595" s="59">
        <v>0.6734</v>
      </c>
      <c r="L595" s="59">
        <v>0.60619999999999996</v>
      </c>
      <c r="M595" s="59">
        <v>0.55910000000000004</v>
      </c>
      <c r="N595" s="59">
        <v>0.60189999999999999</v>
      </c>
      <c r="O595" s="59">
        <v>0.62670000000000003</v>
      </c>
      <c r="P595" s="59">
        <v>0.61619999999999997</v>
      </c>
      <c r="Q595" s="59">
        <v>0.56299999999999994</v>
      </c>
      <c r="R595" s="59">
        <v>0.64470000000000005</v>
      </c>
      <c r="S595" s="59">
        <v>0.58520000000000005</v>
      </c>
      <c r="T595" s="2">
        <f t="shared" si="18"/>
        <v>0.6</v>
      </c>
      <c r="U595" s="1">
        <f t="shared" si="19"/>
        <v>1</v>
      </c>
    </row>
    <row r="596" spans="1:21" x14ac:dyDescent="0.25">
      <c r="A596" s="66">
        <v>11213</v>
      </c>
      <c r="B596" s="57" t="s">
        <v>954</v>
      </c>
      <c r="C596" s="59" t="s">
        <v>3075</v>
      </c>
      <c r="D596" s="60">
        <v>2706</v>
      </c>
      <c r="E596" s="59">
        <v>3</v>
      </c>
      <c r="F596" s="61">
        <v>1718.1814999999999</v>
      </c>
      <c r="G596" s="64">
        <v>0.63570000000000004</v>
      </c>
      <c r="H596" s="59">
        <v>0.61899999999999999</v>
      </c>
      <c r="I596" s="59">
        <v>0.63570000000000004</v>
      </c>
      <c r="J596" s="59">
        <v>0.67169999999999996</v>
      </c>
      <c r="K596" s="59">
        <v>0.61150000000000004</v>
      </c>
      <c r="L596" s="59">
        <v>0.60529999999999995</v>
      </c>
      <c r="M596" s="59">
        <v>0.71030000000000004</v>
      </c>
      <c r="N596" s="59">
        <v>0.65920000000000001</v>
      </c>
      <c r="O596" s="59">
        <v>0.62409999999999999</v>
      </c>
      <c r="P596" s="59">
        <v>0.62039999999999995</v>
      </c>
      <c r="Q596" s="59">
        <v>0.60509999999999997</v>
      </c>
      <c r="R596" s="59">
        <v>0.65720000000000001</v>
      </c>
      <c r="S596" s="59">
        <v>0.60729999999999995</v>
      </c>
      <c r="T596" s="2">
        <f t="shared" si="18"/>
        <v>0.6</v>
      </c>
      <c r="U596" s="1">
        <f t="shared" si="19"/>
        <v>1</v>
      </c>
    </row>
    <row r="597" spans="1:21" x14ac:dyDescent="0.25">
      <c r="A597" s="66">
        <v>11214</v>
      </c>
      <c r="B597" s="57" t="s">
        <v>957</v>
      </c>
      <c r="C597" s="59" t="s">
        <v>3076</v>
      </c>
      <c r="D597" s="60">
        <v>7619</v>
      </c>
      <c r="E597" s="59">
        <v>61</v>
      </c>
      <c r="F597" s="61">
        <v>6597.6782999999996</v>
      </c>
      <c r="G597" s="64">
        <v>0.87290000000000001</v>
      </c>
      <c r="H597" s="59">
        <v>0.87129999999999996</v>
      </c>
      <c r="I597" s="59">
        <v>0.91610000000000003</v>
      </c>
      <c r="J597" s="59">
        <v>0.92249999999999999</v>
      </c>
      <c r="K597" s="59">
        <v>0.88570000000000004</v>
      </c>
      <c r="L597" s="59">
        <v>0.87439999999999996</v>
      </c>
      <c r="M597" s="59">
        <v>0.84040000000000004</v>
      </c>
      <c r="N597" s="59">
        <v>0.88200000000000001</v>
      </c>
      <c r="O597" s="59">
        <v>0.86580000000000001</v>
      </c>
      <c r="P597" s="59">
        <v>0.86629999999999996</v>
      </c>
      <c r="Q597" s="59">
        <v>0.92400000000000004</v>
      </c>
      <c r="R597" s="59">
        <v>0.90820000000000001</v>
      </c>
      <c r="S597" s="59">
        <v>0.72409999999999997</v>
      </c>
      <c r="T597" s="2">
        <f t="shared" si="18"/>
        <v>0.8</v>
      </c>
      <c r="U597" s="1">
        <f t="shared" si="19"/>
        <v>1</v>
      </c>
    </row>
    <row r="598" spans="1:21" x14ac:dyDescent="0.25">
      <c r="A598" s="66">
        <v>11215</v>
      </c>
      <c r="B598" s="57" t="s">
        <v>950</v>
      </c>
      <c r="C598" s="59" t="s">
        <v>3077</v>
      </c>
      <c r="D598" s="60">
        <v>4189</v>
      </c>
      <c r="E598" s="59">
        <v>6</v>
      </c>
      <c r="F598" s="61">
        <v>2595.4317999999998</v>
      </c>
      <c r="G598" s="64">
        <v>0.62050000000000005</v>
      </c>
      <c r="H598" s="59">
        <v>0.77769999999999995</v>
      </c>
      <c r="I598" s="59">
        <v>0.69850000000000001</v>
      </c>
      <c r="J598" s="59">
        <v>0.80359999999999998</v>
      </c>
      <c r="K598" s="59">
        <v>0.70820000000000005</v>
      </c>
      <c r="L598" s="59">
        <v>0.75729999999999997</v>
      </c>
      <c r="M598" s="59">
        <v>0.63919999999999999</v>
      </c>
      <c r="N598" s="59">
        <v>0.65710000000000002</v>
      </c>
      <c r="O598" s="59">
        <v>0.46329999999999999</v>
      </c>
      <c r="P598" s="59">
        <v>0.53900000000000003</v>
      </c>
      <c r="Q598" s="59">
        <v>0.46489999999999998</v>
      </c>
      <c r="R598" s="59">
        <v>0.4879</v>
      </c>
      <c r="S598" s="59">
        <v>0.40410000000000001</v>
      </c>
      <c r="T598" s="2">
        <f t="shared" si="18"/>
        <v>0.6</v>
      </c>
      <c r="U598" s="1">
        <f t="shared" si="19"/>
        <v>1</v>
      </c>
    </row>
    <row r="599" spans="1:21" x14ac:dyDescent="0.25">
      <c r="A599" s="66">
        <v>11216</v>
      </c>
      <c r="B599" s="57" t="s">
        <v>954</v>
      </c>
      <c r="C599" s="59" t="s">
        <v>3078</v>
      </c>
      <c r="D599" s="60">
        <v>4673</v>
      </c>
      <c r="E599" s="59">
        <v>222</v>
      </c>
      <c r="F599" s="61">
        <v>2597.5819999999999</v>
      </c>
      <c r="G599" s="64">
        <v>0.58360000000000001</v>
      </c>
      <c r="H599" s="59">
        <v>0.61619999999999997</v>
      </c>
      <c r="I599" s="59">
        <v>0.6048</v>
      </c>
      <c r="J599" s="59">
        <v>0.69910000000000005</v>
      </c>
      <c r="K599" s="59">
        <v>0.62580000000000002</v>
      </c>
      <c r="L599" s="59">
        <v>0.64059999999999995</v>
      </c>
      <c r="M599" s="59">
        <v>0.56940000000000002</v>
      </c>
      <c r="N599" s="59">
        <v>0.64429999999999998</v>
      </c>
      <c r="O599" s="59">
        <v>0.6169</v>
      </c>
      <c r="P599" s="59">
        <v>0.59689999999999999</v>
      </c>
      <c r="Q599" s="59">
        <v>0.56540000000000001</v>
      </c>
      <c r="R599" s="59">
        <v>0.53349999999999997</v>
      </c>
      <c r="S599" s="59">
        <v>0.33460000000000001</v>
      </c>
      <c r="T599" s="2">
        <f t="shared" si="18"/>
        <v>0.6</v>
      </c>
      <c r="U599" s="1">
        <f t="shared" si="19"/>
        <v>0</v>
      </c>
    </row>
    <row r="600" spans="1:21" x14ac:dyDescent="0.25">
      <c r="A600" s="66">
        <v>11217</v>
      </c>
      <c r="B600" s="57" t="s">
        <v>954</v>
      </c>
      <c r="C600" s="59" t="s">
        <v>3079</v>
      </c>
      <c r="D600" s="60">
        <v>3640</v>
      </c>
      <c r="E600" s="59">
        <v>34</v>
      </c>
      <c r="F600" s="61">
        <v>2181.6626999999999</v>
      </c>
      <c r="G600" s="64">
        <v>0.60499999999999998</v>
      </c>
      <c r="H600" s="59">
        <v>0.60809999999999997</v>
      </c>
      <c r="I600" s="59">
        <v>0.52980000000000005</v>
      </c>
      <c r="J600" s="59">
        <v>0.52170000000000005</v>
      </c>
      <c r="K600" s="59">
        <v>0.67330000000000001</v>
      </c>
      <c r="L600" s="59">
        <v>0.59</v>
      </c>
      <c r="M600" s="59">
        <v>0.60340000000000005</v>
      </c>
      <c r="N600" s="59">
        <v>0.59440000000000004</v>
      </c>
      <c r="O600" s="59">
        <v>0.6462</v>
      </c>
      <c r="P600" s="59">
        <v>0.63549999999999995</v>
      </c>
      <c r="Q600" s="59">
        <v>0.71650000000000003</v>
      </c>
      <c r="R600" s="59">
        <v>0.67820000000000003</v>
      </c>
      <c r="S600" s="59">
        <v>0.46800000000000003</v>
      </c>
      <c r="T600" s="2">
        <f t="shared" si="18"/>
        <v>0.6</v>
      </c>
      <c r="U600" s="1">
        <f t="shared" si="19"/>
        <v>1</v>
      </c>
    </row>
    <row r="601" spans="1:21" x14ac:dyDescent="0.25">
      <c r="A601" s="66">
        <v>11218</v>
      </c>
      <c r="B601" s="57" t="s">
        <v>957</v>
      </c>
      <c r="C601" s="59" t="s">
        <v>3080</v>
      </c>
      <c r="D601" s="60">
        <v>5523</v>
      </c>
      <c r="E601" s="59">
        <v>17</v>
      </c>
      <c r="F601" s="61">
        <v>4739.7629999999999</v>
      </c>
      <c r="G601" s="64">
        <v>0.86080000000000001</v>
      </c>
      <c r="H601" s="59">
        <v>0.82569999999999999</v>
      </c>
      <c r="I601" s="59">
        <v>0.85570000000000002</v>
      </c>
      <c r="J601" s="59">
        <v>0.87419999999999998</v>
      </c>
      <c r="K601" s="59">
        <v>0.83960000000000001</v>
      </c>
      <c r="L601" s="59">
        <v>0.93459999999999999</v>
      </c>
      <c r="M601" s="59">
        <v>0.86919999999999997</v>
      </c>
      <c r="N601" s="59">
        <v>0.90590000000000004</v>
      </c>
      <c r="O601" s="59">
        <v>0.76519999999999999</v>
      </c>
      <c r="P601" s="59">
        <v>0.76759999999999995</v>
      </c>
      <c r="Q601" s="59">
        <v>0.73980000000000001</v>
      </c>
      <c r="R601" s="59">
        <v>0.72729999999999995</v>
      </c>
      <c r="S601" s="59">
        <v>3.2587000000000002</v>
      </c>
      <c r="T601" s="2">
        <f t="shared" si="18"/>
        <v>0.8</v>
      </c>
      <c r="U601" s="1">
        <f t="shared" si="19"/>
        <v>1</v>
      </c>
    </row>
    <row r="602" spans="1:21" x14ac:dyDescent="0.25">
      <c r="A602" s="66">
        <v>11219</v>
      </c>
      <c r="B602" s="57" t="s">
        <v>954</v>
      </c>
      <c r="C602" s="59" t="s">
        <v>3081</v>
      </c>
      <c r="D602" s="60">
        <v>3129</v>
      </c>
      <c r="E602" s="59">
        <v>1</v>
      </c>
      <c r="F602" s="61">
        <v>2664.2253999999998</v>
      </c>
      <c r="G602" s="64">
        <v>0.85170000000000001</v>
      </c>
      <c r="H602" s="59">
        <v>0.76849999999999996</v>
      </c>
      <c r="I602" s="59">
        <v>0.90280000000000005</v>
      </c>
      <c r="J602" s="59">
        <v>0.6623</v>
      </c>
      <c r="K602" s="59">
        <v>0.72240000000000004</v>
      </c>
      <c r="L602" s="59">
        <v>0.59199999999999997</v>
      </c>
      <c r="M602" s="59">
        <v>0.70299999999999996</v>
      </c>
      <c r="N602" s="59">
        <v>0.80289999999999995</v>
      </c>
      <c r="O602" s="59">
        <v>0.80889999999999995</v>
      </c>
      <c r="P602" s="59">
        <v>0.9819</v>
      </c>
      <c r="Q602" s="59">
        <v>1.1353</v>
      </c>
      <c r="R602" s="59">
        <v>1.0036</v>
      </c>
      <c r="S602" s="59">
        <v>1.0446</v>
      </c>
      <c r="T602" s="2">
        <f t="shared" si="18"/>
        <v>0.6</v>
      </c>
      <c r="U602" s="1">
        <f t="shared" si="19"/>
        <v>1</v>
      </c>
    </row>
    <row r="603" spans="1:21" x14ac:dyDescent="0.25">
      <c r="A603" s="66">
        <v>11220</v>
      </c>
      <c r="B603" s="57" t="s">
        <v>954</v>
      </c>
      <c r="C603" s="59" t="s">
        <v>3082</v>
      </c>
      <c r="D603" s="60">
        <v>2202</v>
      </c>
      <c r="E603" s="59">
        <v>0</v>
      </c>
      <c r="F603" s="59">
        <v>0</v>
      </c>
      <c r="G603" s="121">
        <f>VLOOKUP($A603,ข้อมูลพื้นฐานรพ_สป_ณสค61!$C$2:$S$897,12,0)</f>
        <v>0.76849999999999996</v>
      </c>
      <c r="H603" s="59">
        <v>0</v>
      </c>
      <c r="I603" s="59">
        <v>0</v>
      </c>
      <c r="J603" s="59">
        <v>0</v>
      </c>
      <c r="K603" s="59">
        <v>0</v>
      </c>
      <c r="L603" s="59">
        <v>0</v>
      </c>
      <c r="M603" s="59">
        <v>0</v>
      </c>
      <c r="N603" s="59">
        <v>0</v>
      </c>
      <c r="O603" s="59">
        <v>0</v>
      </c>
      <c r="P603" s="59">
        <v>0</v>
      </c>
      <c r="Q603" s="59">
        <v>0</v>
      </c>
      <c r="R603" s="59">
        <v>0</v>
      </c>
      <c r="S603" s="59">
        <v>0</v>
      </c>
      <c r="T603" s="2">
        <f t="shared" si="18"/>
        <v>0.6</v>
      </c>
      <c r="U603" s="1">
        <f t="shared" si="19"/>
        <v>1</v>
      </c>
    </row>
    <row r="604" spans="1:21" x14ac:dyDescent="0.25">
      <c r="A604" s="66">
        <v>40749</v>
      </c>
      <c r="B604" s="57" t="s">
        <v>976</v>
      </c>
      <c r="C604" s="59" t="s">
        <v>3083</v>
      </c>
      <c r="D604" s="59">
        <v>0</v>
      </c>
      <c r="E604" s="59">
        <v>0</v>
      </c>
      <c r="F604" s="59">
        <v>0</v>
      </c>
      <c r="G604" s="121">
        <f>VLOOKUP($A604,ข้อมูลพื้นฐานรพ_สป_ณสค61!$C$2:$S$897,12,0)</f>
        <v>0</v>
      </c>
      <c r="H604" s="59">
        <v>0</v>
      </c>
      <c r="I604" s="59">
        <v>0</v>
      </c>
      <c r="J604" s="59">
        <v>0</v>
      </c>
      <c r="K604" s="59">
        <v>0</v>
      </c>
      <c r="L604" s="59">
        <v>0</v>
      </c>
      <c r="M604" s="59">
        <v>0</v>
      </c>
      <c r="N604" s="59">
        <v>0</v>
      </c>
      <c r="O604" s="59">
        <v>0</v>
      </c>
      <c r="P604" s="59">
        <v>0</v>
      </c>
      <c r="Q604" s="59">
        <v>0</v>
      </c>
      <c r="R604" s="59">
        <v>0</v>
      </c>
      <c r="S604" s="59">
        <v>0</v>
      </c>
      <c r="T604" s="2">
        <f t="shared" si="18"/>
        <v>0.6</v>
      </c>
      <c r="U604" s="1">
        <f t="shared" si="19"/>
        <v>0</v>
      </c>
    </row>
    <row r="605" spans="1:21" x14ac:dyDescent="0.25">
      <c r="A605" s="66">
        <v>10720</v>
      </c>
      <c r="B605" s="57" t="s">
        <v>1009</v>
      </c>
      <c r="C605" s="59" t="s">
        <v>3084</v>
      </c>
      <c r="D605" s="60">
        <v>24123</v>
      </c>
      <c r="E605" s="59">
        <v>58</v>
      </c>
      <c r="F605" s="61">
        <v>31213.703300000001</v>
      </c>
      <c r="G605" s="64">
        <v>1.2970999999999999</v>
      </c>
      <c r="H605" s="59">
        <v>1.3458000000000001</v>
      </c>
      <c r="I605" s="59">
        <v>1.4184000000000001</v>
      </c>
      <c r="J605" s="59">
        <v>1.2762</v>
      </c>
      <c r="K605" s="59">
        <v>1.2412000000000001</v>
      </c>
      <c r="L605" s="59">
        <v>1.3090999999999999</v>
      </c>
      <c r="M605" s="59">
        <v>1.2947</v>
      </c>
      <c r="N605" s="59">
        <v>1.2764</v>
      </c>
      <c r="O605" s="59">
        <v>1.2635000000000001</v>
      </c>
      <c r="P605" s="59">
        <v>1.2385999999999999</v>
      </c>
      <c r="Q605" s="59">
        <v>1.1673</v>
      </c>
      <c r="R605" s="59">
        <v>1.3502000000000001</v>
      </c>
      <c r="S605" s="59">
        <v>1.3299000000000001</v>
      </c>
      <c r="T605" s="2">
        <f t="shared" si="18"/>
        <v>1.2</v>
      </c>
      <c r="U605" s="1">
        <f t="shared" si="19"/>
        <v>1</v>
      </c>
    </row>
    <row r="606" spans="1:21" x14ac:dyDescent="0.25">
      <c r="A606" s="66">
        <v>11221</v>
      </c>
      <c r="B606" s="57" t="s">
        <v>954</v>
      </c>
      <c r="C606" s="59" t="s">
        <v>3085</v>
      </c>
      <c r="D606" s="60">
        <v>7895</v>
      </c>
      <c r="E606" s="59">
        <v>15</v>
      </c>
      <c r="F606" s="61">
        <v>4596.2691000000004</v>
      </c>
      <c r="G606" s="64">
        <v>0.58330000000000004</v>
      </c>
      <c r="H606" s="59">
        <v>0.58189999999999997</v>
      </c>
      <c r="I606" s="59">
        <v>0.60870000000000002</v>
      </c>
      <c r="J606" s="59">
        <v>0.5877</v>
      </c>
      <c r="K606" s="59">
        <v>0.56659999999999999</v>
      </c>
      <c r="L606" s="59">
        <v>0.59830000000000005</v>
      </c>
      <c r="M606" s="59">
        <v>0.61760000000000004</v>
      </c>
      <c r="N606" s="59">
        <v>0.61539999999999995</v>
      </c>
      <c r="O606" s="59">
        <v>0.59319999999999995</v>
      </c>
      <c r="P606" s="59">
        <v>0.54500000000000004</v>
      </c>
      <c r="Q606" s="59">
        <v>0.54510000000000003</v>
      </c>
      <c r="R606" s="59">
        <v>0.56620000000000004</v>
      </c>
      <c r="S606" s="59">
        <v>0.59809999999999997</v>
      </c>
      <c r="T606" s="2">
        <f t="shared" si="18"/>
        <v>0.6</v>
      </c>
      <c r="U606" s="1">
        <f t="shared" si="19"/>
        <v>0</v>
      </c>
    </row>
    <row r="607" spans="1:21" x14ac:dyDescent="0.25">
      <c r="A607" s="66">
        <v>11222</v>
      </c>
      <c r="B607" s="57" t="s">
        <v>954</v>
      </c>
      <c r="C607" s="59" t="s">
        <v>3086</v>
      </c>
      <c r="D607" s="60">
        <v>3634</v>
      </c>
      <c r="E607" s="59">
        <v>3</v>
      </c>
      <c r="F607" s="61">
        <v>1971.1235999999999</v>
      </c>
      <c r="G607" s="64">
        <v>0.54290000000000005</v>
      </c>
      <c r="H607" s="59">
        <v>0.51690000000000003</v>
      </c>
      <c r="I607" s="59">
        <v>0.60389999999999999</v>
      </c>
      <c r="J607" s="59">
        <v>0.55679999999999996</v>
      </c>
      <c r="K607" s="59">
        <v>0.56379999999999997</v>
      </c>
      <c r="L607" s="59">
        <v>0.54249999999999998</v>
      </c>
      <c r="M607" s="59">
        <v>0.51829999999999998</v>
      </c>
      <c r="N607" s="59">
        <v>0.55659999999999998</v>
      </c>
      <c r="O607" s="59">
        <v>0.59970000000000001</v>
      </c>
      <c r="P607" s="59">
        <v>0.51680000000000004</v>
      </c>
      <c r="Q607" s="59">
        <v>0.49480000000000002</v>
      </c>
      <c r="R607" s="59">
        <v>0.55189999999999995</v>
      </c>
      <c r="S607" s="59">
        <v>0.50349999999999995</v>
      </c>
      <c r="T607" s="2">
        <f t="shared" si="18"/>
        <v>0.6</v>
      </c>
      <c r="U607" s="1">
        <f t="shared" si="19"/>
        <v>0</v>
      </c>
    </row>
    <row r="608" spans="1:21" x14ac:dyDescent="0.25">
      <c r="A608" s="66">
        <v>11223</v>
      </c>
      <c r="B608" s="57" t="s">
        <v>950</v>
      </c>
      <c r="C608" s="59" t="s">
        <v>3087</v>
      </c>
      <c r="D608" s="60">
        <v>6097</v>
      </c>
      <c r="E608" s="59">
        <v>8</v>
      </c>
      <c r="F608" s="61">
        <v>3798.2855</v>
      </c>
      <c r="G608" s="64">
        <v>0.62380000000000002</v>
      </c>
      <c r="H608" s="59">
        <v>0.65810000000000002</v>
      </c>
      <c r="I608" s="59">
        <v>0.68840000000000001</v>
      </c>
      <c r="J608" s="59">
        <v>0.62139999999999995</v>
      </c>
      <c r="K608" s="59">
        <v>0.64759999999999995</v>
      </c>
      <c r="L608" s="59">
        <v>0.57099999999999995</v>
      </c>
      <c r="M608" s="59">
        <v>0.63490000000000002</v>
      </c>
      <c r="N608" s="59">
        <v>0.70730000000000004</v>
      </c>
      <c r="O608" s="59">
        <v>0.65410000000000001</v>
      </c>
      <c r="P608" s="59">
        <v>0.60940000000000005</v>
      </c>
      <c r="Q608" s="59">
        <v>0.62290000000000001</v>
      </c>
      <c r="R608" s="59">
        <v>0.56089999999999995</v>
      </c>
      <c r="S608" s="59">
        <v>0.54610000000000003</v>
      </c>
      <c r="T608" s="2">
        <f t="shared" si="18"/>
        <v>0.6</v>
      </c>
      <c r="U608" s="1">
        <f t="shared" si="19"/>
        <v>1</v>
      </c>
    </row>
    <row r="609" spans="1:21" x14ac:dyDescent="0.25">
      <c r="A609" s="66">
        <v>11224</v>
      </c>
      <c r="B609" s="57" t="s">
        <v>976</v>
      </c>
      <c r="C609" s="59" t="s">
        <v>3088</v>
      </c>
      <c r="D609" s="59">
        <v>843</v>
      </c>
      <c r="E609" s="59">
        <v>25</v>
      </c>
      <c r="F609" s="59">
        <v>452.32929999999999</v>
      </c>
      <c r="G609" s="64">
        <v>0.55300000000000005</v>
      </c>
      <c r="H609" s="59">
        <v>0.62939999999999996</v>
      </c>
      <c r="I609" s="59">
        <v>0.57479999999999998</v>
      </c>
      <c r="J609" s="59">
        <v>0.23219999999999999</v>
      </c>
      <c r="K609" s="59">
        <v>0.35399999999999998</v>
      </c>
      <c r="L609" s="59">
        <v>0.47099999999999997</v>
      </c>
      <c r="M609" s="59">
        <v>0.45800000000000002</v>
      </c>
      <c r="N609" s="59">
        <v>0.81679999999999997</v>
      </c>
      <c r="O609" s="59">
        <v>0.7722</v>
      </c>
      <c r="P609" s="59">
        <v>0.37</v>
      </c>
      <c r="Q609" s="59">
        <v>0.67720000000000002</v>
      </c>
      <c r="R609" s="59">
        <v>0.66020000000000001</v>
      </c>
      <c r="S609" s="59">
        <v>0.54820000000000002</v>
      </c>
      <c r="T609" s="2">
        <f t="shared" si="18"/>
        <v>0.6</v>
      </c>
      <c r="U609" s="1">
        <f t="shared" si="19"/>
        <v>0</v>
      </c>
    </row>
    <row r="610" spans="1:21" x14ac:dyDescent="0.25">
      <c r="A610" s="66">
        <v>11225</v>
      </c>
      <c r="B610" s="57" t="s">
        <v>954</v>
      </c>
      <c r="C610" s="59" t="s">
        <v>3089</v>
      </c>
      <c r="D610" s="60">
        <v>5562</v>
      </c>
      <c r="E610" s="59">
        <v>19</v>
      </c>
      <c r="F610" s="61">
        <v>2793.6406000000002</v>
      </c>
      <c r="G610" s="64">
        <v>0.504</v>
      </c>
      <c r="H610" s="59">
        <v>0.54579999999999995</v>
      </c>
      <c r="I610" s="59">
        <v>0.54520000000000002</v>
      </c>
      <c r="J610" s="59">
        <v>0.54800000000000004</v>
      </c>
      <c r="K610" s="59">
        <v>0.48970000000000002</v>
      </c>
      <c r="L610" s="59">
        <v>0.45050000000000001</v>
      </c>
      <c r="M610" s="59">
        <v>0.51419999999999999</v>
      </c>
      <c r="N610" s="59">
        <v>0.50570000000000004</v>
      </c>
      <c r="O610" s="59">
        <v>0.50260000000000005</v>
      </c>
      <c r="P610" s="59">
        <v>0.4788</v>
      </c>
      <c r="Q610" s="59">
        <v>0.4612</v>
      </c>
      <c r="R610" s="59">
        <v>0.46949999999999997</v>
      </c>
      <c r="S610" s="59">
        <v>0.54490000000000005</v>
      </c>
      <c r="T610" s="2">
        <f t="shared" si="18"/>
        <v>0.6</v>
      </c>
      <c r="U610" s="1">
        <f t="shared" si="19"/>
        <v>0</v>
      </c>
    </row>
    <row r="611" spans="1:21" x14ac:dyDescent="0.25">
      <c r="A611" s="66">
        <v>11226</v>
      </c>
      <c r="B611" s="57" t="s">
        <v>954</v>
      </c>
      <c r="C611" s="59" t="s">
        <v>3090</v>
      </c>
      <c r="D611" s="60">
        <v>5390</v>
      </c>
      <c r="E611" s="59">
        <v>11</v>
      </c>
      <c r="F611" s="61">
        <v>1187.9663</v>
      </c>
      <c r="G611" s="64">
        <v>0.22090000000000001</v>
      </c>
      <c r="H611" s="59">
        <v>0.64190000000000003</v>
      </c>
      <c r="I611" s="59">
        <v>0.63580000000000003</v>
      </c>
      <c r="J611" s="59">
        <v>0.67589999999999995</v>
      </c>
      <c r="K611" s="59">
        <v>0.60850000000000004</v>
      </c>
      <c r="L611" s="59">
        <v>0</v>
      </c>
      <c r="M611" s="59">
        <v>0</v>
      </c>
      <c r="N611" s="59">
        <v>0</v>
      </c>
      <c r="O611" s="59">
        <v>0</v>
      </c>
      <c r="P611" s="59">
        <v>0</v>
      </c>
      <c r="Q611" s="59">
        <v>3.3999999999999998E-3</v>
      </c>
      <c r="R611" s="59">
        <v>4.0000000000000001E-3</v>
      </c>
      <c r="S611" s="59">
        <v>0</v>
      </c>
      <c r="T611" s="2">
        <f t="shared" si="18"/>
        <v>0.6</v>
      </c>
      <c r="U611" s="1">
        <f t="shared" si="19"/>
        <v>0</v>
      </c>
    </row>
    <row r="612" spans="1:21" x14ac:dyDescent="0.25">
      <c r="A612" s="66">
        <v>11227</v>
      </c>
      <c r="B612" s="57" t="s">
        <v>954</v>
      </c>
      <c r="C612" s="59" t="s">
        <v>3091</v>
      </c>
      <c r="D612" s="60">
        <v>3452</v>
      </c>
      <c r="E612" s="59">
        <v>92</v>
      </c>
      <c r="F612" s="61">
        <v>1669.7405000000001</v>
      </c>
      <c r="G612" s="64">
        <v>0.49690000000000001</v>
      </c>
      <c r="H612" s="59">
        <v>0.4622</v>
      </c>
      <c r="I612" s="59">
        <v>0.48159999999999997</v>
      </c>
      <c r="J612" s="59">
        <v>0.53759999999999997</v>
      </c>
      <c r="K612" s="59">
        <v>0.47339999999999999</v>
      </c>
      <c r="L612" s="59">
        <v>0.45850000000000002</v>
      </c>
      <c r="M612" s="59">
        <v>0.48459999999999998</v>
      </c>
      <c r="N612" s="59">
        <v>0.50519999999999998</v>
      </c>
      <c r="O612" s="59">
        <v>0.45429999999999998</v>
      </c>
      <c r="P612" s="59">
        <v>0.51390000000000002</v>
      </c>
      <c r="Q612" s="59">
        <v>0.50890000000000002</v>
      </c>
      <c r="R612" s="59">
        <v>0.56679999999999997</v>
      </c>
      <c r="S612" s="59">
        <v>0.54139999999999999</v>
      </c>
      <c r="T612" s="2">
        <f t="shared" si="18"/>
        <v>0.6</v>
      </c>
      <c r="U612" s="1">
        <f t="shared" si="19"/>
        <v>0</v>
      </c>
    </row>
    <row r="613" spans="1:21" x14ac:dyDescent="0.25">
      <c r="A613" s="66">
        <v>10721</v>
      </c>
      <c r="B613" s="57" t="s">
        <v>1009</v>
      </c>
      <c r="C613" s="59" t="s">
        <v>3092</v>
      </c>
      <c r="D613" s="60">
        <v>46093</v>
      </c>
      <c r="E613" s="59">
        <v>338</v>
      </c>
      <c r="F613" s="61">
        <v>62054.915300000001</v>
      </c>
      <c r="G613" s="64">
        <v>1.3562000000000001</v>
      </c>
      <c r="H613" s="59">
        <v>1.4014</v>
      </c>
      <c r="I613" s="59">
        <v>1.3424</v>
      </c>
      <c r="J613" s="59">
        <v>1.3988</v>
      </c>
      <c r="K613" s="59">
        <v>1.4494</v>
      </c>
      <c r="L613" s="59">
        <v>1.4100999999999999</v>
      </c>
      <c r="M613" s="59">
        <v>1.4764999999999999</v>
      </c>
      <c r="N613" s="59">
        <v>1.3495999999999999</v>
      </c>
      <c r="O613" s="59">
        <v>1.3461000000000001</v>
      </c>
      <c r="P613" s="59">
        <v>1.2797000000000001</v>
      </c>
      <c r="Q613" s="59">
        <v>1.2982</v>
      </c>
      <c r="R613" s="59">
        <v>1.3617999999999999</v>
      </c>
      <c r="S613" s="59">
        <v>0.83289999999999997</v>
      </c>
      <c r="T613" s="2">
        <f t="shared" si="18"/>
        <v>1.2</v>
      </c>
      <c r="U613" s="1">
        <f t="shared" si="19"/>
        <v>1</v>
      </c>
    </row>
    <row r="614" spans="1:21" x14ac:dyDescent="0.25">
      <c r="A614" s="66">
        <v>11228</v>
      </c>
      <c r="B614" s="57" t="s">
        <v>976</v>
      </c>
      <c r="C614" s="59" t="s">
        <v>3093</v>
      </c>
      <c r="D614" s="59">
        <v>920</v>
      </c>
      <c r="E614" s="59">
        <v>23</v>
      </c>
      <c r="F614" s="59">
        <v>541.49040000000002</v>
      </c>
      <c r="G614" s="64">
        <v>0.60370000000000001</v>
      </c>
      <c r="H614" s="59">
        <v>0.69620000000000004</v>
      </c>
      <c r="I614" s="59">
        <v>0.62090000000000001</v>
      </c>
      <c r="J614" s="59">
        <v>0.62229999999999996</v>
      </c>
      <c r="K614" s="59">
        <v>0.65249999999999997</v>
      </c>
      <c r="L614" s="59">
        <v>0.45240000000000002</v>
      </c>
      <c r="M614" s="59">
        <v>0.58250000000000002</v>
      </c>
      <c r="N614" s="59">
        <v>0.60699999999999998</v>
      </c>
      <c r="O614" s="59">
        <v>0.5968</v>
      </c>
      <c r="P614" s="59">
        <v>0.60309999999999997</v>
      </c>
      <c r="Q614" s="59">
        <v>0.56989999999999996</v>
      </c>
      <c r="R614" s="59">
        <v>0.58679999999999999</v>
      </c>
      <c r="S614" s="59">
        <v>0.53559999999999997</v>
      </c>
      <c r="T614" s="2">
        <f t="shared" si="18"/>
        <v>0.6</v>
      </c>
      <c r="U614" s="1">
        <f t="shared" si="19"/>
        <v>1</v>
      </c>
    </row>
    <row r="615" spans="1:21" x14ac:dyDescent="0.25">
      <c r="A615" s="66">
        <v>11229</v>
      </c>
      <c r="B615" s="57" t="s">
        <v>954</v>
      </c>
      <c r="C615" s="59" t="s">
        <v>3094</v>
      </c>
      <c r="D615" s="60">
        <v>3376</v>
      </c>
      <c r="E615" s="59">
        <v>10</v>
      </c>
      <c r="F615" s="61">
        <v>2116.7028</v>
      </c>
      <c r="G615" s="64">
        <v>0.62880000000000003</v>
      </c>
      <c r="H615" s="59">
        <v>0.80430000000000001</v>
      </c>
      <c r="I615" s="59">
        <v>0.64070000000000005</v>
      </c>
      <c r="J615" s="59">
        <v>0.69930000000000003</v>
      </c>
      <c r="K615" s="59">
        <v>0.64480000000000004</v>
      </c>
      <c r="L615" s="59">
        <v>0.64100000000000001</v>
      </c>
      <c r="M615" s="59">
        <v>0.58020000000000005</v>
      </c>
      <c r="N615" s="59">
        <v>0.63600000000000001</v>
      </c>
      <c r="O615" s="59">
        <v>0.55379999999999996</v>
      </c>
      <c r="P615" s="59">
        <v>0.56340000000000001</v>
      </c>
      <c r="Q615" s="59">
        <v>0.62890000000000001</v>
      </c>
      <c r="R615" s="59">
        <v>0.59740000000000004</v>
      </c>
      <c r="S615" s="59">
        <v>0.63190000000000002</v>
      </c>
      <c r="T615" s="2">
        <f t="shared" si="18"/>
        <v>0.6</v>
      </c>
      <c r="U615" s="1">
        <f t="shared" si="19"/>
        <v>1</v>
      </c>
    </row>
    <row r="616" spans="1:21" x14ac:dyDescent="0.25">
      <c r="A616" s="66">
        <v>11230</v>
      </c>
      <c r="B616" s="57" t="s">
        <v>954</v>
      </c>
      <c r="C616" s="59" t="s">
        <v>3095</v>
      </c>
      <c r="D616" s="60">
        <v>7309</v>
      </c>
      <c r="E616" s="59">
        <v>140</v>
      </c>
      <c r="F616" s="61">
        <v>4756.7870999999996</v>
      </c>
      <c r="G616" s="64">
        <v>0.66349999999999998</v>
      </c>
      <c r="H616" s="59">
        <v>0.69479999999999997</v>
      </c>
      <c r="I616" s="59">
        <v>0.70489999999999997</v>
      </c>
      <c r="J616" s="59">
        <v>0.66900000000000004</v>
      </c>
      <c r="K616" s="59">
        <v>0.64490000000000003</v>
      </c>
      <c r="L616" s="59">
        <v>0.61909999999999998</v>
      </c>
      <c r="M616" s="59">
        <v>0.68899999999999995</v>
      </c>
      <c r="N616" s="59">
        <v>0.65129999999999999</v>
      </c>
      <c r="O616" s="59">
        <v>0.67249999999999999</v>
      </c>
      <c r="P616" s="59">
        <v>0.64429999999999998</v>
      </c>
      <c r="Q616" s="59">
        <v>0.70169999999999999</v>
      </c>
      <c r="R616" s="59">
        <v>0.65329999999999999</v>
      </c>
      <c r="S616" s="59">
        <v>0.62039999999999995</v>
      </c>
      <c r="T616" s="2">
        <f t="shared" si="18"/>
        <v>0.6</v>
      </c>
      <c r="U616" s="1">
        <f t="shared" si="19"/>
        <v>1</v>
      </c>
    </row>
    <row r="617" spans="1:21" x14ac:dyDescent="0.25">
      <c r="A617" s="66">
        <v>11231</v>
      </c>
      <c r="B617" s="57" t="s">
        <v>957</v>
      </c>
      <c r="C617" s="59" t="s">
        <v>3096</v>
      </c>
      <c r="D617" s="60">
        <v>7811</v>
      </c>
      <c r="E617" s="59">
        <v>0</v>
      </c>
      <c r="F617" s="61">
        <v>4872.9767000000002</v>
      </c>
      <c r="G617" s="64">
        <v>0.62390000000000001</v>
      </c>
      <c r="H617" s="59">
        <v>0.69769999999999999</v>
      </c>
      <c r="I617" s="59">
        <v>0.65280000000000005</v>
      </c>
      <c r="J617" s="59">
        <v>0.65039999999999998</v>
      </c>
      <c r="K617" s="59">
        <v>0.621</v>
      </c>
      <c r="L617" s="59">
        <v>0.61599999999999999</v>
      </c>
      <c r="M617" s="59">
        <v>0.63660000000000005</v>
      </c>
      <c r="N617" s="59">
        <v>0.66769999999999996</v>
      </c>
      <c r="O617" s="59">
        <v>0.64359999999999995</v>
      </c>
      <c r="P617" s="59">
        <v>0.58760000000000001</v>
      </c>
      <c r="Q617" s="59">
        <v>0.54610000000000003</v>
      </c>
      <c r="R617" s="59">
        <v>0.58309999999999995</v>
      </c>
      <c r="S617" s="59">
        <v>0.62190000000000001</v>
      </c>
      <c r="T617" s="2">
        <f t="shared" si="18"/>
        <v>0.8</v>
      </c>
      <c r="U617" s="1">
        <f t="shared" si="19"/>
        <v>0</v>
      </c>
    </row>
    <row r="618" spans="1:21" x14ac:dyDescent="0.25">
      <c r="A618" s="66">
        <v>11232</v>
      </c>
      <c r="B618" s="57" t="s">
        <v>950</v>
      </c>
      <c r="C618" s="59" t="s">
        <v>3097</v>
      </c>
      <c r="D618" s="60">
        <v>7147</v>
      </c>
      <c r="E618" s="59">
        <v>15</v>
      </c>
      <c r="F618" s="61">
        <v>5116.8397000000004</v>
      </c>
      <c r="G618" s="64">
        <v>0.71740000000000004</v>
      </c>
      <c r="H618" s="59">
        <v>0.74099999999999999</v>
      </c>
      <c r="I618" s="59">
        <v>0.71850000000000003</v>
      </c>
      <c r="J618" s="59">
        <v>0.72570000000000001</v>
      </c>
      <c r="K618" s="59">
        <v>0.66339999999999999</v>
      </c>
      <c r="L618" s="59">
        <v>0.66369999999999996</v>
      </c>
      <c r="M618" s="59">
        <v>0.67559999999999998</v>
      </c>
      <c r="N618" s="59">
        <v>0.72230000000000005</v>
      </c>
      <c r="O618" s="59">
        <v>0.75780000000000003</v>
      </c>
      <c r="P618" s="59">
        <v>0.67430000000000001</v>
      </c>
      <c r="Q618" s="59">
        <v>0.76390000000000002</v>
      </c>
      <c r="R618" s="59">
        <v>0.77700000000000002</v>
      </c>
      <c r="S618" s="59">
        <v>0.72909999999999997</v>
      </c>
      <c r="T618" s="2">
        <f t="shared" si="18"/>
        <v>0.6</v>
      </c>
      <c r="U618" s="1">
        <f t="shared" si="19"/>
        <v>1</v>
      </c>
    </row>
    <row r="619" spans="1:21" x14ac:dyDescent="0.25">
      <c r="A619" s="66">
        <v>11233</v>
      </c>
      <c r="B619" s="57" t="s">
        <v>954</v>
      </c>
      <c r="C619" s="59" t="s">
        <v>3098</v>
      </c>
      <c r="D619" s="60">
        <v>5315</v>
      </c>
      <c r="E619" s="59">
        <v>146</v>
      </c>
      <c r="F619" s="61">
        <v>2685.1147999999998</v>
      </c>
      <c r="G619" s="64">
        <v>0.51949999999999996</v>
      </c>
      <c r="H619" s="59">
        <v>0.52990000000000004</v>
      </c>
      <c r="I619" s="59">
        <v>0.52200000000000002</v>
      </c>
      <c r="J619" s="59">
        <v>0.51959999999999995</v>
      </c>
      <c r="K619" s="59">
        <v>0.52239999999999998</v>
      </c>
      <c r="L619" s="59">
        <v>0.48559999999999998</v>
      </c>
      <c r="M619" s="59">
        <v>0.51629999999999998</v>
      </c>
      <c r="N619" s="59">
        <v>0.52929999999999999</v>
      </c>
      <c r="O619" s="59">
        <v>0.54449999999999998</v>
      </c>
      <c r="P619" s="59">
        <v>0.50129999999999997</v>
      </c>
      <c r="Q619" s="59">
        <v>0.55459999999999998</v>
      </c>
      <c r="R619" s="59">
        <v>0.48959999999999998</v>
      </c>
      <c r="S619" s="59">
        <v>0.52249999999999996</v>
      </c>
      <c r="T619" s="2">
        <f t="shared" si="18"/>
        <v>0.6</v>
      </c>
      <c r="U619" s="1">
        <f t="shared" si="19"/>
        <v>0</v>
      </c>
    </row>
    <row r="620" spans="1:21" x14ac:dyDescent="0.25">
      <c r="A620" s="66">
        <v>11234</v>
      </c>
      <c r="B620" s="57" t="s">
        <v>954</v>
      </c>
      <c r="C620" s="59" t="s">
        <v>3099</v>
      </c>
      <c r="D620" s="60">
        <v>3101</v>
      </c>
      <c r="E620" s="59">
        <v>11</v>
      </c>
      <c r="F620" s="61">
        <v>1816.2965999999999</v>
      </c>
      <c r="G620" s="64">
        <v>0.58779999999999999</v>
      </c>
      <c r="H620" s="59">
        <v>0.64949999999999997</v>
      </c>
      <c r="I620" s="59">
        <v>0.6048</v>
      </c>
      <c r="J620" s="59">
        <v>0.68930000000000002</v>
      </c>
      <c r="K620" s="59">
        <v>0.57550000000000001</v>
      </c>
      <c r="L620" s="59">
        <v>0.60699999999999998</v>
      </c>
      <c r="M620" s="59">
        <v>0.61199999999999999</v>
      </c>
      <c r="N620" s="59">
        <v>0.55159999999999998</v>
      </c>
      <c r="O620" s="59">
        <v>0.58150000000000002</v>
      </c>
      <c r="P620" s="59">
        <v>0.56489999999999996</v>
      </c>
      <c r="Q620" s="59">
        <v>0.5333</v>
      </c>
      <c r="R620" s="59">
        <v>0.5635</v>
      </c>
      <c r="S620" s="59">
        <v>0.51649999999999996</v>
      </c>
      <c r="T620" s="2">
        <f t="shared" si="18"/>
        <v>0.6</v>
      </c>
      <c r="U620" s="1">
        <f t="shared" si="19"/>
        <v>0</v>
      </c>
    </row>
    <row r="621" spans="1:21" x14ac:dyDescent="0.25">
      <c r="A621" s="66">
        <v>11235</v>
      </c>
      <c r="B621" s="57" t="s">
        <v>954</v>
      </c>
      <c r="C621" s="59" t="s">
        <v>3100</v>
      </c>
      <c r="D621" s="60">
        <v>3637</v>
      </c>
      <c r="E621" s="59">
        <v>50</v>
      </c>
      <c r="F621" s="61">
        <v>2132.6808000000001</v>
      </c>
      <c r="G621" s="64">
        <v>0.59460000000000002</v>
      </c>
      <c r="H621" s="59">
        <v>0.61470000000000002</v>
      </c>
      <c r="I621" s="59">
        <v>0.62050000000000005</v>
      </c>
      <c r="J621" s="59">
        <v>0.628</v>
      </c>
      <c r="K621" s="59">
        <v>0.63149999999999995</v>
      </c>
      <c r="L621" s="59">
        <v>0.56659999999999999</v>
      </c>
      <c r="M621" s="59">
        <v>0.56789999999999996</v>
      </c>
      <c r="N621" s="59">
        <v>0.59460000000000002</v>
      </c>
      <c r="O621" s="59">
        <v>0.5806</v>
      </c>
      <c r="P621" s="59">
        <v>0.5837</v>
      </c>
      <c r="Q621" s="59">
        <v>0.5988</v>
      </c>
      <c r="R621" s="59">
        <v>0.56469999999999998</v>
      </c>
      <c r="S621" s="59">
        <v>0.58540000000000003</v>
      </c>
      <c r="T621" s="2">
        <f t="shared" si="18"/>
        <v>0.6</v>
      </c>
      <c r="U621" s="1">
        <f t="shared" si="19"/>
        <v>0</v>
      </c>
    </row>
    <row r="622" spans="1:21" x14ac:dyDescent="0.25">
      <c r="A622" s="66">
        <v>11236</v>
      </c>
      <c r="B622" s="57" t="s">
        <v>954</v>
      </c>
      <c r="C622" s="59" t="s">
        <v>3101</v>
      </c>
      <c r="D622" s="60">
        <v>2901</v>
      </c>
      <c r="E622" s="59">
        <v>6</v>
      </c>
      <c r="F622" s="61">
        <v>1581.8172</v>
      </c>
      <c r="G622" s="64">
        <v>0.5464</v>
      </c>
      <c r="H622" s="59">
        <v>0.54410000000000003</v>
      </c>
      <c r="I622" s="59">
        <v>0.60540000000000005</v>
      </c>
      <c r="J622" s="59">
        <v>0.51080000000000003</v>
      </c>
      <c r="K622" s="59">
        <v>0.44890000000000002</v>
      </c>
      <c r="L622" s="59">
        <v>0.52769999999999995</v>
      </c>
      <c r="M622" s="59">
        <v>0.56479999999999997</v>
      </c>
      <c r="N622" s="59">
        <v>0.50990000000000002</v>
      </c>
      <c r="O622" s="59">
        <v>0.57820000000000005</v>
      </c>
      <c r="P622" s="59">
        <v>0.58020000000000005</v>
      </c>
      <c r="Q622" s="59">
        <v>0.6028</v>
      </c>
      <c r="R622" s="59">
        <v>0.57889999999999997</v>
      </c>
      <c r="S622" s="59">
        <v>0.54390000000000005</v>
      </c>
      <c r="T622" s="2">
        <f t="shared" si="18"/>
        <v>0.6</v>
      </c>
      <c r="U622" s="1">
        <f t="shared" si="19"/>
        <v>0</v>
      </c>
    </row>
    <row r="623" spans="1:21" x14ac:dyDescent="0.25">
      <c r="A623" s="66">
        <v>14135</v>
      </c>
      <c r="B623" s="57" t="s">
        <v>954</v>
      </c>
      <c r="C623" s="59" t="s">
        <v>3102</v>
      </c>
      <c r="D623" s="60">
        <v>2818</v>
      </c>
      <c r="E623" s="59">
        <v>20</v>
      </c>
      <c r="F623" s="61">
        <v>1836.6027999999999</v>
      </c>
      <c r="G623" s="64">
        <v>0.65639999999999998</v>
      </c>
      <c r="H623" s="59">
        <v>0.77439999999999998</v>
      </c>
      <c r="I623" s="59">
        <v>0.70179999999999998</v>
      </c>
      <c r="J623" s="59">
        <v>0.65429999999999999</v>
      </c>
      <c r="K623" s="59">
        <v>0.58560000000000001</v>
      </c>
      <c r="L623" s="59">
        <v>0.62480000000000002</v>
      </c>
      <c r="M623" s="59">
        <v>0.61240000000000006</v>
      </c>
      <c r="N623" s="59">
        <v>0.64139999999999997</v>
      </c>
      <c r="O623" s="59">
        <v>0.67049999999999998</v>
      </c>
      <c r="P623" s="59">
        <v>0.64810000000000001</v>
      </c>
      <c r="Q623" s="59">
        <v>0.63300000000000001</v>
      </c>
      <c r="R623" s="59">
        <v>0.66320000000000001</v>
      </c>
      <c r="S623" s="59">
        <v>0.67490000000000006</v>
      </c>
      <c r="T623" s="2">
        <f t="shared" si="18"/>
        <v>0.6</v>
      </c>
      <c r="U623" s="1">
        <f t="shared" si="19"/>
        <v>1</v>
      </c>
    </row>
    <row r="624" spans="1:21" x14ac:dyDescent="0.25">
      <c r="A624" s="66">
        <v>28010</v>
      </c>
      <c r="B624" s="57" t="s">
        <v>976</v>
      </c>
      <c r="C624" s="59" t="s">
        <v>3103</v>
      </c>
      <c r="D624" s="59">
        <v>0</v>
      </c>
      <c r="E624" s="59">
        <v>0</v>
      </c>
      <c r="F624" s="59">
        <v>0</v>
      </c>
      <c r="G624" s="120"/>
      <c r="H624" s="59">
        <v>0</v>
      </c>
      <c r="I624" s="59">
        <v>0</v>
      </c>
      <c r="J624" s="59">
        <v>0</v>
      </c>
      <c r="K624" s="59">
        <v>0</v>
      </c>
      <c r="L624" s="59">
        <v>0</v>
      </c>
      <c r="M624" s="59">
        <v>0</v>
      </c>
      <c r="N624" s="59">
        <v>0</v>
      </c>
      <c r="O624" s="59">
        <v>0</v>
      </c>
      <c r="P624" s="59">
        <v>0</v>
      </c>
      <c r="Q624" s="59">
        <v>0</v>
      </c>
      <c r="R624" s="59">
        <v>0</v>
      </c>
      <c r="S624" s="59">
        <v>0</v>
      </c>
      <c r="T624" s="2">
        <f t="shared" si="18"/>
        <v>0.6</v>
      </c>
      <c r="U624" s="1">
        <f t="shared" si="19"/>
        <v>0</v>
      </c>
    </row>
    <row r="625" spans="1:21" ht="26.4" x14ac:dyDescent="0.25">
      <c r="A625" s="66">
        <v>10722</v>
      </c>
      <c r="B625" s="57" t="s">
        <v>1009</v>
      </c>
      <c r="C625" s="59" t="s">
        <v>3024</v>
      </c>
      <c r="D625" s="60">
        <v>19395</v>
      </c>
      <c r="E625" s="59">
        <v>0</v>
      </c>
      <c r="F625" s="61">
        <v>22297.649099999999</v>
      </c>
      <c r="G625" s="64">
        <v>1.1496999999999999</v>
      </c>
      <c r="H625" s="59">
        <v>1.0641</v>
      </c>
      <c r="I625" s="59">
        <v>1.1442000000000001</v>
      </c>
      <c r="J625" s="59">
        <v>1.196</v>
      </c>
      <c r="K625" s="59">
        <v>1.1211</v>
      </c>
      <c r="L625" s="59">
        <v>1.1685000000000001</v>
      </c>
      <c r="M625" s="59">
        <v>1.2210000000000001</v>
      </c>
      <c r="N625" s="59">
        <v>1.1538999999999999</v>
      </c>
      <c r="O625" s="59">
        <v>1.2174</v>
      </c>
      <c r="P625" s="59">
        <v>1.1109</v>
      </c>
      <c r="Q625" s="59">
        <v>1.1099000000000001</v>
      </c>
      <c r="R625" s="59">
        <v>1.1951000000000001</v>
      </c>
      <c r="S625" s="59">
        <v>1.1083000000000001</v>
      </c>
      <c r="T625" s="2">
        <f t="shared" si="18"/>
        <v>1.2</v>
      </c>
      <c r="U625" s="1">
        <f t="shared" si="19"/>
        <v>0</v>
      </c>
    </row>
    <row r="626" spans="1:21" x14ac:dyDescent="0.25">
      <c r="A626" s="66">
        <v>10723</v>
      </c>
      <c r="B626" s="57" t="s">
        <v>1009</v>
      </c>
      <c r="C626" s="59" t="s">
        <v>3025</v>
      </c>
      <c r="D626" s="60">
        <v>26241</v>
      </c>
      <c r="E626" s="59">
        <v>6</v>
      </c>
      <c r="F626" s="61">
        <v>34931.776400000002</v>
      </c>
      <c r="G626" s="64">
        <v>1.3314999999999999</v>
      </c>
      <c r="H626" s="59">
        <v>1.3092999999999999</v>
      </c>
      <c r="I626" s="59">
        <v>1.3916999999999999</v>
      </c>
      <c r="J626" s="59">
        <v>1.3844000000000001</v>
      </c>
      <c r="K626" s="59">
        <v>1.2856000000000001</v>
      </c>
      <c r="L626" s="59">
        <v>1.4144000000000001</v>
      </c>
      <c r="M626" s="59">
        <v>1.3299000000000001</v>
      </c>
      <c r="N626" s="59">
        <v>1.3506</v>
      </c>
      <c r="O626" s="59">
        <v>1.371</v>
      </c>
      <c r="P626" s="59">
        <v>1.3169999999999999</v>
      </c>
      <c r="Q626" s="59">
        <v>1.3435999999999999</v>
      </c>
      <c r="R626" s="59">
        <v>1.2856000000000001</v>
      </c>
      <c r="S626" s="59">
        <v>1.214</v>
      </c>
      <c r="T626" s="2">
        <f t="shared" si="18"/>
        <v>1.2</v>
      </c>
      <c r="U626" s="1">
        <f t="shared" si="19"/>
        <v>1</v>
      </c>
    </row>
    <row r="627" spans="1:21" x14ac:dyDescent="0.25">
      <c r="A627" s="66">
        <v>11238</v>
      </c>
      <c r="B627" s="57" t="s">
        <v>954</v>
      </c>
      <c r="C627" s="59" t="s">
        <v>3026</v>
      </c>
      <c r="D627" s="60">
        <v>2804</v>
      </c>
      <c r="E627" s="59">
        <v>0</v>
      </c>
      <c r="F627" s="61">
        <v>2094.4798999999998</v>
      </c>
      <c r="G627" s="64">
        <v>0.747</v>
      </c>
      <c r="H627" s="59">
        <v>0.74850000000000005</v>
      </c>
      <c r="I627" s="59">
        <v>0.79710000000000003</v>
      </c>
      <c r="J627" s="59">
        <v>0.80179999999999996</v>
      </c>
      <c r="K627" s="59">
        <v>0.68759999999999999</v>
      </c>
      <c r="L627" s="59">
        <v>0.77310000000000001</v>
      </c>
      <c r="M627" s="59">
        <v>0.77290000000000003</v>
      </c>
      <c r="N627" s="59">
        <v>0.81969999999999998</v>
      </c>
      <c r="O627" s="59">
        <v>0.79339999999999999</v>
      </c>
      <c r="P627" s="59">
        <v>0.78420000000000001</v>
      </c>
      <c r="Q627" s="59">
        <v>0.63500000000000001</v>
      </c>
      <c r="R627" s="59">
        <v>0.66090000000000004</v>
      </c>
      <c r="S627" s="59">
        <v>0.71209999999999996</v>
      </c>
      <c r="T627" s="2">
        <f t="shared" si="18"/>
        <v>0.6</v>
      </c>
      <c r="U627" s="1">
        <f t="shared" si="19"/>
        <v>1</v>
      </c>
    </row>
    <row r="628" spans="1:21" x14ac:dyDescent="0.25">
      <c r="A628" s="66">
        <v>11239</v>
      </c>
      <c r="B628" s="57" t="s">
        <v>954</v>
      </c>
      <c r="C628" s="59" t="s">
        <v>3027</v>
      </c>
      <c r="D628" s="60">
        <v>1993</v>
      </c>
      <c r="E628" s="59">
        <v>0</v>
      </c>
      <c r="F628" s="61">
        <v>1212.7202</v>
      </c>
      <c r="G628" s="64">
        <v>0.60850000000000004</v>
      </c>
      <c r="H628" s="59">
        <v>0.59250000000000003</v>
      </c>
      <c r="I628" s="59">
        <v>0.6774</v>
      </c>
      <c r="J628" s="59">
        <v>0.61529999999999996</v>
      </c>
      <c r="K628" s="59">
        <v>0.60189999999999999</v>
      </c>
      <c r="L628" s="59">
        <v>0.62370000000000003</v>
      </c>
      <c r="M628" s="59">
        <v>0.58750000000000002</v>
      </c>
      <c r="N628" s="59">
        <v>0.54559999999999997</v>
      </c>
      <c r="O628" s="59">
        <v>0.60940000000000005</v>
      </c>
      <c r="P628" s="59">
        <v>0.68700000000000006</v>
      </c>
      <c r="Q628" s="59">
        <v>0.63360000000000005</v>
      </c>
      <c r="R628" s="59">
        <v>0.59550000000000003</v>
      </c>
      <c r="S628" s="59">
        <v>0.55300000000000005</v>
      </c>
      <c r="T628" s="2">
        <f t="shared" si="18"/>
        <v>0.6</v>
      </c>
      <c r="U628" s="1">
        <f t="shared" si="19"/>
        <v>1</v>
      </c>
    </row>
    <row r="629" spans="1:21" x14ac:dyDescent="0.25">
      <c r="A629" s="66">
        <v>11240</v>
      </c>
      <c r="B629" s="57" t="s">
        <v>950</v>
      </c>
      <c r="C629" s="59" t="s">
        <v>3028</v>
      </c>
      <c r="D629" s="60">
        <v>9719</v>
      </c>
      <c r="E629" s="59">
        <v>1</v>
      </c>
      <c r="F629" s="61">
        <v>6086.4310999999998</v>
      </c>
      <c r="G629" s="64">
        <v>0.62629999999999997</v>
      </c>
      <c r="H629" s="59">
        <v>0.63639999999999997</v>
      </c>
      <c r="I629" s="59">
        <v>0.61939999999999995</v>
      </c>
      <c r="J629" s="59">
        <v>0.621</v>
      </c>
      <c r="K629" s="59">
        <v>0.62339999999999995</v>
      </c>
      <c r="L629" s="59">
        <v>0.62309999999999999</v>
      </c>
      <c r="M629" s="59">
        <v>0.60729999999999995</v>
      </c>
      <c r="N629" s="59">
        <v>0.68740000000000001</v>
      </c>
      <c r="O629" s="59">
        <v>0.63460000000000005</v>
      </c>
      <c r="P629" s="59">
        <v>0.64680000000000004</v>
      </c>
      <c r="Q629" s="59">
        <v>0.62170000000000003</v>
      </c>
      <c r="R629" s="59">
        <v>0.60819999999999996</v>
      </c>
      <c r="S629" s="59">
        <v>0.60050000000000003</v>
      </c>
      <c r="T629" s="2">
        <f t="shared" si="18"/>
        <v>0.6</v>
      </c>
      <c r="U629" s="1">
        <f t="shared" si="19"/>
        <v>1</v>
      </c>
    </row>
    <row r="630" spans="1:21" x14ac:dyDescent="0.25">
      <c r="A630" s="66">
        <v>11241</v>
      </c>
      <c r="B630" s="57" t="s">
        <v>957</v>
      </c>
      <c r="C630" s="59" t="s">
        <v>3029</v>
      </c>
      <c r="D630" s="60">
        <v>6361</v>
      </c>
      <c r="E630" s="59">
        <v>6</v>
      </c>
      <c r="F630" s="61">
        <v>4657.5442000000003</v>
      </c>
      <c r="G630" s="64">
        <v>0.7329</v>
      </c>
      <c r="H630" s="59">
        <v>0.71199999999999997</v>
      </c>
      <c r="I630" s="59">
        <v>0.76680000000000004</v>
      </c>
      <c r="J630" s="59">
        <v>0.76549999999999996</v>
      </c>
      <c r="K630" s="59">
        <v>0.73919999999999997</v>
      </c>
      <c r="L630" s="59">
        <v>0.69810000000000005</v>
      </c>
      <c r="M630" s="59">
        <v>0.75790000000000002</v>
      </c>
      <c r="N630" s="59">
        <v>0.70230000000000004</v>
      </c>
      <c r="O630" s="59">
        <v>0.73819999999999997</v>
      </c>
      <c r="P630" s="59">
        <v>0.71640000000000004</v>
      </c>
      <c r="Q630" s="59">
        <v>0.66010000000000002</v>
      </c>
      <c r="R630" s="59">
        <v>0.78639999999999999</v>
      </c>
      <c r="S630" s="59">
        <v>0.79990000000000006</v>
      </c>
      <c r="T630" s="2">
        <f t="shared" si="18"/>
        <v>0.8</v>
      </c>
      <c r="U630" s="1">
        <f t="shared" si="19"/>
        <v>0</v>
      </c>
    </row>
    <row r="631" spans="1:21" x14ac:dyDescent="0.25">
      <c r="A631" s="66">
        <v>11242</v>
      </c>
      <c r="B631" s="57" t="s">
        <v>950</v>
      </c>
      <c r="C631" s="59" t="s">
        <v>3030</v>
      </c>
      <c r="D631" s="60">
        <v>6706</v>
      </c>
      <c r="E631" s="59">
        <v>116</v>
      </c>
      <c r="F631" s="61">
        <v>3968.2235000000001</v>
      </c>
      <c r="G631" s="64">
        <v>0.60219999999999996</v>
      </c>
      <c r="H631" s="59">
        <v>0.60560000000000003</v>
      </c>
      <c r="I631" s="59">
        <v>0.52669999999999995</v>
      </c>
      <c r="J631" s="59">
        <v>0.56950000000000001</v>
      </c>
      <c r="K631" s="59">
        <v>0.60009999999999997</v>
      </c>
      <c r="L631" s="59">
        <v>0.62870000000000004</v>
      </c>
      <c r="M631" s="59">
        <v>0.54759999999999998</v>
      </c>
      <c r="N631" s="59">
        <v>0.57769999999999999</v>
      </c>
      <c r="O631" s="59">
        <v>0.58399999999999996</v>
      </c>
      <c r="P631" s="59">
        <v>0.65269999999999995</v>
      </c>
      <c r="Q631" s="59">
        <v>0.62409999999999999</v>
      </c>
      <c r="R631" s="59">
        <v>0.65710000000000002</v>
      </c>
      <c r="S631" s="59">
        <v>0.6472</v>
      </c>
      <c r="T631" s="2">
        <f t="shared" si="18"/>
        <v>0.6</v>
      </c>
      <c r="U631" s="1">
        <f t="shared" si="19"/>
        <v>1</v>
      </c>
    </row>
    <row r="632" spans="1:21" x14ac:dyDescent="0.25">
      <c r="A632" s="66">
        <v>11243</v>
      </c>
      <c r="B632" s="57" t="s">
        <v>957</v>
      </c>
      <c r="C632" s="59" t="s">
        <v>3031</v>
      </c>
      <c r="D632" s="60">
        <v>5334</v>
      </c>
      <c r="E632" s="59">
        <v>24</v>
      </c>
      <c r="F632" s="61">
        <v>4140.3829999999998</v>
      </c>
      <c r="G632" s="64">
        <v>0.77969999999999995</v>
      </c>
      <c r="H632" s="59">
        <v>0.79310000000000003</v>
      </c>
      <c r="I632" s="59">
        <v>0.75570000000000004</v>
      </c>
      <c r="J632" s="59">
        <v>0.87929999999999997</v>
      </c>
      <c r="K632" s="59">
        <v>0.73980000000000001</v>
      </c>
      <c r="L632" s="59">
        <v>0.87470000000000003</v>
      </c>
      <c r="M632" s="59">
        <v>0.77900000000000003</v>
      </c>
      <c r="N632" s="59">
        <v>0.78239999999999998</v>
      </c>
      <c r="O632" s="59">
        <v>0.7873</v>
      </c>
      <c r="P632" s="59">
        <v>0.72240000000000004</v>
      </c>
      <c r="Q632" s="59">
        <v>0.69750000000000001</v>
      </c>
      <c r="R632" s="59">
        <v>0.7853</v>
      </c>
      <c r="S632" s="59">
        <v>0.77559999999999996</v>
      </c>
      <c r="T632" s="2">
        <f t="shared" si="18"/>
        <v>0.8</v>
      </c>
      <c r="U632" s="1">
        <f t="shared" si="19"/>
        <v>0</v>
      </c>
    </row>
    <row r="633" spans="1:21" x14ac:dyDescent="0.25">
      <c r="A633" s="66">
        <v>27443</v>
      </c>
      <c r="B633" s="57" t="s">
        <v>976</v>
      </c>
      <c r="C633" s="59" t="s">
        <v>3032</v>
      </c>
      <c r="D633" s="59">
        <v>0</v>
      </c>
      <c r="E633" s="59">
        <v>0</v>
      </c>
      <c r="F633" s="59">
        <v>0</v>
      </c>
      <c r="G633" s="121">
        <f>VLOOKUP($A633,ข้อมูลพื้นฐานรพ_สป_ณสค61!$C$2:$S$897,12,0)</f>
        <v>0</v>
      </c>
      <c r="H633" s="59">
        <v>0</v>
      </c>
      <c r="I633" s="59">
        <v>0</v>
      </c>
      <c r="J633" s="59">
        <v>0</v>
      </c>
      <c r="K633" s="59">
        <v>0</v>
      </c>
      <c r="L633" s="59">
        <v>0</v>
      </c>
      <c r="M633" s="59">
        <v>0</v>
      </c>
      <c r="N633" s="59">
        <v>0</v>
      </c>
      <c r="O633" s="59">
        <v>0</v>
      </c>
      <c r="P633" s="59">
        <v>0</v>
      </c>
      <c r="Q633" s="59">
        <v>0</v>
      </c>
      <c r="R633" s="59">
        <v>0</v>
      </c>
      <c r="S633" s="59">
        <v>0</v>
      </c>
      <c r="T633" s="2">
        <f t="shared" si="18"/>
        <v>0.6</v>
      </c>
      <c r="U633" s="1">
        <f t="shared" si="19"/>
        <v>0</v>
      </c>
    </row>
    <row r="634" spans="1:21" x14ac:dyDescent="0.25">
      <c r="A634" s="66">
        <v>10724</v>
      </c>
      <c r="B634" s="57" t="s">
        <v>1009</v>
      </c>
      <c r="C634" s="59" t="s">
        <v>3033</v>
      </c>
      <c r="D634" s="60">
        <v>28448</v>
      </c>
      <c r="E634" s="59">
        <v>562</v>
      </c>
      <c r="F634" s="61">
        <v>33315.746899999998</v>
      </c>
      <c r="G634" s="64">
        <v>1.1947000000000001</v>
      </c>
      <c r="H634" s="59">
        <v>1.1901999999999999</v>
      </c>
      <c r="I634" s="59">
        <v>1.3564000000000001</v>
      </c>
      <c r="J634" s="59">
        <v>1.2181</v>
      </c>
      <c r="K634" s="59">
        <v>0.90010000000000001</v>
      </c>
      <c r="L634" s="59">
        <v>1.1395</v>
      </c>
      <c r="M634" s="59">
        <v>1.1930000000000001</v>
      </c>
      <c r="N634" s="59">
        <v>1.2821</v>
      </c>
      <c r="O634" s="59">
        <v>1.2032</v>
      </c>
      <c r="P634" s="59">
        <v>1.2224999999999999</v>
      </c>
      <c r="Q634" s="59">
        <v>1.1913</v>
      </c>
      <c r="R634" s="59">
        <v>1.1705000000000001</v>
      </c>
      <c r="S634" s="59">
        <v>1.1581999999999999</v>
      </c>
      <c r="T634" s="2">
        <f t="shared" si="18"/>
        <v>1.2</v>
      </c>
      <c r="U634" s="1">
        <f t="shared" si="19"/>
        <v>0</v>
      </c>
    </row>
    <row r="635" spans="1:21" x14ac:dyDescent="0.25">
      <c r="A635" s="66">
        <v>10725</v>
      </c>
      <c r="B635" s="57" t="s">
        <v>983</v>
      </c>
      <c r="C635" s="59" t="s">
        <v>3034</v>
      </c>
      <c r="D635" s="60">
        <v>17772</v>
      </c>
      <c r="E635" s="59">
        <v>23</v>
      </c>
      <c r="F635" s="61">
        <v>24495.959500000001</v>
      </c>
      <c r="G635" s="64">
        <v>1.3801000000000001</v>
      </c>
      <c r="H635" s="59">
        <v>1.3687</v>
      </c>
      <c r="I635" s="59">
        <v>1.3095000000000001</v>
      </c>
      <c r="J635" s="59">
        <v>1.3847</v>
      </c>
      <c r="K635" s="59">
        <v>1.3266</v>
      </c>
      <c r="L635" s="59">
        <v>1.4778</v>
      </c>
      <c r="M635" s="59">
        <v>1.35</v>
      </c>
      <c r="N635" s="59">
        <v>1.3743000000000001</v>
      </c>
      <c r="O635" s="59">
        <v>1.4353</v>
      </c>
      <c r="P635" s="59">
        <v>1.4154</v>
      </c>
      <c r="Q635" s="59">
        <v>1.4307000000000001</v>
      </c>
      <c r="R635" s="59">
        <v>1.4235</v>
      </c>
      <c r="S635" s="59">
        <v>1.2785</v>
      </c>
      <c r="T635" s="2">
        <f t="shared" si="18"/>
        <v>1</v>
      </c>
      <c r="U635" s="1">
        <f t="shared" si="19"/>
        <v>1</v>
      </c>
    </row>
    <row r="636" spans="1:21" x14ac:dyDescent="0.25">
      <c r="A636" s="66">
        <v>11244</v>
      </c>
      <c r="B636" s="57" t="s">
        <v>954</v>
      </c>
      <c r="C636" s="59" t="s">
        <v>3035</v>
      </c>
      <c r="D636" s="60">
        <v>3480</v>
      </c>
      <c r="E636" s="59">
        <v>13</v>
      </c>
      <c r="F636" s="61">
        <v>1983.6279999999999</v>
      </c>
      <c r="G636" s="64">
        <v>0.57210000000000005</v>
      </c>
      <c r="H636" s="59">
        <v>0.51639999999999997</v>
      </c>
      <c r="I636" s="59">
        <v>0.56379999999999997</v>
      </c>
      <c r="J636" s="59">
        <v>0.62419999999999998</v>
      </c>
      <c r="K636" s="59">
        <v>0.5927</v>
      </c>
      <c r="L636" s="59">
        <v>0.57150000000000001</v>
      </c>
      <c r="M636" s="59">
        <v>0.59730000000000005</v>
      </c>
      <c r="N636" s="59">
        <v>0.54800000000000004</v>
      </c>
      <c r="O636" s="59">
        <v>0.60880000000000001</v>
      </c>
      <c r="P636" s="59">
        <v>0.58389999999999997</v>
      </c>
      <c r="Q636" s="59">
        <v>0.58009999999999995</v>
      </c>
      <c r="R636" s="59">
        <v>0.54269999999999996</v>
      </c>
      <c r="S636" s="59">
        <v>0.54379999999999995</v>
      </c>
      <c r="T636" s="2">
        <f t="shared" si="18"/>
        <v>0.6</v>
      </c>
      <c r="U636" s="1">
        <f t="shared" si="19"/>
        <v>0</v>
      </c>
    </row>
    <row r="637" spans="1:21" x14ac:dyDescent="0.25">
      <c r="A637" s="66">
        <v>11245</v>
      </c>
      <c r="B637" s="57" t="s">
        <v>954</v>
      </c>
      <c r="C637" s="59" t="s">
        <v>3036</v>
      </c>
      <c r="D637" s="60">
        <v>3663</v>
      </c>
      <c r="E637" s="59">
        <v>6</v>
      </c>
      <c r="F637" s="61">
        <v>2786.1869000000002</v>
      </c>
      <c r="G637" s="64">
        <v>0.76190000000000002</v>
      </c>
      <c r="H637" s="59">
        <v>0.73229999999999995</v>
      </c>
      <c r="I637" s="59">
        <v>0.65210000000000001</v>
      </c>
      <c r="J637" s="59">
        <v>0.74450000000000005</v>
      </c>
      <c r="K637" s="59">
        <v>0.65839999999999999</v>
      </c>
      <c r="L637" s="59">
        <v>0.72009999999999996</v>
      </c>
      <c r="M637" s="59">
        <v>0.65969999999999995</v>
      </c>
      <c r="N637" s="59">
        <v>0.76070000000000004</v>
      </c>
      <c r="O637" s="59">
        <v>0.84330000000000005</v>
      </c>
      <c r="P637" s="59">
        <v>0.74570000000000003</v>
      </c>
      <c r="Q637" s="59">
        <v>0.83450000000000002</v>
      </c>
      <c r="R637" s="59">
        <v>0.9093</v>
      </c>
      <c r="S637" s="59">
        <v>0.79020000000000001</v>
      </c>
      <c r="T637" s="2">
        <f t="shared" si="18"/>
        <v>0.6</v>
      </c>
      <c r="U637" s="1">
        <f t="shared" si="19"/>
        <v>1</v>
      </c>
    </row>
    <row r="638" spans="1:21" x14ac:dyDescent="0.25">
      <c r="A638" s="66">
        <v>11246</v>
      </c>
      <c r="B638" s="57" t="s">
        <v>954</v>
      </c>
      <c r="C638" s="59" t="s">
        <v>3037</v>
      </c>
      <c r="D638" s="60">
        <v>3781</v>
      </c>
      <c r="E638" s="59">
        <v>66</v>
      </c>
      <c r="F638" s="61">
        <v>2087.0328</v>
      </c>
      <c r="G638" s="64">
        <v>0.56179999999999997</v>
      </c>
      <c r="H638" s="59">
        <v>0.62990000000000002</v>
      </c>
      <c r="I638" s="59">
        <v>0.59940000000000004</v>
      </c>
      <c r="J638" s="59">
        <v>0.63029999999999997</v>
      </c>
      <c r="K638" s="59">
        <v>0.63880000000000003</v>
      </c>
      <c r="L638" s="59">
        <v>0.53380000000000005</v>
      </c>
      <c r="M638" s="59">
        <v>0.51859999999999995</v>
      </c>
      <c r="N638" s="59">
        <v>0.51770000000000005</v>
      </c>
      <c r="O638" s="59">
        <v>0.55810000000000004</v>
      </c>
      <c r="P638" s="59">
        <v>0.56820000000000004</v>
      </c>
      <c r="Q638" s="59">
        <v>0.52680000000000005</v>
      </c>
      <c r="R638" s="59">
        <v>0.50009999999999999</v>
      </c>
      <c r="S638" s="59">
        <v>0.53790000000000004</v>
      </c>
      <c r="T638" s="2">
        <f t="shared" si="18"/>
        <v>0.6</v>
      </c>
      <c r="U638" s="1">
        <f t="shared" si="19"/>
        <v>0</v>
      </c>
    </row>
    <row r="639" spans="1:21" x14ac:dyDescent="0.25">
      <c r="A639" s="66">
        <v>11247</v>
      </c>
      <c r="B639" s="57" t="s">
        <v>954</v>
      </c>
      <c r="C639" s="59" t="s">
        <v>3038</v>
      </c>
      <c r="D639" s="60">
        <v>6317</v>
      </c>
      <c r="E639" s="59">
        <v>2</v>
      </c>
      <c r="F639" s="61">
        <v>4160.6292999999996</v>
      </c>
      <c r="G639" s="64">
        <v>0.65880000000000005</v>
      </c>
      <c r="H639" s="59">
        <v>0.59130000000000005</v>
      </c>
      <c r="I639" s="59">
        <v>0.64959999999999996</v>
      </c>
      <c r="J639" s="59">
        <v>0.72189999999999999</v>
      </c>
      <c r="K639" s="59">
        <v>0.62909999999999999</v>
      </c>
      <c r="L639" s="59">
        <v>0.62970000000000004</v>
      </c>
      <c r="M639" s="59">
        <v>0.63300000000000001</v>
      </c>
      <c r="N639" s="59">
        <v>0.66659999999999997</v>
      </c>
      <c r="O639" s="59">
        <v>0.63629999999999998</v>
      </c>
      <c r="P639" s="59">
        <v>0.62770000000000004</v>
      </c>
      <c r="Q639" s="59">
        <v>0.72889999999999999</v>
      </c>
      <c r="R639" s="59">
        <v>0.70320000000000005</v>
      </c>
      <c r="S639" s="59">
        <v>0.70760000000000001</v>
      </c>
      <c r="T639" s="2">
        <f t="shared" si="18"/>
        <v>0.6</v>
      </c>
      <c r="U639" s="1">
        <f t="shared" si="19"/>
        <v>1</v>
      </c>
    </row>
    <row r="640" spans="1:21" x14ac:dyDescent="0.25">
      <c r="A640" s="66">
        <v>11248</v>
      </c>
      <c r="B640" s="57" t="s">
        <v>957</v>
      </c>
      <c r="C640" s="59" t="s">
        <v>3039</v>
      </c>
      <c r="D640" s="60">
        <v>8397</v>
      </c>
      <c r="E640" s="59">
        <v>99</v>
      </c>
      <c r="F640" s="61">
        <v>6915.2482</v>
      </c>
      <c r="G640" s="64">
        <v>0.83340000000000003</v>
      </c>
      <c r="H640" s="59">
        <v>0.90790000000000004</v>
      </c>
      <c r="I640" s="59">
        <v>0.85150000000000003</v>
      </c>
      <c r="J640" s="59">
        <v>0.84130000000000005</v>
      </c>
      <c r="K640" s="59">
        <v>0.74219999999999997</v>
      </c>
      <c r="L640" s="59">
        <v>0.74670000000000003</v>
      </c>
      <c r="M640" s="59">
        <v>0.79190000000000005</v>
      </c>
      <c r="N640" s="59">
        <v>0.81459999999999999</v>
      </c>
      <c r="O640" s="59">
        <v>0.87549999999999994</v>
      </c>
      <c r="P640" s="59">
        <v>0.89329999999999998</v>
      </c>
      <c r="Q640" s="59">
        <v>0.7732</v>
      </c>
      <c r="R640" s="59">
        <v>0.88180000000000003</v>
      </c>
      <c r="S640" s="59">
        <v>0.86109999999999998</v>
      </c>
      <c r="T640" s="2">
        <f t="shared" si="18"/>
        <v>0.8</v>
      </c>
      <c r="U640" s="1">
        <f t="shared" si="19"/>
        <v>1</v>
      </c>
    </row>
    <row r="641" spans="1:21" x14ac:dyDescent="0.25">
      <c r="A641" s="66">
        <v>11249</v>
      </c>
      <c r="B641" s="57" t="s">
        <v>954</v>
      </c>
      <c r="C641" s="59" t="s">
        <v>3040</v>
      </c>
      <c r="D641" s="60">
        <v>1446</v>
      </c>
      <c r="E641" s="59">
        <v>2</v>
      </c>
      <c r="F641" s="61">
        <v>1016.6394</v>
      </c>
      <c r="G641" s="64">
        <v>0.70399999999999996</v>
      </c>
      <c r="H641" s="59">
        <v>0.64149999999999996</v>
      </c>
      <c r="I641" s="59">
        <v>0.78700000000000003</v>
      </c>
      <c r="J641" s="59">
        <v>0.85909999999999997</v>
      </c>
      <c r="K641" s="59">
        <v>0.71609999999999996</v>
      </c>
      <c r="L641" s="59">
        <v>0.82750000000000001</v>
      </c>
      <c r="M641" s="59">
        <v>0.79190000000000005</v>
      </c>
      <c r="N641" s="59">
        <v>0.68310000000000004</v>
      </c>
      <c r="O641" s="59">
        <v>0.64680000000000004</v>
      </c>
      <c r="P641" s="59">
        <v>0.72829999999999995</v>
      </c>
      <c r="Q641" s="59">
        <v>0.55969999999999998</v>
      </c>
      <c r="R641" s="59">
        <v>0.64559999999999995</v>
      </c>
      <c r="S641" s="59">
        <v>0.74099999999999999</v>
      </c>
      <c r="T641" s="2">
        <f t="shared" si="18"/>
        <v>0.6</v>
      </c>
      <c r="U641" s="1">
        <f t="shared" si="19"/>
        <v>1</v>
      </c>
    </row>
    <row r="642" spans="1:21" x14ac:dyDescent="0.25">
      <c r="A642" s="66">
        <v>11250</v>
      </c>
      <c r="B642" s="57" t="s">
        <v>954</v>
      </c>
      <c r="C642" s="59" t="s">
        <v>3041</v>
      </c>
      <c r="D642" s="60">
        <v>3863</v>
      </c>
      <c r="E642" s="59">
        <v>4</v>
      </c>
      <c r="F642" s="61">
        <v>2418.7060000000001</v>
      </c>
      <c r="G642" s="64">
        <v>0.62680000000000002</v>
      </c>
      <c r="H642" s="59">
        <v>0.62460000000000004</v>
      </c>
      <c r="I642" s="59">
        <v>0.5716</v>
      </c>
      <c r="J642" s="59">
        <v>0.64459999999999995</v>
      </c>
      <c r="K642" s="59">
        <v>0.62309999999999999</v>
      </c>
      <c r="L642" s="59">
        <v>0.62870000000000004</v>
      </c>
      <c r="M642" s="59">
        <v>0.64959999999999996</v>
      </c>
      <c r="N642" s="59">
        <v>0.44669999999999999</v>
      </c>
      <c r="O642" s="59">
        <v>0.64570000000000005</v>
      </c>
      <c r="P642" s="59">
        <v>0.68230000000000002</v>
      </c>
      <c r="Q642" s="59">
        <v>0.68230000000000002</v>
      </c>
      <c r="R642" s="59">
        <v>0.66410000000000002</v>
      </c>
      <c r="S642" s="59">
        <v>0.67889999999999995</v>
      </c>
      <c r="T642" s="2">
        <f t="shared" si="18"/>
        <v>0.6</v>
      </c>
      <c r="U642" s="1">
        <f t="shared" si="19"/>
        <v>1</v>
      </c>
    </row>
    <row r="643" spans="1:21" x14ac:dyDescent="0.25">
      <c r="A643" s="66">
        <v>10676</v>
      </c>
      <c r="B643" s="57" t="s">
        <v>946</v>
      </c>
      <c r="C643" s="59" t="s">
        <v>3042</v>
      </c>
      <c r="D643" s="60">
        <v>63540</v>
      </c>
      <c r="E643" s="59">
        <v>0</v>
      </c>
      <c r="F643" s="61">
        <v>136762.86240000001</v>
      </c>
      <c r="G643" s="64">
        <v>2.1524000000000001</v>
      </c>
      <c r="H643" s="59">
        <v>2.0773999999999999</v>
      </c>
      <c r="I643" s="59">
        <v>2.1412</v>
      </c>
      <c r="J643" s="59">
        <v>2.1917</v>
      </c>
      <c r="K643" s="59">
        <v>2.2006999999999999</v>
      </c>
      <c r="L643" s="59">
        <v>2.2964000000000002</v>
      </c>
      <c r="M643" s="59">
        <v>2.2290999999999999</v>
      </c>
      <c r="N643" s="59">
        <v>2.1692</v>
      </c>
      <c r="O643" s="59">
        <v>2.1042000000000001</v>
      </c>
      <c r="P643" s="59">
        <v>2.1722000000000001</v>
      </c>
      <c r="Q643" s="59">
        <v>2.1442000000000001</v>
      </c>
      <c r="R643" s="59">
        <v>2.0110000000000001</v>
      </c>
      <c r="S643" s="59">
        <v>2.1223999999999998</v>
      </c>
      <c r="T643" s="2">
        <f t="shared" si="18"/>
        <v>1.6</v>
      </c>
      <c r="U643" s="1">
        <f t="shared" si="19"/>
        <v>1</v>
      </c>
    </row>
    <row r="644" spans="1:21" x14ac:dyDescent="0.25">
      <c r="A644" s="66">
        <v>11251</v>
      </c>
      <c r="B644" s="57" t="s">
        <v>954</v>
      </c>
      <c r="C644" s="59" t="s">
        <v>3043</v>
      </c>
      <c r="D644" s="60">
        <v>3207</v>
      </c>
      <c r="E644" s="59">
        <v>10</v>
      </c>
      <c r="F644" s="61">
        <v>1844.0406</v>
      </c>
      <c r="G644" s="64">
        <v>0.57679999999999998</v>
      </c>
      <c r="H644" s="59">
        <v>0.50939999999999996</v>
      </c>
      <c r="I644" s="59">
        <v>0.58130000000000004</v>
      </c>
      <c r="J644" s="59">
        <v>0.54800000000000004</v>
      </c>
      <c r="K644" s="59">
        <v>0.59799999999999998</v>
      </c>
      <c r="L644" s="59">
        <v>0.52600000000000002</v>
      </c>
      <c r="M644" s="59">
        <v>0.57120000000000004</v>
      </c>
      <c r="N644" s="59">
        <v>0.67</v>
      </c>
      <c r="O644" s="59">
        <v>0.57110000000000005</v>
      </c>
      <c r="P644" s="59">
        <v>0.59150000000000003</v>
      </c>
      <c r="Q644" s="59">
        <v>0.57469999999999999</v>
      </c>
      <c r="R644" s="59">
        <v>0.5917</v>
      </c>
      <c r="S644" s="59">
        <v>0.59230000000000005</v>
      </c>
      <c r="T644" s="2">
        <f t="shared" ref="T644:T707" si="20">VLOOKUP($B644,$W$3:$AF$10,10,0)</f>
        <v>0.6</v>
      </c>
      <c r="U644" s="1">
        <f t="shared" ref="U644:U707" si="21">IF(G644&gt;=T644,1,0)</f>
        <v>0</v>
      </c>
    </row>
    <row r="645" spans="1:21" x14ac:dyDescent="0.25">
      <c r="A645" s="66">
        <v>11252</v>
      </c>
      <c r="B645" s="57" t="s">
        <v>954</v>
      </c>
      <c r="C645" s="59" t="s">
        <v>3044</v>
      </c>
      <c r="D645" s="60">
        <v>5660</v>
      </c>
      <c r="E645" s="59">
        <v>1</v>
      </c>
      <c r="F645" s="61">
        <v>3309.5477999999998</v>
      </c>
      <c r="G645" s="64">
        <v>0.58479999999999999</v>
      </c>
      <c r="H645" s="59">
        <v>0.55489999999999995</v>
      </c>
      <c r="I645" s="59">
        <v>0.53490000000000004</v>
      </c>
      <c r="J645" s="59">
        <v>0.54859999999999998</v>
      </c>
      <c r="K645" s="59">
        <v>0.61329999999999996</v>
      </c>
      <c r="L645" s="59">
        <v>0.60189999999999999</v>
      </c>
      <c r="M645" s="59">
        <v>0.57099999999999995</v>
      </c>
      <c r="N645" s="59">
        <v>0.60360000000000003</v>
      </c>
      <c r="O645" s="59">
        <v>0.59660000000000002</v>
      </c>
      <c r="P645" s="59">
        <v>0.60140000000000005</v>
      </c>
      <c r="Q645" s="59">
        <v>0.58840000000000003</v>
      </c>
      <c r="R645" s="59">
        <v>0.57330000000000003</v>
      </c>
      <c r="S645" s="59">
        <v>0.63149999999999995</v>
      </c>
      <c r="T645" s="2">
        <f t="shared" si="20"/>
        <v>0.6</v>
      </c>
      <c r="U645" s="1">
        <f t="shared" si="21"/>
        <v>0</v>
      </c>
    </row>
    <row r="646" spans="1:21" x14ac:dyDescent="0.25">
      <c r="A646" s="66">
        <v>11253</v>
      </c>
      <c r="B646" s="57" t="s">
        <v>954</v>
      </c>
      <c r="C646" s="59" t="s">
        <v>3045</v>
      </c>
      <c r="D646" s="60">
        <v>3331</v>
      </c>
      <c r="E646" s="59">
        <v>0</v>
      </c>
      <c r="F646" s="61">
        <v>2006.0163</v>
      </c>
      <c r="G646" s="64">
        <v>0.60219999999999996</v>
      </c>
      <c r="H646" s="59">
        <v>0.65549999999999997</v>
      </c>
      <c r="I646" s="59">
        <v>0.58740000000000003</v>
      </c>
      <c r="J646" s="59">
        <v>0.60340000000000005</v>
      </c>
      <c r="K646" s="59">
        <v>0.56320000000000003</v>
      </c>
      <c r="L646" s="59">
        <v>0.62029999999999996</v>
      </c>
      <c r="M646" s="59">
        <v>0.51</v>
      </c>
      <c r="N646" s="59">
        <v>0.55810000000000004</v>
      </c>
      <c r="O646" s="59">
        <v>0.53979999999999995</v>
      </c>
      <c r="P646" s="59">
        <v>0.57579999999999998</v>
      </c>
      <c r="Q646" s="59">
        <v>0.60670000000000002</v>
      </c>
      <c r="R646" s="59">
        <v>0.71730000000000005</v>
      </c>
      <c r="S646" s="59">
        <v>0.6673</v>
      </c>
      <c r="T646" s="2">
        <f t="shared" si="20"/>
        <v>0.6</v>
      </c>
      <c r="U646" s="1">
        <f t="shared" si="21"/>
        <v>1</v>
      </c>
    </row>
    <row r="647" spans="1:21" x14ac:dyDescent="0.25">
      <c r="A647" s="66">
        <v>11254</v>
      </c>
      <c r="B647" s="57" t="s">
        <v>954</v>
      </c>
      <c r="C647" s="59" t="s">
        <v>3046</v>
      </c>
      <c r="D647" s="60">
        <v>3853</v>
      </c>
      <c r="E647" s="59">
        <v>0</v>
      </c>
      <c r="F647" s="61">
        <v>2351.4670999999998</v>
      </c>
      <c r="G647" s="64">
        <v>0.61029999999999995</v>
      </c>
      <c r="H647" s="59">
        <v>0.61499999999999999</v>
      </c>
      <c r="I647" s="59">
        <v>0.63419999999999999</v>
      </c>
      <c r="J647" s="59">
        <v>0.64370000000000005</v>
      </c>
      <c r="K647" s="59">
        <v>0.66039999999999999</v>
      </c>
      <c r="L647" s="59">
        <v>0.61360000000000003</v>
      </c>
      <c r="M647" s="59">
        <v>0.58089999999999997</v>
      </c>
      <c r="N647" s="59">
        <v>0.63349999999999995</v>
      </c>
      <c r="O647" s="59">
        <v>0.59750000000000003</v>
      </c>
      <c r="P647" s="59">
        <v>0.61319999999999997</v>
      </c>
      <c r="Q647" s="59">
        <v>0.56410000000000005</v>
      </c>
      <c r="R647" s="59">
        <v>0.60499999999999998</v>
      </c>
      <c r="S647" s="59">
        <v>0.57030000000000003</v>
      </c>
      <c r="T647" s="2">
        <f t="shared" si="20"/>
        <v>0.6</v>
      </c>
      <c r="U647" s="1">
        <f t="shared" si="21"/>
        <v>1</v>
      </c>
    </row>
    <row r="648" spans="1:21" x14ac:dyDescent="0.25">
      <c r="A648" s="66">
        <v>11255</v>
      </c>
      <c r="B648" s="57" t="s">
        <v>954</v>
      </c>
      <c r="C648" s="59" t="s">
        <v>3047</v>
      </c>
      <c r="D648" s="60">
        <v>4165</v>
      </c>
      <c r="E648" s="59">
        <v>0</v>
      </c>
      <c r="F648" s="61">
        <v>2631.5810999999999</v>
      </c>
      <c r="G648" s="64">
        <v>0.63180000000000003</v>
      </c>
      <c r="H648" s="59">
        <v>0.67130000000000001</v>
      </c>
      <c r="I648" s="59">
        <v>0.65229999999999999</v>
      </c>
      <c r="J648" s="59">
        <v>0.62090000000000001</v>
      </c>
      <c r="K648" s="59">
        <v>0.66420000000000001</v>
      </c>
      <c r="L648" s="59">
        <v>0.6492</v>
      </c>
      <c r="M648" s="59">
        <v>0.66359999999999997</v>
      </c>
      <c r="N648" s="59">
        <v>0.62649999999999995</v>
      </c>
      <c r="O648" s="59">
        <v>0.69730000000000003</v>
      </c>
      <c r="P648" s="59">
        <v>0.58279999999999998</v>
      </c>
      <c r="Q648" s="59">
        <v>0.55389999999999995</v>
      </c>
      <c r="R648" s="59">
        <v>0.59719999999999995</v>
      </c>
      <c r="S648" s="59">
        <v>0.60909999999999997</v>
      </c>
      <c r="T648" s="2">
        <f t="shared" si="20"/>
        <v>0.6</v>
      </c>
      <c r="U648" s="1">
        <f t="shared" si="21"/>
        <v>1</v>
      </c>
    </row>
    <row r="649" spans="1:21" x14ac:dyDescent="0.25">
      <c r="A649" s="66">
        <v>11256</v>
      </c>
      <c r="B649" s="57" t="s">
        <v>954</v>
      </c>
      <c r="C649" s="59" t="s">
        <v>3048</v>
      </c>
      <c r="D649" s="60">
        <v>6610</v>
      </c>
      <c r="E649" s="59">
        <v>0</v>
      </c>
      <c r="F649" s="61">
        <v>4874.9988999999996</v>
      </c>
      <c r="G649" s="64">
        <v>0.73750000000000004</v>
      </c>
      <c r="H649" s="59">
        <v>0.71260000000000001</v>
      </c>
      <c r="I649" s="59">
        <v>0.75629999999999997</v>
      </c>
      <c r="J649" s="59">
        <v>0.74529999999999996</v>
      </c>
      <c r="K649" s="59">
        <v>0.79069999999999996</v>
      </c>
      <c r="L649" s="59">
        <v>0.71750000000000003</v>
      </c>
      <c r="M649" s="59">
        <v>0.80520000000000003</v>
      </c>
      <c r="N649" s="59">
        <v>0.71379999999999999</v>
      </c>
      <c r="O649" s="59">
        <v>0.78069999999999995</v>
      </c>
      <c r="P649" s="59">
        <v>0.70120000000000005</v>
      </c>
      <c r="Q649" s="59">
        <v>0.73360000000000003</v>
      </c>
      <c r="R649" s="59">
        <v>0.72440000000000004</v>
      </c>
      <c r="S649" s="59">
        <v>0.66669999999999996</v>
      </c>
      <c r="T649" s="2">
        <f t="shared" si="20"/>
        <v>0.6</v>
      </c>
      <c r="U649" s="1">
        <f t="shared" si="21"/>
        <v>1</v>
      </c>
    </row>
    <row r="650" spans="1:21" x14ac:dyDescent="0.25">
      <c r="A650" s="66">
        <v>11257</v>
      </c>
      <c r="B650" s="57" t="s">
        <v>954</v>
      </c>
      <c r="C650" s="59" t="s">
        <v>3049</v>
      </c>
      <c r="D650" s="60">
        <v>3935</v>
      </c>
      <c r="E650" s="59">
        <v>1</v>
      </c>
      <c r="F650" s="61">
        <v>2305.4259999999999</v>
      </c>
      <c r="G650" s="64">
        <v>0.58599999999999997</v>
      </c>
      <c r="H650" s="59">
        <v>0.74670000000000003</v>
      </c>
      <c r="I650" s="59">
        <v>0.66890000000000005</v>
      </c>
      <c r="J650" s="59">
        <v>0.71220000000000006</v>
      </c>
      <c r="K650" s="59">
        <v>0.63109999999999999</v>
      </c>
      <c r="L650" s="59">
        <v>0.61219999999999997</v>
      </c>
      <c r="M650" s="59">
        <v>0.64200000000000002</v>
      </c>
      <c r="N650" s="59">
        <v>0.55210000000000004</v>
      </c>
      <c r="O650" s="59">
        <v>0.52149999999999996</v>
      </c>
      <c r="P650" s="59">
        <v>0.59079999999999999</v>
      </c>
      <c r="Q650" s="59">
        <v>0.53300000000000003</v>
      </c>
      <c r="R650" s="59">
        <v>0.4733</v>
      </c>
      <c r="S650" s="59">
        <v>0.48570000000000002</v>
      </c>
      <c r="T650" s="2">
        <f t="shared" si="20"/>
        <v>0.6</v>
      </c>
      <c r="U650" s="1">
        <f t="shared" si="21"/>
        <v>0</v>
      </c>
    </row>
    <row r="651" spans="1:21" x14ac:dyDescent="0.25">
      <c r="A651" s="66">
        <v>11455</v>
      </c>
      <c r="B651" s="57" t="s">
        <v>957</v>
      </c>
      <c r="C651" s="59" t="s">
        <v>3050</v>
      </c>
      <c r="D651" s="60">
        <v>7927</v>
      </c>
      <c r="E651" s="59">
        <v>3</v>
      </c>
      <c r="F651" s="61">
        <v>5719.9708000000001</v>
      </c>
      <c r="G651" s="64">
        <v>0.72189999999999999</v>
      </c>
      <c r="H651" s="59">
        <v>0.77200000000000002</v>
      </c>
      <c r="I651" s="59">
        <v>0.7984</v>
      </c>
      <c r="J651" s="59">
        <v>0.77829999999999999</v>
      </c>
      <c r="K651" s="59">
        <v>0.72960000000000003</v>
      </c>
      <c r="L651" s="59">
        <v>0.71519999999999995</v>
      </c>
      <c r="M651" s="59">
        <v>0.6885</v>
      </c>
      <c r="N651" s="59">
        <v>0.83779999999999999</v>
      </c>
      <c r="O651" s="59">
        <v>0.70350000000000001</v>
      </c>
      <c r="P651" s="59">
        <v>0.64339999999999997</v>
      </c>
      <c r="Q651" s="59">
        <v>0.66369999999999996</v>
      </c>
      <c r="R651" s="59">
        <v>0.69179999999999997</v>
      </c>
      <c r="S651" s="59">
        <v>0.63039999999999996</v>
      </c>
      <c r="T651" s="2">
        <f t="shared" si="20"/>
        <v>0.8</v>
      </c>
      <c r="U651" s="1">
        <f t="shared" si="21"/>
        <v>0</v>
      </c>
    </row>
    <row r="652" spans="1:21" x14ac:dyDescent="0.25">
      <c r="A652" s="66">
        <v>10726</v>
      </c>
      <c r="B652" s="57" t="s">
        <v>1009</v>
      </c>
      <c r="C652" s="59" t="s">
        <v>3104</v>
      </c>
      <c r="D652" s="60">
        <v>33744</v>
      </c>
      <c r="E652" s="59">
        <v>137</v>
      </c>
      <c r="F652" s="61">
        <v>49724.954700000002</v>
      </c>
      <c r="G652" s="64">
        <v>1.4796</v>
      </c>
      <c r="H652" s="59">
        <v>1.5081</v>
      </c>
      <c r="I652" s="59">
        <v>1.5024999999999999</v>
      </c>
      <c r="J652" s="59">
        <v>1.5051000000000001</v>
      </c>
      <c r="K652" s="59">
        <v>1.3673999999999999</v>
      </c>
      <c r="L652" s="59">
        <v>1.4541999999999999</v>
      </c>
      <c r="M652" s="59">
        <v>1.6256999999999999</v>
      </c>
      <c r="N652" s="59">
        <v>1.5044999999999999</v>
      </c>
      <c r="O652" s="59">
        <v>1.5205</v>
      </c>
      <c r="P652" s="59">
        <v>1.3684000000000001</v>
      </c>
      <c r="Q652" s="59">
        <v>1.4330000000000001</v>
      </c>
      <c r="R652" s="59">
        <v>1.5427</v>
      </c>
      <c r="S652" s="59">
        <v>1.4061999999999999</v>
      </c>
      <c r="T652" s="2">
        <f t="shared" si="20"/>
        <v>1.2</v>
      </c>
      <c r="U652" s="1">
        <f t="shared" si="21"/>
        <v>1</v>
      </c>
    </row>
    <row r="653" spans="1:21" x14ac:dyDescent="0.25">
      <c r="A653" s="66">
        <v>11258</v>
      </c>
      <c r="B653" s="57" t="s">
        <v>954</v>
      </c>
      <c r="C653" s="59" t="s">
        <v>3105</v>
      </c>
      <c r="D653" s="60">
        <v>2744</v>
      </c>
      <c r="E653" s="59">
        <v>7</v>
      </c>
      <c r="F653" s="61">
        <v>1849.2384999999999</v>
      </c>
      <c r="G653" s="64">
        <v>0.67559999999999998</v>
      </c>
      <c r="H653" s="59">
        <v>0.82509999999999994</v>
      </c>
      <c r="I653" s="59">
        <v>0.73309999999999997</v>
      </c>
      <c r="J653" s="59">
        <v>0.62419999999999998</v>
      </c>
      <c r="K653" s="59">
        <v>0.66100000000000003</v>
      </c>
      <c r="L653" s="59">
        <v>0.57489999999999997</v>
      </c>
      <c r="M653" s="59">
        <v>0.61929999999999996</v>
      </c>
      <c r="N653" s="59">
        <v>0.67920000000000003</v>
      </c>
      <c r="O653" s="59">
        <v>0.73029999999999995</v>
      </c>
      <c r="P653" s="59">
        <v>0.65980000000000005</v>
      </c>
      <c r="Q653" s="59">
        <v>0.60170000000000001</v>
      </c>
      <c r="R653" s="59">
        <v>0.71230000000000004</v>
      </c>
      <c r="S653" s="59">
        <v>0.61860000000000004</v>
      </c>
      <c r="T653" s="2">
        <f t="shared" si="20"/>
        <v>0.6</v>
      </c>
      <c r="U653" s="1">
        <f t="shared" si="21"/>
        <v>1</v>
      </c>
    </row>
    <row r="654" spans="1:21" x14ac:dyDescent="0.25">
      <c r="A654" s="66">
        <v>11259</v>
      </c>
      <c r="B654" s="57" t="s">
        <v>954</v>
      </c>
      <c r="C654" s="59" t="s">
        <v>3106</v>
      </c>
      <c r="D654" s="60">
        <v>2942</v>
      </c>
      <c r="E654" s="59">
        <v>29</v>
      </c>
      <c r="F654" s="61">
        <v>2268.4110000000001</v>
      </c>
      <c r="G654" s="64">
        <v>0.77869999999999995</v>
      </c>
      <c r="H654" s="59">
        <v>0.84960000000000002</v>
      </c>
      <c r="I654" s="59">
        <v>0.89910000000000001</v>
      </c>
      <c r="J654" s="59">
        <v>0.78900000000000003</v>
      </c>
      <c r="K654" s="59">
        <v>0.68720000000000003</v>
      </c>
      <c r="L654" s="59">
        <v>0.69889999999999997</v>
      </c>
      <c r="M654" s="59">
        <v>0.70630000000000004</v>
      </c>
      <c r="N654" s="59">
        <v>0.83169999999999999</v>
      </c>
      <c r="O654" s="59">
        <v>0.8357</v>
      </c>
      <c r="P654" s="59">
        <v>0.64990000000000003</v>
      </c>
      <c r="Q654" s="59">
        <v>0.64410000000000001</v>
      </c>
      <c r="R654" s="59">
        <v>0.92100000000000004</v>
      </c>
      <c r="S654" s="59">
        <v>0.82609999999999995</v>
      </c>
      <c r="T654" s="2">
        <f t="shared" si="20"/>
        <v>0.6</v>
      </c>
      <c r="U654" s="1">
        <f t="shared" si="21"/>
        <v>1</v>
      </c>
    </row>
    <row r="655" spans="1:21" x14ac:dyDescent="0.25">
      <c r="A655" s="66">
        <v>11260</v>
      </c>
      <c r="B655" s="57" t="s">
        <v>957</v>
      </c>
      <c r="C655" s="59" t="s">
        <v>3107</v>
      </c>
      <c r="D655" s="60">
        <v>7019</v>
      </c>
      <c r="E655" s="59">
        <v>0</v>
      </c>
      <c r="F655" s="61">
        <v>7030.2303000000002</v>
      </c>
      <c r="G655" s="64">
        <v>1.0016</v>
      </c>
      <c r="H655" s="59">
        <v>0.83440000000000003</v>
      </c>
      <c r="I655" s="59">
        <v>0.97319999999999995</v>
      </c>
      <c r="J655" s="59">
        <v>0.90380000000000005</v>
      </c>
      <c r="K655" s="59">
        <v>0.92989999999999995</v>
      </c>
      <c r="L655" s="59">
        <v>0.87580000000000002</v>
      </c>
      <c r="M655" s="59">
        <v>0.99360000000000004</v>
      </c>
      <c r="N655" s="59">
        <v>1.0935999999999999</v>
      </c>
      <c r="O655" s="59">
        <v>0.91049999999999998</v>
      </c>
      <c r="P655" s="59">
        <v>1.1198999999999999</v>
      </c>
      <c r="Q655" s="59">
        <v>1.0405</v>
      </c>
      <c r="R655" s="59">
        <v>1.1393</v>
      </c>
      <c r="S655" s="59">
        <v>1.1617</v>
      </c>
      <c r="T655" s="2">
        <f t="shared" si="20"/>
        <v>0.8</v>
      </c>
      <c r="U655" s="1">
        <f t="shared" si="21"/>
        <v>1</v>
      </c>
    </row>
    <row r="656" spans="1:21" x14ac:dyDescent="0.25">
      <c r="A656" s="66">
        <v>11261</v>
      </c>
      <c r="B656" s="57" t="s">
        <v>954</v>
      </c>
      <c r="C656" s="59" t="s">
        <v>3108</v>
      </c>
      <c r="D656" s="60">
        <v>3918</v>
      </c>
      <c r="E656" s="59">
        <v>4</v>
      </c>
      <c r="F656" s="61">
        <v>2535.3506000000002</v>
      </c>
      <c r="G656" s="64">
        <v>0.64780000000000004</v>
      </c>
      <c r="H656" s="59">
        <v>0.70299999999999996</v>
      </c>
      <c r="I656" s="59">
        <v>0.72030000000000005</v>
      </c>
      <c r="J656" s="59">
        <v>0.62660000000000005</v>
      </c>
      <c r="K656" s="59">
        <v>0.59650000000000003</v>
      </c>
      <c r="L656" s="59">
        <v>0.67749999999999999</v>
      </c>
      <c r="M656" s="59">
        <v>0.63549999999999995</v>
      </c>
      <c r="N656" s="59">
        <v>0.69950000000000001</v>
      </c>
      <c r="O656" s="59">
        <v>0.70830000000000004</v>
      </c>
      <c r="P656" s="59">
        <v>0.57169999999999999</v>
      </c>
      <c r="Q656" s="59">
        <v>0.61860000000000004</v>
      </c>
      <c r="R656" s="59">
        <v>0.57869999999999999</v>
      </c>
      <c r="S656" s="59">
        <v>0.66759999999999997</v>
      </c>
      <c r="T656" s="2">
        <f t="shared" si="20"/>
        <v>0.6</v>
      </c>
      <c r="U656" s="1">
        <f t="shared" si="21"/>
        <v>1</v>
      </c>
    </row>
    <row r="657" spans="1:21" x14ac:dyDescent="0.25">
      <c r="A657" s="66">
        <v>11262</v>
      </c>
      <c r="B657" s="57" t="s">
        <v>954</v>
      </c>
      <c r="C657" s="59" t="s">
        <v>3109</v>
      </c>
      <c r="D657" s="60">
        <v>2643</v>
      </c>
      <c r="E657" s="59">
        <v>148</v>
      </c>
      <c r="F657" s="61">
        <v>1804.9354000000001</v>
      </c>
      <c r="G657" s="64">
        <v>0.72340000000000004</v>
      </c>
      <c r="H657" s="59">
        <v>0.73470000000000002</v>
      </c>
      <c r="I657" s="59">
        <v>0.63039999999999996</v>
      </c>
      <c r="J657" s="59">
        <v>0.58989999999999998</v>
      </c>
      <c r="K657" s="59">
        <v>0.64410000000000001</v>
      </c>
      <c r="L657" s="59">
        <v>0.61970000000000003</v>
      </c>
      <c r="M657" s="59">
        <v>0.77780000000000005</v>
      </c>
      <c r="N657" s="59">
        <v>0.66839999999999999</v>
      </c>
      <c r="O657" s="59">
        <v>0.72699999999999998</v>
      </c>
      <c r="P657" s="59">
        <v>0.70109999999999995</v>
      </c>
      <c r="Q657" s="59">
        <v>0.85540000000000005</v>
      </c>
      <c r="R657" s="59">
        <v>0.85560000000000003</v>
      </c>
      <c r="S657" s="59">
        <v>0.84199999999999997</v>
      </c>
      <c r="T657" s="2">
        <f t="shared" si="20"/>
        <v>0.6</v>
      </c>
      <c r="U657" s="1">
        <f t="shared" si="21"/>
        <v>1</v>
      </c>
    </row>
    <row r="658" spans="1:21" x14ac:dyDescent="0.25">
      <c r="A658" s="66">
        <v>11263</v>
      </c>
      <c r="B658" s="57" t="s">
        <v>954</v>
      </c>
      <c r="C658" s="59" t="s">
        <v>3110</v>
      </c>
      <c r="D658" s="60">
        <v>2355</v>
      </c>
      <c r="E658" s="59">
        <v>3</v>
      </c>
      <c r="F658" s="61">
        <v>1635.6867</v>
      </c>
      <c r="G658" s="64">
        <v>0.69540000000000002</v>
      </c>
      <c r="H658" s="59">
        <v>0.69599999999999995</v>
      </c>
      <c r="I658" s="59">
        <v>0.69540000000000002</v>
      </c>
      <c r="J658" s="59">
        <v>0.81259999999999999</v>
      </c>
      <c r="K658" s="59">
        <v>0.75029999999999997</v>
      </c>
      <c r="L658" s="59">
        <v>0.71889999999999998</v>
      </c>
      <c r="M658" s="59">
        <v>0.73699999999999999</v>
      </c>
      <c r="N658" s="59">
        <v>0.69310000000000005</v>
      </c>
      <c r="O658" s="59">
        <v>0.72299999999999998</v>
      </c>
      <c r="P658" s="59">
        <v>0.61870000000000003</v>
      </c>
      <c r="Q658" s="59">
        <v>0.61509999999999998</v>
      </c>
      <c r="R658" s="59">
        <v>0.67689999999999995</v>
      </c>
      <c r="S658" s="59">
        <v>0.67130000000000001</v>
      </c>
      <c r="T658" s="2">
        <f t="shared" si="20"/>
        <v>0.6</v>
      </c>
      <c r="U658" s="1">
        <f t="shared" si="21"/>
        <v>1</v>
      </c>
    </row>
    <row r="659" spans="1:21" x14ac:dyDescent="0.25">
      <c r="A659" s="66">
        <v>11456</v>
      </c>
      <c r="B659" s="57" t="s">
        <v>957</v>
      </c>
      <c r="C659" s="59" t="s">
        <v>3111</v>
      </c>
      <c r="D659" s="60">
        <v>8283</v>
      </c>
      <c r="E659" s="59">
        <v>21</v>
      </c>
      <c r="F659" s="61">
        <v>7222.0434999999998</v>
      </c>
      <c r="G659" s="64">
        <v>0.87409999999999999</v>
      </c>
      <c r="H659" s="59">
        <v>0.89400000000000002</v>
      </c>
      <c r="I659" s="59">
        <v>0.71260000000000001</v>
      </c>
      <c r="J659" s="59">
        <v>0.84570000000000001</v>
      </c>
      <c r="K659" s="59">
        <v>0.86519999999999997</v>
      </c>
      <c r="L659" s="59">
        <v>0.89680000000000004</v>
      </c>
      <c r="M659" s="59">
        <v>0.88349999999999995</v>
      </c>
      <c r="N659" s="59">
        <v>0.80620000000000003</v>
      </c>
      <c r="O659" s="59">
        <v>0.92920000000000003</v>
      </c>
      <c r="P659" s="59">
        <v>0.80330000000000001</v>
      </c>
      <c r="Q659" s="59">
        <v>0.88549999999999995</v>
      </c>
      <c r="R659" s="59">
        <v>0.95499999999999996</v>
      </c>
      <c r="S659" s="59">
        <v>0.99850000000000005</v>
      </c>
      <c r="T659" s="2">
        <f t="shared" si="20"/>
        <v>0.8</v>
      </c>
      <c r="U659" s="1">
        <f t="shared" si="21"/>
        <v>1</v>
      </c>
    </row>
    <row r="660" spans="1:21" x14ac:dyDescent="0.25">
      <c r="A660" s="66">
        <v>11631</v>
      </c>
      <c r="B660" s="57" t="s">
        <v>954</v>
      </c>
      <c r="C660" s="59" t="s">
        <v>3112</v>
      </c>
      <c r="D660" s="60">
        <v>3034</v>
      </c>
      <c r="E660" s="59">
        <v>9</v>
      </c>
      <c r="F660" s="61">
        <v>1853.0383999999999</v>
      </c>
      <c r="G660" s="64">
        <v>0.61260000000000003</v>
      </c>
      <c r="H660" s="59">
        <v>0.81620000000000004</v>
      </c>
      <c r="I660" s="59">
        <v>0.65039999999999998</v>
      </c>
      <c r="J660" s="59">
        <v>0.63680000000000003</v>
      </c>
      <c r="K660" s="59">
        <v>0.45300000000000001</v>
      </c>
      <c r="L660" s="59">
        <v>0.54790000000000005</v>
      </c>
      <c r="M660" s="59">
        <v>0.56950000000000001</v>
      </c>
      <c r="N660" s="59">
        <v>0.67810000000000004</v>
      </c>
      <c r="O660" s="59">
        <v>0.5806</v>
      </c>
      <c r="P660" s="59">
        <v>0.59650000000000003</v>
      </c>
      <c r="Q660" s="59">
        <v>0.57740000000000002</v>
      </c>
      <c r="R660" s="59">
        <v>0.6643</v>
      </c>
      <c r="S660" s="59">
        <v>0.59389999999999998</v>
      </c>
      <c r="T660" s="2">
        <f t="shared" si="20"/>
        <v>0.6</v>
      </c>
      <c r="U660" s="1">
        <f t="shared" si="21"/>
        <v>1</v>
      </c>
    </row>
    <row r="661" spans="1:21" x14ac:dyDescent="0.25">
      <c r="A661" s="66">
        <v>27978</v>
      </c>
      <c r="B661" s="57" t="s">
        <v>976</v>
      </c>
      <c r="C661" s="59" t="s">
        <v>3113</v>
      </c>
      <c r="D661" s="59">
        <v>0</v>
      </c>
      <c r="E661" s="59">
        <v>0</v>
      </c>
      <c r="F661" s="59">
        <v>0</v>
      </c>
      <c r="G661" s="121">
        <f>VLOOKUP($A661,ข้อมูลพื้นฐานรพ_สป_ณสค61!$C$2:$S$897,12,0)</f>
        <v>0</v>
      </c>
      <c r="H661" s="59">
        <v>0</v>
      </c>
      <c r="I661" s="59">
        <v>0</v>
      </c>
      <c r="J661" s="59">
        <v>0</v>
      </c>
      <c r="K661" s="59">
        <v>0</v>
      </c>
      <c r="L661" s="59">
        <v>0</v>
      </c>
      <c r="M661" s="59">
        <v>0</v>
      </c>
      <c r="N661" s="59">
        <v>0</v>
      </c>
      <c r="O661" s="59">
        <v>0</v>
      </c>
      <c r="P661" s="59">
        <v>0</v>
      </c>
      <c r="Q661" s="59">
        <v>0</v>
      </c>
      <c r="R661" s="59">
        <v>0</v>
      </c>
      <c r="S661" s="59">
        <v>0</v>
      </c>
      <c r="T661" s="2">
        <f t="shared" si="20"/>
        <v>0.6</v>
      </c>
      <c r="U661" s="1">
        <f t="shared" si="21"/>
        <v>0</v>
      </c>
    </row>
    <row r="662" spans="1:21" x14ac:dyDescent="0.25">
      <c r="A662" s="66">
        <v>27979</v>
      </c>
      <c r="B662" s="57" t="s">
        <v>976</v>
      </c>
      <c r="C662" s="59" t="s">
        <v>3114</v>
      </c>
      <c r="D662" s="59">
        <v>0</v>
      </c>
      <c r="E662" s="59">
        <v>0</v>
      </c>
      <c r="F662" s="59">
        <v>0</v>
      </c>
      <c r="G662" s="121">
        <f>VLOOKUP($A662,ข้อมูลพื้นฐานรพ_สป_ณสค61!$C$2:$S$897,12,0)</f>
        <v>0</v>
      </c>
      <c r="H662" s="59">
        <v>0</v>
      </c>
      <c r="I662" s="59">
        <v>0</v>
      </c>
      <c r="J662" s="59">
        <v>0</v>
      </c>
      <c r="K662" s="59">
        <v>0</v>
      </c>
      <c r="L662" s="59">
        <v>0</v>
      </c>
      <c r="M662" s="59">
        <v>0</v>
      </c>
      <c r="N662" s="59">
        <v>0</v>
      </c>
      <c r="O662" s="59">
        <v>0</v>
      </c>
      <c r="P662" s="59">
        <v>0</v>
      </c>
      <c r="Q662" s="59">
        <v>0</v>
      </c>
      <c r="R662" s="59">
        <v>0</v>
      </c>
      <c r="S662" s="59">
        <v>0</v>
      </c>
      <c r="T662" s="2">
        <f t="shared" si="20"/>
        <v>0.6</v>
      </c>
      <c r="U662" s="1">
        <f t="shared" si="21"/>
        <v>0</v>
      </c>
    </row>
    <row r="663" spans="1:21" x14ac:dyDescent="0.25">
      <c r="A663" s="66">
        <v>27980</v>
      </c>
      <c r="B663" s="57" t="s">
        <v>976</v>
      </c>
      <c r="C663" s="59" t="s">
        <v>3115</v>
      </c>
      <c r="D663" s="59">
        <v>0</v>
      </c>
      <c r="E663" s="59">
        <v>0</v>
      </c>
      <c r="F663" s="59">
        <v>0</v>
      </c>
      <c r="G663" s="121">
        <f>VLOOKUP($A663,ข้อมูลพื้นฐานรพ_สป_ณสค61!$C$2:$S$897,12,0)</f>
        <v>0</v>
      </c>
      <c r="H663" s="59">
        <v>0</v>
      </c>
      <c r="I663" s="59">
        <v>0</v>
      </c>
      <c r="J663" s="59">
        <v>0</v>
      </c>
      <c r="K663" s="59">
        <v>0</v>
      </c>
      <c r="L663" s="59">
        <v>0</v>
      </c>
      <c r="M663" s="59">
        <v>0</v>
      </c>
      <c r="N663" s="59">
        <v>0</v>
      </c>
      <c r="O663" s="59">
        <v>0</v>
      </c>
      <c r="P663" s="59">
        <v>0</v>
      </c>
      <c r="Q663" s="59">
        <v>0</v>
      </c>
      <c r="R663" s="59">
        <v>0</v>
      </c>
      <c r="S663" s="59">
        <v>0</v>
      </c>
      <c r="T663" s="2">
        <f t="shared" si="20"/>
        <v>0.6</v>
      </c>
      <c r="U663" s="1">
        <f t="shared" si="21"/>
        <v>0</v>
      </c>
    </row>
    <row r="664" spans="1:21" x14ac:dyDescent="0.25">
      <c r="A664" s="66">
        <v>10727</v>
      </c>
      <c r="B664" s="57" t="s">
        <v>1009</v>
      </c>
      <c r="C664" s="59" t="s">
        <v>3051</v>
      </c>
      <c r="D664" s="60">
        <v>31494</v>
      </c>
      <c r="E664" s="59">
        <v>16</v>
      </c>
      <c r="F664" s="61">
        <v>39706.701099999998</v>
      </c>
      <c r="G664" s="64">
        <v>1.2614000000000001</v>
      </c>
      <c r="H664" s="59">
        <v>1.2771999999999999</v>
      </c>
      <c r="I664" s="59">
        <v>1.2188000000000001</v>
      </c>
      <c r="J664" s="59">
        <v>1.2881</v>
      </c>
      <c r="K664" s="59">
        <v>1.3031999999999999</v>
      </c>
      <c r="L664" s="59">
        <v>1.3107</v>
      </c>
      <c r="M664" s="59">
        <v>1.3653999999999999</v>
      </c>
      <c r="N664" s="59">
        <v>1.2346999999999999</v>
      </c>
      <c r="O664" s="59">
        <v>1.302</v>
      </c>
      <c r="P664" s="59">
        <v>1.2181</v>
      </c>
      <c r="Q664" s="59">
        <v>1.1134999999999999</v>
      </c>
      <c r="R664" s="59">
        <v>1.123</v>
      </c>
      <c r="S664" s="59">
        <v>1.304</v>
      </c>
      <c r="T664" s="2">
        <f t="shared" si="20"/>
        <v>1.2</v>
      </c>
      <c r="U664" s="1">
        <f t="shared" si="21"/>
        <v>1</v>
      </c>
    </row>
    <row r="665" spans="1:21" x14ac:dyDescent="0.25">
      <c r="A665" s="66">
        <v>11264</v>
      </c>
      <c r="B665" s="57" t="s">
        <v>954</v>
      </c>
      <c r="C665" s="59" t="s">
        <v>3052</v>
      </c>
      <c r="D665" s="60">
        <v>4874</v>
      </c>
      <c r="E665" s="59">
        <v>2</v>
      </c>
      <c r="F665" s="61">
        <v>3570.2952</v>
      </c>
      <c r="G665" s="64">
        <v>0.73280000000000001</v>
      </c>
      <c r="H665" s="59">
        <v>0.65920000000000001</v>
      </c>
      <c r="I665" s="59">
        <v>0.69889999999999997</v>
      </c>
      <c r="J665" s="59">
        <v>0.71689999999999998</v>
      </c>
      <c r="K665" s="59">
        <v>0.95199999999999996</v>
      </c>
      <c r="L665" s="59">
        <v>0.6925</v>
      </c>
      <c r="M665" s="59">
        <v>0.74629999999999996</v>
      </c>
      <c r="N665" s="59">
        <v>0.77800000000000002</v>
      </c>
      <c r="O665" s="59">
        <v>0.6744</v>
      </c>
      <c r="P665" s="59">
        <v>0.64459999999999995</v>
      </c>
      <c r="Q665" s="59">
        <v>0.70579999999999998</v>
      </c>
      <c r="R665" s="59">
        <v>0.74099999999999999</v>
      </c>
      <c r="S665" s="59">
        <v>0.65180000000000005</v>
      </c>
      <c r="T665" s="2">
        <f t="shared" si="20"/>
        <v>0.6</v>
      </c>
      <c r="U665" s="1">
        <f t="shared" si="21"/>
        <v>1</v>
      </c>
    </row>
    <row r="666" spans="1:21" x14ac:dyDescent="0.25">
      <c r="A666" s="66">
        <v>11265</v>
      </c>
      <c r="B666" s="57" t="s">
        <v>957</v>
      </c>
      <c r="C666" s="59" t="s">
        <v>3053</v>
      </c>
      <c r="D666" s="60">
        <v>14546</v>
      </c>
      <c r="E666" s="59">
        <v>109</v>
      </c>
      <c r="F666" s="61">
        <v>12502.013199999999</v>
      </c>
      <c r="G666" s="64">
        <v>0.86599999999999999</v>
      </c>
      <c r="H666" s="59">
        <v>0.81130000000000002</v>
      </c>
      <c r="I666" s="59">
        <v>0.97499999999999998</v>
      </c>
      <c r="J666" s="59">
        <v>0.92359999999999998</v>
      </c>
      <c r="K666" s="59">
        <v>0.86119999999999997</v>
      </c>
      <c r="L666" s="59">
        <v>0.79320000000000002</v>
      </c>
      <c r="M666" s="59">
        <v>0.89690000000000003</v>
      </c>
      <c r="N666" s="59">
        <v>0</v>
      </c>
      <c r="O666" s="59">
        <v>0.75170000000000003</v>
      </c>
      <c r="P666" s="59">
        <v>0.8881</v>
      </c>
      <c r="Q666" s="59">
        <v>0.88929999999999998</v>
      </c>
      <c r="R666" s="59">
        <v>0.84860000000000002</v>
      </c>
      <c r="S666" s="59">
        <v>0.81730000000000003</v>
      </c>
      <c r="T666" s="2">
        <f t="shared" si="20"/>
        <v>0.8</v>
      </c>
      <c r="U666" s="1">
        <f t="shared" si="21"/>
        <v>1</v>
      </c>
    </row>
    <row r="667" spans="1:21" x14ac:dyDescent="0.25">
      <c r="A667" s="66">
        <v>11266</v>
      </c>
      <c r="B667" s="57" t="s">
        <v>957</v>
      </c>
      <c r="C667" s="59" t="s">
        <v>3054</v>
      </c>
      <c r="D667" s="60">
        <v>13215</v>
      </c>
      <c r="E667" s="59">
        <v>227</v>
      </c>
      <c r="F667" s="61">
        <v>14064.6487</v>
      </c>
      <c r="G667" s="64">
        <v>1.0829</v>
      </c>
      <c r="H667" s="59">
        <v>1.1028</v>
      </c>
      <c r="I667" s="59">
        <v>1.0274000000000001</v>
      </c>
      <c r="J667" s="59">
        <v>1.1153999999999999</v>
      </c>
      <c r="K667" s="59">
        <v>1.0354000000000001</v>
      </c>
      <c r="L667" s="59">
        <v>1.0299</v>
      </c>
      <c r="M667" s="59">
        <v>1.0258</v>
      </c>
      <c r="N667" s="59">
        <v>1.0559000000000001</v>
      </c>
      <c r="O667" s="59">
        <v>1.1344000000000001</v>
      </c>
      <c r="P667" s="59">
        <v>1.0986</v>
      </c>
      <c r="Q667" s="59">
        <v>0</v>
      </c>
      <c r="R667" s="59">
        <v>1.1652</v>
      </c>
      <c r="S667" s="59">
        <v>0</v>
      </c>
      <c r="T667" s="2">
        <f t="shared" si="20"/>
        <v>0.8</v>
      </c>
      <c r="U667" s="1">
        <f t="shared" si="21"/>
        <v>1</v>
      </c>
    </row>
    <row r="668" spans="1:21" x14ac:dyDescent="0.25">
      <c r="A668" s="66">
        <v>11267</v>
      </c>
      <c r="B668" s="57" t="s">
        <v>954</v>
      </c>
      <c r="C668" s="59" t="s">
        <v>3055</v>
      </c>
      <c r="D668" s="60">
        <v>3165</v>
      </c>
      <c r="E668" s="59">
        <v>0</v>
      </c>
      <c r="F668" s="61">
        <v>2060.0300999999999</v>
      </c>
      <c r="G668" s="64">
        <v>0.65090000000000003</v>
      </c>
      <c r="H668" s="59">
        <v>0.61629999999999996</v>
      </c>
      <c r="I668" s="59">
        <v>0.60450000000000004</v>
      </c>
      <c r="J668" s="59">
        <v>0.72219999999999995</v>
      </c>
      <c r="K668" s="59">
        <v>0.66739999999999999</v>
      </c>
      <c r="L668" s="59">
        <v>0.65720000000000001</v>
      </c>
      <c r="M668" s="59">
        <v>0.61370000000000002</v>
      </c>
      <c r="N668" s="59">
        <v>0.6421</v>
      </c>
      <c r="O668" s="59">
        <v>0.73519999999999996</v>
      </c>
      <c r="P668" s="59">
        <v>0.6734</v>
      </c>
      <c r="Q668" s="59">
        <v>0.65990000000000004</v>
      </c>
      <c r="R668" s="59">
        <v>0.60089999999999999</v>
      </c>
      <c r="S668" s="59">
        <v>0.64319999999999999</v>
      </c>
      <c r="T668" s="2">
        <f t="shared" si="20"/>
        <v>0.6</v>
      </c>
      <c r="U668" s="1">
        <f t="shared" si="21"/>
        <v>1</v>
      </c>
    </row>
    <row r="669" spans="1:21" x14ac:dyDescent="0.25">
      <c r="A669" s="66">
        <v>11268</v>
      </c>
      <c r="B669" s="57" t="s">
        <v>950</v>
      </c>
      <c r="C669" s="59" t="s">
        <v>3056</v>
      </c>
      <c r="D669" s="60">
        <v>8364</v>
      </c>
      <c r="E669" s="59">
        <v>5</v>
      </c>
      <c r="F669" s="61">
        <v>5708.4915000000001</v>
      </c>
      <c r="G669" s="64">
        <v>0.68289999999999995</v>
      </c>
      <c r="H669" s="59">
        <v>0.63829999999999998</v>
      </c>
      <c r="I669" s="59">
        <v>0.75439999999999996</v>
      </c>
      <c r="J669" s="59">
        <v>0.74539999999999995</v>
      </c>
      <c r="K669" s="59">
        <v>0.71009999999999995</v>
      </c>
      <c r="L669" s="59">
        <v>0.67569999999999997</v>
      </c>
      <c r="M669" s="59">
        <v>0.6986</v>
      </c>
      <c r="N669" s="59">
        <v>0.70760000000000001</v>
      </c>
      <c r="O669" s="59">
        <v>0.68530000000000002</v>
      </c>
      <c r="P669" s="59">
        <v>0.67769999999999997</v>
      </c>
      <c r="Q669" s="59">
        <v>0.6643</v>
      </c>
      <c r="R669" s="59">
        <v>0.66300000000000003</v>
      </c>
      <c r="S669" s="59">
        <v>0.62090000000000001</v>
      </c>
      <c r="T669" s="2">
        <f t="shared" si="20"/>
        <v>0.6</v>
      </c>
      <c r="U669" s="1">
        <f t="shared" si="21"/>
        <v>1</v>
      </c>
    </row>
    <row r="670" spans="1:21" x14ac:dyDescent="0.25">
      <c r="A670" s="66">
        <v>11269</v>
      </c>
      <c r="B670" s="57" t="s">
        <v>954</v>
      </c>
      <c r="C670" s="59" t="s">
        <v>3057</v>
      </c>
      <c r="D670" s="60">
        <v>7456</v>
      </c>
      <c r="E670" s="59">
        <v>12</v>
      </c>
      <c r="F670" s="61">
        <v>5219.9218000000001</v>
      </c>
      <c r="G670" s="64">
        <v>0.70120000000000005</v>
      </c>
      <c r="H670" s="59">
        <v>0.70660000000000001</v>
      </c>
      <c r="I670" s="59">
        <v>0.7661</v>
      </c>
      <c r="J670" s="59">
        <v>0.69189999999999996</v>
      </c>
      <c r="K670" s="59">
        <v>0.69550000000000001</v>
      </c>
      <c r="L670" s="59">
        <v>0.70399999999999996</v>
      </c>
      <c r="M670" s="59">
        <v>0.72819999999999996</v>
      </c>
      <c r="N670" s="59">
        <v>0.72650000000000003</v>
      </c>
      <c r="O670" s="59">
        <v>0.71509999999999996</v>
      </c>
      <c r="P670" s="59">
        <v>0.67120000000000002</v>
      </c>
      <c r="Q670" s="59">
        <v>0.65580000000000005</v>
      </c>
      <c r="R670" s="59">
        <v>0.66379999999999995</v>
      </c>
      <c r="S670" s="59">
        <v>0</v>
      </c>
      <c r="T670" s="2">
        <f t="shared" si="20"/>
        <v>0.6</v>
      </c>
      <c r="U670" s="1">
        <f t="shared" si="21"/>
        <v>1</v>
      </c>
    </row>
    <row r="671" spans="1:21" x14ac:dyDescent="0.25">
      <c r="A671" s="66">
        <v>11270</v>
      </c>
      <c r="B671" s="57" t="s">
        <v>976</v>
      </c>
      <c r="C671" s="59" t="s">
        <v>3058</v>
      </c>
      <c r="D671" s="60">
        <v>1283</v>
      </c>
      <c r="E671" s="59">
        <v>10</v>
      </c>
      <c r="F671" s="59">
        <v>698.17460000000005</v>
      </c>
      <c r="G671" s="64">
        <v>0.5484</v>
      </c>
      <c r="H671" s="59">
        <v>0.58740000000000003</v>
      </c>
      <c r="I671" s="59">
        <v>0.55589999999999995</v>
      </c>
      <c r="J671" s="59">
        <v>0.63660000000000005</v>
      </c>
      <c r="K671" s="59">
        <v>0.57269999999999999</v>
      </c>
      <c r="L671" s="59">
        <v>0.63570000000000004</v>
      </c>
      <c r="M671" s="59">
        <v>0.56340000000000001</v>
      </c>
      <c r="N671" s="59">
        <v>0.55220000000000002</v>
      </c>
      <c r="O671" s="59">
        <v>0.4793</v>
      </c>
      <c r="P671" s="59">
        <v>0.48459999999999998</v>
      </c>
      <c r="Q671" s="59">
        <v>0.53129999999999999</v>
      </c>
      <c r="R671" s="59">
        <v>0.54220000000000002</v>
      </c>
      <c r="S671" s="59">
        <v>0.54649999999999999</v>
      </c>
      <c r="T671" s="2">
        <f t="shared" si="20"/>
        <v>0.6</v>
      </c>
      <c r="U671" s="1">
        <f t="shared" si="21"/>
        <v>0</v>
      </c>
    </row>
    <row r="672" spans="1:21" x14ac:dyDescent="0.25">
      <c r="A672" s="66">
        <v>11271</v>
      </c>
      <c r="B672" s="57" t="s">
        <v>954</v>
      </c>
      <c r="C672" s="59" t="s">
        <v>3059</v>
      </c>
      <c r="D672" s="60">
        <v>2762</v>
      </c>
      <c r="E672" s="59">
        <v>7</v>
      </c>
      <c r="F672" s="61">
        <v>1831.9121</v>
      </c>
      <c r="G672" s="64">
        <v>0.66490000000000005</v>
      </c>
      <c r="H672" s="59">
        <v>0.66339999999999999</v>
      </c>
      <c r="I672" s="59">
        <v>0.75380000000000003</v>
      </c>
      <c r="J672" s="59">
        <v>0.6835</v>
      </c>
      <c r="K672" s="59">
        <v>0.69599999999999995</v>
      </c>
      <c r="L672" s="59">
        <v>0.77059999999999995</v>
      </c>
      <c r="M672" s="59">
        <v>0.67390000000000005</v>
      </c>
      <c r="N672" s="59">
        <v>0.64649999999999996</v>
      </c>
      <c r="O672" s="59">
        <v>0.73450000000000004</v>
      </c>
      <c r="P672" s="59">
        <v>0.58389999999999997</v>
      </c>
      <c r="Q672" s="59">
        <v>0.62209999999999999</v>
      </c>
      <c r="R672" s="59">
        <v>0.58309999999999995</v>
      </c>
      <c r="S672" s="59">
        <v>0.63929999999999998</v>
      </c>
      <c r="T672" s="2">
        <f t="shared" si="20"/>
        <v>0.6</v>
      </c>
      <c r="U672" s="1">
        <f t="shared" si="21"/>
        <v>1</v>
      </c>
    </row>
    <row r="673" spans="1:21" x14ac:dyDescent="0.25">
      <c r="A673" s="66">
        <v>11272</v>
      </c>
      <c r="B673" s="57" t="s">
        <v>954</v>
      </c>
      <c r="C673" s="59" t="s">
        <v>3060</v>
      </c>
      <c r="D673" s="60">
        <v>3901</v>
      </c>
      <c r="E673" s="59">
        <v>1</v>
      </c>
      <c r="F673" s="61">
        <v>1825.3568</v>
      </c>
      <c r="G673" s="64">
        <v>0.46800000000000003</v>
      </c>
      <c r="H673" s="59">
        <v>0.4602</v>
      </c>
      <c r="I673" s="59">
        <v>0.4516</v>
      </c>
      <c r="J673" s="59">
        <v>0.46389999999999998</v>
      </c>
      <c r="K673" s="59">
        <v>0.54320000000000002</v>
      </c>
      <c r="L673" s="59">
        <v>0.5494</v>
      </c>
      <c r="M673" s="59">
        <v>0.54949999999999999</v>
      </c>
      <c r="N673" s="59">
        <v>0.57279999999999998</v>
      </c>
      <c r="O673" s="59">
        <v>0.57699999999999996</v>
      </c>
      <c r="P673" s="59">
        <v>8.5000000000000006E-3</v>
      </c>
      <c r="Q673" s="59">
        <v>0.51180000000000003</v>
      </c>
      <c r="R673" s="59">
        <v>0.51629999999999998</v>
      </c>
      <c r="S673" s="59">
        <v>0.46100000000000002</v>
      </c>
      <c r="T673" s="2">
        <f t="shared" si="20"/>
        <v>0.6</v>
      </c>
      <c r="U673" s="1">
        <f t="shared" si="21"/>
        <v>0</v>
      </c>
    </row>
    <row r="674" spans="1:21" x14ac:dyDescent="0.25">
      <c r="A674" s="66">
        <v>11457</v>
      </c>
      <c r="B674" s="57" t="s">
        <v>950</v>
      </c>
      <c r="C674" s="59" t="s">
        <v>3061</v>
      </c>
      <c r="D674" s="60">
        <v>8682</v>
      </c>
      <c r="E674" s="59">
        <v>30</v>
      </c>
      <c r="F674" s="61">
        <v>6031.4745000000003</v>
      </c>
      <c r="G674" s="64">
        <v>0.69710000000000005</v>
      </c>
      <c r="H674" s="59">
        <v>0.77649999999999997</v>
      </c>
      <c r="I674" s="59">
        <v>0.76790000000000003</v>
      </c>
      <c r="J674" s="59">
        <v>0.871</v>
      </c>
      <c r="K674" s="59">
        <v>0.66310000000000002</v>
      </c>
      <c r="L674" s="59">
        <v>0.66259999999999997</v>
      </c>
      <c r="M674" s="59">
        <v>0.66049999999999998</v>
      </c>
      <c r="N674" s="59">
        <v>0.75600000000000001</v>
      </c>
      <c r="O674" s="59">
        <v>0.68730000000000002</v>
      </c>
      <c r="P674" s="59">
        <v>0.63529999999999998</v>
      </c>
      <c r="Q674" s="59">
        <v>0.70740000000000003</v>
      </c>
      <c r="R674" s="59">
        <v>0.66010000000000002</v>
      </c>
      <c r="S674" s="59">
        <v>0.57509999999999994</v>
      </c>
      <c r="T674" s="2">
        <f t="shared" si="20"/>
        <v>0.6</v>
      </c>
      <c r="U674" s="1">
        <f t="shared" si="21"/>
        <v>1</v>
      </c>
    </row>
    <row r="675" spans="1:21" x14ac:dyDescent="0.25">
      <c r="A675" s="66">
        <v>10677</v>
      </c>
      <c r="B675" s="57" t="s">
        <v>946</v>
      </c>
      <c r="C675" s="59" t="s">
        <v>3187</v>
      </c>
      <c r="D675" s="60">
        <v>41270</v>
      </c>
      <c r="E675" s="59">
        <v>52</v>
      </c>
      <c r="F675" s="61">
        <v>70627.955799999996</v>
      </c>
      <c r="G675" s="64">
        <v>1.7135</v>
      </c>
      <c r="H675" s="59">
        <v>1.7602</v>
      </c>
      <c r="I675" s="59">
        <v>1.736</v>
      </c>
      <c r="J675" s="59">
        <v>1.8090999999999999</v>
      </c>
      <c r="K675" s="59">
        <v>1.6276999999999999</v>
      </c>
      <c r="L675" s="59">
        <v>1.6294999999999999</v>
      </c>
      <c r="M675" s="59">
        <v>1.7374000000000001</v>
      </c>
      <c r="N675" s="59">
        <v>1.7468999999999999</v>
      </c>
      <c r="O675" s="59">
        <v>1.7674000000000001</v>
      </c>
      <c r="P675" s="59">
        <v>1.681</v>
      </c>
      <c r="Q675" s="59">
        <v>1.6828000000000001</v>
      </c>
      <c r="R675" s="59">
        <v>1.6597999999999999</v>
      </c>
      <c r="S675" s="59">
        <v>1.708</v>
      </c>
      <c r="T675" s="2">
        <f t="shared" si="20"/>
        <v>1.6</v>
      </c>
      <c r="U675" s="1">
        <f t="shared" si="21"/>
        <v>1</v>
      </c>
    </row>
    <row r="676" spans="1:21" x14ac:dyDescent="0.25">
      <c r="A676" s="66">
        <v>10728</v>
      </c>
      <c r="B676" s="57" t="s">
        <v>983</v>
      </c>
      <c r="C676" s="59" t="s">
        <v>3188</v>
      </c>
      <c r="D676" s="60">
        <v>13345</v>
      </c>
      <c r="E676" s="59">
        <v>97</v>
      </c>
      <c r="F676" s="61">
        <v>13304.126899999999</v>
      </c>
      <c r="G676" s="64">
        <v>1.0042</v>
      </c>
      <c r="H676" s="59">
        <v>1.0638000000000001</v>
      </c>
      <c r="I676" s="59">
        <v>1.0598000000000001</v>
      </c>
      <c r="J676" s="59">
        <v>1.1193</v>
      </c>
      <c r="K676" s="59">
        <v>1.0603</v>
      </c>
      <c r="L676" s="59">
        <v>1.0259</v>
      </c>
      <c r="M676" s="59">
        <v>0.98939999999999995</v>
      </c>
      <c r="N676" s="59">
        <v>1.0871</v>
      </c>
      <c r="O676" s="59">
        <v>0.93189999999999995</v>
      </c>
      <c r="P676" s="59">
        <v>1.0505</v>
      </c>
      <c r="Q676" s="59">
        <v>0.99839999999999995</v>
      </c>
      <c r="R676" s="59">
        <v>0.90690000000000004</v>
      </c>
      <c r="S676" s="59">
        <v>0.76470000000000005</v>
      </c>
      <c r="T676" s="2">
        <f t="shared" si="20"/>
        <v>1</v>
      </c>
      <c r="U676" s="1">
        <f t="shared" si="21"/>
        <v>1</v>
      </c>
    </row>
    <row r="677" spans="1:21" x14ac:dyDescent="0.25">
      <c r="A677" s="66">
        <v>10729</v>
      </c>
      <c r="B677" s="57" t="s">
        <v>1009</v>
      </c>
      <c r="C677" s="59" t="s">
        <v>3189</v>
      </c>
      <c r="D677" s="60">
        <v>18627</v>
      </c>
      <c r="E677" s="59">
        <v>235</v>
      </c>
      <c r="F677" s="61">
        <v>19737.279399999999</v>
      </c>
      <c r="G677" s="64">
        <v>1.0730999999999999</v>
      </c>
      <c r="H677" s="59">
        <v>1.0421</v>
      </c>
      <c r="I677" s="59">
        <v>1.1552</v>
      </c>
      <c r="J677" s="59">
        <v>1.1740999999999999</v>
      </c>
      <c r="K677" s="59">
        <v>0.95920000000000005</v>
      </c>
      <c r="L677" s="59">
        <v>1.141</v>
      </c>
      <c r="M677" s="59">
        <v>1.117</v>
      </c>
      <c r="N677" s="59">
        <v>0.97729999999999995</v>
      </c>
      <c r="O677" s="59">
        <v>1.1592</v>
      </c>
      <c r="P677" s="59">
        <v>1.0429999999999999</v>
      </c>
      <c r="Q677" s="59">
        <v>1.0819000000000001</v>
      </c>
      <c r="R677" s="59">
        <v>1.0333000000000001</v>
      </c>
      <c r="S677" s="59">
        <v>1.012</v>
      </c>
      <c r="T677" s="2">
        <f t="shared" si="20"/>
        <v>1.2</v>
      </c>
      <c r="U677" s="1">
        <f t="shared" si="21"/>
        <v>0</v>
      </c>
    </row>
    <row r="678" spans="1:21" x14ac:dyDescent="0.25">
      <c r="A678" s="66">
        <v>10730</v>
      </c>
      <c r="B678" s="57" t="s">
        <v>983</v>
      </c>
      <c r="C678" s="59" t="s">
        <v>3190</v>
      </c>
      <c r="D678" s="60">
        <v>15455</v>
      </c>
      <c r="E678" s="59">
        <v>0</v>
      </c>
      <c r="F678" s="61">
        <v>17755.773099999999</v>
      </c>
      <c r="G678" s="64">
        <v>1.1489</v>
      </c>
      <c r="H678" s="59">
        <v>1.1383000000000001</v>
      </c>
      <c r="I678" s="59">
        <v>1.2051000000000001</v>
      </c>
      <c r="J678" s="59">
        <v>1.1883999999999999</v>
      </c>
      <c r="K678" s="59">
        <v>1.2524</v>
      </c>
      <c r="L678" s="59">
        <v>1.2107000000000001</v>
      </c>
      <c r="M678" s="59">
        <v>1.1288</v>
      </c>
      <c r="N678" s="59">
        <v>1.3277000000000001</v>
      </c>
      <c r="O678" s="59">
        <v>1.0874999999999999</v>
      </c>
      <c r="P678" s="59">
        <v>1.1281000000000001</v>
      </c>
      <c r="Q678" s="59">
        <v>1.0466</v>
      </c>
      <c r="R678" s="59">
        <v>1.1031</v>
      </c>
      <c r="S678" s="59">
        <v>1.0147999999999999</v>
      </c>
      <c r="T678" s="2">
        <f t="shared" si="20"/>
        <v>1</v>
      </c>
      <c r="U678" s="1">
        <f t="shared" si="21"/>
        <v>1</v>
      </c>
    </row>
    <row r="679" spans="1:21" x14ac:dyDescent="0.25">
      <c r="A679" s="66">
        <v>11273</v>
      </c>
      <c r="B679" s="57" t="s">
        <v>954</v>
      </c>
      <c r="C679" s="59" t="s">
        <v>3191</v>
      </c>
      <c r="D679" s="60">
        <v>4370</v>
      </c>
      <c r="E679" s="59">
        <v>12</v>
      </c>
      <c r="F679" s="61">
        <v>1886.4218000000001</v>
      </c>
      <c r="G679" s="64">
        <v>0.43290000000000001</v>
      </c>
      <c r="H679" s="59">
        <v>0.51870000000000005</v>
      </c>
      <c r="I679" s="59">
        <v>0.51719999999999999</v>
      </c>
      <c r="J679" s="59">
        <v>0.38159999999999999</v>
      </c>
      <c r="K679" s="59">
        <v>0.2049</v>
      </c>
      <c r="L679" s="59">
        <v>0.48399999999999999</v>
      </c>
      <c r="M679" s="59">
        <v>0.501</v>
      </c>
      <c r="N679" s="59">
        <v>0.51900000000000002</v>
      </c>
      <c r="O679" s="59">
        <v>0.49199999999999999</v>
      </c>
      <c r="P679" s="59">
        <v>0.49080000000000001</v>
      </c>
      <c r="Q679" s="59">
        <v>0.45619999999999999</v>
      </c>
      <c r="R679" s="59">
        <v>0.18279999999999999</v>
      </c>
      <c r="S679" s="59">
        <v>0.4698</v>
      </c>
      <c r="T679" s="2">
        <f t="shared" si="20"/>
        <v>0.6</v>
      </c>
      <c r="U679" s="1">
        <f t="shared" si="21"/>
        <v>0</v>
      </c>
    </row>
    <row r="680" spans="1:21" x14ac:dyDescent="0.25">
      <c r="A680" s="66">
        <v>11274</v>
      </c>
      <c r="B680" s="57" t="s">
        <v>954</v>
      </c>
      <c r="C680" s="59" t="s">
        <v>3192</v>
      </c>
      <c r="D680" s="60">
        <v>2208</v>
      </c>
      <c r="E680" s="59">
        <v>0</v>
      </c>
      <c r="F680" s="61">
        <v>1336.6511</v>
      </c>
      <c r="G680" s="64">
        <v>0.60540000000000005</v>
      </c>
      <c r="H680" s="59">
        <v>0.57889999999999997</v>
      </c>
      <c r="I680" s="59">
        <v>0.754</v>
      </c>
      <c r="J680" s="59">
        <v>0.53869999999999996</v>
      </c>
      <c r="K680" s="59">
        <v>0.61750000000000005</v>
      </c>
      <c r="L680" s="59">
        <v>0.5927</v>
      </c>
      <c r="M680" s="59">
        <v>0.65949999999999998</v>
      </c>
      <c r="N680" s="59">
        <v>0.62070000000000003</v>
      </c>
      <c r="O680" s="59">
        <v>0.61680000000000001</v>
      </c>
      <c r="P680" s="59">
        <v>0.54090000000000005</v>
      </c>
      <c r="Q680" s="59">
        <v>0.51329999999999998</v>
      </c>
      <c r="R680" s="59">
        <v>0.59540000000000004</v>
      </c>
      <c r="S680" s="59">
        <v>0.64059999999999995</v>
      </c>
      <c r="T680" s="2">
        <f t="shared" si="20"/>
        <v>0.6</v>
      </c>
      <c r="U680" s="1">
        <f t="shared" si="21"/>
        <v>1</v>
      </c>
    </row>
    <row r="681" spans="1:21" x14ac:dyDescent="0.25">
      <c r="A681" s="66">
        <v>11275</v>
      </c>
      <c r="B681" s="57" t="s">
        <v>954</v>
      </c>
      <c r="C681" s="59" t="s">
        <v>3193</v>
      </c>
      <c r="D681" s="60">
        <v>1391</v>
      </c>
      <c r="E681" s="59">
        <v>0</v>
      </c>
      <c r="F681" s="59">
        <v>883.75789999999995</v>
      </c>
      <c r="G681" s="64">
        <v>0.63529999999999998</v>
      </c>
      <c r="H681" s="59">
        <v>0.67479999999999996</v>
      </c>
      <c r="I681" s="59">
        <v>0.64170000000000005</v>
      </c>
      <c r="J681" s="59">
        <v>0.65059999999999996</v>
      </c>
      <c r="K681" s="59">
        <v>0.73839999999999995</v>
      </c>
      <c r="L681" s="59">
        <v>0.57140000000000002</v>
      </c>
      <c r="M681" s="59">
        <v>0.55969999999999998</v>
      </c>
      <c r="N681" s="59">
        <v>0.55159999999999998</v>
      </c>
      <c r="O681" s="59">
        <v>0.65949999999999998</v>
      </c>
      <c r="P681" s="59">
        <v>0.5282</v>
      </c>
      <c r="Q681" s="59">
        <v>0.63670000000000004</v>
      </c>
      <c r="R681" s="59">
        <v>0.77229999999999999</v>
      </c>
      <c r="S681" s="59">
        <v>0.64449999999999996</v>
      </c>
      <c r="T681" s="2">
        <f t="shared" si="20"/>
        <v>0.6</v>
      </c>
      <c r="U681" s="1">
        <f t="shared" si="21"/>
        <v>1</v>
      </c>
    </row>
    <row r="682" spans="1:21" x14ac:dyDescent="0.25">
      <c r="A682" s="66">
        <v>11276</v>
      </c>
      <c r="B682" s="57" t="s">
        <v>954</v>
      </c>
      <c r="C682" s="59" t="s">
        <v>3194</v>
      </c>
      <c r="D682" s="60">
        <v>5767</v>
      </c>
      <c r="E682" s="59">
        <v>24</v>
      </c>
      <c r="F682" s="61">
        <v>3354.6664999999998</v>
      </c>
      <c r="G682" s="64">
        <v>0.58409999999999995</v>
      </c>
      <c r="H682" s="59">
        <v>0.57669999999999999</v>
      </c>
      <c r="I682" s="59">
        <v>0.6391</v>
      </c>
      <c r="J682" s="59">
        <v>0.64190000000000003</v>
      </c>
      <c r="K682" s="59">
        <v>0.59099999999999997</v>
      </c>
      <c r="L682" s="59">
        <v>0.51290000000000002</v>
      </c>
      <c r="M682" s="59">
        <v>0.56510000000000005</v>
      </c>
      <c r="N682" s="59">
        <v>0.59370000000000001</v>
      </c>
      <c r="O682" s="59">
        <v>0.57279999999999998</v>
      </c>
      <c r="P682" s="59">
        <v>0.57509999999999994</v>
      </c>
      <c r="Q682" s="59">
        <v>0.6532</v>
      </c>
      <c r="R682" s="59">
        <v>0.5786</v>
      </c>
      <c r="S682" s="59">
        <v>0.53449999999999998</v>
      </c>
      <c r="T682" s="2">
        <f t="shared" si="20"/>
        <v>0.6</v>
      </c>
      <c r="U682" s="1">
        <f t="shared" si="21"/>
        <v>0</v>
      </c>
    </row>
    <row r="683" spans="1:21" x14ac:dyDescent="0.25">
      <c r="A683" s="66">
        <v>11277</v>
      </c>
      <c r="B683" s="57" t="s">
        <v>954</v>
      </c>
      <c r="C683" s="59" t="s">
        <v>3195</v>
      </c>
      <c r="D683" s="60">
        <v>1598</v>
      </c>
      <c r="E683" s="59">
        <v>4</v>
      </c>
      <c r="F683" s="59">
        <v>877.31259999999997</v>
      </c>
      <c r="G683" s="64">
        <v>0.5504</v>
      </c>
      <c r="H683" s="59">
        <v>0.57489999999999997</v>
      </c>
      <c r="I683" s="59">
        <v>0.52690000000000003</v>
      </c>
      <c r="J683" s="59">
        <v>0.63149999999999995</v>
      </c>
      <c r="K683" s="59">
        <v>0.64070000000000005</v>
      </c>
      <c r="L683" s="59">
        <v>0.5181</v>
      </c>
      <c r="M683" s="59">
        <v>0.53420000000000001</v>
      </c>
      <c r="N683" s="59">
        <v>0.5766</v>
      </c>
      <c r="O683" s="59">
        <v>0.55110000000000003</v>
      </c>
      <c r="P683" s="59">
        <v>0.56569999999999998</v>
      </c>
      <c r="Q683" s="59">
        <v>0.39960000000000001</v>
      </c>
      <c r="R683" s="59">
        <v>0.55389999999999995</v>
      </c>
      <c r="S683" s="59">
        <v>0.54590000000000005</v>
      </c>
      <c r="T683" s="2">
        <f t="shared" si="20"/>
        <v>0.6</v>
      </c>
      <c r="U683" s="1">
        <f t="shared" si="21"/>
        <v>0</v>
      </c>
    </row>
    <row r="684" spans="1:21" x14ac:dyDescent="0.25">
      <c r="A684" s="66">
        <v>11458</v>
      </c>
      <c r="B684" s="57" t="s">
        <v>950</v>
      </c>
      <c r="C684" s="59" t="s">
        <v>3196</v>
      </c>
      <c r="D684" s="60">
        <v>5591</v>
      </c>
      <c r="E684" s="59">
        <v>13</v>
      </c>
      <c r="F684" s="61">
        <v>4134.9231</v>
      </c>
      <c r="G684" s="64">
        <v>0.74129999999999996</v>
      </c>
      <c r="H684" s="59">
        <v>0.80759999999999998</v>
      </c>
      <c r="I684" s="59">
        <v>0.72109999999999996</v>
      </c>
      <c r="J684" s="59">
        <v>0.71360000000000001</v>
      </c>
      <c r="K684" s="59">
        <v>0.78500000000000003</v>
      </c>
      <c r="L684" s="59">
        <v>0.70669999999999999</v>
      </c>
      <c r="M684" s="59">
        <v>0.71699999999999997</v>
      </c>
      <c r="N684" s="59">
        <v>0.77429999999999999</v>
      </c>
      <c r="O684" s="59">
        <v>0.72819999999999996</v>
      </c>
      <c r="P684" s="59">
        <v>0.71099999999999997</v>
      </c>
      <c r="Q684" s="59">
        <v>0.69530000000000003</v>
      </c>
      <c r="R684" s="59">
        <v>0.76880000000000004</v>
      </c>
      <c r="S684" s="59">
        <v>0.78790000000000004</v>
      </c>
      <c r="T684" s="2">
        <f t="shared" si="20"/>
        <v>0.6</v>
      </c>
      <c r="U684" s="1">
        <f t="shared" si="21"/>
        <v>1</v>
      </c>
    </row>
    <row r="685" spans="1:21" x14ac:dyDescent="0.25">
      <c r="A685" s="66">
        <v>28858</v>
      </c>
      <c r="B685" s="57" t="s">
        <v>976</v>
      </c>
      <c r="C685" s="59" t="s">
        <v>3197</v>
      </c>
      <c r="D685" s="60">
        <v>1028</v>
      </c>
      <c r="E685" s="59">
        <v>0</v>
      </c>
      <c r="F685" s="59">
        <v>692.02829999999994</v>
      </c>
      <c r="G685" s="64">
        <v>0.67320000000000002</v>
      </c>
      <c r="H685" s="59">
        <v>0.75249999999999995</v>
      </c>
      <c r="I685" s="59">
        <v>0.75629999999999997</v>
      </c>
      <c r="J685" s="59">
        <v>0.64270000000000005</v>
      </c>
      <c r="K685" s="59">
        <v>0.71930000000000005</v>
      </c>
      <c r="L685" s="59">
        <v>0.50509999999999999</v>
      </c>
      <c r="M685" s="59">
        <v>0.60389999999999999</v>
      </c>
      <c r="N685" s="59">
        <v>0.74929999999999997</v>
      </c>
      <c r="O685" s="59">
        <v>0.68530000000000002</v>
      </c>
      <c r="P685" s="59">
        <v>0.70960000000000001</v>
      </c>
      <c r="Q685" s="59">
        <v>0.64680000000000004</v>
      </c>
      <c r="R685" s="59">
        <v>0.65400000000000003</v>
      </c>
      <c r="S685" s="59">
        <v>0.65920000000000001</v>
      </c>
      <c r="T685" s="2">
        <f t="shared" si="20"/>
        <v>0.6</v>
      </c>
      <c r="U685" s="1">
        <f t="shared" si="21"/>
        <v>1</v>
      </c>
    </row>
    <row r="686" spans="1:21" x14ac:dyDescent="0.25">
      <c r="A686" s="66">
        <v>10731</v>
      </c>
      <c r="B686" s="57" t="s">
        <v>1009</v>
      </c>
      <c r="C686" s="59" t="s">
        <v>3198</v>
      </c>
      <c r="D686" s="60">
        <v>41852</v>
      </c>
      <c r="E686" s="59">
        <v>246</v>
      </c>
      <c r="F686" s="61">
        <v>60141.899400000002</v>
      </c>
      <c r="G686" s="64">
        <v>1.4455</v>
      </c>
      <c r="H686" s="59">
        <v>1.3764000000000001</v>
      </c>
      <c r="I686" s="59">
        <v>1.5037</v>
      </c>
      <c r="J686" s="59">
        <v>1.4381999999999999</v>
      </c>
      <c r="K686" s="59">
        <v>1.5335000000000001</v>
      </c>
      <c r="L686" s="59">
        <v>1.5155000000000001</v>
      </c>
      <c r="M686" s="59">
        <v>1.5134000000000001</v>
      </c>
      <c r="N686" s="59">
        <v>1.5528999999999999</v>
      </c>
      <c r="O686" s="59">
        <v>1.5616000000000001</v>
      </c>
      <c r="P686" s="59">
        <v>1.0903</v>
      </c>
      <c r="Q686" s="59">
        <v>1.4267000000000001</v>
      </c>
      <c r="R686" s="59">
        <v>1.4557</v>
      </c>
      <c r="S686" s="59">
        <v>1.4083000000000001</v>
      </c>
      <c r="T686" s="2">
        <f t="shared" si="20"/>
        <v>1.2</v>
      </c>
      <c r="U686" s="1">
        <f t="shared" si="21"/>
        <v>1</v>
      </c>
    </row>
    <row r="687" spans="1:21" x14ac:dyDescent="0.25">
      <c r="A687" s="66">
        <v>10732</v>
      </c>
      <c r="B687" s="57" t="s">
        <v>983</v>
      </c>
      <c r="C687" s="59" t="s">
        <v>3199</v>
      </c>
      <c r="D687" s="60">
        <v>16075</v>
      </c>
      <c r="E687" s="59">
        <v>4</v>
      </c>
      <c r="F687" s="61">
        <v>14764.9602</v>
      </c>
      <c r="G687" s="64">
        <v>0.91869999999999996</v>
      </c>
      <c r="H687" s="59">
        <v>0.95620000000000005</v>
      </c>
      <c r="I687" s="59">
        <v>0.84130000000000005</v>
      </c>
      <c r="J687" s="59">
        <v>0.93789999999999996</v>
      </c>
      <c r="K687" s="59">
        <v>0.84219999999999995</v>
      </c>
      <c r="L687" s="59">
        <v>0.877</v>
      </c>
      <c r="M687" s="59">
        <v>0.90110000000000001</v>
      </c>
      <c r="N687" s="59">
        <v>0.94989999999999997</v>
      </c>
      <c r="O687" s="59">
        <v>1.1234</v>
      </c>
      <c r="P687" s="59">
        <v>0.85940000000000005</v>
      </c>
      <c r="Q687" s="59">
        <v>1.0243</v>
      </c>
      <c r="R687" s="59">
        <v>0.84040000000000004</v>
      </c>
      <c r="S687" s="59">
        <v>0.89300000000000002</v>
      </c>
      <c r="T687" s="2">
        <f t="shared" si="20"/>
        <v>1</v>
      </c>
      <c r="U687" s="1">
        <f t="shared" si="21"/>
        <v>0</v>
      </c>
    </row>
    <row r="688" spans="1:21" x14ac:dyDescent="0.25">
      <c r="A688" s="66">
        <v>11278</v>
      </c>
      <c r="B688" s="57" t="s">
        <v>954</v>
      </c>
      <c r="C688" s="59" t="s">
        <v>3200</v>
      </c>
      <c r="D688" s="60">
        <v>4191</v>
      </c>
      <c r="E688" s="59">
        <v>40</v>
      </c>
      <c r="F688" s="61">
        <v>2017.3536999999999</v>
      </c>
      <c r="G688" s="64">
        <v>0.48599999999999999</v>
      </c>
      <c r="H688" s="59">
        <v>0.51839999999999997</v>
      </c>
      <c r="I688" s="59">
        <v>0.4879</v>
      </c>
      <c r="J688" s="59">
        <v>0.52410000000000001</v>
      </c>
      <c r="K688" s="59">
        <v>0.46779999999999999</v>
      </c>
      <c r="L688" s="59">
        <v>0.49330000000000002</v>
      </c>
      <c r="M688" s="59">
        <v>0.51949999999999996</v>
      </c>
      <c r="N688" s="59">
        <v>0.47320000000000001</v>
      </c>
      <c r="O688" s="59">
        <v>0.52170000000000005</v>
      </c>
      <c r="P688" s="59">
        <v>0.53080000000000005</v>
      </c>
      <c r="Q688" s="59">
        <v>0.4325</v>
      </c>
      <c r="R688" s="59">
        <v>0.50629999999999997</v>
      </c>
      <c r="S688" s="59">
        <v>0.37169999999999997</v>
      </c>
      <c r="T688" s="2">
        <f t="shared" si="20"/>
        <v>0.6</v>
      </c>
      <c r="U688" s="1">
        <f t="shared" si="21"/>
        <v>0</v>
      </c>
    </row>
    <row r="689" spans="1:21" ht="26.4" x14ac:dyDescent="0.25">
      <c r="A689" s="66">
        <v>11279</v>
      </c>
      <c r="B689" s="57" t="s">
        <v>954</v>
      </c>
      <c r="C689" s="59" t="s">
        <v>3201</v>
      </c>
      <c r="D689" s="60">
        <v>2060</v>
      </c>
      <c r="E689" s="59">
        <v>0</v>
      </c>
      <c r="F689" s="61">
        <v>1162.9999</v>
      </c>
      <c r="G689" s="64">
        <v>0.56459999999999999</v>
      </c>
      <c r="H689" s="59">
        <v>0.54759999999999998</v>
      </c>
      <c r="I689" s="59">
        <v>0.52010000000000001</v>
      </c>
      <c r="J689" s="59">
        <v>0.68589999999999995</v>
      </c>
      <c r="K689" s="59">
        <v>0.57750000000000001</v>
      </c>
      <c r="L689" s="59">
        <v>0.54730000000000001</v>
      </c>
      <c r="M689" s="59">
        <v>0.56210000000000004</v>
      </c>
      <c r="N689" s="59">
        <v>0.58479999999999999</v>
      </c>
      <c r="O689" s="59">
        <v>0.60150000000000003</v>
      </c>
      <c r="P689" s="59">
        <v>0.55230000000000001</v>
      </c>
      <c r="Q689" s="59">
        <v>0.54010000000000002</v>
      </c>
      <c r="R689" s="59">
        <v>0.55559999999999998</v>
      </c>
      <c r="S689" s="59">
        <v>0.53910000000000002</v>
      </c>
      <c r="T689" s="2">
        <f t="shared" si="20"/>
        <v>0.6</v>
      </c>
      <c r="U689" s="1">
        <f t="shared" si="21"/>
        <v>0</v>
      </c>
    </row>
    <row r="690" spans="1:21" x14ac:dyDescent="0.25">
      <c r="A690" s="66">
        <v>11280</v>
      </c>
      <c r="B690" s="57" t="s">
        <v>950</v>
      </c>
      <c r="C690" s="59" t="s">
        <v>3202</v>
      </c>
      <c r="D690" s="60">
        <v>6931</v>
      </c>
      <c r="E690" s="59">
        <v>12</v>
      </c>
      <c r="F690" s="61">
        <v>3388.9052000000001</v>
      </c>
      <c r="G690" s="64">
        <v>0.48980000000000001</v>
      </c>
      <c r="H690" s="59">
        <v>0.55089999999999995</v>
      </c>
      <c r="I690" s="59">
        <v>0.55420000000000003</v>
      </c>
      <c r="J690" s="59">
        <v>0.49209999999999998</v>
      </c>
      <c r="K690" s="59">
        <v>0.50119999999999998</v>
      </c>
      <c r="L690" s="59">
        <v>0.56859999999999999</v>
      </c>
      <c r="M690" s="59">
        <v>0.49959999999999999</v>
      </c>
      <c r="N690" s="59">
        <v>0.5222</v>
      </c>
      <c r="O690" s="59">
        <v>0.51170000000000004</v>
      </c>
      <c r="P690" s="59">
        <v>0.4859</v>
      </c>
      <c r="Q690" s="59">
        <v>0.4748</v>
      </c>
      <c r="R690" s="59">
        <v>0.35039999999999999</v>
      </c>
      <c r="S690" s="59">
        <v>0.39789999999999998</v>
      </c>
      <c r="T690" s="2">
        <f t="shared" si="20"/>
        <v>0.6</v>
      </c>
      <c r="U690" s="1">
        <f t="shared" si="21"/>
        <v>0</v>
      </c>
    </row>
    <row r="691" spans="1:21" x14ac:dyDescent="0.25">
      <c r="A691" s="66">
        <v>11281</v>
      </c>
      <c r="B691" s="57" t="s">
        <v>954</v>
      </c>
      <c r="C691" s="59" t="s">
        <v>3203</v>
      </c>
      <c r="D691" s="60">
        <v>1654</v>
      </c>
      <c r="E691" s="59">
        <v>3</v>
      </c>
      <c r="F691" s="59">
        <v>773.1327</v>
      </c>
      <c r="G691" s="64">
        <v>0.46829999999999999</v>
      </c>
      <c r="H691" s="59">
        <v>0.52329999999999999</v>
      </c>
      <c r="I691" s="59">
        <v>0.60129999999999995</v>
      </c>
      <c r="J691" s="59">
        <v>0.55689999999999995</v>
      </c>
      <c r="K691" s="59">
        <v>0.54039999999999999</v>
      </c>
      <c r="L691" s="59">
        <v>0.51290000000000002</v>
      </c>
      <c r="M691" s="59">
        <v>0.4723</v>
      </c>
      <c r="N691" s="59">
        <v>0.67259999999999998</v>
      </c>
      <c r="O691" s="59">
        <v>0.5867</v>
      </c>
      <c r="P691" s="59">
        <v>0.26879999999999998</v>
      </c>
      <c r="Q691" s="59">
        <v>0.3271</v>
      </c>
      <c r="R691" s="59">
        <v>0.29330000000000001</v>
      </c>
      <c r="S691" s="59">
        <v>0.35460000000000003</v>
      </c>
      <c r="T691" s="2">
        <f t="shared" si="20"/>
        <v>0.6</v>
      </c>
      <c r="U691" s="1">
        <f t="shared" si="21"/>
        <v>0</v>
      </c>
    </row>
    <row r="692" spans="1:21" x14ac:dyDescent="0.25">
      <c r="A692" s="66">
        <v>11282</v>
      </c>
      <c r="B692" s="57" t="s">
        <v>957</v>
      </c>
      <c r="C692" s="59" t="s">
        <v>3204</v>
      </c>
      <c r="D692" s="60">
        <v>13041</v>
      </c>
      <c r="E692" s="59">
        <v>270</v>
      </c>
      <c r="F692" s="61">
        <v>9986.6319000000003</v>
      </c>
      <c r="G692" s="64">
        <v>0.78200000000000003</v>
      </c>
      <c r="H692" s="59">
        <v>0.8085</v>
      </c>
      <c r="I692" s="59">
        <v>0.80910000000000004</v>
      </c>
      <c r="J692" s="59">
        <v>0.80869999999999997</v>
      </c>
      <c r="K692" s="59">
        <v>0.79720000000000002</v>
      </c>
      <c r="L692" s="59">
        <v>0.76139999999999997</v>
      </c>
      <c r="M692" s="59">
        <v>0.81950000000000001</v>
      </c>
      <c r="N692" s="59">
        <v>0.78879999999999995</v>
      </c>
      <c r="O692" s="59">
        <v>0.80789999999999995</v>
      </c>
      <c r="P692" s="59">
        <v>0.82120000000000004</v>
      </c>
      <c r="Q692" s="59">
        <v>0.71550000000000002</v>
      </c>
      <c r="R692" s="59">
        <v>0.73670000000000002</v>
      </c>
      <c r="S692" s="59">
        <v>0.73019999999999996</v>
      </c>
      <c r="T692" s="2">
        <f t="shared" si="20"/>
        <v>0.8</v>
      </c>
      <c r="U692" s="1">
        <f t="shared" si="21"/>
        <v>0</v>
      </c>
    </row>
    <row r="693" spans="1:21" x14ac:dyDescent="0.25">
      <c r="A693" s="66">
        <v>11283</v>
      </c>
      <c r="B693" s="57" t="s">
        <v>957</v>
      </c>
      <c r="C693" s="59" t="s">
        <v>3205</v>
      </c>
      <c r="D693" s="60">
        <v>7572</v>
      </c>
      <c r="E693" s="59">
        <v>46</v>
      </c>
      <c r="F693" s="61">
        <v>4783.5910000000003</v>
      </c>
      <c r="G693" s="64">
        <v>0.63560000000000005</v>
      </c>
      <c r="H693" s="59">
        <v>0.63739999999999997</v>
      </c>
      <c r="I693" s="59">
        <v>0.66790000000000005</v>
      </c>
      <c r="J693" s="59">
        <v>0.67369999999999997</v>
      </c>
      <c r="K693" s="59">
        <v>0.60350000000000004</v>
      </c>
      <c r="L693" s="59">
        <v>0.64890000000000003</v>
      </c>
      <c r="M693" s="59">
        <v>0.65080000000000005</v>
      </c>
      <c r="N693" s="59">
        <v>0.60950000000000004</v>
      </c>
      <c r="O693" s="59">
        <v>0.63529999999999998</v>
      </c>
      <c r="P693" s="59">
        <v>0.62570000000000003</v>
      </c>
      <c r="Q693" s="59">
        <v>0.63380000000000003</v>
      </c>
      <c r="R693" s="59">
        <v>0.62260000000000004</v>
      </c>
      <c r="S693" s="59">
        <v>0.62990000000000002</v>
      </c>
      <c r="T693" s="2">
        <f t="shared" si="20"/>
        <v>0.8</v>
      </c>
      <c r="U693" s="1">
        <f t="shared" si="21"/>
        <v>0</v>
      </c>
    </row>
    <row r="694" spans="1:21" x14ac:dyDescent="0.25">
      <c r="A694" s="66">
        <v>11284</v>
      </c>
      <c r="B694" s="57" t="s">
        <v>954</v>
      </c>
      <c r="C694" s="59" t="s">
        <v>3206</v>
      </c>
      <c r="D694" s="60">
        <v>4533</v>
      </c>
      <c r="E694" s="59">
        <v>377</v>
      </c>
      <c r="F694" s="61">
        <v>1880.0162</v>
      </c>
      <c r="G694" s="64">
        <v>0.45240000000000002</v>
      </c>
      <c r="H694" s="59">
        <v>0.48099999999999998</v>
      </c>
      <c r="I694" s="59">
        <v>0.45910000000000001</v>
      </c>
      <c r="J694" s="59">
        <v>0.45650000000000002</v>
      </c>
      <c r="K694" s="59">
        <v>0.43340000000000001</v>
      </c>
      <c r="L694" s="59">
        <v>0.52639999999999998</v>
      </c>
      <c r="M694" s="59">
        <v>0.2974</v>
      </c>
      <c r="N694" s="59">
        <v>0.43819999999999998</v>
      </c>
      <c r="O694" s="59">
        <v>0.46110000000000001</v>
      </c>
      <c r="P694" s="59">
        <v>0.43780000000000002</v>
      </c>
      <c r="Q694" s="59">
        <v>0.3977</v>
      </c>
      <c r="R694" s="59">
        <v>0.4778</v>
      </c>
      <c r="S694" s="59">
        <v>0.47020000000000001</v>
      </c>
      <c r="T694" s="2">
        <f t="shared" si="20"/>
        <v>0.6</v>
      </c>
      <c r="U694" s="1">
        <f t="shared" si="21"/>
        <v>0</v>
      </c>
    </row>
    <row r="695" spans="1:21" x14ac:dyDescent="0.25">
      <c r="A695" s="66">
        <v>11285</v>
      </c>
      <c r="B695" s="57" t="s">
        <v>954</v>
      </c>
      <c r="C695" s="59" t="s">
        <v>3207</v>
      </c>
      <c r="D695" s="60">
        <v>5089</v>
      </c>
      <c r="E695" s="59">
        <v>4</v>
      </c>
      <c r="F695" s="61">
        <v>2643.8571999999999</v>
      </c>
      <c r="G695" s="64">
        <v>0.51990000000000003</v>
      </c>
      <c r="H695" s="59">
        <v>0.53069999999999995</v>
      </c>
      <c r="I695" s="59">
        <v>0.56030000000000002</v>
      </c>
      <c r="J695" s="59">
        <v>0.53369999999999995</v>
      </c>
      <c r="K695" s="59">
        <v>0.48659999999999998</v>
      </c>
      <c r="L695" s="59">
        <v>0.51390000000000002</v>
      </c>
      <c r="M695" s="59">
        <v>0.49390000000000001</v>
      </c>
      <c r="N695" s="59">
        <v>0.52969999999999995</v>
      </c>
      <c r="O695" s="59">
        <v>0.54349999999999998</v>
      </c>
      <c r="P695" s="59">
        <v>0.54169999999999996</v>
      </c>
      <c r="Q695" s="59">
        <v>0.50290000000000001</v>
      </c>
      <c r="R695" s="59">
        <v>0.48559999999999998</v>
      </c>
      <c r="S695" s="59">
        <v>0.53310000000000002</v>
      </c>
      <c r="T695" s="2">
        <f t="shared" si="20"/>
        <v>0.6</v>
      </c>
      <c r="U695" s="1">
        <f t="shared" si="21"/>
        <v>0</v>
      </c>
    </row>
    <row r="696" spans="1:21" x14ac:dyDescent="0.25">
      <c r="A696" s="66">
        <v>11286</v>
      </c>
      <c r="B696" s="57" t="s">
        <v>954</v>
      </c>
      <c r="C696" s="59" t="s">
        <v>3208</v>
      </c>
      <c r="D696" s="60">
        <v>4329</v>
      </c>
      <c r="E696" s="59">
        <v>359</v>
      </c>
      <c r="F696" s="61">
        <v>2160.252</v>
      </c>
      <c r="G696" s="64">
        <v>0.54410000000000003</v>
      </c>
      <c r="H696" s="59">
        <v>0.53110000000000002</v>
      </c>
      <c r="I696" s="59">
        <v>0.628</v>
      </c>
      <c r="J696" s="59">
        <v>0.67700000000000005</v>
      </c>
      <c r="K696" s="59">
        <v>0.53339999999999999</v>
      </c>
      <c r="L696" s="59">
        <v>0.45669999999999999</v>
      </c>
      <c r="M696" s="59">
        <v>0.52149999999999996</v>
      </c>
      <c r="N696" s="59">
        <v>0.60929999999999995</v>
      </c>
      <c r="O696" s="59">
        <v>0.51819999999999999</v>
      </c>
      <c r="P696" s="59">
        <v>0.57679999999999998</v>
      </c>
      <c r="Q696" s="59">
        <v>0.50409999999999999</v>
      </c>
      <c r="R696" s="59">
        <v>0.50349999999999995</v>
      </c>
      <c r="S696" s="59">
        <v>0.496</v>
      </c>
      <c r="T696" s="2">
        <f t="shared" si="20"/>
        <v>0.6</v>
      </c>
      <c r="U696" s="1">
        <f t="shared" si="21"/>
        <v>0</v>
      </c>
    </row>
    <row r="697" spans="1:21" x14ac:dyDescent="0.25">
      <c r="A697" s="66">
        <v>11287</v>
      </c>
      <c r="B697" s="57" t="s">
        <v>954</v>
      </c>
      <c r="C697" s="59" t="s">
        <v>3209</v>
      </c>
      <c r="D697" s="60">
        <v>5075</v>
      </c>
      <c r="E697" s="59">
        <v>142</v>
      </c>
      <c r="F697" s="61">
        <v>2344.0360000000001</v>
      </c>
      <c r="G697" s="64">
        <v>0.47520000000000001</v>
      </c>
      <c r="H697" s="59">
        <v>0.49490000000000001</v>
      </c>
      <c r="I697" s="59">
        <v>0.55220000000000002</v>
      </c>
      <c r="J697" s="59">
        <v>0.48470000000000002</v>
      </c>
      <c r="K697" s="59">
        <v>0.46239999999999998</v>
      </c>
      <c r="L697" s="59">
        <v>0.44019999999999998</v>
      </c>
      <c r="M697" s="59">
        <v>0.44950000000000001</v>
      </c>
      <c r="N697" s="59">
        <v>0.4602</v>
      </c>
      <c r="O697" s="59">
        <v>0.46489999999999998</v>
      </c>
      <c r="P697" s="59">
        <v>0.47989999999999999</v>
      </c>
      <c r="Q697" s="59">
        <v>0.45340000000000003</v>
      </c>
      <c r="R697" s="59">
        <v>0.48770000000000002</v>
      </c>
      <c r="S697" s="59">
        <v>0.49530000000000002</v>
      </c>
      <c r="T697" s="2">
        <f t="shared" si="20"/>
        <v>0.6</v>
      </c>
      <c r="U697" s="1">
        <f t="shared" si="21"/>
        <v>0</v>
      </c>
    </row>
    <row r="698" spans="1:21" x14ac:dyDescent="0.25">
      <c r="A698" s="66">
        <v>11288</v>
      </c>
      <c r="B698" s="57" t="s">
        <v>954</v>
      </c>
      <c r="C698" s="59" t="s">
        <v>3210</v>
      </c>
      <c r="D698" s="60">
        <v>3091</v>
      </c>
      <c r="E698" s="59">
        <v>11</v>
      </c>
      <c r="F698" s="61">
        <v>1521.8362</v>
      </c>
      <c r="G698" s="64">
        <v>0.49409999999999998</v>
      </c>
      <c r="H698" s="59">
        <v>0.49430000000000002</v>
      </c>
      <c r="I698" s="59">
        <v>0.50949999999999995</v>
      </c>
      <c r="J698" s="59">
        <v>0.45250000000000001</v>
      </c>
      <c r="K698" s="59">
        <v>0.46279999999999999</v>
      </c>
      <c r="L698" s="59">
        <v>0.42520000000000002</v>
      </c>
      <c r="M698" s="59">
        <v>0.53700000000000003</v>
      </c>
      <c r="N698" s="59">
        <v>0.57909999999999995</v>
      </c>
      <c r="O698" s="59">
        <v>0.4975</v>
      </c>
      <c r="P698" s="59">
        <v>0.52090000000000003</v>
      </c>
      <c r="Q698" s="59">
        <v>0.53759999999999997</v>
      </c>
      <c r="R698" s="59">
        <v>0.4511</v>
      </c>
      <c r="S698" s="59">
        <v>0.48399999999999999</v>
      </c>
      <c r="T698" s="2">
        <f t="shared" si="20"/>
        <v>0.6</v>
      </c>
      <c r="U698" s="1">
        <f t="shared" si="21"/>
        <v>0</v>
      </c>
    </row>
    <row r="699" spans="1:21" x14ac:dyDescent="0.25">
      <c r="A699" s="66">
        <v>14136</v>
      </c>
      <c r="B699" s="57" t="s">
        <v>976</v>
      </c>
      <c r="C699" s="59" t="s">
        <v>3211</v>
      </c>
      <c r="D699" s="59">
        <v>809</v>
      </c>
      <c r="E699" s="59">
        <v>1</v>
      </c>
      <c r="F699" s="59">
        <v>426.33240000000001</v>
      </c>
      <c r="G699" s="64">
        <v>0.52759999999999996</v>
      </c>
      <c r="H699" s="59">
        <v>0.49249999999999999</v>
      </c>
      <c r="I699" s="59">
        <v>0.67510000000000003</v>
      </c>
      <c r="J699" s="59">
        <v>0.61899999999999999</v>
      </c>
      <c r="K699" s="59">
        <v>0.50039999999999996</v>
      </c>
      <c r="L699" s="59">
        <v>0.53800000000000003</v>
      </c>
      <c r="M699" s="59">
        <v>0.51690000000000003</v>
      </c>
      <c r="N699" s="59">
        <v>0.50960000000000005</v>
      </c>
      <c r="O699" s="59">
        <v>0.41070000000000001</v>
      </c>
      <c r="P699" s="59">
        <v>0.43309999999999998</v>
      </c>
      <c r="Q699" s="59">
        <v>0.50380000000000003</v>
      </c>
      <c r="R699" s="59">
        <v>0.64559999999999995</v>
      </c>
      <c r="S699" s="59">
        <v>0.51919999999999999</v>
      </c>
      <c r="T699" s="2">
        <f t="shared" si="20"/>
        <v>0.6</v>
      </c>
      <c r="U699" s="1">
        <f t="shared" si="21"/>
        <v>0</v>
      </c>
    </row>
    <row r="700" spans="1:21" ht="26.4" x14ac:dyDescent="0.25">
      <c r="A700" s="66">
        <v>21948</v>
      </c>
      <c r="B700" s="57" t="s">
        <v>954</v>
      </c>
      <c r="C700" s="59" t="s">
        <v>3212</v>
      </c>
      <c r="D700" s="60">
        <v>3248</v>
      </c>
      <c r="E700" s="59">
        <v>29</v>
      </c>
      <c r="F700" s="61">
        <v>1575.3280999999999</v>
      </c>
      <c r="G700" s="64">
        <v>0.4894</v>
      </c>
      <c r="H700" s="59">
        <v>0.55589999999999995</v>
      </c>
      <c r="I700" s="59">
        <v>0.52849999999999997</v>
      </c>
      <c r="J700" s="59">
        <v>0.505</v>
      </c>
      <c r="K700" s="59">
        <v>0.50370000000000004</v>
      </c>
      <c r="L700" s="59">
        <v>0.50009999999999999</v>
      </c>
      <c r="M700" s="59">
        <v>0.49020000000000002</v>
      </c>
      <c r="N700" s="59">
        <v>0.52249999999999996</v>
      </c>
      <c r="O700" s="59">
        <v>0.44290000000000002</v>
      </c>
      <c r="P700" s="59">
        <v>0.4335</v>
      </c>
      <c r="Q700" s="59">
        <v>0.45479999999999998</v>
      </c>
      <c r="R700" s="59">
        <v>0.44850000000000001</v>
      </c>
      <c r="S700" s="59">
        <v>0.5</v>
      </c>
      <c r="T700" s="2">
        <f t="shared" si="20"/>
        <v>0.6</v>
      </c>
      <c r="U700" s="1">
        <f t="shared" si="21"/>
        <v>0</v>
      </c>
    </row>
    <row r="701" spans="1:21" x14ac:dyDescent="0.25">
      <c r="A701" s="66">
        <v>10678</v>
      </c>
      <c r="B701" s="57" t="s">
        <v>946</v>
      </c>
      <c r="C701" s="59" t="s">
        <v>3213</v>
      </c>
      <c r="D701" s="60">
        <v>44084</v>
      </c>
      <c r="E701" s="59">
        <v>406</v>
      </c>
      <c r="F701" s="61">
        <v>66321.506599999993</v>
      </c>
      <c r="G701" s="64">
        <v>1.5184</v>
      </c>
      <c r="H701" s="59">
        <v>1.4276</v>
      </c>
      <c r="I701" s="59">
        <v>1.5285</v>
      </c>
      <c r="J701" s="59">
        <v>1.5971</v>
      </c>
      <c r="K701" s="59">
        <v>1.5262</v>
      </c>
      <c r="L701" s="59">
        <v>1.5056</v>
      </c>
      <c r="M701" s="59">
        <v>1.5915999999999999</v>
      </c>
      <c r="N701" s="59">
        <v>1.5247999999999999</v>
      </c>
      <c r="O701" s="59">
        <v>1.5431999999999999</v>
      </c>
      <c r="P701" s="59">
        <v>1.4752000000000001</v>
      </c>
      <c r="Q701" s="59">
        <v>1.5011000000000001</v>
      </c>
      <c r="R701" s="59">
        <v>1.4733000000000001</v>
      </c>
      <c r="S701" s="59">
        <v>1.4731000000000001</v>
      </c>
      <c r="T701" s="2">
        <f t="shared" si="20"/>
        <v>1.6</v>
      </c>
      <c r="U701" s="1">
        <f t="shared" si="21"/>
        <v>0</v>
      </c>
    </row>
    <row r="702" spans="1:21" x14ac:dyDescent="0.25">
      <c r="A702" s="66">
        <v>10733</v>
      </c>
      <c r="B702" s="57" t="s">
        <v>983</v>
      </c>
      <c r="C702" s="59" t="s">
        <v>3214</v>
      </c>
      <c r="D702" s="60">
        <v>16793</v>
      </c>
      <c r="E702" s="59">
        <v>2</v>
      </c>
      <c r="F702" s="61">
        <v>17733.284299999999</v>
      </c>
      <c r="G702" s="64">
        <v>1.0561</v>
      </c>
      <c r="H702" s="59">
        <v>1.1317999999999999</v>
      </c>
      <c r="I702" s="59">
        <v>1.0788</v>
      </c>
      <c r="J702" s="59">
        <v>1.1275999999999999</v>
      </c>
      <c r="K702" s="59">
        <v>1.099</v>
      </c>
      <c r="L702" s="59">
        <v>0.96740000000000004</v>
      </c>
      <c r="M702" s="59">
        <v>1.0892999999999999</v>
      </c>
      <c r="N702" s="59">
        <v>1.0864</v>
      </c>
      <c r="O702" s="59">
        <v>0.99199999999999999</v>
      </c>
      <c r="P702" s="59">
        <v>1.0206</v>
      </c>
      <c r="Q702" s="59">
        <v>1.0417000000000001</v>
      </c>
      <c r="R702" s="59">
        <v>1.0008999999999999</v>
      </c>
      <c r="S702" s="59">
        <v>1.0172000000000001</v>
      </c>
      <c r="T702" s="2">
        <f t="shared" si="20"/>
        <v>1</v>
      </c>
      <c r="U702" s="1">
        <f t="shared" si="21"/>
        <v>1</v>
      </c>
    </row>
    <row r="703" spans="1:21" x14ac:dyDescent="0.25">
      <c r="A703" s="66">
        <v>11289</v>
      </c>
      <c r="B703" s="57" t="s">
        <v>954</v>
      </c>
      <c r="C703" s="59" t="s">
        <v>3215</v>
      </c>
      <c r="D703" s="60">
        <v>6856</v>
      </c>
      <c r="E703" s="59">
        <v>8</v>
      </c>
      <c r="F703" s="61">
        <v>6603.6158999999998</v>
      </c>
      <c r="G703" s="64">
        <v>0.96430000000000005</v>
      </c>
      <c r="H703" s="59">
        <v>1.0183</v>
      </c>
      <c r="I703" s="59">
        <v>1.0229999999999999</v>
      </c>
      <c r="J703" s="59">
        <v>0.99399999999999999</v>
      </c>
      <c r="K703" s="59">
        <v>0.93910000000000005</v>
      </c>
      <c r="L703" s="59">
        <v>1.0347</v>
      </c>
      <c r="M703" s="59">
        <v>1</v>
      </c>
      <c r="N703" s="59">
        <v>0.93710000000000004</v>
      </c>
      <c r="O703" s="59">
        <v>0.95130000000000003</v>
      </c>
      <c r="P703" s="59">
        <v>1.0209999999999999</v>
      </c>
      <c r="Q703" s="59">
        <v>0.95109999999999995</v>
      </c>
      <c r="R703" s="59">
        <v>0.9204</v>
      </c>
      <c r="S703" s="59">
        <v>0.79620000000000002</v>
      </c>
      <c r="T703" s="2">
        <f t="shared" si="20"/>
        <v>0.6</v>
      </c>
      <c r="U703" s="1">
        <f t="shared" si="21"/>
        <v>1</v>
      </c>
    </row>
    <row r="704" spans="1:21" x14ac:dyDescent="0.25">
      <c r="A704" s="66">
        <v>11290</v>
      </c>
      <c r="B704" s="57" t="s">
        <v>950</v>
      </c>
      <c r="C704" s="59" t="s">
        <v>3216</v>
      </c>
      <c r="D704" s="60">
        <v>6509</v>
      </c>
      <c r="E704" s="59">
        <v>57</v>
      </c>
      <c r="F704" s="61">
        <v>4673.5830999999998</v>
      </c>
      <c r="G704" s="64">
        <v>0.72440000000000004</v>
      </c>
      <c r="H704" s="59">
        <v>0.7167</v>
      </c>
      <c r="I704" s="59">
        <v>0.77180000000000004</v>
      </c>
      <c r="J704" s="59">
        <v>0.75870000000000004</v>
      </c>
      <c r="K704" s="59">
        <v>0.69620000000000004</v>
      </c>
      <c r="L704" s="59">
        <v>0.79090000000000005</v>
      </c>
      <c r="M704" s="59">
        <v>0.77229999999999999</v>
      </c>
      <c r="N704" s="59">
        <v>0.7198</v>
      </c>
      <c r="O704" s="59">
        <v>0.71919999999999995</v>
      </c>
      <c r="P704" s="59">
        <v>0.64200000000000002</v>
      </c>
      <c r="Q704" s="59">
        <v>0.6492</v>
      </c>
      <c r="R704" s="59">
        <v>0.73299999999999998</v>
      </c>
      <c r="S704" s="59">
        <v>0.73640000000000005</v>
      </c>
      <c r="T704" s="2">
        <f t="shared" si="20"/>
        <v>0.6</v>
      </c>
      <c r="U704" s="1">
        <f t="shared" si="21"/>
        <v>1</v>
      </c>
    </row>
    <row r="705" spans="1:21" x14ac:dyDescent="0.25">
      <c r="A705" s="66">
        <v>11291</v>
      </c>
      <c r="B705" s="57" t="s">
        <v>954</v>
      </c>
      <c r="C705" s="59" t="s">
        <v>3217</v>
      </c>
      <c r="D705" s="60">
        <v>4988</v>
      </c>
      <c r="E705" s="59">
        <v>29</v>
      </c>
      <c r="F705" s="61">
        <v>3445.0059000000001</v>
      </c>
      <c r="G705" s="64">
        <v>0.69469999999999998</v>
      </c>
      <c r="H705" s="59">
        <v>0.72250000000000003</v>
      </c>
      <c r="I705" s="59">
        <v>0.87119999999999997</v>
      </c>
      <c r="J705" s="59">
        <v>0.7369</v>
      </c>
      <c r="K705" s="59">
        <v>0.67849999999999999</v>
      </c>
      <c r="L705" s="59">
        <v>0.69840000000000002</v>
      </c>
      <c r="M705" s="59">
        <v>0.70040000000000002</v>
      </c>
      <c r="N705" s="59">
        <v>0.80479999999999996</v>
      </c>
      <c r="O705" s="59">
        <v>0.71840000000000004</v>
      </c>
      <c r="P705" s="59">
        <v>0.60089999999999999</v>
      </c>
      <c r="Q705" s="59">
        <v>0.62519999999999998</v>
      </c>
      <c r="R705" s="59">
        <v>0.60819999999999996</v>
      </c>
      <c r="S705" s="59">
        <v>0.56630000000000003</v>
      </c>
      <c r="T705" s="2">
        <f t="shared" si="20"/>
        <v>0.6</v>
      </c>
      <c r="U705" s="1">
        <f t="shared" si="21"/>
        <v>1</v>
      </c>
    </row>
    <row r="706" spans="1:21" x14ac:dyDescent="0.25">
      <c r="A706" s="66">
        <v>11292</v>
      </c>
      <c r="B706" s="57" t="s">
        <v>954</v>
      </c>
      <c r="C706" s="59" t="s">
        <v>3218</v>
      </c>
      <c r="D706" s="60">
        <v>6009</v>
      </c>
      <c r="E706" s="59">
        <v>0</v>
      </c>
      <c r="F706" s="61">
        <v>3870.1262999999999</v>
      </c>
      <c r="G706" s="64">
        <v>0.64410000000000001</v>
      </c>
      <c r="H706" s="59">
        <v>0.65839999999999999</v>
      </c>
      <c r="I706" s="59">
        <v>0.67059999999999997</v>
      </c>
      <c r="J706" s="59">
        <v>0.63360000000000005</v>
      </c>
      <c r="K706" s="59">
        <v>0.63549999999999995</v>
      </c>
      <c r="L706" s="59">
        <v>0.623</v>
      </c>
      <c r="M706" s="59">
        <v>0.67100000000000004</v>
      </c>
      <c r="N706" s="59">
        <v>0.71809999999999996</v>
      </c>
      <c r="O706" s="59">
        <v>0.64449999999999996</v>
      </c>
      <c r="P706" s="59">
        <v>0.61719999999999997</v>
      </c>
      <c r="Q706" s="59">
        <v>0.55300000000000005</v>
      </c>
      <c r="R706" s="59">
        <v>0.61760000000000004</v>
      </c>
      <c r="S706" s="59">
        <v>0.69679999999999997</v>
      </c>
      <c r="T706" s="2">
        <f t="shared" si="20"/>
        <v>0.6</v>
      </c>
      <c r="U706" s="1">
        <f t="shared" si="21"/>
        <v>1</v>
      </c>
    </row>
    <row r="707" spans="1:21" x14ac:dyDescent="0.25">
      <c r="A707" s="66">
        <v>11293</v>
      </c>
      <c r="B707" s="57" t="s">
        <v>954</v>
      </c>
      <c r="C707" s="59" t="s">
        <v>3219</v>
      </c>
      <c r="D707" s="60">
        <v>4880</v>
      </c>
      <c r="E707" s="59">
        <v>1</v>
      </c>
      <c r="F707" s="61">
        <v>3145.5450000000001</v>
      </c>
      <c r="G707" s="64">
        <v>0.64470000000000005</v>
      </c>
      <c r="H707" s="59">
        <v>0.7127</v>
      </c>
      <c r="I707" s="59">
        <v>0.75070000000000003</v>
      </c>
      <c r="J707" s="59">
        <v>0.62109999999999999</v>
      </c>
      <c r="K707" s="59">
        <v>0.67330000000000001</v>
      </c>
      <c r="L707" s="59">
        <v>0.67869999999999997</v>
      </c>
      <c r="M707" s="59">
        <v>0.6341</v>
      </c>
      <c r="N707" s="59">
        <v>0.66</v>
      </c>
      <c r="O707" s="59">
        <v>0.63849999999999996</v>
      </c>
      <c r="P707" s="59">
        <v>0.61009999999999998</v>
      </c>
      <c r="Q707" s="59">
        <v>0.57520000000000004</v>
      </c>
      <c r="R707" s="59">
        <v>0.56599999999999995</v>
      </c>
      <c r="S707" s="59">
        <v>0.61909999999999998</v>
      </c>
      <c r="T707" s="2">
        <f t="shared" si="20"/>
        <v>0.6</v>
      </c>
      <c r="U707" s="1">
        <f t="shared" si="21"/>
        <v>1</v>
      </c>
    </row>
    <row r="708" spans="1:21" x14ac:dyDescent="0.25">
      <c r="A708" s="66">
        <v>11294</v>
      </c>
      <c r="B708" s="57" t="s">
        <v>954</v>
      </c>
      <c r="C708" s="59" t="s">
        <v>3220</v>
      </c>
      <c r="D708" s="60">
        <v>4100</v>
      </c>
      <c r="E708" s="59">
        <v>25</v>
      </c>
      <c r="F708" s="61">
        <v>3407.1993000000002</v>
      </c>
      <c r="G708" s="64">
        <v>0.83609999999999995</v>
      </c>
      <c r="H708" s="59">
        <v>0.8145</v>
      </c>
      <c r="I708" s="59">
        <v>0.8135</v>
      </c>
      <c r="J708" s="59">
        <v>0.84560000000000002</v>
      </c>
      <c r="K708" s="59">
        <v>0.86439999999999995</v>
      </c>
      <c r="L708" s="59">
        <v>0.90539999999999998</v>
      </c>
      <c r="M708" s="59">
        <v>0.71389999999999998</v>
      </c>
      <c r="N708" s="59">
        <v>0.85299999999999998</v>
      </c>
      <c r="O708" s="59">
        <v>0.89429999999999998</v>
      </c>
      <c r="P708" s="59">
        <v>0.87370000000000003</v>
      </c>
      <c r="Q708" s="59">
        <v>0.79330000000000001</v>
      </c>
      <c r="R708" s="59">
        <v>0.8377</v>
      </c>
      <c r="S708" s="59">
        <v>0.83779999999999999</v>
      </c>
      <c r="T708" s="2">
        <f t="shared" ref="T708:T771" si="22">VLOOKUP($B708,$W$3:$AF$10,10,0)</f>
        <v>0.6</v>
      </c>
      <c r="U708" s="1">
        <f t="shared" ref="U708:U771" si="23">IF(G708&gt;=T708,1,0)</f>
        <v>1</v>
      </c>
    </row>
    <row r="709" spans="1:21" x14ac:dyDescent="0.25">
      <c r="A709" s="66">
        <v>11295</v>
      </c>
      <c r="B709" s="57" t="s">
        <v>957</v>
      </c>
      <c r="C709" s="59" t="s">
        <v>3221</v>
      </c>
      <c r="D709" s="60">
        <v>9511</v>
      </c>
      <c r="E709" s="59">
        <v>0</v>
      </c>
      <c r="F709" s="61">
        <v>8939.5213000000003</v>
      </c>
      <c r="G709" s="64">
        <v>0.93989999999999996</v>
      </c>
      <c r="H709" s="59">
        <v>0.85540000000000005</v>
      </c>
      <c r="I709" s="59">
        <v>0.97170000000000001</v>
      </c>
      <c r="J709" s="59">
        <v>1.0047999999999999</v>
      </c>
      <c r="K709" s="59">
        <v>1.0233000000000001</v>
      </c>
      <c r="L709" s="59">
        <v>0.97760000000000002</v>
      </c>
      <c r="M709" s="59">
        <v>0.92330000000000001</v>
      </c>
      <c r="N709" s="59">
        <v>0.95069999999999999</v>
      </c>
      <c r="O709" s="59">
        <v>0.96319999999999995</v>
      </c>
      <c r="P709" s="59">
        <v>0.87450000000000006</v>
      </c>
      <c r="Q709" s="59">
        <v>0.89929999999999999</v>
      </c>
      <c r="R709" s="59">
        <v>0.91720000000000002</v>
      </c>
      <c r="S709" s="59">
        <v>0.93530000000000002</v>
      </c>
      <c r="T709" s="2">
        <f t="shared" si="22"/>
        <v>0.8</v>
      </c>
      <c r="U709" s="1">
        <f t="shared" si="23"/>
        <v>1</v>
      </c>
    </row>
    <row r="710" spans="1:21" x14ac:dyDescent="0.25">
      <c r="A710" s="66">
        <v>11296</v>
      </c>
      <c r="B710" s="57" t="s">
        <v>954</v>
      </c>
      <c r="C710" s="59" t="s">
        <v>3222</v>
      </c>
      <c r="D710" s="60">
        <v>3562</v>
      </c>
      <c r="E710" s="59">
        <v>1</v>
      </c>
      <c r="F710" s="61">
        <v>2706.7873</v>
      </c>
      <c r="G710" s="64">
        <v>0.7601</v>
      </c>
      <c r="H710" s="59">
        <v>0.72319999999999995</v>
      </c>
      <c r="I710" s="59">
        <v>0.79900000000000004</v>
      </c>
      <c r="J710" s="59">
        <v>0.74629999999999996</v>
      </c>
      <c r="K710" s="59">
        <v>0.70950000000000002</v>
      </c>
      <c r="L710" s="59">
        <v>0.79849999999999999</v>
      </c>
      <c r="M710" s="59">
        <v>0.8518</v>
      </c>
      <c r="N710" s="59">
        <v>0.81499999999999995</v>
      </c>
      <c r="O710" s="59">
        <v>0.81599999999999995</v>
      </c>
      <c r="P710" s="59">
        <v>0.74039999999999995</v>
      </c>
      <c r="Q710" s="59">
        <v>0.69540000000000002</v>
      </c>
      <c r="R710" s="59">
        <v>0.71479999999999999</v>
      </c>
      <c r="S710" s="59">
        <v>0.71840000000000004</v>
      </c>
      <c r="T710" s="2">
        <f t="shared" si="22"/>
        <v>0.6</v>
      </c>
      <c r="U710" s="1">
        <f t="shared" si="23"/>
        <v>1</v>
      </c>
    </row>
    <row r="711" spans="1:21" x14ac:dyDescent="0.25">
      <c r="A711" s="66">
        <v>10679</v>
      </c>
      <c r="B711" s="57" t="s">
        <v>946</v>
      </c>
      <c r="C711" s="59" t="s">
        <v>3223</v>
      </c>
      <c r="D711" s="60">
        <v>42747</v>
      </c>
      <c r="E711" s="60">
        <v>42747</v>
      </c>
      <c r="F711" s="61">
        <v>74966.984899999996</v>
      </c>
      <c r="G711" s="121">
        <f>VLOOKUP($A711,ข้อมูลพื้นฐานรพ_สป_ณสค61!$C$2:$S$897,12,0)</f>
        <v>1.8210999999999999</v>
      </c>
      <c r="H711" s="59">
        <v>0</v>
      </c>
      <c r="I711" s="59">
        <v>0</v>
      </c>
      <c r="J711" s="59">
        <v>0</v>
      </c>
      <c r="K711" s="59">
        <v>0</v>
      </c>
      <c r="L711" s="59">
        <v>0</v>
      </c>
      <c r="M711" s="59">
        <v>0</v>
      </c>
      <c r="N711" s="59">
        <v>0</v>
      </c>
      <c r="O711" s="59">
        <v>0</v>
      </c>
      <c r="P711" s="59">
        <v>0</v>
      </c>
      <c r="Q711" s="59">
        <v>0</v>
      </c>
      <c r="R711" s="59">
        <v>0</v>
      </c>
      <c r="S711" s="59">
        <v>0</v>
      </c>
      <c r="T711" s="2">
        <f t="shared" si="22"/>
        <v>1.6</v>
      </c>
      <c r="U711" s="1">
        <f t="shared" si="23"/>
        <v>1</v>
      </c>
    </row>
    <row r="712" spans="1:21" x14ac:dyDescent="0.25">
      <c r="A712" s="66">
        <v>11297</v>
      </c>
      <c r="B712" s="57" t="s">
        <v>950</v>
      </c>
      <c r="C712" s="59" t="s">
        <v>3224</v>
      </c>
      <c r="D712" s="60">
        <v>9076</v>
      </c>
      <c r="E712" s="59">
        <v>234</v>
      </c>
      <c r="F712" s="61">
        <v>3431.0601000000001</v>
      </c>
      <c r="G712" s="64">
        <v>0.38800000000000001</v>
      </c>
      <c r="H712" s="59">
        <v>0</v>
      </c>
      <c r="I712" s="59">
        <v>0</v>
      </c>
      <c r="J712" s="59">
        <v>0.63929999999999998</v>
      </c>
      <c r="K712" s="59">
        <v>3.2199999999999999E-2</v>
      </c>
      <c r="L712" s="59">
        <v>2.4899999999999999E-2</v>
      </c>
      <c r="M712" s="59">
        <v>0.58579999999999999</v>
      </c>
      <c r="N712" s="59">
        <v>0.58840000000000003</v>
      </c>
      <c r="O712" s="59">
        <v>0.58299999999999996</v>
      </c>
      <c r="P712" s="59">
        <v>0.58589999999999998</v>
      </c>
      <c r="Q712" s="59">
        <v>0.59709999999999996</v>
      </c>
      <c r="R712" s="59">
        <v>0.62739999999999996</v>
      </c>
      <c r="S712" s="59">
        <v>0</v>
      </c>
      <c r="T712" s="2">
        <f t="shared" si="22"/>
        <v>0.6</v>
      </c>
      <c r="U712" s="1">
        <f t="shared" si="23"/>
        <v>0</v>
      </c>
    </row>
    <row r="713" spans="1:21" x14ac:dyDescent="0.25">
      <c r="A713" s="66">
        <v>11298</v>
      </c>
      <c r="B713" s="57" t="s">
        <v>954</v>
      </c>
      <c r="C713" s="59" t="s">
        <v>3225</v>
      </c>
      <c r="D713" s="60">
        <v>4479</v>
      </c>
      <c r="E713" s="59">
        <v>0</v>
      </c>
      <c r="F713" s="61">
        <v>1940.3669</v>
      </c>
      <c r="G713" s="64">
        <v>0.43319999999999997</v>
      </c>
      <c r="H713" s="59">
        <v>0.51429999999999998</v>
      </c>
      <c r="I713" s="59">
        <v>0.52170000000000005</v>
      </c>
      <c r="J713" s="59">
        <v>0.62460000000000004</v>
      </c>
      <c r="K713" s="59">
        <v>0.4728</v>
      </c>
      <c r="L713" s="59">
        <v>0.1178</v>
      </c>
      <c r="M713" s="59">
        <v>0.55659999999999998</v>
      </c>
      <c r="N713" s="59">
        <v>3.5999999999999999E-3</v>
      </c>
      <c r="O713" s="59">
        <v>0.56859999999999999</v>
      </c>
      <c r="P713" s="59">
        <v>0.55300000000000005</v>
      </c>
      <c r="Q713" s="59">
        <v>0.43109999999999998</v>
      </c>
      <c r="R713" s="59">
        <v>0.16220000000000001</v>
      </c>
      <c r="S713" s="59">
        <v>0.57420000000000004</v>
      </c>
      <c r="T713" s="2">
        <f t="shared" si="22"/>
        <v>0.6</v>
      </c>
      <c r="U713" s="1">
        <f t="shared" si="23"/>
        <v>0</v>
      </c>
    </row>
    <row r="714" spans="1:21" x14ac:dyDescent="0.25">
      <c r="A714" s="66">
        <v>11299</v>
      </c>
      <c r="B714" s="57" t="s">
        <v>954</v>
      </c>
      <c r="C714" s="59" t="s">
        <v>3226</v>
      </c>
      <c r="D714" s="60">
        <v>4227</v>
      </c>
      <c r="E714" s="59">
        <v>225</v>
      </c>
      <c r="F714" s="61">
        <v>1417.9077</v>
      </c>
      <c r="G714" s="64">
        <v>0.3543</v>
      </c>
      <c r="H714" s="59">
        <v>0.5202</v>
      </c>
      <c r="I714" s="59">
        <v>6.6500000000000004E-2</v>
      </c>
      <c r="J714" s="59">
        <v>0</v>
      </c>
      <c r="K714" s="59">
        <v>0</v>
      </c>
      <c r="L714" s="59">
        <v>0</v>
      </c>
      <c r="M714" s="59">
        <v>0.59830000000000005</v>
      </c>
      <c r="N714" s="59">
        <v>0.49930000000000002</v>
      </c>
      <c r="O714" s="59">
        <v>0.58320000000000005</v>
      </c>
      <c r="P714" s="59">
        <v>0.47299999999999998</v>
      </c>
      <c r="Q714" s="59">
        <v>0.52569999999999995</v>
      </c>
      <c r="R714" s="59">
        <v>0.52729999999999999</v>
      </c>
      <c r="S714" s="59">
        <v>0.50029999999999997</v>
      </c>
      <c r="T714" s="2">
        <f t="shared" si="22"/>
        <v>0.6</v>
      </c>
      <c r="U714" s="1">
        <f t="shared" si="23"/>
        <v>0</v>
      </c>
    </row>
    <row r="715" spans="1:21" x14ac:dyDescent="0.25">
      <c r="A715" s="66">
        <v>11300</v>
      </c>
      <c r="B715" s="57" t="s">
        <v>954</v>
      </c>
      <c r="C715" s="59" t="s">
        <v>3227</v>
      </c>
      <c r="D715" s="60">
        <v>3733</v>
      </c>
      <c r="E715" s="59">
        <v>168</v>
      </c>
      <c r="F715" s="59">
        <v>490.91950000000003</v>
      </c>
      <c r="G715" s="64">
        <v>0.13769999999999999</v>
      </c>
      <c r="H715" s="59">
        <v>0.27129999999999999</v>
      </c>
      <c r="I715" s="59">
        <v>0.313</v>
      </c>
      <c r="J715" s="59">
        <v>0.126</v>
      </c>
      <c r="K715" s="59">
        <v>8.1299999999999997E-2</v>
      </c>
      <c r="L715" s="59">
        <v>9.6699999999999994E-2</v>
      </c>
      <c r="M715" s="59">
        <v>0.10970000000000001</v>
      </c>
      <c r="N715" s="59">
        <v>5.91E-2</v>
      </c>
      <c r="O715" s="59">
        <v>4.2799999999999998E-2</v>
      </c>
      <c r="P715" s="59">
        <v>4.3200000000000002E-2</v>
      </c>
      <c r="Q715" s="59">
        <v>5.11E-2</v>
      </c>
      <c r="R715" s="59">
        <v>0.22689999999999999</v>
      </c>
      <c r="S715" s="59">
        <v>0.3</v>
      </c>
      <c r="T715" s="2">
        <f t="shared" si="22"/>
        <v>0.6</v>
      </c>
      <c r="U715" s="1">
        <f t="shared" si="23"/>
        <v>0</v>
      </c>
    </row>
    <row r="716" spans="1:21" x14ac:dyDescent="0.25">
      <c r="A716" s="66">
        <v>11301</v>
      </c>
      <c r="B716" s="57" t="s">
        <v>950</v>
      </c>
      <c r="C716" s="59" t="s">
        <v>3228</v>
      </c>
      <c r="D716" s="60">
        <v>4251</v>
      </c>
      <c r="E716" s="59">
        <v>10</v>
      </c>
      <c r="F716" s="61">
        <v>2091.6765</v>
      </c>
      <c r="G716" s="64">
        <v>0.49320000000000003</v>
      </c>
      <c r="H716" s="59">
        <v>0.4819</v>
      </c>
      <c r="I716" s="59">
        <v>0.53820000000000001</v>
      </c>
      <c r="J716" s="59">
        <v>0.4703</v>
      </c>
      <c r="K716" s="59">
        <v>0.47549999999999998</v>
      </c>
      <c r="L716" s="59">
        <v>0.47149999999999997</v>
      </c>
      <c r="M716" s="59">
        <v>0.47160000000000002</v>
      </c>
      <c r="N716" s="59">
        <v>0.47010000000000002</v>
      </c>
      <c r="O716" s="59">
        <v>0.4788</v>
      </c>
      <c r="P716" s="59">
        <v>0.49959999999999999</v>
      </c>
      <c r="Q716" s="59">
        <v>0.51380000000000003</v>
      </c>
      <c r="R716" s="59">
        <v>0.51219999999999999</v>
      </c>
      <c r="S716" s="59">
        <v>0.5222</v>
      </c>
      <c r="T716" s="2">
        <f t="shared" si="22"/>
        <v>0.6</v>
      </c>
      <c r="U716" s="1">
        <f t="shared" si="23"/>
        <v>0</v>
      </c>
    </row>
    <row r="717" spans="1:21" x14ac:dyDescent="0.25">
      <c r="A717" s="66">
        <v>11302</v>
      </c>
      <c r="B717" s="57" t="s">
        <v>957</v>
      </c>
      <c r="C717" s="59" t="s">
        <v>3229</v>
      </c>
      <c r="D717" s="60">
        <v>12774</v>
      </c>
      <c r="E717" s="60">
        <v>1021</v>
      </c>
      <c r="F717" s="61">
        <v>8179.0756000000001</v>
      </c>
      <c r="G717" s="64">
        <v>0.69589999999999996</v>
      </c>
      <c r="H717" s="59">
        <v>0.80579999999999996</v>
      </c>
      <c r="I717" s="59">
        <v>0.74739999999999995</v>
      </c>
      <c r="J717" s="59">
        <v>0.6986</v>
      </c>
      <c r="K717" s="59">
        <v>0.64900000000000002</v>
      </c>
      <c r="L717" s="59">
        <v>0.71389999999999998</v>
      </c>
      <c r="M717" s="59">
        <v>0.73170000000000002</v>
      </c>
      <c r="N717" s="59">
        <v>0.68569999999999998</v>
      </c>
      <c r="O717" s="59">
        <v>0.6472</v>
      </c>
      <c r="P717" s="59">
        <v>0.56389999999999996</v>
      </c>
      <c r="Q717" s="59">
        <v>0.64880000000000004</v>
      </c>
      <c r="R717" s="59">
        <v>0.42820000000000003</v>
      </c>
      <c r="S717" s="59">
        <v>0.97929999999999995</v>
      </c>
      <c r="T717" s="2">
        <f t="shared" si="22"/>
        <v>0.8</v>
      </c>
      <c r="U717" s="1">
        <f t="shared" si="23"/>
        <v>0</v>
      </c>
    </row>
    <row r="718" spans="1:21" x14ac:dyDescent="0.25">
      <c r="A718" s="66">
        <v>11303</v>
      </c>
      <c r="B718" s="57" t="s">
        <v>954</v>
      </c>
      <c r="C718" s="59" t="s">
        <v>3230</v>
      </c>
      <c r="D718" s="60">
        <v>3070</v>
      </c>
      <c r="E718" s="59">
        <v>403</v>
      </c>
      <c r="F718" s="61">
        <v>1303.1578</v>
      </c>
      <c r="G718" s="64">
        <v>0.48859999999999998</v>
      </c>
      <c r="H718" s="59">
        <v>0.47220000000000001</v>
      </c>
      <c r="I718" s="59">
        <v>0.5494</v>
      </c>
      <c r="J718" s="59">
        <v>0.47289999999999999</v>
      </c>
      <c r="K718" s="59">
        <v>0.45129999999999998</v>
      </c>
      <c r="L718" s="59">
        <v>0.45519999999999999</v>
      </c>
      <c r="M718" s="59">
        <v>0.44400000000000001</v>
      </c>
      <c r="N718" s="59">
        <v>0.46600000000000003</v>
      </c>
      <c r="O718" s="59">
        <v>0.56200000000000006</v>
      </c>
      <c r="P718" s="59">
        <v>0.48170000000000002</v>
      </c>
      <c r="Q718" s="59">
        <v>0.51729999999999998</v>
      </c>
      <c r="R718" s="59">
        <v>0.52490000000000003</v>
      </c>
      <c r="S718" s="59">
        <v>0.46829999999999999</v>
      </c>
      <c r="T718" s="2">
        <f t="shared" si="22"/>
        <v>0.6</v>
      </c>
      <c r="U718" s="1">
        <f t="shared" si="23"/>
        <v>0</v>
      </c>
    </row>
    <row r="719" spans="1:21" x14ac:dyDescent="0.25">
      <c r="A719" s="66">
        <v>13819</v>
      </c>
      <c r="B719" s="57" t="s">
        <v>954</v>
      </c>
      <c r="C719" s="59" t="s">
        <v>3231</v>
      </c>
      <c r="D719" s="60">
        <v>1047</v>
      </c>
      <c r="E719" s="59">
        <v>4</v>
      </c>
      <c r="F719" s="59">
        <v>802.52009999999996</v>
      </c>
      <c r="G719" s="64">
        <v>0.76939999999999997</v>
      </c>
      <c r="H719" s="59">
        <v>0.80059999999999998</v>
      </c>
      <c r="I719" s="59">
        <v>0.72450000000000003</v>
      </c>
      <c r="J719" s="59">
        <v>0.81740000000000002</v>
      </c>
      <c r="K719" s="59">
        <v>0.77669999999999995</v>
      </c>
      <c r="L719" s="59">
        <v>0.8145</v>
      </c>
      <c r="M719" s="59">
        <v>0.88590000000000002</v>
      </c>
      <c r="N719" s="59">
        <v>0.68300000000000005</v>
      </c>
      <c r="O719" s="59">
        <v>0.79759999999999998</v>
      </c>
      <c r="P719" s="59">
        <v>0.78069999999999995</v>
      </c>
      <c r="Q719" s="59">
        <v>0.69730000000000003</v>
      </c>
      <c r="R719" s="59">
        <v>0.70669999999999999</v>
      </c>
      <c r="S719" s="59">
        <v>0</v>
      </c>
      <c r="T719" s="2">
        <f t="shared" si="22"/>
        <v>0.6</v>
      </c>
      <c r="U719" s="1">
        <f t="shared" si="23"/>
        <v>1</v>
      </c>
    </row>
    <row r="720" spans="1:21" x14ac:dyDescent="0.25">
      <c r="A720" s="66">
        <v>10734</v>
      </c>
      <c r="B720" s="57" t="s">
        <v>946</v>
      </c>
      <c r="C720" s="59" t="s">
        <v>3232</v>
      </c>
      <c r="D720" s="60">
        <v>46444</v>
      </c>
      <c r="E720" s="59">
        <v>13</v>
      </c>
      <c r="F720" s="61">
        <v>50667.559099999999</v>
      </c>
      <c r="G720" s="64">
        <v>1.0911999999999999</v>
      </c>
      <c r="H720" s="59">
        <v>1.0116000000000001</v>
      </c>
      <c r="I720" s="59">
        <v>1.0833999999999999</v>
      </c>
      <c r="J720" s="59">
        <v>1.0628</v>
      </c>
      <c r="K720" s="59">
        <v>1.1454</v>
      </c>
      <c r="L720" s="59">
        <v>1.1407</v>
      </c>
      <c r="M720" s="59">
        <v>1.1493</v>
      </c>
      <c r="N720" s="59">
        <v>1.1913</v>
      </c>
      <c r="O720" s="59">
        <v>1.0681</v>
      </c>
      <c r="P720" s="59">
        <v>1.1232</v>
      </c>
      <c r="Q720" s="59">
        <v>1.0431999999999999</v>
      </c>
      <c r="R720" s="59">
        <v>1.0792999999999999</v>
      </c>
      <c r="S720" s="59">
        <v>1.0302</v>
      </c>
      <c r="T720" s="2">
        <f t="shared" si="22"/>
        <v>1.6</v>
      </c>
      <c r="U720" s="1">
        <f t="shared" si="23"/>
        <v>0</v>
      </c>
    </row>
    <row r="721" spans="1:21" x14ac:dyDescent="0.25">
      <c r="A721" s="66">
        <v>11304</v>
      </c>
      <c r="B721" s="57" t="s">
        <v>983</v>
      </c>
      <c r="C721" s="59" t="s">
        <v>3233</v>
      </c>
      <c r="D721" s="60">
        <v>20274</v>
      </c>
      <c r="E721" s="60">
        <v>19880</v>
      </c>
      <c r="F721" s="59">
        <v>0</v>
      </c>
      <c r="G721" s="121">
        <f>VLOOKUP($A721,ข้อมูลพื้นฐานรพ_สป_ณสค61!$C$2:$S$897,12,0)</f>
        <v>1.1525000000000001</v>
      </c>
      <c r="H721" s="59">
        <v>0</v>
      </c>
      <c r="I721" s="59">
        <v>0</v>
      </c>
      <c r="J721" s="59">
        <v>0</v>
      </c>
      <c r="K721" s="59">
        <v>0</v>
      </c>
      <c r="L721" s="59">
        <v>0</v>
      </c>
      <c r="M721" s="59">
        <v>0</v>
      </c>
      <c r="N721" s="59">
        <v>0</v>
      </c>
      <c r="O721" s="59">
        <v>0</v>
      </c>
      <c r="P721" s="59">
        <v>0</v>
      </c>
      <c r="Q721" s="59">
        <v>0</v>
      </c>
      <c r="R721" s="59">
        <v>0</v>
      </c>
      <c r="S721" s="59">
        <v>0</v>
      </c>
      <c r="T721" s="2">
        <f t="shared" si="22"/>
        <v>1</v>
      </c>
      <c r="U721" s="1">
        <f t="shared" si="23"/>
        <v>1</v>
      </c>
    </row>
    <row r="722" spans="1:21" x14ac:dyDescent="0.25">
      <c r="A722" s="66">
        <v>10735</v>
      </c>
      <c r="B722" s="57" t="s">
        <v>1009</v>
      </c>
      <c r="C722" s="59" t="s">
        <v>3234</v>
      </c>
      <c r="D722" s="60">
        <v>9140</v>
      </c>
      <c r="E722" s="59">
        <v>120</v>
      </c>
      <c r="F722" s="61">
        <v>10673.0134</v>
      </c>
      <c r="G722" s="64">
        <v>1.1833</v>
      </c>
      <c r="H722" s="59">
        <v>1.1644000000000001</v>
      </c>
      <c r="I722" s="59">
        <v>1.321</v>
      </c>
      <c r="J722" s="59">
        <v>1.1108</v>
      </c>
      <c r="K722" s="59">
        <v>1.143</v>
      </c>
      <c r="L722" s="59">
        <v>0</v>
      </c>
      <c r="M722" s="59">
        <v>1.17</v>
      </c>
      <c r="N722" s="59">
        <v>1.2090000000000001</v>
      </c>
      <c r="O722" s="59">
        <v>0</v>
      </c>
      <c r="P722" s="59">
        <v>0</v>
      </c>
      <c r="Q722" s="59">
        <v>0</v>
      </c>
      <c r="R722" s="59">
        <v>0</v>
      </c>
      <c r="S722" s="59">
        <v>0</v>
      </c>
      <c r="T722" s="2">
        <f t="shared" si="22"/>
        <v>1.2</v>
      </c>
      <c r="U722" s="1">
        <f t="shared" si="23"/>
        <v>0</v>
      </c>
    </row>
    <row r="723" spans="1:21" x14ac:dyDescent="0.25">
      <c r="A723" s="66">
        <v>11306</v>
      </c>
      <c r="B723" s="57" t="s">
        <v>950</v>
      </c>
      <c r="C723" s="59" t="s">
        <v>3235</v>
      </c>
      <c r="D723" s="60">
        <v>3638</v>
      </c>
      <c r="E723" s="59">
        <v>0</v>
      </c>
      <c r="F723" s="61">
        <v>2763.5246000000002</v>
      </c>
      <c r="G723" s="64">
        <v>0.75960000000000005</v>
      </c>
      <c r="H723" s="59">
        <v>0.67800000000000005</v>
      </c>
      <c r="I723" s="59">
        <v>0.71050000000000002</v>
      </c>
      <c r="J723" s="59">
        <v>0.72809999999999997</v>
      </c>
      <c r="K723" s="59">
        <v>0.73170000000000002</v>
      </c>
      <c r="L723" s="59">
        <v>0.78039999999999998</v>
      </c>
      <c r="M723" s="59">
        <v>0.84489999999999998</v>
      </c>
      <c r="N723" s="59">
        <v>0.89629999999999999</v>
      </c>
      <c r="O723" s="59">
        <v>0.74909999999999999</v>
      </c>
      <c r="P723" s="59">
        <v>0.7097</v>
      </c>
      <c r="Q723" s="59">
        <v>0.77010000000000001</v>
      </c>
      <c r="R723" s="59">
        <v>0.76149999999999995</v>
      </c>
      <c r="S723" s="59">
        <v>0.78310000000000002</v>
      </c>
      <c r="T723" s="2">
        <f t="shared" si="22"/>
        <v>0.6</v>
      </c>
      <c r="U723" s="1">
        <f t="shared" si="23"/>
        <v>1</v>
      </c>
    </row>
    <row r="724" spans="1:21" x14ac:dyDescent="0.25">
      <c r="A724" s="66">
        <v>11307</v>
      </c>
      <c r="B724" s="57" t="s">
        <v>954</v>
      </c>
      <c r="C724" s="59" t="s">
        <v>3236</v>
      </c>
      <c r="D724" s="60">
        <v>1555</v>
      </c>
      <c r="E724" s="59">
        <v>0</v>
      </c>
      <c r="F724" s="59">
        <v>778.08550000000002</v>
      </c>
      <c r="G724" s="64">
        <v>0.50039999999999996</v>
      </c>
      <c r="H724" s="59">
        <v>0.4955</v>
      </c>
      <c r="I724" s="59">
        <v>0.52729999999999999</v>
      </c>
      <c r="J724" s="59">
        <v>0.48549999999999999</v>
      </c>
      <c r="K724" s="59">
        <v>0.50190000000000001</v>
      </c>
      <c r="L724" s="59">
        <v>0.4713</v>
      </c>
      <c r="M724" s="59">
        <v>0.48070000000000002</v>
      </c>
      <c r="N724" s="59">
        <v>0.6119</v>
      </c>
      <c r="O724" s="59">
        <v>0.53090000000000004</v>
      </c>
      <c r="P724" s="59">
        <v>0.48959999999999998</v>
      </c>
      <c r="Q724" s="59">
        <v>0.4753</v>
      </c>
      <c r="R724" s="59">
        <v>0.4839</v>
      </c>
      <c r="S724" s="59">
        <v>0.48180000000000001</v>
      </c>
      <c r="T724" s="2">
        <f t="shared" si="22"/>
        <v>0.6</v>
      </c>
      <c r="U724" s="1">
        <f t="shared" si="23"/>
        <v>0</v>
      </c>
    </row>
    <row r="725" spans="1:21" x14ac:dyDescent="0.25">
      <c r="A725" s="66">
        <v>10736</v>
      </c>
      <c r="B725" s="57" t="s">
        <v>1009</v>
      </c>
      <c r="C725" s="59" t="s">
        <v>3237</v>
      </c>
      <c r="D725" s="60">
        <v>25567</v>
      </c>
      <c r="E725" s="59">
        <v>48</v>
      </c>
      <c r="F725" s="59">
        <v>966.87829999999997</v>
      </c>
      <c r="G725" s="64">
        <v>3.7900000000000003E-2</v>
      </c>
      <c r="H725" s="59">
        <v>9.8799999999999999E-2</v>
      </c>
      <c r="I725" s="59">
        <v>3.7900000000000003E-2</v>
      </c>
      <c r="J725" s="59">
        <v>1.03E-2</v>
      </c>
      <c r="K725" s="59">
        <v>1.6299999999999999E-2</v>
      </c>
      <c r="L725" s="59">
        <v>2.4E-2</v>
      </c>
      <c r="M725" s="59">
        <v>3.2800000000000003E-2</v>
      </c>
      <c r="N725" s="59">
        <v>8.4699999999999998E-2</v>
      </c>
      <c r="O725" s="59">
        <v>7.5399999999999995E-2</v>
      </c>
      <c r="P725" s="59">
        <v>5.3400000000000003E-2</v>
      </c>
      <c r="Q725" s="59">
        <v>4.7699999999999999E-2</v>
      </c>
      <c r="R725" s="59">
        <v>4.1000000000000003E-3</v>
      </c>
      <c r="S725" s="59">
        <v>0</v>
      </c>
      <c r="T725" s="2">
        <f t="shared" si="22"/>
        <v>1.2</v>
      </c>
      <c r="U725" s="1">
        <f t="shared" si="23"/>
        <v>0</v>
      </c>
    </row>
    <row r="726" spans="1:21" x14ac:dyDescent="0.25">
      <c r="A726" s="66">
        <v>11308</v>
      </c>
      <c r="B726" s="57" t="s">
        <v>954</v>
      </c>
      <c r="C726" s="59" t="s">
        <v>3238</v>
      </c>
      <c r="D726" s="60">
        <v>2770</v>
      </c>
      <c r="E726" s="59">
        <v>2</v>
      </c>
      <c r="F726" s="61">
        <v>1685.9052999999999</v>
      </c>
      <c r="G726" s="64">
        <v>0.60909999999999997</v>
      </c>
      <c r="H726" s="59">
        <v>0.61660000000000004</v>
      </c>
      <c r="I726" s="59">
        <v>0.60160000000000002</v>
      </c>
      <c r="J726" s="59">
        <v>0.69830000000000003</v>
      </c>
      <c r="K726" s="59">
        <v>0.58489999999999998</v>
      </c>
      <c r="L726" s="59">
        <v>0.59399999999999997</v>
      </c>
      <c r="M726" s="59">
        <v>0.6048</v>
      </c>
      <c r="N726" s="59">
        <v>0.63749999999999996</v>
      </c>
      <c r="O726" s="59">
        <v>0.54290000000000005</v>
      </c>
      <c r="P726" s="59">
        <v>0.62180000000000002</v>
      </c>
      <c r="Q726" s="59">
        <v>0.60199999999999998</v>
      </c>
      <c r="R726" s="59">
        <v>0.61270000000000002</v>
      </c>
      <c r="S726" s="59">
        <v>0.60470000000000002</v>
      </c>
      <c r="T726" s="2">
        <f t="shared" si="22"/>
        <v>0.6</v>
      </c>
      <c r="U726" s="1">
        <f t="shared" si="23"/>
        <v>1</v>
      </c>
    </row>
    <row r="727" spans="1:21" x14ac:dyDescent="0.25">
      <c r="A727" s="66">
        <v>11309</v>
      </c>
      <c r="B727" s="57" t="s">
        <v>954</v>
      </c>
      <c r="C727" s="59" t="s">
        <v>3239</v>
      </c>
      <c r="D727" s="60">
        <v>1985</v>
      </c>
      <c r="E727" s="59">
        <v>1</v>
      </c>
      <c r="F727" s="61">
        <v>1153.4729</v>
      </c>
      <c r="G727" s="64">
        <v>0.58140000000000003</v>
      </c>
      <c r="H727" s="59">
        <v>0.65110000000000001</v>
      </c>
      <c r="I727" s="59">
        <v>0.62150000000000005</v>
      </c>
      <c r="J727" s="59">
        <v>0.63639999999999997</v>
      </c>
      <c r="K727" s="59">
        <v>0.62070000000000003</v>
      </c>
      <c r="L727" s="59">
        <v>0.58940000000000003</v>
      </c>
      <c r="M727" s="59">
        <v>0.46910000000000002</v>
      </c>
      <c r="N727" s="59">
        <v>0.67569999999999997</v>
      </c>
      <c r="O727" s="59">
        <v>0.63339999999999996</v>
      </c>
      <c r="P727" s="59">
        <v>0.55500000000000005</v>
      </c>
      <c r="Q727" s="59">
        <v>0.54139999999999999</v>
      </c>
      <c r="R727" s="59">
        <v>0.4662</v>
      </c>
      <c r="S727" s="59">
        <v>0.55979999999999996</v>
      </c>
      <c r="T727" s="2">
        <f t="shared" si="22"/>
        <v>0.6</v>
      </c>
      <c r="U727" s="1">
        <f t="shared" si="23"/>
        <v>0</v>
      </c>
    </row>
    <row r="728" spans="1:21" x14ac:dyDescent="0.25">
      <c r="A728" s="66">
        <v>11310</v>
      </c>
      <c r="B728" s="57" t="s">
        <v>957</v>
      </c>
      <c r="C728" s="59" t="s">
        <v>3240</v>
      </c>
      <c r="D728" s="60">
        <v>8027</v>
      </c>
      <c r="E728" s="59">
        <v>181</v>
      </c>
      <c r="F728" s="61">
        <v>4566.3629000000001</v>
      </c>
      <c r="G728" s="64">
        <v>0.58199999999999996</v>
      </c>
      <c r="H728" s="59">
        <v>0.66620000000000001</v>
      </c>
      <c r="I728" s="59">
        <v>0.58399999999999996</v>
      </c>
      <c r="J728" s="59">
        <v>0.63380000000000003</v>
      </c>
      <c r="K728" s="59">
        <v>0.54879999999999995</v>
      </c>
      <c r="L728" s="59">
        <v>0.56769999999999998</v>
      </c>
      <c r="M728" s="59">
        <v>0.53300000000000003</v>
      </c>
      <c r="N728" s="59">
        <v>0.55740000000000001</v>
      </c>
      <c r="O728" s="59">
        <v>0.56179999999999997</v>
      </c>
      <c r="P728" s="59">
        <v>0.57050000000000001</v>
      </c>
      <c r="Q728" s="59">
        <v>0.60070000000000001</v>
      </c>
      <c r="R728" s="59">
        <v>0.59899999999999998</v>
      </c>
      <c r="S728" s="59">
        <v>0.55700000000000005</v>
      </c>
      <c r="T728" s="2">
        <f t="shared" si="22"/>
        <v>0.8</v>
      </c>
      <c r="U728" s="1">
        <f t="shared" si="23"/>
        <v>0</v>
      </c>
    </row>
    <row r="729" spans="1:21" x14ac:dyDescent="0.25">
      <c r="A729" s="66">
        <v>11311</v>
      </c>
      <c r="B729" s="57" t="s">
        <v>950</v>
      </c>
      <c r="C729" s="59" t="s">
        <v>3241</v>
      </c>
      <c r="D729" s="60">
        <v>5928</v>
      </c>
      <c r="E729" s="59">
        <v>5</v>
      </c>
      <c r="F729" s="61">
        <v>3677.6889000000001</v>
      </c>
      <c r="G729" s="64">
        <v>0.62090000000000001</v>
      </c>
      <c r="H729" s="59">
        <v>0.66069999999999995</v>
      </c>
      <c r="I729" s="59">
        <v>0.68759999999999999</v>
      </c>
      <c r="J729" s="59">
        <v>0.63280000000000003</v>
      </c>
      <c r="K729" s="59">
        <v>0.60350000000000004</v>
      </c>
      <c r="L729" s="59">
        <v>0.58940000000000003</v>
      </c>
      <c r="M729" s="59">
        <v>0.69310000000000005</v>
      </c>
      <c r="N729" s="59">
        <v>0.55630000000000002</v>
      </c>
      <c r="O729" s="59">
        <v>0.58409999999999995</v>
      </c>
      <c r="P729" s="59">
        <v>0.6099</v>
      </c>
      <c r="Q729" s="59">
        <v>0.62960000000000005</v>
      </c>
      <c r="R729" s="59">
        <v>0.623</v>
      </c>
      <c r="S729" s="59">
        <v>0.57450000000000001</v>
      </c>
      <c r="T729" s="2">
        <f t="shared" si="22"/>
        <v>0.6</v>
      </c>
      <c r="U729" s="1">
        <f t="shared" si="23"/>
        <v>1</v>
      </c>
    </row>
    <row r="730" spans="1:21" x14ac:dyDescent="0.25">
      <c r="A730" s="66">
        <v>11312</v>
      </c>
      <c r="B730" s="57" t="s">
        <v>954</v>
      </c>
      <c r="C730" s="59" t="s">
        <v>3242</v>
      </c>
      <c r="D730" s="60">
        <v>2381</v>
      </c>
      <c r="E730" s="59">
        <v>5</v>
      </c>
      <c r="F730" s="61">
        <v>1360.6755000000001</v>
      </c>
      <c r="G730" s="64">
        <v>0.57269999999999999</v>
      </c>
      <c r="H730" s="59">
        <v>0.61950000000000005</v>
      </c>
      <c r="I730" s="59">
        <v>0.64019999999999999</v>
      </c>
      <c r="J730" s="59">
        <v>0.62390000000000001</v>
      </c>
      <c r="K730" s="59">
        <v>0.60980000000000001</v>
      </c>
      <c r="L730" s="59">
        <v>0.497</v>
      </c>
      <c r="M730" s="59">
        <v>0.52459999999999996</v>
      </c>
      <c r="N730" s="59">
        <v>0.71579999999999999</v>
      </c>
      <c r="O730" s="59">
        <v>0.57169999999999999</v>
      </c>
      <c r="P730" s="59">
        <v>0.54949999999999999</v>
      </c>
      <c r="Q730" s="59">
        <v>0.50309999999999999</v>
      </c>
      <c r="R730" s="59">
        <v>0.54459999999999997</v>
      </c>
      <c r="S730" s="59">
        <v>0.51959999999999995</v>
      </c>
      <c r="T730" s="2">
        <f t="shared" si="22"/>
        <v>0.6</v>
      </c>
      <c r="U730" s="1">
        <f t="shared" si="23"/>
        <v>0</v>
      </c>
    </row>
    <row r="731" spans="1:21" x14ac:dyDescent="0.25">
      <c r="A731" s="66">
        <v>11313</v>
      </c>
      <c r="B731" s="57" t="s">
        <v>954</v>
      </c>
      <c r="C731" s="59" t="s">
        <v>3243</v>
      </c>
      <c r="D731" s="60">
        <v>1841</v>
      </c>
      <c r="E731" s="59">
        <v>2</v>
      </c>
      <c r="F731" s="61">
        <v>1083.5134</v>
      </c>
      <c r="G731" s="64">
        <v>0.58919999999999995</v>
      </c>
      <c r="H731" s="59">
        <v>0.57399999999999995</v>
      </c>
      <c r="I731" s="59">
        <v>0.54569999999999996</v>
      </c>
      <c r="J731" s="59">
        <v>0.63739999999999997</v>
      </c>
      <c r="K731" s="59">
        <v>0.47310000000000002</v>
      </c>
      <c r="L731" s="59">
        <v>0.63629999999999998</v>
      </c>
      <c r="M731" s="59">
        <v>0.58720000000000006</v>
      </c>
      <c r="N731" s="59">
        <v>0.52200000000000002</v>
      </c>
      <c r="O731" s="59">
        <v>0.46489999999999998</v>
      </c>
      <c r="P731" s="59">
        <v>0.68720000000000003</v>
      </c>
      <c r="Q731" s="59">
        <v>0.60240000000000005</v>
      </c>
      <c r="R731" s="59">
        <v>0.60640000000000005</v>
      </c>
      <c r="S731" s="59">
        <v>0.65580000000000005</v>
      </c>
      <c r="T731" s="2">
        <f t="shared" si="22"/>
        <v>0.6</v>
      </c>
      <c r="U731" s="1">
        <f t="shared" si="23"/>
        <v>0</v>
      </c>
    </row>
    <row r="732" spans="1:21" x14ac:dyDescent="0.25">
      <c r="A732" s="66">
        <v>11314</v>
      </c>
      <c r="B732" s="57" t="s">
        <v>954</v>
      </c>
      <c r="C732" s="59" t="s">
        <v>3244</v>
      </c>
      <c r="D732" s="60">
        <v>2249</v>
      </c>
      <c r="E732" s="60">
        <v>1047</v>
      </c>
      <c r="F732" s="59">
        <v>0</v>
      </c>
      <c r="G732" s="121">
        <f>VLOOKUP($A732,ข้อมูลพื้นฐานรพ_สป_ณสค61!$C$2:$S$897,12,0)</f>
        <v>0.53169999999999995</v>
      </c>
      <c r="H732" s="59">
        <v>0</v>
      </c>
      <c r="I732" s="59">
        <v>0</v>
      </c>
      <c r="J732" s="59">
        <v>0</v>
      </c>
      <c r="K732" s="59">
        <v>0</v>
      </c>
      <c r="L732" s="59">
        <v>0</v>
      </c>
      <c r="M732" s="59">
        <v>0</v>
      </c>
      <c r="N732" s="59">
        <v>0</v>
      </c>
      <c r="O732" s="59">
        <v>0</v>
      </c>
      <c r="P732" s="59">
        <v>0</v>
      </c>
      <c r="Q732" s="59">
        <v>0</v>
      </c>
      <c r="R732" s="59">
        <v>0</v>
      </c>
      <c r="S732" s="59">
        <v>0</v>
      </c>
      <c r="T732" s="2">
        <f t="shared" si="22"/>
        <v>0.6</v>
      </c>
      <c r="U732" s="1">
        <f t="shared" si="23"/>
        <v>0</v>
      </c>
    </row>
    <row r="733" spans="1:21" x14ac:dyDescent="0.25">
      <c r="A733" s="66">
        <v>10737</v>
      </c>
      <c r="B733" s="57" t="s">
        <v>1009</v>
      </c>
      <c r="C733" s="59" t="s">
        <v>3245</v>
      </c>
      <c r="D733" s="60">
        <v>13741</v>
      </c>
      <c r="E733" s="59">
        <v>0</v>
      </c>
      <c r="F733" s="59">
        <v>0</v>
      </c>
      <c r="G733" s="121">
        <f>VLOOKUP($A733,ข้อมูลพื้นฐานรพ_สป_ณสค61!$C$2:$S$897,12,0)</f>
        <v>1.446</v>
      </c>
      <c r="H733" s="59">
        <v>0</v>
      </c>
      <c r="I733" s="59">
        <v>0</v>
      </c>
      <c r="J733" s="59">
        <v>0</v>
      </c>
      <c r="K733" s="59">
        <v>0</v>
      </c>
      <c r="L733" s="59">
        <v>0</v>
      </c>
      <c r="M733" s="59">
        <v>0</v>
      </c>
      <c r="N733" s="59">
        <v>0</v>
      </c>
      <c r="O733" s="59">
        <v>0</v>
      </c>
      <c r="P733" s="59">
        <v>0</v>
      </c>
      <c r="Q733" s="59">
        <v>0</v>
      </c>
      <c r="R733" s="59">
        <v>0</v>
      </c>
      <c r="S733" s="59">
        <v>0</v>
      </c>
      <c r="T733" s="2">
        <f t="shared" si="22"/>
        <v>1.2</v>
      </c>
      <c r="U733" s="1">
        <f t="shared" si="23"/>
        <v>1</v>
      </c>
    </row>
    <row r="734" spans="1:21" x14ac:dyDescent="0.25">
      <c r="A734" s="66">
        <v>11315</v>
      </c>
      <c r="B734" s="57" t="s">
        <v>954</v>
      </c>
      <c r="C734" s="59" t="s">
        <v>3246</v>
      </c>
      <c r="D734" s="60">
        <v>2180</v>
      </c>
      <c r="E734" s="59">
        <v>0</v>
      </c>
      <c r="F734" s="59">
        <v>0</v>
      </c>
      <c r="G734" s="121">
        <f>VLOOKUP($A734,ข้อมูลพื้นฐานรพ_สป_ณสค61!$C$2:$S$897,12,0)</f>
        <v>0.57199999999999995</v>
      </c>
      <c r="H734" s="59">
        <v>0</v>
      </c>
      <c r="I734" s="59">
        <v>0</v>
      </c>
      <c r="J734" s="59">
        <v>0</v>
      </c>
      <c r="K734" s="59">
        <v>0</v>
      </c>
      <c r="L734" s="59">
        <v>0</v>
      </c>
      <c r="M734" s="59">
        <v>0</v>
      </c>
      <c r="N734" s="59">
        <v>0</v>
      </c>
      <c r="O734" s="59">
        <v>0</v>
      </c>
      <c r="P734" s="59">
        <v>0</v>
      </c>
      <c r="Q734" s="59">
        <v>0</v>
      </c>
      <c r="R734" s="59">
        <v>0</v>
      </c>
      <c r="S734" s="59">
        <v>0</v>
      </c>
      <c r="T734" s="2">
        <f t="shared" si="22"/>
        <v>0.6</v>
      </c>
      <c r="U734" s="1">
        <f t="shared" si="23"/>
        <v>0</v>
      </c>
    </row>
    <row r="735" spans="1:21" x14ac:dyDescent="0.25">
      <c r="A735" s="66">
        <v>11316</v>
      </c>
      <c r="B735" s="57" t="s">
        <v>954</v>
      </c>
      <c r="C735" s="59" t="s">
        <v>3247</v>
      </c>
      <c r="D735" s="60">
        <v>5086</v>
      </c>
      <c r="E735" s="59">
        <v>39</v>
      </c>
      <c r="F735" s="61">
        <v>3021.5234</v>
      </c>
      <c r="G735" s="64">
        <v>0.59870000000000001</v>
      </c>
      <c r="H735" s="59">
        <v>0.66020000000000001</v>
      </c>
      <c r="I735" s="59">
        <v>0.61950000000000005</v>
      </c>
      <c r="J735" s="59">
        <v>3.8699999999999998E-2</v>
      </c>
      <c r="K735" s="59">
        <v>0.74770000000000003</v>
      </c>
      <c r="L735" s="59">
        <v>0.65449999999999997</v>
      </c>
      <c r="M735" s="59">
        <v>0.69299999999999995</v>
      </c>
      <c r="N735" s="59">
        <v>0.69650000000000001</v>
      </c>
      <c r="O735" s="59">
        <v>0.72729999999999995</v>
      </c>
      <c r="P735" s="59">
        <v>0.56020000000000003</v>
      </c>
      <c r="Q735" s="59">
        <v>0.60870000000000002</v>
      </c>
      <c r="R735" s="59">
        <v>0.62519999999999998</v>
      </c>
      <c r="S735" s="59">
        <v>0.63560000000000005</v>
      </c>
      <c r="T735" s="2">
        <f t="shared" si="22"/>
        <v>0.6</v>
      </c>
      <c r="U735" s="1">
        <f t="shared" si="23"/>
        <v>0</v>
      </c>
    </row>
    <row r="736" spans="1:21" x14ac:dyDescent="0.25">
      <c r="A736" s="66">
        <v>11317</v>
      </c>
      <c r="B736" s="57" t="s">
        <v>957</v>
      </c>
      <c r="C736" s="59" t="s">
        <v>3248</v>
      </c>
      <c r="D736" s="60">
        <v>13712</v>
      </c>
      <c r="E736" s="59">
        <v>51</v>
      </c>
      <c r="F736" s="61">
        <v>10219.3647</v>
      </c>
      <c r="G736" s="64">
        <v>0.74809999999999999</v>
      </c>
      <c r="H736" s="59">
        <v>0.65139999999999998</v>
      </c>
      <c r="I736" s="59">
        <v>0.7429</v>
      </c>
      <c r="J736" s="59">
        <v>0.69769999999999999</v>
      </c>
      <c r="K736" s="59">
        <v>0.76229999999999998</v>
      </c>
      <c r="L736" s="59">
        <v>0.71350000000000002</v>
      </c>
      <c r="M736" s="59">
        <v>0.73980000000000001</v>
      </c>
      <c r="N736" s="59">
        <v>0.79049999999999998</v>
      </c>
      <c r="O736" s="59">
        <v>0.67069999999999996</v>
      </c>
      <c r="P736" s="59">
        <v>0.74650000000000005</v>
      </c>
      <c r="Q736" s="59">
        <v>0.85409999999999997</v>
      </c>
      <c r="R736" s="59">
        <v>0.80689999999999995</v>
      </c>
      <c r="S736" s="59">
        <v>0.79139999999999999</v>
      </c>
      <c r="T736" s="2">
        <f t="shared" si="22"/>
        <v>0.8</v>
      </c>
      <c r="U736" s="1">
        <f t="shared" si="23"/>
        <v>0</v>
      </c>
    </row>
    <row r="737" spans="1:21" x14ac:dyDescent="0.25">
      <c r="A737" s="66">
        <v>11318</v>
      </c>
      <c r="B737" s="57" t="s">
        <v>954</v>
      </c>
      <c r="C737" s="59" t="s">
        <v>3249</v>
      </c>
      <c r="D737" s="60">
        <v>3365</v>
      </c>
      <c r="E737" s="59">
        <v>23</v>
      </c>
      <c r="F737" s="61">
        <v>1883.1316999999999</v>
      </c>
      <c r="G737" s="64">
        <v>0.5635</v>
      </c>
      <c r="H737" s="59">
        <v>0.49399999999999999</v>
      </c>
      <c r="I737" s="59">
        <v>0.51819999999999999</v>
      </c>
      <c r="J737" s="59">
        <v>0.52939999999999998</v>
      </c>
      <c r="K737" s="59">
        <v>0.51290000000000002</v>
      </c>
      <c r="L737" s="59">
        <v>0.55779999999999996</v>
      </c>
      <c r="M737" s="59">
        <v>0.49830000000000002</v>
      </c>
      <c r="N737" s="59">
        <v>0.53849999999999998</v>
      </c>
      <c r="O737" s="59">
        <v>0.75490000000000002</v>
      </c>
      <c r="P737" s="59">
        <v>0.5373</v>
      </c>
      <c r="Q737" s="59">
        <v>0.621</v>
      </c>
      <c r="R737" s="59">
        <v>0.65159999999999996</v>
      </c>
      <c r="S737" s="59">
        <v>0.53349999999999997</v>
      </c>
      <c r="T737" s="2">
        <f t="shared" si="22"/>
        <v>0.6</v>
      </c>
      <c r="U737" s="1">
        <f t="shared" si="23"/>
        <v>0</v>
      </c>
    </row>
    <row r="738" spans="1:21" x14ac:dyDescent="0.25">
      <c r="A738" s="66">
        <v>11319</v>
      </c>
      <c r="B738" s="57" t="s">
        <v>954</v>
      </c>
      <c r="C738" s="59" t="s">
        <v>3250</v>
      </c>
      <c r="D738" s="60">
        <v>4079</v>
      </c>
      <c r="E738" s="59">
        <v>1</v>
      </c>
      <c r="F738" s="61">
        <v>2662.3548000000001</v>
      </c>
      <c r="G738" s="64">
        <v>0.65290000000000004</v>
      </c>
      <c r="H738" s="59">
        <v>0.77080000000000004</v>
      </c>
      <c r="I738" s="59">
        <v>0.64380000000000004</v>
      </c>
      <c r="J738" s="59">
        <v>0.69599999999999995</v>
      </c>
      <c r="K738" s="59">
        <v>0.65920000000000001</v>
      </c>
      <c r="L738" s="59">
        <v>0.61099999999999999</v>
      </c>
      <c r="M738" s="59">
        <v>0.67190000000000005</v>
      </c>
      <c r="N738" s="59">
        <v>0.71109999999999995</v>
      </c>
      <c r="O738" s="59">
        <v>0.64870000000000005</v>
      </c>
      <c r="P738" s="59">
        <v>0.58409999999999995</v>
      </c>
      <c r="Q738" s="59">
        <v>0.61129999999999995</v>
      </c>
      <c r="R738" s="59">
        <v>0.62019999999999997</v>
      </c>
      <c r="S738" s="59">
        <v>0.61209999999999998</v>
      </c>
      <c r="T738" s="2">
        <f t="shared" si="22"/>
        <v>0.6</v>
      </c>
      <c r="U738" s="1">
        <f t="shared" si="23"/>
        <v>1</v>
      </c>
    </row>
    <row r="739" spans="1:21" x14ac:dyDescent="0.25">
      <c r="A739" s="66">
        <v>11320</v>
      </c>
      <c r="B739" s="57" t="s">
        <v>1009</v>
      </c>
      <c r="C739" s="59" t="s">
        <v>3251</v>
      </c>
      <c r="D739" s="60">
        <v>21052</v>
      </c>
      <c r="E739" s="60">
        <v>4044</v>
      </c>
      <c r="F739" s="61">
        <v>17670.953600000001</v>
      </c>
      <c r="G739" s="64">
        <v>1.0389999999999999</v>
      </c>
      <c r="H739" s="59">
        <v>0</v>
      </c>
      <c r="I739" s="59">
        <v>0</v>
      </c>
      <c r="J739" s="59">
        <v>0</v>
      </c>
      <c r="K739" s="59">
        <v>1.5205</v>
      </c>
      <c r="L739" s="59">
        <v>0</v>
      </c>
      <c r="M739" s="59">
        <v>1.4422999999999999</v>
      </c>
      <c r="N739" s="59">
        <v>1.5597000000000001</v>
      </c>
      <c r="O739" s="59">
        <v>1.5379</v>
      </c>
      <c r="P739" s="59">
        <v>1.538</v>
      </c>
      <c r="Q739" s="59">
        <v>1.5717000000000001</v>
      </c>
      <c r="R739" s="59">
        <v>1.5342</v>
      </c>
      <c r="S739" s="59">
        <v>0</v>
      </c>
      <c r="T739" s="2">
        <f t="shared" si="22"/>
        <v>1.2</v>
      </c>
      <c r="U739" s="1">
        <f t="shared" si="23"/>
        <v>0</v>
      </c>
    </row>
    <row r="740" spans="1:21" x14ac:dyDescent="0.25">
      <c r="A740" s="66">
        <v>11321</v>
      </c>
      <c r="B740" s="57" t="s">
        <v>954</v>
      </c>
      <c r="C740" s="59" t="s">
        <v>3252</v>
      </c>
      <c r="D740" s="60">
        <v>4393</v>
      </c>
      <c r="E740" s="59">
        <v>0</v>
      </c>
      <c r="F740" s="61">
        <v>3653.5749999999998</v>
      </c>
      <c r="G740" s="64">
        <v>0.83169999999999999</v>
      </c>
      <c r="H740" s="59">
        <v>0.82899999999999996</v>
      </c>
      <c r="I740" s="59">
        <v>0.8387</v>
      </c>
      <c r="J740" s="59">
        <v>0.98219999999999996</v>
      </c>
      <c r="K740" s="59">
        <v>0.86339999999999995</v>
      </c>
      <c r="L740" s="59">
        <v>0.83299999999999996</v>
      </c>
      <c r="M740" s="59">
        <v>0.78420000000000001</v>
      </c>
      <c r="N740" s="59">
        <v>0.88719999999999999</v>
      </c>
      <c r="O740" s="59">
        <v>0.76219999999999999</v>
      </c>
      <c r="P740" s="59">
        <v>0.80600000000000005</v>
      </c>
      <c r="Q740" s="59">
        <v>0.82869999999999999</v>
      </c>
      <c r="R740" s="59">
        <v>0.68359999999999999</v>
      </c>
      <c r="S740" s="59">
        <v>0.77539999999999998</v>
      </c>
      <c r="T740" s="2">
        <f t="shared" si="22"/>
        <v>0.6</v>
      </c>
      <c r="U740" s="1">
        <f t="shared" si="23"/>
        <v>1</v>
      </c>
    </row>
    <row r="741" spans="1:21" x14ac:dyDescent="0.25">
      <c r="A741" s="66">
        <v>10680</v>
      </c>
      <c r="B741" s="57" t="s">
        <v>946</v>
      </c>
      <c r="C741" s="59" t="s">
        <v>3651</v>
      </c>
      <c r="D741" s="60">
        <v>51067</v>
      </c>
      <c r="E741" s="59">
        <v>0</v>
      </c>
      <c r="F741" s="61">
        <v>55051.281000000003</v>
      </c>
      <c r="G741" s="64">
        <v>1.0780000000000001</v>
      </c>
      <c r="H741" s="59">
        <v>0</v>
      </c>
      <c r="I741" s="59">
        <v>0</v>
      </c>
      <c r="J741" s="59">
        <v>0</v>
      </c>
      <c r="K741" s="59">
        <v>1.61</v>
      </c>
      <c r="L741" s="59">
        <v>1.5430999999999999</v>
      </c>
      <c r="M741" s="59">
        <v>1.5411999999999999</v>
      </c>
      <c r="N741" s="59">
        <v>1.5626</v>
      </c>
      <c r="O741" s="59">
        <v>1.5645</v>
      </c>
      <c r="P741" s="59">
        <v>1.3368</v>
      </c>
      <c r="Q741" s="59">
        <v>1.5074000000000001</v>
      </c>
      <c r="R741" s="59">
        <v>1.3284</v>
      </c>
      <c r="S741" s="59">
        <v>0</v>
      </c>
      <c r="T741" s="2">
        <f t="shared" si="22"/>
        <v>1.6</v>
      </c>
      <c r="U741" s="1">
        <f t="shared" si="23"/>
        <v>0</v>
      </c>
    </row>
    <row r="742" spans="1:21" x14ac:dyDescent="0.25">
      <c r="A742" s="66">
        <v>11322</v>
      </c>
      <c r="B742" s="57" t="s">
        <v>954</v>
      </c>
      <c r="C742" s="59" t="s">
        <v>3652</v>
      </c>
      <c r="D742" s="60">
        <v>2182</v>
      </c>
      <c r="E742" s="59">
        <v>17</v>
      </c>
      <c r="F742" s="61">
        <v>1084.8376000000001</v>
      </c>
      <c r="G742" s="64">
        <v>0.50109999999999999</v>
      </c>
      <c r="H742" s="59">
        <v>0.53080000000000005</v>
      </c>
      <c r="I742" s="59">
        <v>0.48089999999999999</v>
      </c>
      <c r="J742" s="59">
        <v>0.4284</v>
      </c>
      <c r="K742" s="59">
        <v>0.57589999999999997</v>
      </c>
      <c r="L742" s="59">
        <v>0.62170000000000003</v>
      </c>
      <c r="M742" s="59">
        <v>0.49709999999999999</v>
      </c>
      <c r="N742" s="59">
        <v>0.48089999999999999</v>
      </c>
      <c r="O742" s="59">
        <v>0.49680000000000002</v>
      </c>
      <c r="P742" s="59">
        <v>0.46400000000000002</v>
      </c>
      <c r="Q742" s="59">
        <v>0.49919999999999998</v>
      </c>
      <c r="R742" s="59">
        <v>0.47489999999999999</v>
      </c>
      <c r="S742" s="59">
        <v>0.49659999999999999</v>
      </c>
      <c r="T742" s="2">
        <f t="shared" si="22"/>
        <v>0.6</v>
      </c>
      <c r="U742" s="1">
        <f t="shared" si="23"/>
        <v>0</v>
      </c>
    </row>
    <row r="743" spans="1:21" x14ac:dyDescent="0.25">
      <c r="A743" s="66">
        <v>11324</v>
      </c>
      <c r="B743" s="57" t="s">
        <v>954</v>
      </c>
      <c r="C743" s="59" t="s">
        <v>3653</v>
      </c>
      <c r="D743" s="60">
        <v>4993</v>
      </c>
      <c r="E743" s="60">
        <v>2929</v>
      </c>
      <c r="F743" s="59">
        <v>0</v>
      </c>
      <c r="G743" s="121">
        <f>VLOOKUP($A743,ข้อมูลพื้นฐานรพ_สป_ณสค61!$C$2:$S$897,12,0)</f>
        <v>0.56999999999999995</v>
      </c>
      <c r="H743" s="59">
        <v>0</v>
      </c>
      <c r="I743" s="59">
        <v>0</v>
      </c>
      <c r="J743" s="59">
        <v>0</v>
      </c>
      <c r="K743" s="59">
        <v>0</v>
      </c>
      <c r="L743" s="59">
        <v>0</v>
      </c>
      <c r="M743" s="59">
        <v>0</v>
      </c>
      <c r="N743" s="59">
        <v>0</v>
      </c>
      <c r="O743" s="59">
        <v>0</v>
      </c>
      <c r="P743" s="59">
        <v>0</v>
      </c>
      <c r="Q743" s="59">
        <v>0</v>
      </c>
      <c r="R743" s="59">
        <v>0</v>
      </c>
      <c r="S743" s="59">
        <v>0</v>
      </c>
      <c r="T743" s="2">
        <f t="shared" si="22"/>
        <v>0.6</v>
      </c>
      <c r="U743" s="1">
        <f t="shared" si="23"/>
        <v>0</v>
      </c>
    </row>
    <row r="744" spans="1:21" x14ac:dyDescent="0.25">
      <c r="A744" s="66">
        <v>11325</v>
      </c>
      <c r="B744" s="57" t="s">
        <v>957</v>
      </c>
      <c r="C744" s="59" t="s">
        <v>3654</v>
      </c>
      <c r="D744" s="60">
        <v>6854</v>
      </c>
      <c r="E744" s="59">
        <v>335</v>
      </c>
      <c r="F744" s="61">
        <v>2337.0189999999998</v>
      </c>
      <c r="G744" s="64">
        <v>0.35849999999999999</v>
      </c>
      <c r="H744" s="59">
        <v>0.50280000000000002</v>
      </c>
      <c r="I744" s="59">
        <v>0.50509999999999999</v>
      </c>
      <c r="J744" s="59">
        <v>0.48920000000000002</v>
      </c>
      <c r="K744" s="59">
        <v>0.39810000000000001</v>
      </c>
      <c r="L744" s="59">
        <v>0.30969999999999998</v>
      </c>
      <c r="M744" s="59">
        <v>0.1409</v>
      </c>
      <c r="N744" s="59">
        <v>9.8199999999999996E-2</v>
      </c>
      <c r="O744" s="59">
        <v>9.3700000000000006E-2</v>
      </c>
      <c r="P744" s="59">
        <v>0.27279999999999999</v>
      </c>
      <c r="Q744" s="59">
        <v>0.51680000000000004</v>
      </c>
      <c r="R744" s="59">
        <v>0.52359999999999995</v>
      </c>
      <c r="S744" s="59">
        <v>0.47270000000000001</v>
      </c>
      <c r="T744" s="2">
        <f t="shared" si="22"/>
        <v>0.8</v>
      </c>
      <c r="U744" s="1">
        <f t="shared" si="23"/>
        <v>0</v>
      </c>
    </row>
    <row r="745" spans="1:21" x14ac:dyDescent="0.25">
      <c r="A745" s="66">
        <v>11326</v>
      </c>
      <c r="B745" s="57" t="s">
        <v>954</v>
      </c>
      <c r="C745" s="59" t="s">
        <v>3655</v>
      </c>
      <c r="D745" s="60">
        <v>2792</v>
      </c>
      <c r="E745" s="59">
        <v>12</v>
      </c>
      <c r="F745" s="59">
        <v>712.75519999999995</v>
      </c>
      <c r="G745" s="64">
        <v>0.25640000000000002</v>
      </c>
      <c r="H745" s="59">
        <v>0.3301</v>
      </c>
      <c r="I745" s="59">
        <v>0.3271</v>
      </c>
      <c r="J745" s="59">
        <v>0.24660000000000001</v>
      </c>
      <c r="K745" s="59">
        <v>0.3115</v>
      </c>
      <c r="L745" s="59">
        <v>0.2752</v>
      </c>
      <c r="M745" s="59">
        <v>0.2288</v>
      </c>
      <c r="N745" s="59">
        <v>0.29620000000000002</v>
      </c>
      <c r="O745" s="59">
        <v>0.20710000000000001</v>
      </c>
      <c r="P745" s="59">
        <v>0.1507</v>
      </c>
      <c r="Q745" s="59">
        <v>2.1499999999999998E-2</v>
      </c>
      <c r="R745" s="59">
        <v>0.28120000000000001</v>
      </c>
      <c r="S745" s="59">
        <v>0.4325</v>
      </c>
      <c r="T745" s="2">
        <f t="shared" si="22"/>
        <v>0.6</v>
      </c>
      <c r="U745" s="1">
        <f t="shared" si="23"/>
        <v>0</v>
      </c>
    </row>
    <row r="746" spans="1:21" x14ac:dyDescent="0.25">
      <c r="A746" s="66">
        <v>11327</v>
      </c>
      <c r="B746" s="57" t="s">
        <v>950</v>
      </c>
      <c r="C746" s="59" t="s">
        <v>3656</v>
      </c>
      <c r="D746" s="60">
        <v>4554</v>
      </c>
      <c r="E746" s="60">
        <v>2522</v>
      </c>
      <c r="F746" s="59">
        <v>554.43740000000003</v>
      </c>
      <c r="G746" s="64">
        <v>0.27289999999999998</v>
      </c>
      <c r="H746" s="59">
        <v>0.39460000000000001</v>
      </c>
      <c r="I746" s="59">
        <v>0.221</v>
      </c>
      <c r="J746" s="59">
        <v>0.41349999999999998</v>
      </c>
      <c r="K746" s="59">
        <v>0.30840000000000001</v>
      </c>
      <c r="L746" s="59">
        <v>0.27250000000000002</v>
      </c>
      <c r="M746" s="59">
        <v>0.26079999999999998</v>
      </c>
      <c r="N746" s="59">
        <v>0.3206</v>
      </c>
      <c r="O746" s="59">
        <v>6.6699999999999995E-2</v>
      </c>
      <c r="P746" s="59">
        <v>0.29699999999999999</v>
      </c>
      <c r="Q746" s="59">
        <v>2.47E-2</v>
      </c>
      <c r="R746" s="59">
        <v>3.56E-2</v>
      </c>
      <c r="S746" s="59">
        <v>5.3999999999999999E-2</v>
      </c>
      <c r="T746" s="2">
        <f t="shared" si="22"/>
        <v>0.6</v>
      </c>
      <c r="U746" s="1">
        <f t="shared" si="23"/>
        <v>0</v>
      </c>
    </row>
    <row r="747" spans="1:21" x14ac:dyDescent="0.25">
      <c r="A747" s="66">
        <v>11328</v>
      </c>
      <c r="B747" s="57" t="s">
        <v>950</v>
      </c>
      <c r="C747" s="59" t="s">
        <v>3657</v>
      </c>
      <c r="D747" s="60">
        <v>6701</v>
      </c>
      <c r="E747" s="59">
        <v>162</v>
      </c>
      <c r="F747" s="61">
        <v>2974.7116000000001</v>
      </c>
      <c r="G747" s="64">
        <v>0.45490000000000003</v>
      </c>
      <c r="H747" s="59">
        <v>0.4955</v>
      </c>
      <c r="I747" s="59">
        <v>0.46879999999999999</v>
      </c>
      <c r="J747" s="59">
        <v>0.44379999999999997</v>
      </c>
      <c r="K747" s="59">
        <v>0.4551</v>
      </c>
      <c r="L747" s="59">
        <v>0.46779999999999999</v>
      </c>
      <c r="M747" s="59">
        <v>0.48149999999999998</v>
      </c>
      <c r="N747" s="59">
        <v>0.45469999999999999</v>
      </c>
      <c r="O747" s="59">
        <v>0.41220000000000001</v>
      </c>
      <c r="P747" s="59">
        <v>0.42909999999999998</v>
      </c>
      <c r="Q747" s="59">
        <v>0.45490000000000003</v>
      </c>
      <c r="R747" s="59">
        <v>0.48559999999999998</v>
      </c>
      <c r="S747" s="59">
        <v>0.41699999999999998</v>
      </c>
      <c r="T747" s="2">
        <f t="shared" si="22"/>
        <v>0.6</v>
      </c>
      <c r="U747" s="1">
        <f t="shared" si="23"/>
        <v>0</v>
      </c>
    </row>
    <row r="748" spans="1:21" x14ac:dyDescent="0.25">
      <c r="A748" s="66">
        <v>11329</v>
      </c>
      <c r="B748" s="57" t="s">
        <v>957</v>
      </c>
      <c r="C748" s="59" t="s">
        <v>3658</v>
      </c>
      <c r="D748" s="60">
        <v>23769</v>
      </c>
      <c r="E748" s="60">
        <v>3578</v>
      </c>
      <c r="F748" s="61">
        <v>17545.603599999999</v>
      </c>
      <c r="G748" s="64">
        <v>0.86899999999999999</v>
      </c>
      <c r="H748" s="59">
        <v>0.8629</v>
      </c>
      <c r="I748" s="59">
        <v>0.79430000000000001</v>
      </c>
      <c r="J748" s="59">
        <v>0.79669999999999996</v>
      </c>
      <c r="K748" s="59">
        <v>0.7883</v>
      </c>
      <c r="L748" s="59">
        <v>0.7863</v>
      </c>
      <c r="M748" s="59">
        <v>0.89249999999999996</v>
      </c>
      <c r="N748" s="59">
        <v>0.85199999999999998</v>
      </c>
      <c r="O748" s="59">
        <v>0.90739999999999998</v>
      </c>
      <c r="P748" s="59">
        <v>0.90600000000000003</v>
      </c>
      <c r="Q748" s="59">
        <v>0.94430000000000003</v>
      </c>
      <c r="R748" s="59">
        <v>1.0048999999999999</v>
      </c>
      <c r="S748" s="59">
        <v>0.88549999999999995</v>
      </c>
      <c r="T748" s="2">
        <f t="shared" si="22"/>
        <v>0.8</v>
      </c>
      <c r="U748" s="1">
        <f t="shared" si="23"/>
        <v>1</v>
      </c>
    </row>
    <row r="749" spans="1:21" x14ac:dyDescent="0.25">
      <c r="A749" s="66">
        <v>11330</v>
      </c>
      <c r="B749" s="57" t="s">
        <v>983</v>
      </c>
      <c r="C749" s="59" t="s">
        <v>3659</v>
      </c>
      <c r="D749" s="60">
        <v>28214</v>
      </c>
      <c r="E749" s="59">
        <v>732</v>
      </c>
      <c r="F749" s="61">
        <v>25388.103599999999</v>
      </c>
      <c r="G749" s="64">
        <v>0.92379999999999995</v>
      </c>
      <c r="H749" s="59">
        <v>0.92020000000000002</v>
      </c>
      <c r="I749" s="59">
        <v>0.93049999999999999</v>
      </c>
      <c r="J749" s="59">
        <v>0.9657</v>
      </c>
      <c r="K749" s="59">
        <v>0.97</v>
      </c>
      <c r="L749" s="59">
        <v>0.94179999999999997</v>
      </c>
      <c r="M749" s="59">
        <v>0.9083</v>
      </c>
      <c r="N749" s="59">
        <v>0.92449999999999999</v>
      </c>
      <c r="O749" s="59">
        <v>0.93259999999999998</v>
      </c>
      <c r="P749" s="59">
        <v>0.96540000000000004</v>
      </c>
      <c r="Q749" s="59">
        <v>0.92879999999999996</v>
      </c>
      <c r="R749" s="59">
        <v>0.92830000000000001</v>
      </c>
      <c r="S749" s="59">
        <v>0.79949999999999999</v>
      </c>
      <c r="T749" s="2">
        <f t="shared" si="22"/>
        <v>1</v>
      </c>
      <c r="U749" s="1">
        <f t="shared" si="23"/>
        <v>0</v>
      </c>
    </row>
    <row r="750" spans="1:21" x14ac:dyDescent="0.25">
      <c r="A750" s="66">
        <v>11331</v>
      </c>
      <c r="B750" s="57" t="s">
        <v>954</v>
      </c>
      <c r="C750" s="59" t="s">
        <v>3660</v>
      </c>
      <c r="D750" s="60">
        <v>2801</v>
      </c>
      <c r="E750" s="59">
        <v>239</v>
      </c>
      <c r="F750" s="61">
        <v>1149.5219999999999</v>
      </c>
      <c r="G750" s="64">
        <v>0.44869999999999999</v>
      </c>
      <c r="H750" s="59">
        <v>0.4738</v>
      </c>
      <c r="I750" s="59">
        <v>0.47049999999999997</v>
      </c>
      <c r="J750" s="59">
        <v>0.4667</v>
      </c>
      <c r="K750" s="59">
        <v>0.42980000000000002</v>
      </c>
      <c r="L750" s="59">
        <v>0.42159999999999997</v>
      </c>
      <c r="M750" s="59">
        <v>0.4889</v>
      </c>
      <c r="N750" s="59">
        <v>0.43159999999999998</v>
      </c>
      <c r="O750" s="59">
        <v>0.46200000000000002</v>
      </c>
      <c r="P750" s="59">
        <v>0.44779999999999998</v>
      </c>
      <c r="Q750" s="59">
        <v>0.46529999999999999</v>
      </c>
      <c r="R750" s="59">
        <v>0.2218</v>
      </c>
      <c r="S750" s="59">
        <v>0.45040000000000002</v>
      </c>
      <c r="T750" s="2">
        <f t="shared" si="22"/>
        <v>0.6</v>
      </c>
      <c r="U750" s="1">
        <f t="shared" si="23"/>
        <v>0</v>
      </c>
    </row>
    <row r="751" spans="1:21" x14ac:dyDescent="0.25">
      <c r="A751" s="66">
        <v>11332</v>
      </c>
      <c r="B751" s="57" t="s">
        <v>950</v>
      </c>
      <c r="C751" s="59" t="s">
        <v>3661</v>
      </c>
      <c r="D751" s="60">
        <v>6120</v>
      </c>
      <c r="E751" s="59">
        <v>79</v>
      </c>
      <c r="F751" s="61">
        <v>2929.4490000000001</v>
      </c>
      <c r="G751" s="64">
        <v>0.4849</v>
      </c>
      <c r="H751" s="59">
        <v>0.47289999999999999</v>
      </c>
      <c r="I751" s="59">
        <v>0.4854</v>
      </c>
      <c r="J751" s="59">
        <v>0.50690000000000002</v>
      </c>
      <c r="K751" s="59">
        <v>0.5363</v>
      </c>
      <c r="L751" s="59">
        <v>0.50980000000000003</v>
      </c>
      <c r="M751" s="59">
        <v>0.47839999999999999</v>
      </c>
      <c r="N751" s="59">
        <v>0.46889999999999998</v>
      </c>
      <c r="O751" s="59">
        <v>0.4516</v>
      </c>
      <c r="P751" s="59">
        <v>0.496</v>
      </c>
      <c r="Q751" s="59">
        <v>0.433</v>
      </c>
      <c r="R751" s="59">
        <v>0.50460000000000005</v>
      </c>
      <c r="S751" s="59">
        <v>0.4652</v>
      </c>
      <c r="T751" s="2">
        <f t="shared" si="22"/>
        <v>0.6</v>
      </c>
      <c r="U751" s="1">
        <f t="shared" si="23"/>
        <v>0</v>
      </c>
    </row>
    <row r="752" spans="1:21" x14ac:dyDescent="0.25">
      <c r="A752" s="66">
        <v>11333</v>
      </c>
      <c r="B752" s="57" t="s">
        <v>957</v>
      </c>
      <c r="C752" s="59" t="s">
        <v>3662</v>
      </c>
      <c r="D752" s="60">
        <v>7739</v>
      </c>
      <c r="E752" s="59">
        <v>34</v>
      </c>
      <c r="F752" s="61">
        <v>3718.0603999999998</v>
      </c>
      <c r="G752" s="64">
        <v>0.48259999999999997</v>
      </c>
      <c r="H752" s="59">
        <v>0.64900000000000002</v>
      </c>
      <c r="I752" s="59">
        <v>0.55510000000000004</v>
      </c>
      <c r="J752" s="59">
        <v>0.48230000000000001</v>
      </c>
      <c r="K752" s="59">
        <v>0.46579999999999999</v>
      </c>
      <c r="L752" s="59">
        <v>0.47870000000000001</v>
      </c>
      <c r="M752" s="59">
        <v>0.4627</v>
      </c>
      <c r="N752" s="59">
        <v>0.48430000000000001</v>
      </c>
      <c r="O752" s="59">
        <v>0.48070000000000002</v>
      </c>
      <c r="P752" s="59">
        <v>0.49390000000000001</v>
      </c>
      <c r="Q752" s="59">
        <v>0.44490000000000002</v>
      </c>
      <c r="R752" s="59">
        <v>0.49769999999999998</v>
      </c>
      <c r="S752" s="59">
        <v>0.3165</v>
      </c>
      <c r="T752" s="2">
        <f t="shared" si="22"/>
        <v>0.8</v>
      </c>
      <c r="U752" s="1">
        <f t="shared" si="23"/>
        <v>0</v>
      </c>
    </row>
    <row r="753" spans="1:21" x14ac:dyDescent="0.25">
      <c r="A753" s="66">
        <v>11334</v>
      </c>
      <c r="B753" s="57" t="s">
        <v>950</v>
      </c>
      <c r="C753" s="59" t="s">
        <v>3663</v>
      </c>
      <c r="D753" s="60">
        <v>5640</v>
      </c>
      <c r="E753" s="59">
        <v>213</v>
      </c>
      <c r="F753" s="61">
        <v>2509.2709</v>
      </c>
      <c r="G753" s="64">
        <v>0.46239999999999998</v>
      </c>
      <c r="H753" s="59">
        <v>0.47320000000000001</v>
      </c>
      <c r="I753" s="59">
        <v>0.45960000000000001</v>
      </c>
      <c r="J753" s="59">
        <v>0.47349999999999998</v>
      </c>
      <c r="K753" s="59">
        <v>0.4496</v>
      </c>
      <c r="L753" s="59">
        <v>0.47039999999999998</v>
      </c>
      <c r="M753" s="59">
        <v>0.47</v>
      </c>
      <c r="N753" s="59">
        <v>0.44259999999999999</v>
      </c>
      <c r="O753" s="59">
        <v>0.44700000000000001</v>
      </c>
      <c r="P753" s="59">
        <v>0.48270000000000002</v>
      </c>
      <c r="Q753" s="59">
        <v>0.49149999999999999</v>
      </c>
      <c r="R753" s="59">
        <v>0.46489999999999998</v>
      </c>
      <c r="S753" s="59">
        <v>0.38440000000000002</v>
      </c>
      <c r="T753" s="2">
        <f t="shared" si="22"/>
        <v>0.6</v>
      </c>
      <c r="U753" s="1">
        <f t="shared" si="23"/>
        <v>0</v>
      </c>
    </row>
    <row r="754" spans="1:21" x14ac:dyDescent="0.25">
      <c r="A754" s="66">
        <v>11335</v>
      </c>
      <c r="B754" s="57" t="s">
        <v>983</v>
      </c>
      <c r="C754" s="59" t="s">
        <v>3664</v>
      </c>
      <c r="D754" s="60">
        <v>20204</v>
      </c>
      <c r="E754" s="59">
        <v>73</v>
      </c>
      <c r="F754" s="61">
        <v>17438.8318</v>
      </c>
      <c r="G754" s="64">
        <v>0.86629999999999996</v>
      </c>
      <c r="H754" s="59">
        <v>0.86899999999999999</v>
      </c>
      <c r="I754" s="59">
        <v>0.88859999999999995</v>
      </c>
      <c r="J754" s="59">
        <v>0.88090000000000002</v>
      </c>
      <c r="K754" s="59">
        <v>0.98560000000000003</v>
      </c>
      <c r="L754" s="59">
        <v>0.90669999999999995</v>
      </c>
      <c r="M754" s="59">
        <v>0.83589999999999998</v>
      </c>
      <c r="N754" s="59">
        <v>0.8175</v>
      </c>
      <c r="O754" s="59">
        <v>0.8216</v>
      </c>
      <c r="P754" s="59">
        <v>0.84840000000000004</v>
      </c>
      <c r="Q754" s="59">
        <v>0.80889999999999995</v>
      </c>
      <c r="R754" s="59">
        <v>0.86160000000000003</v>
      </c>
      <c r="S754" s="59">
        <v>0.88080000000000003</v>
      </c>
      <c r="T754" s="2">
        <f t="shared" si="22"/>
        <v>1</v>
      </c>
      <c r="U754" s="1">
        <f t="shared" si="23"/>
        <v>0</v>
      </c>
    </row>
    <row r="755" spans="1:21" x14ac:dyDescent="0.25">
      <c r="A755" s="66">
        <v>11336</v>
      </c>
      <c r="B755" s="57" t="s">
        <v>954</v>
      </c>
      <c r="C755" s="59" t="s">
        <v>3665</v>
      </c>
      <c r="D755" s="60">
        <v>4931</v>
      </c>
      <c r="E755" s="59">
        <v>30</v>
      </c>
      <c r="F755" s="61">
        <v>2352.4971999999998</v>
      </c>
      <c r="G755" s="64">
        <v>0.48</v>
      </c>
      <c r="H755" s="59">
        <v>0.47249999999999998</v>
      </c>
      <c r="I755" s="59">
        <v>0.51639999999999997</v>
      </c>
      <c r="J755" s="59">
        <v>0.4672</v>
      </c>
      <c r="K755" s="59">
        <v>0.432</v>
      </c>
      <c r="L755" s="59">
        <v>0.47720000000000001</v>
      </c>
      <c r="M755" s="59">
        <v>0.4839</v>
      </c>
      <c r="N755" s="59">
        <v>0.46820000000000001</v>
      </c>
      <c r="O755" s="59">
        <v>0.49709999999999999</v>
      </c>
      <c r="P755" s="59">
        <v>0.48159999999999997</v>
      </c>
      <c r="Q755" s="59">
        <v>0.48699999999999999</v>
      </c>
      <c r="R755" s="59">
        <v>0.46100000000000002</v>
      </c>
      <c r="S755" s="59">
        <v>0.52549999999999997</v>
      </c>
      <c r="T755" s="2">
        <f t="shared" si="22"/>
        <v>0.6</v>
      </c>
      <c r="U755" s="1">
        <f t="shared" si="23"/>
        <v>0</v>
      </c>
    </row>
    <row r="756" spans="1:21" x14ac:dyDescent="0.25">
      <c r="A756" s="66">
        <v>11337</v>
      </c>
      <c r="B756" s="57" t="s">
        <v>954</v>
      </c>
      <c r="C756" s="59" t="s">
        <v>3666</v>
      </c>
      <c r="D756" s="60">
        <v>4850</v>
      </c>
      <c r="E756" s="59">
        <v>346</v>
      </c>
      <c r="F756" s="61">
        <v>2077.8476000000001</v>
      </c>
      <c r="G756" s="64">
        <v>0.46129999999999999</v>
      </c>
      <c r="H756" s="59">
        <v>0.55859999999999999</v>
      </c>
      <c r="I756" s="59">
        <v>0.49049999999999999</v>
      </c>
      <c r="J756" s="59">
        <v>0.51449999999999996</v>
      </c>
      <c r="K756" s="59">
        <v>0.52880000000000005</v>
      </c>
      <c r="L756" s="59">
        <v>0.49569999999999997</v>
      </c>
      <c r="M756" s="59">
        <v>0.52929999999999999</v>
      </c>
      <c r="N756" s="59">
        <v>0.46939999999999998</v>
      </c>
      <c r="O756" s="59">
        <v>0.45150000000000001</v>
      </c>
      <c r="P756" s="59">
        <v>0.4496</v>
      </c>
      <c r="Q756" s="59">
        <v>0.32490000000000002</v>
      </c>
      <c r="R756" s="59">
        <v>0.34799999999999998</v>
      </c>
      <c r="S756" s="59">
        <v>0.25840000000000002</v>
      </c>
      <c r="T756" s="2">
        <f t="shared" si="22"/>
        <v>0.6</v>
      </c>
      <c r="U756" s="1">
        <f t="shared" si="23"/>
        <v>0</v>
      </c>
    </row>
    <row r="757" spans="1:21" x14ac:dyDescent="0.25">
      <c r="A757" s="66">
        <v>11338</v>
      </c>
      <c r="B757" s="57" t="s">
        <v>954</v>
      </c>
      <c r="C757" s="59" t="s">
        <v>3667</v>
      </c>
      <c r="D757" s="60">
        <v>4671</v>
      </c>
      <c r="E757" s="60">
        <v>2228</v>
      </c>
      <c r="F757" s="59">
        <v>269.51589999999999</v>
      </c>
      <c r="G757" s="64">
        <v>0.1103</v>
      </c>
      <c r="H757" s="59">
        <v>0.41570000000000001</v>
      </c>
      <c r="I757" s="59">
        <v>0</v>
      </c>
      <c r="J757" s="59">
        <v>0.39560000000000001</v>
      </c>
      <c r="K757" s="59">
        <v>0.35460000000000003</v>
      </c>
      <c r="L757" s="59">
        <v>1.2E-2</v>
      </c>
      <c r="M757" s="59">
        <v>0</v>
      </c>
      <c r="N757" s="59">
        <v>0.40129999999999999</v>
      </c>
      <c r="O757" s="59">
        <v>2.52E-2</v>
      </c>
      <c r="P757" s="59">
        <v>4.9299999999999997E-2</v>
      </c>
      <c r="Q757" s="59">
        <v>0</v>
      </c>
      <c r="R757" s="59">
        <v>4.3799999999999999E-2</v>
      </c>
      <c r="S757" s="59">
        <v>7.0000000000000007E-2</v>
      </c>
      <c r="T757" s="2">
        <f t="shared" si="22"/>
        <v>0.6</v>
      </c>
      <c r="U757" s="1">
        <f t="shared" si="23"/>
        <v>0</v>
      </c>
    </row>
    <row r="758" spans="1:21" x14ac:dyDescent="0.25">
      <c r="A758" s="66">
        <v>11339</v>
      </c>
      <c r="B758" s="57" t="s">
        <v>976</v>
      </c>
      <c r="C758" s="59" t="s">
        <v>3668</v>
      </c>
      <c r="D758" s="60">
        <v>1407</v>
      </c>
      <c r="E758" s="59">
        <v>3</v>
      </c>
      <c r="F758" s="59">
        <v>708.95910000000003</v>
      </c>
      <c r="G758" s="64">
        <v>0.505</v>
      </c>
      <c r="H758" s="59">
        <v>0.53639999999999999</v>
      </c>
      <c r="I758" s="59">
        <v>0.45390000000000003</v>
      </c>
      <c r="J758" s="59">
        <v>0.52080000000000004</v>
      </c>
      <c r="K758" s="59">
        <v>0.48370000000000002</v>
      </c>
      <c r="L758" s="59">
        <v>0.53080000000000005</v>
      </c>
      <c r="M758" s="59">
        <v>0.46579999999999999</v>
      </c>
      <c r="N758" s="59">
        <v>0.54200000000000004</v>
      </c>
      <c r="O758" s="59">
        <v>0.59199999999999997</v>
      </c>
      <c r="P758" s="59">
        <v>0.54920000000000002</v>
      </c>
      <c r="Q758" s="59">
        <v>0.49120000000000003</v>
      </c>
      <c r="R758" s="59">
        <v>0.51749999999999996</v>
      </c>
      <c r="S758" s="59">
        <v>0.41810000000000003</v>
      </c>
      <c r="T758" s="2">
        <f t="shared" si="22"/>
        <v>0.6</v>
      </c>
      <c r="U758" s="1">
        <f t="shared" si="23"/>
        <v>0</v>
      </c>
    </row>
    <row r="759" spans="1:21" x14ac:dyDescent="0.25">
      <c r="A759" s="66">
        <v>11660</v>
      </c>
      <c r="B759" s="57" t="s">
        <v>954</v>
      </c>
      <c r="C759" s="59" t="s">
        <v>3669</v>
      </c>
      <c r="D759" s="60">
        <v>2183</v>
      </c>
      <c r="E759" s="59">
        <v>14</v>
      </c>
      <c r="F759" s="61">
        <v>1012.8814</v>
      </c>
      <c r="G759" s="64">
        <v>0.46700000000000003</v>
      </c>
      <c r="H759" s="59">
        <v>0.47239999999999999</v>
      </c>
      <c r="I759" s="59">
        <v>0.46039999999999998</v>
      </c>
      <c r="J759" s="59">
        <v>0.46050000000000002</v>
      </c>
      <c r="K759" s="59">
        <v>0.44790000000000002</v>
      </c>
      <c r="L759" s="59">
        <v>0.46260000000000001</v>
      </c>
      <c r="M759" s="59">
        <v>0.45579999999999998</v>
      </c>
      <c r="N759" s="59">
        <v>0.52180000000000004</v>
      </c>
      <c r="O759" s="59">
        <v>0.4617</v>
      </c>
      <c r="P759" s="59">
        <v>0.45989999999999998</v>
      </c>
      <c r="Q759" s="59">
        <v>0.41589999999999999</v>
      </c>
      <c r="R759" s="59">
        <v>0.5071</v>
      </c>
      <c r="S759" s="59">
        <v>0.49790000000000001</v>
      </c>
      <c r="T759" s="2">
        <f t="shared" si="22"/>
        <v>0.6</v>
      </c>
      <c r="U759" s="1">
        <f t="shared" si="23"/>
        <v>0</v>
      </c>
    </row>
    <row r="760" spans="1:21" x14ac:dyDescent="0.25">
      <c r="A760" s="66">
        <v>40491</v>
      </c>
      <c r="B760" s="57" t="s">
        <v>976</v>
      </c>
      <c r="C760" s="59" t="s">
        <v>3670</v>
      </c>
      <c r="D760" s="59">
        <v>26</v>
      </c>
      <c r="E760" s="59">
        <v>0</v>
      </c>
      <c r="F760" s="59">
        <v>1.0840000000000001</v>
      </c>
      <c r="G760" s="64">
        <v>4.1700000000000001E-2</v>
      </c>
      <c r="H760" s="59">
        <v>0</v>
      </c>
      <c r="I760" s="59">
        <v>0</v>
      </c>
      <c r="J760" s="59">
        <v>0</v>
      </c>
      <c r="K760" s="59">
        <v>0</v>
      </c>
      <c r="L760" s="59">
        <v>0</v>
      </c>
      <c r="M760" s="59">
        <v>0</v>
      </c>
      <c r="N760" s="59">
        <v>0</v>
      </c>
      <c r="O760" s="59">
        <v>0</v>
      </c>
      <c r="P760" s="59">
        <v>0</v>
      </c>
      <c r="Q760" s="59">
        <v>0</v>
      </c>
      <c r="R760" s="59">
        <v>0</v>
      </c>
      <c r="S760" s="59">
        <v>4.1700000000000001E-2</v>
      </c>
      <c r="T760" s="2">
        <f t="shared" si="22"/>
        <v>0.6</v>
      </c>
      <c r="U760" s="1">
        <f t="shared" si="23"/>
        <v>0</v>
      </c>
    </row>
    <row r="761" spans="1:21" x14ac:dyDescent="0.25">
      <c r="A761" s="66">
        <v>40492</v>
      </c>
      <c r="B761" s="57" t="s">
        <v>976</v>
      </c>
      <c r="C761" s="59" t="s">
        <v>3671</v>
      </c>
      <c r="D761" s="59">
        <v>0</v>
      </c>
      <c r="E761" s="59">
        <v>0</v>
      </c>
      <c r="F761" s="59">
        <v>0</v>
      </c>
      <c r="G761" s="121">
        <f>VLOOKUP($A761,ข้อมูลพื้นฐานรพ_สป_ณสค61!$C$2:$S$897,12,0)</f>
        <v>0</v>
      </c>
      <c r="H761" s="59">
        <v>0</v>
      </c>
      <c r="I761" s="59">
        <v>0</v>
      </c>
      <c r="J761" s="59">
        <v>0</v>
      </c>
      <c r="K761" s="59">
        <v>0</v>
      </c>
      <c r="L761" s="59">
        <v>0</v>
      </c>
      <c r="M761" s="59">
        <v>0</v>
      </c>
      <c r="N761" s="59">
        <v>0</v>
      </c>
      <c r="O761" s="59">
        <v>0</v>
      </c>
      <c r="P761" s="59">
        <v>0</v>
      </c>
      <c r="Q761" s="59">
        <v>0</v>
      </c>
      <c r="R761" s="59">
        <v>0</v>
      </c>
      <c r="S761" s="59">
        <v>0</v>
      </c>
      <c r="T761" s="2">
        <f t="shared" si="22"/>
        <v>0.6</v>
      </c>
      <c r="U761" s="1">
        <f t="shared" si="23"/>
        <v>0</v>
      </c>
    </row>
    <row r="762" spans="1:21" x14ac:dyDescent="0.25">
      <c r="A762" s="66">
        <v>40742</v>
      </c>
      <c r="B762" s="57" t="s">
        <v>976</v>
      </c>
      <c r="C762" s="59" t="s">
        <v>3672</v>
      </c>
      <c r="D762" s="59">
        <v>0</v>
      </c>
      <c r="E762" s="59">
        <v>0</v>
      </c>
      <c r="F762" s="59">
        <v>0</v>
      </c>
      <c r="G762" s="121">
        <f>VLOOKUP($A762,ข้อมูลพื้นฐานรพ_สป_ณสค61!$C$2:$S$897,12,0)</f>
        <v>0</v>
      </c>
      <c r="H762" s="59">
        <v>0</v>
      </c>
      <c r="I762" s="59">
        <v>0</v>
      </c>
      <c r="J762" s="59">
        <v>0</v>
      </c>
      <c r="K762" s="59">
        <v>0</v>
      </c>
      <c r="L762" s="59">
        <v>0</v>
      </c>
      <c r="M762" s="59">
        <v>0</v>
      </c>
      <c r="N762" s="59">
        <v>0</v>
      </c>
      <c r="O762" s="59">
        <v>0</v>
      </c>
      <c r="P762" s="59">
        <v>0</v>
      </c>
      <c r="Q762" s="59">
        <v>0</v>
      </c>
      <c r="R762" s="59">
        <v>0</v>
      </c>
      <c r="S762" s="59">
        <v>0</v>
      </c>
      <c r="T762" s="2">
        <f t="shared" si="22"/>
        <v>0.6</v>
      </c>
      <c r="U762" s="1">
        <f t="shared" si="23"/>
        <v>0</v>
      </c>
    </row>
    <row r="763" spans="1:21" x14ac:dyDescent="0.25">
      <c r="A763" s="66">
        <v>40743</v>
      </c>
      <c r="B763" s="57" t="s">
        <v>976</v>
      </c>
      <c r="C763" s="59" t="s">
        <v>3673</v>
      </c>
      <c r="D763" s="59">
        <v>0</v>
      </c>
      <c r="E763" s="59">
        <v>0</v>
      </c>
      <c r="F763" s="59">
        <v>0</v>
      </c>
      <c r="G763" s="121">
        <f>VLOOKUP($A763,ข้อมูลพื้นฐานรพ_สป_ณสค61!$C$2:$S$897,12,0)</f>
        <v>0</v>
      </c>
      <c r="H763" s="59">
        <v>0</v>
      </c>
      <c r="I763" s="59">
        <v>0</v>
      </c>
      <c r="J763" s="59">
        <v>0</v>
      </c>
      <c r="K763" s="59">
        <v>0</v>
      </c>
      <c r="L763" s="59">
        <v>0</v>
      </c>
      <c r="M763" s="59">
        <v>0</v>
      </c>
      <c r="N763" s="59">
        <v>0</v>
      </c>
      <c r="O763" s="59">
        <v>0</v>
      </c>
      <c r="P763" s="59">
        <v>0</v>
      </c>
      <c r="Q763" s="59">
        <v>0</v>
      </c>
      <c r="R763" s="59">
        <v>0</v>
      </c>
      <c r="S763" s="59">
        <v>0</v>
      </c>
      <c r="T763" s="2">
        <f t="shared" si="22"/>
        <v>0.6</v>
      </c>
      <c r="U763" s="1">
        <f t="shared" si="23"/>
        <v>0</v>
      </c>
    </row>
    <row r="764" spans="1:21" x14ac:dyDescent="0.25">
      <c r="A764" s="66">
        <v>10738</v>
      </c>
      <c r="B764" s="57" t="s">
        <v>1009</v>
      </c>
      <c r="C764" s="59" t="s">
        <v>3674</v>
      </c>
      <c r="D764" s="60">
        <v>15355</v>
      </c>
      <c r="E764" s="59">
        <v>0</v>
      </c>
      <c r="F764" s="59">
        <v>0</v>
      </c>
      <c r="G764" s="121">
        <f>VLOOKUP($A764,ข้อมูลพื้นฐานรพ_สป_ณสค61!$C$2:$S$897,12,0)</f>
        <v>1.1352</v>
      </c>
      <c r="H764" s="59">
        <v>0</v>
      </c>
      <c r="I764" s="59">
        <v>0</v>
      </c>
      <c r="J764" s="59">
        <v>0</v>
      </c>
      <c r="K764" s="59">
        <v>0</v>
      </c>
      <c r="L764" s="59">
        <v>0</v>
      </c>
      <c r="M764" s="59">
        <v>0</v>
      </c>
      <c r="N764" s="59">
        <v>0</v>
      </c>
      <c r="O764" s="59">
        <v>0</v>
      </c>
      <c r="P764" s="59">
        <v>0</v>
      </c>
      <c r="Q764" s="59">
        <v>0</v>
      </c>
      <c r="R764" s="59">
        <v>0</v>
      </c>
      <c r="S764" s="59">
        <v>0</v>
      </c>
      <c r="T764" s="2">
        <f t="shared" si="22"/>
        <v>1.2</v>
      </c>
      <c r="U764" s="1">
        <f t="shared" si="23"/>
        <v>0</v>
      </c>
    </row>
    <row r="765" spans="1:21" x14ac:dyDescent="0.25">
      <c r="A765" s="66">
        <v>11340</v>
      </c>
      <c r="B765" s="57" t="s">
        <v>954</v>
      </c>
      <c r="C765" s="59" t="s">
        <v>3675</v>
      </c>
      <c r="D765" s="60">
        <v>4433</v>
      </c>
      <c r="E765" s="59">
        <v>0</v>
      </c>
      <c r="F765" s="59">
        <v>0</v>
      </c>
      <c r="G765" s="121">
        <f>VLOOKUP($A765,ข้อมูลพื้นฐานรพ_สป_ณสค61!$C$2:$S$897,12,0)</f>
        <v>0.60709999999999997</v>
      </c>
      <c r="H765" s="59">
        <v>0</v>
      </c>
      <c r="I765" s="59">
        <v>0</v>
      </c>
      <c r="J765" s="59">
        <v>0</v>
      </c>
      <c r="K765" s="59">
        <v>0</v>
      </c>
      <c r="L765" s="59">
        <v>0</v>
      </c>
      <c r="M765" s="59">
        <v>0</v>
      </c>
      <c r="N765" s="59">
        <v>0</v>
      </c>
      <c r="O765" s="59">
        <v>0</v>
      </c>
      <c r="P765" s="59">
        <v>0</v>
      </c>
      <c r="Q765" s="59">
        <v>0</v>
      </c>
      <c r="R765" s="59">
        <v>0</v>
      </c>
      <c r="S765" s="59">
        <v>0</v>
      </c>
      <c r="T765" s="2">
        <f t="shared" si="22"/>
        <v>0.6</v>
      </c>
      <c r="U765" s="1">
        <f t="shared" si="23"/>
        <v>1</v>
      </c>
    </row>
    <row r="766" spans="1:21" x14ac:dyDescent="0.25">
      <c r="A766" s="66">
        <v>11341</v>
      </c>
      <c r="B766" s="57" t="s">
        <v>976</v>
      </c>
      <c r="C766" s="59" t="s">
        <v>3676</v>
      </c>
      <c r="D766" s="60">
        <v>2236</v>
      </c>
      <c r="E766" s="59">
        <v>34</v>
      </c>
      <c r="F766" s="61">
        <v>1069.0524</v>
      </c>
      <c r="G766" s="64">
        <v>0.48549999999999999</v>
      </c>
      <c r="H766" s="59">
        <v>0.52439999999999998</v>
      </c>
      <c r="I766" s="59">
        <v>0.50970000000000004</v>
      </c>
      <c r="J766" s="59">
        <v>0.46489999999999998</v>
      </c>
      <c r="K766" s="59">
        <v>0.4708</v>
      </c>
      <c r="L766" s="59">
        <v>0.4224</v>
      </c>
      <c r="M766" s="59">
        <v>0.4869</v>
      </c>
      <c r="N766" s="59">
        <v>0.50749999999999995</v>
      </c>
      <c r="O766" s="59">
        <v>0.45129999999999998</v>
      </c>
      <c r="P766" s="59">
        <v>0.53610000000000002</v>
      </c>
      <c r="Q766" s="59">
        <v>0.48259999999999997</v>
      </c>
      <c r="R766" s="59">
        <v>0.49199999999999999</v>
      </c>
      <c r="S766" s="59">
        <v>0.47970000000000002</v>
      </c>
      <c r="T766" s="2">
        <f t="shared" si="22"/>
        <v>0.6</v>
      </c>
      <c r="U766" s="1">
        <f t="shared" si="23"/>
        <v>0</v>
      </c>
    </row>
    <row r="767" spans="1:21" x14ac:dyDescent="0.25">
      <c r="A767" s="66">
        <v>11342</v>
      </c>
      <c r="B767" s="57" t="s">
        <v>954</v>
      </c>
      <c r="C767" s="59" t="s">
        <v>3677</v>
      </c>
      <c r="D767" s="60">
        <v>6139</v>
      </c>
      <c r="E767" s="59">
        <v>52</v>
      </c>
      <c r="F767" s="61">
        <v>3216.4488000000001</v>
      </c>
      <c r="G767" s="64">
        <v>0.52839999999999998</v>
      </c>
      <c r="H767" s="59">
        <v>0.5333</v>
      </c>
      <c r="I767" s="59">
        <v>0.52329999999999999</v>
      </c>
      <c r="J767" s="59">
        <v>0.5827</v>
      </c>
      <c r="K767" s="59">
        <v>0.5514</v>
      </c>
      <c r="L767" s="59">
        <v>0.51790000000000003</v>
      </c>
      <c r="M767" s="59">
        <v>0.53049999999999997</v>
      </c>
      <c r="N767" s="59">
        <v>0.54169999999999996</v>
      </c>
      <c r="O767" s="59">
        <v>0.56889999999999996</v>
      </c>
      <c r="P767" s="59">
        <v>0.50590000000000002</v>
      </c>
      <c r="Q767" s="59">
        <v>0.51339999999999997</v>
      </c>
      <c r="R767" s="59">
        <v>0.5302</v>
      </c>
      <c r="S767" s="59">
        <v>0.45</v>
      </c>
      <c r="T767" s="2">
        <f t="shared" si="22"/>
        <v>0.6</v>
      </c>
      <c r="U767" s="1">
        <f t="shared" si="23"/>
        <v>0</v>
      </c>
    </row>
    <row r="768" spans="1:21" x14ac:dyDescent="0.25">
      <c r="A768" s="66">
        <v>11343</v>
      </c>
      <c r="B768" s="57" t="s">
        <v>954</v>
      </c>
      <c r="C768" s="59" t="s">
        <v>3678</v>
      </c>
      <c r="D768" s="60">
        <v>6976</v>
      </c>
      <c r="E768" s="59">
        <v>16</v>
      </c>
      <c r="F768" s="59">
        <v>359.4778</v>
      </c>
      <c r="G768" s="64">
        <v>5.16E-2</v>
      </c>
      <c r="H768" s="59">
        <v>5.7999999999999996E-3</v>
      </c>
      <c r="I768" s="59">
        <v>5.6300000000000003E-2</v>
      </c>
      <c r="J768" s="59">
        <v>2.3E-3</v>
      </c>
      <c r="K768" s="59">
        <v>1.2999999999999999E-3</v>
      </c>
      <c r="L768" s="59">
        <v>1.11E-2</v>
      </c>
      <c r="M768" s="59">
        <v>7.3000000000000001E-3</v>
      </c>
      <c r="N768" s="59">
        <v>0</v>
      </c>
      <c r="O768" s="59">
        <v>0.52590000000000003</v>
      </c>
      <c r="P768" s="59">
        <v>0</v>
      </c>
      <c r="Q768" s="59">
        <v>0</v>
      </c>
      <c r="R768" s="59">
        <v>0</v>
      </c>
      <c r="S768" s="59">
        <v>0</v>
      </c>
      <c r="T768" s="2">
        <f t="shared" si="22"/>
        <v>0.6</v>
      </c>
      <c r="U768" s="1">
        <f t="shared" si="23"/>
        <v>0</v>
      </c>
    </row>
    <row r="769" spans="1:21" x14ac:dyDescent="0.25">
      <c r="A769" s="66">
        <v>11344</v>
      </c>
      <c r="B769" s="57" t="s">
        <v>954</v>
      </c>
      <c r="C769" s="59" t="s">
        <v>3679</v>
      </c>
      <c r="D769" s="60">
        <v>3737</v>
      </c>
      <c r="E769" s="59">
        <v>0</v>
      </c>
      <c r="F769" s="59">
        <v>0</v>
      </c>
      <c r="G769" s="121">
        <f>VLOOKUP($A769,ข้อมูลพื้นฐานรพ_สป_ณสค61!$C$2:$S$897,12,0)</f>
        <v>0.68240000000000001</v>
      </c>
      <c r="H769" s="59">
        <v>0</v>
      </c>
      <c r="I769" s="59">
        <v>0</v>
      </c>
      <c r="J769" s="59">
        <v>0</v>
      </c>
      <c r="K769" s="59">
        <v>0</v>
      </c>
      <c r="L769" s="59">
        <v>0</v>
      </c>
      <c r="M769" s="59">
        <v>0</v>
      </c>
      <c r="N769" s="59">
        <v>0</v>
      </c>
      <c r="O769" s="59">
        <v>0</v>
      </c>
      <c r="P769" s="59">
        <v>0</v>
      </c>
      <c r="Q769" s="59">
        <v>0</v>
      </c>
      <c r="R769" s="59">
        <v>0</v>
      </c>
      <c r="S769" s="59">
        <v>0</v>
      </c>
      <c r="T769" s="2">
        <f t="shared" si="22"/>
        <v>0.6</v>
      </c>
      <c r="U769" s="1">
        <f t="shared" si="23"/>
        <v>1</v>
      </c>
    </row>
    <row r="770" spans="1:21" x14ac:dyDescent="0.25">
      <c r="A770" s="66">
        <v>11345</v>
      </c>
      <c r="B770" s="57" t="s">
        <v>954</v>
      </c>
      <c r="C770" s="59" t="s">
        <v>3680</v>
      </c>
      <c r="D770" s="60">
        <v>3252</v>
      </c>
      <c r="E770" s="59">
        <v>711</v>
      </c>
      <c r="F770" s="61">
        <v>1231.5577000000001</v>
      </c>
      <c r="G770" s="64">
        <v>0.48470000000000002</v>
      </c>
      <c r="H770" s="59">
        <v>0.46650000000000003</v>
      </c>
      <c r="I770" s="59">
        <v>0.46589999999999998</v>
      </c>
      <c r="J770" s="59">
        <v>0.5222</v>
      </c>
      <c r="K770" s="59">
        <v>0.45450000000000002</v>
      </c>
      <c r="L770" s="59">
        <v>0.43780000000000002</v>
      </c>
      <c r="M770" s="59">
        <v>0.57820000000000005</v>
      </c>
      <c r="N770" s="59">
        <v>0.5544</v>
      </c>
      <c r="O770" s="59">
        <v>0.47610000000000002</v>
      </c>
      <c r="P770" s="59">
        <v>0.43869999999999998</v>
      </c>
      <c r="Q770" s="59">
        <v>0.26140000000000002</v>
      </c>
      <c r="R770" s="59">
        <v>0.41570000000000001</v>
      </c>
      <c r="S770" s="59">
        <v>0.52390000000000003</v>
      </c>
      <c r="T770" s="2">
        <f t="shared" si="22"/>
        <v>0.6</v>
      </c>
      <c r="U770" s="1">
        <f t="shared" si="23"/>
        <v>0</v>
      </c>
    </row>
    <row r="771" spans="1:21" x14ac:dyDescent="0.25">
      <c r="A771" s="66">
        <v>11346</v>
      </c>
      <c r="B771" s="57" t="s">
        <v>954</v>
      </c>
      <c r="C771" s="59" t="s">
        <v>3681</v>
      </c>
      <c r="D771" s="60">
        <v>5062</v>
      </c>
      <c r="E771" s="59">
        <v>0</v>
      </c>
      <c r="F771" s="59">
        <v>0</v>
      </c>
      <c r="G771" s="121">
        <f>VLOOKUP($A771,ข้อมูลพื้นฐานรพ_สป_ณสค61!$C$2:$S$897,12,0)</f>
        <v>0.61140000000000005</v>
      </c>
      <c r="H771" s="59">
        <v>0</v>
      </c>
      <c r="I771" s="59">
        <v>0</v>
      </c>
      <c r="J771" s="59">
        <v>0</v>
      </c>
      <c r="K771" s="59">
        <v>0</v>
      </c>
      <c r="L771" s="59">
        <v>0</v>
      </c>
      <c r="M771" s="59">
        <v>0</v>
      </c>
      <c r="N771" s="59">
        <v>0</v>
      </c>
      <c r="O771" s="59">
        <v>0</v>
      </c>
      <c r="P771" s="59">
        <v>0</v>
      </c>
      <c r="Q771" s="59">
        <v>0</v>
      </c>
      <c r="R771" s="59">
        <v>0</v>
      </c>
      <c r="S771" s="59">
        <v>0</v>
      </c>
      <c r="T771" s="2">
        <f t="shared" si="22"/>
        <v>0.6</v>
      </c>
      <c r="U771" s="1">
        <f t="shared" si="23"/>
        <v>1</v>
      </c>
    </row>
    <row r="772" spans="1:21" x14ac:dyDescent="0.25">
      <c r="A772" s="66">
        <v>77753</v>
      </c>
      <c r="B772" s="57" t="s">
        <v>976</v>
      </c>
      <c r="C772" s="59" t="s">
        <v>3682</v>
      </c>
      <c r="D772" s="59">
        <v>237</v>
      </c>
      <c r="E772" s="59">
        <v>237</v>
      </c>
      <c r="F772" s="59">
        <v>0</v>
      </c>
      <c r="G772" s="121">
        <f>VLOOKUP($A772,ข้อมูลพื้นฐานรพ_สป_ณสค61!$C$2:$S$897,12,0)</f>
        <v>0.56000000000000005</v>
      </c>
      <c r="H772" s="59">
        <v>0</v>
      </c>
      <c r="I772" s="59">
        <v>0</v>
      </c>
      <c r="J772" s="59">
        <v>0</v>
      </c>
      <c r="K772" s="59">
        <v>0</v>
      </c>
      <c r="L772" s="59">
        <v>0</v>
      </c>
      <c r="M772" s="59">
        <v>0</v>
      </c>
      <c r="N772" s="59">
        <v>0</v>
      </c>
      <c r="O772" s="59">
        <v>0</v>
      </c>
      <c r="P772" s="59">
        <v>0</v>
      </c>
      <c r="Q772" s="59">
        <v>0</v>
      </c>
      <c r="R772" s="59">
        <v>0</v>
      </c>
      <c r="S772" s="59">
        <v>0</v>
      </c>
      <c r="T772" s="2">
        <f t="shared" ref="T772:T835" si="24">VLOOKUP($B772,$W$3:$AF$10,10,0)</f>
        <v>0.6</v>
      </c>
      <c r="U772" s="1">
        <f t="shared" ref="U772:U835" si="25">IF(G772&gt;=T772,1,0)</f>
        <v>0</v>
      </c>
    </row>
    <row r="773" spans="1:21" x14ac:dyDescent="0.25">
      <c r="A773" s="66">
        <v>10739</v>
      </c>
      <c r="B773" s="57" t="s">
        <v>1009</v>
      </c>
      <c r="C773" s="59" t="s">
        <v>3683</v>
      </c>
      <c r="D773" s="60">
        <v>14999</v>
      </c>
      <c r="E773" s="60">
        <v>8963</v>
      </c>
      <c r="F773" s="59">
        <v>0</v>
      </c>
      <c r="G773" s="121">
        <f>VLOOKUP($A773,ข้อมูลพื้นฐานรพ_สป_ณสค61!$C$2:$S$897,12,0)</f>
        <v>1.0992</v>
      </c>
      <c r="H773" s="59">
        <v>0</v>
      </c>
      <c r="I773" s="59">
        <v>0</v>
      </c>
      <c r="J773" s="59">
        <v>0</v>
      </c>
      <c r="K773" s="59">
        <v>0</v>
      </c>
      <c r="L773" s="59">
        <v>0</v>
      </c>
      <c r="M773" s="59">
        <v>0</v>
      </c>
      <c r="N773" s="59">
        <v>0</v>
      </c>
      <c r="O773" s="59">
        <v>0</v>
      </c>
      <c r="P773" s="59">
        <v>0</v>
      </c>
      <c r="Q773" s="59">
        <v>0</v>
      </c>
      <c r="R773" s="59">
        <v>0</v>
      </c>
      <c r="S773" s="59">
        <v>0</v>
      </c>
      <c r="T773" s="2">
        <f t="shared" si="24"/>
        <v>1.2</v>
      </c>
      <c r="U773" s="1">
        <f t="shared" si="25"/>
        <v>0</v>
      </c>
    </row>
    <row r="774" spans="1:21" x14ac:dyDescent="0.25">
      <c r="A774" s="66">
        <v>10740</v>
      </c>
      <c r="B774" s="57" t="s">
        <v>983</v>
      </c>
      <c r="C774" s="59" t="s">
        <v>3684</v>
      </c>
      <c r="D774" s="60">
        <v>22423</v>
      </c>
      <c r="E774" s="59">
        <v>22</v>
      </c>
      <c r="F774" s="59">
        <v>112.2094</v>
      </c>
      <c r="G774" s="64">
        <v>5.0000000000000001E-3</v>
      </c>
      <c r="H774" s="59">
        <v>0</v>
      </c>
      <c r="I774" s="59">
        <v>0</v>
      </c>
      <c r="J774" s="59">
        <v>0</v>
      </c>
      <c r="K774" s="59">
        <v>0</v>
      </c>
      <c r="L774" s="59">
        <v>0</v>
      </c>
      <c r="M774" s="59">
        <v>4.4999999999999998E-2</v>
      </c>
      <c r="N774" s="59">
        <v>1.2999999999999999E-3</v>
      </c>
      <c r="O774" s="59">
        <v>1.2800000000000001E-2</v>
      </c>
      <c r="P774" s="59">
        <v>0</v>
      </c>
      <c r="Q774" s="59">
        <v>1.5E-3</v>
      </c>
      <c r="R774" s="59">
        <v>0</v>
      </c>
      <c r="S774" s="59">
        <v>0</v>
      </c>
      <c r="T774" s="2">
        <f t="shared" si="24"/>
        <v>1</v>
      </c>
      <c r="U774" s="1">
        <f t="shared" si="25"/>
        <v>0</v>
      </c>
    </row>
    <row r="775" spans="1:21" x14ac:dyDescent="0.25">
      <c r="A775" s="66">
        <v>11347</v>
      </c>
      <c r="B775" s="57" t="s">
        <v>954</v>
      </c>
      <c r="C775" s="59" t="s">
        <v>3685</v>
      </c>
      <c r="D775" s="59">
        <v>896</v>
      </c>
      <c r="E775" s="59">
        <v>6</v>
      </c>
      <c r="F775" s="59">
        <v>363.96050000000002</v>
      </c>
      <c r="G775" s="64">
        <v>0.40889999999999999</v>
      </c>
      <c r="H775" s="59">
        <v>0.36770000000000003</v>
      </c>
      <c r="I775" s="59">
        <v>0.4118</v>
      </c>
      <c r="J775" s="59">
        <v>0.48499999999999999</v>
      </c>
      <c r="K775" s="59">
        <v>0.44919999999999999</v>
      </c>
      <c r="L775" s="59">
        <v>0.41149999999999998</v>
      </c>
      <c r="M775" s="59">
        <v>0.37980000000000003</v>
      </c>
      <c r="N775" s="59">
        <v>0.38540000000000002</v>
      </c>
      <c r="O775" s="59">
        <v>0.35560000000000003</v>
      </c>
      <c r="P775" s="59">
        <v>0.42009999999999997</v>
      </c>
      <c r="Q775" s="59">
        <v>0.4153</v>
      </c>
      <c r="R775" s="59">
        <v>0.47989999999999999</v>
      </c>
      <c r="S775" s="59">
        <v>0.39650000000000002</v>
      </c>
      <c r="T775" s="2">
        <f t="shared" si="24"/>
        <v>0.6</v>
      </c>
      <c r="U775" s="1">
        <f t="shared" si="25"/>
        <v>0</v>
      </c>
    </row>
    <row r="776" spans="1:21" x14ac:dyDescent="0.25">
      <c r="A776" s="66">
        <v>11348</v>
      </c>
      <c r="B776" s="57" t="s">
        <v>954</v>
      </c>
      <c r="C776" s="59" t="s">
        <v>3686</v>
      </c>
      <c r="D776" s="59">
        <v>785</v>
      </c>
      <c r="E776" s="59">
        <v>0</v>
      </c>
      <c r="F776" s="59">
        <v>0</v>
      </c>
      <c r="G776" s="121">
        <f>VLOOKUP($A776,ข้อมูลพื้นฐานรพ_สป_ณสค61!$C$2:$S$897,12,0)</f>
        <v>0.5665</v>
      </c>
      <c r="H776" s="59">
        <v>0</v>
      </c>
      <c r="I776" s="59">
        <v>0</v>
      </c>
      <c r="J776" s="59">
        <v>0</v>
      </c>
      <c r="K776" s="59">
        <v>0</v>
      </c>
      <c r="L776" s="59">
        <v>0</v>
      </c>
      <c r="M776" s="59">
        <v>0</v>
      </c>
      <c r="N776" s="59">
        <v>0</v>
      </c>
      <c r="O776" s="59">
        <v>0</v>
      </c>
      <c r="P776" s="59">
        <v>0</v>
      </c>
      <c r="Q776" s="59">
        <v>0</v>
      </c>
      <c r="R776" s="59">
        <v>0</v>
      </c>
      <c r="S776" s="59">
        <v>0</v>
      </c>
      <c r="T776" s="2">
        <f t="shared" si="24"/>
        <v>0.6</v>
      </c>
      <c r="U776" s="1">
        <f t="shared" si="25"/>
        <v>0</v>
      </c>
    </row>
    <row r="777" spans="1:21" x14ac:dyDescent="0.25">
      <c r="A777" s="66">
        <v>11349</v>
      </c>
      <c r="B777" s="57" t="s">
        <v>954</v>
      </c>
      <c r="C777" s="59" t="s">
        <v>3687</v>
      </c>
      <c r="D777" s="60">
        <v>2150</v>
      </c>
      <c r="E777" s="59">
        <v>494</v>
      </c>
      <c r="F777" s="59">
        <v>0</v>
      </c>
      <c r="G777" s="121">
        <f>VLOOKUP($A777,ข้อมูลพื้นฐานรพ_สป_ณสค61!$C$2:$S$897,12,0)</f>
        <v>0.70509999999999995</v>
      </c>
      <c r="H777" s="59">
        <v>0</v>
      </c>
      <c r="I777" s="59">
        <v>0</v>
      </c>
      <c r="J777" s="59">
        <v>0</v>
      </c>
      <c r="K777" s="59">
        <v>0</v>
      </c>
      <c r="L777" s="59">
        <v>0</v>
      </c>
      <c r="M777" s="59">
        <v>0</v>
      </c>
      <c r="N777" s="59">
        <v>0</v>
      </c>
      <c r="O777" s="59">
        <v>0</v>
      </c>
      <c r="P777" s="59">
        <v>0</v>
      </c>
      <c r="Q777" s="59">
        <v>0</v>
      </c>
      <c r="R777" s="59">
        <v>0</v>
      </c>
      <c r="S777" s="59">
        <v>0</v>
      </c>
      <c r="T777" s="2">
        <f t="shared" si="24"/>
        <v>0.6</v>
      </c>
      <c r="U777" s="1">
        <f t="shared" si="25"/>
        <v>1</v>
      </c>
    </row>
    <row r="778" spans="1:21" x14ac:dyDescent="0.25">
      <c r="A778" s="66">
        <v>11350</v>
      </c>
      <c r="B778" s="57" t="s">
        <v>976</v>
      </c>
      <c r="C778" s="59" t="s">
        <v>3688</v>
      </c>
      <c r="D778" s="59">
        <v>0</v>
      </c>
      <c r="E778" s="59">
        <v>0</v>
      </c>
      <c r="F778" s="59">
        <v>0</v>
      </c>
      <c r="G778" s="121">
        <f>VLOOKUP($A778,ข้อมูลพื้นฐานรพ_สป_ณสค61!$C$2:$S$897,12,0)</f>
        <v>0.78690000000000004</v>
      </c>
      <c r="H778" s="59">
        <v>0</v>
      </c>
      <c r="I778" s="59">
        <v>0</v>
      </c>
      <c r="J778" s="59">
        <v>0</v>
      </c>
      <c r="K778" s="59">
        <v>0</v>
      </c>
      <c r="L778" s="59">
        <v>0</v>
      </c>
      <c r="M778" s="59">
        <v>0</v>
      </c>
      <c r="N778" s="59">
        <v>0</v>
      </c>
      <c r="O778" s="59">
        <v>0</v>
      </c>
      <c r="P778" s="59">
        <v>0</v>
      </c>
      <c r="Q778" s="59">
        <v>0</v>
      </c>
      <c r="R778" s="59">
        <v>0</v>
      </c>
      <c r="S778" s="59">
        <v>0</v>
      </c>
      <c r="T778" s="2">
        <f t="shared" si="24"/>
        <v>0.6</v>
      </c>
      <c r="U778" s="1">
        <f t="shared" si="25"/>
        <v>1</v>
      </c>
    </row>
    <row r="779" spans="1:21" x14ac:dyDescent="0.25">
      <c r="A779" s="66">
        <v>11352</v>
      </c>
      <c r="B779" s="57" t="s">
        <v>954</v>
      </c>
      <c r="C779" s="59" t="s">
        <v>3689</v>
      </c>
      <c r="D779" s="60">
        <v>1510</v>
      </c>
      <c r="E779" s="59">
        <v>0</v>
      </c>
      <c r="F779" s="59">
        <v>0</v>
      </c>
      <c r="G779" s="121">
        <f>VLOOKUP($A779,ข้อมูลพื้นฐานรพ_สป_ณสค61!$C$2:$S$897,12,0)</f>
        <v>0.61119999999999997</v>
      </c>
      <c r="H779" s="59">
        <v>0</v>
      </c>
      <c r="I779" s="59">
        <v>0</v>
      </c>
      <c r="J779" s="59">
        <v>0</v>
      </c>
      <c r="K779" s="59">
        <v>0</v>
      </c>
      <c r="L779" s="59">
        <v>0</v>
      </c>
      <c r="M779" s="59">
        <v>0</v>
      </c>
      <c r="N779" s="59">
        <v>0</v>
      </c>
      <c r="O779" s="59">
        <v>0</v>
      </c>
      <c r="P779" s="59">
        <v>0</v>
      </c>
      <c r="Q779" s="59">
        <v>0</v>
      </c>
      <c r="R779" s="59">
        <v>0</v>
      </c>
      <c r="S779" s="59">
        <v>0</v>
      </c>
      <c r="T779" s="2">
        <f t="shared" si="24"/>
        <v>0.6</v>
      </c>
      <c r="U779" s="1">
        <f t="shared" si="25"/>
        <v>1</v>
      </c>
    </row>
    <row r="780" spans="1:21" x14ac:dyDescent="0.25">
      <c r="A780" s="66">
        <v>11353</v>
      </c>
      <c r="B780" s="57" t="s">
        <v>954</v>
      </c>
      <c r="C780" s="59" t="s">
        <v>3690</v>
      </c>
      <c r="D780" s="60">
        <v>1515</v>
      </c>
      <c r="E780" s="59">
        <v>8</v>
      </c>
      <c r="F780" s="59">
        <v>886.86040000000003</v>
      </c>
      <c r="G780" s="64">
        <v>0.58850000000000002</v>
      </c>
      <c r="H780" s="59">
        <v>0.72789999999999999</v>
      </c>
      <c r="I780" s="59">
        <v>0.60519999999999996</v>
      </c>
      <c r="J780" s="59">
        <v>0.65920000000000001</v>
      </c>
      <c r="K780" s="59">
        <v>0.65690000000000004</v>
      </c>
      <c r="L780" s="59">
        <v>0.54569999999999996</v>
      </c>
      <c r="M780" s="59">
        <v>0.60470000000000002</v>
      </c>
      <c r="N780" s="59">
        <v>0.63539999999999996</v>
      </c>
      <c r="O780" s="59">
        <v>0.52539999999999998</v>
      </c>
      <c r="P780" s="59">
        <v>0.53</v>
      </c>
      <c r="Q780" s="59">
        <v>0.57330000000000003</v>
      </c>
      <c r="R780" s="59">
        <v>0.52710000000000001</v>
      </c>
      <c r="S780" s="59">
        <v>0.51339999999999997</v>
      </c>
      <c r="T780" s="2">
        <f t="shared" si="24"/>
        <v>0.6</v>
      </c>
      <c r="U780" s="1">
        <f t="shared" si="25"/>
        <v>0</v>
      </c>
    </row>
    <row r="781" spans="1:21" x14ac:dyDescent="0.25">
      <c r="A781" s="66">
        <v>11354</v>
      </c>
      <c r="B781" s="57" t="s">
        <v>954</v>
      </c>
      <c r="C781" s="59" t="s">
        <v>3691</v>
      </c>
      <c r="D781" s="60">
        <v>2523</v>
      </c>
      <c r="E781" s="59">
        <v>2</v>
      </c>
      <c r="F781" s="61">
        <v>1222.2166999999999</v>
      </c>
      <c r="G781" s="64">
        <v>0.48480000000000001</v>
      </c>
      <c r="H781" s="59">
        <v>0.63280000000000003</v>
      </c>
      <c r="I781" s="59">
        <v>0.64539999999999997</v>
      </c>
      <c r="J781" s="59">
        <v>0.65059999999999996</v>
      </c>
      <c r="K781" s="59">
        <v>0.6371</v>
      </c>
      <c r="L781" s="59">
        <v>0.56620000000000004</v>
      </c>
      <c r="M781" s="59">
        <v>0.54330000000000001</v>
      </c>
      <c r="N781" s="59">
        <v>0.58540000000000003</v>
      </c>
      <c r="O781" s="59">
        <v>0.53779999999999994</v>
      </c>
      <c r="P781" s="59">
        <v>0.55420000000000003</v>
      </c>
      <c r="Q781" s="59">
        <v>4.6600000000000003E-2</v>
      </c>
      <c r="R781" s="59">
        <v>0.52700000000000002</v>
      </c>
      <c r="S781" s="59">
        <v>3.56E-2</v>
      </c>
      <c r="T781" s="2">
        <f t="shared" si="24"/>
        <v>0.6</v>
      </c>
      <c r="U781" s="1">
        <f t="shared" si="25"/>
        <v>0</v>
      </c>
    </row>
    <row r="782" spans="1:21" x14ac:dyDescent="0.25">
      <c r="A782" s="66">
        <v>10741</v>
      </c>
      <c r="B782" s="57" t="s">
        <v>946</v>
      </c>
      <c r="C782" s="59" t="s">
        <v>3692</v>
      </c>
      <c r="D782" s="60">
        <v>47402</v>
      </c>
      <c r="E782" s="60">
        <v>32637</v>
      </c>
      <c r="F782" s="61">
        <v>6178.7952999999998</v>
      </c>
      <c r="G782" s="64">
        <v>0.41849999999999998</v>
      </c>
      <c r="H782" s="59">
        <v>0</v>
      </c>
      <c r="I782" s="59">
        <v>0</v>
      </c>
      <c r="J782" s="59">
        <v>0</v>
      </c>
      <c r="K782" s="59">
        <v>0</v>
      </c>
      <c r="L782" s="59">
        <v>0</v>
      </c>
      <c r="M782" s="59">
        <v>0</v>
      </c>
      <c r="N782" s="59">
        <v>0</v>
      </c>
      <c r="O782" s="59">
        <v>0</v>
      </c>
      <c r="P782" s="59">
        <v>0.33779999999999999</v>
      </c>
      <c r="Q782" s="59">
        <v>0.43869999999999998</v>
      </c>
      <c r="R782" s="59">
        <v>0.35060000000000002</v>
      </c>
      <c r="S782" s="59">
        <v>0.55049999999999999</v>
      </c>
      <c r="T782" s="2">
        <f t="shared" si="24"/>
        <v>1.6</v>
      </c>
      <c r="U782" s="1">
        <f t="shared" si="25"/>
        <v>0</v>
      </c>
    </row>
    <row r="783" spans="1:21" x14ac:dyDescent="0.25">
      <c r="A783" s="66">
        <v>11355</v>
      </c>
      <c r="B783" s="57" t="s">
        <v>957</v>
      </c>
      <c r="C783" s="59" t="s">
        <v>3693</v>
      </c>
      <c r="D783" s="60">
        <v>2734</v>
      </c>
      <c r="E783" s="59">
        <v>0</v>
      </c>
      <c r="F783" s="59">
        <v>0</v>
      </c>
      <c r="G783" s="121">
        <f>VLOOKUP($A783,ข้อมูลพื้นฐานรพ_สป_ณสค61!$C$2:$S$897,12,0)</f>
        <v>0.61519999999999997</v>
      </c>
      <c r="H783" s="59">
        <v>0</v>
      </c>
      <c r="I783" s="59">
        <v>0</v>
      </c>
      <c r="J783" s="59">
        <v>0</v>
      </c>
      <c r="K783" s="59">
        <v>0</v>
      </c>
      <c r="L783" s="59">
        <v>0</v>
      </c>
      <c r="M783" s="59">
        <v>0</v>
      </c>
      <c r="N783" s="59">
        <v>0</v>
      </c>
      <c r="O783" s="59">
        <v>0</v>
      </c>
      <c r="P783" s="59">
        <v>0</v>
      </c>
      <c r="Q783" s="59">
        <v>0</v>
      </c>
      <c r="R783" s="59">
        <v>0</v>
      </c>
      <c r="S783" s="59">
        <v>0</v>
      </c>
      <c r="T783" s="2">
        <f t="shared" si="24"/>
        <v>0.8</v>
      </c>
      <c r="U783" s="1">
        <f t="shared" si="25"/>
        <v>0</v>
      </c>
    </row>
    <row r="784" spans="1:21" x14ac:dyDescent="0.25">
      <c r="A784" s="66">
        <v>11356</v>
      </c>
      <c r="B784" s="57" t="s">
        <v>950</v>
      </c>
      <c r="C784" s="59" t="s">
        <v>3694</v>
      </c>
      <c r="D784" s="60">
        <v>4915</v>
      </c>
      <c r="E784" s="59">
        <v>68</v>
      </c>
      <c r="F784" s="61">
        <v>2099.9684999999999</v>
      </c>
      <c r="G784" s="64">
        <v>0.43330000000000002</v>
      </c>
      <c r="H784" s="59">
        <v>0.4284</v>
      </c>
      <c r="I784" s="59">
        <v>0.44779999999999998</v>
      </c>
      <c r="J784" s="59">
        <v>0.41789999999999999</v>
      </c>
      <c r="K784" s="59">
        <v>0.47899999999999998</v>
      </c>
      <c r="L784" s="59">
        <v>0.4173</v>
      </c>
      <c r="M784" s="59">
        <v>0.46510000000000001</v>
      </c>
      <c r="N784" s="59">
        <v>0.40110000000000001</v>
      </c>
      <c r="O784" s="59">
        <v>0.4078</v>
      </c>
      <c r="P784" s="59">
        <v>0.38590000000000002</v>
      </c>
      <c r="Q784" s="59">
        <v>0.39369999999999999</v>
      </c>
      <c r="R784" s="59">
        <v>0.46810000000000002</v>
      </c>
      <c r="S784" s="59">
        <v>0.47920000000000001</v>
      </c>
      <c r="T784" s="2">
        <f t="shared" si="24"/>
        <v>0.6</v>
      </c>
      <c r="U784" s="1">
        <f t="shared" si="25"/>
        <v>0</v>
      </c>
    </row>
    <row r="785" spans="1:21" x14ac:dyDescent="0.25">
      <c r="A785" s="66">
        <v>41436</v>
      </c>
      <c r="B785" s="57" t="e">
        <v>#N/A</v>
      </c>
      <c r="C785" s="59" t="s">
        <v>3695</v>
      </c>
      <c r="D785" s="59">
        <v>0</v>
      </c>
      <c r="E785" s="59">
        <v>0</v>
      </c>
      <c r="F785" s="59">
        <v>0</v>
      </c>
      <c r="G785" s="121" t="e">
        <f>VLOOKUP($A785,ข้อมูลพื้นฐานรพ_สป_ณสค61!$C$2:$S$897,12,0)</f>
        <v>#N/A</v>
      </c>
      <c r="H785" s="59">
        <v>0</v>
      </c>
      <c r="I785" s="59">
        <v>0</v>
      </c>
      <c r="J785" s="59">
        <v>0</v>
      </c>
      <c r="K785" s="59">
        <v>0</v>
      </c>
      <c r="L785" s="59">
        <v>0</v>
      </c>
      <c r="M785" s="59">
        <v>0</v>
      </c>
      <c r="N785" s="59">
        <v>0</v>
      </c>
      <c r="O785" s="59">
        <v>0</v>
      </c>
      <c r="P785" s="59">
        <v>0</v>
      </c>
      <c r="Q785" s="59">
        <v>0</v>
      </c>
      <c r="R785" s="59">
        <v>0</v>
      </c>
      <c r="S785" s="59">
        <v>0</v>
      </c>
      <c r="T785" s="2" t="e">
        <f t="shared" si="24"/>
        <v>#N/A</v>
      </c>
      <c r="U785" s="1" t="e">
        <f t="shared" si="25"/>
        <v>#N/A</v>
      </c>
    </row>
    <row r="786" spans="1:21" x14ac:dyDescent="0.25">
      <c r="A786" s="66">
        <v>10681</v>
      </c>
      <c r="B786" s="57" t="s">
        <v>946</v>
      </c>
      <c r="C786" s="59" t="s">
        <v>3696</v>
      </c>
      <c r="D786" s="60">
        <v>55783</v>
      </c>
      <c r="E786" s="59">
        <v>763</v>
      </c>
      <c r="F786" s="61">
        <v>64714.637000000002</v>
      </c>
      <c r="G786" s="64">
        <v>1.1761999999999999</v>
      </c>
      <c r="H786" s="59">
        <v>1.7594000000000001</v>
      </c>
      <c r="I786" s="59">
        <v>0</v>
      </c>
      <c r="J786" s="59">
        <v>0</v>
      </c>
      <c r="K786" s="59">
        <v>0</v>
      </c>
      <c r="L786" s="59">
        <v>0</v>
      </c>
      <c r="M786" s="59">
        <v>1.7403</v>
      </c>
      <c r="N786" s="59">
        <v>1.7030000000000001</v>
      </c>
      <c r="O786" s="59">
        <v>1.8763000000000001</v>
      </c>
      <c r="P786" s="59">
        <v>1.7516</v>
      </c>
      <c r="Q786" s="59">
        <v>1.7521</v>
      </c>
      <c r="R786" s="59">
        <v>1.7962</v>
      </c>
      <c r="S786" s="59">
        <v>1.7849999999999999</v>
      </c>
      <c r="T786" s="2">
        <f t="shared" si="24"/>
        <v>1.6</v>
      </c>
      <c r="U786" s="1">
        <f t="shared" si="25"/>
        <v>0</v>
      </c>
    </row>
    <row r="787" spans="1:21" x14ac:dyDescent="0.25">
      <c r="A787" s="66">
        <v>10742</v>
      </c>
      <c r="B787" s="57" t="s">
        <v>983</v>
      </c>
      <c r="C787" s="59" t="s">
        <v>3697</v>
      </c>
      <c r="D787" s="60">
        <v>13377</v>
      </c>
      <c r="E787" s="60">
        <v>1480</v>
      </c>
      <c r="F787" s="61">
        <v>10263.544599999999</v>
      </c>
      <c r="G787" s="64">
        <v>0.86270000000000002</v>
      </c>
      <c r="H787" s="59">
        <v>0.84889999999999999</v>
      </c>
      <c r="I787" s="59">
        <v>1.0528999999999999</v>
      </c>
      <c r="J787" s="59">
        <v>0.86160000000000003</v>
      </c>
      <c r="K787" s="59">
        <v>1.0223</v>
      </c>
      <c r="L787" s="59">
        <v>0.75080000000000002</v>
      </c>
      <c r="M787" s="59">
        <v>0.69920000000000004</v>
      </c>
      <c r="N787" s="59">
        <v>0.82679999999999998</v>
      </c>
      <c r="O787" s="59">
        <v>0.83579999999999999</v>
      </c>
      <c r="P787" s="59">
        <v>0.72099999999999997</v>
      </c>
      <c r="Q787" s="59">
        <v>0.86470000000000002</v>
      </c>
      <c r="R787" s="59">
        <v>0.75690000000000002</v>
      </c>
      <c r="S787" s="59">
        <v>1.0241</v>
      </c>
      <c r="T787" s="2">
        <f t="shared" si="24"/>
        <v>1</v>
      </c>
      <c r="U787" s="1">
        <f t="shared" si="25"/>
        <v>0</v>
      </c>
    </row>
    <row r="788" spans="1:21" x14ac:dyDescent="0.25">
      <c r="A788" s="66">
        <v>11357</v>
      </c>
      <c r="B788" s="57" t="s">
        <v>957</v>
      </c>
      <c r="C788" s="59" t="s">
        <v>3698</v>
      </c>
      <c r="D788" s="60">
        <v>14241</v>
      </c>
      <c r="E788" s="59">
        <v>379</v>
      </c>
      <c r="F788" s="61">
        <v>8683.5616000000009</v>
      </c>
      <c r="G788" s="64">
        <v>0.62639999999999996</v>
      </c>
      <c r="H788" s="59">
        <v>0.73560000000000003</v>
      </c>
      <c r="I788" s="59">
        <v>0.61609999999999998</v>
      </c>
      <c r="J788" s="59">
        <v>0.68820000000000003</v>
      </c>
      <c r="K788" s="59">
        <v>0.67759999999999998</v>
      </c>
      <c r="L788" s="59">
        <v>0.67769999999999997</v>
      </c>
      <c r="M788" s="59">
        <v>0.6552</v>
      </c>
      <c r="N788" s="59">
        <v>0.64980000000000004</v>
      </c>
      <c r="O788" s="59">
        <v>0.65620000000000001</v>
      </c>
      <c r="P788" s="59">
        <v>0.28070000000000001</v>
      </c>
      <c r="Q788" s="59">
        <v>0.6008</v>
      </c>
      <c r="R788" s="59">
        <v>0.63229999999999997</v>
      </c>
      <c r="S788" s="59">
        <v>0.62490000000000001</v>
      </c>
      <c r="T788" s="2">
        <f t="shared" si="24"/>
        <v>0.8</v>
      </c>
      <c r="U788" s="1">
        <f t="shared" si="25"/>
        <v>0</v>
      </c>
    </row>
    <row r="789" spans="1:21" x14ac:dyDescent="0.25">
      <c r="A789" s="66">
        <v>11358</v>
      </c>
      <c r="B789" s="57" t="s">
        <v>954</v>
      </c>
      <c r="C789" s="59" t="s">
        <v>3699</v>
      </c>
      <c r="D789" s="60">
        <v>2731</v>
      </c>
      <c r="E789" s="59">
        <v>6</v>
      </c>
      <c r="F789" s="61">
        <v>1371.9821999999999</v>
      </c>
      <c r="G789" s="64">
        <v>0.50349999999999995</v>
      </c>
      <c r="H789" s="59">
        <v>0.52959999999999996</v>
      </c>
      <c r="I789" s="59">
        <v>0.53669999999999995</v>
      </c>
      <c r="J789" s="59">
        <v>0.50549999999999995</v>
      </c>
      <c r="K789" s="59">
        <v>0.50919999999999999</v>
      </c>
      <c r="L789" s="59">
        <v>0.58109999999999995</v>
      </c>
      <c r="M789" s="59">
        <v>0.53959999999999997</v>
      </c>
      <c r="N789" s="59">
        <v>0.51339999999999997</v>
      </c>
      <c r="O789" s="59">
        <v>0.44569999999999999</v>
      </c>
      <c r="P789" s="59">
        <v>0.44600000000000001</v>
      </c>
      <c r="Q789" s="59">
        <v>0.42809999999999998</v>
      </c>
      <c r="R789" s="59">
        <v>0.55259999999999998</v>
      </c>
      <c r="S789" s="59">
        <v>0.48330000000000001</v>
      </c>
      <c r="T789" s="2">
        <f t="shared" si="24"/>
        <v>0.6</v>
      </c>
      <c r="U789" s="1">
        <f t="shared" si="25"/>
        <v>0</v>
      </c>
    </row>
    <row r="790" spans="1:21" x14ac:dyDescent="0.25">
      <c r="A790" s="66">
        <v>11359</v>
      </c>
      <c r="B790" s="57" t="s">
        <v>954</v>
      </c>
      <c r="C790" s="59" t="s">
        <v>3700</v>
      </c>
      <c r="D790" s="60">
        <v>2801</v>
      </c>
      <c r="E790" s="59">
        <v>57</v>
      </c>
      <c r="F790" s="61">
        <v>1370.6008999999999</v>
      </c>
      <c r="G790" s="64">
        <v>0.4995</v>
      </c>
      <c r="H790" s="59">
        <v>0.47460000000000002</v>
      </c>
      <c r="I790" s="59">
        <v>0.45650000000000002</v>
      </c>
      <c r="J790" s="59">
        <v>0.47460000000000002</v>
      </c>
      <c r="K790" s="59">
        <v>0.4597</v>
      </c>
      <c r="L790" s="59">
        <v>0.43219999999999997</v>
      </c>
      <c r="M790" s="59">
        <v>0.45340000000000003</v>
      </c>
      <c r="N790" s="59">
        <v>0.43480000000000002</v>
      </c>
      <c r="O790" s="59">
        <v>0.42109999999999997</v>
      </c>
      <c r="P790" s="59">
        <v>0.43559999999999999</v>
      </c>
      <c r="Q790" s="59">
        <v>0.60419999999999996</v>
      </c>
      <c r="R790" s="59">
        <v>0.68659999999999999</v>
      </c>
      <c r="S790" s="59">
        <v>0.5968</v>
      </c>
      <c r="T790" s="2">
        <f t="shared" si="24"/>
        <v>0.6</v>
      </c>
      <c r="U790" s="1">
        <f t="shared" si="25"/>
        <v>0</v>
      </c>
    </row>
    <row r="791" spans="1:21" x14ac:dyDescent="0.25">
      <c r="A791" s="66">
        <v>11360</v>
      </c>
      <c r="B791" s="57" t="s">
        <v>957</v>
      </c>
      <c r="C791" s="59" t="s">
        <v>3701</v>
      </c>
      <c r="D791" s="60">
        <v>6102</v>
      </c>
      <c r="E791" s="59">
        <v>47</v>
      </c>
      <c r="F791" s="61">
        <v>2964.4349999999999</v>
      </c>
      <c r="G791" s="64">
        <v>0.48959999999999998</v>
      </c>
      <c r="H791" s="59">
        <v>0.5323</v>
      </c>
      <c r="I791" s="59">
        <v>0.5353</v>
      </c>
      <c r="J791" s="59">
        <v>0.4945</v>
      </c>
      <c r="K791" s="59">
        <v>0.50870000000000004</v>
      </c>
      <c r="L791" s="59">
        <v>0.51439999999999997</v>
      </c>
      <c r="M791" s="59">
        <v>0.53800000000000003</v>
      </c>
      <c r="N791" s="59">
        <v>0.52490000000000003</v>
      </c>
      <c r="O791" s="59">
        <v>0.49309999999999998</v>
      </c>
      <c r="P791" s="59">
        <v>0.33689999999999998</v>
      </c>
      <c r="Q791" s="59">
        <v>0.49890000000000001</v>
      </c>
      <c r="R791" s="59">
        <v>0.48920000000000002</v>
      </c>
      <c r="S791" s="59">
        <v>0.40129999999999999</v>
      </c>
      <c r="T791" s="2">
        <f t="shared" si="24"/>
        <v>0.8</v>
      </c>
      <c r="U791" s="1">
        <f t="shared" si="25"/>
        <v>0</v>
      </c>
    </row>
    <row r="792" spans="1:21" x14ac:dyDescent="0.25">
      <c r="A792" s="66">
        <v>11361</v>
      </c>
      <c r="B792" s="57" t="s">
        <v>954</v>
      </c>
      <c r="C792" s="59" t="s">
        <v>3702</v>
      </c>
      <c r="D792" s="60">
        <v>5967</v>
      </c>
      <c r="E792" s="59">
        <v>106</v>
      </c>
      <c r="F792" s="61">
        <v>2172.8076000000001</v>
      </c>
      <c r="G792" s="64">
        <v>0.37069999999999997</v>
      </c>
      <c r="H792" s="59">
        <v>0.49309999999999998</v>
      </c>
      <c r="I792" s="59">
        <v>0.51729999999999998</v>
      </c>
      <c r="J792" s="59">
        <v>0.40920000000000001</v>
      </c>
      <c r="K792" s="59">
        <v>0.37659999999999999</v>
      </c>
      <c r="L792" s="59">
        <v>0.28589999999999999</v>
      </c>
      <c r="M792" s="59">
        <v>0.30759999999999998</v>
      </c>
      <c r="N792" s="59">
        <v>0.55959999999999999</v>
      </c>
      <c r="O792" s="59">
        <v>0.43230000000000002</v>
      </c>
      <c r="P792" s="59">
        <v>0.29170000000000001</v>
      </c>
      <c r="Q792" s="59">
        <v>0.3448</v>
      </c>
      <c r="R792" s="59">
        <v>0.31690000000000002</v>
      </c>
      <c r="S792" s="59">
        <v>0.32640000000000002</v>
      </c>
      <c r="T792" s="2">
        <f t="shared" si="24"/>
        <v>0.6</v>
      </c>
      <c r="U792" s="1">
        <f t="shared" si="25"/>
        <v>0</v>
      </c>
    </row>
    <row r="793" spans="1:21" x14ac:dyDescent="0.25">
      <c r="A793" s="66">
        <v>11362</v>
      </c>
      <c r="B793" s="57" t="s">
        <v>954</v>
      </c>
      <c r="C793" s="59" t="s">
        <v>3703</v>
      </c>
      <c r="D793" s="60">
        <v>3753</v>
      </c>
      <c r="E793" s="59">
        <v>5</v>
      </c>
      <c r="F793" s="61">
        <v>1776.5165</v>
      </c>
      <c r="G793" s="64">
        <v>0.47399999999999998</v>
      </c>
      <c r="H793" s="59">
        <v>0.47389999999999999</v>
      </c>
      <c r="I793" s="59">
        <v>0.48049999999999998</v>
      </c>
      <c r="J793" s="59">
        <v>0.50449999999999995</v>
      </c>
      <c r="K793" s="59">
        <v>0.44750000000000001</v>
      </c>
      <c r="L793" s="59">
        <v>0.48730000000000001</v>
      </c>
      <c r="M793" s="59">
        <v>0.4451</v>
      </c>
      <c r="N793" s="59">
        <v>0.50729999999999997</v>
      </c>
      <c r="O793" s="59">
        <v>0.47220000000000001</v>
      </c>
      <c r="P793" s="59">
        <v>0.4995</v>
      </c>
      <c r="Q793" s="59">
        <v>0.42770000000000002</v>
      </c>
      <c r="R793" s="59">
        <v>0.48159999999999997</v>
      </c>
      <c r="S793" s="59">
        <v>0.4622</v>
      </c>
      <c r="T793" s="2">
        <f t="shared" si="24"/>
        <v>0.6</v>
      </c>
      <c r="U793" s="1">
        <f t="shared" si="25"/>
        <v>0</v>
      </c>
    </row>
    <row r="794" spans="1:21" x14ac:dyDescent="0.25">
      <c r="A794" s="66">
        <v>11363</v>
      </c>
      <c r="B794" s="57" t="s">
        <v>976</v>
      </c>
      <c r="C794" s="59" t="s">
        <v>3704</v>
      </c>
      <c r="D794" s="60">
        <v>3210</v>
      </c>
      <c r="E794" s="59">
        <v>15</v>
      </c>
      <c r="F794" s="61">
        <v>1537.2</v>
      </c>
      <c r="G794" s="64">
        <v>0.48110000000000003</v>
      </c>
      <c r="H794" s="59">
        <v>0.50270000000000004</v>
      </c>
      <c r="I794" s="59">
        <v>0.51039999999999996</v>
      </c>
      <c r="J794" s="59">
        <v>0.53739999999999999</v>
      </c>
      <c r="K794" s="59">
        <v>0.49619999999999997</v>
      </c>
      <c r="L794" s="59">
        <v>0.44919999999999999</v>
      </c>
      <c r="M794" s="59">
        <v>0.4849</v>
      </c>
      <c r="N794" s="59">
        <v>0.49990000000000001</v>
      </c>
      <c r="O794" s="59">
        <v>0.41620000000000001</v>
      </c>
      <c r="P794" s="59">
        <v>0.52980000000000005</v>
      </c>
      <c r="Q794" s="59">
        <v>0.51280000000000003</v>
      </c>
      <c r="R794" s="59">
        <v>0.34439999999999998</v>
      </c>
      <c r="S794" s="59">
        <v>0.51839999999999997</v>
      </c>
      <c r="T794" s="2">
        <f t="shared" si="24"/>
        <v>0.6</v>
      </c>
      <c r="U794" s="1">
        <f t="shared" si="25"/>
        <v>0</v>
      </c>
    </row>
    <row r="795" spans="1:21" x14ac:dyDescent="0.25">
      <c r="A795" s="66">
        <v>11364</v>
      </c>
      <c r="B795" s="57" t="s">
        <v>954</v>
      </c>
      <c r="C795" s="59" t="s">
        <v>3705</v>
      </c>
      <c r="D795" s="60">
        <v>3312</v>
      </c>
      <c r="E795" s="59">
        <v>4</v>
      </c>
      <c r="F795" s="61">
        <v>2190.7379999999998</v>
      </c>
      <c r="G795" s="64">
        <v>0.6623</v>
      </c>
      <c r="H795" s="59">
        <v>0.57509999999999994</v>
      </c>
      <c r="I795" s="59">
        <v>0.58989999999999998</v>
      </c>
      <c r="J795" s="59">
        <v>0.67420000000000002</v>
      </c>
      <c r="K795" s="59">
        <v>0.62039999999999995</v>
      </c>
      <c r="L795" s="59">
        <v>0.70069999999999999</v>
      </c>
      <c r="M795" s="59">
        <v>0.69059999999999999</v>
      </c>
      <c r="N795" s="59">
        <v>0.7218</v>
      </c>
      <c r="O795" s="59">
        <v>0.76729999999999998</v>
      </c>
      <c r="P795" s="59">
        <v>0.65649999999999997</v>
      </c>
      <c r="Q795" s="59">
        <v>0.67530000000000001</v>
      </c>
      <c r="R795" s="59">
        <v>0.64980000000000004</v>
      </c>
      <c r="S795" s="59">
        <v>0.63639999999999997</v>
      </c>
      <c r="T795" s="2">
        <f t="shared" si="24"/>
        <v>0.6</v>
      </c>
      <c r="U795" s="1">
        <f t="shared" si="25"/>
        <v>1</v>
      </c>
    </row>
    <row r="796" spans="1:21" x14ac:dyDescent="0.25">
      <c r="A796" s="66">
        <v>11365</v>
      </c>
      <c r="B796" s="57" t="s">
        <v>954</v>
      </c>
      <c r="C796" s="59" t="s">
        <v>3706</v>
      </c>
      <c r="D796" s="60">
        <v>2823</v>
      </c>
      <c r="E796" s="59">
        <v>388</v>
      </c>
      <c r="F796" s="61">
        <v>1248.3438000000001</v>
      </c>
      <c r="G796" s="64">
        <v>0.51270000000000004</v>
      </c>
      <c r="H796" s="59">
        <v>0.5141</v>
      </c>
      <c r="I796" s="59">
        <v>0.5494</v>
      </c>
      <c r="J796" s="59">
        <v>0.61</v>
      </c>
      <c r="K796" s="59">
        <v>0.53669999999999995</v>
      </c>
      <c r="L796" s="59">
        <v>0.5071</v>
      </c>
      <c r="M796" s="59">
        <v>0.51439999999999997</v>
      </c>
      <c r="N796" s="59">
        <v>0.45179999999999998</v>
      </c>
      <c r="O796" s="59">
        <v>0.52839999999999998</v>
      </c>
      <c r="P796" s="59">
        <v>0.47449999999999998</v>
      </c>
      <c r="Q796" s="59">
        <v>0.48520000000000002</v>
      </c>
      <c r="R796" s="59">
        <v>0.4743</v>
      </c>
      <c r="S796" s="59">
        <v>0.53520000000000001</v>
      </c>
      <c r="T796" s="2">
        <f t="shared" si="24"/>
        <v>0.6</v>
      </c>
      <c r="U796" s="1">
        <f t="shared" si="25"/>
        <v>0</v>
      </c>
    </row>
    <row r="797" spans="1:21" x14ac:dyDescent="0.25">
      <c r="A797" s="66">
        <v>11366</v>
      </c>
      <c r="B797" s="57" t="s">
        <v>957</v>
      </c>
      <c r="C797" s="59" t="s">
        <v>3707</v>
      </c>
      <c r="D797" s="60">
        <v>6153</v>
      </c>
      <c r="E797" s="59">
        <v>29</v>
      </c>
      <c r="F797" s="61">
        <v>3524.7665000000002</v>
      </c>
      <c r="G797" s="64">
        <v>0.5756</v>
      </c>
      <c r="H797" s="59">
        <v>0.626</v>
      </c>
      <c r="I797" s="59">
        <v>0.63260000000000005</v>
      </c>
      <c r="J797" s="59">
        <v>0.67510000000000003</v>
      </c>
      <c r="K797" s="59">
        <v>0.63190000000000002</v>
      </c>
      <c r="L797" s="59">
        <v>0.58640000000000003</v>
      </c>
      <c r="M797" s="59">
        <v>0.6048</v>
      </c>
      <c r="N797" s="59">
        <v>0.56530000000000002</v>
      </c>
      <c r="O797" s="59">
        <v>0.54610000000000003</v>
      </c>
      <c r="P797" s="59">
        <v>0.55520000000000003</v>
      </c>
      <c r="Q797" s="59">
        <v>0.51080000000000003</v>
      </c>
      <c r="R797" s="59">
        <v>0.50970000000000004</v>
      </c>
      <c r="S797" s="59">
        <v>0.5454</v>
      </c>
      <c r="T797" s="2">
        <f t="shared" si="24"/>
        <v>0.8</v>
      </c>
      <c r="U797" s="1">
        <f t="shared" si="25"/>
        <v>0</v>
      </c>
    </row>
    <row r="798" spans="1:21" x14ac:dyDescent="0.25">
      <c r="A798" s="66">
        <v>11367</v>
      </c>
      <c r="B798" s="57" t="s">
        <v>954</v>
      </c>
      <c r="C798" s="59" t="s">
        <v>3708</v>
      </c>
      <c r="D798" s="60">
        <v>3249</v>
      </c>
      <c r="E798" s="59">
        <v>10</v>
      </c>
      <c r="F798" s="61">
        <v>1849.0187000000001</v>
      </c>
      <c r="G798" s="64">
        <v>0.57089999999999996</v>
      </c>
      <c r="H798" s="59">
        <v>0.54630000000000001</v>
      </c>
      <c r="I798" s="59">
        <v>0.57740000000000002</v>
      </c>
      <c r="J798" s="59">
        <v>0.64</v>
      </c>
      <c r="K798" s="59">
        <v>0.58560000000000001</v>
      </c>
      <c r="L798" s="59">
        <v>0.6129</v>
      </c>
      <c r="M798" s="59">
        <v>0.58079999999999998</v>
      </c>
      <c r="N798" s="59">
        <v>0.6623</v>
      </c>
      <c r="O798" s="59">
        <v>0.57609999999999995</v>
      </c>
      <c r="P798" s="59">
        <v>0.54979999999999996</v>
      </c>
      <c r="Q798" s="59">
        <v>0.55940000000000001</v>
      </c>
      <c r="R798" s="59">
        <v>0.55579999999999996</v>
      </c>
      <c r="S798" s="59">
        <v>0.45950000000000002</v>
      </c>
      <c r="T798" s="2">
        <f t="shared" si="24"/>
        <v>0.6</v>
      </c>
      <c r="U798" s="1">
        <f t="shared" si="25"/>
        <v>0</v>
      </c>
    </row>
    <row r="799" spans="1:21" x14ac:dyDescent="0.25">
      <c r="A799" s="66">
        <v>11368</v>
      </c>
      <c r="B799" s="57" t="s">
        <v>954</v>
      </c>
      <c r="C799" s="59" t="s">
        <v>3709</v>
      </c>
      <c r="D799" s="60">
        <v>5140</v>
      </c>
      <c r="E799" s="59">
        <v>8</v>
      </c>
      <c r="F799" s="61">
        <v>2611.3357999999998</v>
      </c>
      <c r="G799" s="64">
        <v>0.50880000000000003</v>
      </c>
      <c r="H799" s="59">
        <v>0.51270000000000004</v>
      </c>
      <c r="I799" s="59">
        <v>0.47749999999999998</v>
      </c>
      <c r="J799" s="59">
        <v>0.49480000000000002</v>
      </c>
      <c r="K799" s="59">
        <v>0.4955</v>
      </c>
      <c r="L799" s="59">
        <v>0.44990000000000002</v>
      </c>
      <c r="M799" s="59">
        <v>0.42209999999999998</v>
      </c>
      <c r="N799" s="59">
        <v>0.44119999999999998</v>
      </c>
      <c r="O799" s="59">
        <v>0.45810000000000001</v>
      </c>
      <c r="P799" s="59">
        <v>0.44479999999999997</v>
      </c>
      <c r="Q799" s="59">
        <v>0.53620000000000001</v>
      </c>
      <c r="R799" s="59">
        <v>0.63690000000000002</v>
      </c>
      <c r="S799" s="59">
        <v>0.71970000000000001</v>
      </c>
      <c r="T799" s="2">
        <f t="shared" si="24"/>
        <v>0.6</v>
      </c>
      <c r="U799" s="1">
        <f t="shared" si="25"/>
        <v>0</v>
      </c>
    </row>
    <row r="800" spans="1:21" x14ac:dyDescent="0.25">
      <c r="A800" s="66">
        <v>11369</v>
      </c>
      <c r="B800" s="57" t="s">
        <v>954</v>
      </c>
      <c r="C800" s="59" t="s">
        <v>3710</v>
      </c>
      <c r="D800" s="60">
        <v>6706</v>
      </c>
      <c r="E800" s="59">
        <v>118</v>
      </c>
      <c r="F800" s="61">
        <v>3221.2905000000001</v>
      </c>
      <c r="G800" s="64">
        <v>0.48899999999999999</v>
      </c>
      <c r="H800" s="59">
        <v>0.53439999999999999</v>
      </c>
      <c r="I800" s="59">
        <v>0.51129999999999998</v>
      </c>
      <c r="J800" s="59">
        <v>0.54100000000000004</v>
      </c>
      <c r="K800" s="59">
        <v>0.4894</v>
      </c>
      <c r="L800" s="59">
        <v>0.49159999999999998</v>
      </c>
      <c r="M800" s="59">
        <v>0.56140000000000001</v>
      </c>
      <c r="N800" s="59">
        <v>0.48720000000000002</v>
      </c>
      <c r="O800" s="59">
        <v>0.53269999999999995</v>
      </c>
      <c r="P800" s="59">
        <v>0.47039999999999998</v>
      </c>
      <c r="Q800" s="59">
        <v>0.31769999999999998</v>
      </c>
      <c r="R800" s="59">
        <v>0.40239999999999998</v>
      </c>
      <c r="S800" s="59">
        <v>0.53300000000000003</v>
      </c>
      <c r="T800" s="2">
        <f t="shared" si="24"/>
        <v>0.6</v>
      </c>
      <c r="U800" s="1">
        <f t="shared" si="25"/>
        <v>0</v>
      </c>
    </row>
    <row r="801" spans="1:21" x14ac:dyDescent="0.25">
      <c r="A801" s="66">
        <v>11370</v>
      </c>
      <c r="B801" s="57" t="s">
        <v>954</v>
      </c>
      <c r="C801" s="59" t="s">
        <v>3711</v>
      </c>
      <c r="D801" s="60">
        <v>8588</v>
      </c>
      <c r="E801" s="59">
        <v>75</v>
      </c>
      <c r="F801" s="61">
        <v>2832.7970999999998</v>
      </c>
      <c r="G801" s="64">
        <v>0.33279999999999998</v>
      </c>
      <c r="H801" s="59">
        <v>0.48859999999999998</v>
      </c>
      <c r="I801" s="59">
        <v>0.49659999999999999</v>
      </c>
      <c r="J801" s="59">
        <v>0.4672</v>
      </c>
      <c r="K801" s="59">
        <v>0.45650000000000002</v>
      </c>
      <c r="L801" s="59">
        <v>0.3972</v>
      </c>
      <c r="M801" s="59">
        <v>0.4</v>
      </c>
      <c r="N801" s="59">
        <v>0.1759</v>
      </c>
      <c r="O801" s="59">
        <v>0.20710000000000001</v>
      </c>
      <c r="P801" s="59">
        <v>0.17219999999999999</v>
      </c>
      <c r="Q801" s="59">
        <v>0.29020000000000001</v>
      </c>
      <c r="R801" s="59">
        <v>0.3523</v>
      </c>
      <c r="S801" s="59">
        <v>0.28129999999999999</v>
      </c>
      <c r="T801" s="2">
        <f t="shared" si="24"/>
        <v>0.6</v>
      </c>
      <c r="U801" s="1">
        <f t="shared" si="25"/>
        <v>0</v>
      </c>
    </row>
    <row r="802" spans="1:21" x14ac:dyDescent="0.25">
      <c r="A802" s="66">
        <v>11371</v>
      </c>
      <c r="B802" s="57" t="s">
        <v>954</v>
      </c>
      <c r="C802" s="59" t="s">
        <v>3712</v>
      </c>
      <c r="D802" s="60">
        <v>3254</v>
      </c>
      <c r="E802" s="59">
        <v>27</v>
      </c>
      <c r="F802" s="61">
        <v>1648.9094</v>
      </c>
      <c r="G802" s="64">
        <v>0.51100000000000001</v>
      </c>
      <c r="H802" s="59">
        <v>0.53459999999999996</v>
      </c>
      <c r="I802" s="59">
        <v>0.52339999999999998</v>
      </c>
      <c r="J802" s="59">
        <v>0.47870000000000001</v>
      </c>
      <c r="K802" s="59">
        <v>0.48089999999999999</v>
      </c>
      <c r="L802" s="59">
        <v>0.52129999999999999</v>
      </c>
      <c r="M802" s="59">
        <v>0.54279999999999995</v>
      </c>
      <c r="N802" s="59">
        <v>0.52059999999999995</v>
      </c>
      <c r="O802" s="59">
        <v>0.50800000000000001</v>
      </c>
      <c r="P802" s="59">
        <v>0.53480000000000005</v>
      </c>
      <c r="Q802" s="59">
        <v>0.53190000000000004</v>
      </c>
      <c r="R802" s="59">
        <v>0.45329999999999998</v>
      </c>
      <c r="S802" s="59">
        <v>0.50570000000000004</v>
      </c>
      <c r="T802" s="2">
        <f t="shared" si="24"/>
        <v>0.6</v>
      </c>
      <c r="U802" s="1">
        <f t="shared" si="25"/>
        <v>0</v>
      </c>
    </row>
    <row r="803" spans="1:21" x14ac:dyDescent="0.25">
      <c r="A803" s="66">
        <v>11459</v>
      </c>
      <c r="B803" s="57" t="s">
        <v>957</v>
      </c>
      <c r="C803" s="59" t="s">
        <v>3713</v>
      </c>
      <c r="D803" s="60">
        <v>9550</v>
      </c>
      <c r="E803" s="59">
        <v>53</v>
      </c>
      <c r="F803" s="61">
        <v>5531.942</v>
      </c>
      <c r="G803" s="64">
        <v>0.58250000000000002</v>
      </c>
      <c r="H803" s="59">
        <v>0.58630000000000004</v>
      </c>
      <c r="I803" s="59">
        <v>0.62560000000000004</v>
      </c>
      <c r="J803" s="59">
        <v>0.56599999999999995</v>
      </c>
      <c r="K803" s="59">
        <v>0.61380000000000001</v>
      </c>
      <c r="L803" s="59">
        <v>0.57420000000000004</v>
      </c>
      <c r="M803" s="59">
        <v>0.57620000000000005</v>
      </c>
      <c r="N803" s="59">
        <v>0.52890000000000004</v>
      </c>
      <c r="O803" s="59">
        <v>0.57809999999999995</v>
      </c>
      <c r="P803" s="59">
        <v>0.5746</v>
      </c>
      <c r="Q803" s="59">
        <v>0.58850000000000002</v>
      </c>
      <c r="R803" s="59">
        <v>0.57650000000000001</v>
      </c>
      <c r="S803" s="59">
        <v>0.60750000000000004</v>
      </c>
      <c r="T803" s="2">
        <f t="shared" si="24"/>
        <v>0.8</v>
      </c>
      <c r="U803" s="1">
        <f t="shared" si="25"/>
        <v>0</v>
      </c>
    </row>
    <row r="804" spans="1:21" x14ac:dyDescent="0.25">
      <c r="A804" s="66">
        <v>11654</v>
      </c>
      <c r="B804" s="57" t="s">
        <v>954</v>
      </c>
      <c r="C804" s="59" t="s">
        <v>3714</v>
      </c>
      <c r="D804" s="60">
        <v>3187</v>
      </c>
      <c r="E804" s="59">
        <v>9</v>
      </c>
      <c r="F804" s="61">
        <v>1647.7660000000001</v>
      </c>
      <c r="G804" s="64">
        <v>0.51849999999999996</v>
      </c>
      <c r="H804" s="59">
        <v>0.48280000000000001</v>
      </c>
      <c r="I804" s="59">
        <v>0.50360000000000005</v>
      </c>
      <c r="J804" s="59">
        <v>0.53059999999999996</v>
      </c>
      <c r="K804" s="59">
        <v>0.50219999999999998</v>
      </c>
      <c r="L804" s="59">
        <v>0.47649999999999998</v>
      </c>
      <c r="M804" s="59">
        <v>0.48920000000000002</v>
      </c>
      <c r="N804" s="59">
        <v>0.51559999999999995</v>
      </c>
      <c r="O804" s="59">
        <v>0.45179999999999998</v>
      </c>
      <c r="P804" s="59">
        <v>0.49249999999999999</v>
      </c>
      <c r="Q804" s="59">
        <v>0.54869999999999997</v>
      </c>
      <c r="R804" s="59">
        <v>0.61240000000000006</v>
      </c>
      <c r="S804" s="59">
        <v>0.57769999999999999</v>
      </c>
      <c r="T804" s="2">
        <f t="shared" si="24"/>
        <v>0.6</v>
      </c>
      <c r="U804" s="1">
        <f t="shared" si="25"/>
        <v>0</v>
      </c>
    </row>
    <row r="805" spans="1:21" x14ac:dyDescent="0.25">
      <c r="A805" s="66">
        <v>14138</v>
      </c>
      <c r="B805" s="57" t="s">
        <v>957</v>
      </c>
      <c r="C805" s="59" t="s">
        <v>3715</v>
      </c>
      <c r="D805" s="60">
        <v>5504</v>
      </c>
      <c r="E805" s="59">
        <v>1</v>
      </c>
      <c r="F805" s="61">
        <v>3343.9675999999999</v>
      </c>
      <c r="G805" s="64">
        <v>0.60770000000000002</v>
      </c>
      <c r="H805" s="59">
        <v>0.63959999999999995</v>
      </c>
      <c r="I805" s="59">
        <v>0.57640000000000002</v>
      </c>
      <c r="J805" s="59">
        <v>0.64249999999999996</v>
      </c>
      <c r="K805" s="59">
        <v>0.65500000000000003</v>
      </c>
      <c r="L805" s="59">
        <v>0.58150000000000002</v>
      </c>
      <c r="M805" s="59">
        <v>0.64449999999999996</v>
      </c>
      <c r="N805" s="59">
        <v>0.57779999999999998</v>
      </c>
      <c r="O805" s="59">
        <v>0.58330000000000004</v>
      </c>
      <c r="P805" s="59">
        <v>0.61419999999999997</v>
      </c>
      <c r="Q805" s="59">
        <v>0.64780000000000004</v>
      </c>
      <c r="R805" s="59">
        <v>0.61919999999999997</v>
      </c>
      <c r="S805" s="59">
        <v>0.501</v>
      </c>
      <c r="T805" s="2">
        <f t="shared" si="24"/>
        <v>0.8</v>
      </c>
      <c r="U805" s="1">
        <f t="shared" si="25"/>
        <v>0</v>
      </c>
    </row>
    <row r="806" spans="1:21" x14ac:dyDescent="0.25">
      <c r="A806" s="66">
        <v>10743</v>
      </c>
      <c r="B806" s="57" t="s">
        <v>1009</v>
      </c>
      <c r="C806" s="59" t="s">
        <v>3716</v>
      </c>
      <c r="D806" s="60">
        <v>17351</v>
      </c>
      <c r="E806" s="59">
        <v>0</v>
      </c>
      <c r="F806" s="61">
        <v>15711.634899999999</v>
      </c>
      <c r="G806" s="64">
        <v>0.90549999999999997</v>
      </c>
      <c r="H806" s="59">
        <v>0.94</v>
      </c>
      <c r="I806" s="59">
        <v>0.996</v>
      </c>
      <c r="J806" s="59">
        <v>0.79269999999999996</v>
      </c>
      <c r="K806" s="59">
        <v>0.8619</v>
      </c>
      <c r="L806" s="59">
        <v>0.89570000000000005</v>
      </c>
      <c r="M806" s="59">
        <v>0.91010000000000002</v>
      </c>
      <c r="N806" s="59">
        <v>0.96120000000000005</v>
      </c>
      <c r="O806" s="59">
        <v>0.84109999999999996</v>
      </c>
      <c r="P806" s="59">
        <v>0.86899999999999999</v>
      </c>
      <c r="Q806" s="59">
        <v>0.96660000000000001</v>
      </c>
      <c r="R806" s="59">
        <v>0.93210000000000004</v>
      </c>
      <c r="S806" s="59">
        <v>0.93240000000000001</v>
      </c>
      <c r="T806" s="2">
        <f t="shared" si="24"/>
        <v>1.2</v>
      </c>
      <c r="U806" s="1">
        <f t="shared" si="25"/>
        <v>0</v>
      </c>
    </row>
    <row r="807" spans="1:21" x14ac:dyDescent="0.25">
      <c r="A807" s="66">
        <v>11323</v>
      </c>
      <c r="B807" s="57" t="s">
        <v>976</v>
      </c>
      <c r="C807" s="59" t="s">
        <v>3717</v>
      </c>
      <c r="D807" s="59">
        <v>837</v>
      </c>
      <c r="E807" s="59">
        <v>5</v>
      </c>
      <c r="F807" s="59">
        <v>488.98250000000002</v>
      </c>
      <c r="G807" s="64">
        <v>0.5877</v>
      </c>
      <c r="H807" s="59">
        <v>0.67569999999999997</v>
      </c>
      <c r="I807" s="59">
        <v>0.67</v>
      </c>
      <c r="J807" s="59">
        <v>0.79</v>
      </c>
      <c r="K807" s="59">
        <v>0.58520000000000005</v>
      </c>
      <c r="L807" s="59">
        <v>0.59750000000000003</v>
      </c>
      <c r="M807" s="59">
        <v>0.50329999999999997</v>
      </c>
      <c r="N807" s="59">
        <v>0.5212</v>
      </c>
      <c r="O807" s="59">
        <v>0.51270000000000004</v>
      </c>
      <c r="P807" s="59">
        <v>0.58109999999999995</v>
      </c>
      <c r="Q807" s="59">
        <v>0.57769999999999999</v>
      </c>
      <c r="R807" s="59">
        <v>0.56430000000000002</v>
      </c>
      <c r="S807" s="59">
        <v>0.54830000000000001</v>
      </c>
      <c r="T807" s="2">
        <f t="shared" si="24"/>
        <v>0.6</v>
      </c>
      <c r="U807" s="1">
        <f t="shared" si="25"/>
        <v>0</v>
      </c>
    </row>
    <row r="808" spans="1:21" x14ac:dyDescent="0.25">
      <c r="A808" s="66">
        <v>11372</v>
      </c>
      <c r="B808" s="57" t="s">
        <v>954</v>
      </c>
      <c r="C808" s="59" t="s">
        <v>3718</v>
      </c>
      <c r="D808" s="60">
        <v>1596</v>
      </c>
      <c r="E808" s="59">
        <v>3</v>
      </c>
      <c r="F808" s="59">
        <v>940.81489999999997</v>
      </c>
      <c r="G808" s="64">
        <v>0.59060000000000001</v>
      </c>
      <c r="H808" s="59">
        <v>0.61070000000000002</v>
      </c>
      <c r="I808" s="59">
        <v>0.58250000000000002</v>
      </c>
      <c r="J808" s="59">
        <v>0.58960000000000001</v>
      </c>
      <c r="K808" s="59">
        <v>0.55859999999999999</v>
      </c>
      <c r="L808" s="59">
        <v>0.59079999999999999</v>
      </c>
      <c r="M808" s="59">
        <v>0.59530000000000005</v>
      </c>
      <c r="N808" s="59">
        <v>0.51249999999999996</v>
      </c>
      <c r="O808" s="59">
        <v>0.56100000000000005</v>
      </c>
      <c r="P808" s="59">
        <v>0.58679999999999999</v>
      </c>
      <c r="Q808" s="59">
        <v>0.60460000000000003</v>
      </c>
      <c r="R808" s="59">
        <v>0.58379999999999999</v>
      </c>
      <c r="S808" s="59">
        <v>0.68500000000000005</v>
      </c>
      <c r="T808" s="2">
        <f t="shared" si="24"/>
        <v>0.6</v>
      </c>
      <c r="U808" s="1">
        <f t="shared" si="25"/>
        <v>0</v>
      </c>
    </row>
    <row r="809" spans="1:21" x14ac:dyDescent="0.25">
      <c r="A809" s="66">
        <v>11373</v>
      </c>
      <c r="B809" s="57" t="s">
        <v>954</v>
      </c>
      <c r="C809" s="59" t="s">
        <v>3719</v>
      </c>
      <c r="D809" s="60">
        <v>4525</v>
      </c>
      <c r="E809" s="59">
        <v>95</v>
      </c>
      <c r="F809" s="61">
        <v>2254.6089000000002</v>
      </c>
      <c r="G809" s="64">
        <v>0.50890000000000002</v>
      </c>
      <c r="H809" s="59">
        <v>0.52390000000000003</v>
      </c>
      <c r="I809" s="59">
        <v>0.48909999999999998</v>
      </c>
      <c r="J809" s="59">
        <v>0.49569999999999997</v>
      </c>
      <c r="K809" s="59">
        <v>0.52100000000000002</v>
      </c>
      <c r="L809" s="59">
        <v>0.47070000000000001</v>
      </c>
      <c r="M809" s="59">
        <v>0.47039999999999998</v>
      </c>
      <c r="N809" s="59">
        <v>0.50109999999999999</v>
      </c>
      <c r="O809" s="59">
        <v>0.48509999999999998</v>
      </c>
      <c r="P809" s="59">
        <v>0.53139999999999998</v>
      </c>
      <c r="Q809" s="59">
        <v>0.58889999999999998</v>
      </c>
      <c r="R809" s="59">
        <v>0.54479999999999995</v>
      </c>
      <c r="S809" s="59">
        <v>0.47699999999999998</v>
      </c>
      <c r="T809" s="2">
        <f t="shared" si="24"/>
        <v>0.6</v>
      </c>
      <c r="U809" s="1">
        <f t="shared" si="25"/>
        <v>0</v>
      </c>
    </row>
    <row r="810" spans="1:21" x14ac:dyDescent="0.25">
      <c r="A810" s="66">
        <v>11374</v>
      </c>
      <c r="B810" s="57" t="s">
        <v>976</v>
      </c>
      <c r="C810" s="59" t="s">
        <v>3720</v>
      </c>
      <c r="D810" s="60">
        <v>1392</v>
      </c>
      <c r="E810" s="59">
        <v>0</v>
      </c>
      <c r="F810" s="59">
        <v>669.56479999999999</v>
      </c>
      <c r="G810" s="64">
        <v>0.48099999999999998</v>
      </c>
      <c r="H810" s="59">
        <v>0.45650000000000002</v>
      </c>
      <c r="I810" s="59">
        <v>0.50629999999999997</v>
      </c>
      <c r="J810" s="59">
        <v>0.44290000000000002</v>
      </c>
      <c r="K810" s="59">
        <v>0.45469999999999999</v>
      </c>
      <c r="L810" s="59">
        <v>0.44690000000000002</v>
      </c>
      <c r="M810" s="59">
        <v>0.4627</v>
      </c>
      <c r="N810" s="59">
        <v>0.45650000000000002</v>
      </c>
      <c r="O810" s="59">
        <v>0.4083</v>
      </c>
      <c r="P810" s="59">
        <v>0.4219</v>
      </c>
      <c r="Q810" s="59">
        <v>0.495</v>
      </c>
      <c r="R810" s="59">
        <v>0.59689999999999999</v>
      </c>
      <c r="S810" s="59">
        <v>0.55169999999999997</v>
      </c>
      <c r="T810" s="2">
        <f t="shared" si="24"/>
        <v>0.6</v>
      </c>
      <c r="U810" s="1">
        <f t="shared" si="25"/>
        <v>0</v>
      </c>
    </row>
    <row r="811" spans="1:21" x14ac:dyDescent="0.25">
      <c r="A811" s="66">
        <v>10744</v>
      </c>
      <c r="B811" s="57" t="s">
        <v>1009</v>
      </c>
      <c r="C811" s="59" t="s">
        <v>3721</v>
      </c>
      <c r="D811" s="60">
        <v>32100</v>
      </c>
      <c r="E811" s="60">
        <v>2279</v>
      </c>
      <c r="F811" s="61">
        <v>39505.707999999999</v>
      </c>
      <c r="G811" s="64">
        <v>1.3248</v>
      </c>
      <c r="H811" s="59">
        <v>1.4097999999999999</v>
      </c>
      <c r="I811" s="59">
        <v>1.4000999999999999</v>
      </c>
      <c r="J811" s="59">
        <v>1.2</v>
      </c>
      <c r="K811" s="59">
        <v>1.3664000000000001</v>
      </c>
      <c r="L811" s="59">
        <v>1.3524</v>
      </c>
      <c r="M811" s="59">
        <v>1.2968999999999999</v>
      </c>
      <c r="N811" s="59">
        <v>1.3253999999999999</v>
      </c>
      <c r="O811" s="59">
        <v>1.3226</v>
      </c>
      <c r="P811" s="59">
        <v>1.3209</v>
      </c>
      <c r="Q811" s="59">
        <v>1.3219000000000001</v>
      </c>
      <c r="R811" s="59">
        <v>1.2896000000000001</v>
      </c>
      <c r="S811" s="59">
        <v>1.2786999999999999</v>
      </c>
      <c r="T811" s="2">
        <f t="shared" si="24"/>
        <v>1.2</v>
      </c>
      <c r="U811" s="1">
        <f t="shared" si="25"/>
        <v>1</v>
      </c>
    </row>
    <row r="812" spans="1:21" x14ac:dyDescent="0.25">
      <c r="A812" s="66">
        <v>11375</v>
      </c>
      <c r="B812" s="57" t="s">
        <v>976</v>
      </c>
      <c r="C812" s="59" t="s">
        <v>3722</v>
      </c>
      <c r="D812" s="60">
        <v>1425</v>
      </c>
      <c r="E812" s="59">
        <v>8</v>
      </c>
      <c r="F812" s="59">
        <v>702.48419999999999</v>
      </c>
      <c r="G812" s="64">
        <v>0.49580000000000002</v>
      </c>
      <c r="H812" s="59">
        <v>0.48649999999999999</v>
      </c>
      <c r="I812" s="59">
        <v>0.48130000000000001</v>
      </c>
      <c r="J812" s="59">
        <v>0.47649999999999998</v>
      </c>
      <c r="K812" s="59">
        <v>0.44450000000000001</v>
      </c>
      <c r="L812" s="59">
        <v>0.50509999999999999</v>
      </c>
      <c r="M812" s="59">
        <v>0.52390000000000003</v>
      </c>
      <c r="N812" s="59">
        <v>0.54079999999999995</v>
      </c>
      <c r="O812" s="59">
        <v>0.53380000000000005</v>
      </c>
      <c r="P812" s="59">
        <v>0.48159999999999997</v>
      </c>
      <c r="Q812" s="59">
        <v>0.47310000000000002</v>
      </c>
      <c r="R812" s="59">
        <v>0.497</v>
      </c>
      <c r="S812" s="59">
        <v>0.51029999999999998</v>
      </c>
      <c r="T812" s="2">
        <f t="shared" si="24"/>
        <v>0.6</v>
      </c>
      <c r="U812" s="1">
        <f t="shared" si="25"/>
        <v>0</v>
      </c>
    </row>
    <row r="813" spans="1:21" x14ac:dyDescent="0.25">
      <c r="A813" s="66">
        <v>11376</v>
      </c>
      <c r="B813" s="57" t="s">
        <v>954</v>
      </c>
      <c r="C813" s="59" t="s">
        <v>3723</v>
      </c>
      <c r="D813" s="60">
        <v>5088</v>
      </c>
      <c r="E813" s="60">
        <v>1320</v>
      </c>
      <c r="F813" s="61">
        <v>1863.0518</v>
      </c>
      <c r="G813" s="64">
        <v>0.49440000000000001</v>
      </c>
      <c r="H813" s="59">
        <v>0.57299999999999995</v>
      </c>
      <c r="I813" s="59">
        <v>0.53969999999999996</v>
      </c>
      <c r="J813" s="59">
        <v>0.55230000000000001</v>
      </c>
      <c r="K813" s="59">
        <v>0.58599999999999997</v>
      </c>
      <c r="L813" s="59">
        <v>0.49859999999999999</v>
      </c>
      <c r="M813" s="59">
        <v>0.54879999999999995</v>
      </c>
      <c r="N813" s="59">
        <v>0.5343</v>
      </c>
      <c r="O813" s="59">
        <v>0.48120000000000002</v>
      </c>
      <c r="P813" s="59">
        <v>0.32479999999999998</v>
      </c>
      <c r="Q813" s="59">
        <v>0.4199</v>
      </c>
      <c r="R813" s="59">
        <v>0.4178</v>
      </c>
      <c r="S813" s="59">
        <v>0.26950000000000002</v>
      </c>
      <c r="T813" s="2">
        <f t="shared" si="24"/>
        <v>0.6</v>
      </c>
      <c r="U813" s="1">
        <f t="shared" si="25"/>
        <v>0</v>
      </c>
    </row>
    <row r="814" spans="1:21" x14ac:dyDescent="0.25">
      <c r="A814" s="66">
        <v>11377</v>
      </c>
      <c r="B814" s="57" t="s">
        <v>954</v>
      </c>
      <c r="C814" s="59" t="s">
        <v>3724</v>
      </c>
      <c r="D814" s="60">
        <v>3052</v>
      </c>
      <c r="E814" s="59">
        <v>30</v>
      </c>
      <c r="F814" s="61">
        <v>1669.8907999999999</v>
      </c>
      <c r="G814" s="64">
        <v>0.55259999999999998</v>
      </c>
      <c r="H814" s="59">
        <v>0.5282</v>
      </c>
      <c r="I814" s="59">
        <v>0.5212</v>
      </c>
      <c r="J814" s="59">
        <v>0.52500000000000002</v>
      </c>
      <c r="K814" s="59">
        <v>0.5635</v>
      </c>
      <c r="L814" s="59">
        <v>0.6008</v>
      </c>
      <c r="M814" s="59">
        <v>0.52990000000000004</v>
      </c>
      <c r="N814" s="59">
        <v>0.53469999999999995</v>
      </c>
      <c r="O814" s="59">
        <v>0.59919999999999995</v>
      </c>
      <c r="P814" s="59">
        <v>0.54</v>
      </c>
      <c r="Q814" s="59">
        <v>0.53090000000000004</v>
      </c>
      <c r="R814" s="59">
        <v>0.56340000000000001</v>
      </c>
      <c r="S814" s="59">
        <v>0.58399999999999996</v>
      </c>
      <c r="T814" s="2">
        <f t="shared" si="24"/>
        <v>0.6</v>
      </c>
      <c r="U814" s="1">
        <f t="shared" si="25"/>
        <v>0</v>
      </c>
    </row>
    <row r="815" spans="1:21" x14ac:dyDescent="0.25">
      <c r="A815" s="66">
        <v>11378</v>
      </c>
      <c r="B815" s="57" t="s">
        <v>976</v>
      </c>
      <c r="C815" s="59" t="s">
        <v>3725</v>
      </c>
      <c r="D815" s="60">
        <v>2566</v>
      </c>
      <c r="E815" s="59">
        <v>26</v>
      </c>
      <c r="F815" s="61">
        <v>1095.2022999999999</v>
      </c>
      <c r="G815" s="64">
        <v>0.43120000000000003</v>
      </c>
      <c r="H815" s="59">
        <v>0.48380000000000001</v>
      </c>
      <c r="I815" s="59">
        <v>0.45639999999999997</v>
      </c>
      <c r="J815" s="59">
        <v>0.46789999999999998</v>
      </c>
      <c r="K815" s="59">
        <v>0.40820000000000001</v>
      </c>
      <c r="L815" s="59">
        <v>0.3901</v>
      </c>
      <c r="M815" s="59">
        <v>0.3906</v>
      </c>
      <c r="N815" s="59">
        <v>0.42830000000000001</v>
      </c>
      <c r="O815" s="59">
        <v>0.44319999999999998</v>
      </c>
      <c r="P815" s="59">
        <v>0.43709999999999999</v>
      </c>
      <c r="Q815" s="59">
        <v>0.41420000000000001</v>
      </c>
      <c r="R815" s="59">
        <v>0.45300000000000001</v>
      </c>
      <c r="S815" s="59">
        <v>0.3962</v>
      </c>
      <c r="T815" s="2">
        <f t="shared" si="24"/>
        <v>0.6</v>
      </c>
      <c r="U815" s="1">
        <f t="shared" si="25"/>
        <v>0</v>
      </c>
    </row>
    <row r="816" spans="1:21" x14ac:dyDescent="0.25">
      <c r="A816" s="66">
        <v>11379</v>
      </c>
      <c r="B816" s="57" t="s">
        <v>957</v>
      </c>
      <c r="C816" s="59" t="s">
        <v>3726</v>
      </c>
      <c r="D816" s="60">
        <v>11014</v>
      </c>
      <c r="E816" s="59">
        <v>202</v>
      </c>
      <c r="F816" s="61">
        <v>8252.5059999999994</v>
      </c>
      <c r="G816" s="64">
        <v>0.76329999999999998</v>
      </c>
      <c r="H816" s="59">
        <v>0.75580000000000003</v>
      </c>
      <c r="I816" s="59">
        <v>0.79430000000000001</v>
      </c>
      <c r="J816" s="59">
        <v>0.87309999999999999</v>
      </c>
      <c r="K816" s="59">
        <v>0.89870000000000005</v>
      </c>
      <c r="L816" s="59">
        <v>0.78200000000000003</v>
      </c>
      <c r="M816" s="59">
        <v>0.82379999999999998</v>
      </c>
      <c r="N816" s="59">
        <v>0.65390000000000004</v>
      </c>
      <c r="O816" s="59">
        <v>0.68889999999999996</v>
      </c>
      <c r="P816" s="59">
        <v>0.61119999999999997</v>
      </c>
      <c r="Q816" s="59">
        <v>0.86250000000000004</v>
      </c>
      <c r="R816" s="59">
        <v>0.79269999999999996</v>
      </c>
      <c r="S816" s="59">
        <v>0.71079999999999999</v>
      </c>
      <c r="T816" s="2">
        <f t="shared" si="24"/>
        <v>0.8</v>
      </c>
      <c r="U816" s="1">
        <f t="shared" si="25"/>
        <v>0</v>
      </c>
    </row>
    <row r="817" spans="1:21" x14ac:dyDescent="0.25">
      <c r="A817" s="66">
        <v>11380</v>
      </c>
      <c r="B817" s="57" t="s">
        <v>976</v>
      </c>
      <c r="C817" s="59" t="s">
        <v>3727</v>
      </c>
      <c r="D817" s="60">
        <v>1542</v>
      </c>
      <c r="E817" s="59">
        <v>36</v>
      </c>
      <c r="F817" s="59">
        <v>955.66480000000001</v>
      </c>
      <c r="G817" s="64">
        <v>0.63460000000000005</v>
      </c>
      <c r="H817" s="59">
        <v>0.71240000000000003</v>
      </c>
      <c r="I817" s="59">
        <v>0.5796</v>
      </c>
      <c r="J817" s="59">
        <v>0.5575</v>
      </c>
      <c r="K817" s="59">
        <v>0.64570000000000005</v>
      </c>
      <c r="L817" s="59">
        <v>0.58609999999999995</v>
      </c>
      <c r="M817" s="59">
        <v>0.87649999999999995</v>
      </c>
      <c r="N817" s="59">
        <v>0.69689999999999996</v>
      </c>
      <c r="O817" s="59">
        <v>0.71009999999999995</v>
      </c>
      <c r="P817" s="59">
        <v>0.64449999999999996</v>
      </c>
      <c r="Q817" s="59">
        <v>0.49869999999999998</v>
      </c>
      <c r="R817" s="59">
        <v>0.60929999999999995</v>
      </c>
      <c r="S817" s="59">
        <v>0.51939999999999997</v>
      </c>
      <c r="T817" s="2">
        <f t="shared" si="24"/>
        <v>0.6</v>
      </c>
      <c r="U817" s="1">
        <f t="shared" si="25"/>
        <v>1</v>
      </c>
    </row>
    <row r="818" spans="1:21" x14ac:dyDescent="0.25">
      <c r="A818" s="66">
        <v>11381</v>
      </c>
      <c r="B818" s="57" t="s">
        <v>954</v>
      </c>
      <c r="C818" s="59" t="s">
        <v>3728</v>
      </c>
      <c r="D818" s="60">
        <v>2876</v>
      </c>
      <c r="E818" s="59">
        <v>26</v>
      </c>
      <c r="F818" s="61">
        <v>1375.3242</v>
      </c>
      <c r="G818" s="64">
        <v>0.48259999999999997</v>
      </c>
      <c r="H818" s="59">
        <v>0.50309999999999999</v>
      </c>
      <c r="I818" s="59">
        <v>0.48</v>
      </c>
      <c r="J818" s="59">
        <v>0.51929999999999998</v>
      </c>
      <c r="K818" s="59">
        <v>0.53649999999999998</v>
      </c>
      <c r="L818" s="59">
        <v>0.49109999999999998</v>
      </c>
      <c r="M818" s="59">
        <v>0.46879999999999999</v>
      </c>
      <c r="N818" s="59">
        <v>0.51300000000000001</v>
      </c>
      <c r="O818" s="59">
        <v>0.49370000000000003</v>
      </c>
      <c r="P818" s="59">
        <v>0.45369999999999999</v>
      </c>
      <c r="Q818" s="59">
        <v>0.4405</v>
      </c>
      <c r="R818" s="59">
        <v>0.48920000000000002</v>
      </c>
      <c r="S818" s="59">
        <v>0.40920000000000001</v>
      </c>
      <c r="T818" s="2">
        <f t="shared" si="24"/>
        <v>0.6</v>
      </c>
      <c r="U818" s="1">
        <f t="shared" si="25"/>
        <v>0</v>
      </c>
    </row>
    <row r="819" spans="1:21" x14ac:dyDescent="0.25">
      <c r="A819" s="66">
        <v>11382</v>
      </c>
      <c r="B819" s="57" t="s">
        <v>954</v>
      </c>
      <c r="C819" s="59" t="s">
        <v>3729</v>
      </c>
      <c r="D819" s="60">
        <v>1330</v>
      </c>
      <c r="E819" s="59">
        <v>5</v>
      </c>
      <c r="F819" s="59">
        <v>745.32389999999998</v>
      </c>
      <c r="G819" s="64">
        <v>0.5625</v>
      </c>
      <c r="H819" s="59">
        <v>0.54779999999999995</v>
      </c>
      <c r="I819" s="59">
        <v>0.54930000000000001</v>
      </c>
      <c r="J819" s="59">
        <v>0.59960000000000002</v>
      </c>
      <c r="K819" s="59">
        <v>0.63300000000000001</v>
      </c>
      <c r="L819" s="59">
        <v>0.58620000000000005</v>
      </c>
      <c r="M819" s="59">
        <v>0.6522</v>
      </c>
      <c r="N819" s="59">
        <v>0.57909999999999995</v>
      </c>
      <c r="O819" s="59">
        <v>0.49480000000000002</v>
      </c>
      <c r="P819" s="59">
        <v>0.60089999999999999</v>
      </c>
      <c r="Q819" s="59">
        <v>0.50960000000000005</v>
      </c>
      <c r="R819" s="59">
        <v>0.49440000000000001</v>
      </c>
      <c r="S819" s="59">
        <v>0.52110000000000001</v>
      </c>
      <c r="T819" s="2">
        <f t="shared" si="24"/>
        <v>0.6</v>
      </c>
      <c r="U819" s="1">
        <f t="shared" si="25"/>
        <v>0</v>
      </c>
    </row>
    <row r="820" spans="1:21" x14ac:dyDescent="0.25">
      <c r="A820" s="66">
        <v>11383</v>
      </c>
      <c r="B820" s="57" t="s">
        <v>954</v>
      </c>
      <c r="C820" s="59" t="s">
        <v>3730</v>
      </c>
      <c r="D820" s="60">
        <v>5286</v>
      </c>
      <c r="E820" s="60">
        <v>1126</v>
      </c>
      <c r="F820" s="61">
        <v>1946.7417</v>
      </c>
      <c r="G820" s="64">
        <v>0.46800000000000003</v>
      </c>
      <c r="H820" s="59">
        <v>0.44900000000000001</v>
      </c>
      <c r="I820" s="59">
        <v>0.47020000000000001</v>
      </c>
      <c r="J820" s="59">
        <v>0.48209999999999997</v>
      </c>
      <c r="K820" s="59">
        <v>0.45590000000000003</v>
      </c>
      <c r="L820" s="59">
        <v>0.47839999999999999</v>
      </c>
      <c r="M820" s="59">
        <v>0.44359999999999999</v>
      </c>
      <c r="N820" s="59">
        <v>0.44400000000000001</v>
      </c>
      <c r="O820" s="59">
        <v>0.46200000000000002</v>
      </c>
      <c r="P820" s="59">
        <v>0.52070000000000005</v>
      </c>
      <c r="Q820" s="59">
        <v>0.45800000000000002</v>
      </c>
      <c r="R820" s="59">
        <v>0.46629999999999999</v>
      </c>
      <c r="S820" s="59">
        <v>0.47699999999999998</v>
      </c>
      <c r="T820" s="2">
        <f t="shared" si="24"/>
        <v>0.6</v>
      </c>
      <c r="U820" s="1">
        <f t="shared" si="25"/>
        <v>0</v>
      </c>
    </row>
    <row r="821" spans="1:21" x14ac:dyDescent="0.25">
      <c r="A821" s="66">
        <v>11385</v>
      </c>
      <c r="B821" s="57" t="s">
        <v>976</v>
      </c>
      <c r="C821" s="59" t="s">
        <v>3731</v>
      </c>
      <c r="D821" s="60">
        <v>1563</v>
      </c>
      <c r="E821" s="59">
        <v>12</v>
      </c>
      <c r="F821" s="59">
        <v>911.93449999999996</v>
      </c>
      <c r="G821" s="64">
        <v>0.58799999999999997</v>
      </c>
      <c r="H821" s="59">
        <v>0.72270000000000001</v>
      </c>
      <c r="I821" s="59">
        <v>0.58260000000000001</v>
      </c>
      <c r="J821" s="59">
        <v>0.62350000000000005</v>
      </c>
      <c r="K821" s="59">
        <v>0.60519999999999996</v>
      </c>
      <c r="L821" s="59">
        <v>0.61550000000000005</v>
      </c>
      <c r="M821" s="59">
        <v>0.60150000000000003</v>
      </c>
      <c r="N821" s="59">
        <v>0.60289999999999999</v>
      </c>
      <c r="O821" s="59">
        <v>0.52310000000000001</v>
      </c>
      <c r="P821" s="59">
        <v>0.57550000000000001</v>
      </c>
      <c r="Q821" s="59">
        <v>0.50249999999999995</v>
      </c>
      <c r="R821" s="59">
        <v>0.53620000000000001</v>
      </c>
      <c r="S821" s="59">
        <v>0.60199999999999998</v>
      </c>
      <c r="T821" s="2">
        <f t="shared" si="24"/>
        <v>0.6</v>
      </c>
      <c r="U821" s="1">
        <f t="shared" si="25"/>
        <v>0</v>
      </c>
    </row>
    <row r="822" spans="1:21" x14ac:dyDescent="0.25">
      <c r="A822" s="66">
        <v>10682</v>
      </c>
      <c r="B822" s="57" t="s">
        <v>946</v>
      </c>
      <c r="C822" s="59" t="s">
        <v>3732</v>
      </c>
      <c r="D822" s="60">
        <v>43478</v>
      </c>
      <c r="E822" s="59">
        <v>18</v>
      </c>
      <c r="F822" s="61">
        <v>70828.084300000002</v>
      </c>
      <c r="G822" s="64">
        <v>1.6296999999999999</v>
      </c>
      <c r="H822" s="59">
        <v>1.5008999999999999</v>
      </c>
      <c r="I822" s="59">
        <v>1.607</v>
      </c>
      <c r="J822" s="59">
        <v>1.5898000000000001</v>
      </c>
      <c r="K822" s="59">
        <v>1.7747999999999999</v>
      </c>
      <c r="L822" s="59">
        <v>1.7</v>
      </c>
      <c r="M822" s="59">
        <v>1.6241000000000001</v>
      </c>
      <c r="N822" s="59">
        <v>1.694</v>
      </c>
      <c r="O822" s="59">
        <v>1.6801999999999999</v>
      </c>
      <c r="P822" s="59">
        <v>1.6112</v>
      </c>
      <c r="Q822" s="59">
        <v>1.5683</v>
      </c>
      <c r="R822" s="59">
        <v>1.3882000000000001</v>
      </c>
      <c r="S822" s="59">
        <v>1.4601</v>
      </c>
      <c r="T822" s="2">
        <f t="shared" si="24"/>
        <v>1.6</v>
      </c>
      <c r="U822" s="1">
        <f t="shared" si="25"/>
        <v>1</v>
      </c>
    </row>
    <row r="823" spans="1:21" x14ac:dyDescent="0.25">
      <c r="A823" s="66">
        <v>10745</v>
      </c>
      <c r="B823" s="57" t="s">
        <v>1009</v>
      </c>
      <c r="C823" s="59" t="s">
        <v>3733</v>
      </c>
      <c r="D823" s="60">
        <v>36129</v>
      </c>
      <c r="E823" s="59">
        <v>0</v>
      </c>
      <c r="F823" s="61">
        <v>47709.644699999997</v>
      </c>
      <c r="G823" s="64">
        <v>1.3205</v>
      </c>
      <c r="H823" s="59">
        <v>1.3210999999999999</v>
      </c>
      <c r="I823" s="59">
        <v>1.3016000000000001</v>
      </c>
      <c r="J823" s="59">
        <v>1.2362</v>
      </c>
      <c r="K823" s="59">
        <v>1.3531</v>
      </c>
      <c r="L823" s="59">
        <v>1.3602000000000001</v>
      </c>
      <c r="M823" s="59">
        <v>1.3411</v>
      </c>
      <c r="N823" s="59">
        <v>1.3222</v>
      </c>
      <c r="O823" s="59">
        <v>1.3216000000000001</v>
      </c>
      <c r="P823" s="59">
        <v>1.218</v>
      </c>
      <c r="Q823" s="59">
        <v>1.3177000000000001</v>
      </c>
      <c r="R823" s="59">
        <v>1.393</v>
      </c>
      <c r="S823" s="59">
        <v>1.3595999999999999</v>
      </c>
      <c r="T823" s="2">
        <f t="shared" si="24"/>
        <v>1.2</v>
      </c>
      <c r="U823" s="1">
        <f t="shared" si="25"/>
        <v>1</v>
      </c>
    </row>
    <row r="824" spans="1:21" x14ac:dyDescent="0.25">
      <c r="A824" s="66">
        <v>11386</v>
      </c>
      <c r="B824" s="57" t="s">
        <v>954</v>
      </c>
      <c r="C824" s="59" t="s">
        <v>3734</v>
      </c>
      <c r="D824" s="60">
        <v>3531</v>
      </c>
      <c r="E824" s="59">
        <v>0</v>
      </c>
      <c r="F824" s="61">
        <v>1659.0441000000001</v>
      </c>
      <c r="G824" s="64">
        <v>0.46989999999999998</v>
      </c>
      <c r="H824" s="59">
        <v>0.50249999999999995</v>
      </c>
      <c r="I824" s="59">
        <v>0.44850000000000001</v>
      </c>
      <c r="J824" s="59">
        <v>0.45900000000000002</v>
      </c>
      <c r="K824" s="59">
        <v>0.44440000000000002</v>
      </c>
      <c r="L824" s="59">
        <v>0.50719999999999998</v>
      </c>
      <c r="M824" s="59">
        <v>0.5262</v>
      </c>
      <c r="N824" s="59">
        <v>0.47970000000000002</v>
      </c>
      <c r="O824" s="59">
        <v>0.4768</v>
      </c>
      <c r="P824" s="59">
        <v>0.4335</v>
      </c>
      <c r="Q824" s="59">
        <v>0.4914</v>
      </c>
      <c r="R824" s="59">
        <v>0.47639999999999999</v>
      </c>
      <c r="S824" s="59">
        <v>0.4158</v>
      </c>
      <c r="T824" s="2">
        <f t="shared" si="24"/>
        <v>0.6</v>
      </c>
      <c r="U824" s="1">
        <f t="shared" si="25"/>
        <v>0</v>
      </c>
    </row>
    <row r="825" spans="1:21" x14ac:dyDescent="0.25">
      <c r="A825" s="66">
        <v>11387</v>
      </c>
      <c r="B825" s="57" t="s">
        <v>954</v>
      </c>
      <c r="C825" s="59" t="s">
        <v>3735</v>
      </c>
      <c r="D825" s="60">
        <v>8139</v>
      </c>
      <c r="E825" s="59">
        <v>0</v>
      </c>
      <c r="F825" s="61">
        <v>3861.7480999999998</v>
      </c>
      <c r="G825" s="64">
        <v>0.47449999999999998</v>
      </c>
      <c r="H825" s="59">
        <v>0.50900000000000001</v>
      </c>
      <c r="I825" s="59">
        <v>0.51019999999999999</v>
      </c>
      <c r="J825" s="59">
        <v>0.53180000000000005</v>
      </c>
      <c r="K825" s="59">
        <v>0.54849999999999999</v>
      </c>
      <c r="L825" s="59">
        <v>0.49059999999999998</v>
      </c>
      <c r="M825" s="59">
        <v>0.4819</v>
      </c>
      <c r="N825" s="59">
        <v>0.45090000000000002</v>
      </c>
      <c r="O825" s="59">
        <v>0.44479999999999997</v>
      </c>
      <c r="P825" s="59">
        <v>0.442</v>
      </c>
      <c r="Q825" s="59">
        <v>0.46850000000000003</v>
      </c>
      <c r="R825" s="59">
        <v>0.47199999999999998</v>
      </c>
      <c r="S825" s="59">
        <v>0.42709999999999998</v>
      </c>
      <c r="T825" s="2">
        <f t="shared" si="24"/>
        <v>0.6</v>
      </c>
      <c r="U825" s="1">
        <f t="shared" si="25"/>
        <v>0</v>
      </c>
    </row>
    <row r="826" spans="1:21" ht="26.4" x14ac:dyDescent="0.25">
      <c r="A826" s="66">
        <v>11388</v>
      </c>
      <c r="B826" s="57" t="s">
        <v>957</v>
      </c>
      <c r="C826" s="59" t="s">
        <v>3736</v>
      </c>
      <c r="D826" s="60">
        <v>10220</v>
      </c>
      <c r="E826" s="59">
        <v>0</v>
      </c>
      <c r="F826" s="61">
        <v>8240.1039000000001</v>
      </c>
      <c r="G826" s="64">
        <v>0.80630000000000002</v>
      </c>
      <c r="H826" s="59">
        <v>0.8992</v>
      </c>
      <c r="I826" s="59">
        <v>0.84540000000000004</v>
      </c>
      <c r="J826" s="59">
        <v>0.79830000000000001</v>
      </c>
      <c r="K826" s="59">
        <v>0.81359999999999999</v>
      </c>
      <c r="L826" s="59">
        <v>0.78949999999999998</v>
      </c>
      <c r="M826" s="59">
        <v>0.85060000000000002</v>
      </c>
      <c r="N826" s="59">
        <v>0.75249999999999995</v>
      </c>
      <c r="O826" s="59">
        <v>0.72160000000000002</v>
      </c>
      <c r="P826" s="59">
        <v>0.80720000000000003</v>
      </c>
      <c r="Q826" s="59">
        <v>0.80100000000000005</v>
      </c>
      <c r="R826" s="59">
        <v>0.79349999999999998</v>
      </c>
      <c r="S826" s="59">
        <v>0.80420000000000003</v>
      </c>
      <c r="T826" s="2">
        <f t="shared" si="24"/>
        <v>0.8</v>
      </c>
      <c r="U826" s="1">
        <f t="shared" si="25"/>
        <v>1</v>
      </c>
    </row>
    <row r="827" spans="1:21" x14ac:dyDescent="0.25">
      <c r="A827" s="66">
        <v>11390</v>
      </c>
      <c r="B827" s="57" t="s">
        <v>954</v>
      </c>
      <c r="C827" s="59" t="s">
        <v>3737</v>
      </c>
      <c r="D827" s="60">
        <v>5909</v>
      </c>
      <c r="E827" s="59">
        <v>0</v>
      </c>
      <c r="F827" s="61">
        <v>3112.3471</v>
      </c>
      <c r="G827" s="64">
        <v>0.52669999999999995</v>
      </c>
      <c r="H827" s="59">
        <v>0.53100000000000003</v>
      </c>
      <c r="I827" s="59">
        <v>0.53310000000000002</v>
      </c>
      <c r="J827" s="59">
        <v>0.50739999999999996</v>
      </c>
      <c r="K827" s="59">
        <v>0.52639999999999998</v>
      </c>
      <c r="L827" s="59">
        <v>0.68059999999999998</v>
      </c>
      <c r="M827" s="59">
        <v>0.50080000000000002</v>
      </c>
      <c r="N827" s="59">
        <v>0.4899</v>
      </c>
      <c r="O827" s="59">
        <v>0.49149999999999999</v>
      </c>
      <c r="P827" s="59">
        <v>0.47989999999999999</v>
      </c>
      <c r="Q827" s="59">
        <v>0.47499999999999998</v>
      </c>
      <c r="R827" s="59">
        <v>0.50960000000000005</v>
      </c>
      <c r="S827" s="59">
        <v>0.57030000000000003</v>
      </c>
      <c r="T827" s="2">
        <f t="shared" si="24"/>
        <v>0.6</v>
      </c>
      <c r="U827" s="1">
        <f t="shared" si="25"/>
        <v>0</v>
      </c>
    </row>
    <row r="828" spans="1:21" x14ac:dyDescent="0.25">
      <c r="A828" s="66">
        <v>11391</v>
      </c>
      <c r="B828" s="57" t="s">
        <v>954</v>
      </c>
      <c r="C828" s="59" t="s">
        <v>3738</v>
      </c>
      <c r="D828" s="60">
        <v>6839</v>
      </c>
      <c r="E828" s="59">
        <v>123</v>
      </c>
      <c r="F828" s="61">
        <v>2549.7494999999999</v>
      </c>
      <c r="G828" s="64">
        <v>0.37969999999999998</v>
      </c>
      <c r="H828" s="59">
        <v>0.48849999999999999</v>
      </c>
      <c r="I828" s="59">
        <v>0.44540000000000002</v>
      </c>
      <c r="J828" s="59">
        <v>0.5212</v>
      </c>
      <c r="K828" s="59">
        <v>0.50749999999999995</v>
      </c>
      <c r="L828" s="59">
        <v>0.46729999999999999</v>
      </c>
      <c r="M828" s="59">
        <v>0.34920000000000001</v>
      </c>
      <c r="N828" s="59">
        <v>0.30149999999999999</v>
      </c>
      <c r="O828" s="59">
        <v>0.25740000000000002</v>
      </c>
      <c r="P828" s="59">
        <v>0.32990000000000003</v>
      </c>
      <c r="Q828" s="59">
        <v>0.30370000000000003</v>
      </c>
      <c r="R828" s="59">
        <v>0.42159999999999997</v>
      </c>
      <c r="S828" s="59">
        <v>0.41799999999999998</v>
      </c>
      <c r="T828" s="2">
        <f t="shared" si="24"/>
        <v>0.6</v>
      </c>
      <c r="U828" s="1">
        <f t="shared" si="25"/>
        <v>0</v>
      </c>
    </row>
    <row r="829" spans="1:21" x14ac:dyDescent="0.25">
      <c r="A829" s="66">
        <v>11392</v>
      </c>
      <c r="B829" s="57" t="s">
        <v>950</v>
      </c>
      <c r="C829" s="59" t="s">
        <v>3739</v>
      </c>
      <c r="D829" s="60">
        <v>5178</v>
      </c>
      <c r="E829" s="59">
        <v>0</v>
      </c>
      <c r="F829" s="61">
        <v>2765.5989</v>
      </c>
      <c r="G829" s="64">
        <v>0.53410000000000002</v>
      </c>
      <c r="H829" s="59">
        <v>0.48630000000000001</v>
      </c>
      <c r="I829" s="59">
        <v>0.5151</v>
      </c>
      <c r="J829" s="59">
        <v>0.50570000000000004</v>
      </c>
      <c r="K829" s="59">
        <v>0.52200000000000002</v>
      </c>
      <c r="L829" s="59">
        <v>0.56810000000000005</v>
      </c>
      <c r="M829" s="59">
        <v>0.51170000000000004</v>
      </c>
      <c r="N829" s="59">
        <v>0.52839999999999998</v>
      </c>
      <c r="O829" s="59">
        <v>0.5413</v>
      </c>
      <c r="P829" s="59">
        <v>0.51219999999999999</v>
      </c>
      <c r="Q829" s="59">
        <v>0.6845</v>
      </c>
      <c r="R829" s="59">
        <v>0.49859999999999999</v>
      </c>
      <c r="S829" s="59">
        <v>0.49309999999999998</v>
      </c>
      <c r="T829" s="2">
        <f t="shared" si="24"/>
        <v>0.6</v>
      </c>
      <c r="U829" s="1">
        <f t="shared" si="25"/>
        <v>0</v>
      </c>
    </row>
    <row r="830" spans="1:21" x14ac:dyDescent="0.25">
      <c r="A830" s="66">
        <v>11393</v>
      </c>
      <c r="B830" s="57" t="s">
        <v>954</v>
      </c>
      <c r="C830" s="59" t="s">
        <v>3740</v>
      </c>
      <c r="D830" s="60">
        <v>1240</v>
      </c>
      <c r="E830" s="59">
        <v>0</v>
      </c>
      <c r="F830" s="59">
        <v>591.87369999999999</v>
      </c>
      <c r="G830" s="64">
        <v>0.4773</v>
      </c>
      <c r="H830" s="59">
        <v>0.4158</v>
      </c>
      <c r="I830" s="59">
        <v>0.46989999999999998</v>
      </c>
      <c r="J830" s="59">
        <v>0.45290000000000002</v>
      </c>
      <c r="K830" s="59">
        <v>0.47320000000000001</v>
      </c>
      <c r="L830" s="59">
        <v>0.46</v>
      </c>
      <c r="M830" s="59">
        <v>0.4849</v>
      </c>
      <c r="N830" s="59">
        <v>0.51019999999999999</v>
      </c>
      <c r="O830" s="59">
        <v>0.50439999999999996</v>
      </c>
      <c r="P830" s="59">
        <v>0.4748</v>
      </c>
      <c r="Q830" s="59">
        <v>0.51190000000000002</v>
      </c>
      <c r="R830" s="59">
        <v>0.4743</v>
      </c>
      <c r="S830" s="59">
        <v>0.49519999999999997</v>
      </c>
      <c r="T830" s="2">
        <f t="shared" si="24"/>
        <v>0.6</v>
      </c>
      <c r="U830" s="1">
        <f t="shared" si="25"/>
        <v>0</v>
      </c>
    </row>
    <row r="831" spans="1:21" x14ac:dyDescent="0.25">
      <c r="A831" s="66">
        <v>11394</v>
      </c>
      <c r="B831" s="57" t="s">
        <v>954</v>
      </c>
      <c r="C831" s="59" t="s">
        <v>3741</v>
      </c>
      <c r="D831" s="60">
        <v>5039</v>
      </c>
      <c r="E831" s="59">
        <v>6</v>
      </c>
      <c r="F831" s="61">
        <v>2674.4288999999999</v>
      </c>
      <c r="G831" s="64">
        <v>0.53139999999999998</v>
      </c>
      <c r="H831" s="59">
        <v>0.50160000000000005</v>
      </c>
      <c r="I831" s="59">
        <v>0.49630000000000002</v>
      </c>
      <c r="J831" s="59">
        <v>0.57650000000000001</v>
      </c>
      <c r="K831" s="59">
        <v>0.57540000000000002</v>
      </c>
      <c r="L831" s="59">
        <v>0.57120000000000004</v>
      </c>
      <c r="M831" s="59">
        <v>0.55010000000000003</v>
      </c>
      <c r="N831" s="59">
        <v>0.50639999999999996</v>
      </c>
      <c r="O831" s="59">
        <v>0.51829999999999998</v>
      </c>
      <c r="P831" s="59">
        <v>0.54969999999999997</v>
      </c>
      <c r="Q831" s="59">
        <v>0.50170000000000003</v>
      </c>
      <c r="R831" s="59">
        <v>0.49969999999999998</v>
      </c>
      <c r="S831" s="59">
        <v>0.51090000000000002</v>
      </c>
      <c r="T831" s="2">
        <f t="shared" si="24"/>
        <v>0.6</v>
      </c>
      <c r="U831" s="1">
        <f t="shared" si="25"/>
        <v>0</v>
      </c>
    </row>
    <row r="832" spans="1:21" x14ac:dyDescent="0.25">
      <c r="A832" s="66">
        <v>11395</v>
      </c>
      <c r="B832" s="57" t="s">
        <v>954</v>
      </c>
      <c r="C832" s="59" t="s">
        <v>3742</v>
      </c>
      <c r="D832" s="60">
        <v>4844</v>
      </c>
      <c r="E832" s="59">
        <v>0</v>
      </c>
      <c r="F832" s="61">
        <v>2256.8692000000001</v>
      </c>
      <c r="G832" s="64">
        <v>0.46589999999999998</v>
      </c>
      <c r="H832" s="59">
        <v>0.46429999999999999</v>
      </c>
      <c r="I832" s="59">
        <v>0.4521</v>
      </c>
      <c r="J832" s="59">
        <v>0.46089999999999998</v>
      </c>
      <c r="K832" s="59">
        <v>0.4607</v>
      </c>
      <c r="L832" s="59">
        <v>0.4718</v>
      </c>
      <c r="M832" s="59">
        <v>0.45200000000000001</v>
      </c>
      <c r="N832" s="59">
        <v>0.44579999999999997</v>
      </c>
      <c r="O832" s="59">
        <v>0.43230000000000002</v>
      </c>
      <c r="P832" s="59">
        <v>0.45950000000000002</v>
      </c>
      <c r="Q832" s="59">
        <v>0.48380000000000001</v>
      </c>
      <c r="R832" s="59">
        <v>0.49480000000000002</v>
      </c>
      <c r="S832" s="59">
        <v>0.50590000000000002</v>
      </c>
      <c r="T832" s="2">
        <f t="shared" si="24"/>
        <v>0.6</v>
      </c>
      <c r="U832" s="1">
        <f t="shared" si="25"/>
        <v>0</v>
      </c>
    </row>
    <row r="833" spans="1:21" x14ac:dyDescent="0.25">
      <c r="A833" s="66">
        <v>11396</v>
      </c>
      <c r="B833" s="57" t="s">
        <v>954</v>
      </c>
      <c r="C833" s="59" t="s">
        <v>3743</v>
      </c>
      <c r="D833" s="60">
        <v>3799</v>
      </c>
      <c r="E833" s="59">
        <v>32</v>
      </c>
      <c r="F833" s="61">
        <v>2188.0362</v>
      </c>
      <c r="G833" s="64">
        <v>0.58079999999999998</v>
      </c>
      <c r="H833" s="59">
        <v>0.54790000000000005</v>
      </c>
      <c r="I833" s="59">
        <v>0.72340000000000004</v>
      </c>
      <c r="J833" s="59">
        <v>0.6895</v>
      </c>
      <c r="K833" s="59">
        <v>0.74870000000000003</v>
      </c>
      <c r="L833" s="59">
        <v>0.5615</v>
      </c>
      <c r="M833" s="59">
        <v>0.57709999999999995</v>
      </c>
      <c r="N833" s="59">
        <v>0.55830000000000002</v>
      </c>
      <c r="O833" s="59">
        <v>0.5373</v>
      </c>
      <c r="P833" s="59">
        <v>0.58140000000000003</v>
      </c>
      <c r="Q833" s="59">
        <v>0.60489999999999999</v>
      </c>
      <c r="R833" s="59">
        <v>0.5161</v>
      </c>
      <c r="S833" s="59">
        <v>0.53220000000000001</v>
      </c>
      <c r="T833" s="2">
        <f t="shared" si="24"/>
        <v>0.6</v>
      </c>
      <c r="U833" s="1">
        <f t="shared" si="25"/>
        <v>0</v>
      </c>
    </row>
    <row r="834" spans="1:21" x14ac:dyDescent="0.25">
      <c r="A834" s="66">
        <v>11397</v>
      </c>
      <c r="B834" s="57" t="s">
        <v>954</v>
      </c>
      <c r="C834" s="59" t="s">
        <v>3744</v>
      </c>
      <c r="D834" s="60">
        <v>2067</v>
      </c>
      <c r="E834" s="59">
        <v>0</v>
      </c>
      <c r="F834" s="61">
        <v>1016.5432</v>
      </c>
      <c r="G834" s="64">
        <v>0.49180000000000001</v>
      </c>
      <c r="H834" s="59">
        <v>0.52029999999999998</v>
      </c>
      <c r="I834" s="59">
        <v>0.48659999999999998</v>
      </c>
      <c r="J834" s="59">
        <v>0.49680000000000002</v>
      </c>
      <c r="K834" s="59">
        <v>0.56020000000000003</v>
      </c>
      <c r="L834" s="59">
        <v>0.47610000000000002</v>
      </c>
      <c r="M834" s="59">
        <v>0.48609999999999998</v>
      </c>
      <c r="N834" s="59">
        <v>0.44819999999999999</v>
      </c>
      <c r="O834" s="59">
        <v>0.48749999999999999</v>
      </c>
      <c r="P834" s="59">
        <v>0.4698</v>
      </c>
      <c r="Q834" s="59">
        <v>0.51739999999999997</v>
      </c>
      <c r="R834" s="59">
        <v>0.50280000000000002</v>
      </c>
      <c r="S834" s="59">
        <v>0.45150000000000001</v>
      </c>
      <c r="T834" s="2">
        <f t="shared" si="24"/>
        <v>0.6</v>
      </c>
      <c r="U834" s="1">
        <f t="shared" si="25"/>
        <v>0</v>
      </c>
    </row>
    <row r="835" spans="1:21" x14ac:dyDescent="0.25">
      <c r="A835" s="66">
        <v>11398</v>
      </c>
      <c r="B835" s="57" t="s">
        <v>954</v>
      </c>
      <c r="C835" s="59" t="s">
        <v>3745</v>
      </c>
      <c r="D835" s="60">
        <v>2408</v>
      </c>
      <c r="E835" s="59">
        <v>0</v>
      </c>
      <c r="F835" s="61">
        <v>1221.3343</v>
      </c>
      <c r="G835" s="64">
        <v>0.50719999999999998</v>
      </c>
      <c r="H835" s="59">
        <v>0.50509999999999999</v>
      </c>
      <c r="I835" s="59">
        <v>0.57630000000000003</v>
      </c>
      <c r="J835" s="59">
        <v>0.4834</v>
      </c>
      <c r="K835" s="59">
        <v>0.55159999999999998</v>
      </c>
      <c r="L835" s="59">
        <v>0.45190000000000002</v>
      </c>
      <c r="M835" s="59">
        <v>0.49590000000000001</v>
      </c>
      <c r="N835" s="59">
        <v>0.43330000000000002</v>
      </c>
      <c r="O835" s="59">
        <v>0.50539999999999996</v>
      </c>
      <c r="P835" s="59">
        <v>0.47839999999999999</v>
      </c>
      <c r="Q835" s="59">
        <v>0.54779999999999995</v>
      </c>
      <c r="R835" s="59">
        <v>0.53459999999999996</v>
      </c>
      <c r="S835" s="59">
        <v>0.51180000000000003</v>
      </c>
      <c r="T835" s="2">
        <f t="shared" si="24"/>
        <v>0.6</v>
      </c>
      <c r="U835" s="1">
        <f t="shared" si="25"/>
        <v>0</v>
      </c>
    </row>
    <row r="836" spans="1:21" x14ac:dyDescent="0.25">
      <c r="A836" s="66">
        <v>11399</v>
      </c>
      <c r="B836" s="57" t="s">
        <v>954</v>
      </c>
      <c r="C836" s="59" t="s">
        <v>3746</v>
      </c>
      <c r="D836" s="60">
        <v>1706</v>
      </c>
      <c r="E836" s="59">
        <v>26</v>
      </c>
      <c r="F836" s="59">
        <v>966.34119999999996</v>
      </c>
      <c r="G836" s="64">
        <v>0.57520000000000004</v>
      </c>
      <c r="H836" s="59">
        <v>0.62590000000000001</v>
      </c>
      <c r="I836" s="59">
        <v>0.60719999999999996</v>
      </c>
      <c r="J836" s="59">
        <v>0.61829999999999996</v>
      </c>
      <c r="K836" s="59">
        <v>0.63349999999999995</v>
      </c>
      <c r="L836" s="59">
        <v>0.64770000000000005</v>
      </c>
      <c r="M836" s="59">
        <v>0.56069999999999998</v>
      </c>
      <c r="N836" s="59">
        <v>0.52749999999999997</v>
      </c>
      <c r="O836" s="59">
        <v>0.58209999999999995</v>
      </c>
      <c r="P836" s="59">
        <v>0.57679999999999998</v>
      </c>
      <c r="Q836" s="59">
        <v>0.5504</v>
      </c>
      <c r="R836" s="59">
        <v>0.49149999999999999</v>
      </c>
      <c r="S836" s="59">
        <v>0.46800000000000003</v>
      </c>
      <c r="T836" s="2">
        <f t="shared" ref="T836:T899" si="26">VLOOKUP($B836,$W$3:$AF$10,10,0)</f>
        <v>0.6</v>
      </c>
      <c r="U836" s="1">
        <f t="shared" ref="U836:U899" si="27">IF(G836&gt;=T836,1,0)</f>
        <v>0</v>
      </c>
    </row>
    <row r="837" spans="1:21" x14ac:dyDescent="0.25">
      <c r="A837" s="66">
        <v>11400</v>
      </c>
      <c r="B837" s="57" t="s">
        <v>954</v>
      </c>
      <c r="C837" s="59" t="s">
        <v>3747</v>
      </c>
      <c r="D837" s="60">
        <v>3226</v>
      </c>
      <c r="E837" s="59">
        <v>52</v>
      </c>
      <c r="F837" s="61">
        <v>1696.2045000000001</v>
      </c>
      <c r="G837" s="64">
        <v>0.53439999999999999</v>
      </c>
      <c r="H837" s="59">
        <v>0.54949999999999999</v>
      </c>
      <c r="I837" s="59">
        <v>0.48649999999999999</v>
      </c>
      <c r="J837" s="59">
        <v>0.4753</v>
      </c>
      <c r="K837" s="59">
        <v>0.48859999999999998</v>
      </c>
      <c r="L837" s="59">
        <v>0.47260000000000002</v>
      </c>
      <c r="M837" s="59">
        <v>0.4718</v>
      </c>
      <c r="N837" s="59">
        <v>0.51060000000000005</v>
      </c>
      <c r="O837" s="59">
        <v>0.879</v>
      </c>
      <c r="P837" s="59">
        <v>0.4461</v>
      </c>
      <c r="Q837" s="59">
        <v>0.4496</v>
      </c>
      <c r="R837" s="59">
        <v>0.435</v>
      </c>
      <c r="S837" s="59">
        <v>0.52800000000000002</v>
      </c>
      <c r="T837" s="2">
        <f t="shared" si="26"/>
        <v>0.6</v>
      </c>
      <c r="U837" s="1">
        <f t="shared" si="27"/>
        <v>0</v>
      </c>
    </row>
    <row r="838" spans="1:21" x14ac:dyDescent="0.25">
      <c r="A838" s="66">
        <v>11401</v>
      </c>
      <c r="B838" s="57" t="s">
        <v>954</v>
      </c>
      <c r="C838" s="59" t="s">
        <v>3748</v>
      </c>
      <c r="D838" s="60">
        <v>2272</v>
      </c>
      <c r="E838" s="59">
        <v>0</v>
      </c>
      <c r="F838" s="61">
        <v>1204.2085999999999</v>
      </c>
      <c r="G838" s="64">
        <v>0.53</v>
      </c>
      <c r="H838" s="59">
        <v>0.56779999999999997</v>
      </c>
      <c r="I838" s="59">
        <v>0.52980000000000005</v>
      </c>
      <c r="J838" s="59">
        <v>0.48559999999999998</v>
      </c>
      <c r="K838" s="59">
        <v>0.52210000000000001</v>
      </c>
      <c r="L838" s="59">
        <v>0.49209999999999998</v>
      </c>
      <c r="M838" s="59">
        <v>0.59760000000000002</v>
      </c>
      <c r="N838" s="59">
        <v>0.60460000000000003</v>
      </c>
      <c r="O838" s="59">
        <v>0.51929999999999998</v>
      </c>
      <c r="P838" s="59">
        <v>0.5363</v>
      </c>
      <c r="Q838" s="59">
        <v>0.49769999999999998</v>
      </c>
      <c r="R838" s="59">
        <v>0.48699999999999999</v>
      </c>
      <c r="S838" s="59">
        <v>0.54069999999999996</v>
      </c>
      <c r="T838" s="2">
        <f t="shared" si="26"/>
        <v>0.6</v>
      </c>
      <c r="U838" s="1">
        <f t="shared" si="27"/>
        <v>0</v>
      </c>
    </row>
    <row r="839" spans="1:21" x14ac:dyDescent="0.25">
      <c r="A839" s="66">
        <v>10746</v>
      </c>
      <c r="B839" s="57" t="s">
        <v>1009</v>
      </c>
      <c r="C839" s="59" t="s">
        <v>3749</v>
      </c>
      <c r="D839" s="60">
        <v>19075</v>
      </c>
      <c r="E839" s="59">
        <v>3</v>
      </c>
      <c r="F839" s="61">
        <v>18718.968499999999</v>
      </c>
      <c r="G839" s="64">
        <v>0.98150000000000004</v>
      </c>
      <c r="H839" s="59">
        <v>1.0107999999999999</v>
      </c>
      <c r="I839" s="59">
        <v>1.0432999999999999</v>
      </c>
      <c r="J839" s="59">
        <v>1.0181</v>
      </c>
      <c r="K839" s="59">
        <v>1.0653999999999999</v>
      </c>
      <c r="L839" s="59">
        <v>1.0299</v>
      </c>
      <c r="M839" s="59">
        <v>0</v>
      </c>
      <c r="N839" s="59">
        <v>1.0241</v>
      </c>
      <c r="O839" s="59">
        <v>1.0049999999999999</v>
      </c>
      <c r="P839" s="59">
        <v>0.9395</v>
      </c>
      <c r="Q839" s="59">
        <v>0.87229999999999996</v>
      </c>
      <c r="R839" s="59">
        <v>0.89590000000000003</v>
      </c>
      <c r="S839" s="59">
        <v>0.9556</v>
      </c>
      <c r="T839" s="2">
        <f t="shared" si="26"/>
        <v>1.2</v>
      </c>
      <c r="U839" s="1">
        <f t="shared" si="27"/>
        <v>0</v>
      </c>
    </row>
    <row r="840" spans="1:21" x14ac:dyDescent="0.25">
      <c r="A840" s="66">
        <v>11402</v>
      </c>
      <c r="B840" s="57" t="s">
        <v>954</v>
      </c>
      <c r="C840" s="59" t="s">
        <v>3750</v>
      </c>
      <c r="D840" s="60">
        <v>2180</v>
      </c>
      <c r="E840" s="59">
        <v>3</v>
      </c>
      <c r="F840" s="59">
        <v>822.43029999999999</v>
      </c>
      <c r="G840" s="64">
        <v>0.37780000000000002</v>
      </c>
      <c r="H840" s="59">
        <v>0.4945</v>
      </c>
      <c r="I840" s="59">
        <v>0.52890000000000004</v>
      </c>
      <c r="J840" s="59">
        <v>0.55659999999999998</v>
      </c>
      <c r="K840" s="59">
        <v>0.53620000000000001</v>
      </c>
      <c r="L840" s="59">
        <v>0.58620000000000005</v>
      </c>
      <c r="M840" s="59">
        <v>0.58140000000000003</v>
      </c>
      <c r="N840" s="59">
        <v>0.52910000000000001</v>
      </c>
      <c r="O840" s="59">
        <v>0.51980000000000004</v>
      </c>
      <c r="P840" s="59">
        <v>0.51019999999999999</v>
      </c>
      <c r="Q840" s="59">
        <v>1.0200000000000001E-2</v>
      </c>
      <c r="R840" s="59">
        <v>0</v>
      </c>
      <c r="S840" s="59">
        <v>0</v>
      </c>
      <c r="T840" s="2">
        <f t="shared" si="26"/>
        <v>0.6</v>
      </c>
      <c r="U840" s="1">
        <f t="shared" si="27"/>
        <v>0</v>
      </c>
    </row>
    <row r="841" spans="1:21" x14ac:dyDescent="0.25">
      <c r="A841" s="66">
        <v>11403</v>
      </c>
      <c r="B841" s="57" t="s">
        <v>954</v>
      </c>
      <c r="C841" s="59" t="s">
        <v>3751</v>
      </c>
      <c r="D841" s="60">
        <v>3197</v>
      </c>
      <c r="E841" s="59">
        <v>77</v>
      </c>
      <c r="F841" s="61">
        <v>1533.8828000000001</v>
      </c>
      <c r="G841" s="64">
        <v>0.49159999999999998</v>
      </c>
      <c r="H841" s="59">
        <v>0.4975</v>
      </c>
      <c r="I841" s="59">
        <v>0.52059999999999995</v>
      </c>
      <c r="J841" s="59">
        <v>0.52500000000000002</v>
      </c>
      <c r="K841" s="59">
        <v>0.5262</v>
      </c>
      <c r="L841" s="59">
        <v>0.4788</v>
      </c>
      <c r="M841" s="59">
        <v>0.43659999999999999</v>
      </c>
      <c r="N841" s="59">
        <v>0.52569999999999995</v>
      </c>
      <c r="O841" s="59">
        <v>0.50260000000000005</v>
      </c>
      <c r="P841" s="59">
        <v>0.49869999999999998</v>
      </c>
      <c r="Q841" s="59">
        <v>0.48980000000000001</v>
      </c>
      <c r="R841" s="59">
        <v>0.47670000000000001</v>
      </c>
      <c r="S841" s="59">
        <v>0.40310000000000001</v>
      </c>
      <c r="T841" s="2">
        <f t="shared" si="26"/>
        <v>0.6</v>
      </c>
      <c r="U841" s="1">
        <f t="shared" si="27"/>
        <v>0</v>
      </c>
    </row>
    <row r="842" spans="1:21" x14ac:dyDescent="0.25">
      <c r="A842" s="66">
        <v>11404</v>
      </c>
      <c r="B842" s="57" t="s">
        <v>954</v>
      </c>
      <c r="C842" s="59" t="s">
        <v>3752</v>
      </c>
      <c r="D842" s="60">
        <v>3168</v>
      </c>
      <c r="E842" s="59">
        <v>1</v>
      </c>
      <c r="F842" s="61">
        <v>1693.9161999999999</v>
      </c>
      <c r="G842" s="64">
        <v>0.53490000000000004</v>
      </c>
      <c r="H842" s="59">
        <v>0.49559999999999998</v>
      </c>
      <c r="I842" s="59">
        <v>0.45069999999999999</v>
      </c>
      <c r="J842" s="59">
        <v>0.54679999999999995</v>
      </c>
      <c r="K842" s="59">
        <v>0.59340000000000004</v>
      </c>
      <c r="L842" s="59">
        <v>0.57779999999999998</v>
      </c>
      <c r="M842" s="59">
        <v>0.58009999999999995</v>
      </c>
      <c r="N842" s="59">
        <v>0.61240000000000006</v>
      </c>
      <c r="O842" s="59">
        <v>0.52039999999999997</v>
      </c>
      <c r="P842" s="59">
        <v>0.55410000000000004</v>
      </c>
      <c r="Q842" s="59">
        <v>0.49669999999999997</v>
      </c>
      <c r="R842" s="59">
        <v>0.49009999999999998</v>
      </c>
      <c r="S842" s="59">
        <v>0.50019999999999998</v>
      </c>
      <c r="T842" s="2">
        <f t="shared" si="26"/>
        <v>0.6</v>
      </c>
      <c r="U842" s="1">
        <f t="shared" si="27"/>
        <v>0</v>
      </c>
    </row>
    <row r="843" spans="1:21" x14ac:dyDescent="0.25">
      <c r="A843" s="66">
        <v>11405</v>
      </c>
      <c r="B843" s="57" t="s">
        <v>950</v>
      </c>
      <c r="C843" s="59" t="s">
        <v>3753</v>
      </c>
      <c r="D843" s="60">
        <v>7483</v>
      </c>
      <c r="E843" s="59">
        <v>228</v>
      </c>
      <c r="F843" s="61">
        <v>4213.7587000000003</v>
      </c>
      <c r="G843" s="64">
        <v>0.58079999999999998</v>
      </c>
      <c r="H843" s="59">
        <v>0.5776</v>
      </c>
      <c r="I843" s="59">
        <v>0.62590000000000001</v>
      </c>
      <c r="J843" s="59">
        <v>0.50670000000000004</v>
      </c>
      <c r="K843" s="59">
        <v>0.62560000000000004</v>
      </c>
      <c r="L843" s="59">
        <v>0.56589999999999996</v>
      </c>
      <c r="M843" s="59">
        <v>0.61280000000000001</v>
      </c>
      <c r="N843" s="59">
        <v>0.58789999999999998</v>
      </c>
      <c r="O843" s="59">
        <v>0.68840000000000001</v>
      </c>
      <c r="P843" s="59">
        <v>0.59789999999999999</v>
      </c>
      <c r="Q843" s="59">
        <v>0.4521</v>
      </c>
      <c r="R843" s="59">
        <v>0.52449999999999997</v>
      </c>
      <c r="S843" s="59">
        <v>0.59689999999999999</v>
      </c>
      <c r="T843" s="2">
        <f t="shared" si="26"/>
        <v>0.6</v>
      </c>
      <c r="U843" s="1">
        <f t="shared" si="27"/>
        <v>0</v>
      </c>
    </row>
    <row r="844" spans="1:21" x14ac:dyDescent="0.25">
      <c r="A844" s="66">
        <v>11406</v>
      </c>
      <c r="B844" s="57" t="s">
        <v>954</v>
      </c>
      <c r="C844" s="59" t="s">
        <v>3754</v>
      </c>
      <c r="D844" s="60">
        <v>2769</v>
      </c>
      <c r="E844" s="59">
        <v>56</v>
      </c>
      <c r="F844" s="61">
        <v>1086.8466000000001</v>
      </c>
      <c r="G844" s="64">
        <v>0.40060000000000001</v>
      </c>
      <c r="H844" s="59">
        <v>0.42930000000000001</v>
      </c>
      <c r="I844" s="59">
        <v>0.46689999999999998</v>
      </c>
      <c r="J844" s="59">
        <v>0.43169999999999997</v>
      </c>
      <c r="K844" s="59">
        <v>0.42980000000000002</v>
      </c>
      <c r="L844" s="59">
        <v>0.45450000000000002</v>
      </c>
      <c r="M844" s="59">
        <v>0.46110000000000001</v>
      </c>
      <c r="N844" s="59">
        <v>0.44330000000000003</v>
      </c>
      <c r="O844" s="59">
        <v>0.39650000000000002</v>
      </c>
      <c r="P844" s="59">
        <v>0.34870000000000001</v>
      </c>
      <c r="Q844" s="59">
        <v>4.2700000000000002E-2</v>
      </c>
      <c r="R844" s="59">
        <v>0.44359999999999999</v>
      </c>
      <c r="S844" s="59">
        <v>0.46960000000000002</v>
      </c>
      <c r="T844" s="2">
        <f t="shared" si="26"/>
        <v>0.6</v>
      </c>
      <c r="U844" s="1">
        <f t="shared" si="27"/>
        <v>0</v>
      </c>
    </row>
    <row r="845" spans="1:21" x14ac:dyDescent="0.25">
      <c r="A845" s="66">
        <v>28786</v>
      </c>
      <c r="B845" s="57" t="s">
        <v>976</v>
      </c>
      <c r="C845" s="59" t="s">
        <v>3755</v>
      </c>
      <c r="D845" s="60">
        <v>2814</v>
      </c>
      <c r="E845" s="59">
        <v>133</v>
      </c>
      <c r="F845" s="61">
        <v>1106.6439</v>
      </c>
      <c r="G845" s="64">
        <v>0.4128</v>
      </c>
      <c r="H845" s="59">
        <v>0.49120000000000003</v>
      </c>
      <c r="I845" s="59">
        <v>0.47560000000000002</v>
      </c>
      <c r="J845" s="59">
        <v>0.43330000000000002</v>
      </c>
      <c r="K845" s="59">
        <v>0.46629999999999999</v>
      </c>
      <c r="L845" s="59">
        <v>0.3679</v>
      </c>
      <c r="M845" s="59">
        <v>0.34510000000000002</v>
      </c>
      <c r="N845" s="59">
        <v>0.53</v>
      </c>
      <c r="O845" s="59">
        <v>0.4919</v>
      </c>
      <c r="P845" s="59">
        <v>0.14030000000000001</v>
      </c>
      <c r="Q845" s="59">
        <v>0.47049999999999997</v>
      </c>
      <c r="R845" s="59">
        <v>0.45090000000000002</v>
      </c>
      <c r="S845" s="59">
        <v>0.35970000000000002</v>
      </c>
      <c r="T845" s="2">
        <f t="shared" si="26"/>
        <v>0.6</v>
      </c>
      <c r="U845" s="1">
        <f t="shared" si="27"/>
        <v>0</v>
      </c>
    </row>
    <row r="846" spans="1:21" x14ac:dyDescent="0.25">
      <c r="A846" s="66">
        <v>10683</v>
      </c>
      <c r="B846" s="57" t="s">
        <v>946</v>
      </c>
      <c r="C846" s="59" t="s">
        <v>3756</v>
      </c>
      <c r="D846" s="60">
        <v>46956</v>
      </c>
      <c r="E846" s="59">
        <v>14</v>
      </c>
      <c r="F846" s="61">
        <v>60117.936300000001</v>
      </c>
      <c r="G846" s="64">
        <v>1.2806999999999999</v>
      </c>
      <c r="H846" s="59">
        <v>1.2866</v>
      </c>
      <c r="I846" s="59">
        <v>1.3332999999999999</v>
      </c>
      <c r="J846" s="59">
        <v>1.2823</v>
      </c>
      <c r="K846" s="59">
        <v>1.2548999999999999</v>
      </c>
      <c r="L846" s="59">
        <v>1.3359000000000001</v>
      </c>
      <c r="M846" s="59">
        <v>1.3564000000000001</v>
      </c>
      <c r="N846" s="59">
        <v>1.4072</v>
      </c>
      <c r="O846" s="59">
        <v>1.2554000000000001</v>
      </c>
      <c r="P846" s="59">
        <v>1.2504999999999999</v>
      </c>
      <c r="Q846" s="59">
        <v>1.2645</v>
      </c>
      <c r="R846" s="59">
        <v>1.1938</v>
      </c>
      <c r="S846" s="59">
        <v>1.1998</v>
      </c>
      <c r="T846" s="2">
        <f t="shared" si="26"/>
        <v>1.6</v>
      </c>
      <c r="U846" s="1">
        <f t="shared" si="27"/>
        <v>0</v>
      </c>
    </row>
    <row r="847" spans="1:21" x14ac:dyDescent="0.25">
      <c r="A847" s="66">
        <v>11407</v>
      </c>
      <c r="B847" s="57" t="s">
        <v>950</v>
      </c>
      <c r="C847" s="59" t="s">
        <v>3757</v>
      </c>
      <c r="D847" s="60">
        <v>10876</v>
      </c>
      <c r="E847" s="59">
        <v>198</v>
      </c>
      <c r="F847" s="61">
        <v>4951.5508</v>
      </c>
      <c r="G847" s="64">
        <v>0.4637</v>
      </c>
      <c r="H847" s="59">
        <v>0.4904</v>
      </c>
      <c r="I847" s="59">
        <v>0.51400000000000001</v>
      </c>
      <c r="J847" s="59">
        <v>0.55610000000000004</v>
      </c>
      <c r="K847" s="59">
        <v>0.48159999999999997</v>
      </c>
      <c r="L847" s="59">
        <v>0.53410000000000002</v>
      </c>
      <c r="M847" s="59">
        <v>0.53900000000000003</v>
      </c>
      <c r="N847" s="59">
        <v>0.55940000000000001</v>
      </c>
      <c r="O847" s="59">
        <v>0.53090000000000004</v>
      </c>
      <c r="P847" s="59">
        <v>0.50990000000000002</v>
      </c>
      <c r="Q847" s="59">
        <v>0.4919</v>
      </c>
      <c r="R847" s="59">
        <v>2.5000000000000001E-3</v>
      </c>
      <c r="S847" s="59">
        <v>2.06E-2</v>
      </c>
      <c r="T847" s="2">
        <f t="shared" si="26"/>
        <v>0.6</v>
      </c>
      <c r="U847" s="1">
        <f t="shared" si="27"/>
        <v>0</v>
      </c>
    </row>
    <row r="848" spans="1:21" x14ac:dyDescent="0.25">
      <c r="A848" s="66">
        <v>11408</v>
      </c>
      <c r="B848" s="57" t="s">
        <v>950</v>
      </c>
      <c r="C848" s="59" t="s">
        <v>3758</v>
      </c>
      <c r="D848" s="60">
        <v>8030</v>
      </c>
      <c r="E848" s="59">
        <v>154</v>
      </c>
      <c r="F848" s="61">
        <v>3873.7426</v>
      </c>
      <c r="G848" s="64">
        <v>0.49180000000000001</v>
      </c>
      <c r="H848" s="59">
        <v>0.49819999999999998</v>
      </c>
      <c r="I848" s="59">
        <v>0.47849999999999998</v>
      </c>
      <c r="J848" s="59">
        <v>0.4753</v>
      </c>
      <c r="K848" s="59">
        <v>0.45369999999999999</v>
      </c>
      <c r="L848" s="59">
        <v>0.44890000000000002</v>
      </c>
      <c r="M848" s="59">
        <v>0.44219999999999998</v>
      </c>
      <c r="N848" s="59">
        <v>0.47560000000000002</v>
      </c>
      <c r="O848" s="59">
        <v>0.4884</v>
      </c>
      <c r="P848" s="59">
        <v>0.50819999999999999</v>
      </c>
      <c r="Q848" s="59">
        <v>0.56010000000000004</v>
      </c>
      <c r="R848" s="59">
        <v>0.52769999999999995</v>
      </c>
      <c r="S848" s="59">
        <v>0.52210000000000001</v>
      </c>
      <c r="T848" s="2">
        <f t="shared" si="26"/>
        <v>0.6</v>
      </c>
      <c r="U848" s="1">
        <f t="shared" si="27"/>
        <v>0</v>
      </c>
    </row>
    <row r="849" spans="1:21" x14ac:dyDescent="0.25">
      <c r="A849" s="66">
        <v>11409</v>
      </c>
      <c r="B849" s="57" t="s">
        <v>954</v>
      </c>
      <c r="C849" s="59" t="s">
        <v>3759</v>
      </c>
      <c r="D849" s="60">
        <v>5595</v>
      </c>
      <c r="E849" s="59">
        <v>38</v>
      </c>
      <c r="F849" s="61">
        <v>2802.7235999999998</v>
      </c>
      <c r="G849" s="64">
        <v>0.50439999999999996</v>
      </c>
      <c r="H849" s="59">
        <v>0.502</v>
      </c>
      <c r="I849" s="59">
        <v>0.47349999999999998</v>
      </c>
      <c r="J849" s="59">
        <v>0.54500000000000004</v>
      </c>
      <c r="K849" s="59">
        <v>0.56169999999999998</v>
      </c>
      <c r="L849" s="59">
        <v>0.47920000000000001</v>
      </c>
      <c r="M849" s="59">
        <v>0.46360000000000001</v>
      </c>
      <c r="N849" s="59">
        <v>0.48380000000000001</v>
      </c>
      <c r="O849" s="59">
        <v>0.52839999999999998</v>
      </c>
      <c r="P849" s="59">
        <v>0.53720000000000001</v>
      </c>
      <c r="Q849" s="59">
        <v>0.47870000000000001</v>
      </c>
      <c r="R849" s="59">
        <v>0.49280000000000002</v>
      </c>
      <c r="S849" s="59">
        <v>0.50070000000000003</v>
      </c>
      <c r="T849" s="2">
        <f t="shared" si="26"/>
        <v>0.6</v>
      </c>
      <c r="U849" s="1">
        <f t="shared" si="27"/>
        <v>0</v>
      </c>
    </row>
    <row r="850" spans="1:21" x14ac:dyDescent="0.25">
      <c r="A850" s="66">
        <v>11410</v>
      </c>
      <c r="B850" s="57" t="s">
        <v>954</v>
      </c>
      <c r="C850" s="59" t="s">
        <v>3760</v>
      </c>
      <c r="D850" s="60">
        <v>5014</v>
      </c>
      <c r="E850" s="59">
        <v>62</v>
      </c>
      <c r="F850" s="61">
        <v>1944.1188999999999</v>
      </c>
      <c r="G850" s="64">
        <v>0.3926</v>
      </c>
      <c r="H850" s="59">
        <v>0.35920000000000002</v>
      </c>
      <c r="I850" s="59">
        <v>0.44190000000000002</v>
      </c>
      <c r="J850" s="59">
        <v>0.48249999999999998</v>
      </c>
      <c r="K850" s="59">
        <v>0.4713</v>
      </c>
      <c r="L850" s="59">
        <v>0.27639999999999998</v>
      </c>
      <c r="M850" s="59">
        <v>0.43419999999999997</v>
      </c>
      <c r="N850" s="59">
        <v>0.3674</v>
      </c>
      <c r="O850" s="59">
        <v>0.47749999999999998</v>
      </c>
      <c r="P850" s="59">
        <v>0.4773</v>
      </c>
      <c r="Q850" s="59">
        <v>0.30859999999999999</v>
      </c>
      <c r="R850" s="59">
        <v>0.28539999999999999</v>
      </c>
      <c r="S850" s="59">
        <v>0.33929999999999999</v>
      </c>
      <c r="T850" s="2">
        <f t="shared" si="26"/>
        <v>0.6</v>
      </c>
      <c r="U850" s="1">
        <f t="shared" si="27"/>
        <v>0</v>
      </c>
    </row>
    <row r="851" spans="1:21" x14ac:dyDescent="0.25">
      <c r="A851" s="66">
        <v>11411</v>
      </c>
      <c r="B851" s="57" t="s">
        <v>957</v>
      </c>
      <c r="C851" s="59" t="s">
        <v>3761</v>
      </c>
      <c r="D851" s="60">
        <v>11447</v>
      </c>
      <c r="E851" s="59">
        <v>0</v>
      </c>
      <c r="F851" s="61">
        <v>5857.1635999999999</v>
      </c>
      <c r="G851" s="64">
        <v>0.51170000000000004</v>
      </c>
      <c r="H851" s="59">
        <v>0.47420000000000001</v>
      </c>
      <c r="I851" s="59">
        <v>0.4667</v>
      </c>
      <c r="J851" s="59">
        <v>0.51090000000000002</v>
      </c>
      <c r="K851" s="59">
        <v>0.50209999999999999</v>
      </c>
      <c r="L851" s="59">
        <v>0.4929</v>
      </c>
      <c r="M851" s="59">
        <v>0.48110000000000003</v>
      </c>
      <c r="N851" s="59">
        <v>0.48770000000000002</v>
      </c>
      <c r="O851" s="59">
        <v>0.48609999999999998</v>
      </c>
      <c r="P851" s="59">
        <v>0.50970000000000004</v>
      </c>
      <c r="Q851" s="59">
        <v>0.55089999999999995</v>
      </c>
      <c r="R851" s="59">
        <v>0.58299999999999996</v>
      </c>
      <c r="S851" s="59">
        <v>0.57469999999999999</v>
      </c>
      <c r="T851" s="2">
        <f t="shared" si="26"/>
        <v>0.8</v>
      </c>
      <c r="U851" s="1">
        <f t="shared" si="27"/>
        <v>0</v>
      </c>
    </row>
    <row r="852" spans="1:21" x14ac:dyDescent="0.25">
      <c r="A852" s="66">
        <v>11412</v>
      </c>
      <c r="B852" s="57" t="s">
        <v>954</v>
      </c>
      <c r="C852" s="59" t="s">
        <v>3762</v>
      </c>
      <c r="D852" s="60">
        <v>5166</v>
      </c>
      <c r="E852" s="59">
        <v>995</v>
      </c>
      <c r="F852" s="61">
        <v>1725.9663</v>
      </c>
      <c r="G852" s="64">
        <v>0.4138</v>
      </c>
      <c r="H852" s="59">
        <v>0.40460000000000002</v>
      </c>
      <c r="I852" s="59">
        <v>0.36830000000000002</v>
      </c>
      <c r="J852" s="59">
        <v>0.40289999999999998</v>
      </c>
      <c r="K852" s="59">
        <v>0.42399999999999999</v>
      </c>
      <c r="L852" s="59">
        <v>0.38650000000000001</v>
      </c>
      <c r="M852" s="59">
        <v>0.37740000000000001</v>
      </c>
      <c r="N852" s="59">
        <v>0.41260000000000002</v>
      </c>
      <c r="O852" s="59">
        <v>0.37</v>
      </c>
      <c r="P852" s="59">
        <v>0.45419999999999999</v>
      </c>
      <c r="Q852" s="59">
        <v>0.43120000000000003</v>
      </c>
      <c r="R852" s="59">
        <v>0.49580000000000002</v>
      </c>
      <c r="S852" s="59">
        <v>0.42859999999999998</v>
      </c>
      <c r="T852" s="2">
        <f t="shared" si="26"/>
        <v>0.6</v>
      </c>
      <c r="U852" s="1">
        <f t="shared" si="27"/>
        <v>0</v>
      </c>
    </row>
    <row r="853" spans="1:21" x14ac:dyDescent="0.25">
      <c r="A853" s="66">
        <v>11413</v>
      </c>
      <c r="B853" s="57" t="s">
        <v>954</v>
      </c>
      <c r="C853" s="59" t="s">
        <v>3763</v>
      </c>
      <c r="D853" s="60">
        <v>6621</v>
      </c>
      <c r="E853" s="59">
        <v>9</v>
      </c>
      <c r="F853" s="61">
        <v>3174.1255000000001</v>
      </c>
      <c r="G853" s="64">
        <v>0.48010000000000003</v>
      </c>
      <c r="H853" s="59">
        <v>0.50880000000000003</v>
      </c>
      <c r="I853" s="59">
        <v>0.45350000000000001</v>
      </c>
      <c r="J853" s="59">
        <v>0.43730000000000002</v>
      </c>
      <c r="K853" s="59">
        <v>0.4788</v>
      </c>
      <c r="L853" s="59">
        <v>0.49359999999999998</v>
      </c>
      <c r="M853" s="59">
        <v>0.4834</v>
      </c>
      <c r="N853" s="59">
        <v>0.4279</v>
      </c>
      <c r="O853" s="59">
        <v>0.46150000000000002</v>
      </c>
      <c r="P853" s="59">
        <v>0.51880000000000004</v>
      </c>
      <c r="Q853" s="59">
        <v>0.46139999999999998</v>
      </c>
      <c r="R853" s="59">
        <v>0.52090000000000003</v>
      </c>
      <c r="S853" s="59">
        <v>0.49020000000000002</v>
      </c>
      <c r="T853" s="2">
        <f t="shared" si="26"/>
        <v>0.6</v>
      </c>
      <c r="U853" s="1">
        <f t="shared" si="27"/>
        <v>0</v>
      </c>
    </row>
    <row r="854" spans="1:21" x14ac:dyDescent="0.25">
      <c r="A854" s="66">
        <v>14139</v>
      </c>
      <c r="B854" s="57" t="s">
        <v>954</v>
      </c>
      <c r="C854" s="59" t="s">
        <v>3764</v>
      </c>
      <c r="D854" s="60">
        <v>4895</v>
      </c>
      <c r="E854" s="59">
        <v>27</v>
      </c>
      <c r="F854" s="61">
        <v>2070.0997000000002</v>
      </c>
      <c r="G854" s="64">
        <v>0.42520000000000002</v>
      </c>
      <c r="H854" s="59">
        <v>0.61439999999999995</v>
      </c>
      <c r="I854" s="59">
        <v>0.50219999999999998</v>
      </c>
      <c r="J854" s="59">
        <v>0.48080000000000001</v>
      </c>
      <c r="K854" s="59">
        <v>0.27079999999999999</v>
      </c>
      <c r="L854" s="59">
        <v>0.30549999999999999</v>
      </c>
      <c r="M854" s="59">
        <v>0.51090000000000002</v>
      </c>
      <c r="N854" s="59">
        <v>0.50270000000000004</v>
      </c>
      <c r="O854" s="59">
        <v>0.49980000000000002</v>
      </c>
      <c r="P854" s="59">
        <v>0.45550000000000002</v>
      </c>
      <c r="Q854" s="59">
        <v>0.44090000000000001</v>
      </c>
      <c r="R854" s="59">
        <v>0.38419999999999999</v>
      </c>
      <c r="S854" s="59">
        <v>0.17530000000000001</v>
      </c>
      <c r="T854" s="2">
        <f t="shared" si="26"/>
        <v>0.6</v>
      </c>
      <c r="U854" s="1">
        <f t="shared" si="27"/>
        <v>0</v>
      </c>
    </row>
    <row r="855" spans="1:21" ht="26.4" x14ac:dyDescent="0.25">
      <c r="A855" s="66">
        <v>28817</v>
      </c>
      <c r="B855" s="57" t="s">
        <v>976</v>
      </c>
      <c r="C855" s="59" t="s">
        <v>3765</v>
      </c>
      <c r="D855" s="60">
        <v>3163</v>
      </c>
      <c r="E855" s="59">
        <v>83</v>
      </c>
      <c r="F855" s="61">
        <v>1565.9974999999999</v>
      </c>
      <c r="G855" s="64">
        <v>0.50839999999999996</v>
      </c>
      <c r="H855" s="59">
        <v>0.60140000000000005</v>
      </c>
      <c r="I855" s="59">
        <v>0.50660000000000005</v>
      </c>
      <c r="J855" s="59">
        <v>0.49580000000000002</v>
      </c>
      <c r="K855" s="59">
        <v>0.53200000000000003</v>
      </c>
      <c r="L855" s="59">
        <v>0.54449999999999998</v>
      </c>
      <c r="M855" s="59">
        <v>0.46829999999999999</v>
      </c>
      <c r="N855" s="59">
        <v>0.4728</v>
      </c>
      <c r="O855" s="59">
        <v>0.498</v>
      </c>
      <c r="P855" s="59">
        <v>0.50549999999999995</v>
      </c>
      <c r="Q855" s="59">
        <v>0.43390000000000001</v>
      </c>
      <c r="R855" s="59">
        <v>0.48899999999999999</v>
      </c>
      <c r="S855" s="59">
        <v>0.5071</v>
      </c>
      <c r="T855" s="2">
        <f t="shared" si="26"/>
        <v>0.6</v>
      </c>
      <c r="U855" s="1">
        <f t="shared" si="27"/>
        <v>0</v>
      </c>
    </row>
    <row r="856" spans="1:21" x14ac:dyDescent="0.25">
      <c r="A856" s="66">
        <v>10747</v>
      </c>
      <c r="B856" s="57" t="s">
        <v>1009</v>
      </c>
      <c r="C856" s="59" t="s">
        <v>3766</v>
      </c>
      <c r="D856" s="60">
        <v>34610</v>
      </c>
      <c r="E856" s="60">
        <v>34610</v>
      </c>
      <c r="F856" s="59">
        <v>0</v>
      </c>
      <c r="G856" s="121">
        <f>VLOOKUP($A856,ข้อมูลพื้นฐานรพ_สป_ณสค61!$C$2:$S$897,12,0)</f>
        <v>1.2152000000000001</v>
      </c>
      <c r="H856" s="59">
        <v>0</v>
      </c>
      <c r="I856" s="59">
        <v>0</v>
      </c>
      <c r="J856" s="59">
        <v>0</v>
      </c>
      <c r="K856" s="59">
        <v>0</v>
      </c>
      <c r="L856" s="59">
        <v>0</v>
      </c>
      <c r="M856" s="59">
        <v>0</v>
      </c>
      <c r="N856" s="59">
        <v>0</v>
      </c>
      <c r="O856" s="59">
        <v>0</v>
      </c>
      <c r="P856" s="59">
        <v>0</v>
      </c>
      <c r="Q856" s="59">
        <v>0</v>
      </c>
      <c r="R856" s="59">
        <v>0</v>
      </c>
      <c r="S856" s="59">
        <v>0</v>
      </c>
      <c r="T856" s="2">
        <f t="shared" si="26"/>
        <v>1.2</v>
      </c>
      <c r="U856" s="1">
        <f t="shared" si="27"/>
        <v>1</v>
      </c>
    </row>
    <row r="857" spans="1:21" x14ac:dyDescent="0.25">
      <c r="A857" s="66">
        <v>11414</v>
      </c>
      <c r="B857" s="57" t="s">
        <v>954</v>
      </c>
      <c r="C857" s="59" t="s">
        <v>3767</v>
      </c>
      <c r="D857" s="60">
        <v>2486</v>
      </c>
      <c r="E857" s="59">
        <v>24</v>
      </c>
      <c r="F857" s="61">
        <v>1559.5989999999999</v>
      </c>
      <c r="G857" s="64">
        <v>0.63349999999999995</v>
      </c>
      <c r="H857" s="59">
        <v>0.54759999999999998</v>
      </c>
      <c r="I857" s="59">
        <v>0.5615</v>
      </c>
      <c r="J857" s="59">
        <v>0.64490000000000003</v>
      </c>
      <c r="K857" s="59">
        <v>0.6512</v>
      </c>
      <c r="L857" s="59">
        <v>0.63</v>
      </c>
      <c r="M857" s="59">
        <v>0.68210000000000004</v>
      </c>
      <c r="N857" s="59">
        <v>0.58260000000000001</v>
      </c>
      <c r="O857" s="59">
        <v>0.65639999999999998</v>
      </c>
      <c r="P857" s="59">
        <v>0.68059999999999998</v>
      </c>
      <c r="Q857" s="59">
        <v>0.72109999999999996</v>
      </c>
      <c r="R857" s="59">
        <v>0.71140000000000003</v>
      </c>
      <c r="S857" s="59">
        <v>0.56920000000000004</v>
      </c>
      <c r="T857" s="2">
        <f t="shared" si="26"/>
        <v>0.6</v>
      </c>
      <c r="U857" s="1">
        <f t="shared" si="27"/>
        <v>1</v>
      </c>
    </row>
    <row r="858" spans="1:21" x14ac:dyDescent="0.25">
      <c r="A858" s="66">
        <v>11415</v>
      </c>
      <c r="B858" s="57" t="s">
        <v>954</v>
      </c>
      <c r="C858" s="59" t="s">
        <v>3768</v>
      </c>
      <c r="D858" s="60">
        <v>2820</v>
      </c>
      <c r="E858" s="59">
        <v>0</v>
      </c>
      <c r="F858" s="59">
        <v>955.48310000000004</v>
      </c>
      <c r="G858" s="64">
        <v>0.33879999999999999</v>
      </c>
      <c r="H858" s="59">
        <v>0.31630000000000003</v>
      </c>
      <c r="I858" s="59">
        <v>0.36149999999999999</v>
      </c>
      <c r="J858" s="59">
        <v>0.3826</v>
      </c>
      <c r="K858" s="59">
        <v>0.39150000000000001</v>
      </c>
      <c r="L858" s="59">
        <v>0.37180000000000002</v>
      </c>
      <c r="M858" s="59">
        <v>0.2893</v>
      </c>
      <c r="N858" s="59">
        <v>0.34939999999999999</v>
      </c>
      <c r="O858" s="59">
        <v>0.34200000000000003</v>
      </c>
      <c r="P858" s="59">
        <v>0.33279999999999998</v>
      </c>
      <c r="Q858" s="59">
        <v>0.32529999999999998</v>
      </c>
      <c r="R858" s="59">
        <v>0.29809999999999998</v>
      </c>
      <c r="S858" s="59">
        <v>0.30890000000000001</v>
      </c>
      <c r="T858" s="2">
        <f t="shared" si="26"/>
        <v>0.6</v>
      </c>
      <c r="U858" s="1">
        <f t="shared" si="27"/>
        <v>0</v>
      </c>
    </row>
    <row r="859" spans="1:21" x14ac:dyDescent="0.25">
      <c r="A859" s="66">
        <v>11416</v>
      </c>
      <c r="B859" s="57" t="s">
        <v>950</v>
      </c>
      <c r="C859" s="59" t="s">
        <v>3769</v>
      </c>
      <c r="D859" s="60">
        <v>2961</v>
      </c>
      <c r="E859" s="59">
        <v>35</v>
      </c>
      <c r="F859" s="61">
        <v>1458.8083999999999</v>
      </c>
      <c r="G859" s="64">
        <v>0.49859999999999999</v>
      </c>
      <c r="H859" s="59">
        <v>0.46560000000000001</v>
      </c>
      <c r="I859" s="59">
        <v>0.54769999999999996</v>
      </c>
      <c r="J859" s="59">
        <v>0.50619999999999998</v>
      </c>
      <c r="K859" s="59">
        <v>0.54920000000000002</v>
      </c>
      <c r="L859" s="59">
        <v>0.48139999999999999</v>
      </c>
      <c r="M859" s="59">
        <v>0.5474</v>
      </c>
      <c r="N859" s="59">
        <v>0.51280000000000003</v>
      </c>
      <c r="O859" s="59">
        <v>0.52839999999999998</v>
      </c>
      <c r="P859" s="59">
        <v>0.51739999999999997</v>
      </c>
      <c r="Q859" s="59">
        <v>0.34320000000000001</v>
      </c>
      <c r="R859" s="59">
        <v>0.49180000000000001</v>
      </c>
      <c r="S859" s="59">
        <v>0.503</v>
      </c>
      <c r="T859" s="2">
        <f t="shared" si="26"/>
        <v>0.6</v>
      </c>
      <c r="U859" s="1">
        <f t="shared" si="27"/>
        <v>0</v>
      </c>
    </row>
    <row r="860" spans="1:21" x14ac:dyDescent="0.25">
      <c r="A860" s="66">
        <v>11417</v>
      </c>
      <c r="B860" s="57" t="s">
        <v>957</v>
      </c>
      <c r="C860" s="59" t="s">
        <v>3770</v>
      </c>
      <c r="D860" s="60">
        <v>7724</v>
      </c>
      <c r="E860" s="59">
        <v>32</v>
      </c>
      <c r="F860" s="61">
        <v>4446.1562000000004</v>
      </c>
      <c r="G860" s="64">
        <v>0.57799999999999996</v>
      </c>
      <c r="H860" s="59">
        <v>0.55989999999999995</v>
      </c>
      <c r="I860" s="59">
        <v>0.55830000000000002</v>
      </c>
      <c r="J860" s="59">
        <v>0.5837</v>
      </c>
      <c r="K860" s="59">
        <v>0.55630000000000002</v>
      </c>
      <c r="L860" s="59">
        <v>0.56340000000000001</v>
      </c>
      <c r="M860" s="59">
        <v>0.5847</v>
      </c>
      <c r="N860" s="59">
        <v>0.53690000000000004</v>
      </c>
      <c r="O860" s="59">
        <v>0.64090000000000003</v>
      </c>
      <c r="P860" s="59">
        <v>0.61980000000000002</v>
      </c>
      <c r="Q860" s="59">
        <v>0.57299999999999995</v>
      </c>
      <c r="R860" s="59">
        <v>0.59840000000000004</v>
      </c>
      <c r="S860" s="59">
        <v>0.56520000000000004</v>
      </c>
      <c r="T860" s="2">
        <f t="shared" si="26"/>
        <v>0.8</v>
      </c>
      <c r="U860" s="1">
        <f t="shared" si="27"/>
        <v>0</v>
      </c>
    </row>
    <row r="861" spans="1:21" x14ac:dyDescent="0.25">
      <c r="A861" s="66">
        <v>11418</v>
      </c>
      <c r="B861" s="57" t="s">
        <v>954</v>
      </c>
      <c r="C861" s="59" t="s">
        <v>3771</v>
      </c>
      <c r="D861" s="60">
        <v>4062</v>
      </c>
      <c r="E861" s="59">
        <v>3</v>
      </c>
      <c r="F861" s="61">
        <v>1925.3667</v>
      </c>
      <c r="G861" s="64">
        <v>0.4743</v>
      </c>
      <c r="H861" s="59">
        <v>0.50039999999999996</v>
      </c>
      <c r="I861" s="59">
        <v>0.51819999999999999</v>
      </c>
      <c r="J861" s="59">
        <v>0.52580000000000005</v>
      </c>
      <c r="K861" s="59">
        <v>0.44390000000000002</v>
      </c>
      <c r="L861" s="59">
        <v>0.49130000000000001</v>
      </c>
      <c r="M861" s="59">
        <v>0.4526</v>
      </c>
      <c r="N861" s="59">
        <v>0.4899</v>
      </c>
      <c r="O861" s="59">
        <v>0.46350000000000002</v>
      </c>
      <c r="P861" s="59">
        <v>0.47399999999999998</v>
      </c>
      <c r="Q861" s="59">
        <v>0.46929999999999999</v>
      </c>
      <c r="R861" s="59">
        <v>0.43280000000000002</v>
      </c>
      <c r="S861" s="59">
        <v>0.44700000000000001</v>
      </c>
      <c r="T861" s="2">
        <f t="shared" si="26"/>
        <v>0.6</v>
      </c>
      <c r="U861" s="1">
        <f t="shared" si="27"/>
        <v>0</v>
      </c>
    </row>
    <row r="862" spans="1:21" x14ac:dyDescent="0.25">
      <c r="A862" s="66">
        <v>11419</v>
      </c>
      <c r="B862" s="57" t="s">
        <v>954</v>
      </c>
      <c r="C862" s="59" t="s">
        <v>3772</v>
      </c>
      <c r="D862" s="60">
        <v>2322</v>
      </c>
      <c r="E862" s="59">
        <v>69</v>
      </c>
      <c r="F862" s="61">
        <v>1194.9078</v>
      </c>
      <c r="G862" s="64">
        <v>0.53039999999999998</v>
      </c>
      <c r="H862" s="59">
        <v>0.59219999999999995</v>
      </c>
      <c r="I862" s="59">
        <v>0.52180000000000004</v>
      </c>
      <c r="J862" s="59">
        <v>0.28760000000000002</v>
      </c>
      <c r="K862" s="59">
        <v>0.53759999999999997</v>
      </c>
      <c r="L862" s="59">
        <v>0.57699999999999996</v>
      </c>
      <c r="M862" s="59">
        <v>0.56440000000000001</v>
      </c>
      <c r="N862" s="59">
        <v>0.56059999999999999</v>
      </c>
      <c r="O862" s="59">
        <v>0.56669999999999998</v>
      </c>
      <c r="P862" s="59">
        <v>0.56810000000000005</v>
      </c>
      <c r="Q862" s="59">
        <v>0.52780000000000005</v>
      </c>
      <c r="R862" s="59">
        <v>0.54390000000000005</v>
      </c>
      <c r="S862" s="59">
        <v>0.47689999999999999</v>
      </c>
      <c r="T862" s="2">
        <f t="shared" si="26"/>
        <v>0.6</v>
      </c>
      <c r="U862" s="1">
        <f t="shared" si="27"/>
        <v>0</v>
      </c>
    </row>
    <row r="863" spans="1:21" x14ac:dyDescent="0.25">
      <c r="A863" s="66">
        <v>11420</v>
      </c>
      <c r="B863" s="57" t="s">
        <v>954</v>
      </c>
      <c r="C863" s="59" t="s">
        <v>3773</v>
      </c>
      <c r="D863" s="60">
        <v>2990</v>
      </c>
      <c r="E863" s="59">
        <v>9</v>
      </c>
      <c r="F863" s="61">
        <v>1473.9</v>
      </c>
      <c r="G863" s="64">
        <v>0.49440000000000001</v>
      </c>
      <c r="H863" s="59">
        <v>0.50049999999999994</v>
      </c>
      <c r="I863" s="59">
        <v>0.53310000000000002</v>
      </c>
      <c r="J863" s="59">
        <v>0.49440000000000001</v>
      </c>
      <c r="K863" s="59">
        <v>0.51129999999999998</v>
      </c>
      <c r="L863" s="59">
        <v>0.48830000000000001</v>
      </c>
      <c r="M863" s="59">
        <v>0.46200000000000002</v>
      </c>
      <c r="N863" s="59">
        <v>0.46200000000000002</v>
      </c>
      <c r="O863" s="59">
        <v>0.49469999999999997</v>
      </c>
      <c r="P863" s="59">
        <v>0.50829999999999997</v>
      </c>
      <c r="Q863" s="59">
        <v>0.52539999999999998</v>
      </c>
      <c r="R863" s="59">
        <v>0.46989999999999998</v>
      </c>
      <c r="S863" s="59">
        <v>0.48270000000000002</v>
      </c>
      <c r="T863" s="2">
        <f t="shared" si="26"/>
        <v>0.6</v>
      </c>
      <c r="U863" s="1">
        <f t="shared" si="27"/>
        <v>0</v>
      </c>
    </row>
    <row r="864" spans="1:21" x14ac:dyDescent="0.25">
      <c r="A864" s="66">
        <v>11421</v>
      </c>
      <c r="B864" s="57" t="s">
        <v>954</v>
      </c>
      <c r="C864" s="59" t="s">
        <v>3774</v>
      </c>
      <c r="D864" s="60">
        <v>2723</v>
      </c>
      <c r="E864" s="59">
        <v>1</v>
      </c>
      <c r="F864" s="61">
        <v>1190.1155000000001</v>
      </c>
      <c r="G864" s="64">
        <v>0.43719999999999998</v>
      </c>
      <c r="H864" s="59">
        <v>0.46829999999999999</v>
      </c>
      <c r="I864" s="59">
        <v>0.48599999999999999</v>
      </c>
      <c r="J864" s="59">
        <v>0.4597</v>
      </c>
      <c r="K864" s="59">
        <v>0.44750000000000001</v>
      </c>
      <c r="L864" s="59">
        <v>0.47689999999999999</v>
      </c>
      <c r="M864" s="59">
        <v>0.43099999999999999</v>
      </c>
      <c r="N864" s="59">
        <v>0.39140000000000003</v>
      </c>
      <c r="O864" s="59">
        <v>0.43159999999999998</v>
      </c>
      <c r="P864" s="59">
        <v>0.40339999999999998</v>
      </c>
      <c r="Q864" s="59">
        <v>0.42770000000000002</v>
      </c>
      <c r="R864" s="59">
        <v>0.41899999999999998</v>
      </c>
      <c r="S864" s="59">
        <v>0.42899999999999999</v>
      </c>
      <c r="T864" s="2">
        <f t="shared" si="26"/>
        <v>0.6</v>
      </c>
      <c r="U864" s="1">
        <f t="shared" si="27"/>
        <v>0</v>
      </c>
    </row>
    <row r="865" spans="1:21" x14ac:dyDescent="0.25">
      <c r="A865" s="66">
        <v>11422</v>
      </c>
      <c r="B865" s="57" t="s">
        <v>954</v>
      </c>
      <c r="C865" s="59" t="s">
        <v>3775</v>
      </c>
      <c r="D865" s="60">
        <v>4440</v>
      </c>
      <c r="E865" s="59">
        <v>70</v>
      </c>
      <c r="F865" s="61">
        <v>2045.2056</v>
      </c>
      <c r="G865" s="64">
        <v>0.46800000000000003</v>
      </c>
      <c r="H865" s="59">
        <v>0.48099999999999998</v>
      </c>
      <c r="I865" s="59">
        <v>0.46870000000000001</v>
      </c>
      <c r="J865" s="59">
        <v>0.4788</v>
      </c>
      <c r="K865" s="59">
        <v>0.44990000000000002</v>
      </c>
      <c r="L865" s="59">
        <v>0.51690000000000003</v>
      </c>
      <c r="M865" s="59">
        <v>0.48570000000000002</v>
      </c>
      <c r="N865" s="59">
        <v>0.40699999999999997</v>
      </c>
      <c r="O865" s="59">
        <v>0.51500000000000001</v>
      </c>
      <c r="P865" s="59">
        <v>0.435</v>
      </c>
      <c r="Q865" s="59">
        <v>0.47920000000000001</v>
      </c>
      <c r="R865" s="59">
        <v>0.43990000000000001</v>
      </c>
      <c r="S865" s="59">
        <v>0.45369999999999999</v>
      </c>
      <c r="T865" s="2">
        <f t="shared" si="26"/>
        <v>0.6</v>
      </c>
      <c r="U865" s="1">
        <f t="shared" si="27"/>
        <v>0</v>
      </c>
    </row>
    <row r="866" spans="1:21" x14ac:dyDescent="0.25">
      <c r="A866" s="66">
        <v>24673</v>
      </c>
      <c r="B866" s="57" t="s">
        <v>976</v>
      </c>
      <c r="C866" s="59" t="s">
        <v>3776</v>
      </c>
      <c r="D866" s="60">
        <v>3663</v>
      </c>
      <c r="E866" s="59">
        <v>266</v>
      </c>
      <c r="F866" s="61">
        <v>1633.3123000000001</v>
      </c>
      <c r="G866" s="64">
        <v>0.48080000000000001</v>
      </c>
      <c r="H866" s="59">
        <v>0.55420000000000003</v>
      </c>
      <c r="I866" s="59">
        <v>0.51780000000000004</v>
      </c>
      <c r="J866" s="59">
        <v>0.52429999999999999</v>
      </c>
      <c r="K866" s="59">
        <v>0.50380000000000003</v>
      </c>
      <c r="L866" s="59">
        <v>0.52590000000000003</v>
      </c>
      <c r="M866" s="59">
        <v>0.48330000000000001</v>
      </c>
      <c r="N866" s="59">
        <v>0.53759999999999997</v>
      </c>
      <c r="O866" s="59">
        <v>0.4723</v>
      </c>
      <c r="P866" s="59">
        <v>0.24379999999999999</v>
      </c>
      <c r="Q866" s="59">
        <v>0.4597</v>
      </c>
      <c r="R866" s="59">
        <v>0.46410000000000001</v>
      </c>
      <c r="S866" s="59">
        <v>0.4047</v>
      </c>
      <c r="T866" s="2">
        <f t="shared" si="26"/>
        <v>0.6</v>
      </c>
      <c r="U866" s="1">
        <f t="shared" si="27"/>
        <v>0</v>
      </c>
    </row>
    <row r="867" spans="1:21" x14ac:dyDescent="0.25">
      <c r="A867" s="66">
        <v>10748</v>
      </c>
      <c r="B867" s="57" t="s">
        <v>1009</v>
      </c>
      <c r="C867" s="59" t="s">
        <v>3777</v>
      </c>
      <c r="D867" s="60">
        <v>34931</v>
      </c>
      <c r="E867" s="60">
        <v>2793</v>
      </c>
      <c r="F867" s="61">
        <v>40436.866099999999</v>
      </c>
      <c r="G867" s="64">
        <v>1.2582</v>
      </c>
      <c r="H867" s="59">
        <v>1.3801000000000001</v>
      </c>
      <c r="I867" s="59">
        <v>1.3373999999999999</v>
      </c>
      <c r="J867" s="59">
        <v>1.1154999999999999</v>
      </c>
      <c r="K867" s="59">
        <v>1.1986000000000001</v>
      </c>
      <c r="L867" s="59">
        <v>1.2897000000000001</v>
      </c>
      <c r="M867" s="59">
        <v>1.2816000000000001</v>
      </c>
      <c r="N867" s="59">
        <v>0.97150000000000003</v>
      </c>
      <c r="O867" s="59">
        <v>1.0749</v>
      </c>
      <c r="P867" s="59">
        <v>1.0517000000000001</v>
      </c>
      <c r="Q867" s="59">
        <v>1.1661999999999999</v>
      </c>
      <c r="R867" s="59">
        <v>1.2169000000000001</v>
      </c>
      <c r="S867" s="59">
        <v>1.1676</v>
      </c>
      <c r="T867" s="2">
        <f t="shared" si="26"/>
        <v>1.2</v>
      </c>
      <c r="U867" s="1">
        <f t="shared" si="27"/>
        <v>1</v>
      </c>
    </row>
    <row r="868" spans="1:21" x14ac:dyDescent="0.25">
      <c r="A868" s="66">
        <v>11423</v>
      </c>
      <c r="B868" s="57" t="s">
        <v>950</v>
      </c>
      <c r="C868" s="59" t="s">
        <v>3778</v>
      </c>
      <c r="D868" s="60">
        <v>6049</v>
      </c>
      <c r="E868" s="59">
        <v>625</v>
      </c>
      <c r="F868" s="61">
        <v>3097.4123</v>
      </c>
      <c r="G868" s="64">
        <v>0.57110000000000005</v>
      </c>
      <c r="H868" s="59">
        <v>0.51859999999999995</v>
      </c>
      <c r="I868" s="59">
        <v>0.50900000000000001</v>
      </c>
      <c r="J868" s="59">
        <v>0.51959999999999995</v>
      </c>
      <c r="K868" s="59">
        <v>0.55310000000000004</v>
      </c>
      <c r="L868" s="59">
        <v>0.54710000000000003</v>
      </c>
      <c r="M868" s="59">
        <v>0.58919999999999995</v>
      </c>
      <c r="N868" s="59">
        <v>0.46949999999999997</v>
      </c>
      <c r="O868" s="59">
        <v>0.53410000000000002</v>
      </c>
      <c r="P868" s="59">
        <v>0.51780000000000004</v>
      </c>
      <c r="Q868" s="59">
        <v>0.48370000000000002</v>
      </c>
      <c r="R868" s="59">
        <v>0.51370000000000005</v>
      </c>
      <c r="S868" s="59">
        <v>0.52249999999999996</v>
      </c>
      <c r="T868" s="2">
        <f t="shared" si="26"/>
        <v>0.6</v>
      </c>
      <c r="U868" s="1">
        <f t="shared" si="27"/>
        <v>0</v>
      </c>
    </row>
    <row r="869" spans="1:21" x14ac:dyDescent="0.25">
      <c r="A869" s="66">
        <v>11424</v>
      </c>
      <c r="B869" s="57" t="s">
        <v>954</v>
      </c>
      <c r="C869" s="59" t="s">
        <v>3779</v>
      </c>
      <c r="D869" s="60">
        <v>3658</v>
      </c>
      <c r="E869" s="59">
        <v>15</v>
      </c>
      <c r="F869" s="61">
        <v>1776.0423000000001</v>
      </c>
      <c r="G869" s="64">
        <v>0.48749999999999999</v>
      </c>
      <c r="H869" s="59">
        <v>0.48580000000000001</v>
      </c>
      <c r="I869" s="59">
        <v>0.4733</v>
      </c>
      <c r="J869" s="59">
        <v>0.46789999999999998</v>
      </c>
      <c r="K869" s="59">
        <v>0.4672</v>
      </c>
      <c r="L869" s="59">
        <v>0.46870000000000001</v>
      </c>
      <c r="M869" s="59">
        <v>0.53800000000000003</v>
      </c>
      <c r="N869" s="59">
        <v>0.49070000000000003</v>
      </c>
      <c r="O869" s="59">
        <v>0.46279999999999999</v>
      </c>
      <c r="P869" s="59">
        <v>0.4829</v>
      </c>
      <c r="Q869" s="59">
        <v>0.50580000000000003</v>
      </c>
      <c r="R869" s="59">
        <v>0.50070000000000003</v>
      </c>
      <c r="S869" s="59">
        <v>0.49690000000000001</v>
      </c>
      <c r="T869" s="2">
        <f t="shared" si="26"/>
        <v>0.6</v>
      </c>
      <c r="U869" s="1">
        <f t="shared" si="27"/>
        <v>0</v>
      </c>
    </row>
    <row r="870" spans="1:21" x14ac:dyDescent="0.25">
      <c r="A870" s="66">
        <v>11425</v>
      </c>
      <c r="B870" s="57" t="s">
        <v>954</v>
      </c>
      <c r="C870" s="59" t="s">
        <v>3780</v>
      </c>
      <c r="D870" s="60">
        <v>2552</v>
      </c>
      <c r="E870" s="59">
        <v>274</v>
      </c>
      <c r="F870" s="61">
        <v>1097.3933999999999</v>
      </c>
      <c r="G870" s="64">
        <v>0.48170000000000002</v>
      </c>
      <c r="H870" s="59">
        <v>0.48230000000000001</v>
      </c>
      <c r="I870" s="59">
        <v>0.46510000000000001</v>
      </c>
      <c r="J870" s="59">
        <v>0.4798</v>
      </c>
      <c r="K870" s="59">
        <v>0.47749999999999998</v>
      </c>
      <c r="L870" s="59">
        <v>0.46150000000000002</v>
      </c>
      <c r="M870" s="59">
        <v>0.52990000000000004</v>
      </c>
      <c r="N870" s="59">
        <v>0.44240000000000002</v>
      </c>
      <c r="O870" s="59">
        <v>0.37240000000000001</v>
      </c>
      <c r="P870" s="59">
        <v>0.34289999999999998</v>
      </c>
      <c r="Q870" s="59">
        <v>0.46429999999999999</v>
      </c>
      <c r="R870" s="59">
        <v>0.33139999999999997</v>
      </c>
      <c r="S870" s="59">
        <v>8.4400000000000003E-2</v>
      </c>
      <c r="T870" s="2">
        <f t="shared" si="26"/>
        <v>0.6</v>
      </c>
      <c r="U870" s="1">
        <f t="shared" si="27"/>
        <v>0</v>
      </c>
    </row>
    <row r="871" spans="1:21" x14ac:dyDescent="0.25">
      <c r="A871" s="66">
        <v>11426</v>
      </c>
      <c r="B871" s="57" t="s">
        <v>954</v>
      </c>
      <c r="C871" s="59" t="s">
        <v>3781</v>
      </c>
      <c r="D871" s="60">
        <v>4279</v>
      </c>
      <c r="E871" s="59">
        <v>49</v>
      </c>
      <c r="F871" s="61">
        <v>2087.3182999999999</v>
      </c>
      <c r="G871" s="64">
        <v>0.49349999999999999</v>
      </c>
      <c r="H871" s="59">
        <v>0.49619999999999997</v>
      </c>
      <c r="I871" s="59">
        <v>0.4929</v>
      </c>
      <c r="J871" s="59">
        <v>0.501</v>
      </c>
      <c r="K871" s="59">
        <v>0.52810000000000001</v>
      </c>
      <c r="L871" s="59">
        <v>0.51690000000000003</v>
      </c>
      <c r="M871" s="59">
        <v>0.52349999999999997</v>
      </c>
      <c r="N871" s="59">
        <v>0.48949999999999999</v>
      </c>
      <c r="O871" s="59">
        <v>0.44719999999999999</v>
      </c>
      <c r="P871" s="59">
        <v>0.39910000000000001</v>
      </c>
      <c r="Q871" s="59">
        <v>0.46210000000000001</v>
      </c>
      <c r="R871" s="59">
        <v>0.54549999999999998</v>
      </c>
      <c r="S871" s="59">
        <v>0.50590000000000002</v>
      </c>
      <c r="T871" s="2">
        <f t="shared" si="26"/>
        <v>0.6</v>
      </c>
      <c r="U871" s="1">
        <f t="shared" si="27"/>
        <v>0</v>
      </c>
    </row>
    <row r="872" spans="1:21" x14ac:dyDescent="0.25">
      <c r="A872" s="66">
        <v>11427</v>
      </c>
      <c r="B872" s="57" t="s">
        <v>954</v>
      </c>
      <c r="C872" s="59" t="s">
        <v>3782</v>
      </c>
      <c r="D872" s="60">
        <v>2305</v>
      </c>
      <c r="E872" s="59">
        <v>15</v>
      </c>
      <c r="F872" s="59">
        <v>835.50729999999999</v>
      </c>
      <c r="G872" s="64">
        <v>0.3649</v>
      </c>
      <c r="H872" s="59">
        <v>0.56789999999999996</v>
      </c>
      <c r="I872" s="59">
        <v>0.43190000000000001</v>
      </c>
      <c r="J872" s="59">
        <v>0.29199999999999998</v>
      </c>
      <c r="K872" s="59">
        <v>0.56189999999999996</v>
      </c>
      <c r="L872" s="59">
        <v>0.44519999999999998</v>
      </c>
      <c r="M872" s="59">
        <v>0</v>
      </c>
      <c r="N872" s="59">
        <v>0.30359999999999998</v>
      </c>
      <c r="O872" s="59">
        <v>0.25390000000000001</v>
      </c>
      <c r="P872" s="59">
        <v>0.30199999999999999</v>
      </c>
      <c r="Q872" s="59">
        <v>0.16070000000000001</v>
      </c>
      <c r="R872" s="59">
        <v>0.30940000000000001</v>
      </c>
      <c r="S872" s="59">
        <v>0.28179999999999999</v>
      </c>
      <c r="T872" s="2">
        <f t="shared" si="26"/>
        <v>0.6</v>
      </c>
      <c r="U872" s="1">
        <f t="shared" si="27"/>
        <v>0</v>
      </c>
    </row>
    <row r="873" spans="1:21" x14ac:dyDescent="0.25">
      <c r="A873" s="66">
        <v>11428</v>
      </c>
      <c r="B873" s="57" t="s">
        <v>954</v>
      </c>
      <c r="C873" s="59" t="s">
        <v>3783</v>
      </c>
      <c r="D873" s="60">
        <v>1699</v>
      </c>
      <c r="E873" s="59">
        <v>29</v>
      </c>
      <c r="F873" s="59">
        <v>670.20640000000003</v>
      </c>
      <c r="G873" s="64">
        <v>0.40129999999999999</v>
      </c>
      <c r="H873" s="59">
        <v>0.4798</v>
      </c>
      <c r="I873" s="59">
        <v>0.44650000000000001</v>
      </c>
      <c r="J873" s="59">
        <v>0.4607</v>
      </c>
      <c r="K873" s="59">
        <v>0.4471</v>
      </c>
      <c r="L873" s="59">
        <v>0.42020000000000002</v>
      </c>
      <c r="M873" s="59">
        <v>0.40660000000000002</v>
      </c>
      <c r="N873" s="59">
        <v>0.41070000000000001</v>
      </c>
      <c r="O873" s="59">
        <v>0.40589999999999998</v>
      </c>
      <c r="P873" s="59">
        <v>0.45950000000000002</v>
      </c>
      <c r="Q873" s="59">
        <v>0.41260000000000002</v>
      </c>
      <c r="R873" s="59">
        <v>0.31769999999999998</v>
      </c>
      <c r="S873" s="59">
        <v>0.1593</v>
      </c>
      <c r="T873" s="2">
        <f t="shared" si="26"/>
        <v>0.6</v>
      </c>
      <c r="U873" s="1">
        <f t="shared" si="27"/>
        <v>0</v>
      </c>
    </row>
    <row r="874" spans="1:21" x14ac:dyDescent="0.25">
      <c r="A874" s="66">
        <v>11429</v>
      </c>
      <c r="B874" s="57" t="s">
        <v>954</v>
      </c>
      <c r="C874" s="59" t="s">
        <v>3784</v>
      </c>
      <c r="D874" s="60">
        <v>3008</v>
      </c>
      <c r="E874" s="59">
        <v>793</v>
      </c>
      <c r="F874" s="61">
        <v>1366.7633000000001</v>
      </c>
      <c r="G874" s="64">
        <v>0.61699999999999999</v>
      </c>
      <c r="H874" s="59">
        <v>0.56769999999999998</v>
      </c>
      <c r="I874" s="59">
        <v>0.59379999999999999</v>
      </c>
      <c r="J874" s="59">
        <v>0.64480000000000004</v>
      </c>
      <c r="K874" s="59">
        <v>0.64139999999999997</v>
      </c>
      <c r="L874" s="59">
        <v>0.62390000000000001</v>
      </c>
      <c r="M874" s="59">
        <v>0.62509999999999999</v>
      </c>
      <c r="N874" s="59">
        <v>0.63070000000000004</v>
      </c>
      <c r="O874" s="59">
        <v>0.55520000000000003</v>
      </c>
      <c r="P874" s="59">
        <v>0</v>
      </c>
      <c r="Q874" s="59">
        <v>0</v>
      </c>
      <c r="R874" s="59">
        <v>0</v>
      </c>
      <c r="S874" s="59">
        <v>0</v>
      </c>
      <c r="T874" s="2">
        <f t="shared" si="26"/>
        <v>0.6</v>
      </c>
      <c r="U874" s="1">
        <f t="shared" si="27"/>
        <v>1</v>
      </c>
    </row>
    <row r="875" spans="1:21" x14ac:dyDescent="0.25">
      <c r="A875" s="66">
        <v>11430</v>
      </c>
      <c r="B875" s="57" t="s">
        <v>954</v>
      </c>
      <c r="C875" s="59" t="s">
        <v>3785</v>
      </c>
      <c r="D875" s="60">
        <v>2793</v>
      </c>
      <c r="E875" s="59">
        <v>626</v>
      </c>
      <c r="F875" s="59">
        <v>783.47940000000006</v>
      </c>
      <c r="G875" s="64">
        <v>0.36159999999999998</v>
      </c>
      <c r="H875" s="59">
        <v>0.50360000000000005</v>
      </c>
      <c r="I875" s="59">
        <v>0.39939999999999998</v>
      </c>
      <c r="J875" s="59">
        <v>0.1643</v>
      </c>
      <c r="K875" s="59">
        <v>0</v>
      </c>
      <c r="L875" s="59">
        <v>0.4143</v>
      </c>
      <c r="M875" s="59">
        <v>0</v>
      </c>
      <c r="N875" s="59">
        <v>0</v>
      </c>
      <c r="O875" s="59">
        <v>0</v>
      </c>
      <c r="P875" s="59">
        <v>0.3896</v>
      </c>
      <c r="Q875" s="59">
        <v>0</v>
      </c>
      <c r="R875" s="59">
        <v>0</v>
      </c>
      <c r="S875" s="59">
        <v>0</v>
      </c>
      <c r="T875" s="2">
        <f t="shared" si="26"/>
        <v>0.6</v>
      </c>
      <c r="U875" s="1">
        <f t="shared" si="27"/>
        <v>0</v>
      </c>
    </row>
    <row r="876" spans="1:21" x14ac:dyDescent="0.25">
      <c r="A876" s="66">
        <v>11431</v>
      </c>
      <c r="B876" s="57" t="s">
        <v>954</v>
      </c>
      <c r="C876" s="59" t="s">
        <v>3786</v>
      </c>
      <c r="D876" s="60">
        <v>1591</v>
      </c>
      <c r="E876" s="59">
        <v>107</v>
      </c>
      <c r="F876" s="59">
        <v>792.73099999999999</v>
      </c>
      <c r="G876" s="64">
        <v>0.53420000000000001</v>
      </c>
      <c r="H876" s="59">
        <v>0.3992</v>
      </c>
      <c r="I876" s="59">
        <v>0.46329999999999999</v>
      </c>
      <c r="J876" s="59">
        <v>0.4728</v>
      </c>
      <c r="K876" s="59">
        <v>0.55189999999999995</v>
      </c>
      <c r="L876" s="59">
        <v>0.47349999999999998</v>
      </c>
      <c r="M876" s="59">
        <v>0.56169999999999998</v>
      </c>
      <c r="N876" s="59">
        <v>0.4531</v>
      </c>
      <c r="O876" s="59">
        <v>0.50660000000000005</v>
      </c>
      <c r="P876" s="59">
        <v>0.47449999999999998</v>
      </c>
      <c r="Q876" s="59">
        <v>0.41</v>
      </c>
      <c r="R876" s="59">
        <v>0.56840000000000002</v>
      </c>
      <c r="S876" s="59">
        <v>0.50629999999999997</v>
      </c>
      <c r="T876" s="2">
        <f t="shared" si="26"/>
        <v>0.6</v>
      </c>
      <c r="U876" s="1">
        <f t="shared" si="27"/>
        <v>0</v>
      </c>
    </row>
    <row r="877" spans="1:21" x14ac:dyDescent="0.25">
      <c r="A877" s="66">
        <v>11460</v>
      </c>
      <c r="B877" s="57" t="s">
        <v>957</v>
      </c>
      <c r="C877" s="59" t="s">
        <v>3787</v>
      </c>
      <c r="D877" s="60">
        <v>6972</v>
      </c>
      <c r="E877" s="59">
        <v>29</v>
      </c>
      <c r="F877" s="61">
        <v>4003.6257000000001</v>
      </c>
      <c r="G877" s="64">
        <v>0.5766</v>
      </c>
      <c r="H877" s="59">
        <v>0.53410000000000002</v>
      </c>
      <c r="I877" s="59">
        <v>0.46500000000000002</v>
      </c>
      <c r="J877" s="59">
        <v>0.60550000000000004</v>
      </c>
      <c r="K877" s="59">
        <v>0.54690000000000005</v>
      </c>
      <c r="L877" s="59">
        <v>0.52459999999999996</v>
      </c>
      <c r="M877" s="59">
        <v>0.54110000000000003</v>
      </c>
      <c r="N877" s="59">
        <v>0.63380000000000003</v>
      </c>
      <c r="O877" s="59">
        <v>0.56979999999999997</v>
      </c>
      <c r="P877" s="59">
        <v>0.64119999999999999</v>
      </c>
      <c r="Q877" s="59">
        <v>0.61860000000000004</v>
      </c>
      <c r="R877" s="59">
        <v>0.59640000000000004</v>
      </c>
      <c r="S877" s="59">
        <v>0.62360000000000004</v>
      </c>
      <c r="T877" s="2">
        <f t="shared" si="26"/>
        <v>0.8</v>
      </c>
      <c r="U877" s="1">
        <f t="shared" si="27"/>
        <v>0</v>
      </c>
    </row>
    <row r="878" spans="1:21" x14ac:dyDescent="0.25">
      <c r="A878" s="66">
        <v>11464</v>
      </c>
      <c r="B878" s="57" t="s">
        <v>954</v>
      </c>
      <c r="C878" s="59" t="s">
        <v>3788</v>
      </c>
      <c r="D878" s="60">
        <v>1852</v>
      </c>
      <c r="E878" s="59">
        <v>0</v>
      </c>
      <c r="F878" s="59">
        <v>925.56600000000003</v>
      </c>
      <c r="G878" s="64">
        <v>0.49980000000000002</v>
      </c>
      <c r="H878" s="59">
        <v>0.49859999999999999</v>
      </c>
      <c r="I878" s="59">
        <v>0.48139999999999999</v>
      </c>
      <c r="J878" s="59">
        <v>0.51570000000000005</v>
      </c>
      <c r="K878" s="59">
        <v>0.5171</v>
      </c>
      <c r="L878" s="59">
        <v>0.50700000000000001</v>
      </c>
      <c r="M878" s="59">
        <v>0.48399999999999999</v>
      </c>
      <c r="N878" s="59">
        <v>0.56969999999999998</v>
      </c>
      <c r="O878" s="59">
        <v>0.49969999999999998</v>
      </c>
      <c r="P878" s="59">
        <v>0.49640000000000001</v>
      </c>
      <c r="Q878" s="59">
        <v>0.4486</v>
      </c>
      <c r="R878" s="59">
        <v>0.48170000000000002</v>
      </c>
      <c r="S878" s="59">
        <v>0.51780000000000004</v>
      </c>
      <c r="T878" s="2">
        <f t="shared" si="26"/>
        <v>0.6</v>
      </c>
      <c r="U878" s="1">
        <f t="shared" si="27"/>
        <v>0</v>
      </c>
    </row>
    <row r="879" spans="1:21" x14ac:dyDescent="0.25">
      <c r="A879" s="66">
        <v>10684</v>
      </c>
      <c r="B879" s="57" t="s">
        <v>946</v>
      </c>
      <c r="C879" s="59" t="s">
        <v>3789</v>
      </c>
      <c r="D879" s="60">
        <v>35654</v>
      </c>
      <c r="E879" s="59">
        <v>928</v>
      </c>
      <c r="F879" s="61">
        <v>51455.501400000001</v>
      </c>
      <c r="G879" s="64">
        <v>1.4818</v>
      </c>
      <c r="H879" s="59">
        <v>1.5704</v>
      </c>
      <c r="I879" s="59">
        <v>1.4971000000000001</v>
      </c>
      <c r="J879" s="59">
        <v>1.4918</v>
      </c>
      <c r="K879" s="59">
        <v>1.4872000000000001</v>
      </c>
      <c r="L879" s="59">
        <v>1.4811000000000001</v>
      </c>
      <c r="M879" s="59">
        <v>1.4926999999999999</v>
      </c>
      <c r="N879" s="59">
        <v>1.4436</v>
      </c>
      <c r="O879" s="59">
        <v>1.4192</v>
      </c>
      <c r="P879" s="59">
        <v>1.2957000000000001</v>
      </c>
      <c r="Q879" s="59">
        <v>1.4077</v>
      </c>
      <c r="R879" s="59">
        <v>1.3954</v>
      </c>
      <c r="S879" s="59">
        <v>1.4156</v>
      </c>
      <c r="T879" s="2">
        <f t="shared" si="26"/>
        <v>1.6</v>
      </c>
      <c r="U879" s="1">
        <f t="shared" si="27"/>
        <v>0</v>
      </c>
    </row>
    <row r="880" spans="1:21" x14ac:dyDescent="0.25">
      <c r="A880" s="66">
        <v>10749</v>
      </c>
      <c r="B880" s="57" t="s">
        <v>983</v>
      </c>
      <c r="C880" s="59" t="s">
        <v>3790</v>
      </c>
      <c r="D880" s="60">
        <v>10144</v>
      </c>
      <c r="E880" s="60">
        <v>1178</v>
      </c>
      <c r="F880" s="61">
        <v>7644.3729000000003</v>
      </c>
      <c r="G880" s="64">
        <v>0.85260000000000002</v>
      </c>
      <c r="H880" s="59">
        <v>0.78569999999999995</v>
      </c>
      <c r="I880" s="59">
        <v>0.93130000000000002</v>
      </c>
      <c r="J880" s="59">
        <v>0.78900000000000003</v>
      </c>
      <c r="K880" s="59">
        <v>0.8407</v>
      </c>
      <c r="L880" s="59">
        <v>0.72170000000000001</v>
      </c>
      <c r="M880" s="59">
        <v>0.79730000000000001</v>
      </c>
      <c r="N880" s="59">
        <v>0.77090000000000003</v>
      </c>
      <c r="O880" s="59">
        <v>0.78110000000000002</v>
      </c>
      <c r="P880" s="59">
        <v>0.83699999999999997</v>
      </c>
      <c r="Q880" s="59">
        <v>0.7329</v>
      </c>
      <c r="R880" s="59">
        <v>0.77470000000000006</v>
      </c>
      <c r="S880" s="59">
        <v>0.75629999999999997</v>
      </c>
      <c r="T880" s="2">
        <f t="shared" si="26"/>
        <v>1</v>
      </c>
      <c r="U880" s="1">
        <f t="shared" si="27"/>
        <v>0</v>
      </c>
    </row>
    <row r="881" spans="1:21" x14ac:dyDescent="0.25">
      <c r="A881" s="66">
        <v>11432</v>
      </c>
      <c r="B881" s="57" t="s">
        <v>954</v>
      </c>
      <c r="C881" s="59" t="s">
        <v>3791</v>
      </c>
      <c r="D881" s="60">
        <v>5014</v>
      </c>
      <c r="E881" s="59">
        <v>216</v>
      </c>
      <c r="F881" s="61">
        <v>2364.2386000000001</v>
      </c>
      <c r="G881" s="64">
        <v>0.49280000000000002</v>
      </c>
      <c r="H881" s="59">
        <v>0.49480000000000002</v>
      </c>
      <c r="I881" s="59">
        <v>0.49790000000000001</v>
      </c>
      <c r="J881" s="59">
        <v>0.48470000000000002</v>
      </c>
      <c r="K881" s="59">
        <v>0.53969999999999996</v>
      </c>
      <c r="L881" s="59">
        <v>0.53210000000000002</v>
      </c>
      <c r="M881" s="59">
        <v>0.49030000000000001</v>
      </c>
      <c r="N881" s="59">
        <v>0.42370000000000002</v>
      </c>
      <c r="O881" s="59">
        <v>0.40200000000000002</v>
      </c>
      <c r="P881" s="59">
        <v>0.45729999999999998</v>
      </c>
      <c r="Q881" s="59">
        <v>0.43840000000000001</v>
      </c>
      <c r="R881" s="59">
        <v>0.48230000000000001</v>
      </c>
      <c r="S881" s="59">
        <v>0.50549999999999995</v>
      </c>
      <c r="T881" s="2">
        <f t="shared" si="26"/>
        <v>0.6</v>
      </c>
      <c r="U881" s="1">
        <f t="shared" si="27"/>
        <v>0</v>
      </c>
    </row>
    <row r="882" spans="1:21" x14ac:dyDescent="0.25">
      <c r="A882" s="66">
        <v>11433</v>
      </c>
      <c r="B882" s="57" t="s">
        <v>954</v>
      </c>
      <c r="C882" s="59" t="s">
        <v>3792</v>
      </c>
      <c r="D882" s="60">
        <v>2651</v>
      </c>
      <c r="E882" s="59">
        <v>1</v>
      </c>
      <c r="F882" s="61">
        <v>1160.1737000000001</v>
      </c>
      <c r="G882" s="64">
        <v>0.43780000000000002</v>
      </c>
      <c r="H882" s="59">
        <v>0.44840000000000002</v>
      </c>
      <c r="I882" s="59">
        <v>0.4995</v>
      </c>
      <c r="J882" s="59">
        <v>0.42730000000000001</v>
      </c>
      <c r="K882" s="59">
        <v>0.42770000000000002</v>
      </c>
      <c r="L882" s="59">
        <v>0.46160000000000001</v>
      </c>
      <c r="M882" s="59">
        <v>0.39710000000000001</v>
      </c>
      <c r="N882" s="59">
        <v>0.434</v>
      </c>
      <c r="O882" s="59">
        <v>0.41539999999999999</v>
      </c>
      <c r="P882" s="59">
        <v>0.42499999999999999</v>
      </c>
      <c r="Q882" s="59">
        <v>0.43169999999999997</v>
      </c>
      <c r="R882" s="59">
        <v>0.46460000000000001</v>
      </c>
      <c r="S882" s="59">
        <v>0.43080000000000002</v>
      </c>
      <c r="T882" s="2">
        <f t="shared" si="26"/>
        <v>0.6</v>
      </c>
      <c r="U882" s="1">
        <f t="shared" si="27"/>
        <v>0</v>
      </c>
    </row>
    <row r="883" spans="1:21" x14ac:dyDescent="0.25">
      <c r="A883" s="66">
        <v>11434</v>
      </c>
      <c r="B883" s="57" t="s">
        <v>950</v>
      </c>
      <c r="C883" s="59" t="s">
        <v>3793</v>
      </c>
      <c r="D883" s="60">
        <v>11419</v>
      </c>
      <c r="E883" s="59">
        <v>32</v>
      </c>
      <c r="F883" s="61">
        <v>5740.0073000000002</v>
      </c>
      <c r="G883" s="64">
        <v>0.50409999999999999</v>
      </c>
      <c r="H883" s="59">
        <v>0.50760000000000005</v>
      </c>
      <c r="I883" s="59">
        <v>0.51729999999999998</v>
      </c>
      <c r="J883" s="59">
        <v>0.51749999999999996</v>
      </c>
      <c r="K883" s="59">
        <v>0.4894</v>
      </c>
      <c r="L883" s="59">
        <v>0.51419999999999999</v>
      </c>
      <c r="M883" s="59">
        <v>0.51180000000000003</v>
      </c>
      <c r="N883" s="59">
        <v>0.4899</v>
      </c>
      <c r="O883" s="59">
        <v>0.49580000000000002</v>
      </c>
      <c r="P883" s="59">
        <v>0.47489999999999999</v>
      </c>
      <c r="Q883" s="59">
        <v>0.54020000000000001</v>
      </c>
      <c r="R883" s="59">
        <v>0.47739999999999999</v>
      </c>
      <c r="S883" s="59">
        <v>0.50219999999999998</v>
      </c>
      <c r="T883" s="2">
        <f t="shared" si="26"/>
        <v>0.6</v>
      </c>
      <c r="U883" s="1">
        <f t="shared" si="27"/>
        <v>0</v>
      </c>
    </row>
    <row r="884" spans="1:21" x14ac:dyDescent="0.25">
      <c r="A884" s="66">
        <v>11461</v>
      </c>
      <c r="B884" s="57" t="s">
        <v>950</v>
      </c>
      <c r="C884" s="59" t="s">
        <v>3794</v>
      </c>
      <c r="D884" s="60">
        <v>8513</v>
      </c>
      <c r="E884" s="59">
        <v>90</v>
      </c>
      <c r="F884" s="61">
        <v>3542.9050000000002</v>
      </c>
      <c r="G884" s="64">
        <v>0.42059999999999997</v>
      </c>
      <c r="H884" s="59">
        <v>0.41239999999999999</v>
      </c>
      <c r="I884" s="59">
        <v>0.33029999999999998</v>
      </c>
      <c r="J884" s="59">
        <v>0.36149999999999999</v>
      </c>
      <c r="K884" s="59">
        <v>0.33019999999999999</v>
      </c>
      <c r="L884" s="59">
        <v>0.45490000000000003</v>
      </c>
      <c r="M884" s="59">
        <v>0.44169999999999998</v>
      </c>
      <c r="N884" s="59">
        <v>0.40749999999999997</v>
      </c>
      <c r="O884" s="59">
        <v>0.40350000000000003</v>
      </c>
      <c r="P884" s="59">
        <v>0.40200000000000002</v>
      </c>
      <c r="Q884" s="59">
        <v>0.45710000000000001</v>
      </c>
      <c r="R884" s="59">
        <v>0.49659999999999999</v>
      </c>
      <c r="S884" s="59">
        <v>0.49180000000000001</v>
      </c>
      <c r="T884" s="2">
        <f t="shared" si="26"/>
        <v>0.6</v>
      </c>
      <c r="U884" s="1">
        <f t="shared" si="27"/>
        <v>0</v>
      </c>
    </row>
    <row r="885" spans="1:21" x14ac:dyDescent="0.25">
      <c r="A885" s="66">
        <v>13806</v>
      </c>
      <c r="B885" s="57" t="s">
        <v>954</v>
      </c>
      <c r="C885" s="59" t="s">
        <v>3795</v>
      </c>
      <c r="D885" s="60">
        <v>2508</v>
      </c>
      <c r="E885" s="60">
        <v>1074</v>
      </c>
      <c r="F885" s="61">
        <v>1029.2482</v>
      </c>
      <c r="G885" s="64">
        <v>0.7177</v>
      </c>
      <c r="H885" s="59">
        <v>0.38450000000000001</v>
      </c>
      <c r="I885" s="59">
        <v>0.37569999999999998</v>
      </c>
      <c r="J885" s="59">
        <v>0.43459999999999999</v>
      </c>
      <c r="K885" s="59">
        <v>0.41799999999999998</v>
      </c>
      <c r="L885" s="59">
        <v>0.39369999999999999</v>
      </c>
      <c r="M885" s="59">
        <v>0.40660000000000002</v>
      </c>
      <c r="N885" s="59">
        <v>0.34389999999999998</v>
      </c>
      <c r="O885" s="59">
        <v>0.36199999999999999</v>
      </c>
      <c r="P885" s="59">
        <v>0.33729999999999999</v>
      </c>
      <c r="Q885" s="59">
        <v>0.4209</v>
      </c>
      <c r="R885" s="59">
        <v>0.41839999999999999</v>
      </c>
      <c r="S885" s="59">
        <v>0.15329999999999999</v>
      </c>
      <c r="T885" s="2">
        <f t="shared" si="26"/>
        <v>0.6</v>
      </c>
      <c r="U885" s="1">
        <f t="shared" si="27"/>
        <v>1</v>
      </c>
    </row>
    <row r="886" spans="1:21" x14ac:dyDescent="0.25">
      <c r="A886" s="66">
        <v>24689</v>
      </c>
      <c r="B886" s="57" t="s">
        <v>954</v>
      </c>
      <c r="C886" s="59" t="s">
        <v>3796</v>
      </c>
      <c r="D886" s="60">
        <v>4524</v>
      </c>
      <c r="E886" s="59">
        <v>56</v>
      </c>
      <c r="F886" s="61">
        <v>1589.6079999999999</v>
      </c>
      <c r="G886" s="64">
        <v>0.35580000000000001</v>
      </c>
      <c r="H886" s="59">
        <v>0.46750000000000003</v>
      </c>
      <c r="I886" s="59">
        <v>0.433</v>
      </c>
      <c r="J886" s="59">
        <v>0.502</v>
      </c>
      <c r="K886" s="59">
        <v>0.47649999999999998</v>
      </c>
      <c r="L886" s="59">
        <v>0.48880000000000001</v>
      </c>
      <c r="M886" s="59">
        <v>0.48649999999999999</v>
      </c>
      <c r="N886" s="59">
        <v>0.1686</v>
      </c>
      <c r="O886" s="59">
        <v>0.36399999999999999</v>
      </c>
      <c r="P886" s="59">
        <v>0.1353</v>
      </c>
      <c r="Q886" s="59">
        <v>3.0499999999999999E-2</v>
      </c>
      <c r="R886" s="59">
        <v>8.0000000000000002E-3</v>
      </c>
      <c r="S886" s="59">
        <v>0</v>
      </c>
      <c r="T886" s="2">
        <f t="shared" si="26"/>
        <v>0.6</v>
      </c>
      <c r="U886" s="1">
        <f t="shared" si="27"/>
        <v>0</v>
      </c>
    </row>
    <row r="887" spans="1:21" x14ac:dyDescent="0.25">
      <c r="A887" s="66">
        <v>10750</v>
      </c>
      <c r="B887" s="57" t="s">
        <v>1009</v>
      </c>
      <c r="C887" s="59" t="s">
        <v>3797</v>
      </c>
      <c r="D887" s="60">
        <v>30124</v>
      </c>
      <c r="E887" s="59">
        <v>113</v>
      </c>
      <c r="F887" s="61">
        <v>31899.5533</v>
      </c>
      <c r="G887" s="64">
        <v>1.0629</v>
      </c>
      <c r="H887" s="59">
        <v>1.2402</v>
      </c>
      <c r="I887" s="59">
        <v>0.88739999999999997</v>
      </c>
      <c r="J887" s="59">
        <v>0.92479999999999996</v>
      </c>
      <c r="K887" s="59">
        <v>1.1840999999999999</v>
      </c>
      <c r="L887" s="59">
        <v>1.0938000000000001</v>
      </c>
      <c r="M887" s="59">
        <v>1.032</v>
      </c>
      <c r="N887" s="59">
        <v>1.0638000000000001</v>
      </c>
      <c r="O887" s="59">
        <v>1.0900000000000001</v>
      </c>
      <c r="P887" s="59">
        <v>1.1127</v>
      </c>
      <c r="Q887" s="59">
        <v>1.0408999999999999</v>
      </c>
      <c r="R887" s="59">
        <v>1.0152000000000001</v>
      </c>
      <c r="S887" s="59">
        <v>1.0851</v>
      </c>
      <c r="T887" s="2">
        <f t="shared" si="26"/>
        <v>1.2</v>
      </c>
      <c r="U887" s="1">
        <f t="shared" si="27"/>
        <v>0</v>
      </c>
    </row>
    <row r="888" spans="1:21" x14ac:dyDescent="0.25">
      <c r="A888" s="66">
        <v>10751</v>
      </c>
      <c r="B888" s="57" t="s">
        <v>983</v>
      </c>
      <c r="C888" s="59" t="s">
        <v>3798</v>
      </c>
      <c r="D888" s="60">
        <v>29803</v>
      </c>
      <c r="E888" s="60">
        <v>4728</v>
      </c>
      <c r="F888" s="61">
        <v>16191.1919</v>
      </c>
      <c r="G888" s="64">
        <v>0.64570000000000005</v>
      </c>
      <c r="H888" s="59">
        <v>0.59950000000000003</v>
      </c>
      <c r="I888" s="59">
        <v>0.62409999999999999</v>
      </c>
      <c r="J888" s="59">
        <v>0.62809999999999999</v>
      </c>
      <c r="K888" s="59">
        <v>0.62549999999999994</v>
      </c>
      <c r="L888" s="59">
        <v>0.62690000000000001</v>
      </c>
      <c r="M888" s="59">
        <v>0.65980000000000005</v>
      </c>
      <c r="N888" s="59">
        <v>0.74239999999999995</v>
      </c>
      <c r="O888" s="59">
        <v>0.67889999999999995</v>
      </c>
      <c r="P888" s="59">
        <v>0.64159999999999995</v>
      </c>
      <c r="Q888" s="59">
        <v>0.62780000000000002</v>
      </c>
      <c r="R888" s="59">
        <v>0.68120000000000003</v>
      </c>
      <c r="S888" s="59">
        <v>0.63339999999999996</v>
      </c>
      <c r="T888" s="2">
        <f t="shared" si="26"/>
        <v>1</v>
      </c>
      <c r="U888" s="1">
        <f t="shared" si="27"/>
        <v>0</v>
      </c>
    </row>
    <row r="889" spans="1:21" x14ac:dyDescent="0.25">
      <c r="A889" s="66">
        <v>11435</v>
      </c>
      <c r="B889" s="57" t="s">
        <v>950</v>
      </c>
      <c r="C889" s="59" t="s">
        <v>3799</v>
      </c>
      <c r="D889" s="60">
        <v>7206</v>
      </c>
      <c r="E889" s="59">
        <v>1</v>
      </c>
      <c r="F889" s="61">
        <v>3290.9621000000002</v>
      </c>
      <c r="G889" s="64">
        <v>0.45679999999999998</v>
      </c>
      <c r="H889" s="59">
        <v>0.50139999999999996</v>
      </c>
      <c r="I889" s="59">
        <v>0.39779999999999999</v>
      </c>
      <c r="J889" s="59">
        <v>0.45129999999999998</v>
      </c>
      <c r="K889" s="59">
        <v>0.44979999999999998</v>
      </c>
      <c r="L889" s="59">
        <v>0.45500000000000002</v>
      </c>
      <c r="M889" s="59">
        <v>0.48670000000000002</v>
      </c>
      <c r="N889" s="59">
        <v>0.4672</v>
      </c>
      <c r="O889" s="59">
        <v>0.44009999999999999</v>
      </c>
      <c r="P889" s="59">
        <v>0.44109999999999999</v>
      </c>
      <c r="Q889" s="59">
        <v>0.44979999999999998</v>
      </c>
      <c r="R889" s="59">
        <v>0.4622</v>
      </c>
      <c r="S889" s="59">
        <v>0.46679999999999999</v>
      </c>
      <c r="T889" s="2">
        <f t="shared" si="26"/>
        <v>0.6</v>
      </c>
      <c r="U889" s="1">
        <f t="shared" si="27"/>
        <v>0</v>
      </c>
    </row>
    <row r="890" spans="1:21" x14ac:dyDescent="0.25">
      <c r="A890" s="66">
        <v>11436</v>
      </c>
      <c r="B890" s="57" t="s">
        <v>954</v>
      </c>
      <c r="C890" s="59" t="s">
        <v>3800</v>
      </c>
      <c r="D890" s="60">
        <v>6705</v>
      </c>
      <c r="E890" s="59">
        <v>65</v>
      </c>
      <c r="F890" s="61">
        <v>3240.7426999999998</v>
      </c>
      <c r="G890" s="64">
        <v>0.48809999999999998</v>
      </c>
      <c r="H890" s="59">
        <v>0.54269999999999996</v>
      </c>
      <c r="I890" s="59">
        <v>0.48580000000000001</v>
      </c>
      <c r="J890" s="59">
        <v>0.52869999999999995</v>
      </c>
      <c r="K890" s="59">
        <v>0.45319999999999999</v>
      </c>
      <c r="L890" s="59">
        <v>0.48280000000000001</v>
      </c>
      <c r="M890" s="59">
        <v>0.46970000000000001</v>
      </c>
      <c r="N890" s="59">
        <v>0.49480000000000002</v>
      </c>
      <c r="O890" s="59">
        <v>0.50819999999999999</v>
      </c>
      <c r="P890" s="59">
        <v>0.47270000000000001</v>
      </c>
      <c r="Q890" s="59">
        <v>0.52549999999999997</v>
      </c>
      <c r="R890" s="59">
        <v>0.44740000000000002</v>
      </c>
      <c r="S890" s="59">
        <v>0.46760000000000002</v>
      </c>
      <c r="T890" s="2">
        <f t="shared" si="26"/>
        <v>0.6</v>
      </c>
      <c r="U890" s="1">
        <f t="shared" si="27"/>
        <v>0</v>
      </c>
    </row>
    <row r="891" spans="1:21" x14ac:dyDescent="0.25">
      <c r="A891" s="66">
        <v>11437</v>
      </c>
      <c r="B891" s="57" t="s">
        <v>950</v>
      </c>
      <c r="C891" s="59" t="s">
        <v>3801</v>
      </c>
      <c r="D891" s="60">
        <v>10117</v>
      </c>
      <c r="E891" s="59">
        <v>8</v>
      </c>
      <c r="F891" s="61">
        <v>5227.4027999999998</v>
      </c>
      <c r="G891" s="64">
        <v>0.5171</v>
      </c>
      <c r="H891" s="59">
        <v>0.52080000000000004</v>
      </c>
      <c r="I891" s="59">
        <v>0.50439999999999996</v>
      </c>
      <c r="J891" s="59">
        <v>0.51959999999999995</v>
      </c>
      <c r="K891" s="59">
        <v>0.51070000000000004</v>
      </c>
      <c r="L891" s="59">
        <v>0.55510000000000004</v>
      </c>
      <c r="M891" s="59">
        <v>0.52449999999999997</v>
      </c>
      <c r="N891" s="59">
        <v>0.48799999999999999</v>
      </c>
      <c r="O891" s="59">
        <v>0.46160000000000001</v>
      </c>
      <c r="P891" s="59">
        <v>0.49690000000000001</v>
      </c>
      <c r="Q891" s="59">
        <v>0.51800000000000002</v>
      </c>
      <c r="R891" s="59">
        <v>0.53759999999999997</v>
      </c>
      <c r="S891" s="59">
        <v>0.5575</v>
      </c>
      <c r="T891" s="2">
        <f t="shared" si="26"/>
        <v>0.6</v>
      </c>
      <c r="U891" s="1">
        <f t="shared" si="27"/>
        <v>0</v>
      </c>
    </row>
    <row r="892" spans="1:21" x14ac:dyDescent="0.25">
      <c r="A892" s="66">
        <v>11438</v>
      </c>
      <c r="B892" s="57" t="s">
        <v>954</v>
      </c>
      <c r="C892" s="59" t="s">
        <v>3802</v>
      </c>
      <c r="D892" s="60">
        <v>10248</v>
      </c>
      <c r="E892" s="59">
        <v>9</v>
      </c>
      <c r="F892" s="61">
        <v>4961.7626</v>
      </c>
      <c r="G892" s="64">
        <v>0.48459999999999998</v>
      </c>
      <c r="H892" s="59">
        <v>0.49440000000000001</v>
      </c>
      <c r="I892" s="59">
        <v>0.48859999999999998</v>
      </c>
      <c r="J892" s="59">
        <v>0.50429999999999997</v>
      </c>
      <c r="K892" s="59">
        <v>0.49320000000000003</v>
      </c>
      <c r="L892" s="59">
        <v>0.50700000000000001</v>
      </c>
      <c r="M892" s="59">
        <v>0.4884</v>
      </c>
      <c r="N892" s="59">
        <v>0.45610000000000001</v>
      </c>
      <c r="O892" s="59">
        <v>0.45540000000000003</v>
      </c>
      <c r="P892" s="59">
        <v>0.46760000000000002</v>
      </c>
      <c r="Q892" s="59">
        <v>0.48509999999999998</v>
      </c>
      <c r="R892" s="59">
        <v>0.47889999999999999</v>
      </c>
      <c r="S892" s="59">
        <v>0.49049999999999999</v>
      </c>
      <c r="T892" s="2">
        <f t="shared" si="26"/>
        <v>0.6</v>
      </c>
      <c r="U892" s="1">
        <f t="shared" si="27"/>
        <v>0</v>
      </c>
    </row>
    <row r="893" spans="1:21" x14ac:dyDescent="0.25">
      <c r="A893" s="66">
        <v>11439</v>
      </c>
      <c r="B893" s="57" t="s">
        <v>954</v>
      </c>
      <c r="C893" s="59" t="s">
        <v>3803</v>
      </c>
      <c r="D893" s="60">
        <v>5035</v>
      </c>
      <c r="E893" s="59">
        <v>48</v>
      </c>
      <c r="F893" s="61">
        <v>2132.5517</v>
      </c>
      <c r="G893" s="64">
        <v>0.42759999999999998</v>
      </c>
      <c r="H893" s="59">
        <v>0.4355</v>
      </c>
      <c r="I893" s="59">
        <v>0.43059999999999998</v>
      </c>
      <c r="J893" s="59">
        <v>0.43709999999999999</v>
      </c>
      <c r="K893" s="59">
        <v>0.43099999999999999</v>
      </c>
      <c r="L893" s="59">
        <v>0.4632</v>
      </c>
      <c r="M893" s="59">
        <v>0.432</v>
      </c>
      <c r="N893" s="59">
        <v>0.40970000000000001</v>
      </c>
      <c r="O893" s="59">
        <v>0.42959999999999998</v>
      </c>
      <c r="P893" s="59">
        <v>0.43340000000000001</v>
      </c>
      <c r="Q893" s="59">
        <v>0.42530000000000001</v>
      </c>
      <c r="R893" s="59">
        <v>0.40350000000000003</v>
      </c>
      <c r="S893" s="59">
        <v>0.40899999999999997</v>
      </c>
      <c r="T893" s="2">
        <f t="shared" si="26"/>
        <v>0.6</v>
      </c>
      <c r="U893" s="1">
        <f t="shared" si="27"/>
        <v>0</v>
      </c>
    </row>
    <row r="894" spans="1:21" x14ac:dyDescent="0.25">
      <c r="A894" s="66">
        <v>11440</v>
      </c>
      <c r="B894" s="57" t="s">
        <v>954</v>
      </c>
      <c r="C894" s="59" t="s">
        <v>3804</v>
      </c>
      <c r="D894" s="60">
        <v>4255</v>
      </c>
      <c r="E894" s="59">
        <v>3</v>
      </c>
      <c r="F894" s="61">
        <v>2054.2020000000002</v>
      </c>
      <c r="G894" s="64">
        <v>0.48309999999999997</v>
      </c>
      <c r="H894" s="59">
        <v>0.43309999999999998</v>
      </c>
      <c r="I894" s="59">
        <v>0.47960000000000003</v>
      </c>
      <c r="J894" s="59">
        <v>0.45860000000000001</v>
      </c>
      <c r="K894" s="59">
        <v>0.47289999999999999</v>
      </c>
      <c r="L894" s="59">
        <v>0.46300000000000002</v>
      </c>
      <c r="M894" s="59">
        <v>0.49440000000000001</v>
      </c>
      <c r="N894" s="59">
        <v>0.46949999999999997</v>
      </c>
      <c r="O894" s="59">
        <v>0.49869999999999998</v>
      </c>
      <c r="P894" s="59">
        <v>0.48780000000000001</v>
      </c>
      <c r="Q894" s="59">
        <v>0.57079999999999997</v>
      </c>
      <c r="R894" s="59">
        <v>0.48480000000000001</v>
      </c>
      <c r="S894" s="59">
        <v>0.49159999999999998</v>
      </c>
      <c r="T894" s="2">
        <f t="shared" si="26"/>
        <v>0.6</v>
      </c>
      <c r="U894" s="1">
        <f t="shared" si="27"/>
        <v>0</v>
      </c>
    </row>
    <row r="895" spans="1:21" x14ac:dyDescent="0.25">
      <c r="A895" s="66">
        <v>11441</v>
      </c>
      <c r="B895" s="57" t="s">
        <v>954</v>
      </c>
      <c r="C895" s="59" t="s">
        <v>3805</v>
      </c>
      <c r="D895" s="60">
        <v>3499</v>
      </c>
      <c r="E895" s="59">
        <v>11</v>
      </c>
      <c r="F895" s="61">
        <v>1736.7414000000001</v>
      </c>
      <c r="G895" s="64">
        <v>0.49790000000000001</v>
      </c>
      <c r="H895" s="59">
        <v>0.67400000000000004</v>
      </c>
      <c r="I895" s="59">
        <v>0.50109999999999999</v>
      </c>
      <c r="J895" s="59">
        <v>0.53490000000000004</v>
      </c>
      <c r="K895" s="59">
        <v>0.55479999999999996</v>
      </c>
      <c r="L895" s="59">
        <v>0.56040000000000001</v>
      </c>
      <c r="M895" s="59">
        <v>0.62980000000000003</v>
      </c>
      <c r="N895" s="59">
        <v>0.4919</v>
      </c>
      <c r="O895" s="59">
        <v>3.9800000000000002E-2</v>
      </c>
      <c r="P895" s="59">
        <v>0.47139999999999999</v>
      </c>
      <c r="Q895" s="59">
        <v>0.45500000000000002</v>
      </c>
      <c r="R895" s="59">
        <v>0.49359999999999998</v>
      </c>
      <c r="S895" s="59">
        <v>0.43780000000000002</v>
      </c>
      <c r="T895" s="2">
        <f t="shared" si="26"/>
        <v>0.6</v>
      </c>
      <c r="U895" s="1">
        <f t="shared" si="27"/>
        <v>0</v>
      </c>
    </row>
    <row r="896" spans="1:21" x14ac:dyDescent="0.25">
      <c r="A896" s="66">
        <v>11442</v>
      </c>
      <c r="B896" s="57" t="s">
        <v>954</v>
      </c>
      <c r="C896" s="59" t="s">
        <v>3806</v>
      </c>
      <c r="D896" s="60">
        <v>3888</v>
      </c>
      <c r="E896" s="59">
        <v>1</v>
      </c>
      <c r="F896" s="61">
        <v>1924.4806000000001</v>
      </c>
      <c r="G896" s="64">
        <v>0.49509999999999998</v>
      </c>
      <c r="H896" s="59">
        <v>0.4113</v>
      </c>
      <c r="I896" s="59">
        <v>0.42970000000000003</v>
      </c>
      <c r="J896" s="59">
        <v>0.43359999999999999</v>
      </c>
      <c r="K896" s="59">
        <v>0.47660000000000002</v>
      </c>
      <c r="L896" s="59">
        <v>0.44390000000000002</v>
      </c>
      <c r="M896" s="59">
        <v>0.48670000000000002</v>
      </c>
      <c r="N896" s="59">
        <v>0.44729999999999998</v>
      </c>
      <c r="O896" s="59">
        <v>0.52349999999999997</v>
      </c>
      <c r="P896" s="59">
        <v>0.61029999999999995</v>
      </c>
      <c r="Q896" s="59">
        <v>0.60070000000000001</v>
      </c>
      <c r="R896" s="59">
        <v>0.57530000000000003</v>
      </c>
      <c r="S896" s="59">
        <v>0.5181</v>
      </c>
      <c r="T896" s="2">
        <f t="shared" si="26"/>
        <v>0.6</v>
      </c>
      <c r="U896" s="1">
        <f t="shared" si="27"/>
        <v>0</v>
      </c>
    </row>
    <row r="897" spans="1:21" x14ac:dyDescent="0.25">
      <c r="A897" s="66">
        <v>13818</v>
      </c>
      <c r="B897" s="57" t="s">
        <v>954</v>
      </c>
      <c r="C897" s="59" t="s">
        <v>3807</v>
      </c>
      <c r="D897" s="60">
        <v>4069</v>
      </c>
      <c r="E897" s="59">
        <v>374</v>
      </c>
      <c r="F897" s="61">
        <v>1648.8415</v>
      </c>
      <c r="G897" s="64">
        <v>0.44619999999999999</v>
      </c>
      <c r="H897" s="59">
        <v>0.46500000000000002</v>
      </c>
      <c r="I897" s="59">
        <v>0.45829999999999999</v>
      </c>
      <c r="J897" s="59">
        <v>0.50639999999999996</v>
      </c>
      <c r="K897" s="59">
        <v>0.47970000000000002</v>
      </c>
      <c r="L897" s="59">
        <v>0.50229999999999997</v>
      </c>
      <c r="M897" s="59">
        <v>0.46579999999999999</v>
      </c>
      <c r="N897" s="59">
        <v>0.4617</v>
      </c>
      <c r="O897" s="59">
        <v>0.43640000000000001</v>
      </c>
      <c r="P897" s="59">
        <v>0.46060000000000001</v>
      </c>
      <c r="Q897" s="59">
        <v>0.46400000000000002</v>
      </c>
      <c r="R897" s="59">
        <v>0.42880000000000001</v>
      </c>
      <c r="S897" s="59">
        <v>0.15040000000000001</v>
      </c>
      <c r="T897" s="2">
        <f t="shared" si="26"/>
        <v>0.6</v>
      </c>
      <c r="U897" s="1">
        <f t="shared" si="27"/>
        <v>0</v>
      </c>
    </row>
    <row r="898" spans="1:21" x14ac:dyDescent="0.25">
      <c r="A898" s="66">
        <v>15010</v>
      </c>
      <c r="B898" s="57" t="s">
        <v>954</v>
      </c>
      <c r="C898" s="59" t="s">
        <v>3808</v>
      </c>
      <c r="D898" s="60">
        <v>2937</v>
      </c>
      <c r="E898" s="59">
        <v>2</v>
      </c>
      <c r="F898" s="61">
        <v>1563.2376999999999</v>
      </c>
      <c r="G898" s="64">
        <v>0.53259999999999996</v>
      </c>
      <c r="H898" s="59">
        <v>0.57030000000000003</v>
      </c>
      <c r="I898" s="59">
        <v>0.51400000000000001</v>
      </c>
      <c r="J898" s="59">
        <v>0.46329999999999999</v>
      </c>
      <c r="K898" s="59">
        <v>0.53169999999999995</v>
      </c>
      <c r="L898" s="59">
        <v>0.63270000000000004</v>
      </c>
      <c r="M898" s="59">
        <v>0.53620000000000001</v>
      </c>
      <c r="N898" s="59">
        <v>0.48520000000000002</v>
      </c>
      <c r="O898" s="59">
        <v>0.47089999999999999</v>
      </c>
      <c r="P898" s="59">
        <v>0.50190000000000001</v>
      </c>
      <c r="Q898" s="59">
        <v>0.53380000000000005</v>
      </c>
      <c r="R898" s="59">
        <v>0.59150000000000003</v>
      </c>
      <c r="S898" s="59">
        <v>0.55640000000000001</v>
      </c>
      <c r="T898" s="2">
        <f t="shared" si="26"/>
        <v>0.6</v>
      </c>
      <c r="U898" s="1">
        <f t="shared" si="27"/>
        <v>0</v>
      </c>
    </row>
    <row r="899" spans="1:21" ht="26.4" x14ac:dyDescent="0.25">
      <c r="A899" s="66">
        <v>23771</v>
      </c>
      <c r="B899" s="57" t="s">
        <v>954</v>
      </c>
      <c r="C899" s="59" t="s">
        <v>3809</v>
      </c>
      <c r="D899" s="60">
        <v>4925</v>
      </c>
      <c r="E899" s="59">
        <v>22</v>
      </c>
      <c r="F899" s="61">
        <v>2763.9344000000001</v>
      </c>
      <c r="G899" s="64">
        <v>0.56369999999999998</v>
      </c>
      <c r="H899" s="59">
        <v>0.45150000000000001</v>
      </c>
      <c r="I899" s="59">
        <v>0.499</v>
      </c>
      <c r="J899" s="59">
        <v>0.64290000000000003</v>
      </c>
      <c r="K899" s="59">
        <v>0.54110000000000003</v>
      </c>
      <c r="L899" s="59">
        <v>0.62690000000000001</v>
      </c>
      <c r="M899" s="59">
        <v>0.57920000000000005</v>
      </c>
      <c r="N899" s="59">
        <v>0.61029999999999995</v>
      </c>
      <c r="O899" s="59">
        <v>0.57699999999999996</v>
      </c>
      <c r="P899" s="59">
        <v>0.55269999999999997</v>
      </c>
      <c r="Q899" s="59">
        <v>0.52410000000000001</v>
      </c>
      <c r="R899" s="59">
        <v>0.52059999999999995</v>
      </c>
      <c r="S899" s="59">
        <v>0.63759999999999994</v>
      </c>
      <c r="T899" s="2">
        <f t="shared" si="26"/>
        <v>0.6</v>
      </c>
      <c r="U899" s="1">
        <f t="shared" si="27"/>
        <v>0</v>
      </c>
    </row>
  </sheetData>
  <sheetProtection selectLockedCells="1" selectUnlockedCells="1"/>
  <autoFilter ref="A1:U899">
    <filterColumn colId="7" showButton="0"/>
    <filterColumn colId="8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</autoFilter>
  <mergeCells count="7">
    <mergeCell ref="K1:S1"/>
    <mergeCell ref="C1:C2"/>
    <mergeCell ref="D1:D2"/>
    <mergeCell ref="E1:E2"/>
    <mergeCell ref="F1:F2"/>
    <mergeCell ref="G1:G2"/>
    <mergeCell ref="H1:J1"/>
  </mergeCells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F900"/>
  <sheetViews>
    <sheetView workbookViewId="0">
      <selection activeCell="D2" sqref="D2"/>
    </sheetView>
  </sheetViews>
  <sheetFormatPr defaultRowHeight="13.8" x14ac:dyDescent="0.25"/>
  <cols>
    <col min="4" max="4" width="24" customWidth="1"/>
    <col min="5" max="5" width="13.59765625" customWidth="1"/>
    <col min="6" max="6" width="8.796875" style="232"/>
  </cols>
  <sheetData>
    <row r="1" spans="1:6" ht="34.200000000000003" customHeight="1" x14ac:dyDescent="0.25">
      <c r="A1" s="230" t="s">
        <v>13</v>
      </c>
      <c r="B1" s="230" t="s">
        <v>3820</v>
      </c>
      <c r="C1" s="230" t="s">
        <v>3821</v>
      </c>
      <c r="D1" s="230" t="s">
        <v>14</v>
      </c>
      <c r="E1" s="230" t="s">
        <v>3822</v>
      </c>
      <c r="F1" s="231" t="s">
        <v>935</v>
      </c>
    </row>
    <row r="2" spans="1:6" x14ac:dyDescent="0.25">
      <c r="A2">
        <v>1</v>
      </c>
      <c r="B2" t="s">
        <v>943</v>
      </c>
      <c r="C2" s="67">
        <v>10674</v>
      </c>
      <c r="D2" t="s">
        <v>944</v>
      </c>
      <c r="E2">
        <v>300</v>
      </c>
      <c r="F2" s="232">
        <v>1</v>
      </c>
    </row>
    <row r="3" spans="1:6" x14ac:dyDescent="0.25">
      <c r="A3">
        <v>1</v>
      </c>
      <c r="B3" t="s">
        <v>943</v>
      </c>
      <c r="C3" s="67">
        <v>11189</v>
      </c>
      <c r="D3" t="s">
        <v>948</v>
      </c>
      <c r="E3">
        <v>300</v>
      </c>
      <c r="F3" s="232">
        <v>1</v>
      </c>
    </row>
    <row r="4" spans="1:6" x14ac:dyDescent="0.25">
      <c r="A4">
        <v>1</v>
      </c>
      <c r="B4" t="s">
        <v>943</v>
      </c>
      <c r="C4" s="67">
        <v>11190</v>
      </c>
      <c r="D4" t="s">
        <v>952</v>
      </c>
      <c r="E4">
        <v>300</v>
      </c>
      <c r="F4" s="232">
        <v>1</v>
      </c>
    </row>
    <row r="5" spans="1:6" x14ac:dyDescent="0.25">
      <c r="A5">
        <v>1</v>
      </c>
      <c r="B5" t="s">
        <v>943</v>
      </c>
      <c r="C5" s="67">
        <v>11191</v>
      </c>
      <c r="D5" t="s">
        <v>953</v>
      </c>
      <c r="E5">
        <v>300</v>
      </c>
      <c r="F5" s="232">
        <v>1</v>
      </c>
    </row>
    <row r="6" spans="1:6" x14ac:dyDescent="0.25">
      <c r="A6">
        <v>1</v>
      </c>
      <c r="B6" t="s">
        <v>943</v>
      </c>
      <c r="C6" s="67">
        <v>11192</v>
      </c>
      <c r="D6" t="s">
        <v>956</v>
      </c>
      <c r="E6">
        <v>300</v>
      </c>
      <c r="F6" s="232">
        <v>1</v>
      </c>
    </row>
    <row r="7" spans="1:6" x14ac:dyDescent="0.25">
      <c r="A7">
        <v>1</v>
      </c>
      <c r="B7" t="s">
        <v>943</v>
      </c>
      <c r="C7" s="67">
        <v>11193</v>
      </c>
      <c r="D7" t="s">
        <v>959</v>
      </c>
      <c r="E7">
        <v>300</v>
      </c>
      <c r="F7" s="232">
        <v>1</v>
      </c>
    </row>
    <row r="8" spans="1:6" x14ac:dyDescent="0.25">
      <c r="A8">
        <v>1</v>
      </c>
      <c r="B8" t="s">
        <v>943</v>
      </c>
      <c r="C8" s="67">
        <v>11194</v>
      </c>
      <c r="D8" t="s">
        <v>961</v>
      </c>
      <c r="E8">
        <v>300</v>
      </c>
      <c r="F8" s="232">
        <v>1</v>
      </c>
    </row>
    <row r="9" spans="1:6" x14ac:dyDescent="0.25">
      <c r="A9">
        <v>1</v>
      </c>
      <c r="B9" t="s">
        <v>943</v>
      </c>
      <c r="C9" s="67">
        <v>11195</v>
      </c>
      <c r="D9" t="s">
        <v>963</v>
      </c>
      <c r="E9">
        <v>300</v>
      </c>
      <c r="F9" s="232">
        <v>1</v>
      </c>
    </row>
    <row r="10" spans="1:6" x14ac:dyDescent="0.25">
      <c r="A10">
        <v>1</v>
      </c>
      <c r="B10" t="s">
        <v>943</v>
      </c>
      <c r="C10" s="67">
        <v>11196</v>
      </c>
      <c r="D10" t="s">
        <v>965</v>
      </c>
      <c r="E10">
        <v>300</v>
      </c>
      <c r="F10" s="232">
        <v>1</v>
      </c>
    </row>
    <row r="11" spans="1:6" x14ac:dyDescent="0.25">
      <c r="A11">
        <v>1</v>
      </c>
      <c r="B11" t="s">
        <v>943</v>
      </c>
      <c r="C11" s="67">
        <v>11197</v>
      </c>
      <c r="D11" t="s">
        <v>966</v>
      </c>
      <c r="E11">
        <v>300</v>
      </c>
      <c r="F11" s="232">
        <v>1</v>
      </c>
    </row>
    <row r="12" spans="1:6" x14ac:dyDescent="0.25">
      <c r="A12">
        <v>1</v>
      </c>
      <c r="B12" t="s">
        <v>943</v>
      </c>
      <c r="C12" s="67">
        <v>11198</v>
      </c>
      <c r="D12" t="s">
        <v>967</v>
      </c>
      <c r="E12">
        <v>300</v>
      </c>
      <c r="F12" s="232">
        <v>1</v>
      </c>
    </row>
    <row r="13" spans="1:6" x14ac:dyDescent="0.25">
      <c r="A13">
        <v>1</v>
      </c>
      <c r="B13" t="s">
        <v>943</v>
      </c>
      <c r="C13" s="67">
        <v>11199</v>
      </c>
      <c r="D13" t="s">
        <v>968</v>
      </c>
      <c r="E13">
        <v>300</v>
      </c>
      <c r="F13" s="232">
        <v>1</v>
      </c>
    </row>
    <row r="14" spans="1:6" x14ac:dyDescent="0.25">
      <c r="A14">
        <v>1</v>
      </c>
      <c r="B14" t="s">
        <v>943</v>
      </c>
      <c r="C14" s="67">
        <v>11200</v>
      </c>
      <c r="D14" t="s">
        <v>969</v>
      </c>
      <c r="E14">
        <v>300</v>
      </c>
      <c r="F14" s="232">
        <v>1</v>
      </c>
    </row>
    <row r="15" spans="1:6" x14ac:dyDescent="0.25">
      <c r="A15">
        <v>1</v>
      </c>
      <c r="B15" t="s">
        <v>943</v>
      </c>
      <c r="C15" s="67">
        <v>11201</v>
      </c>
      <c r="D15" t="s">
        <v>970</v>
      </c>
      <c r="E15">
        <v>300</v>
      </c>
      <c r="F15" s="232">
        <v>1</v>
      </c>
    </row>
    <row r="16" spans="1:6" x14ac:dyDescent="0.25">
      <c r="A16">
        <v>1</v>
      </c>
      <c r="B16" t="s">
        <v>943</v>
      </c>
      <c r="C16" s="67">
        <v>11202</v>
      </c>
      <c r="D16" t="s">
        <v>971</v>
      </c>
      <c r="E16">
        <v>300</v>
      </c>
      <c r="F16" s="232">
        <v>1</v>
      </c>
    </row>
    <row r="17" spans="1:6" x14ac:dyDescent="0.25">
      <c r="A17">
        <v>1</v>
      </c>
      <c r="B17" t="s">
        <v>943</v>
      </c>
      <c r="C17" s="67">
        <v>11454</v>
      </c>
      <c r="D17" t="s">
        <v>972</v>
      </c>
      <c r="E17">
        <v>300</v>
      </c>
      <c r="F17" s="232">
        <v>1</v>
      </c>
    </row>
    <row r="18" spans="1:6" x14ac:dyDescent="0.25">
      <c r="A18">
        <v>1</v>
      </c>
      <c r="B18" t="s">
        <v>943</v>
      </c>
      <c r="C18" s="67">
        <v>15012</v>
      </c>
      <c r="D18" t="s">
        <v>974</v>
      </c>
      <c r="E18">
        <v>300</v>
      </c>
      <c r="F18" s="232">
        <v>1</v>
      </c>
    </row>
    <row r="19" spans="1:6" x14ac:dyDescent="0.25">
      <c r="A19">
        <v>1</v>
      </c>
      <c r="B19" t="s">
        <v>943</v>
      </c>
      <c r="C19" s="67">
        <v>28823</v>
      </c>
      <c r="D19" t="s">
        <v>975</v>
      </c>
      <c r="E19">
        <v>300</v>
      </c>
      <c r="F19" s="232">
        <v>1</v>
      </c>
    </row>
    <row r="20" spans="1:6" x14ac:dyDescent="0.25">
      <c r="A20">
        <v>1</v>
      </c>
      <c r="B20" t="s">
        <v>978</v>
      </c>
      <c r="C20" s="67">
        <v>10713</v>
      </c>
      <c r="D20" t="s">
        <v>979</v>
      </c>
      <c r="E20">
        <v>300</v>
      </c>
      <c r="F20" s="232">
        <v>1</v>
      </c>
    </row>
    <row r="21" spans="1:6" x14ac:dyDescent="0.25">
      <c r="A21">
        <v>1</v>
      </c>
      <c r="B21" t="s">
        <v>978</v>
      </c>
      <c r="C21" s="67">
        <v>11119</v>
      </c>
      <c r="D21" t="s">
        <v>981</v>
      </c>
      <c r="E21">
        <v>300</v>
      </c>
      <c r="F21" s="232">
        <v>1</v>
      </c>
    </row>
    <row r="22" spans="1:6" x14ac:dyDescent="0.25">
      <c r="A22">
        <v>1</v>
      </c>
      <c r="B22" t="s">
        <v>978</v>
      </c>
      <c r="C22" s="67">
        <v>11120</v>
      </c>
      <c r="D22" t="s">
        <v>985</v>
      </c>
      <c r="E22">
        <v>300</v>
      </c>
      <c r="F22" s="232">
        <v>1</v>
      </c>
    </row>
    <row r="23" spans="1:6" x14ac:dyDescent="0.25">
      <c r="A23">
        <v>1</v>
      </c>
      <c r="B23" t="s">
        <v>978</v>
      </c>
      <c r="C23" s="67">
        <v>11121</v>
      </c>
      <c r="D23" t="s">
        <v>986</v>
      </c>
      <c r="E23">
        <v>300</v>
      </c>
      <c r="F23" s="232">
        <v>1</v>
      </c>
    </row>
    <row r="24" spans="1:6" x14ac:dyDescent="0.25">
      <c r="A24">
        <v>1</v>
      </c>
      <c r="B24" t="s">
        <v>978</v>
      </c>
      <c r="C24" s="67">
        <v>11122</v>
      </c>
      <c r="D24" t="s">
        <v>987</v>
      </c>
      <c r="E24">
        <v>300</v>
      </c>
      <c r="F24" s="232">
        <v>1</v>
      </c>
    </row>
    <row r="25" spans="1:6" x14ac:dyDescent="0.25">
      <c r="A25">
        <v>1</v>
      </c>
      <c r="B25" t="s">
        <v>978</v>
      </c>
      <c r="C25" s="67">
        <v>11123</v>
      </c>
      <c r="D25" t="s">
        <v>988</v>
      </c>
      <c r="E25">
        <v>300</v>
      </c>
      <c r="F25" s="232">
        <v>1</v>
      </c>
    </row>
    <row r="26" spans="1:6" x14ac:dyDescent="0.25">
      <c r="A26">
        <v>1</v>
      </c>
      <c r="B26" t="s">
        <v>978</v>
      </c>
      <c r="C26" s="67">
        <v>11124</v>
      </c>
      <c r="D26" t="s">
        <v>989</v>
      </c>
      <c r="E26">
        <v>300</v>
      </c>
      <c r="F26" s="232">
        <v>1</v>
      </c>
    </row>
    <row r="27" spans="1:6" x14ac:dyDescent="0.25">
      <c r="A27">
        <v>1</v>
      </c>
      <c r="B27" t="s">
        <v>978</v>
      </c>
      <c r="C27" s="67">
        <v>11125</v>
      </c>
      <c r="D27" t="s">
        <v>990</v>
      </c>
      <c r="E27">
        <v>300</v>
      </c>
      <c r="F27" s="232">
        <v>1</v>
      </c>
    </row>
    <row r="28" spans="1:6" x14ac:dyDescent="0.25">
      <c r="A28">
        <v>1</v>
      </c>
      <c r="B28" t="s">
        <v>978</v>
      </c>
      <c r="C28" s="67">
        <v>11126</v>
      </c>
      <c r="D28" t="s">
        <v>991</v>
      </c>
      <c r="E28">
        <v>300</v>
      </c>
      <c r="F28" s="232">
        <v>1</v>
      </c>
    </row>
    <row r="29" spans="1:6" x14ac:dyDescent="0.25">
      <c r="A29">
        <v>1</v>
      </c>
      <c r="B29" t="s">
        <v>978</v>
      </c>
      <c r="C29" s="67">
        <v>11127</v>
      </c>
      <c r="D29" t="s">
        <v>992</v>
      </c>
      <c r="E29">
        <v>300</v>
      </c>
      <c r="F29" s="232">
        <v>1</v>
      </c>
    </row>
    <row r="30" spans="1:6" x14ac:dyDescent="0.25">
      <c r="A30">
        <v>1</v>
      </c>
      <c r="B30" t="s">
        <v>978</v>
      </c>
      <c r="C30" s="67">
        <v>11128</v>
      </c>
      <c r="D30" t="s">
        <v>993</v>
      </c>
      <c r="E30">
        <v>300</v>
      </c>
      <c r="F30" s="232">
        <v>1</v>
      </c>
    </row>
    <row r="31" spans="1:6" x14ac:dyDescent="0.25">
      <c r="A31">
        <v>1</v>
      </c>
      <c r="B31" t="s">
        <v>978</v>
      </c>
      <c r="C31" s="67">
        <v>11129</v>
      </c>
      <c r="D31" t="s">
        <v>994</v>
      </c>
      <c r="E31">
        <v>300</v>
      </c>
      <c r="F31" s="232">
        <v>1</v>
      </c>
    </row>
    <row r="32" spans="1:6" x14ac:dyDescent="0.25">
      <c r="A32">
        <v>1</v>
      </c>
      <c r="B32" t="s">
        <v>978</v>
      </c>
      <c r="C32" s="67">
        <v>11130</v>
      </c>
      <c r="D32" t="s">
        <v>995</v>
      </c>
      <c r="E32">
        <v>300</v>
      </c>
      <c r="F32" s="232">
        <v>1</v>
      </c>
    </row>
    <row r="33" spans="1:6" x14ac:dyDescent="0.25">
      <c r="A33">
        <v>1</v>
      </c>
      <c r="B33" t="s">
        <v>978</v>
      </c>
      <c r="C33" s="67">
        <v>11131</v>
      </c>
      <c r="D33" t="s">
        <v>996</v>
      </c>
      <c r="E33">
        <v>300</v>
      </c>
      <c r="F33" s="232">
        <v>1</v>
      </c>
    </row>
    <row r="34" spans="1:6" x14ac:dyDescent="0.25">
      <c r="A34">
        <v>1</v>
      </c>
      <c r="B34" t="s">
        <v>978</v>
      </c>
      <c r="C34" s="67">
        <v>11132</v>
      </c>
      <c r="D34" t="s">
        <v>997</v>
      </c>
      <c r="E34">
        <v>290</v>
      </c>
      <c r="F34" s="232">
        <v>0</v>
      </c>
    </row>
    <row r="35" spans="1:6" x14ac:dyDescent="0.25">
      <c r="A35">
        <v>1</v>
      </c>
      <c r="B35" t="s">
        <v>978</v>
      </c>
      <c r="C35" s="67">
        <v>11133</v>
      </c>
      <c r="D35" t="s">
        <v>998</v>
      </c>
      <c r="E35">
        <v>300</v>
      </c>
      <c r="F35" s="232">
        <v>1</v>
      </c>
    </row>
    <row r="36" spans="1:6" x14ac:dyDescent="0.25">
      <c r="A36">
        <v>1</v>
      </c>
      <c r="B36" t="s">
        <v>978</v>
      </c>
      <c r="C36" s="67">
        <v>11134</v>
      </c>
      <c r="D36" t="s">
        <v>999</v>
      </c>
      <c r="E36">
        <v>300</v>
      </c>
      <c r="F36" s="232">
        <v>1</v>
      </c>
    </row>
    <row r="37" spans="1:6" x14ac:dyDescent="0.25">
      <c r="A37">
        <v>1</v>
      </c>
      <c r="B37" t="s">
        <v>978</v>
      </c>
      <c r="C37" s="67">
        <v>11135</v>
      </c>
      <c r="D37" t="s">
        <v>1000</v>
      </c>
      <c r="E37">
        <v>300</v>
      </c>
      <c r="F37" s="232">
        <v>1</v>
      </c>
    </row>
    <row r="38" spans="1:6" x14ac:dyDescent="0.25">
      <c r="A38">
        <v>1</v>
      </c>
      <c r="B38" t="s">
        <v>978</v>
      </c>
      <c r="C38" s="67">
        <v>11136</v>
      </c>
      <c r="D38" t="s">
        <v>1001</v>
      </c>
      <c r="E38">
        <v>300</v>
      </c>
      <c r="F38" s="232">
        <v>1</v>
      </c>
    </row>
    <row r="39" spans="1:6" x14ac:dyDescent="0.25">
      <c r="A39">
        <v>1</v>
      </c>
      <c r="B39" t="s">
        <v>978</v>
      </c>
      <c r="C39" s="67">
        <v>11137</v>
      </c>
      <c r="D39" t="s">
        <v>1002</v>
      </c>
      <c r="E39">
        <v>300</v>
      </c>
      <c r="F39" s="232">
        <v>1</v>
      </c>
    </row>
    <row r="40" spans="1:6" x14ac:dyDescent="0.25">
      <c r="A40">
        <v>1</v>
      </c>
      <c r="B40" t="s">
        <v>978</v>
      </c>
      <c r="C40" s="67">
        <v>11138</v>
      </c>
      <c r="D40" t="s">
        <v>1003</v>
      </c>
      <c r="E40">
        <v>300</v>
      </c>
      <c r="F40" s="232">
        <v>1</v>
      </c>
    </row>
    <row r="41" spans="1:6" x14ac:dyDescent="0.25">
      <c r="A41">
        <v>1</v>
      </c>
      <c r="B41" t="s">
        <v>978</v>
      </c>
      <c r="C41" s="67">
        <v>11139</v>
      </c>
      <c r="D41" t="s">
        <v>1004</v>
      </c>
      <c r="E41">
        <v>300</v>
      </c>
      <c r="F41" s="232">
        <v>1</v>
      </c>
    </row>
    <row r="42" spans="1:6" x14ac:dyDescent="0.25">
      <c r="A42">
        <v>1</v>
      </c>
      <c r="B42" t="s">
        <v>978</v>
      </c>
      <c r="C42" s="67">
        <v>11643</v>
      </c>
      <c r="D42" t="s">
        <v>1005</v>
      </c>
      <c r="E42">
        <v>300</v>
      </c>
      <c r="F42" s="232">
        <v>1</v>
      </c>
    </row>
    <row r="43" spans="1:6" x14ac:dyDescent="0.25">
      <c r="A43">
        <v>1</v>
      </c>
      <c r="B43" t="s">
        <v>978</v>
      </c>
      <c r="C43" s="67">
        <v>23736</v>
      </c>
      <c r="D43" t="s">
        <v>1006</v>
      </c>
      <c r="E43">
        <v>300</v>
      </c>
      <c r="F43" s="232">
        <v>1</v>
      </c>
    </row>
    <row r="44" spans="1:6" x14ac:dyDescent="0.25">
      <c r="A44">
        <v>1</v>
      </c>
      <c r="B44" t="s">
        <v>1007</v>
      </c>
      <c r="C44" s="67">
        <v>10716</v>
      </c>
      <c r="D44" t="s">
        <v>1008</v>
      </c>
      <c r="E44">
        <v>300</v>
      </c>
      <c r="F44" s="232">
        <v>1</v>
      </c>
    </row>
    <row r="45" spans="1:6" x14ac:dyDescent="0.25">
      <c r="A45">
        <v>1</v>
      </c>
      <c r="B45" t="s">
        <v>1007</v>
      </c>
      <c r="C45" s="67">
        <v>11173</v>
      </c>
      <c r="D45" t="s">
        <v>1011</v>
      </c>
      <c r="E45">
        <v>300</v>
      </c>
      <c r="F45" s="232">
        <v>1</v>
      </c>
    </row>
    <row r="46" spans="1:6" x14ac:dyDescent="0.25">
      <c r="A46">
        <v>1</v>
      </c>
      <c r="B46" t="s">
        <v>1007</v>
      </c>
      <c r="C46" s="67">
        <v>11174</v>
      </c>
      <c r="D46" t="s">
        <v>1012</v>
      </c>
      <c r="E46">
        <v>300</v>
      </c>
      <c r="F46" s="232">
        <v>1</v>
      </c>
    </row>
    <row r="47" spans="1:6" x14ac:dyDescent="0.25">
      <c r="A47">
        <v>1</v>
      </c>
      <c r="B47" t="s">
        <v>1007</v>
      </c>
      <c r="C47" s="67">
        <v>11175</v>
      </c>
      <c r="D47" t="s">
        <v>1013</v>
      </c>
      <c r="E47">
        <v>300</v>
      </c>
      <c r="F47" s="232">
        <v>1</v>
      </c>
    </row>
    <row r="48" spans="1:6" x14ac:dyDescent="0.25">
      <c r="A48">
        <v>1</v>
      </c>
      <c r="B48" t="s">
        <v>1007</v>
      </c>
      <c r="C48" s="67">
        <v>11176</v>
      </c>
      <c r="D48" t="s">
        <v>1014</v>
      </c>
      <c r="E48">
        <v>300</v>
      </c>
      <c r="F48" s="232">
        <v>1</v>
      </c>
    </row>
    <row r="49" spans="1:6" x14ac:dyDescent="0.25">
      <c r="A49">
        <v>1</v>
      </c>
      <c r="B49" t="s">
        <v>1007</v>
      </c>
      <c r="C49" s="67">
        <v>11177</v>
      </c>
      <c r="D49" t="s">
        <v>1015</v>
      </c>
      <c r="E49">
        <v>300</v>
      </c>
      <c r="F49" s="232">
        <v>1</v>
      </c>
    </row>
    <row r="50" spans="1:6" x14ac:dyDescent="0.25">
      <c r="A50">
        <v>1</v>
      </c>
      <c r="B50" t="s">
        <v>1007</v>
      </c>
      <c r="C50" s="67">
        <v>11178</v>
      </c>
      <c r="D50" t="s">
        <v>1016</v>
      </c>
      <c r="E50">
        <v>300</v>
      </c>
      <c r="F50" s="232">
        <v>1</v>
      </c>
    </row>
    <row r="51" spans="1:6" x14ac:dyDescent="0.25">
      <c r="A51">
        <v>1</v>
      </c>
      <c r="B51" t="s">
        <v>1007</v>
      </c>
      <c r="C51" s="67">
        <v>11179</v>
      </c>
      <c r="D51" t="s">
        <v>1017</v>
      </c>
      <c r="E51">
        <v>300</v>
      </c>
      <c r="F51" s="232">
        <v>1</v>
      </c>
    </row>
    <row r="52" spans="1:6" x14ac:dyDescent="0.25">
      <c r="A52">
        <v>1</v>
      </c>
      <c r="B52" t="s">
        <v>1007</v>
      </c>
      <c r="C52" s="67">
        <v>11180</v>
      </c>
      <c r="D52" t="s">
        <v>1018</v>
      </c>
      <c r="E52">
        <v>300</v>
      </c>
      <c r="F52" s="232">
        <v>1</v>
      </c>
    </row>
    <row r="53" spans="1:6" x14ac:dyDescent="0.25">
      <c r="A53">
        <v>1</v>
      </c>
      <c r="B53" t="s">
        <v>1007</v>
      </c>
      <c r="C53" s="67">
        <v>11181</v>
      </c>
      <c r="D53" t="s">
        <v>1019</v>
      </c>
      <c r="E53">
        <v>300</v>
      </c>
      <c r="F53" s="232">
        <v>1</v>
      </c>
    </row>
    <row r="54" spans="1:6" x14ac:dyDescent="0.25">
      <c r="A54">
        <v>1</v>
      </c>
      <c r="B54" t="s">
        <v>1007</v>
      </c>
      <c r="C54" s="67">
        <v>11182</v>
      </c>
      <c r="D54" t="s">
        <v>1020</v>
      </c>
      <c r="E54">
        <v>300</v>
      </c>
      <c r="F54" s="232">
        <v>1</v>
      </c>
    </row>
    <row r="55" spans="1:6" x14ac:dyDescent="0.25">
      <c r="A55">
        <v>1</v>
      </c>
      <c r="B55" t="s">
        <v>1007</v>
      </c>
      <c r="C55" s="67">
        <v>11183</v>
      </c>
      <c r="D55" t="s">
        <v>1021</v>
      </c>
      <c r="E55">
        <v>300</v>
      </c>
      <c r="F55" s="232">
        <v>1</v>
      </c>
    </row>
    <row r="56" spans="1:6" x14ac:dyDescent="0.25">
      <c r="A56">
        <v>1</v>
      </c>
      <c r="B56" t="s">
        <v>1007</v>
      </c>
      <c r="C56" s="67">
        <v>11453</v>
      </c>
      <c r="D56" t="s">
        <v>1022</v>
      </c>
      <c r="E56">
        <v>300</v>
      </c>
      <c r="F56" s="232">
        <v>1</v>
      </c>
    </row>
    <row r="57" spans="1:6" x14ac:dyDescent="0.25">
      <c r="A57">
        <v>1</v>
      </c>
      <c r="B57" t="s">
        <v>1007</v>
      </c>
      <c r="C57" s="67">
        <v>11625</v>
      </c>
      <c r="D57" t="s">
        <v>1023</v>
      </c>
      <c r="E57">
        <v>300</v>
      </c>
      <c r="F57" s="232">
        <v>1</v>
      </c>
    </row>
    <row r="58" spans="1:6" x14ac:dyDescent="0.25">
      <c r="A58">
        <v>1</v>
      </c>
      <c r="B58" t="s">
        <v>1007</v>
      </c>
      <c r="C58" s="67">
        <v>25017</v>
      </c>
      <c r="D58" t="s">
        <v>1024</v>
      </c>
      <c r="E58">
        <v>300</v>
      </c>
      <c r="F58" s="232">
        <v>1</v>
      </c>
    </row>
    <row r="59" spans="1:6" x14ac:dyDescent="0.25">
      <c r="A59">
        <v>1</v>
      </c>
      <c r="B59" t="s">
        <v>1026</v>
      </c>
      <c r="C59" s="67">
        <v>10717</v>
      </c>
      <c r="D59" t="s">
        <v>1027</v>
      </c>
      <c r="E59">
        <v>300</v>
      </c>
      <c r="F59" s="232">
        <v>1</v>
      </c>
    </row>
    <row r="60" spans="1:6" x14ac:dyDescent="0.25">
      <c r="A60">
        <v>1</v>
      </c>
      <c r="B60" t="s">
        <v>1026</v>
      </c>
      <c r="C60" s="67">
        <v>10718</v>
      </c>
      <c r="D60" t="s">
        <v>1028</v>
      </c>
      <c r="E60">
        <v>300</v>
      </c>
      <c r="F60" s="232">
        <v>1</v>
      </c>
    </row>
    <row r="61" spans="1:6" x14ac:dyDescent="0.25">
      <c r="A61">
        <v>1</v>
      </c>
      <c r="B61" t="s">
        <v>1026</v>
      </c>
      <c r="C61" s="67">
        <v>11184</v>
      </c>
      <c r="D61" t="s">
        <v>1029</v>
      </c>
      <c r="E61">
        <v>300</v>
      </c>
      <c r="F61" s="232">
        <v>1</v>
      </c>
    </row>
    <row r="62" spans="1:6" x14ac:dyDescent="0.25">
      <c r="A62">
        <v>1</v>
      </c>
      <c r="B62" t="s">
        <v>1026</v>
      </c>
      <c r="C62" s="67">
        <v>11185</v>
      </c>
      <c r="D62" t="s">
        <v>1030</v>
      </c>
      <c r="E62">
        <v>300</v>
      </c>
      <c r="F62" s="232">
        <v>1</v>
      </c>
    </row>
    <row r="63" spans="1:6" x14ac:dyDescent="0.25">
      <c r="A63">
        <v>1</v>
      </c>
      <c r="B63" t="s">
        <v>1026</v>
      </c>
      <c r="C63" s="67">
        <v>11186</v>
      </c>
      <c r="D63" t="s">
        <v>1031</v>
      </c>
      <c r="E63">
        <v>300</v>
      </c>
      <c r="F63" s="232">
        <v>1</v>
      </c>
    </row>
    <row r="64" spans="1:6" x14ac:dyDescent="0.25">
      <c r="A64">
        <v>1</v>
      </c>
      <c r="B64" t="s">
        <v>1026</v>
      </c>
      <c r="C64" s="67">
        <v>11187</v>
      </c>
      <c r="D64" t="s">
        <v>1032</v>
      </c>
      <c r="E64">
        <v>300</v>
      </c>
      <c r="F64" s="232">
        <v>1</v>
      </c>
    </row>
    <row r="65" spans="1:6" x14ac:dyDescent="0.25">
      <c r="A65">
        <v>1</v>
      </c>
      <c r="B65" t="s">
        <v>1026</v>
      </c>
      <c r="C65" s="67">
        <v>11188</v>
      </c>
      <c r="D65" t="s">
        <v>1033</v>
      </c>
      <c r="E65">
        <v>300</v>
      </c>
      <c r="F65" s="232">
        <v>1</v>
      </c>
    </row>
    <row r="66" spans="1:6" x14ac:dyDescent="0.25">
      <c r="A66">
        <v>1</v>
      </c>
      <c r="B66" t="s">
        <v>1026</v>
      </c>
      <c r="C66" s="67">
        <v>40744</v>
      </c>
      <c r="D66" t="s">
        <v>1034</v>
      </c>
      <c r="E66">
        <v>300</v>
      </c>
      <c r="F66" s="232">
        <v>1</v>
      </c>
    </row>
    <row r="67" spans="1:6" x14ac:dyDescent="0.25">
      <c r="A67">
        <v>1</v>
      </c>
      <c r="B67" t="s">
        <v>1026</v>
      </c>
      <c r="C67" s="67">
        <v>40745</v>
      </c>
      <c r="D67" t="s">
        <v>1036</v>
      </c>
      <c r="E67">
        <v>245</v>
      </c>
      <c r="F67" s="232">
        <v>0</v>
      </c>
    </row>
    <row r="68" spans="1:6" x14ac:dyDescent="0.25">
      <c r="A68">
        <v>1</v>
      </c>
      <c r="B68" t="s">
        <v>1037</v>
      </c>
      <c r="C68" s="67">
        <v>10715</v>
      </c>
      <c r="D68" t="s">
        <v>1038</v>
      </c>
      <c r="E68">
        <v>300</v>
      </c>
      <c r="F68" s="232">
        <v>1</v>
      </c>
    </row>
    <row r="69" spans="1:6" x14ac:dyDescent="0.25">
      <c r="A69">
        <v>1</v>
      </c>
      <c r="B69" t="s">
        <v>1037</v>
      </c>
      <c r="C69" s="67">
        <v>11166</v>
      </c>
      <c r="D69" t="s">
        <v>1039</v>
      </c>
      <c r="E69">
        <v>300</v>
      </c>
      <c r="F69" s="232">
        <v>1</v>
      </c>
    </row>
    <row r="70" spans="1:6" x14ac:dyDescent="0.25">
      <c r="A70">
        <v>1</v>
      </c>
      <c r="B70" t="s">
        <v>1037</v>
      </c>
      <c r="C70" s="67">
        <v>11167</v>
      </c>
      <c r="D70" t="s">
        <v>1040</v>
      </c>
      <c r="E70">
        <v>300</v>
      </c>
      <c r="F70" s="232">
        <v>1</v>
      </c>
    </row>
    <row r="71" spans="1:6" x14ac:dyDescent="0.25">
      <c r="A71">
        <v>1</v>
      </c>
      <c r="B71" t="s">
        <v>1037</v>
      </c>
      <c r="C71" s="67">
        <v>11169</v>
      </c>
      <c r="D71" t="s">
        <v>1041</v>
      </c>
      <c r="E71">
        <v>300</v>
      </c>
      <c r="F71" s="232">
        <v>1</v>
      </c>
    </row>
    <row r="72" spans="1:6" x14ac:dyDescent="0.25">
      <c r="A72">
        <v>1</v>
      </c>
      <c r="B72" t="s">
        <v>1037</v>
      </c>
      <c r="C72" s="67">
        <v>11170</v>
      </c>
      <c r="D72" t="s">
        <v>1042</v>
      </c>
      <c r="E72">
        <v>300</v>
      </c>
      <c r="F72" s="232">
        <v>1</v>
      </c>
    </row>
    <row r="73" spans="1:6" x14ac:dyDescent="0.25">
      <c r="A73">
        <v>1</v>
      </c>
      <c r="B73" t="s">
        <v>1037</v>
      </c>
      <c r="C73" s="67">
        <v>11171</v>
      </c>
      <c r="D73" t="s">
        <v>1043</v>
      </c>
      <c r="E73">
        <v>300</v>
      </c>
      <c r="F73" s="232">
        <v>1</v>
      </c>
    </row>
    <row r="74" spans="1:6" x14ac:dyDescent="0.25">
      <c r="A74">
        <v>1</v>
      </c>
      <c r="B74" t="s">
        <v>1037</v>
      </c>
      <c r="C74" s="67">
        <v>11172</v>
      </c>
      <c r="D74" t="s">
        <v>1044</v>
      </c>
      <c r="E74">
        <v>300</v>
      </c>
      <c r="F74" s="232">
        <v>1</v>
      </c>
    </row>
    <row r="75" spans="1:6" x14ac:dyDescent="0.25">
      <c r="A75">
        <v>1</v>
      </c>
      <c r="B75" t="s">
        <v>1037</v>
      </c>
      <c r="C75" s="67">
        <v>11452</v>
      </c>
      <c r="D75" t="s">
        <v>1045</v>
      </c>
      <c r="E75">
        <v>300</v>
      </c>
      <c r="F75" s="232">
        <v>1</v>
      </c>
    </row>
    <row r="76" spans="1:6" x14ac:dyDescent="0.25">
      <c r="A76">
        <v>1</v>
      </c>
      <c r="B76" t="s">
        <v>1046</v>
      </c>
      <c r="C76" s="67">
        <v>10719</v>
      </c>
      <c r="D76" t="s">
        <v>1047</v>
      </c>
      <c r="E76">
        <v>300</v>
      </c>
      <c r="F76" s="232">
        <v>1</v>
      </c>
    </row>
    <row r="77" spans="1:6" x14ac:dyDescent="0.25">
      <c r="A77">
        <v>1</v>
      </c>
      <c r="B77" t="s">
        <v>1046</v>
      </c>
      <c r="C77" s="67">
        <v>11203</v>
      </c>
      <c r="D77" t="s">
        <v>1049</v>
      </c>
      <c r="E77">
        <v>300</v>
      </c>
      <c r="F77" s="232">
        <v>1</v>
      </c>
    </row>
    <row r="78" spans="1:6" x14ac:dyDescent="0.25">
      <c r="A78">
        <v>1</v>
      </c>
      <c r="B78" t="s">
        <v>1046</v>
      </c>
      <c r="C78" s="67">
        <v>11204</v>
      </c>
      <c r="D78" t="s">
        <v>1050</v>
      </c>
      <c r="E78">
        <v>300</v>
      </c>
      <c r="F78" s="232">
        <v>1</v>
      </c>
    </row>
    <row r="79" spans="1:6" x14ac:dyDescent="0.25">
      <c r="A79">
        <v>1</v>
      </c>
      <c r="B79" t="s">
        <v>1046</v>
      </c>
      <c r="C79" s="67">
        <v>11205</v>
      </c>
      <c r="D79" t="s">
        <v>1051</v>
      </c>
      <c r="E79">
        <v>300</v>
      </c>
      <c r="F79" s="232">
        <v>1</v>
      </c>
    </row>
    <row r="80" spans="1:6" x14ac:dyDescent="0.25">
      <c r="A80">
        <v>1</v>
      </c>
      <c r="B80" t="s">
        <v>1046</v>
      </c>
      <c r="C80" s="67">
        <v>11206</v>
      </c>
      <c r="D80" t="s">
        <v>1052</v>
      </c>
      <c r="E80">
        <v>300</v>
      </c>
      <c r="F80" s="232">
        <v>1</v>
      </c>
    </row>
    <row r="81" spans="1:6" x14ac:dyDescent="0.25">
      <c r="A81">
        <v>1</v>
      </c>
      <c r="B81" t="s">
        <v>1046</v>
      </c>
      <c r="C81" s="67">
        <v>11207</v>
      </c>
      <c r="D81" t="s">
        <v>1053</v>
      </c>
      <c r="E81">
        <v>300</v>
      </c>
      <c r="F81" s="232">
        <v>1</v>
      </c>
    </row>
    <row r="82" spans="1:6" x14ac:dyDescent="0.25">
      <c r="A82">
        <v>1</v>
      </c>
      <c r="B82" t="s">
        <v>1046</v>
      </c>
      <c r="C82" s="67">
        <v>11208</v>
      </c>
      <c r="D82" t="s">
        <v>1054</v>
      </c>
      <c r="E82">
        <v>300</v>
      </c>
      <c r="F82" s="232">
        <v>1</v>
      </c>
    </row>
    <row r="83" spans="1:6" x14ac:dyDescent="0.25">
      <c r="A83">
        <v>1</v>
      </c>
      <c r="B83" t="s">
        <v>1055</v>
      </c>
      <c r="C83" s="67">
        <v>10672</v>
      </c>
      <c r="D83" t="s">
        <v>1056</v>
      </c>
      <c r="E83">
        <v>300</v>
      </c>
      <c r="F83" s="232">
        <v>1</v>
      </c>
    </row>
    <row r="84" spans="1:6" x14ac:dyDescent="0.25">
      <c r="A84">
        <v>1</v>
      </c>
      <c r="B84" t="s">
        <v>1055</v>
      </c>
      <c r="C84" s="67">
        <v>11146</v>
      </c>
      <c r="D84" t="s">
        <v>1057</v>
      </c>
      <c r="E84">
        <v>300</v>
      </c>
      <c r="F84" s="232">
        <v>1</v>
      </c>
    </row>
    <row r="85" spans="1:6" x14ac:dyDescent="0.25">
      <c r="A85">
        <v>1</v>
      </c>
      <c r="B85" t="s">
        <v>1055</v>
      </c>
      <c r="C85" s="67">
        <v>11147</v>
      </c>
      <c r="D85" t="s">
        <v>1058</v>
      </c>
      <c r="E85">
        <v>300</v>
      </c>
      <c r="F85" s="232">
        <v>1</v>
      </c>
    </row>
    <row r="86" spans="1:6" x14ac:dyDescent="0.25">
      <c r="A86">
        <v>1</v>
      </c>
      <c r="B86" t="s">
        <v>1055</v>
      </c>
      <c r="C86" s="67">
        <v>11148</v>
      </c>
      <c r="D86" t="s">
        <v>1059</v>
      </c>
      <c r="E86">
        <v>300</v>
      </c>
      <c r="F86" s="232">
        <v>1</v>
      </c>
    </row>
    <row r="87" spans="1:6" x14ac:dyDescent="0.25">
      <c r="A87">
        <v>1</v>
      </c>
      <c r="B87" t="s">
        <v>1055</v>
      </c>
      <c r="C87" s="67">
        <v>11149</v>
      </c>
      <c r="D87" t="s">
        <v>1060</v>
      </c>
      <c r="E87">
        <v>300</v>
      </c>
      <c r="F87" s="232">
        <v>1</v>
      </c>
    </row>
    <row r="88" spans="1:6" x14ac:dyDescent="0.25">
      <c r="A88">
        <v>1</v>
      </c>
      <c r="B88" t="s">
        <v>1055</v>
      </c>
      <c r="C88" s="67">
        <v>11150</v>
      </c>
      <c r="D88" t="s">
        <v>1061</v>
      </c>
      <c r="E88">
        <v>275</v>
      </c>
      <c r="F88" s="232">
        <v>0</v>
      </c>
    </row>
    <row r="89" spans="1:6" x14ac:dyDescent="0.25">
      <c r="A89">
        <v>1</v>
      </c>
      <c r="B89" t="s">
        <v>1055</v>
      </c>
      <c r="C89" s="67">
        <v>11151</v>
      </c>
      <c r="D89" t="s">
        <v>1062</v>
      </c>
      <c r="E89">
        <v>300</v>
      </c>
      <c r="F89" s="232">
        <v>1</v>
      </c>
    </row>
    <row r="90" spans="1:6" x14ac:dyDescent="0.25">
      <c r="A90">
        <v>1</v>
      </c>
      <c r="B90" t="s">
        <v>1055</v>
      </c>
      <c r="C90" s="67">
        <v>11152</v>
      </c>
      <c r="D90" t="s">
        <v>1063</v>
      </c>
      <c r="E90">
        <v>300</v>
      </c>
      <c r="F90" s="232">
        <v>1</v>
      </c>
    </row>
    <row r="91" spans="1:6" x14ac:dyDescent="0.25">
      <c r="A91">
        <v>1</v>
      </c>
      <c r="B91" t="s">
        <v>1055</v>
      </c>
      <c r="C91" s="67">
        <v>11153</v>
      </c>
      <c r="D91" t="s">
        <v>1064</v>
      </c>
      <c r="E91">
        <v>300</v>
      </c>
      <c r="F91" s="232">
        <v>1</v>
      </c>
    </row>
    <row r="92" spans="1:6" x14ac:dyDescent="0.25">
      <c r="A92">
        <v>1</v>
      </c>
      <c r="B92" t="s">
        <v>1055</v>
      </c>
      <c r="C92" s="67">
        <v>11154</v>
      </c>
      <c r="D92" t="s">
        <v>1065</v>
      </c>
      <c r="E92">
        <v>300</v>
      </c>
      <c r="F92" s="232">
        <v>1</v>
      </c>
    </row>
    <row r="93" spans="1:6" x14ac:dyDescent="0.25">
      <c r="A93">
        <v>1</v>
      </c>
      <c r="B93" t="s">
        <v>1055</v>
      </c>
      <c r="C93" s="67">
        <v>11155</v>
      </c>
      <c r="D93" t="s">
        <v>1066</v>
      </c>
      <c r="E93">
        <v>300</v>
      </c>
      <c r="F93" s="232">
        <v>1</v>
      </c>
    </row>
    <row r="94" spans="1:6" x14ac:dyDescent="0.25">
      <c r="A94">
        <v>1</v>
      </c>
      <c r="B94" t="s">
        <v>1055</v>
      </c>
      <c r="C94" s="67">
        <v>11156</v>
      </c>
      <c r="D94" t="s">
        <v>1067</v>
      </c>
      <c r="E94">
        <v>300</v>
      </c>
      <c r="F94" s="232">
        <v>1</v>
      </c>
    </row>
    <row r="95" spans="1:6" x14ac:dyDescent="0.25">
      <c r="A95">
        <v>1</v>
      </c>
      <c r="B95" t="s">
        <v>1055</v>
      </c>
      <c r="C95" s="67">
        <v>11157</v>
      </c>
      <c r="D95" t="s">
        <v>1068</v>
      </c>
      <c r="E95">
        <v>300</v>
      </c>
      <c r="F95" s="232">
        <v>1</v>
      </c>
    </row>
    <row r="96" spans="1:6" x14ac:dyDescent="0.25">
      <c r="A96">
        <v>1</v>
      </c>
      <c r="B96" t="s">
        <v>1069</v>
      </c>
      <c r="C96" s="67">
        <v>10714</v>
      </c>
      <c r="D96" t="s">
        <v>1070</v>
      </c>
      <c r="E96">
        <v>300</v>
      </c>
      <c r="F96" s="232">
        <v>1</v>
      </c>
    </row>
    <row r="97" spans="1:6" x14ac:dyDescent="0.25">
      <c r="A97">
        <v>1</v>
      </c>
      <c r="B97" t="s">
        <v>1069</v>
      </c>
      <c r="C97" s="67">
        <v>11140</v>
      </c>
      <c r="D97" t="s">
        <v>1071</v>
      </c>
      <c r="E97">
        <v>300</v>
      </c>
      <c r="F97" s="232">
        <v>1</v>
      </c>
    </row>
    <row r="98" spans="1:6" x14ac:dyDescent="0.25">
      <c r="A98">
        <v>1</v>
      </c>
      <c r="B98" t="s">
        <v>1069</v>
      </c>
      <c r="C98" s="67">
        <v>11141</v>
      </c>
      <c r="D98" t="s">
        <v>1072</v>
      </c>
      <c r="E98">
        <v>300</v>
      </c>
      <c r="F98" s="232">
        <v>1</v>
      </c>
    </row>
    <row r="99" spans="1:6" x14ac:dyDescent="0.25">
      <c r="A99">
        <v>1</v>
      </c>
      <c r="B99" t="s">
        <v>1069</v>
      </c>
      <c r="C99" s="67">
        <v>11142</v>
      </c>
      <c r="D99" t="s">
        <v>1073</v>
      </c>
      <c r="E99">
        <v>300</v>
      </c>
      <c r="F99" s="232">
        <v>1</v>
      </c>
    </row>
    <row r="100" spans="1:6" x14ac:dyDescent="0.25">
      <c r="A100">
        <v>1</v>
      </c>
      <c r="B100" t="s">
        <v>1069</v>
      </c>
      <c r="C100" s="67">
        <v>11143</v>
      </c>
      <c r="D100" t="s">
        <v>1074</v>
      </c>
      <c r="E100">
        <v>300</v>
      </c>
      <c r="F100" s="232">
        <v>1</v>
      </c>
    </row>
    <row r="101" spans="1:6" x14ac:dyDescent="0.25">
      <c r="A101">
        <v>1</v>
      </c>
      <c r="B101" t="s">
        <v>1069</v>
      </c>
      <c r="C101" s="67">
        <v>11144</v>
      </c>
      <c r="D101" t="s">
        <v>1075</v>
      </c>
      <c r="E101">
        <v>300</v>
      </c>
      <c r="F101" s="232">
        <v>1</v>
      </c>
    </row>
    <row r="102" spans="1:6" x14ac:dyDescent="0.25">
      <c r="A102">
        <v>1</v>
      </c>
      <c r="B102" t="s">
        <v>1069</v>
      </c>
      <c r="C102" s="67">
        <v>11145</v>
      </c>
      <c r="D102" t="s">
        <v>1076</v>
      </c>
      <c r="E102">
        <v>300</v>
      </c>
      <c r="F102" s="232">
        <v>1</v>
      </c>
    </row>
    <row r="103" spans="1:6" x14ac:dyDescent="0.25">
      <c r="A103">
        <v>1</v>
      </c>
      <c r="B103" t="s">
        <v>1069</v>
      </c>
      <c r="C103" s="67">
        <v>24956</v>
      </c>
      <c r="D103" t="s">
        <v>1077</v>
      </c>
      <c r="E103">
        <v>300</v>
      </c>
      <c r="F103" s="232">
        <v>1</v>
      </c>
    </row>
    <row r="104" spans="1:6" x14ac:dyDescent="0.25">
      <c r="A104">
        <v>2</v>
      </c>
      <c r="B104" t="s">
        <v>1078</v>
      </c>
      <c r="C104" s="67">
        <v>10722</v>
      </c>
      <c r="D104" t="s">
        <v>1079</v>
      </c>
      <c r="E104">
        <v>300</v>
      </c>
      <c r="F104" s="232">
        <v>1</v>
      </c>
    </row>
    <row r="105" spans="1:6" x14ac:dyDescent="0.25">
      <c r="A105">
        <v>2</v>
      </c>
      <c r="B105" t="s">
        <v>1078</v>
      </c>
      <c r="C105" s="67">
        <v>10723</v>
      </c>
      <c r="D105" t="s">
        <v>1080</v>
      </c>
      <c r="E105">
        <v>300</v>
      </c>
      <c r="F105" s="232">
        <v>1</v>
      </c>
    </row>
    <row r="106" spans="1:6" x14ac:dyDescent="0.25">
      <c r="A106">
        <v>2</v>
      </c>
      <c r="B106" t="s">
        <v>1078</v>
      </c>
      <c r="C106" s="67">
        <v>11238</v>
      </c>
      <c r="D106" t="s">
        <v>1081</v>
      </c>
      <c r="E106">
        <v>300</v>
      </c>
      <c r="F106" s="232">
        <v>1</v>
      </c>
    </row>
    <row r="107" spans="1:6" x14ac:dyDescent="0.25">
      <c r="A107">
        <v>2</v>
      </c>
      <c r="B107" t="s">
        <v>1078</v>
      </c>
      <c r="C107" s="67">
        <v>11239</v>
      </c>
      <c r="D107" t="s">
        <v>1082</v>
      </c>
      <c r="E107">
        <v>300</v>
      </c>
      <c r="F107" s="232">
        <v>1</v>
      </c>
    </row>
    <row r="108" spans="1:6" x14ac:dyDescent="0.25">
      <c r="A108">
        <v>2</v>
      </c>
      <c r="B108" t="s">
        <v>1078</v>
      </c>
      <c r="C108" s="67">
        <v>11240</v>
      </c>
      <c r="D108" t="s">
        <v>1083</v>
      </c>
      <c r="E108">
        <v>300</v>
      </c>
      <c r="F108" s="232">
        <v>1</v>
      </c>
    </row>
    <row r="109" spans="1:6" x14ac:dyDescent="0.25">
      <c r="A109">
        <v>2</v>
      </c>
      <c r="B109" t="s">
        <v>1078</v>
      </c>
      <c r="C109" s="67">
        <v>11241</v>
      </c>
      <c r="D109" t="s">
        <v>1084</v>
      </c>
      <c r="E109">
        <v>300</v>
      </c>
      <c r="F109" s="232">
        <v>1</v>
      </c>
    </row>
    <row r="110" spans="1:6" x14ac:dyDescent="0.25">
      <c r="A110">
        <v>2</v>
      </c>
      <c r="B110" t="s">
        <v>1078</v>
      </c>
      <c r="C110" s="67">
        <v>11242</v>
      </c>
      <c r="D110" t="s">
        <v>1085</v>
      </c>
      <c r="E110">
        <v>290</v>
      </c>
      <c r="F110" s="232">
        <v>0</v>
      </c>
    </row>
    <row r="111" spans="1:6" x14ac:dyDescent="0.25">
      <c r="A111">
        <v>2</v>
      </c>
      <c r="B111" t="s">
        <v>1078</v>
      </c>
      <c r="C111" s="67">
        <v>11243</v>
      </c>
      <c r="D111" t="s">
        <v>1086</v>
      </c>
      <c r="E111">
        <v>300</v>
      </c>
      <c r="F111" s="232">
        <v>1</v>
      </c>
    </row>
    <row r="112" spans="1:6" x14ac:dyDescent="0.25">
      <c r="A112">
        <v>2</v>
      </c>
      <c r="B112" t="s">
        <v>1078</v>
      </c>
      <c r="C112" s="67">
        <v>27443</v>
      </c>
      <c r="D112" t="s">
        <v>1087</v>
      </c>
      <c r="E112">
        <v>300</v>
      </c>
      <c r="F112" s="232">
        <v>1</v>
      </c>
    </row>
    <row r="113" spans="1:6" x14ac:dyDescent="0.25">
      <c r="A113">
        <v>2</v>
      </c>
      <c r="B113" t="s">
        <v>1089</v>
      </c>
      <c r="C113" s="67">
        <v>10676</v>
      </c>
      <c r="D113" t="s">
        <v>1090</v>
      </c>
      <c r="E113">
        <v>300</v>
      </c>
      <c r="F113" s="232">
        <v>1</v>
      </c>
    </row>
    <row r="114" spans="1:6" x14ac:dyDescent="0.25">
      <c r="A114">
        <v>2</v>
      </c>
      <c r="B114" t="s">
        <v>1089</v>
      </c>
      <c r="C114" s="67">
        <v>11251</v>
      </c>
      <c r="D114" t="s">
        <v>1092</v>
      </c>
      <c r="E114">
        <v>300</v>
      </c>
      <c r="F114" s="232">
        <v>1</v>
      </c>
    </row>
    <row r="115" spans="1:6" x14ac:dyDescent="0.25">
      <c r="A115">
        <v>2</v>
      </c>
      <c r="B115" t="s">
        <v>1089</v>
      </c>
      <c r="C115" s="67">
        <v>11252</v>
      </c>
      <c r="D115" t="s">
        <v>1093</v>
      </c>
      <c r="E115">
        <v>300</v>
      </c>
      <c r="F115" s="232">
        <v>1</v>
      </c>
    </row>
    <row r="116" spans="1:6" x14ac:dyDescent="0.25">
      <c r="A116">
        <v>2</v>
      </c>
      <c r="B116" t="s">
        <v>1089</v>
      </c>
      <c r="C116" s="67">
        <v>11253</v>
      </c>
      <c r="D116" t="s">
        <v>1094</v>
      </c>
      <c r="E116">
        <v>300</v>
      </c>
      <c r="F116" s="232">
        <v>1</v>
      </c>
    </row>
    <row r="117" spans="1:6" x14ac:dyDescent="0.25">
      <c r="A117">
        <v>2</v>
      </c>
      <c r="B117" t="s">
        <v>1089</v>
      </c>
      <c r="C117" s="67">
        <v>11254</v>
      </c>
      <c r="D117" t="s">
        <v>1095</v>
      </c>
      <c r="E117">
        <v>300</v>
      </c>
      <c r="F117" s="232">
        <v>1</v>
      </c>
    </row>
    <row r="118" spans="1:6" x14ac:dyDescent="0.25">
      <c r="A118">
        <v>2</v>
      </c>
      <c r="B118" t="s">
        <v>1089</v>
      </c>
      <c r="C118" s="67">
        <v>11255</v>
      </c>
      <c r="D118" t="s">
        <v>1096</v>
      </c>
      <c r="E118">
        <v>300</v>
      </c>
      <c r="F118" s="232">
        <v>1</v>
      </c>
    </row>
    <row r="119" spans="1:6" x14ac:dyDescent="0.25">
      <c r="A119">
        <v>2</v>
      </c>
      <c r="B119" t="s">
        <v>1089</v>
      </c>
      <c r="C119" s="67">
        <v>11256</v>
      </c>
      <c r="D119" t="s">
        <v>1097</v>
      </c>
      <c r="E119">
        <v>300</v>
      </c>
      <c r="F119" s="232">
        <v>1</v>
      </c>
    </row>
    <row r="120" spans="1:6" x14ac:dyDescent="0.25">
      <c r="A120">
        <v>2</v>
      </c>
      <c r="B120" t="s">
        <v>1089</v>
      </c>
      <c r="C120" s="67">
        <v>11257</v>
      </c>
      <c r="D120" t="s">
        <v>1098</v>
      </c>
      <c r="E120">
        <v>300</v>
      </c>
      <c r="F120" s="232">
        <v>1</v>
      </c>
    </row>
    <row r="121" spans="1:6" x14ac:dyDescent="0.25">
      <c r="A121">
        <v>2</v>
      </c>
      <c r="B121" t="s">
        <v>1089</v>
      </c>
      <c r="C121" s="67">
        <v>11455</v>
      </c>
      <c r="D121" t="s">
        <v>1099</v>
      </c>
      <c r="E121">
        <v>300</v>
      </c>
      <c r="F121" s="232">
        <v>1</v>
      </c>
    </row>
    <row r="122" spans="1:6" x14ac:dyDescent="0.25">
      <c r="A122">
        <v>2</v>
      </c>
      <c r="B122" t="s">
        <v>1100</v>
      </c>
      <c r="C122" s="67">
        <v>10727</v>
      </c>
      <c r="D122" t="s">
        <v>1101</v>
      </c>
      <c r="E122">
        <v>300</v>
      </c>
      <c r="F122" s="232">
        <v>1</v>
      </c>
    </row>
    <row r="123" spans="1:6" x14ac:dyDescent="0.25">
      <c r="A123">
        <v>2</v>
      </c>
      <c r="B123" t="s">
        <v>1100</v>
      </c>
      <c r="C123" s="67">
        <v>11264</v>
      </c>
      <c r="D123" t="s">
        <v>1102</v>
      </c>
      <c r="E123">
        <v>295</v>
      </c>
      <c r="F123" s="232">
        <v>0</v>
      </c>
    </row>
    <row r="124" spans="1:6" x14ac:dyDescent="0.25">
      <c r="A124">
        <v>2</v>
      </c>
      <c r="B124" t="s">
        <v>1100</v>
      </c>
      <c r="C124" s="67">
        <v>11265</v>
      </c>
      <c r="D124" t="s">
        <v>1103</v>
      </c>
      <c r="E124">
        <v>300</v>
      </c>
      <c r="F124" s="232">
        <v>1</v>
      </c>
    </row>
    <row r="125" spans="1:6" x14ac:dyDescent="0.25">
      <c r="A125">
        <v>2</v>
      </c>
      <c r="B125" t="s">
        <v>1100</v>
      </c>
      <c r="C125" s="67">
        <v>11266</v>
      </c>
      <c r="D125" t="s">
        <v>1104</v>
      </c>
      <c r="E125">
        <v>300</v>
      </c>
      <c r="F125" s="232">
        <v>1</v>
      </c>
    </row>
    <row r="126" spans="1:6" x14ac:dyDescent="0.25">
      <c r="A126">
        <v>2</v>
      </c>
      <c r="B126" t="s">
        <v>1100</v>
      </c>
      <c r="C126" s="67">
        <v>11267</v>
      </c>
      <c r="D126" t="s">
        <v>1105</v>
      </c>
      <c r="E126">
        <v>300</v>
      </c>
      <c r="F126" s="232">
        <v>1</v>
      </c>
    </row>
    <row r="127" spans="1:6" x14ac:dyDescent="0.25">
      <c r="A127">
        <v>2</v>
      </c>
      <c r="B127" t="s">
        <v>1100</v>
      </c>
      <c r="C127" s="67">
        <v>11268</v>
      </c>
      <c r="D127" t="s">
        <v>1106</v>
      </c>
      <c r="E127">
        <v>300</v>
      </c>
      <c r="F127" s="232">
        <v>1</v>
      </c>
    </row>
    <row r="128" spans="1:6" x14ac:dyDescent="0.25">
      <c r="A128">
        <v>2</v>
      </c>
      <c r="B128" t="s">
        <v>1100</v>
      </c>
      <c r="C128" s="67">
        <v>11269</v>
      </c>
      <c r="D128" t="s">
        <v>1107</v>
      </c>
      <c r="E128">
        <v>300</v>
      </c>
      <c r="F128" s="232">
        <v>1</v>
      </c>
    </row>
    <row r="129" spans="1:6" x14ac:dyDescent="0.25">
      <c r="A129">
        <v>2</v>
      </c>
      <c r="B129" t="s">
        <v>1100</v>
      </c>
      <c r="C129" s="67">
        <v>11270</v>
      </c>
      <c r="D129" t="s">
        <v>1108</v>
      </c>
      <c r="E129">
        <v>300</v>
      </c>
      <c r="F129" s="232">
        <v>1</v>
      </c>
    </row>
    <row r="130" spans="1:6" x14ac:dyDescent="0.25">
      <c r="A130">
        <v>2</v>
      </c>
      <c r="B130" t="s">
        <v>1100</v>
      </c>
      <c r="C130" s="67">
        <v>11271</v>
      </c>
      <c r="D130" t="s">
        <v>1109</v>
      </c>
      <c r="E130">
        <v>300</v>
      </c>
      <c r="F130" s="232">
        <v>1</v>
      </c>
    </row>
    <row r="131" spans="1:6" x14ac:dyDescent="0.25">
      <c r="A131">
        <v>2</v>
      </c>
      <c r="B131" t="s">
        <v>1100</v>
      </c>
      <c r="C131" s="67">
        <v>11272</v>
      </c>
      <c r="D131" t="s">
        <v>1110</v>
      </c>
      <c r="E131">
        <v>300</v>
      </c>
      <c r="F131" s="232">
        <v>1</v>
      </c>
    </row>
    <row r="132" spans="1:6" x14ac:dyDescent="0.25">
      <c r="A132">
        <v>2</v>
      </c>
      <c r="B132" t="s">
        <v>1100</v>
      </c>
      <c r="C132" s="67">
        <v>11457</v>
      </c>
      <c r="D132" t="s">
        <v>1111</v>
      </c>
      <c r="E132">
        <v>300</v>
      </c>
      <c r="F132" s="232">
        <v>1</v>
      </c>
    </row>
    <row r="133" spans="1:6" x14ac:dyDescent="0.25">
      <c r="A133">
        <v>2</v>
      </c>
      <c r="B133" t="s">
        <v>1112</v>
      </c>
      <c r="C133" s="67">
        <v>10724</v>
      </c>
      <c r="D133" t="s">
        <v>1113</v>
      </c>
      <c r="E133">
        <v>300</v>
      </c>
      <c r="F133" s="232">
        <v>1</v>
      </c>
    </row>
    <row r="134" spans="1:6" x14ac:dyDescent="0.25">
      <c r="A134">
        <v>2</v>
      </c>
      <c r="B134" t="s">
        <v>1112</v>
      </c>
      <c r="C134" s="67">
        <v>10725</v>
      </c>
      <c r="D134" t="s">
        <v>1114</v>
      </c>
      <c r="E134">
        <v>300</v>
      </c>
      <c r="F134" s="232">
        <v>1</v>
      </c>
    </row>
    <row r="135" spans="1:6" x14ac:dyDescent="0.25">
      <c r="A135">
        <v>2</v>
      </c>
      <c r="B135" t="s">
        <v>1112</v>
      </c>
      <c r="C135" s="67">
        <v>11244</v>
      </c>
      <c r="D135" t="s">
        <v>1115</v>
      </c>
      <c r="E135">
        <v>300</v>
      </c>
      <c r="F135" s="232">
        <v>1</v>
      </c>
    </row>
    <row r="136" spans="1:6" x14ac:dyDescent="0.25">
      <c r="A136">
        <v>2</v>
      </c>
      <c r="B136" t="s">
        <v>1112</v>
      </c>
      <c r="C136" s="67">
        <v>11245</v>
      </c>
      <c r="D136" t="s">
        <v>1116</v>
      </c>
      <c r="E136">
        <v>300</v>
      </c>
      <c r="F136" s="232">
        <v>1</v>
      </c>
    </row>
    <row r="137" spans="1:6" x14ac:dyDescent="0.25">
      <c r="A137">
        <v>2</v>
      </c>
      <c r="B137" t="s">
        <v>1112</v>
      </c>
      <c r="C137" s="67">
        <v>11246</v>
      </c>
      <c r="D137" t="s">
        <v>1117</v>
      </c>
      <c r="E137">
        <v>300</v>
      </c>
      <c r="F137" s="232">
        <v>1</v>
      </c>
    </row>
    <row r="138" spans="1:6" x14ac:dyDescent="0.25">
      <c r="A138">
        <v>2</v>
      </c>
      <c r="B138" t="s">
        <v>1112</v>
      </c>
      <c r="C138" s="67">
        <v>11247</v>
      </c>
      <c r="D138" t="s">
        <v>1118</v>
      </c>
      <c r="E138">
        <v>300</v>
      </c>
      <c r="F138" s="232">
        <v>1</v>
      </c>
    </row>
    <row r="139" spans="1:6" x14ac:dyDescent="0.25">
      <c r="A139">
        <v>2</v>
      </c>
      <c r="B139" t="s">
        <v>1112</v>
      </c>
      <c r="C139" s="67">
        <v>11248</v>
      </c>
      <c r="D139" t="s">
        <v>1119</v>
      </c>
      <c r="E139">
        <v>300</v>
      </c>
      <c r="F139" s="232">
        <v>1</v>
      </c>
    </row>
    <row r="140" spans="1:6" x14ac:dyDescent="0.25">
      <c r="A140">
        <v>2</v>
      </c>
      <c r="B140" t="s">
        <v>1112</v>
      </c>
      <c r="C140" s="67">
        <v>11249</v>
      </c>
      <c r="D140" t="s">
        <v>1120</v>
      </c>
      <c r="E140">
        <v>300</v>
      </c>
      <c r="F140" s="232">
        <v>1</v>
      </c>
    </row>
    <row r="141" spans="1:6" x14ac:dyDescent="0.25">
      <c r="A141">
        <v>2</v>
      </c>
      <c r="B141" t="s">
        <v>1112</v>
      </c>
      <c r="C141" s="67">
        <v>11250</v>
      </c>
      <c r="D141" t="s">
        <v>1121</v>
      </c>
      <c r="E141">
        <v>255</v>
      </c>
      <c r="F141" s="232">
        <v>0</v>
      </c>
    </row>
    <row r="142" spans="1:6" x14ac:dyDescent="0.25">
      <c r="A142">
        <v>2</v>
      </c>
      <c r="B142" t="s">
        <v>1122</v>
      </c>
      <c r="C142" s="67">
        <v>10673</v>
      </c>
      <c r="D142" t="s">
        <v>1123</v>
      </c>
      <c r="E142">
        <v>300</v>
      </c>
      <c r="F142" s="232">
        <v>1</v>
      </c>
    </row>
    <row r="143" spans="1:6" x14ac:dyDescent="0.25">
      <c r="A143">
        <v>2</v>
      </c>
      <c r="B143" t="s">
        <v>1122</v>
      </c>
      <c r="C143" s="67">
        <v>11158</v>
      </c>
      <c r="D143" t="s">
        <v>1124</v>
      </c>
      <c r="E143">
        <v>300</v>
      </c>
      <c r="F143" s="232">
        <v>1</v>
      </c>
    </row>
    <row r="144" spans="1:6" x14ac:dyDescent="0.25">
      <c r="A144">
        <v>2</v>
      </c>
      <c r="B144" t="s">
        <v>1122</v>
      </c>
      <c r="C144" s="67">
        <v>11159</v>
      </c>
      <c r="D144" t="s">
        <v>1125</v>
      </c>
      <c r="E144">
        <v>300</v>
      </c>
      <c r="F144" s="232">
        <v>1</v>
      </c>
    </row>
    <row r="145" spans="1:6" x14ac:dyDescent="0.25">
      <c r="A145">
        <v>2</v>
      </c>
      <c r="B145" t="s">
        <v>1122</v>
      </c>
      <c r="C145" s="67">
        <v>11160</v>
      </c>
      <c r="D145" t="s">
        <v>1126</v>
      </c>
      <c r="E145">
        <v>300</v>
      </c>
      <c r="F145" s="232">
        <v>1</v>
      </c>
    </row>
    <row r="146" spans="1:6" x14ac:dyDescent="0.25">
      <c r="A146">
        <v>2</v>
      </c>
      <c r="B146" t="s">
        <v>1122</v>
      </c>
      <c r="C146" s="67">
        <v>11161</v>
      </c>
      <c r="D146" t="s">
        <v>1127</v>
      </c>
      <c r="E146">
        <v>300</v>
      </c>
      <c r="F146" s="232">
        <v>1</v>
      </c>
    </row>
    <row r="147" spans="1:6" x14ac:dyDescent="0.25">
      <c r="A147">
        <v>2</v>
      </c>
      <c r="B147" t="s">
        <v>1122</v>
      </c>
      <c r="C147" s="67">
        <v>11162</v>
      </c>
      <c r="D147" t="s">
        <v>1128</v>
      </c>
      <c r="E147">
        <v>300</v>
      </c>
      <c r="F147" s="232">
        <v>1</v>
      </c>
    </row>
    <row r="148" spans="1:6" x14ac:dyDescent="0.25">
      <c r="A148">
        <v>2</v>
      </c>
      <c r="B148" t="s">
        <v>1122</v>
      </c>
      <c r="C148" s="67">
        <v>11163</v>
      </c>
      <c r="D148" t="s">
        <v>1129</v>
      </c>
      <c r="E148">
        <v>300</v>
      </c>
      <c r="F148" s="232">
        <v>1</v>
      </c>
    </row>
    <row r="149" spans="1:6" x14ac:dyDescent="0.25">
      <c r="A149">
        <v>2</v>
      </c>
      <c r="B149" t="s">
        <v>1122</v>
      </c>
      <c r="C149" s="67">
        <v>11164</v>
      </c>
      <c r="D149" t="s">
        <v>1130</v>
      </c>
      <c r="E149">
        <v>300</v>
      </c>
      <c r="F149" s="232">
        <v>1</v>
      </c>
    </row>
    <row r="150" spans="1:6" x14ac:dyDescent="0.25">
      <c r="A150">
        <v>2</v>
      </c>
      <c r="B150" t="s">
        <v>1122</v>
      </c>
      <c r="C150" s="67">
        <v>11165</v>
      </c>
      <c r="D150" t="s">
        <v>1131</v>
      </c>
      <c r="E150">
        <v>285</v>
      </c>
      <c r="F150" s="232">
        <v>0</v>
      </c>
    </row>
    <row r="151" spans="1:6" x14ac:dyDescent="0.25">
      <c r="A151">
        <v>3</v>
      </c>
      <c r="B151" t="s">
        <v>1132</v>
      </c>
      <c r="C151" s="67">
        <v>10721</v>
      </c>
      <c r="D151" t="s">
        <v>1133</v>
      </c>
      <c r="E151">
        <v>300</v>
      </c>
      <c r="F151" s="232">
        <v>1</v>
      </c>
    </row>
    <row r="152" spans="1:6" x14ac:dyDescent="0.25">
      <c r="A152">
        <v>3</v>
      </c>
      <c r="B152" t="s">
        <v>1132</v>
      </c>
      <c r="C152" s="67">
        <v>11228</v>
      </c>
      <c r="D152" t="s">
        <v>1134</v>
      </c>
      <c r="E152">
        <v>300</v>
      </c>
      <c r="F152" s="232">
        <v>1</v>
      </c>
    </row>
    <row r="153" spans="1:6" x14ac:dyDescent="0.25">
      <c r="A153">
        <v>3</v>
      </c>
      <c r="B153" t="s">
        <v>1132</v>
      </c>
      <c r="C153" s="67">
        <v>11229</v>
      </c>
      <c r="D153" t="s">
        <v>1135</v>
      </c>
      <c r="E153">
        <v>300</v>
      </c>
      <c r="F153" s="232">
        <v>1</v>
      </c>
    </row>
    <row r="154" spans="1:6" x14ac:dyDescent="0.25">
      <c r="A154">
        <v>3</v>
      </c>
      <c r="B154" t="s">
        <v>1132</v>
      </c>
      <c r="C154" s="67">
        <v>11230</v>
      </c>
      <c r="D154" t="s">
        <v>1136</v>
      </c>
      <c r="E154">
        <v>300</v>
      </c>
      <c r="F154" s="232">
        <v>1</v>
      </c>
    </row>
    <row r="155" spans="1:6" x14ac:dyDescent="0.25">
      <c r="A155">
        <v>3</v>
      </c>
      <c r="B155" t="s">
        <v>1132</v>
      </c>
      <c r="C155" s="67">
        <v>11231</v>
      </c>
      <c r="D155" t="s">
        <v>1137</v>
      </c>
      <c r="E155">
        <v>300</v>
      </c>
      <c r="F155" s="232">
        <v>1</v>
      </c>
    </row>
    <row r="156" spans="1:6" x14ac:dyDescent="0.25">
      <c r="A156">
        <v>3</v>
      </c>
      <c r="B156" t="s">
        <v>1132</v>
      </c>
      <c r="C156" s="67">
        <v>11232</v>
      </c>
      <c r="D156" t="s">
        <v>1138</v>
      </c>
      <c r="E156">
        <v>300</v>
      </c>
      <c r="F156" s="232">
        <v>1</v>
      </c>
    </row>
    <row r="157" spans="1:6" x14ac:dyDescent="0.25">
      <c r="A157">
        <v>3</v>
      </c>
      <c r="B157" t="s">
        <v>1132</v>
      </c>
      <c r="C157" s="67">
        <v>11233</v>
      </c>
      <c r="D157" t="s">
        <v>1139</v>
      </c>
      <c r="E157">
        <v>300</v>
      </c>
      <c r="F157" s="232">
        <v>1</v>
      </c>
    </row>
    <row r="158" spans="1:6" x14ac:dyDescent="0.25">
      <c r="A158">
        <v>3</v>
      </c>
      <c r="B158" t="s">
        <v>1132</v>
      </c>
      <c r="C158" s="67">
        <v>11234</v>
      </c>
      <c r="D158" t="s">
        <v>1140</v>
      </c>
      <c r="E158">
        <v>300</v>
      </c>
      <c r="F158" s="232">
        <v>1</v>
      </c>
    </row>
    <row r="159" spans="1:6" x14ac:dyDescent="0.25">
      <c r="A159">
        <v>3</v>
      </c>
      <c r="B159" t="s">
        <v>1132</v>
      </c>
      <c r="C159" s="67">
        <v>11235</v>
      </c>
      <c r="D159" t="s">
        <v>1141</v>
      </c>
      <c r="E159">
        <v>300</v>
      </c>
      <c r="F159" s="232">
        <v>1</v>
      </c>
    </row>
    <row r="160" spans="1:6" x14ac:dyDescent="0.25">
      <c r="A160">
        <v>3</v>
      </c>
      <c r="B160" t="s">
        <v>1132</v>
      </c>
      <c r="C160" s="67">
        <v>11236</v>
      </c>
      <c r="D160" t="s">
        <v>1142</v>
      </c>
      <c r="E160">
        <v>300</v>
      </c>
      <c r="F160" s="232">
        <v>1</v>
      </c>
    </row>
    <row r="161" spans="1:6" x14ac:dyDescent="0.25">
      <c r="A161">
        <v>3</v>
      </c>
      <c r="B161" t="s">
        <v>1132</v>
      </c>
      <c r="C161" s="67">
        <v>14135</v>
      </c>
      <c r="D161" t="s">
        <v>1143</v>
      </c>
      <c r="E161">
        <v>300</v>
      </c>
      <c r="F161" s="232">
        <v>1</v>
      </c>
    </row>
    <row r="162" spans="1:6" x14ac:dyDescent="0.25">
      <c r="A162">
        <v>3</v>
      </c>
      <c r="B162" t="s">
        <v>1132</v>
      </c>
      <c r="C162" s="67">
        <v>28010</v>
      </c>
      <c r="D162" t="s">
        <v>1144</v>
      </c>
      <c r="E162">
        <v>300</v>
      </c>
      <c r="F162" s="232">
        <v>1</v>
      </c>
    </row>
    <row r="163" spans="1:6" x14ac:dyDescent="0.25">
      <c r="A163">
        <v>3</v>
      </c>
      <c r="B163" t="s">
        <v>1145</v>
      </c>
      <c r="C163" s="67">
        <v>10694</v>
      </c>
      <c r="D163" t="s">
        <v>1146</v>
      </c>
      <c r="E163">
        <v>300</v>
      </c>
      <c r="F163" s="232">
        <v>1</v>
      </c>
    </row>
    <row r="164" spans="1:6" x14ac:dyDescent="0.25">
      <c r="A164">
        <v>3</v>
      </c>
      <c r="B164" t="s">
        <v>1145</v>
      </c>
      <c r="C164" s="67">
        <v>10802</v>
      </c>
      <c r="D164" t="s">
        <v>1147</v>
      </c>
      <c r="E164">
        <v>300</v>
      </c>
      <c r="F164" s="232">
        <v>1</v>
      </c>
    </row>
    <row r="165" spans="1:6" x14ac:dyDescent="0.25">
      <c r="A165">
        <v>3</v>
      </c>
      <c r="B165" t="s">
        <v>1145</v>
      </c>
      <c r="C165" s="67">
        <v>10803</v>
      </c>
      <c r="D165" t="s">
        <v>1148</v>
      </c>
      <c r="E165">
        <v>270</v>
      </c>
      <c r="F165" s="232">
        <v>0</v>
      </c>
    </row>
    <row r="166" spans="1:6" x14ac:dyDescent="0.25">
      <c r="A166">
        <v>3</v>
      </c>
      <c r="B166" t="s">
        <v>1145</v>
      </c>
      <c r="C166" s="67">
        <v>10804</v>
      </c>
      <c r="D166" t="s">
        <v>1149</v>
      </c>
      <c r="E166">
        <v>300</v>
      </c>
      <c r="F166" s="232">
        <v>1</v>
      </c>
    </row>
    <row r="167" spans="1:6" x14ac:dyDescent="0.25">
      <c r="A167">
        <v>3</v>
      </c>
      <c r="B167" t="s">
        <v>1145</v>
      </c>
      <c r="C167" s="67">
        <v>10805</v>
      </c>
      <c r="D167" t="s">
        <v>1150</v>
      </c>
      <c r="E167">
        <v>300</v>
      </c>
      <c r="F167" s="232">
        <v>1</v>
      </c>
    </row>
    <row r="168" spans="1:6" x14ac:dyDescent="0.25">
      <c r="A168">
        <v>3</v>
      </c>
      <c r="B168" t="s">
        <v>1145</v>
      </c>
      <c r="C168" s="67">
        <v>10806</v>
      </c>
      <c r="D168" t="s">
        <v>1151</v>
      </c>
      <c r="E168">
        <v>300</v>
      </c>
      <c r="F168" s="232">
        <v>1</v>
      </c>
    </row>
    <row r="169" spans="1:6" x14ac:dyDescent="0.25">
      <c r="A169">
        <v>3</v>
      </c>
      <c r="B169" t="s">
        <v>1145</v>
      </c>
      <c r="C169" s="67">
        <v>27974</v>
      </c>
      <c r="D169" t="s">
        <v>1152</v>
      </c>
      <c r="E169">
        <v>280</v>
      </c>
      <c r="F169" s="232">
        <v>0</v>
      </c>
    </row>
    <row r="170" spans="1:6" x14ac:dyDescent="0.25">
      <c r="A170">
        <v>3</v>
      </c>
      <c r="B170" t="s">
        <v>1145</v>
      </c>
      <c r="C170" s="67">
        <v>27975</v>
      </c>
      <c r="D170" t="s">
        <v>1153</v>
      </c>
      <c r="E170">
        <v>260</v>
      </c>
      <c r="F170" s="232">
        <v>0</v>
      </c>
    </row>
    <row r="171" spans="1:6" x14ac:dyDescent="0.25">
      <c r="A171">
        <v>3</v>
      </c>
      <c r="B171" t="s">
        <v>1154</v>
      </c>
      <c r="C171" s="67">
        <v>10675</v>
      </c>
      <c r="D171" t="s">
        <v>1155</v>
      </c>
      <c r="E171">
        <v>300</v>
      </c>
      <c r="F171" s="232">
        <v>1</v>
      </c>
    </row>
    <row r="172" spans="1:6" x14ac:dyDescent="0.25">
      <c r="A172">
        <v>3</v>
      </c>
      <c r="B172" t="s">
        <v>1154</v>
      </c>
      <c r="C172" s="67">
        <v>11209</v>
      </c>
      <c r="D172" t="s">
        <v>1156</v>
      </c>
      <c r="E172">
        <v>300</v>
      </c>
      <c r="F172" s="232">
        <v>1</v>
      </c>
    </row>
    <row r="173" spans="1:6" x14ac:dyDescent="0.25">
      <c r="A173">
        <v>3</v>
      </c>
      <c r="B173" t="s">
        <v>1154</v>
      </c>
      <c r="C173" s="67">
        <v>11210</v>
      </c>
      <c r="D173" t="s">
        <v>1157</v>
      </c>
      <c r="E173">
        <v>300</v>
      </c>
      <c r="F173" s="232">
        <v>1</v>
      </c>
    </row>
    <row r="174" spans="1:6" x14ac:dyDescent="0.25">
      <c r="A174">
        <v>3</v>
      </c>
      <c r="B174" t="s">
        <v>1154</v>
      </c>
      <c r="C174" s="67">
        <v>11211</v>
      </c>
      <c r="D174" t="s">
        <v>1158</v>
      </c>
      <c r="E174">
        <v>300</v>
      </c>
      <c r="F174" s="232">
        <v>1</v>
      </c>
    </row>
    <row r="175" spans="1:6" x14ac:dyDescent="0.25">
      <c r="A175">
        <v>3</v>
      </c>
      <c r="B175" t="s">
        <v>1154</v>
      </c>
      <c r="C175" s="67">
        <v>11212</v>
      </c>
      <c r="D175" t="s">
        <v>1159</v>
      </c>
      <c r="E175">
        <v>300</v>
      </c>
      <c r="F175" s="232">
        <v>1</v>
      </c>
    </row>
    <row r="176" spans="1:6" x14ac:dyDescent="0.25">
      <c r="A176">
        <v>3</v>
      </c>
      <c r="B176" t="s">
        <v>1154</v>
      </c>
      <c r="C176" s="67">
        <v>11213</v>
      </c>
      <c r="D176" t="s">
        <v>1160</v>
      </c>
      <c r="E176">
        <v>300</v>
      </c>
      <c r="F176" s="232">
        <v>1</v>
      </c>
    </row>
    <row r="177" spans="1:6" x14ac:dyDescent="0.25">
      <c r="A177">
        <v>3</v>
      </c>
      <c r="B177" t="s">
        <v>1154</v>
      </c>
      <c r="C177" s="67">
        <v>11214</v>
      </c>
      <c r="D177" t="s">
        <v>1161</v>
      </c>
      <c r="E177">
        <v>300</v>
      </c>
      <c r="F177" s="232">
        <v>1</v>
      </c>
    </row>
    <row r="178" spans="1:6" x14ac:dyDescent="0.25">
      <c r="A178">
        <v>3</v>
      </c>
      <c r="B178" t="s">
        <v>1154</v>
      </c>
      <c r="C178" s="67">
        <v>11215</v>
      </c>
      <c r="D178" t="s">
        <v>1162</v>
      </c>
      <c r="E178">
        <v>300</v>
      </c>
      <c r="F178" s="232">
        <v>1</v>
      </c>
    </row>
    <row r="179" spans="1:6" x14ac:dyDescent="0.25">
      <c r="A179">
        <v>3</v>
      </c>
      <c r="B179" t="s">
        <v>1154</v>
      </c>
      <c r="C179" s="67">
        <v>11216</v>
      </c>
      <c r="D179" t="s">
        <v>1163</v>
      </c>
      <c r="E179">
        <v>300</v>
      </c>
      <c r="F179" s="232">
        <v>1</v>
      </c>
    </row>
    <row r="180" spans="1:6" x14ac:dyDescent="0.25">
      <c r="A180">
        <v>3</v>
      </c>
      <c r="B180" t="s">
        <v>1154</v>
      </c>
      <c r="C180" s="67">
        <v>11217</v>
      </c>
      <c r="D180" t="s">
        <v>1164</v>
      </c>
      <c r="E180">
        <v>300</v>
      </c>
      <c r="F180" s="232">
        <v>1</v>
      </c>
    </row>
    <row r="181" spans="1:6" x14ac:dyDescent="0.25">
      <c r="A181">
        <v>3</v>
      </c>
      <c r="B181" t="s">
        <v>1154</v>
      </c>
      <c r="C181" s="67">
        <v>11218</v>
      </c>
      <c r="D181" t="s">
        <v>1165</v>
      </c>
      <c r="E181">
        <v>295</v>
      </c>
      <c r="F181" s="232">
        <v>0</v>
      </c>
    </row>
    <row r="182" spans="1:6" x14ac:dyDescent="0.25">
      <c r="A182">
        <v>3</v>
      </c>
      <c r="B182" t="s">
        <v>1154</v>
      </c>
      <c r="C182" s="67">
        <v>11219</v>
      </c>
      <c r="D182" t="s">
        <v>1166</v>
      </c>
      <c r="E182">
        <v>290</v>
      </c>
      <c r="F182" s="232">
        <v>0</v>
      </c>
    </row>
    <row r="183" spans="1:6" x14ac:dyDescent="0.25">
      <c r="A183">
        <v>3</v>
      </c>
      <c r="B183" t="s">
        <v>1154</v>
      </c>
      <c r="C183" s="67">
        <v>11220</v>
      </c>
      <c r="D183" t="s">
        <v>1167</v>
      </c>
      <c r="E183">
        <v>300</v>
      </c>
      <c r="F183" s="232">
        <v>1</v>
      </c>
    </row>
    <row r="184" spans="1:6" x14ac:dyDescent="0.25">
      <c r="A184">
        <v>3</v>
      </c>
      <c r="B184" t="s">
        <v>1154</v>
      </c>
      <c r="C184" s="67">
        <v>40749</v>
      </c>
      <c r="D184" t="s">
        <v>1168</v>
      </c>
      <c r="E184">
        <v>300</v>
      </c>
      <c r="F184" s="232">
        <v>1</v>
      </c>
    </row>
    <row r="185" spans="1:6" x14ac:dyDescent="0.25">
      <c r="A185">
        <v>3</v>
      </c>
      <c r="B185" t="s">
        <v>1169</v>
      </c>
      <c r="C185" s="67">
        <v>10726</v>
      </c>
      <c r="D185" t="s">
        <v>1170</v>
      </c>
      <c r="E185">
        <v>300</v>
      </c>
      <c r="F185" s="232">
        <v>1</v>
      </c>
    </row>
    <row r="186" spans="1:6" x14ac:dyDescent="0.25">
      <c r="A186">
        <v>3</v>
      </c>
      <c r="B186" t="s">
        <v>1169</v>
      </c>
      <c r="C186" s="67">
        <v>11258</v>
      </c>
      <c r="D186" t="s">
        <v>1171</v>
      </c>
      <c r="E186">
        <v>300</v>
      </c>
      <c r="F186" s="232">
        <v>1</v>
      </c>
    </row>
    <row r="187" spans="1:6" x14ac:dyDescent="0.25">
      <c r="A187">
        <v>3</v>
      </c>
      <c r="B187" t="s">
        <v>1169</v>
      </c>
      <c r="C187" s="67">
        <v>11259</v>
      </c>
      <c r="D187" t="s">
        <v>1172</v>
      </c>
      <c r="E187">
        <v>300</v>
      </c>
      <c r="F187" s="232">
        <v>1</v>
      </c>
    </row>
    <row r="188" spans="1:6" x14ac:dyDescent="0.25">
      <c r="A188">
        <v>3</v>
      </c>
      <c r="B188" t="s">
        <v>1169</v>
      </c>
      <c r="C188" s="67">
        <v>11260</v>
      </c>
      <c r="D188" t="s">
        <v>1173</v>
      </c>
      <c r="E188">
        <v>300</v>
      </c>
      <c r="F188" s="232">
        <v>1</v>
      </c>
    </row>
    <row r="189" spans="1:6" x14ac:dyDescent="0.25">
      <c r="A189">
        <v>3</v>
      </c>
      <c r="B189" t="s">
        <v>1169</v>
      </c>
      <c r="C189" s="67">
        <v>11261</v>
      </c>
      <c r="D189" t="s">
        <v>1174</v>
      </c>
      <c r="E189">
        <v>300</v>
      </c>
      <c r="F189" s="232">
        <v>1</v>
      </c>
    </row>
    <row r="190" spans="1:6" x14ac:dyDescent="0.25">
      <c r="A190">
        <v>3</v>
      </c>
      <c r="B190" t="s">
        <v>1169</v>
      </c>
      <c r="C190" s="67">
        <v>11262</v>
      </c>
      <c r="D190" t="s">
        <v>1175</v>
      </c>
      <c r="E190">
        <v>300</v>
      </c>
      <c r="F190" s="232">
        <v>1</v>
      </c>
    </row>
    <row r="191" spans="1:6" x14ac:dyDescent="0.25">
      <c r="A191">
        <v>3</v>
      </c>
      <c r="B191" t="s">
        <v>1169</v>
      </c>
      <c r="C191" s="67">
        <v>11263</v>
      </c>
      <c r="D191" t="s">
        <v>1176</v>
      </c>
      <c r="E191">
        <v>300</v>
      </c>
      <c r="F191" s="232">
        <v>1</v>
      </c>
    </row>
    <row r="192" spans="1:6" x14ac:dyDescent="0.25">
      <c r="A192">
        <v>3</v>
      </c>
      <c r="B192" t="s">
        <v>1169</v>
      </c>
      <c r="C192" s="67">
        <v>11456</v>
      </c>
      <c r="D192" t="s">
        <v>1177</v>
      </c>
      <c r="E192">
        <v>300</v>
      </c>
      <c r="F192" s="232">
        <v>1</v>
      </c>
    </row>
    <row r="193" spans="1:6" x14ac:dyDescent="0.25">
      <c r="A193">
        <v>3</v>
      </c>
      <c r="B193" t="s">
        <v>1169</v>
      </c>
      <c r="C193" s="67">
        <v>11631</v>
      </c>
      <c r="D193" t="s">
        <v>1178</v>
      </c>
      <c r="E193">
        <v>300</v>
      </c>
      <c r="F193" s="232">
        <v>1</v>
      </c>
    </row>
    <row r="194" spans="1:6" x14ac:dyDescent="0.25">
      <c r="A194">
        <v>3</v>
      </c>
      <c r="B194" t="s">
        <v>1169</v>
      </c>
      <c r="C194" s="67">
        <v>27978</v>
      </c>
      <c r="D194" t="s">
        <v>1179</v>
      </c>
      <c r="E194">
        <v>300</v>
      </c>
      <c r="F194" s="232">
        <v>1</v>
      </c>
    </row>
    <row r="195" spans="1:6" x14ac:dyDescent="0.25">
      <c r="A195">
        <v>3</v>
      </c>
      <c r="B195" t="s">
        <v>1169</v>
      </c>
      <c r="C195" s="67">
        <v>27979</v>
      </c>
      <c r="D195" t="s">
        <v>1180</v>
      </c>
      <c r="E195">
        <v>300</v>
      </c>
      <c r="F195" s="232">
        <v>1</v>
      </c>
    </row>
    <row r="196" spans="1:6" x14ac:dyDescent="0.25">
      <c r="A196">
        <v>3</v>
      </c>
      <c r="B196" t="s">
        <v>1169</v>
      </c>
      <c r="C196" s="67">
        <v>27980</v>
      </c>
      <c r="D196" t="s">
        <v>1181</v>
      </c>
      <c r="E196">
        <v>300</v>
      </c>
      <c r="F196" s="232">
        <v>1</v>
      </c>
    </row>
    <row r="197" spans="1:6" x14ac:dyDescent="0.25">
      <c r="A197">
        <v>3</v>
      </c>
      <c r="B197" t="s">
        <v>1182</v>
      </c>
      <c r="C197" s="67">
        <v>10720</v>
      </c>
      <c r="D197" t="s">
        <v>1183</v>
      </c>
      <c r="E197">
        <v>290</v>
      </c>
      <c r="F197" s="232">
        <v>0</v>
      </c>
    </row>
    <row r="198" spans="1:6" x14ac:dyDescent="0.25">
      <c r="A198">
        <v>3</v>
      </c>
      <c r="B198" t="s">
        <v>1182</v>
      </c>
      <c r="C198" s="67">
        <v>11221</v>
      </c>
      <c r="D198" t="s">
        <v>1184</v>
      </c>
      <c r="E198">
        <v>300</v>
      </c>
      <c r="F198" s="232">
        <v>1</v>
      </c>
    </row>
    <row r="199" spans="1:6" x14ac:dyDescent="0.25">
      <c r="A199">
        <v>3</v>
      </c>
      <c r="B199" t="s">
        <v>1182</v>
      </c>
      <c r="C199" s="67">
        <v>11222</v>
      </c>
      <c r="D199" t="s">
        <v>1185</v>
      </c>
      <c r="E199">
        <v>300</v>
      </c>
      <c r="F199" s="232">
        <v>1</v>
      </c>
    </row>
    <row r="200" spans="1:6" x14ac:dyDescent="0.25">
      <c r="A200">
        <v>3</v>
      </c>
      <c r="B200" t="s">
        <v>1182</v>
      </c>
      <c r="C200" s="67">
        <v>11223</v>
      </c>
      <c r="D200" t="s">
        <v>1186</v>
      </c>
      <c r="E200">
        <v>300</v>
      </c>
      <c r="F200" s="232">
        <v>1</v>
      </c>
    </row>
    <row r="201" spans="1:6" x14ac:dyDescent="0.25">
      <c r="A201">
        <v>3</v>
      </c>
      <c r="B201" t="s">
        <v>1182</v>
      </c>
      <c r="C201" s="67">
        <v>11224</v>
      </c>
      <c r="D201" t="s">
        <v>1187</v>
      </c>
      <c r="E201">
        <v>300</v>
      </c>
      <c r="F201" s="232">
        <v>1</v>
      </c>
    </row>
    <row r="202" spans="1:6" x14ac:dyDescent="0.25">
      <c r="A202">
        <v>3</v>
      </c>
      <c r="B202" t="s">
        <v>1182</v>
      </c>
      <c r="C202" s="67">
        <v>11225</v>
      </c>
      <c r="D202" t="s">
        <v>1188</v>
      </c>
      <c r="E202">
        <v>285</v>
      </c>
      <c r="F202" s="232">
        <v>0</v>
      </c>
    </row>
    <row r="203" spans="1:6" x14ac:dyDescent="0.25">
      <c r="A203">
        <v>3</v>
      </c>
      <c r="B203" t="s">
        <v>1182</v>
      </c>
      <c r="C203" s="67">
        <v>11226</v>
      </c>
      <c r="D203" t="s">
        <v>1189</v>
      </c>
      <c r="E203">
        <v>300</v>
      </c>
      <c r="F203" s="232">
        <v>1</v>
      </c>
    </row>
    <row r="204" spans="1:6" x14ac:dyDescent="0.25">
      <c r="A204">
        <v>3</v>
      </c>
      <c r="B204" t="s">
        <v>1182</v>
      </c>
      <c r="C204" s="67">
        <v>11227</v>
      </c>
      <c r="D204" t="s">
        <v>1190</v>
      </c>
      <c r="E204">
        <v>300</v>
      </c>
      <c r="F204" s="232">
        <v>1</v>
      </c>
    </row>
    <row r="205" spans="1:6" x14ac:dyDescent="0.25">
      <c r="A205">
        <v>4</v>
      </c>
      <c r="B205" t="s">
        <v>1191</v>
      </c>
      <c r="C205" s="67">
        <v>10698</v>
      </c>
      <c r="D205" t="s">
        <v>1192</v>
      </c>
      <c r="E205">
        <v>300</v>
      </c>
      <c r="F205" s="232">
        <v>1</v>
      </c>
    </row>
    <row r="206" spans="1:6" x14ac:dyDescent="0.25">
      <c r="A206">
        <v>4</v>
      </c>
      <c r="B206" t="s">
        <v>1191</v>
      </c>
      <c r="C206" s="67">
        <v>10863</v>
      </c>
      <c r="D206" t="s">
        <v>1193</v>
      </c>
      <c r="E206">
        <v>300</v>
      </c>
      <c r="F206" s="232">
        <v>1</v>
      </c>
    </row>
    <row r="207" spans="1:6" x14ac:dyDescent="0.25">
      <c r="A207">
        <v>4</v>
      </c>
      <c r="B207" t="s">
        <v>1191</v>
      </c>
      <c r="C207" s="67">
        <v>10864</v>
      </c>
      <c r="D207" t="s">
        <v>1194</v>
      </c>
      <c r="E207">
        <v>300</v>
      </c>
      <c r="F207" s="232">
        <v>1</v>
      </c>
    </row>
    <row r="208" spans="1:6" x14ac:dyDescent="0.25">
      <c r="A208">
        <v>4</v>
      </c>
      <c r="B208" t="s">
        <v>1191</v>
      </c>
      <c r="C208" s="67">
        <v>10865</v>
      </c>
      <c r="D208" t="s">
        <v>1195</v>
      </c>
      <c r="E208">
        <v>300</v>
      </c>
      <c r="F208" s="232">
        <v>1</v>
      </c>
    </row>
    <row r="209" spans="1:6" x14ac:dyDescent="0.25">
      <c r="A209">
        <v>4</v>
      </c>
      <c r="B209" t="s">
        <v>1196</v>
      </c>
      <c r="C209" s="67">
        <v>10686</v>
      </c>
      <c r="D209" t="s">
        <v>1197</v>
      </c>
      <c r="E209">
        <v>300</v>
      </c>
      <c r="F209" s="232">
        <v>1</v>
      </c>
    </row>
    <row r="210" spans="1:6" x14ac:dyDescent="0.25">
      <c r="A210">
        <v>4</v>
      </c>
      <c r="B210" t="s">
        <v>1196</v>
      </c>
      <c r="C210" s="67">
        <v>10756</v>
      </c>
      <c r="D210" t="s">
        <v>1198</v>
      </c>
      <c r="E210">
        <v>300</v>
      </c>
      <c r="F210" s="232">
        <v>1</v>
      </c>
    </row>
    <row r="211" spans="1:6" x14ac:dyDescent="0.25">
      <c r="A211">
        <v>4</v>
      </c>
      <c r="B211" t="s">
        <v>1196</v>
      </c>
      <c r="C211" s="67">
        <v>10757</v>
      </c>
      <c r="D211" t="s">
        <v>1199</v>
      </c>
      <c r="E211">
        <v>280</v>
      </c>
      <c r="F211" s="232">
        <v>0</v>
      </c>
    </row>
    <row r="212" spans="1:6" x14ac:dyDescent="0.25">
      <c r="A212">
        <v>4</v>
      </c>
      <c r="B212" t="s">
        <v>1196</v>
      </c>
      <c r="C212" s="67">
        <v>10758</v>
      </c>
      <c r="D212" t="s">
        <v>1200</v>
      </c>
      <c r="E212">
        <v>300</v>
      </c>
      <c r="F212" s="232">
        <v>1</v>
      </c>
    </row>
    <row r="213" spans="1:6" x14ac:dyDescent="0.25">
      <c r="A213">
        <v>4</v>
      </c>
      <c r="B213" t="s">
        <v>1196</v>
      </c>
      <c r="C213" s="67">
        <v>10759</v>
      </c>
      <c r="D213" t="s">
        <v>1201</v>
      </c>
      <c r="E213">
        <v>300</v>
      </c>
      <c r="F213" s="232">
        <v>1</v>
      </c>
    </row>
    <row r="214" spans="1:6" x14ac:dyDescent="0.25">
      <c r="A214">
        <v>4</v>
      </c>
      <c r="B214" t="s">
        <v>1196</v>
      </c>
      <c r="C214" s="67">
        <v>10760</v>
      </c>
      <c r="D214" t="s">
        <v>1202</v>
      </c>
      <c r="E214">
        <v>270</v>
      </c>
      <c r="F214" s="232">
        <v>0</v>
      </c>
    </row>
    <row r="215" spans="1:6" x14ac:dyDescent="0.25">
      <c r="A215">
        <v>4</v>
      </c>
      <c r="B215" t="s">
        <v>1196</v>
      </c>
      <c r="C215" s="67">
        <v>13815</v>
      </c>
      <c r="D215" t="s">
        <v>3823</v>
      </c>
      <c r="E215">
        <v>-45</v>
      </c>
      <c r="F215" s="232">
        <v>0</v>
      </c>
    </row>
    <row r="216" spans="1:6" x14ac:dyDescent="0.25">
      <c r="A216">
        <v>4</v>
      </c>
      <c r="B216" t="s">
        <v>1196</v>
      </c>
      <c r="C216" s="67">
        <v>28875</v>
      </c>
      <c r="D216" t="s">
        <v>1203</v>
      </c>
      <c r="E216">
        <v>300</v>
      </c>
      <c r="F216" s="232">
        <v>1</v>
      </c>
    </row>
    <row r="217" spans="1:6" x14ac:dyDescent="0.25">
      <c r="A217">
        <v>4</v>
      </c>
      <c r="B217" t="s">
        <v>1204</v>
      </c>
      <c r="C217" s="67">
        <v>10687</v>
      </c>
      <c r="D217" t="s">
        <v>1205</v>
      </c>
      <c r="E217">
        <v>295</v>
      </c>
      <c r="F217" s="232">
        <v>0</v>
      </c>
    </row>
    <row r="218" spans="1:6" x14ac:dyDescent="0.25">
      <c r="A218">
        <v>4</v>
      </c>
      <c r="B218" t="s">
        <v>1204</v>
      </c>
      <c r="C218" s="67">
        <v>10761</v>
      </c>
      <c r="D218" t="s">
        <v>1206</v>
      </c>
      <c r="E218">
        <v>300</v>
      </c>
      <c r="F218" s="232">
        <v>1</v>
      </c>
    </row>
    <row r="219" spans="1:6" x14ac:dyDescent="0.25">
      <c r="A219">
        <v>4</v>
      </c>
      <c r="B219" t="s">
        <v>1204</v>
      </c>
      <c r="C219" s="67">
        <v>10762</v>
      </c>
      <c r="D219" t="s">
        <v>1207</v>
      </c>
      <c r="E219">
        <v>295</v>
      </c>
      <c r="F219" s="232">
        <v>0</v>
      </c>
    </row>
    <row r="220" spans="1:6" x14ac:dyDescent="0.25">
      <c r="A220">
        <v>4</v>
      </c>
      <c r="B220" t="s">
        <v>1204</v>
      </c>
      <c r="C220" s="67">
        <v>10763</v>
      </c>
      <c r="D220" t="s">
        <v>1208</v>
      </c>
      <c r="E220">
        <v>300</v>
      </c>
      <c r="F220" s="232">
        <v>1</v>
      </c>
    </row>
    <row r="221" spans="1:6" x14ac:dyDescent="0.25">
      <c r="A221">
        <v>4</v>
      </c>
      <c r="B221" t="s">
        <v>1204</v>
      </c>
      <c r="C221" s="67">
        <v>10764</v>
      </c>
      <c r="D221" t="s">
        <v>1209</v>
      </c>
      <c r="E221">
        <v>300</v>
      </c>
      <c r="F221" s="232">
        <v>1</v>
      </c>
    </row>
    <row r="222" spans="1:6" x14ac:dyDescent="0.25">
      <c r="A222">
        <v>4</v>
      </c>
      <c r="B222" t="s">
        <v>1204</v>
      </c>
      <c r="C222" s="67">
        <v>10765</v>
      </c>
      <c r="D222" t="s">
        <v>1210</v>
      </c>
      <c r="E222">
        <v>300</v>
      </c>
      <c r="F222" s="232">
        <v>1</v>
      </c>
    </row>
    <row r="223" spans="1:6" x14ac:dyDescent="0.25">
      <c r="A223">
        <v>4</v>
      </c>
      <c r="B223" t="s">
        <v>1204</v>
      </c>
      <c r="C223" s="67">
        <v>10766</v>
      </c>
      <c r="D223" t="s">
        <v>1211</v>
      </c>
      <c r="E223">
        <v>300</v>
      </c>
      <c r="F223" s="232">
        <v>1</v>
      </c>
    </row>
    <row r="224" spans="1:6" x14ac:dyDescent="0.25">
      <c r="A224">
        <v>4</v>
      </c>
      <c r="B224" t="s">
        <v>1204</v>
      </c>
      <c r="C224" s="67">
        <v>10767</v>
      </c>
      <c r="D224" t="s">
        <v>1212</v>
      </c>
      <c r="E224">
        <v>300</v>
      </c>
      <c r="F224" s="232">
        <v>1</v>
      </c>
    </row>
    <row r="225" spans="1:6" x14ac:dyDescent="0.25">
      <c r="A225">
        <v>4</v>
      </c>
      <c r="B225" t="s">
        <v>1213</v>
      </c>
      <c r="C225" s="67">
        <v>10660</v>
      </c>
      <c r="D225" t="s">
        <v>1214</v>
      </c>
      <c r="E225">
        <v>300</v>
      </c>
      <c r="F225" s="232">
        <v>1</v>
      </c>
    </row>
    <row r="226" spans="1:6" x14ac:dyDescent="0.25">
      <c r="A226">
        <v>4</v>
      </c>
      <c r="B226" t="s">
        <v>1213</v>
      </c>
      <c r="C226" s="67">
        <v>10688</v>
      </c>
      <c r="D226" t="s">
        <v>1215</v>
      </c>
      <c r="E226">
        <v>300</v>
      </c>
      <c r="F226" s="232">
        <v>1</v>
      </c>
    </row>
    <row r="227" spans="1:6" x14ac:dyDescent="0.25">
      <c r="A227">
        <v>4</v>
      </c>
      <c r="B227" t="s">
        <v>1213</v>
      </c>
      <c r="C227" s="67">
        <v>10768</v>
      </c>
      <c r="D227" t="s">
        <v>1217</v>
      </c>
      <c r="E227">
        <v>300</v>
      </c>
      <c r="F227" s="232">
        <v>1</v>
      </c>
    </row>
    <row r="228" spans="1:6" x14ac:dyDescent="0.25">
      <c r="A228">
        <v>4</v>
      </c>
      <c r="B228" t="s">
        <v>1213</v>
      </c>
      <c r="C228" s="67">
        <v>10769</v>
      </c>
      <c r="D228" t="s">
        <v>1218</v>
      </c>
      <c r="E228">
        <v>300</v>
      </c>
      <c r="F228" s="232">
        <v>1</v>
      </c>
    </row>
    <row r="229" spans="1:6" x14ac:dyDescent="0.25">
      <c r="A229">
        <v>4</v>
      </c>
      <c r="B229" t="s">
        <v>1213</v>
      </c>
      <c r="C229" s="67">
        <v>10770</v>
      </c>
      <c r="D229" t="s">
        <v>1219</v>
      </c>
      <c r="E229">
        <v>280</v>
      </c>
      <c r="F229" s="232">
        <v>0</v>
      </c>
    </row>
    <row r="230" spans="1:6" x14ac:dyDescent="0.25">
      <c r="A230">
        <v>4</v>
      </c>
      <c r="B230" t="s">
        <v>1213</v>
      </c>
      <c r="C230" s="67">
        <v>10771</v>
      </c>
      <c r="D230" t="s">
        <v>1220</v>
      </c>
      <c r="E230">
        <v>300</v>
      </c>
      <c r="F230" s="232">
        <v>1</v>
      </c>
    </row>
    <row r="231" spans="1:6" x14ac:dyDescent="0.25">
      <c r="A231">
        <v>4</v>
      </c>
      <c r="B231" t="s">
        <v>1213</v>
      </c>
      <c r="C231" s="67">
        <v>10772</v>
      </c>
      <c r="D231" t="s">
        <v>1221</v>
      </c>
      <c r="E231">
        <v>300</v>
      </c>
      <c r="F231" s="232">
        <v>1</v>
      </c>
    </row>
    <row r="232" spans="1:6" x14ac:dyDescent="0.25">
      <c r="A232">
        <v>4</v>
      </c>
      <c r="B232" t="s">
        <v>1213</v>
      </c>
      <c r="C232" s="67">
        <v>10773</v>
      </c>
      <c r="D232" t="s">
        <v>1222</v>
      </c>
      <c r="E232">
        <v>300</v>
      </c>
      <c r="F232" s="232">
        <v>1</v>
      </c>
    </row>
    <row r="233" spans="1:6" x14ac:dyDescent="0.25">
      <c r="A233">
        <v>4</v>
      </c>
      <c r="B233" t="s">
        <v>1213</v>
      </c>
      <c r="C233" s="67">
        <v>10774</v>
      </c>
      <c r="D233" t="s">
        <v>1223</v>
      </c>
      <c r="E233">
        <v>300</v>
      </c>
      <c r="F233" s="232">
        <v>1</v>
      </c>
    </row>
    <row r="234" spans="1:6" x14ac:dyDescent="0.25">
      <c r="A234">
        <v>4</v>
      </c>
      <c r="B234" t="s">
        <v>1213</v>
      </c>
      <c r="C234" s="67">
        <v>10775</v>
      </c>
      <c r="D234" t="s">
        <v>1224</v>
      </c>
      <c r="E234">
        <v>300</v>
      </c>
      <c r="F234" s="232">
        <v>1</v>
      </c>
    </row>
    <row r="235" spans="1:6" x14ac:dyDescent="0.25">
      <c r="A235">
        <v>4</v>
      </c>
      <c r="B235" t="s">
        <v>1213</v>
      </c>
      <c r="C235" s="67">
        <v>10776</v>
      </c>
      <c r="D235" t="s">
        <v>1225</v>
      </c>
      <c r="E235">
        <v>300</v>
      </c>
      <c r="F235" s="232">
        <v>1</v>
      </c>
    </row>
    <row r="236" spans="1:6" x14ac:dyDescent="0.25">
      <c r="A236">
        <v>4</v>
      </c>
      <c r="B236" t="s">
        <v>1213</v>
      </c>
      <c r="C236" s="67">
        <v>10777</v>
      </c>
      <c r="D236" t="s">
        <v>1226</v>
      </c>
      <c r="E236">
        <v>300</v>
      </c>
      <c r="F236" s="232">
        <v>1</v>
      </c>
    </row>
    <row r="237" spans="1:6" x14ac:dyDescent="0.25">
      <c r="A237">
        <v>4</v>
      </c>
      <c r="B237" t="s">
        <v>1213</v>
      </c>
      <c r="C237" s="67">
        <v>10778</v>
      </c>
      <c r="D237" t="s">
        <v>1227</v>
      </c>
      <c r="E237">
        <v>300</v>
      </c>
      <c r="F237" s="232">
        <v>1</v>
      </c>
    </row>
    <row r="238" spans="1:6" x14ac:dyDescent="0.25">
      <c r="A238">
        <v>4</v>
      </c>
      <c r="B238" t="s">
        <v>1213</v>
      </c>
      <c r="C238" s="67">
        <v>10779</v>
      </c>
      <c r="D238" t="s">
        <v>1228</v>
      </c>
      <c r="E238">
        <v>300</v>
      </c>
      <c r="F238" s="232">
        <v>1</v>
      </c>
    </row>
    <row r="239" spans="1:6" x14ac:dyDescent="0.25">
      <c r="A239">
        <v>4</v>
      </c>
      <c r="B239" t="s">
        <v>1213</v>
      </c>
      <c r="C239" s="67">
        <v>10780</v>
      </c>
      <c r="D239" t="s">
        <v>1229</v>
      </c>
      <c r="E239">
        <v>300</v>
      </c>
      <c r="F239" s="232">
        <v>1</v>
      </c>
    </row>
    <row r="240" spans="1:6" x14ac:dyDescent="0.25">
      <c r="A240">
        <v>4</v>
      </c>
      <c r="B240" t="s">
        <v>1213</v>
      </c>
      <c r="C240" s="67">
        <v>10781</v>
      </c>
      <c r="D240" t="s">
        <v>1230</v>
      </c>
      <c r="E240">
        <v>300</v>
      </c>
      <c r="F240" s="232">
        <v>1</v>
      </c>
    </row>
    <row r="241" spans="1:6" x14ac:dyDescent="0.25">
      <c r="A241">
        <v>4</v>
      </c>
      <c r="B241" t="s">
        <v>1231</v>
      </c>
      <c r="C241" s="67">
        <v>10690</v>
      </c>
      <c r="D241" t="s">
        <v>1232</v>
      </c>
      <c r="E241">
        <v>300</v>
      </c>
      <c r="F241" s="232">
        <v>1</v>
      </c>
    </row>
    <row r="242" spans="1:6" x14ac:dyDescent="0.25">
      <c r="A242">
        <v>4</v>
      </c>
      <c r="B242" t="s">
        <v>1231</v>
      </c>
      <c r="C242" s="67">
        <v>10691</v>
      </c>
      <c r="D242" t="s">
        <v>1233</v>
      </c>
      <c r="E242">
        <v>300</v>
      </c>
      <c r="F242" s="232">
        <v>1</v>
      </c>
    </row>
    <row r="243" spans="1:6" x14ac:dyDescent="0.25">
      <c r="A243">
        <v>4</v>
      </c>
      <c r="B243" t="s">
        <v>1231</v>
      </c>
      <c r="C243" s="67">
        <v>10789</v>
      </c>
      <c r="D243" t="s">
        <v>1234</v>
      </c>
      <c r="E243">
        <v>300</v>
      </c>
      <c r="F243" s="232">
        <v>1</v>
      </c>
    </row>
    <row r="244" spans="1:6" x14ac:dyDescent="0.25">
      <c r="A244">
        <v>4</v>
      </c>
      <c r="B244" t="s">
        <v>1231</v>
      </c>
      <c r="C244" s="67">
        <v>10790</v>
      </c>
      <c r="D244" t="s">
        <v>1235</v>
      </c>
      <c r="E244">
        <v>300</v>
      </c>
      <c r="F244" s="232">
        <v>1</v>
      </c>
    </row>
    <row r="245" spans="1:6" x14ac:dyDescent="0.25">
      <c r="A245">
        <v>4</v>
      </c>
      <c r="B245" t="s">
        <v>1231</v>
      </c>
      <c r="C245" s="67">
        <v>10791</v>
      </c>
      <c r="D245" t="s">
        <v>1236</v>
      </c>
      <c r="E245">
        <v>300</v>
      </c>
      <c r="F245" s="232">
        <v>1</v>
      </c>
    </row>
    <row r="246" spans="1:6" x14ac:dyDescent="0.25">
      <c r="A246">
        <v>4</v>
      </c>
      <c r="B246" t="s">
        <v>1231</v>
      </c>
      <c r="C246" s="67">
        <v>10792</v>
      </c>
      <c r="D246" t="s">
        <v>1237</v>
      </c>
      <c r="E246">
        <v>300</v>
      </c>
      <c r="F246" s="232">
        <v>1</v>
      </c>
    </row>
    <row r="247" spans="1:6" x14ac:dyDescent="0.25">
      <c r="A247">
        <v>4</v>
      </c>
      <c r="B247" t="s">
        <v>1231</v>
      </c>
      <c r="C247" s="67">
        <v>10793</v>
      </c>
      <c r="D247" t="s">
        <v>1238</v>
      </c>
      <c r="E247">
        <v>300</v>
      </c>
      <c r="F247" s="232">
        <v>1</v>
      </c>
    </row>
    <row r="248" spans="1:6" x14ac:dyDescent="0.25">
      <c r="A248">
        <v>4</v>
      </c>
      <c r="B248" t="s">
        <v>1231</v>
      </c>
      <c r="C248" s="67">
        <v>10794</v>
      </c>
      <c r="D248" t="s">
        <v>1239</v>
      </c>
      <c r="E248">
        <v>300</v>
      </c>
      <c r="F248" s="232">
        <v>1</v>
      </c>
    </row>
    <row r="249" spans="1:6" x14ac:dyDescent="0.25">
      <c r="A249">
        <v>4</v>
      </c>
      <c r="B249" t="s">
        <v>1231</v>
      </c>
      <c r="C249" s="67">
        <v>10795</v>
      </c>
      <c r="D249" t="s">
        <v>1240</v>
      </c>
      <c r="E249">
        <v>300</v>
      </c>
      <c r="F249" s="232">
        <v>1</v>
      </c>
    </row>
    <row r="250" spans="1:6" x14ac:dyDescent="0.25">
      <c r="A250">
        <v>4</v>
      </c>
      <c r="B250" t="s">
        <v>1231</v>
      </c>
      <c r="C250" s="67">
        <v>10796</v>
      </c>
      <c r="D250" t="s">
        <v>1241</v>
      </c>
      <c r="E250">
        <v>300</v>
      </c>
      <c r="F250" s="232">
        <v>1</v>
      </c>
    </row>
    <row r="251" spans="1:6" x14ac:dyDescent="0.25">
      <c r="A251">
        <v>4</v>
      </c>
      <c r="B251" t="s">
        <v>1231</v>
      </c>
      <c r="C251" s="67">
        <v>10797</v>
      </c>
      <c r="D251" t="s">
        <v>1242</v>
      </c>
      <c r="E251">
        <v>300</v>
      </c>
      <c r="F251" s="232">
        <v>1</v>
      </c>
    </row>
    <row r="252" spans="1:6" x14ac:dyDescent="0.25">
      <c r="A252">
        <v>4</v>
      </c>
      <c r="B252" t="s">
        <v>1243</v>
      </c>
      <c r="C252" s="67">
        <v>10661</v>
      </c>
      <c r="D252" t="s">
        <v>1244</v>
      </c>
      <c r="E252">
        <v>300</v>
      </c>
      <c r="F252" s="232">
        <v>1</v>
      </c>
    </row>
    <row r="253" spans="1:6" x14ac:dyDescent="0.25">
      <c r="A253">
        <v>4</v>
      </c>
      <c r="B253" t="s">
        <v>1243</v>
      </c>
      <c r="C253" s="67">
        <v>10695</v>
      </c>
      <c r="D253" t="s">
        <v>1245</v>
      </c>
      <c r="E253">
        <v>300</v>
      </c>
      <c r="F253" s="232">
        <v>1</v>
      </c>
    </row>
    <row r="254" spans="1:6" x14ac:dyDescent="0.25">
      <c r="A254">
        <v>4</v>
      </c>
      <c r="B254" t="s">
        <v>1243</v>
      </c>
      <c r="C254" s="67">
        <v>10807</v>
      </c>
      <c r="D254" t="s">
        <v>1246</v>
      </c>
      <c r="E254">
        <v>300</v>
      </c>
      <c r="F254" s="232">
        <v>1</v>
      </c>
    </row>
    <row r="255" spans="1:6" x14ac:dyDescent="0.25">
      <c r="A255">
        <v>4</v>
      </c>
      <c r="B255" t="s">
        <v>1243</v>
      </c>
      <c r="C255" s="67">
        <v>10808</v>
      </c>
      <c r="D255" t="s">
        <v>1247</v>
      </c>
      <c r="E255">
        <v>300</v>
      </c>
      <c r="F255" s="232">
        <v>1</v>
      </c>
    </row>
    <row r="256" spans="1:6" x14ac:dyDescent="0.25">
      <c r="A256">
        <v>4</v>
      </c>
      <c r="B256" t="s">
        <v>1243</v>
      </c>
      <c r="C256" s="67">
        <v>10809</v>
      </c>
      <c r="D256" t="s">
        <v>1248</v>
      </c>
      <c r="E256">
        <v>300</v>
      </c>
      <c r="F256" s="232">
        <v>1</v>
      </c>
    </row>
    <row r="257" spans="1:6" x14ac:dyDescent="0.25">
      <c r="A257">
        <v>4</v>
      </c>
      <c r="B257" t="s">
        <v>1243</v>
      </c>
      <c r="C257" s="67">
        <v>10810</v>
      </c>
      <c r="D257" t="s">
        <v>1249</v>
      </c>
      <c r="E257">
        <v>300</v>
      </c>
      <c r="F257" s="232">
        <v>1</v>
      </c>
    </row>
    <row r="258" spans="1:6" x14ac:dyDescent="0.25">
      <c r="A258">
        <v>4</v>
      </c>
      <c r="B258" t="s">
        <v>1243</v>
      </c>
      <c r="C258" s="67">
        <v>10811</v>
      </c>
      <c r="D258" t="s">
        <v>1250</v>
      </c>
      <c r="E258">
        <v>300</v>
      </c>
      <c r="F258" s="232">
        <v>1</v>
      </c>
    </row>
    <row r="259" spans="1:6" x14ac:dyDescent="0.25">
      <c r="A259">
        <v>4</v>
      </c>
      <c r="B259" t="s">
        <v>1243</v>
      </c>
      <c r="C259" s="67">
        <v>10812</v>
      </c>
      <c r="D259" t="s">
        <v>1251</v>
      </c>
      <c r="E259">
        <v>300</v>
      </c>
      <c r="F259" s="232">
        <v>1</v>
      </c>
    </row>
    <row r="260" spans="1:6" x14ac:dyDescent="0.25">
      <c r="A260">
        <v>4</v>
      </c>
      <c r="B260" t="s">
        <v>1243</v>
      </c>
      <c r="C260" s="67">
        <v>10813</v>
      </c>
      <c r="D260" t="s">
        <v>1252</v>
      </c>
      <c r="E260">
        <v>270</v>
      </c>
      <c r="F260" s="232">
        <v>0</v>
      </c>
    </row>
    <row r="261" spans="1:6" x14ac:dyDescent="0.25">
      <c r="A261">
        <v>4</v>
      </c>
      <c r="B261" t="s">
        <v>1243</v>
      </c>
      <c r="C261" s="67">
        <v>10814</v>
      </c>
      <c r="D261" t="s">
        <v>1253</v>
      </c>
      <c r="E261">
        <v>300</v>
      </c>
      <c r="F261" s="232">
        <v>1</v>
      </c>
    </row>
    <row r="262" spans="1:6" x14ac:dyDescent="0.25">
      <c r="A262">
        <v>4</v>
      </c>
      <c r="B262" t="s">
        <v>1243</v>
      </c>
      <c r="C262" s="67">
        <v>10815</v>
      </c>
      <c r="D262" t="s">
        <v>1254</v>
      </c>
      <c r="E262">
        <v>300</v>
      </c>
      <c r="F262" s="232">
        <v>1</v>
      </c>
    </row>
    <row r="263" spans="1:6" x14ac:dyDescent="0.25">
      <c r="A263">
        <v>4</v>
      </c>
      <c r="B263" t="s">
        <v>1243</v>
      </c>
      <c r="C263" s="67">
        <v>10816</v>
      </c>
      <c r="D263" t="s">
        <v>1255</v>
      </c>
      <c r="E263">
        <v>300</v>
      </c>
      <c r="F263" s="232">
        <v>1</v>
      </c>
    </row>
    <row r="264" spans="1:6" x14ac:dyDescent="0.25">
      <c r="A264">
        <v>4</v>
      </c>
      <c r="B264" t="s">
        <v>1256</v>
      </c>
      <c r="C264" s="67">
        <v>10692</v>
      </c>
      <c r="D264" t="s">
        <v>1257</v>
      </c>
      <c r="E264">
        <v>300</v>
      </c>
      <c r="F264" s="232">
        <v>1</v>
      </c>
    </row>
    <row r="265" spans="1:6" x14ac:dyDescent="0.25">
      <c r="A265">
        <v>4</v>
      </c>
      <c r="B265" t="s">
        <v>1256</v>
      </c>
      <c r="C265" s="67">
        <v>10693</v>
      </c>
      <c r="D265" t="s">
        <v>1258</v>
      </c>
      <c r="E265">
        <v>300</v>
      </c>
      <c r="F265" s="232">
        <v>1</v>
      </c>
    </row>
    <row r="266" spans="1:6" x14ac:dyDescent="0.25">
      <c r="A266">
        <v>4</v>
      </c>
      <c r="B266" t="s">
        <v>1256</v>
      </c>
      <c r="C266" s="67">
        <v>10798</v>
      </c>
      <c r="D266" t="s">
        <v>1259</v>
      </c>
      <c r="E266">
        <v>300</v>
      </c>
      <c r="F266" s="232">
        <v>1</v>
      </c>
    </row>
    <row r="267" spans="1:6" x14ac:dyDescent="0.25">
      <c r="A267">
        <v>4</v>
      </c>
      <c r="B267" t="s">
        <v>1256</v>
      </c>
      <c r="C267" s="67">
        <v>10799</v>
      </c>
      <c r="D267" t="s">
        <v>1260</v>
      </c>
      <c r="E267">
        <v>300</v>
      </c>
      <c r="F267" s="232">
        <v>1</v>
      </c>
    </row>
    <row r="268" spans="1:6" x14ac:dyDescent="0.25">
      <c r="A268">
        <v>4</v>
      </c>
      <c r="B268" t="s">
        <v>1256</v>
      </c>
      <c r="C268" s="67">
        <v>10800</v>
      </c>
      <c r="D268" t="s">
        <v>1261</v>
      </c>
      <c r="E268">
        <v>290</v>
      </c>
      <c r="F268" s="232">
        <v>0</v>
      </c>
    </row>
    <row r="269" spans="1:6" x14ac:dyDescent="0.25">
      <c r="A269">
        <v>4</v>
      </c>
      <c r="B269" t="s">
        <v>1256</v>
      </c>
      <c r="C269" s="67">
        <v>10801</v>
      </c>
      <c r="D269" t="s">
        <v>1262</v>
      </c>
      <c r="E269">
        <v>300</v>
      </c>
      <c r="F269" s="232">
        <v>1</v>
      </c>
    </row>
    <row r="270" spans="1:6" x14ac:dyDescent="0.25">
      <c r="A270">
        <v>4</v>
      </c>
      <c r="B270" t="s">
        <v>1263</v>
      </c>
      <c r="C270" s="67">
        <v>10689</v>
      </c>
      <c r="D270" t="s">
        <v>1264</v>
      </c>
      <c r="E270">
        <v>300</v>
      </c>
      <c r="F270" s="232">
        <v>1</v>
      </c>
    </row>
    <row r="271" spans="1:6" x14ac:dyDescent="0.25">
      <c r="A271">
        <v>4</v>
      </c>
      <c r="B271" t="s">
        <v>1263</v>
      </c>
      <c r="C271" s="67">
        <v>10782</v>
      </c>
      <c r="D271" t="s">
        <v>1265</v>
      </c>
      <c r="E271">
        <v>300</v>
      </c>
      <c r="F271" s="232">
        <v>1</v>
      </c>
    </row>
    <row r="272" spans="1:6" x14ac:dyDescent="0.25">
      <c r="A272">
        <v>4</v>
      </c>
      <c r="B272" t="s">
        <v>1263</v>
      </c>
      <c r="C272" s="67">
        <v>10784</v>
      </c>
      <c r="D272" t="s">
        <v>1266</v>
      </c>
      <c r="E272">
        <v>300</v>
      </c>
      <c r="F272" s="232">
        <v>1</v>
      </c>
    </row>
    <row r="273" spans="1:6" x14ac:dyDescent="0.25">
      <c r="A273">
        <v>4</v>
      </c>
      <c r="B273" t="s">
        <v>1263</v>
      </c>
      <c r="C273" s="67">
        <v>10785</v>
      </c>
      <c r="D273" t="s">
        <v>1267</v>
      </c>
      <c r="E273">
        <v>300</v>
      </c>
      <c r="F273" s="232">
        <v>1</v>
      </c>
    </row>
    <row r="274" spans="1:6" x14ac:dyDescent="0.25">
      <c r="A274">
        <v>4</v>
      </c>
      <c r="B274" t="s">
        <v>1263</v>
      </c>
      <c r="C274" s="67">
        <v>10786</v>
      </c>
      <c r="D274" t="s">
        <v>1268</v>
      </c>
      <c r="E274">
        <v>300</v>
      </c>
      <c r="F274" s="232">
        <v>1</v>
      </c>
    </row>
    <row r="275" spans="1:6" x14ac:dyDescent="0.25">
      <c r="A275">
        <v>4</v>
      </c>
      <c r="B275" t="s">
        <v>1263</v>
      </c>
      <c r="C275" s="67">
        <v>10787</v>
      </c>
      <c r="D275" t="s">
        <v>1269</v>
      </c>
      <c r="E275">
        <v>300</v>
      </c>
      <c r="F275" s="232">
        <v>1</v>
      </c>
    </row>
    <row r="276" spans="1:6" x14ac:dyDescent="0.25">
      <c r="A276">
        <v>4</v>
      </c>
      <c r="B276" t="s">
        <v>1263</v>
      </c>
      <c r="C276" s="67">
        <v>10788</v>
      </c>
      <c r="D276" t="s">
        <v>1270</v>
      </c>
      <c r="E276">
        <v>300</v>
      </c>
      <c r="F276" s="232">
        <v>1</v>
      </c>
    </row>
    <row r="277" spans="1:6" x14ac:dyDescent="0.25">
      <c r="A277">
        <v>5</v>
      </c>
      <c r="B277" t="s">
        <v>1271</v>
      </c>
      <c r="C277" s="67">
        <v>10731</v>
      </c>
      <c r="D277" t="s">
        <v>1272</v>
      </c>
      <c r="E277">
        <v>300</v>
      </c>
      <c r="F277" s="232">
        <v>1</v>
      </c>
    </row>
    <row r="278" spans="1:6" x14ac:dyDescent="0.25">
      <c r="A278">
        <v>5</v>
      </c>
      <c r="B278" t="s">
        <v>1271</v>
      </c>
      <c r="C278" s="67">
        <v>10732</v>
      </c>
      <c r="D278" t="s">
        <v>1273</v>
      </c>
      <c r="E278">
        <v>300</v>
      </c>
      <c r="F278" s="232">
        <v>1</v>
      </c>
    </row>
    <row r="279" spans="1:6" x14ac:dyDescent="0.25">
      <c r="A279">
        <v>5</v>
      </c>
      <c r="B279" t="s">
        <v>1271</v>
      </c>
      <c r="C279" s="67">
        <v>11278</v>
      </c>
      <c r="D279" t="s">
        <v>1274</v>
      </c>
      <c r="E279">
        <v>290</v>
      </c>
      <c r="F279" s="232">
        <v>0</v>
      </c>
    </row>
    <row r="280" spans="1:6" x14ac:dyDescent="0.25">
      <c r="A280">
        <v>5</v>
      </c>
      <c r="B280" t="s">
        <v>1271</v>
      </c>
      <c r="C280" s="67">
        <v>11279</v>
      </c>
      <c r="D280" t="s">
        <v>1275</v>
      </c>
      <c r="E280">
        <v>280</v>
      </c>
      <c r="F280" s="232">
        <v>0</v>
      </c>
    </row>
    <row r="281" spans="1:6" x14ac:dyDescent="0.25">
      <c r="A281">
        <v>5</v>
      </c>
      <c r="B281" t="s">
        <v>1271</v>
      </c>
      <c r="C281" s="67">
        <v>11280</v>
      </c>
      <c r="D281" t="s">
        <v>1276</v>
      </c>
      <c r="E281">
        <v>300</v>
      </c>
      <c r="F281" s="232">
        <v>1</v>
      </c>
    </row>
    <row r="282" spans="1:6" x14ac:dyDescent="0.25">
      <c r="A282">
        <v>5</v>
      </c>
      <c r="B282" t="s">
        <v>1271</v>
      </c>
      <c r="C282" s="67">
        <v>11281</v>
      </c>
      <c r="D282" t="s">
        <v>1277</v>
      </c>
      <c r="E282">
        <v>300</v>
      </c>
      <c r="F282" s="232">
        <v>1</v>
      </c>
    </row>
    <row r="283" spans="1:6" x14ac:dyDescent="0.25">
      <c r="A283">
        <v>5</v>
      </c>
      <c r="B283" t="s">
        <v>1271</v>
      </c>
      <c r="C283" s="67">
        <v>11282</v>
      </c>
      <c r="D283" t="s">
        <v>1278</v>
      </c>
      <c r="E283">
        <v>300</v>
      </c>
      <c r="F283" s="232">
        <v>1</v>
      </c>
    </row>
    <row r="284" spans="1:6" x14ac:dyDescent="0.25">
      <c r="A284">
        <v>5</v>
      </c>
      <c r="B284" t="s">
        <v>1271</v>
      </c>
      <c r="C284" s="67">
        <v>11283</v>
      </c>
      <c r="D284" t="s">
        <v>1279</v>
      </c>
      <c r="E284">
        <v>300</v>
      </c>
      <c r="F284" s="232">
        <v>1</v>
      </c>
    </row>
    <row r="285" spans="1:6" x14ac:dyDescent="0.25">
      <c r="A285">
        <v>5</v>
      </c>
      <c r="B285" t="s">
        <v>1271</v>
      </c>
      <c r="C285" s="67">
        <v>11284</v>
      </c>
      <c r="D285" t="s">
        <v>1280</v>
      </c>
      <c r="E285">
        <v>300</v>
      </c>
      <c r="F285" s="232">
        <v>1</v>
      </c>
    </row>
    <row r="286" spans="1:6" x14ac:dyDescent="0.25">
      <c r="A286">
        <v>5</v>
      </c>
      <c r="B286" t="s">
        <v>1271</v>
      </c>
      <c r="C286" s="67">
        <v>11285</v>
      </c>
      <c r="D286" t="s">
        <v>1281</v>
      </c>
      <c r="E286">
        <v>300</v>
      </c>
      <c r="F286" s="232">
        <v>1</v>
      </c>
    </row>
    <row r="287" spans="1:6" x14ac:dyDescent="0.25">
      <c r="A287">
        <v>5</v>
      </c>
      <c r="B287" t="s">
        <v>1271</v>
      </c>
      <c r="C287" s="67">
        <v>11286</v>
      </c>
      <c r="D287" t="s">
        <v>1282</v>
      </c>
      <c r="E287">
        <v>295</v>
      </c>
      <c r="F287" s="232">
        <v>0</v>
      </c>
    </row>
    <row r="288" spans="1:6" x14ac:dyDescent="0.25">
      <c r="A288">
        <v>5</v>
      </c>
      <c r="B288" t="s">
        <v>1271</v>
      </c>
      <c r="C288" s="67">
        <v>11287</v>
      </c>
      <c r="D288" t="s">
        <v>1283</v>
      </c>
      <c r="E288">
        <v>300</v>
      </c>
      <c r="F288" s="232">
        <v>1</v>
      </c>
    </row>
    <row r="289" spans="1:6" x14ac:dyDescent="0.25">
      <c r="A289">
        <v>5</v>
      </c>
      <c r="B289" t="s">
        <v>1271</v>
      </c>
      <c r="C289" s="67">
        <v>11288</v>
      </c>
      <c r="D289" t="s">
        <v>1284</v>
      </c>
      <c r="E289">
        <v>295</v>
      </c>
      <c r="F289" s="232">
        <v>0</v>
      </c>
    </row>
    <row r="290" spans="1:6" x14ac:dyDescent="0.25">
      <c r="A290">
        <v>5</v>
      </c>
      <c r="B290" t="s">
        <v>1271</v>
      </c>
      <c r="C290" s="67">
        <v>14136</v>
      </c>
      <c r="D290" t="s">
        <v>1285</v>
      </c>
      <c r="E290">
        <v>300</v>
      </c>
      <c r="F290" s="232">
        <v>1</v>
      </c>
    </row>
    <row r="291" spans="1:6" x14ac:dyDescent="0.25">
      <c r="A291">
        <v>5</v>
      </c>
      <c r="B291" t="s">
        <v>1271</v>
      </c>
      <c r="C291" s="67">
        <v>21948</v>
      </c>
      <c r="D291" t="s">
        <v>1286</v>
      </c>
      <c r="E291">
        <v>300</v>
      </c>
      <c r="F291" s="232">
        <v>1</v>
      </c>
    </row>
    <row r="292" spans="1:6" x14ac:dyDescent="0.25">
      <c r="A292">
        <v>5</v>
      </c>
      <c r="B292" t="s">
        <v>1287</v>
      </c>
      <c r="C292" s="67">
        <v>10679</v>
      </c>
      <c r="D292" t="s">
        <v>1288</v>
      </c>
      <c r="E292">
        <v>300</v>
      </c>
      <c r="F292" s="232">
        <v>1</v>
      </c>
    </row>
    <row r="293" spans="1:6" x14ac:dyDescent="0.25">
      <c r="A293">
        <v>5</v>
      </c>
      <c r="B293" t="s">
        <v>1287</v>
      </c>
      <c r="C293" s="67">
        <v>11297</v>
      </c>
      <c r="D293" t="s">
        <v>1289</v>
      </c>
      <c r="E293">
        <v>260</v>
      </c>
      <c r="F293" s="232">
        <v>0</v>
      </c>
    </row>
    <row r="294" spans="1:6" x14ac:dyDescent="0.25">
      <c r="A294">
        <v>5</v>
      </c>
      <c r="B294" t="s">
        <v>1287</v>
      </c>
      <c r="C294" s="67">
        <v>11298</v>
      </c>
      <c r="D294" t="s">
        <v>1290</v>
      </c>
      <c r="E294">
        <v>300</v>
      </c>
      <c r="F294" s="232">
        <v>1</v>
      </c>
    </row>
    <row r="295" spans="1:6" x14ac:dyDescent="0.25">
      <c r="A295">
        <v>5</v>
      </c>
      <c r="B295" t="s">
        <v>1287</v>
      </c>
      <c r="C295" s="67">
        <v>11299</v>
      </c>
      <c r="D295" t="s">
        <v>1291</v>
      </c>
      <c r="E295">
        <v>300</v>
      </c>
      <c r="F295" s="232">
        <v>1</v>
      </c>
    </row>
    <row r="296" spans="1:6" x14ac:dyDescent="0.25">
      <c r="A296">
        <v>5</v>
      </c>
      <c r="B296" t="s">
        <v>1287</v>
      </c>
      <c r="C296" s="67">
        <v>11300</v>
      </c>
      <c r="D296" t="s">
        <v>1292</v>
      </c>
      <c r="E296">
        <v>300</v>
      </c>
      <c r="F296" s="232">
        <v>1</v>
      </c>
    </row>
    <row r="297" spans="1:6" x14ac:dyDescent="0.25">
      <c r="A297">
        <v>5</v>
      </c>
      <c r="B297" t="s">
        <v>1287</v>
      </c>
      <c r="C297" s="67">
        <v>11301</v>
      </c>
      <c r="D297" t="s">
        <v>1293</v>
      </c>
      <c r="E297">
        <v>300</v>
      </c>
      <c r="F297" s="232">
        <v>1</v>
      </c>
    </row>
    <row r="298" spans="1:6" x14ac:dyDescent="0.25">
      <c r="A298">
        <v>5</v>
      </c>
      <c r="B298" t="s">
        <v>1287</v>
      </c>
      <c r="C298" s="67">
        <v>11302</v>
      </c>
      <c r="D298" t="s">
        <v>1294</v>
      </c>
      <c r="E298">
        <v>300</v>
      </c>
      <c r="F298" s="232">
        <v>1</v>
      </c>
    </row>
    <row r="299" spans="1:6" x14ac:dyDescent="0.25">
      <c r="A299">
        <v>5</v>
      </c>
      <c r="B299" t="s">
        <v>1287</v>
      </c>
      <c r="C299" s="67">
        <v>11303</v>
      </c>
      <c r="D299" t="s">
        <v>1295</v>
      </c>
      <c r="E299">
        <v>300</v>
      </c>
      <c r="F299" s="232">
        <v>1</v>
      </c>
    </row>
    <row r="300" spans="1:6" x14ac:dyDescent="0.25">
      <c r="A300">
        <v>5</v>
      </c>
      <c r="B300" t="s">
        <v>1287</v>
      </c>
      <c r="C300" s="67">
        <v>13819</v>
      </c>
      <c r="D300" t="s">
        <v>1296</v>
      </c>
      <c r="E300">
        <v>300</v>
      </c>
      <c r="F300" s="232">
        <v>1</v>
      </c>
    </row>
    <row r="301" spans="1:6" x14ac:dyDescent="0.25">
      <c r="A301">
        <v>5</v>
      </c>
      <c r="B301" t="s">
        <v>1297</v>
      </c>
      <c r="C301" s="67">
        <v>10737</v>
      </c>
      <c r="D301" t="s">
        <v>1298</v>
      </c>
      <c r="E301">
        <v>0</v>
      </c>
      <c r="F301" s="232">
        <v>0</v>
      </c>
    </row>
    <row r="302" spans="1:6" x14ac:dyDescent="0.25">
      <c r="A302">
        <v>5</v>
      </c>
      <c r="B302" t="s">
        <v>1297</v>
      </c>
      <c r="C302" s="67">
        <v>11315</v>
      </c>
      <c r="D302" t="s">
        <v>1299</v>
      </c>
      <c r="E302">
        <v>300</v>
      </c>
      <c r="F302" s="232">
        <v>1</v>
      </c>
    </row>
    <row r="303" spans="1:6" x14ac:dyDescent="0.25">
      <c r="A303">
        <v>5</v>
      </c>
      <c r="B303" t="s">
        <v>1297</v>
      </c>
      <c r="C303" s="67">
        <v>11316</v>
      </c>
      <c r="D303" t="s">
        <v>1300</v>
      </c>
      <c r="E303">
        <v>300</v>
      </c>
      <c r="F303" s="232">
        <v>1</v>
      </c>
    </row>
    <row r="304" spans="1:6" x14ac:dyDescent="0.25">
      <c r="A304">
        <v>5</v>
      </c>
      <c r="B304" t="s">
        <v>1297</v>
      </c>
      <c r="C304" s="67">
        <v>11317</v>
      </c>
      <c r="D304" t="s">
        <v>1301</v>
      </c>
      <c r="E304">
        <v>300</v>
      </c>
      <c r="F304" s="232">
        <v>1</v>
      </c>
    </row>
    <row r="305" spans="1:6" x14ac:dyDescent="0.25">
      <c r="A305">
        <v>5</v>
      </c>
      <c r="B305" t="s">
        <v>1297</v>
      </c>
      <c r="C305" s="67">
        <v>11318</v>
      </c>
      <c r="D305" t="s">
        <v>1302</v>
      </c>
      <c r="E305">
        <v>300</v>
      </c>
      <c r="F305" s="232">
        <v>1</v>
      </c>
    </row>
    <row r="306" spans="1:6" x14ac:dyDescent="0.25">
      <c r="A306">
        <v>5</v>
      </c>
      <c r="B306" t="s">
        <v>1297</v>
      </c>
      <c r="C306" s="67">
        <v>11319</v>
      </c>
      <c r="D306" t="s">
        <v>1303</v>
      </c>
      <c r="E306">
        <v>300</v>
      </c>
      <c r="F306" s="232">
        <v>1</v>
      </c>
    </row>
    <row r="307" spans="1:6" x14ac:dyDescent="0.25">
      <c r="A307">
        <v>5</v>
      </c>
      <c r="B307" t="s">
        <v>1297</v>
      </c>
      <c r="C307" s="67">
        <v>11320</v>
      </c>
      <c r="D307" t="s">
        <v>1304</v>
      </c>
      <c r="E307">
        <v>300</v>
      </c>
      <c r="F307" s="232">
        <v>1</v>
      </c>
    </row>
    <row r="308" spans="1:6" x14ac:dyDescent="0.25">
      <c r="A308">
        <v>5</v>
      </c>
      <c r="B308" t="s">
        <v>1297</v>
      </c>
      <c r="C308" s="67">
        <v>11321</v>
      </c>
      <c r="D308" t="s">
        <v>1305</v>
      </c>
      <c r="E308">
        <v>300</v>
      </c>
      <c r="F308" s="232">
        <v>1</v>
      </c>
    </row>
    <row r="309" spans="1:6" x14ac:dyDescent="0.25">
      <c r="A309">
        <v>5</v>
      </c>
      <c r="B309" t="s">
        <v>1306</v>
      </c>
      <c r="C309" s="67">
        <v>10736</v>
      </c>
      <c r="D309" t="s">
        <v>1307</v>
      </c>
      <c r="E309">
        <v>300</v>
      </c>
      <c r="F309" s="232">
        <v>1</v>
      </c>
    </row>
    <row r="310" spans="1:6" x14ac:dyDescent="0.25">
      <c r="A310">
        <v>5</v>
      </c>
      <c r="B310" t="s">
        <v>1306</v>
      </c>
      <c r="C310" s="67">
        <v>11308</v>
      </c>
      <c r="D310" t="s">
        <v>1308</v>
      </c>
      <c r="E310">
        <v>300</v>
      </c>
      <c r="F310" s="232">
        <v>1</v>
      </c>
    </row>
    <row r="311" spans="1:6" x14ac:dyDescent="0.25">
      <c r="A311">
        <v>5</v>
      </c>
      <c r="B311" t="s">
        <v>1306</v>
      </c>
      <c r="C311" s="67">
        <v>11309</v>
      </c>
      <c r="D311" t="s">
        <v>1309</v>
      </c>
      <c r="E311">
        <v>300</v>
      </c>
      <c r="F311" s="232">
        <v>1</v>
      </c>
    </row>
    <row r="312" spans="1:6" x14ac:dyDescent="0.25">
      <c r="A312">
        <v>5</v>
      </c>
      <c r="B312" t="s">
        <v>1306</v>
      </c>
      <c r="C312" s="67">
        <v>11310</v>
      </c>
      <c r="D312" t="s">
        <v>1310</v>
      </c>
      <c r="E312">
        <v>300</v>
      </c>
      <c r="F312" s="232">
        <v>1</v>
      </c>
    </row>
    <row r="313" spans="1:6" x14ac:dyDescent="0.25">
      <c r="A313">
        <v>5</v>
      </c>
      <c r="B313" t="s">
        <v>1306</v>
      </c>
      <c r="C313" s="67">
        <v>11311</v>
      </c>
      <c r="D313" t="s">
        <v>1311</v>
      </c>
      <c r="E313">
        <v>300</v>
      </c>
      <c r="F313" s="232">
        <v>1</v>
      </c>
    </row>
    <row r="314" spans="1:6" x14ac:dyDescent="0.25">
      <c r="A314">
        <v>5</v>
      </c>
      <c r="B314" t="s">
        <v>1306</v>
      </c>
      <c r="C314" s="67">
        <v>11312</v>
      </c>
      <c r="D314" t="s">
        <v>1312</v>
      </c>
      <c r="E314">
        <v>300</v>
      </c>
      <c r="F314" s="232">
        <v>1</v>
      </c>
    </row>
    <row r="315" spans="1:6" x14ac:dyDescent="0.25">
      <c r="A315">
        <v>5</v>
      </c>
      <c r="B315" t="s">
        <v>1306</v>
      </c>
      <c r="C315" s="67">
        <v>11313</v>
      </c>
      <c r="D315" t="s">
        <v>1313</v>
      </c>
      <c r="E315">
        <v>300</v>
      </c>
      <c r="F315" s="232">
        <v>1</v>
      </c>
    </row>
    <row r="316" spans="1:6" x14ac:dyDescent="0.25">
      <c r="A316">
        <v>5</v>
      </c>
      <c r="B316" t="s">
        <v>1306</v>
      </c>
      <c r="C316" s="67">
        <v>11314</v>
      </c>
      <c r="D316" t="s">
        <v>1314</v>
      </c>
      <c r="E316">
        <v>300</v>
      </c>
      <c r="F316" s="232">
        <v>1</v>
      </c>
    </row>
    <row r="317" spans="1:6" x14ac:dyDescent="0.25">
      <c r="A317">
        <v>5</v>
      </c>
      <c r="B317" t="s">
        <v>1315</v>
      </c>
      <c r="C317" s="67">
        <v>10677</v>
      </c>
      <c r="D317" t="s">
        <v>1316</v>
      </c>
      <c r="E317">
        <v>300</v>
      </c>
      <c r="F317" s="232">
        <v>1</v>
      </c>
    </row>
    <row r="318" spans="1:6" x14ac:dyDescent="0.25">
      <c r="A318">
        <v>5</v>
      </c>
      <c r="B318" t="s">
        <v>1315</v>
      </c>
      <c r="C318" s="67">
        <v>10728</v>
      </c>
      <c r="D318" t="s">
        <v>1317</v>
      </c>
      <c r="E318">
        <v>300</v>
      </c>
      <c r="F318" s="232">
        <v>1</v>
      </c>
    </row>
    <row r="319" spans="1:6" x14ac:dyDescent="0.25">
      <c r="A319">
        <v>5</v>
      </c>
      <c r="B319" t="s">
        <v>1315</v>
      </c>
      <c r="C319" s="67">
        <v>10729</v>
      </c>
      <c r="D319" t="s">
        <v>1318</v>
      </c>
      <c r="E319">
        <v>300</v>
      </c>
      <c r="F319" s="232">
        <v>1</v>
      </c>
    </row>
    <row r="320" spans="1:6" x14ac:dyDescent="0.25">
      <c r="A320">
        <v>5</v>
      </c>
      <c r="B320" t="s">
        <v>1315</v>
      </c>
      <c r="C320" s="67">
        <v>10730</v>
      </c>
      <c r="D320" t="s">
        <v>1319</v>
      </c>
      <c r="E320">
        <v>300</v>
      </c>
      <c r="F320" s="232">
        <v>1</v>
      </c>
    </row>
    <row r="321" spans="1:6" x14ac:dyDescent="0.25">
      <c r="A321">
        <v>5</v>
      </c>
      <c r="B321" t="s">
        <v>1315</v>
      </c>
      <c r="C321" s="67">
        <v>11273</v>
      </c>
      <c r="D321" t="s">
        <v>1320</v>
      </c>
      <c r="E321">
        <v>300</v>
      </c>
      <c r="F321" s="232">
        <v>1</v>
      </c>
    </row>
    <row r="322" spans="1:6" x14ac:dyDescent="0.25">
      <c r="A322">
        <v>5</v>
      </c>
      <c r="B322" t="s">
        <v>1315</v>
      </c>
      <c r="C322" s="67">
        <v>11274</v>
      </c>
      <c r="D322" t="s">
        <v>1321</v>
      </c>
      <c r="E322">
        <v>300</v>
      </c>
      <c r="F322" s="232">
        <v>1</v>
      </c>
    </row>
    <row r="323" spans="1:6" x14ac:dyDescent="0.25">
      <c r="A323">
        <v>5</v>
      </c>
      <c r="B323" t="s">
        <v>1315</v>
      </c>
      <c r="C323" s="67">
        <v>11275</v>
      </c>
      <c r="D323" t="s">
        <v>1322</v>
      </c>
      <c r="E323">
        <v>300</v>
      </c>
      <c r="F323" s="232">
        <v>1</v>
      </c>
    </row>
    <row r="324" spans="1:6" x14ac:dyDescent="0.25">
      <c r="A324">
        <v>5</v>
      </c>
      <c r="B324" t="s">
        <v>1315</v>
      </c>
      <c r="C324" s="67">
        <v>11276</v>
      </c>
      <c r="D324" t="s">
        <v>1323</v>
      </c>
      <c r="E324">
        <v>300</v>
      </c>
      <c r="F324" s="232">
        <v>1</v>
      </c>
    </row>
    <row r="325" spans="1:6" x14ac:dyDescent="0.25">
      <c r="A325">
        <v>5</v>
      </c>
      <c r="B325" t="s">
        <v>1315</v>
      </c>
      <c r="C325" s="67">
        <v>11277</v>
      </c>
      <c r="D325" t="s">
        <v>1324</v>
      </c>
      <c r="E325">
        <v>300</v>
      </c>
      <c r="F325" s="232">
        <v>1</v>
      </c>
    </row>
    <row r="326" spans="1:6" x14ac:dyDescent="0.25">
      <c r="A326">
        <v>5</v>
      </c>
      <c r="B326" t="s">
        <v>1315</v>
      </c>
      <c r="C326" s="67">
        <v>11458</v>
      </c>
      <c r="D326" t="s">
        <v>1325</v>
      </c>
      <c r="E326">
        <v>300</v>
      </c>
      <c r="F326" s="232">
        <v>1</v>
      </c>
    </row>
    <row r="327" spans="1:6" x14ac:dyDescent="0.25">
      <c r="A327">
        <v>5</v>
      </c>
      <c r="B327" t="s">
        <v>1315</v>
      </c>
      <c r="C327" s="67">
        <v>28858</v>
      </c>
      <c r="D327" t="s">
        <v>1326</v>
      </c>
      <c r="E327">
        <v>260</v>
      </c>
      <c r="F327" s="232">
        <v>0</v>
      </c>
    </row>
    <row r="328" spans="1:6" x14ac:dyDescent="0.25">
      <c r="A328">
        <v>5</v>
      </c>
      <c r="B328" t="s">
        <v>1327</v>
      </c>
      <c r="C328" s="67">
        <v>10735</v>
      </c>
      <c r="D328" t="s">
        <v>1328</v>
      </c>
      <c r="E328">
        <v>285</v>
      </c>
      <c r="F328" s="232">
        <v>0</v>
      </c>
    </row>
    <row r="329" spans="1:6" x14ac:dyDescent="0.25">
      <c r="A329">
        <v>5</v>
      </c>
      <c r="B329" t="s">
        <v>1327</v>
      </c>
      <c r="C329" s="67">
        <v>11306</v>
      </c>
      <c r="D329" t="s">
        <v>1329</v>
      </c>
      <c r="E329">
        <v>295</v>
      </c>
      <c r="F329" s="232">
        <v>0</v>
      </c>
    </row>
    <row r="330" spans="1:6" x14ac:dyDescent="0.25">
      <c r="A330">
        <v>5</v>
      </c>
      <c r="B330" t="s">
        <v>1327</v>
      </c>
      <c r="C330" s="67">
        <v>11307</v>
      </c>
      <c r="D330" t="s">
        <v>1330</v>
      </c>
      <c r="E330">
        <v>300</v>
      </c>
      <c r="F330" s="232">
        <v>1</v>
      </c>
    </row>
    <row r="331" spans="1:6" x14ac:dyDescent="0.25">
      <c r="A331">
        <v>5</v>
      </c>
      <c r="B331" t="s">
        <v>1331</v>
      </c>
      <c r="C331" s="67">
        <v>10734</v>
      </c>
      <c r="D331" t="s">
        <v>1332</v>
      </c>
      <c r="E331">
        <v>285</v>
      </c>
      <c r="F331" s="232">
        <v>0</v>
      </c>
    </row>
    <row r="332" spans="1:6" x14ac:dyDescent="0.25">
      <c r="A332">
        <v>5</v>
      </c>
      <c r="B332" t="s">
        <v>1331</v>
      </c>
      <c r="C332" s="67">
        <v>11304</v>
      </c>
      <c r="D332" t="s">
        <v>1333</v>
      </c>
      <c r="E332">
        <v>300</v>
      </c>
      <c r="F332" s="232">
        <v>1</v>
      </c>
    </row>
    <row r="333" spans="1:6" x14ac:dyDescent="0.25">
      <c r="A333">
        <v>5</v>
      </c>
      <c r="B333" t="s">
        <v>1331</v>
      </c>
      <c r="C333" s="67">
        <v>11305</v>
      </c>
      <c r="D333" t="s">
        <v>3824</v>
      </c>
      <c r="E333">
        <v>-45</v>
      </c>
      <c r="F333" s="232">
        <v>0</v>
      </c>
    </row>
    <row r="334" spans="1:6" x14ac:dyDescent="0.25">
      <c r="A334">
        <v>5</v>
      </c>
      <c r="B334" t="s">
        <v>1334</v>
      </c>
      <c r="C334" s="67">
        <v>10678</v>
      </c>
      <c r="D334" t="s">
        <v>1335</v>
      </c>
      <c r="E334">
        <v>300</v>
      </c>
      <c r="F334" s="232">
        <v>1</v>
      </c>
    </row>
    <row r="335" spans="1:6" x14ac:dyDescent="0.25">
      <c r="A335">
        <v>5</v>
      </c>
      <c r="B335" t="s">
        <v>1334</v>
      </c>
      <c r="C335" s="67">
        <v>10733</v>
      </c>
      <c r="D335" t="s">
        <v>1336</v>
      </c>
      <c r="E335">
        <v>300</v>
      </c>
      <c r="F335" s="232">
        <v>1</v>
      </c>
    </row>
    <row r="336" spans="1:6" x14ac:dyDescent="0.25">
      <c r="A336">
        <v>5</v>
      </c>
      <c r="B336" t="s">
        <v>1334</v>
      </c>
      <c r="C336" s="67">
        <v>11289</v>
      </c>
      <c r="D336" t="s">
        <v>1337</v>
      </c>
      <c r="E336">
        <v>300</v>
      </c>
      <c r="F336" s="232">
        <v>1</v>
      </c>
    </row>
    <row r="337" spans="1:6" x14ac:dyDescent="0.25">
      <c r="A337">
        <v>5</v>
      </c>
      <c r="B337" t="s">
        <v>1334</v>
      </c>
      <c r="C337" s="67">
        <v>11290</v>
      </c>
      <c r="D337" t="s">
        <v>1338</v>
      </c>
      <c r="E337">
        <v>300</v>
      </c>
      <c r="F337" s="232">
        <v>1</v>
      </c>
    </row>
    <row r="338" spans="1:6" x14ac:dyDescent="0.25">
      <c r="A338">
        <v>5</v>
      </c>
      <c r="B338" t="s">
        <v>1334</v>
      </c>
      <c r="C338" s="67">
        <v>11291</v>
      </c>
      <c r="D338" t="s">
        <v>1339</v>
      </c>
      <c r="E338">
        <v>300</v>
      </c>
      <c r="F338" s="232">
        <v>1</v>
      </c>
    </row>
    <row r="339" spans="1:6" x14ac:dyDescent="0.25">
      <c r="A339">
        <v>5</v>
      </c>
      <c r="B339" t="s">
        <v>1334</v>
      </c>
      <c r="C339" s="67">
        <v>11292</v>
      </c>
      <c r="D339" t="s">
        <v>1340</v>
      </c>
      <c r="E339">
        <v>300</v>
      </c>
      <c r="F339" s="232">
        <v>1</v>
      </c>
    </row>
    <row r="340" spans="1:6" x14ac:dyDescent="0.25">
      <c r="A340">
        <v>5</v>
      </c>
      <c r="B340" t="s">
        <v>1334</v>
      </c>
      <c r="C340" s="67">
        <v>11293</v>
      </c>
      <c r="D340" t="s">
        <v>1341</v>
      </c>
      <c r="E340">
        <v>300</v>
      </c>
      <c r="F340" s="232">
        <v>1</v>
      </c>
    </row>
    <row r="341" spans="1:6" x14ac:dyDescent="0.25">
      <c r="A341">
        <v>5</v>
      </c>
      <c r="B341" t="s">
        <v>1334</v>
      </c>
      <c r="C341" s="67">
        <v>11294</v>
      </c>
      <c r="D341" t="s">
        <v>1342</v>
      </c>
      <c r="E341">
        <v>300</v>
      </c>
      <c r="F341" s="232">
        <v>1</v>
      </c>
    </row>
    <row r="342" spans="1:6" x14ac:dyDescent="0.25">
      <c r="A342">
        <v>5</v>
      </c>
      <c r="B342" t="s">
        <v>1334</v>
      </c>
      <c r="C342" s="67">
        <v>11295</v>
      </c>
      <c r="D342" t="s">
        <v>1343</v>
      </c>
      <c r="E342">
        <v>300</v>
      </c>
      <c r="F342" s="232">
        <v>1</v>
      </c>
    </row>
    <row r="343" spans="1:6" x14ac:dyDescent="0.25">
      <c r="A343">
        <v>5</v>
      </c>
      <c r="B343" t="s">
        <v>1334</v>
      </c>
      <c r="C343" s="67">
        <v>11296</v>
      </c>
      <c r="D343" t="s">
        <v>1344</v>
      </c>
      <c r="E343">
        <v>300</v>
      </c>
      <c r="F343" s="232">
        <v>1</v>
      </c>
    </row>
    <row r="344" spans="1:6" x14ac:dyDescent="0.25">
      <c r="A344">
        <v>6</v>
      </c>
      <c r="B344" t="s">
        <v>1345</v>
      </c>
      <c r="C344" s="67">
        <v>10664</v>
      </c>
      <c r="D344" t="s">
        <v>1346</v>
      </c>
      <c r="E344">
        <v>300</v>
      </c>
      <c r="F344" s="232">
        <v>1</v>
      </c>
    </row>
    <row r="345" spans="1:6" x14ac:dyDescent="0.25">
      <c r="A345">
        <v>6</v>
      </c>
      <c r="B345" t="s">
        <v>1345</v>
      </c>
      <c r="C345" s="67">
        <v>10834</v>
      </c>
      <c r="D345" t="s">
        <v>1347</v>
      </c>
      <c r="E345">
        <v>300</v>
      </c>
      <c r="F345" s="232">
        <v>1</v>
      </c>
    </row>
    <row r="346" spans="1:6" x14ac:dyDescent="0.25">
      <c r="A346">
        <v>6</v>
      </c>
      <c r="B346" t="s">
        <v>1345</v>
      </c>
      <c r="C346" s="67">
        <v>10835</v>
      </c>
      <c r="D346" t="s">
        <v>1348</v>
      </c>
      <c r="E346">
        <v>300</v>
      </c>
      <c r="F346" s="232">
        <v>1</v>
      </c>
    </row>
    <row r="347" spans="1:6" x14ac:dyDescent="0.25">
      <c r="A347">
        <v>6</v>
      </c>
      <c r="B347" t="s">
        <v>1345</v>
      </c>
      <c r="C347" s="67">
        <v>10836</v>
      </c>
      <c r="D347" t="s">
        <v>1349</v>
      </c>
      <c r="E347">
        <v>300</v>
      </c>
      <c r="F347" s="232">
        <v>1</v>
      </c>
    </row>
    <row r="348" spans="1:6" x14ac:dyDescent="0.25">
      <c r="A348">
        <v>6</v>
      </c>
      <c r="B348" t="s">
        <v>1345</v>
      </c>
      <c r="C348" s="67">
        <v>10837</v>
      </c>
      <c r="D348" t="s">
        <v>1350</v>
      </c>
      <c r="E348">
        <v>300</v>
      </c>
      <c r="F348" s="232">
        <v>1</v>
      </c>
    </row>
    <row r="349" spans="1:6" x14ac:dyDescent="0.25">
      <c r="A349">
        <v>6</v>
      </c>
      <c r="B349" t="s">
        <v>1345</v>
      </c>
      <c r="C349" s="67">
        <v>10838</v>
      </c>
      <c r="D349" t="s">
        <v>1351</v>
      </c>
      <c r="E349">
        <v>300</v>
      </c>
      <c r="F349" s="232">
        <v>1</v>
      </c>
    </row>
    <row r="350" spans="1:6" x14ac:dyDescent="0.25">
      <c r="A350">
        <v>6</v>
      </c>
      <c r="B350" t="s">
        <v>1345</v>
      </c>
      <c r="C350" s="67">
        <v>10839</v>
      </c>
      <c r="D350" t="s">
        <v>1352</v>
      </c>
      <c r="E350">
        <v>300</v>
      </c>
      <c r="F350" s="232">
        <v>1</v>
      </c>
    </row>
    <row r="351" spans="1:6" x14ac:dyDescent="0.25">
      <c r="A351">
        <v>6</v>
      </c>
      <c r="B351" t="s">
        <v>1345</v>
      </c>
      <c r="C351" s="67">
        <v>10840</v>
      </c>
      <c r="D351" t="s">
        <v>1353</v>
      </c>
      <c r="E351">
        <v>300</v>
      </c>
      <c r="F351" s="232">
        <v>1</v>
      </c>
    </row>
    <row r="352" spans="1:6" x14ac:dyDescent="0.25">
      <c r="A352">
        <v>6</v>
      </c>
      <c r="B352" t="s">
        <v>1345</v>
      </c>
      <c r="C352" s="67">
        <v>10841</v>
      </c>
      <c r="D352" t="s">
        <v>1354</v>
      </c>
      <c r="E352">
        <v>300</v>
      </c>
      <c r="F352" s="232">
        <v>1</v>
      </c>
    </row>
    <row r="353" spans="1:6" x14ac:dyDescent="0.25">
      <c r="A353">
        <v>6</v>
      </c>
      <c r="B353" t="s">
        <v>1345</v>
      </c>
      <c r="C353" s="67">
        <v>10842</v>
      </c>
      <c r="D353" t="s">
        <v>1355</v>
      </c>
      <c r="E353">
        <v>300</v>
      </c>
      <c r="F353" s="232">
        <v>1</v>
      </c>
    </row>
    <row r="354" spans="1:6" x14ac:dyDescent="0.25">
      <c r="A354">
        <v>6</v>
      </c>
      <c r="B354" t="s">
        <v>1345</v>
      </c>
      <c r="C354" s="67">
        <v>10843</v>
      </c>
      <c r="D354" t="s">
        <v>1356</v>
      </c>
      <c r="E354">
        <v>300</v>
      </c>
      <c r="F354" s="232">
        <v>1</v>
      </c>
    </row>
    <row r="355" spans="1:6" x14ac:dyDescent="0.25">
      <c r="A355">
        <v>6</v>
      </c>
      <c r="B355" t="s">
        <v>1345</v>
      </c>
      <c r="C355" s="67">
        <v>10844</v>
      </c>
      <c r="D355" t="s">
        <v>1357</v>
      </c>
      <c r="E355">
        <v>300</v>
      </c>
      <c r="F355" s="232">
        <v>1</v>
      </c>
    </row>
    <row r="356" spans="1:6" x14ac:dyDescent="0.25">
      <c r="A356">
        <v>6</v>
      </c>
      <c r="B356" t="s">
        <v>1358</v>
      </c>
      <c r="C356" s="67">
        <v>10697</v>
      </c>
      <c r="D356" t="s">
        <v>1359</v>
      </c>
      <c r="E356">
        <v>300</v>
      </c>
      <c r="F356" s="232">
        <v>1</v>
      </c>
    </row>
    <row r="357" spans="1:6" x14ac:dyDescent="0.25">
      <c r="A357">
        <v>6</v>
      </c>
      <c r="B357" t="s">
        <v>1358</v>
      </c>
      <c r="C357" s="67">
        <v>10833</v>
      </c>
      <c r="D357" t="s">
        <v>1360</v>
      </c>
      <c r="E357">
        <v>300</v>
      </c>
      <c r="F357" s="232">
        <v>1</v>
      </c>
    </row>
    <row r="358" spans="1:6" x14ac:dyDescent="0.25">
      <c r="A358">
        <v>6</v>
      </c>
      <c r="B358" t="s">
        <v>1358</v>
      </c>
      <c r="C358" s="67">
        <v>10850</v>
      </c>
      <c r="D358" t="s">
        <v>1361</v>
      </c>
      <c r="E358">
        <v>300</v>
      </c>
      <c r="F358" s="232">
        <v>1</v>
      </c>
    </row>
    <row r="359" spans="1:6" x14ac:dyDescent="0.25">
      <c r="A359">
        <v>6</v>
      </c>
      <c r="B359" t="s">
        <v>1358</v>
      </c>
      <c r="C359" s="67">
        <v>10851</v>
      </c>
      <c r="D359" t="s">
        <v>1362</v>
      </c>
      <c r="E359">
        <v>300</v>
      </c>
      <c r="F359" s="232">
        <v>1</v>
      </c>
    </row>
    <row r="360" spans="1:6" x14ac:dyDescent="0.25">
      <c r="A360">
        <v>6</v>
      </c>
      <c r="B360" t="s">
        <v>1358</v>
      </c>
      <c r="C360" s="67">
        <v>10852</v>
      </c>
      <c r="D360" t="s">
        <v>1363</v>
      </c>
      <c r="E360">
        <v>300</v>
      </c>
      <c r="F360" s="232">
        <v>1</v>
      </c>
    </row>
    <row r="361" spans="1:6" x14ac:dyDescent="0.25">
      <c r="A361">
        <v>6</v>
      </c>
      <c r="B361" t="s">
        <v>1358</v>
      </c>
      <c r="C361" s="67">
        <v>10853</v>
      </c>
      <c r="D361" t="s">
        <v>1364</v>
      </c>
      <c r="E361">
        <v>265</v>
      </c>
      <c r="F361" s="232">
        <v>0</v>
      </c>
    </row>
    <row r="362" spans="1:6" x14ac:dyDescent="0.25">
      <c r="A362">
        <v>6</v>
      </c>
      <c r="B362" t="s">
        <v>1358</v>
      </c>
      <c r="C362" s="67">
        <v>10854</v>
      </c>
      <c r="D362" t="s">
        <v>1365</v>
      </c>
      <c r="E362">
        <v>300</v>
      </c>
      <c r="F362" s="232">
        <v>1</v>
      </c>
    </row>
    <row r="363" spans="1:6" x14ac:dyDescent="0.25">
      <c r="A363">
        <v>6</v>
      </c>
      <c r="B363" t="s">
        <v>1358</v>
      </c>
      <c r="C363" s="67">
        <v>10855</v>
      </c>
      <c r="D363" t="s">
        <v>1366</v>
      </c>
      <c r="E363">
        <v>280</v>
      </c>
      <c r="F363" s="232">
        <v>0</v>
      </c>
    </row>
    <row r="364" spans="1:6" x14ac:dyDescent="0.25">
      <c r="A364">
        <v>6</v>
      </c>
      <c r="B364" t="s">
        <v>1358</v>
      </c>
      <c r="C364" s="67">
        <v>10856</v>
      </c>
      <c r="D364" t="s">
        <v>1367</v>
      </c>
      <c r="E364">
        <v>300</v>
      </c>
      <c r="F364" s="232">
        <v>1</v>
      </c>
    </row>
    <row r="365" spans="1:6" x14ac:dyDescent="0.25">
      <c r="A365">
        <v>6</v>
      </c>
      <c r="B365" t="s">
        <v>1358</v>
      </c>
      <c r="C365" s="67">
        <v>13747</v>
      </c>
      <c r="D365" t="s">
        <v>1368</v>
      </c>
      <c r="E365">
        <v>300</v>
      </c>
      <c r="F365" s="232">
        <v>1</v>
      </c>
    </row>
    <row r="366" spans="1:6" x14ac:dyDescent="0.25">
      <c r="A366">
        <v>6</v>
      </c>
      <c r="B366" t="s">
        <v>1358</v>
      </c>
      <c r="C366" s="67">
        <v>31327</v>
      </c>
      <c r="D366" t="s">
        <v>1369</v>
      </c>
      <c r="E366">
        <v>300</v>
      </c>
      <c r="F366" s="232">
        <v>1</v>
      </c>
    </row>
    <row r="367" spans="1:6" x14ac:dyDescent="0.25">
      <c r="A367">
        <v>6</v>
      </c>
      <c r="B367" t="s">
        <v>1370</v>
      </c>
      <c r="C367" s="67">
        <v>10662</v>
      </c>
      <c r="D367" t="s">
        <v>1371</v>
      </c>
      <c r="E367">
        <v>300</v>
      </c>
      <c r="F367" s="232">
        <v>1</v>
      </c>
    </row>
    <row r="368" spans="1:6" x14ac:dyDescent="0.25">
      <c r="A368">
        <v>6</v>
      </c>
      <c r="B368" t="s">
        <v>1370</v>
      </c>
      <c r="C368" s="67">
        <v>10817</v>
      </c>
      <c r="D368" t="s">
        <v>1372</v>
      </c>
      <c r="E368">
        <v>300</v>
      </c>
      <c r="F368" s="232">
        <v>1</v>
      </c>
    </row>
    <row r="369" spans="1:6" x14ac:dyDescent="0.25">
      <c r="A369">
        <v>6</v>
      </c>
      <c r="B369" t="s">
        <v>1370</v>
      </c>
      <c r="C369" s="67">
        <v>10818</v>
      </c>
      <c r="D369" t="s">
        <v>1373</v>
      </c>
      <c r="E369">
        <v>300</v>
      </c>
      <c r="F369" s="232">
        <v>1</v>
      </c>
    </row>
    <row r="370" spans="1:6" x14ac:dyDescent="0.25">
      <c r="A370">
        <v>6</v>
      </c>
      <c r="B370" t="s">
        <v>1370</v>
      </c>
      <c r="C370" s="67">
        <v>10819</v>
      </c>
      <c r="D370" t="s">
        <v>1374</v>
      </c>
      <c r="E370">
        <v>300</v>
      </c>
      <c r="F370" s="232">
        <v>1</v>
      </c>
    </row>
    <row r="371" spans="1:6" x14ac:dyDescent="0.25">
      <c r="A371">
        <v>6</v>
      </c>
      <c r="B371" t="s">
        <v>1370</v>
      </c>
      <c r="C371" s="67">
        <v>10820</v>
      </c>
      <c r="D371" t="s">
        <v>1375</v>
      </c>
      <c r="E371">
        <v>300</v>
      </c>
      <c r="F371" s="232">
        <v>1</v>
      </c>
    </row>
    <row r="372" spans="1:6" x14ac:dyDescent="0.25">
      <c r="A372">
        <v>6</v>
      </c>
      <c r="B372" t="s">
        <v>1370</v>
      </c>
      <c r="C372" s="67">
        <v>10821</v>
      </c>
      <c r="D372" t="s">
        <v>1376</v>
      </c>
      <c r="E372">
        <v>300</v>
      </c>
      <c r="F372" s="232">
        <v>1</v>
      </c>
    </row>
    <row r="373" spans="1:6" x14ac:dyDescent="0.25">
      <c r="A373">
        <v>6</v>
      </c>
      <c r="B373" t="s">
        <v>1370</v>
      </c>
      <c r="C373" s="67">
        <v>10822</v>
      </c>
      <c r="D373" t="s">
        <v>1377</v>
      </c>
      <c r="E373">
        <v>300</v>
      </c>
      <c r="F373" s="232">
        <v>1</v>
      </c>
    </row>
    <row r="374" spans="1:6" x14ac:dyDescent="0.25">
      <c r="A374">
        <v>6</v>
      </c>
      <c r="B374" t="s">
        <v>1370</v>
      </c>
      <c r="C374" s="67">
        <v>10823</v>
      </c>
      <c r="D374" t="s">
        <v>1378</v>
      </c>
      <c r="E374">
        <v>300</v>
      </c>
      <c r="F374" s="232">
        <v>1</v>
      </c>
    </row>
    <row r="375" spans="1:6" x14ac:dyDescent="0.25">
      <c r="A375">
        <v>6</v>
      </c>
      <c r="B375" t="s">
        <v>1370</v>
      </c>
      <c r="C375" s="67">
        <v>10824</v>
      </c>
      <c r="D375" t="s">
        <v>1379</v>
      </c>
      <c r="E375">
        <v>300</v>
      </c>
      <c r="F375" s="232">
        <v>1</v>
      </c>
    </row>
    <row r="376" spans="1:6" x14ac:dyDescent="0.25">
      <c r="A376">
        <v>6</v>
      </c>
      <c r="B376" t="s">
        <v>1370</v>
      </c>
      <c r="C376" s="67">
        <v>10825</v>
      </c>
      <c r="D376" t="s">
        <v>1380</v>
      </c>
      <c r="E376">
        <v>300</v>
      </c>
      <c r="F376" s="232">
        <v>1</v>
      </c>
    </row>
    <row r="377" spans="1:6" x14ac:dyDescent="0.25">
      <c r="A377">
        <v>6</v>
      </c>
      <c r="B377" t="s">
        <v>1370</v>
      </c>
      <c r="C377" s="67">
        <v>10826</v>
      </c>
      <c r="D377" t="s">
        <v>1381</v>
      </c>
      <c r="E377">
        <v>300</v>
      </c>
      <c r="F377" s="232">
        <v>1</v>
      </c>
    </row>
    <row r="378" spans="1:6" x14ac:dyDescent="0.25">
      <c r="A378">
        <v>6</v>
      </c>
      <c r="B378" t="s">
        <v>1370</v>
      </c>
      <c r="C378" s="67">
        <v>28006</v>
      </c>
      <c r="D378" t="s">
        <v>1382</v>
      </c>
      <c r="E378">
        <v>300</v>
      </c>
      <c r="F378" s="232">
        <v>1</v>
      </c>
    </row>
    <row r="379" spans="1:6" x14ac:dyDescent="0.25">
      <c r="A379">
        <v>6</v>
      </c>
      <c r="B379" t="s">
        <v>1383</v>
      </c>
      <c r="C379" s="67">
        <v>10696</v>
      </c>
      <c r="D379" t="s">
        <v>1384</v>
      </c>
      <c r="E379">
        <v>300</v>
      </c>
      <c r="F379" s="232">
        <v>1</v>
      </c>
    </row>
    <row r="380" spans="1:6" x14ac:dyDescent="0.25">
      <c r="A380">
        <v>6</v>
      </c>
      <c r="B380" t="s">
        <v>1383</v>
      </c>
      <c r="C380" s="67">
        <v>10845</v>
      </c>
      <c r="D380" t="s">
        <v>1385</v>
      </c>
      <c r="E380">
        <v>295</v>
      </c>
      <c r="F380" s="232">
        <v>0</v>
      </c>
    </row>
    <row r="381" spans="1:6" x14ac:dyDescent="0.25">
      <c r="A381">
        <v>6</v>
      </c>
      <c r="B381" t="s">
        <v>1383</v>
      </c>
      <c r="C381" s="67">
        <v>10846</v>
      </c>
      <c r="D381" t="s">
        <v>1386</v>
      </c>
      <c r="E381">
        <v>300</v>
      </c>
      <c r="F381" s="232">
        <v>1</v>
      </c>
    </row>
    <row r="382" spans="1:6" x14ac:dyDescent="0.25">
      <c r="A382">
        <v>6</v>
      </c>
      <c r="B382" t="s">
        <v>1383</v>
      </c>
      <c r="C382" s="67">
        <v>10847</v>
      </c>
      <c r="D382" t="s">
        <v>1387</v>
      </c>
      <c r="E382">
        <v>300</v>
      </c>
      <c r="F382" s="232">
        <v>1</v>
      </c>
    </row>
    <row r="383" spans="1:6" x14ac:dyDescent="0.25">
      <c r="A383">
        <v>6</v>
      </c>
      <c r="B383" t="s">
        <v>1383</v>
      </c>
      <c r="C383" s="67">
        <v>10848</v>
      </c>
      <c r="D383" t="s">
        <v>1388</v>
      </c>
      <c r="E383">
        <v>300</v>
      </c>
      <c r="F383" s="232">
        <v>1</v>
      </c>
    </row>
    <row r="384" spans="1:6" x14ac:dyDescent="0.25">
      <c r="A384">
        <v>6</v>
      </c>
      <c r="B384" t="s">
        <v>1383</v>
      </c>
      <c r="C384" s="67">
        <v>10849</v>
      </c>
      <c r="D384" t="s">
        <v>1389</v>
      </c>
      <c r="E384">
        <v>300</v>
      </c>
      <c r="F384" s="232">
        <v>1</v>
      </c>
    </row>
    <row r="385" spans="1:6" x14ac:dyDescent="0.25">
      <c r="A385">
        <v>6</v>
      </c>
      <c r="B385" t="s">
        <v>1383</v>
      </c>
      <c r="C385" s="67">
        <v>13816</v>
      </c>
      <c r="D385" t="s">
        <v>1390</v>
      </c>
      <c r="E385">
        <v>290</v>
      </c>
      <c r="F385" s="232">
        <v>0</v>
      </c>
    </row>
    <row r="386" spans="1:6" x14ac:dyDescent="0.25">
      <c r="A386">
        <v>6</v>
      </c>
      <c r="B386" t="s">
        <v>1391</v>
      </c>
      <c r="C386" s="67">
        <v>10665</v>
      </c>
      <c r="D386" t="s">
        <v>1392</v>
      </c>
      <c r="E386">
        <v>300</v>
      </c>
      <c r="F386" s="232">
        <v>1</v>
      </c>
    </row>
    <row r="387" spans="1:6" x14ac:dyDescent="0.25">
      <c r="A387">
        <v>6</v>
      </c>
      <c r="B387" t="s">
        <v>1391</v>
      </c>
      <c r="C387" s="67">
        <v>10857</v>
      </c>
      <c r="D387" t="s">
        <v>1393</v>
      </c>
      <c r="E387">
        <v>300</v>
      </c>
      <c r="F387" s="232">
        <v>1</v>
      </c>
    </row>
    <row r="388" spans="1:6" x14ac:dyDescent="0.25">
      <c r="A388">
        <v>6</v>
      </c>
      <c r="B388" t="s">
        <v>1391</v>
      </c>
      <c r="C388" s="67">
        <v>10858</v>
      </c>
      <c r="D388" t="s">
        <v>1394</v>
      </c>
      <c r="E388">
        <v>300</v>
      </c>
      <c r="F388" s="232">
        <v>1</v>
      </c>
    </row>
    <row r="389" spans="1:6" x14ac:dyDescent="0.25">
      <c r="A389">
        <v>6</v>
      </c>
      <c r="B389" t="s">
        <v>1391</v>
      </c>
      <c r="C389" s="67">
        <v>10859</v>
      </c>
      <c r="D389" t="s">
        <v>1395</v>
      </c>
      <c r="E389">
        <v>300</v>
      </c>
      <c r="F389" s="232">
        <v>1</v>
      </c>
    </row>
    <row r="390" spans="1:6" x14ac:dyDescent="0.25">
      <c r="A390">
        <v>6</v>
      </c>
      <c r="B390" t="s">
        <v>1391</v>
      </c>
      <c r="C390" s="67">
        <v>10860</v>
      </c>
      <c r="D390" t="s">
        <v>1396</v>
      </c>
      <c r="E390">
        <v>300</v>
      </c>
      <c r="F390" s="232">
        <v>1</v>
      </c>
    </row>
    <row r="391" spans="1:6" x14ac:dyDescent="0.25">
      <c r="A391">
        <v>6</v>
      </c>
      <c r="B391" t="s">
        <v>1391</v>
      </c>
      <c r="C391" s="67">
        <v>10861</v>
      </c>
      <c r="D391" t="s">
        <v>1397</v>
      </c>
      <c r="E391">
        <v>300</v>
      </c>
      <c r="F391" s="232">
        <v>1</v>
      </c>
    </row>
    <row r="392" spans="1:6" x14ac:dyDescent="0.25">
      <c r="A392">
        <v>6</v>
      </c>
      <c r="B392" t="s">
        <v>1391</v>
      </c>
      <c r="C392" s="67">
        <v>10862</v>
      </c>
      <c r="D392" t="s">
        <v>1398</v>
      </c>
      <c r="E392">
        <v>300</v>
      </c>
      <c r="F392" s="232">
        <v>1</v>
      </c>
    </row>
    <row r="393" spans="1:6" x14ac:dyDescent="0.25">
      <c r="A393">
        <v>6</v>
      </c>
      <c r="B393" t="s">
        <v>1399</v>
      </c>
      <c r="C393" s="67">
        <v>10663</v>
      </c>
      <c r="D393" t="s">
        <v>1400</v>
      </c>
      <c r="E393">
        <v>300</v>
      </c>
      <c r="F393" s="232">
        <v>1</v>
      </c>
    </row>
    <row r="394" spans="1:6" x14ac:dyDescent="0.25">
      <c r="A394">
        <v>6</v>
      </c>
      <c r="B394" t="s">
        <v>1399</v>
      </c>
      <c r="C394" s="67">
        <v>10827</v>
      </c>
      <c r="D394" t="s">
        <v>1401</v>
      </c>
      <c r="E394">
        <v>300</v>
      </c>
      <c r="F394" s="232">
        <v>1</v>
      </c>
    </row>
    <row r="395" spans="1:6" x14ac:dyDescent="0.25">
      <c r="A395">
        <v>6</v>
      </c>
      <c r="B395" t="s">
        <v>1399</v>
      </c>
      <c r="C395" s="67">
        <v>10828</v>
      </c>
      <c r="D395" t="s">
        <v>1402</v>
      </c>
      <c r="E395">
        <v>300</v>
      </c>
      <c r="F395" s="232">
        <v>1</v>
      </c>
    </row>
    <row r="396" spans="1:6" x14ac:dyDescent="0.25">
      <c r="A396">
        <v>6</v>
      </c>
      <c r="B396" t="s">
        <v>1399</v>
      </c>
      <c r="C396" s="67">
        <v>10829</v>
      </c>
      <c r="D396" t="s">
        <v>1403</v>
      </c>
      <c r="E396">
        <v>270</v>
      </c>
      <c r="F396" s="232">
        <v>0</v>
      </c>
    </row>
    <row r="397" spans="1:6" x14ac:dyDescent="0.25">
      <c r="A397">
        <v>6</v>
      </c>
      <c r="B397" t="s">
        <v>1399</v>
      </c>
      <c r="C397" s="67">
        <v>10830</v>
      </c>
      <c r="D397" t="s">
        <v>1404</v>
      </c>
      <c r="E397">
        <v>260</v>
      </c>
      <c r="F397" s="232">
        <v>0</v>
      </c>
    </row>
    <row r="398" spans="1:6" x14ac:dyDescent="0.25">
      <c r="A398">
        <v>6</v>
      </c>
      <c r="B398" t="s">
        <v>1399</v>
      </c>
      <c r="C398" s="67">
        <v>10831</v>
      </c>
      <c r="D398" t="s">
        <v>1405</v>
      </c>
      <c r="E398">
        <v>300</v>
      </c>
      <c r="F398" s="232">
        <v>1</v>
      </c>
    </row>
    <row r="399" spans="1:6" x14ac:dyDescent="0.25">
      <c r="A399">
        <v>6</v>
      </c>
      <c r="B399" t="s">
        <v>1399</v>
      </c>
      <c r="C399" s="67">
        <v>10832</v>
      </c>
      <c r="D399" t="s">
        <v>1406</v>
      </c>
      <c r="E399">
        <v>270</v>
      </c>
      <c r="F399" s="232">
        <v>0</v>
      </c>
    </row>
    <row r="400" spans="1:6" x14ac:dyDescent="0.25">
      <c r="A400">
        <v>6</v>
      </c>
      <c r="B400" t="s">
        <v>1399</v>
      </c>
      <c r="C400" s="67">
        <v>22734</v>
      </c>
      <c r="D400" t="s">
        <v>1407</v>
      </c>
      <c r="E400">
        <v>145</v>
      </c>
      <c r="F400" s="232">
        <v>0</v>
      </c>
    </row>
    <row r="401" spans="1:6" x14ac:dyDescent="0.25">
      <c r="A401">
        <v>6</v>
      </c>
      <c r="B401" t="s">
        <v>1399</v>
      </c>
      <c r="C401" s="67">
        <v>23962</v>
      </c>
      <c r="D401" t="s">
        <v>1408</v>
      </c>
      <c r="E401">
        <v>300</v>
      </c>
      <c r="F401" s="232">
        <v>1</v>
      </c>
    </row>
    <row r="402" spans="1:6" x14ac:dyDescent="0.25">
      <c r="A402">
        <v>6</v>
      </c>
      <c r="B402" t="s">
        <v>1409</v>
      </c>
      <c r="C402" s="67">
        <v>10685</v>
      </c>
      <c r="D402" t="s">
        <v>1410</v>
      </c>
      <c r="E402">
        <v>300</v>
      </c>
      <c r="F402" s="232">
        <v>1</v>
      </c>
    </row>
    <row r="403" spans="1:6" x14ac:dyDescent="0.25">
      <c r="A403">
        <v>6</v>
      </c>
      <c r="B403" t="s">
        <v>1409</v>
      </c>
      <c r="C403" s="67">
        <v>10752</v>
      </c>
      <c r="D403" t="s">
        <v>1411</v>
      </c>
      <c r="E403">
        <v>300</v>
      </c>
      <c r="F403" s="232">
        <v>1</v>
      </c>
    </row>
    <row r="404" spans="1:6" x14ac:dyDescent="0.25">
      <c r="A404">
        <v>6</v>
      </c>
      <c r="B404" t="s">
        <v>1409</v>
      </c>
      <c r="C404" s="67">
        <v>10753</v>
      </c>
      <c r="D404" t="s">
        <v>1412</v>
      </c>
      <c r="E404">
        <v>300</v>
      </c>
      <c r="F404" s="232">
        <v>1</v>
      </c>
    </row>
    <row r="405" spans="1:6" x14ac:dyDescent="0.25">
      <c r="A405">
        <v>6</v>
      </c>
      <c r="B405" t="s">
        <v>1409</v>
      </c>
      <c r="C405" s="67">
        <v>10754</v>
      </c>
      <c r="D405" t="s">
        <v>1413</v>
      </c>
      <c r="E405">
        <v>300</v>
      </c>
      <c r="F405" s="232">
        <v>1</v>
      </c>
    </row>
    <row r="406" spans="1:6" x14ac:dyDescent="0.25">
      <c r="A406">
        <v>6</v>
      </c>
      <c r="B406" t="s">
        <v>1409</v>
      </c>
      <c r="C406" s="67">
        <v>10755</v>
      </c>
      <c r="D406" t="s">
        <v>1414</v>
      </c>
      <c r="E406">
        <v>300</v>
      </c>
      <c r="F406" s="232">
        <v>1</v>
      </c>
    </row>
    <row r="407" spans="1:6" x14ac:dyDescent="0.25">
      <c r="A407">
        <v>6</v>
      </c>
      <c r="B407" t="s">
        <v>1409</v>
      </c>
      <c r="C407" s="67">
        <v>28785</v>
      </c>
      <c r="D407" t="s">
        <v>1415</v>
      </c>
      <c r="E407">
        <v>300</v>
      </c>
      <c r="F407" s="232">
        <v>1</v>
      </c>
    </row>
    <row r="408" spans="1:6" x14ac:dyDescent="0.25">
      <c r="A408">
        <v>6</v>
      </c>
      <c r="B408" t="s">
        <v>1416</v>
      </c>
      <c r="C408" s="67">
        <v>10699</v>
      </c>
      <c r="D408" t="s">
        <v>1417</v>
      </c>
      <c r="E408">
        <v>300</v>
      </c>
      <c r="F408" s="232">
        <v>1</v>
      </c>
    </row>
    <row r="409" spans="1:6" x14ac:dyDescent="0.25">
      <c r="A409">
        <v>6</v>
      </c>
      <c r="B409" t="s">
        <v>1416</v>
      </c>
      <c r="C409" s="67">
        <v>10866</v>
      </c>
      <c r="D409" t="s">
        <v>1418</v>
      </c>
      <c r="E409">
        <v>300</v>
      </c>
      <c r="F409" s="232">
        <v>1</v>
      </c>
    </row>
    <row r="410" spans="1:6" x14ac:dyDescent="0.25">
      <c r="A410">
        <v>6</v>
      </c>
      <c r="B410" t="s">
        <v>1416</v>
      </c>
      <c r="C410" s="67">
        <v>10867</v>
      </c>
      <c r="D410" t="s">
        <v>1419</v>
      </c>
      <c r="E410">
        <v>300</v>
      </c>
      <c r="F410" s="232">
        <v>1</v>
      </c>
    </row>
    <row r="411" spans="1:6" x14ac:dyDescent="0.25">
      <c r="A411">
        <v>6</v>
      </c>
      <c r="B411" t="s">
        <v>1416</v>
      </c>
      <c r="C411" s="67">
        <v>10868</v>
      </c>
      <c r="D411" t="s">
        <v>1420</v>
      </c>
      <c r="E411">
        <v>300</v>
      </c>
      <c r="F411" s="232">
        <v>1</v>
      </c>
    </row>
    <row r="412" spans="1:6" x14ac:dyDescent="0.25">
      <c r="A412">
        <v>6</v>
      </c>
      <c r="B412" t="s">
        <v>1416</v>
      </c>
      <c r="C412" s="67">
        <v>10869</v>
      </c>
      <c r="D412" t="s">
        <v>1421</v>
      </c>
      <c r="E412">
        <v>300</v>
      </c>
      <c r="F412" s="232">
        <v>1</v>
      </c>
    </row>
    <row r="413" spans="1:6" x14ac:dyDescent="0.25">
      <c r="A413">
        <v>6</v>
      </c>
      <c r="B413" t="s">
        <v>1416</v>
      </c>
      <c r="C413" s="67">
        <v>10870</v>
      </c>
      <c r="D413" t="s">
        <v>1422</v>
      </c>
      <c r="E413">
        <v>300</v>
      </c>
      <c r="F413" s="232">
        <v>1</v>
      </c>
    </row>
    <row r="414" spans="1:6" x14ac:dyDescent="0.25">
      <c r="A414">
        <v>6</v>
      </c>
      <c r="B414" t="s">
        <v>1416</v>
      </c>
      <c r="C414" s="67">
        <v>13817</v>
      </c>
      <c r="D414" t="s">
        <v>1423</v>
      </c>
      <c r="E414">
        <v>300</v>
      </c>
      <c r="F414" s="232">
        <v>1</v>
      </c>
    </row>
    <row r="415" spans="1:6" x14ac:dyDescent="0.25">
      <c r="A415">
        <v>6</v>
      </c>
      <c r="B415" t="s">
        <v>1416</v>
      </c>
      <c r="C415" s="67">
        <v>28849</v>
      </c>
      <c r="D415" t="s">
        <v>1424</v>
      </c>
      <c r="E415">
        <v>300</v>
      </c>
      <c r="F415" s="232">
        <v>1</v>
      </c>
    </row>
    <row r="416" spans="1:6" x14ac:dyDescent="0.25">
      <c r="A416">
        <v>6</v>
      </c>
      <c r="B416" t="s">
        <v>1416</v>
      </c>
      <c r="C416" s="67">
        <v>28850</v>
      </c>
      <c r="D416" t="s">
        <v>1425</v>
      </c>
      <c r="E416">
        <v>300</v>
      </c>
      <c r="F416" s="232">
        <v>1</v>
      </c>
    </row>
    <row r="417" spans="1:6" x14ac:dyDescent="0.25">
      <c r="A417">
        <v>7</v>
      </c>
      <c r="B417" t="s">
        <v>1426</v>
      </c>
      <c r="C417" s="67">
        <v>10709</v>
      </c>
      <c r="D417" t="s">
        <v>1427</v>
      </c>
      <c r="E417">
        <v>300</v>
      </c>
      <c r="F417" s="232">
        <v>1</v>
      </c>
    </row>
    <row r="418" spans="1:6" x14ac:dyDescent="0.25">
      <c r="A418">
        <v>7</v>
      </c>
      <c r="B418" t="s">
        <v>1426</v>
      </c>
      <c r="C418" s="67">
        <v>11077</v>
      </c>
      <c r="D418" t="s">
        <v>1428</v>
      </c>
      <c r="E418">
        <v>300</v>
      </c>
      <c r="F418" s="232">
        <v>1</v>
      </c>
    </row>
    <row r="419" spans="1:6" x14ac:dyDescent="0.25">
      <c r="A419">
        <v>7</v>
      </c>
      <c r="B419" t="s">
        <v>1426</v>
      </c>
      <c r="C419" s="67">
        <v>11078</v>
      </c>
      <c r="D419" t="s">
        <v>1429</v>
      </c>
      <c r="E419">
        <v>285</v>
      </c>
      <c r="F419" s="232">
        <v>0</v>
      </c>
    </row>
    <row r="420" spans="1:6" x14ac:dyDescent="0.25">
      <c r="A420">
        <v>7</v>
      </c>
      <c r="B420" t="s">
        <v>1426</v>
      </c>
      <c r="C420" s="67">
        <v>11079</v>
      </c>
      <c r="D420" t="s">
        <v>1430</v>
      </c>
      <c r="E420">
        <v>300</v>
      </c>
      <c r="F420" s="232">
        <v>1</v>
      </c>
    </row>
    <row r="421" spans="1:6" x14ac:dyDescent="0.25">
      <c r="A421">
        <v>7</v>
      </c>
      <c r="B421" t="s">
        <v>1426</v>
      </c>
      <c r="C421" s="67">
        <v>11080</v>
      </c>
      <c r="D421" t="s">
        <v>1431</v>
      </c>
      <c r="E421">
        <v>300</v>
      </c>
      <c r="F421" s="232">
        <v>1</v>
      </c>
    </row>
    <row r="422" spans="1:6" x14ac:dyDescent="0.25">
      <c r="A422">
        <v>7</v>
      </c>
      <c r="B422" t="s">
        <v>1426</v>
      </c>
      <c r="C422" s="67">
        <v>11081</v>
      </c>
      <c r="D422" t="s">
        <v>1432</v>
      </c>
      <c r="E422">
        <v>300</v>
      </c>
      <c r="F422" s="232">
        <v>1</v>
      </c>
    </row>
    <row r="423" spans="1:6" x14ac:dyDescent="0.25">
      <c r="A423">
        <v>7</v>
      </c>
      <c r="B423" t="s">
        <v>1426</v>
      </c>
      <c r="C423" s="67">
        <v>11082</v>
      </c>
      <c r="D423" t="s">
        <v>1433</v>
      </c>
      <c r="E423">
        <v>280</v>
      </c>
      <c r="F423" s="232">
        <v>0</v>
      </c>
    </row>
    <row r="424" spans="1:6" x14ac:dyDescent="0.25">
      <c r="A424">
        <v>7</v>
      </c>
      <c r="B424" t="s">
        <v>1426</v>
      </c>
      <c r="C424" s="67">
        <v>11083</v>
      </c>
      <c r="D424" t="s">
        <v>1434</v>
      </c>
      <c r="E424">
        <v>300</v>
      </c>
      <c r="F424" s="232">
        <v>1</v>
      </c>
    </row>
    <row r="425" spans="1:6" x14ac:dyDescent="0.25">
      <c r="A425">
        <v>7</v>
      </c>
      <c r="B425" t="s">
        <v>1426</v>
      </c>
      <c r="C425" s="67">
        <v>11084</v>
      </c>
      <c r="D425" t="s">
        <v>1435</v>
      </c>
      <c r="E425">
        <v>300</v>
      </c>
      <c r="F425" s="232">
        <v>1</v>
      </c>
    </row>
    <row r="426" spans="1:6" x14ac:dyDescent="0.25">
      <c r="A426">
        <v>7</v>
      </c>
      <c r="B426" t="s">
        <v>1426</v>
      </c>
      <c r="C426" s="67">
        <v>11085</v>
      </c>
      <c r="D426" t="s">
        <v>1436</v>
      </c>
      <c r="E426">
        <v>300</v>
      </c>
      <c r="F426" s="232">
        <v>1</v>
      </c>
    </row>
    <row r="427" spans="1:6" x14ac:dyDescent="0.25">
      <c r="A427">
        <v>7</v>
      </c>
      <c r="B427" t="s">
        <v>1426</v>
      </c>
      <c r="C427" s="67">
        <v>11086</v>
      </c>
      <c r="D427" t="s">
        <v>1437</v>
      </c>
      <c r="E427">
        <v>300</v>
      </c>
      <c r="F427" s="232">
        <v>1</v>
      </c>
    </row>
    <row r="428" spans="1:6" x14ac:dyDescent="0.25">
      <c r="A428">
        <v>7</v>
      </c>
      <c r="B428" t="s">
        <v>1426</v>
      </c>
      <c r="C428" s="67">
        <v>11087</v>
      </c>
      <c r="D428" t="s">
        <v>1438</v>
      </c>
      <c r="E428">
        <v>300</v>
      </c>
      <c r="F428" s="232">
        <v>1</v>
      </c>
    </row>
    <row r="429" spans="1:6" x14ac:dyDescent="0.25">
      <c r="A429">
        <v>7</v>
      </c>
      <c r="B429" t="s">
        <v>1426</v>
      </c>
      <c r="C429" s="67">
        <v>11088</v>
      </c>
      <c r="D429" t="s">
        <v>1439</v>
      </c>
      <c r="E429">
        <v>300</v>
      </c>
      <c r="F429" s="232">
        <v>1</v>
      </c>
    </row>
    <row r="430" spans="1:6" x14ac:dyDescent="0.25">
      <c r="A430">
        <v>7</v>
      </c>
      <c r="B430" t="s">
        <v>1426</v>
      </c>
      <c r="C430" s="67">
        <v>11449</v>
      </c>
      <c r="D430" t="s">
        <v>1440</v>
      </c>
      <c r="E430">
        <v>300</v>
      </c>
      <c r="F430" s="232">
        <v>1</v>
      </c>
    </row>
    <row r="431" spans="1:6" x14ac:dyDescent="0.25">
      <c r="A431">
        <v>7</v>
      </c>
      <c r="B431" t="s">
        <v>1426</v>
      </c>
      <c r="C431" s="67">
        <v>28017</v>
      </c>
      <c r="D431" t="s">
        <v>1441</v>
      </c>
      <c r="E431">
        <v>285</v>
      </c>
      <c r="F431" s="232">
        <v>0</v>
      </c>
    </row>
    <row r="432" spans="1:6" x14ac:dyDescent="0.25">
      <c r="A432">
        <v>7</v>
      </c>
      <c r="B432" t="s">
        <v>1426</v>
      </c>
      <c r="C432" s="67">
        <v>28789</v>
      </c>
      <c r="D432" t="s">
        <v>1442</v>
      </c>
      <c r="E432">
        <v>300</v>
      </c>
      <c r="F432" s="232">
        <v>1</v>
      </c>
    </row>
    <row r="433" spans="1:6" x14ac:dyDescent="0.25">
      <c r="A433">
        <v>7</v>
      </c>
      <c r="B433" t="s">
        <v>1426</v>
      </c>
      <c r="C433" s="67">
        <v>28790</v>
      </c>
      <c r="D433" t="s">
        <v>1443</v>
      </c>
      <c r="E433">
        <v>300</v>
      </c>
      <c r="F433" s="232">
        <v>1</v>
      </c>
    </row>
    <row r="434" spans="1:6" x14ac:dyDescent="0.25">
      <c r="A434">
        <v>7</v>
      </c>
      <c r="B434" t="s">
        <v>1426</v>
      </c>
      <c r="C434" s="67">
        <v>28791</v>
      </c>
      <c r="D434" t="s">
        <v>1444</v>
      </c>
      <c r="E434">
        <v>300</v>
      </c>
      <c r="F434" s="232">
        <v>1</v>
      </c>
    </row>
    <row r="435" spans="1:6" x14ac:dyDescent="0.25">
      <c r="A435">
        <v>7</v>
      </c>
      <c r="B435" t="s">
        <v>1445</v>
      </c>
      <c r="C435" s="67">
        <v>10670</v>
      </c>
      <c r="D435" t="s">
        <v>1446</v>
      </c>
      <c r="E435">
        <v>300</v>
      </c>
      <c r="F435" s="232">
        <v>1</v>
      </c>
    </row>
    <row r="436" spans="1:6" x14ac:dyDescent="0.25">
      <c r="A436">
        <v>7</v>
      </c>
      <c r="B436" t="s">
        <v>1445</v>
      </c>
      <c r="C436" s="67">
        <v>10995</v>
      </c>
      <c r="D436" t="s">
        <v>1447</v>
      </c>
      <c r="E436">
        <v>300</v>
      </c>
      <c r="F436" s="232">
        <v>1</v>
      </c>
    </row>
    <row r="437" spans="1:6" x14ac:dyDescent="0.25">
      <c r="A437">
        <v>7</v>
      </c>
      <c r="B437" t="s">
        <v>1445</v>
      </c>
      <c r="C437" s="67">
        <v>10996</v>
      </c>
      <c r="D437" t="s">
        <v>1448</v>
      </c>
      <c r="E437">
        <v>300</v>
      </c>
      <c r="F437" s="232">
        <v>1</v>
      </c>
    </row>
    <row r="438" spans="1:6" x14ac:dyDescent="0.25">
      <c r="A438">
        <v>7</v>
      </c>
      <c r="B438" t="s">
        <v>1445</v>
      </c>
      <c r="C438" s="67">
        <v>10997</v>
      </c>
      <c r="D438" t="s">
        <v>1449</v>
      </c>
      <c r="E438">
        <v>300</v>
      </c>
      <c r="F438" s="232">
        <v>1</v>
      </c>
    </row>
    <row r="439" spans="1:6" x14ac:dyDescent="0.25">
      <c r="A439">
        <v>7</v>
      </c>
      <c r="B439" t="s">
        <v>1445</v>
      </c>
      <c r="C439" s="67">
        <v>10998</v>
      </c>
      <c r="D439" t="s">
        <v>1450</v>
      </c>
      <c r="E439">
        <v>300</v>
      </c>
      <c r="F439" s="232">
        <v>1</v>
      </c>
    </row>
    <row r="440" spans="1:6" x14ac:dyDescent="0.25">
      <c r="A440">
        <v>7</v>
      </c>
      <c r="B440" t="s">
        <v>1445</v>
      </c>
      <c r="C440" s="67">
        <v>10999</v>
      </c>
      <c r="D440" t="s">
        <v>1451</v>
      </c>
      <c r="E440">
        <v>300</v>
      </c>
      <c r="F440" s="232">
        <v>1</v>
      </c>
    </row>
    <row r="441" spans="1:6" x14ac:dyDescent="0.25">
      <c r="A441">
        <v>7</v>
      </c>
      <c r="B441" t="s">
        <v>1445</v>
      </c>
      <c r="C441" s="67">
        <v>11000</v>
      </c>
      <c r="D441" t="s">
        <v>1452</v>
      </c>
      <c r="E441">
        <v>300</v>
      </c>
      <c r="F441" s="232">
        <v>1</v>
      </c>
    </row>
    <row r="442" spans="1:6" x14ac:dyDescent="0.25">
      <c r="A442">
        <v>7</v>
      </c>
      <c r="B442" t="s">
        <v>1445</v>
      </c>
      <c r="C442" s="67">
        <v>11001</v>
      </c>
      <c r="D442" t="s">
        <v>1453</v>
      </c>
      <c r="E442">
        <v>300</v>
      </c>
      <c r="F442" s="232">
        <v>1</v>
      </c>
    </row>
    <row r="443" spans="1:6" x14ac:dyDescent="0.25">
      <c r="A443">
        <v>7</v>
      </c>
      <c r="B443" t="s">
        <v>1445</v>
      </c>
      <c r="C443" s="67">
        <v>11002</v>
      </c>
      <c r="D443" t="s">
        <v>1454</v>
      </c>
      <c r="E443">
        <v>300</v>
      </c>
      <c r="F443" s="232">
        <v>1</v>
      </c>
    </row>
    <row r="444" spans="1:6" x14ac:dyDescent="0.25">
      <c r="A444">
        <v>7</v>
      </c>
      <c r="B444" t="s">
        <v>1445</v>
      </c>
      <c r="C444" s="67">
        <v>11003</v>
      </c>
      <c r="D444" t="s">
        <v>1455</v>
      </c>
      <c r="E444">
        <v>300</v>
      </c>
      <c r="F444" s="232">
        <v>1</v>
      </c>
    </row>
    <row r="445" spans="1:6" x14ac:dyDescent="0.25">
      <c r="A445">
        <v>7</v>
      </c>
      <c r="B445" t="s">
        <v>1445</v>
      </c>
      <c r="C445" s="67">
        <v>11004</v>
      </c>
      <c r="D445" t="s">
        <v>1456</v>
      </c>
      <c r="E445">
        <v>300</v>
      </c>
      <c r="F445" s="232">
        <v>1</v>
      </c>
    </row>
    <row r="446" spans="1:6" x14ac:dyDescent="0.25">
      <c r="A446">
        <v>7</v>
      </c>
      <c r="B446" t="s">
        <v>1445</v>
      </c>
      <c r="C446" s="67">
        <v>11005</v>
      </c>
      <c r="D446" t="s">
        <v>1457</v>
      </c>
      <c r="E446">
        <v>300</v>
      </c>
      <c r="F446" s="232">
        <v>1</v>
      </c>
    </row>
    <row r="447" spans="1:6" x14ac:dyDescent="0.25">
      <c r="A447">
        <v>7</v>
      </c>
      <c r="B447" t="s">
        <v>1445</v>
      </c>
      <c r="C447" s="67">
        <v>11006</v>
      </c>
      <c r="D447" t="s">
        <v>1458</v>
      </c>
      <c r="E447">
        <v>300</v>
      </c>
      <c r="F447" s="232">
        <v>1</v>
      </c>
    </row>
    <row r="448" spans="1:6" x14ac:dyDescent="0.25">
      <c r="A448">
        <v>7</v>
      </c>
      <c r="B448" t="s">
        <v>1445</v>
      </c>
      <c r="C448" s="67">
        <v>11007</v>
      </c>
      <c r="D448" t="s">
        <v>1459</v>
      </c>
      <c r="E448">
        <v>300</v>
      </c>
      <c r="F448" s="232">
        <v>1</v>
      </c>
    </row>
    <row r="449" spans="1:6" x14ac:dyDescent="0.25">
      <c r="A449">
        <v>7</v>
      </c>
      <c r="B449" t="s">
        <v>1445</v>
      </c>
      <c r="C449" s="67">
        <v>11008</v>
      </c>
      <c r="D449" t="s">
        <v>1460</v>
      </c>
      <c r="E449">
        <v>295</v>
      </c>
      <c r="F449" s="232">
        <v>0</v>
      </c>
    </row>
    <row r="450" spans="1:6" x14ac:dyDescent="0.25">
      <c r="A450">
        <v>7</v>
      </c>
      <c r="B450" t="s">
        <v>1445</v>
      </c>
      <c r="C450" s="67">
        <v>11009</v>
      </c>
      <c r="D450" t="s">
        <v>1461</v>
      </c>
      <c r="E450">
        <v>300</v>
      </c>
      <c r="F450" s="232">
        <v>1</v>
      </c>
    </row>
    <row r="451" spans="1:6" x14ac:dyDescent="0.25">
      <c r="A451">
        <v>7</v>
      </c>
      <c r="B451" t="s">
        <v>1445</v>
      </c>
      <c r="C451" s="67">
        <v>11010</v>
      </c>
      <c r="D451" t="s">
        <v>1462</v>
      </c>
      <c r="E451">
        <v>300</v>
      </c>
      <c r="F451" s="232">
        <v>1</v>
      </c>
    </row>
    <row r="452" spans="1:6" x14ac:dyDescent="0.25">
      <c r="A452">
        <v>7</v>
      </c>
      <c r="B452" t="s">
        <v>1445</v>
      </c>
      <c r="C452" s="67">
        <v>11011</v>
      </c>
      <c r="D452" t="s">
        <v>1463</v>
      </c>
      <c r="E452">
        <v>300</v>
      </c>
      <c r="F452" s="232">
        <v>1</v>
      </c>
    </row>
    <row r="453" spans="1:6" x14ac:dyDescent="0.25">
      <c r="A453">
        <v>7</v>
      </c>
      <c r="B453" t="s">
        <v>1445</v>
      </c>
      <c r="C453" s="67">
        <v>11012</v>
      </c>
      <c r="D453" t="s">
        <v>1464</v>
      </c>
      <c r="E453">
        <v>300</v>
      </c>
      <c r="F453" s="232">
        <v>1</v>
      </c>
    </row>
    <row r="454" spans="1:6" x14ac:dyDescent="0.25">
      <c r="A454">
        <v>7</v>
      </c>
      <c r="B454" t="s">
        <v>1445</v>
      </c>
      <c r="C454" s="67">
        <v>11445</v>
      </c>
      <c r="D454" t="s">
        <v>1465</v>
      </c>
      <c r="E454">
        <v>300</v>
      </c>
      <c r="F454" s="232">
        <v>1</v>
      </c>
    </row>
    <row r="455" spans="1:6" x14ac:dyDescent="0.25">
      <c r="A455">
        <v>7</v>
      </c>
      <c r="B455" t="s">
        <v>1445</v>
      </c>
      <c r="C455" s="67">
        <v>12275</v>
      </c>
      <c r="D455" t="s">
        <v>1466</v>
      </c>
      <c r="E455">
        <v>300</v>
      </c>
      <c r="F455" s="232">
        <v>1</v>
      </c>
    </row>
    <row r="456" spans="1:6" x14ac:dyDescent="0.25">
      <c r="A456">
        <v>7</v>
      </c>
      <c r="B456" t="s">
        <v>1445</v>
      </c>
      <c r="C456" s="67">
        <v>14132</v>
      </c>
      <c r="D456" t="s">
        <v>1467</v>
      </c>
      <c r="E456">
        <v>295</v>
      </c>
      <c r="F456" s="232">
        <v>0</v>
      </c>
    </row>
    <row r="457" spans="1:6" x14ac:dyDescent="0.25">
      <c r="A457">
        <v>7</v>
      </c>
      <c r="B457" t="s">
        <v>1445</v>
      </c>
      <c r="C457" s="67">
        <v>77649</v>
      </c>
      <c r="D457" t="s">
        <v>1468</v>
      </c>
      <c r="E457">
        <v>300</v>
      </c>
      <c r="F457" s="232">
        <v>1</v>
      </c>
    </row>
    <row r="458" spans="1:6" x14ac:dyDescent="0.25">
      <c r="A458">
        <v>7</v>
      </c>
      <c r="B458" t="s">
        <v>1445</v>
      </c>
      <c r="C458" s="67">
        <v>77650</v>
      </c>
      <c r="D458" t="s">
        <v>1469</v>
      </c>
      <c r="E458">
        <v>295</v>
      </c>
      <c r="F458" s="232">
        <v>0</v>
      </c>
    </row>
    <row r="459" spans="1:6" x14ac:dyDescent="0.25">
      <c r="A459">
        <v>7</v>
      </c>
      <c r="B459" t="s">
        <v>1445</v>
      </c>
      <c r="C459" s="67">
        <v>77651</v>
      </c>
      <c r="D459" t="s">
        <v>1470</v>
      </c>
      <c r="E459">
        <v>300</v>
      </c>
      <c r="F459" s="232">
        <v>1</v>
      </c>
    </row>
    <row r="460" spans="1:6" x14ac:dyDescent="0.25">
      <c r="A460">
        <v>7</v>
      </c>
      <c r="B460" t="s">
        <v>1445</v>
      </c>
      <c r="C460" s="67">
        <v>77652</v>
      </c>
      <c r="D460" t="s">
        <v>1471</v>
      </c>
      <c r="E460">
        <v>250</v>
      </c>
      <c r="F460" s="232">
        <v>0</v>
      </c>
    </row>
    <row r="461" spans="1:6" x14ac:dyDescent="0.25">
      <c r="A461">
        <v>7</v>
      </c>
      <c r="B461" t="s">
        <v>1472</v>
      </c>
      <c r="C461" s="67">
        <v>10707</v>
      </c>
      <c r="D461" t="s">
        <v>1473</v>
      </c>
      <c r="E461">
        <v>300</v>
      </c>
      <c r="F461" s="232">
        <v>1</v>
      </c>
    </row>
    <row r="462" spans="1:6" x14ac:dyDescent="0.25">
      <c r="A462">
        <v>7</v>
      </c>
      <c r="B462" t="s">
        <v>1472</v>
      </c>
      <c r="C462" s="67">
        <v>11051</v>
      </c>
      <c r="D462" t="s">
        <v>1474</v>
      </c>
      <c r="E462">
        <v>290</v>
      </c>
      <c r="F462" s="232">
        <v>0</v>
      </c>
    </row>
    <row r="463" spans="1:6" x14ac:dyDescent="0.25">
      <c r="A463">
        <v>7</v>
      </c>
      <c r="B463" t="s">
        <v>1472</v>
      </c>
      <c r="C463" s="67">
        <v>11052</v>
      </c>
      <c r="D463" t="s">
        <v>1475</v>
      </c>
      <c r="E463">
        <v>300</v>
      </c>
      <c r="F463" s="232">
        <v>1</v>
      </c>
    </row>
    <row r="464" spans="1:6" x14ac:dyDescent="0.25">
      <c r="A464">
        <v>7</v>
      </c>
      <c r="B464" t="s">
        <v>1472</v>
      </c>
      <c r="C464" s="67">
        <v>11053</v>
      </c>
      <c r="D464" t="s">
        <v>1476</v>
      </c>
      <c r="E464">
        <v>300</v>
      </c>
      <c r="F464" s="232">
        <v>1</v>
      </c>
    </row>
    <row r="465" spans="1:6" x14ac:dyDescent="0.25">
      <c r="A465">
        <v>7</v>
      </c>
      <c r="B465" t="s">
        <v>1472</v>
      </c>
      <c r="C465" s="67">
        <v>11054</v>
      </c>
      <c r="D465" t="s">
        <v>1477</v>
      </c>
      <c r="E465">
        <v>300</v>
      </c>
      <c r="F465" s="232">
        <v>1</v>
      </c>
    </row>
    <row r="466" spans="1:6" x14ac:dyDescent="0.25">
      <c r="A466">
        <v>7</v>
      </c>
      <c r="B466" t="s">
        <v>1472</v>
      </c>
      <c r="C466" s="67">
        <v>11055</v>
      </c>
      <c r="D466" t="s">
        <v>1478</v>
      </c>
      <c r="E466">
        <v>300</v>
      </c>
      <c r="F466" s="232">
        <v>1</v>
      </c>
    </row>
    <row r="467" spans="1:6" x14ac:dyDescent="0.25">
      <c r="A467">
        <v>7</v>
      </c>
      <c r="B467" t="s">
        <v>1472</v>
      </c>
      <c r="C467" s="67">
        <v>11056</v>
      </c>
      <c r="D467" t="s">
        <v>1479</v>
      </c>
      <c r="E467">
        <v>300</v>
      </c>
      <c r="F467" s="232">
        <v>1</v>
      </c>
    </row>
    <row r="468" spans="1:6" x14ac:dyDescent="0.25">
      <c r="A468">
        <v>7</v>
      </c>
      <c r="B468" t="s">
        <v>1472</v>
      </c>
      <c r="C468" s="67">
        <v>11057</v>
      </c>
      <c r="D468" t="s">
        <v>1480</v>
      </c>
      <c r="E468">
        <v>300</v>
      </c>
      <c r="F468" s="232">
        <v>1</v>
      </c>
    </row>
    <row r="469" spans="1:6" x14ac:dyDescent="0.25">
      <c r="A469">
        <v>7</v>
      </c>
      <c r="B469" t="s">
        <v>1472</v>
      </c>
      <c r="C469" s="67">
        <v>11058</v>
      </c>
      <c r="D469" t="s">
        <v>1481</v>
      </c>
      <c r="E469">
        <v>300</v>
      </c>
      <c r="F469" s="232">
        <v>1</v>
      </c>
    </row>
    <row r="470" spans="1:6" x14ac:dyDescent="0.25">
      <c r="A470">
        <v>7</v>
      </c>
      <c r="B470" t="s">
        <v>1472</v>
      </c>
      <c r="C470" s="67">
        <v>11059</v>
      </c>
      <c r="D470" t="s">
        <v>1482</v>
      </c>
      <c r="E470">
        <v>300</v>
      </c>
      <c r="F470" s="232">
        <v>1</v>
      </c>
    </row>
    <row r="471" spans="1:6" x14ac:dyDescent="0.25">
      <c r="A471">
        <v>7</v>
      </c>
      <c r="B471" t="s">
        <v>1472</v>
      </c>
      <c r="C471" s="67">
        <v>11060</v>
      </c>
      <c r="D471" t="s">
        <v>1483</v>
      </c>
      <c r="E471">
        <v>300</v>
      </c>
      <c r="F471" s="232">
        <v>1</v>
      </c>
    </row>
    <row r="472" spans="1:6" x14ac:dyDescent="0.25">
      <c r="A472">
        <v>7</v>
      </c>
      <c r="B472" t="s">
        <v>1472</v>
      </c>
      <c r="C472" s="67">
        <v>24704</v>
      </c>
      <c r="D472" t="s">
        <v>1484</v>
      </c>
      <c r="E472">
        <v>300</v>
      </c>
      <c r="F472" s="232">
        <v>1</v>
      </c>
    </row>
    <row r="473" spans="1:6" x14ac:dyDescent="0.25">
      <c r="A473">
        <v>7</v>
      </c>
      <c r="B473" t="s">
        <v>1472</v>
      </c>
      <c r="C473" s="67">
        <v>28843</v>
      </c>
      <c r="D473" t="s">
        <v>1485</v>
      </c>
      <c r="E473">
        <v>300</v>
      </c>
      <c r="F473" s="232">
        <v>1</v>
      </c>
    </row>
    <row r="474" spans="1:6" x14ac:dyDescent="0.25">
      <c r="A474">
        <v>7</v>
      </c>
      <c r="B474" t="s">
        <v>1486</v>
      </c>
      <c r="C474" s="67">
        <v>10708</v>
      </c>
      <c r="D474" t="s">
        <v>1487</v>
      </c>
      <c r="E474">
        <v>300</v>
      </c>
      <c r="F474" s="232">
        <v>1</v>
      </c>
    </row>
    <row r="475" spans="1:6" x14ac:dyDescent="0.25">
      <c r="A475">
        <v>7</v>
      </c>
      <c r="B475" t="s">
        <v>1486</v>
      </c>
      <c r="C475" s="67">
        <v>11061</v>
      </c>
      <c r="D475" t="s">
        <v>1488</v>
      </c>
      <c r="E475">
        <v>300</v>
      </c>
      <c r="F475" s="232">
        <v>1</v>
      </c>
    </row>
    <row r="476" spans="1:6" x14ac:dyDescent="0.25">
      <c r="A476">
        <v>7</v>
      </c>
      <c r="B476" t="s">
        <v>1486</v>
      </c>
      <c r="C476" s="67">
        <v>11062</v>
      </c>
      <c r="D476" t="s">
        <v>1489</v>
      </c>
      <c r="E476">
        <v>300</v>
      </c>
      <c r="F476" s="232">
        <v>1</v>
      </c>
    </row>
    <row r="477" spans="1:6" x14ac:dyDescent="0.25">
      <c r="A477">
        <v>7</v>
      </c>
      <c r="B477" t="s">
        <v>1486</v>
      </c>
      <c r="C477" s="67">
        <v>11063</v>
      </c>
      <c r="D477" t="s">
        <v>1490</v>
      </c>
      <c r="E477">
        <v>300</v>
      </c>
      <c r="F477" s="232">
        <v>1</v>
      </c>
    </row>
    <row r="478" spans="1:6" x14ac:dyDescent="0.25">
      <c r="A478">
        <v>7</v>
      </c>
      <c r="B478" t="s">
        <v>1486</v>
      </c>
      <c r="C478" s="67">
        <v>11064</v>
      </c>
      <c r="D478" t="s">
        <v>1491</v>
      </c>
      <c r="E478">
        <v>300</v>
      </c>
      <c r="F478" s="232">
        <v>1</v>
      </c>
    </row>
    <row r="479" spans="1:6" x14ac:dyDescent="0.25">
      <c r="A479">
        <v>7</v>
      </c>
      <c r="B479" t="s">
        <v>1486</v>
      </c>
      <c r="C479" s="67">
        <v>11065</v>
      </c>
      <c r="D479" t="s">
        <v>1492</v>
      </c>
      <c r="E479">
        <v>300</v>
      </c>
      <c r="F479" s="232">
        <v>1</v>
      </c>
    </row>
    <row r="480" spans="1:6" x14ac:dyDescent="0.25">
      <c r="A480">
        <v>7</v>
      </c>
      <c r="B480" t="s">
        <v>1486</v>
      </c>
      <c r="C480" s="67">
        <v>11066</v>
      </c>
      <c r="D480" t="s">
        <v>1493</v>
      </c>
      <c r="E480">
        <v>300</v>
      </c>
      <c r="F480" s="232">
        <v>1</v>
      </c>
    </row>
    <row r="481" spans="1:6" x14ac:dyDescent="0.25">
      <c r="A481">
        <v>7</v>
      </c>
      <c r="B481" t="s">
        <v>1486</v>
      </c>
      <c r="C481" s="67">
        <v>11067</v>
      </c>
      <c r="D481" t="s">
        <v>1494</v>
      </c>
      <c r="E481">
        <v>300</v>
      </c>
      <c r="F481" s="232">
        <v>1</v>
      </c>
    </row>
    <row r="482" spans="1:6" x14ac:dyDescent="0.25">
      <c r="A482">
        <v>7</v>
      </c>
      <c r="B482" t="s">
        <v>1486</v>
      </c>
      <c r="C482" s="67">
        <v>11068</v>
      </c>
      <c r="D482" t="s">
        <v>1495</v>
      </c>
      <c r="E482">
        <v>300</v>
      </c>
      <c r="F482" s="232">
        <v>1</v>
      </c>
    </row>
    <row r="483" spans="1:6" x14ac:dyDescent="0.25">
      <c r="A483">
        <v>7</v>
      </c>
      <c r="B483" t="s">
        <v>1486</v>
      </c>
      <c r="C483" s="67">
        <v>11069</v>
      </c>
      <c r="D483" t="s">
        <v>1496</v>
      </c>
      <c r="E483">
        <v>300</v>
      </c>
      <c r="F483" s="232">
        <v>1</v>
      </c>
    </row>
    <row r="484" spans="1:6" x14ac:dyDescent="0.25">
      <c r="A484">
        <v>7</v>
      </c>
      <c r="B484" t="s">
        <v>1486</v>
      </c>
      <c r="C484" s="67">
        <v>11070</v>
      </c>
      <c r="D484" t="s">
        <v>1497</v>
      </c>
      <c r="E484">
        <v>300</v>
      </c>
      <c r="F484" s="232">
        <v>1</v>
      </c>
    </row>
    <row r="485" spans="1:6" x14ac:dyDescent="0.25">
      <c r="A485">
        <v>7</v>
      </c>
      <c r="B485" t="s">
        <v>1486</v>
      </c>
      <c r="C485" s="67">
        <v>11071</v>
      </c>
      <c r="D485" t="s">
        <v>1498</v>
      </c>
      <c r="E485">
        <v>300</v>
      </c>
      <c r="F485" s="232">
        <v>1</v>
      </c>
    </row>
    <row r="486" spans="1:6" x14ac:dyDescent="0.25">
      <c r="A486">
        <v>7</v>
      </c>
      <c r="B486" t="s">
        <v>1486</v>
      </c>
      <c r="C486" s="67">
        <v>11072</v>
      </c>
      <c r="D486" t="s">
        <v>1499</v>
      </c>
      <c r="E486">
        <v>300</v>
      </c>
      <c r="F486" s="232">
        <v>1</v>
      </c>
    </row>
    <row r="487" spans="1:6" x14ac:dyDescent="0.25">
      <c r="A487">
        <v>7</v>
      </c>
      <c r="B487" t="s">
        <v>1486</v>
      </c>
      <c r="C487" s="67">
        <v>11073</v>
      </c>
      <c r="D487" t="s">
        <v>1500</v>
      </c>
      <c r="E487">
        <v>300</v>
      </c>
      <c r="F487" s="232">
        <v>1</v>
      </c>
    </row>
    <row r="488" spans="1:6" x14ac:dyDescent="0.25">
      <c r="A488">
        <v>7</v>
      </c>
      <c r="B488" t="s">
        <v>1486</v>
      </c>
      <c r="C488" s="67">
        <v>11074</v>
      </c>
      <c r="D488" t="s">
        <v>1501</v>
      </c>
      <c r="E488">
        <v>300</v>
      </c>
      <c r="F488" s="232">
        <v>1</v>
      </c>
    </row>
    <row r="489" spans="1:6" x14ac:dyDescent="0.25">
      <c r="A489">
        <v>7</v>
      </c>
      <c r="B489" t="s">
        <v>1486</v>
      </c>
      <c r="C489" s="67">
        <v>11075</v>
      </c>
      <c r="D489" t="s">
        <v>1502</v>
      </c>
      <c r="E489">
        <v>300</v>
      </c>
      <c r="F489" s="232">
        <v>1</v>
      </c>
    </row>
    <row r="490" spans="1:6" x14ac:dyDescent="0.25">
      <c r="A490">
        <v>7</v>
      </c>
      <c r="B490" t="s">
        <v>1486</v>
      </c>
      <c r="C490" s="67">
        <v>11076</v>
      </c>
      <c r="D490" t="s">
        <v>1503</v>
      </c>
      <c r="E490">
        <v>300</v>
      </c>
      <c r="F490" s="232">
        <v>1</v>
      </c>
    </row>
    <row r="491" spans="1:6" x14ac:dyDescent="0.25">
      <c r="A491">
        <v>7</v>
      </c>
      <c r="B491" t="s">
        <v>1486</v>
      </c>
      <c r="C491" s="67">
        <v>27988</v>
      </c>
      <c r="D491" t="s">
        <v>1504</v>
      </c>
      <c r="E491">
        <v>300</v>
      </c>
      <c r="F491" s="232">
        <v>1</v>
      </c>
    </row>
    <row r="492" spans="1:6" x14ac:dyDescent="0.25">
      <c r="A492">
        <v>7</v>
      </c>
      <c r="B492" t="s">
        <v>1486</v>
      </c>
      <c r="C492" s="67">
        <v>27989</v>
      </c>
      <c r="D492" t="s">
        <v>1505</v>
      </c>
      <c r="E492">
        <v>300</v>
      </c>
      <c r="F492" s="232">
        <v>1</v>
      </c>
    </row>
    <row r="493" spans="1:6" x14ac:dyDescent="0.25">
      <c r="A493">
        <v>7</v>
      </c>
      <c r="B493" t="s">
        <v>1486</v>
      </c>
      <c r="C493" s="67">
        <v>27990</v>
      </c>
      <c r="D493" t="s">
        <v>1506</v>
      </c>
      <c r="E493">
        <v>300</v>
      </c>
      <c r="F493" s="232">
        <v>1</v>
      </c>
    </row>
    <row r="494" spans="1:6" x14ac:dyDescent="0.25">
      <c r="A494">
        <v>8</v>
      </c>
      <c r="B494" t="s">
        <v>1507</v>
      </c>
      <c r="C494" s="67">
        <v>10711</v>
      </c>
      <c r="D494" t="s">
        <v>1508</v>
      </c>
      <c r="E494">
        <v>300</v>
      </c>
      <c r="F494" s="232">
        <v>1</v>
      </c>
    </row>
    <row r="495" spans="1:6" x14ac:dyDescent="0.25">
      <c r="A495">
        <v>8</v>
      </c>
      <c r="B495" t="s">
        <v>1507</v>
      </c>
      <c r="C495" s="67">
        <v>11104</v>
      </c>
      <c r="D495" t="s">
        <v>1509</v>
      </c>
      <c r="E495">
        <v>300</v>
      </c>
      <c r="F495" s="232">
        <v>1</v>
      </c>
    </row>
    <row r="496" spans="1:6" x14ac:dyDescent="0.25">
      <c r="A496">
        <v>8</v>
      </c>
      <c r="B496" t="s">
        <v>1507</v>
      </c>
      <c r="C496" s="67">
        <v>11105</v>
      </c>
      <c r="D496" t="s">
        <v>1510</v>
      </c>
      <c r="E496">
        <v>300</v>
      </c>
      <c r="F496" s="232">
        <v>1</v>
      </c>
    </row>
    <row r="497" spans="1:6" x14ac:dyDescent="0.25">
      <c r="A497">
        <v>8</v>
      </c>
      <c r="B497" t="s">
        <v>1507</v>
      </c>
      <c r="C497" s="67">
        <v>11106</v>
      </c>
      <c r="D497" t="s">
        <v>1511</v>
      </c>
      <c r="E497">
        <v>300</v>
      </c>
      <c r="F497" s="232">
        <v>1</v>
      </c>
    </row>
    <row r="498" spans="1:6" x14ac:dyDescent="0.25">
      <c r="A498">
        <v>8</v>
      </c>
      <c r="B498" t="s">
        <v>1507</v>
      </c>
      <c r="C498" s="67">
        <v>11107</v>
      </c>
      <c r="D498" t="s">
        <v>1512</v>
      </c>
      <c r="E498">
        <v>300</v>
      </c>
      <c r="F498" s="232">
        <v>1</v>
      </c>
    </row>
    <row r="499" spans="1:6" x14ac:dyDescent="0.25">
      <c r="A499">
        <v>8</v>
      </c>
      <c r="B499" t="s">
        <v>1507</v>
      </c>
      <c r="C499" s="67">
        <v>11108</v>
      </c>
      <c r="D499" t="s">
        <v>1513</v>
      </c>
      <c r="E499">
        <v>300</v>
      </c>
      <c r="F499" s="232">
        <v>1</v>
      </c>
    </row>
    <row r="500" spans="1:6" x14ac:dyDescent="0.25">
      <c r="A500">
        <v>8</v>
      </c>
      <c r="B500" t="s">
        <v>1507</v>
      </c>
      <c r="C500" s="67">
        <v>11109</v>
      </c>
      <c r="D500" t="s">
        <v>1514</v>
      </c>
      <c r="E500">
        <v>300</v>
      </c>
      <c r="F500" s="232">
        <v>1</v>
      </c>
    </row>
    <row r="501" spans="1:6" x14ac:dyDescent="0.25">
      <c r="A501">
        <v>8</v>
      </c>
      <c r="B501" t="s">
        <v>1507</v>
      </c>
      <c r="C501" s="67">
        <v>11110</v>
      </c>
      <c r="D501" t="s">
        <v>1515</v>
      </c>
      <c r="E501">
        <v>300</v>
      </c>
      <c r="F501" s="232">
        <v>1</v>
      </c>
    </row>
    <row r="502" spans="1:6" x14ac:dyDescent="0.25">
      <c r="A502">
        <v>8</v>
      </c>
      <c r="B502" t="s">
        <v>1507</v>
      </c>
      <c r="C502" s="67">
        <v>11111</v>
      </c>
      <c r="D502" t="s">
        <v>1516</v>
      </c>
      <c r="E502">
        <v>300</v>
      </c>
      <c r="F502" s="232">
        <v>1</v>
      </c>
    </row>
    <row r="503" spans="1:6" x14ac:dyDescent="0.25">
      <c r="A503">
        <v>8</v>
      </c>
      <c r="B503" t="s">
        <v>1507</v>
      </c>
      <c r="C503" s="67">
        <v>11112</v>
      </c>
      <c r="D503" t="s">
        <v>1517</v>
      </c>
      <c r="E503">
        <v>300</v>
      </c>
      <c r="F503" s="232">
        <v>1</v>
      </c>
    </row>
    <row r="504" spans="1:6" x14ac:dyDescent="0.25">
      <c r="A504">
        <v>8</v>
      </c>
      <c r="B504" t="s">
        <v>1507</v>
      </c>
      <c r="C504" s="67">
        <v>11451</v>
      </c>
      <c r="D504" t="s">
        <v>1518</v>
      </c>
      <c r="E504">
        <v>300</v>
      </c>
      <c r="F504" s="232">
        <v>1</v>
      </c>
    </row>
    <row r="505" spans="1:6" x14ac:dyDescent="0.25">
      <c r="A505">
        <v>8</v>
      </c>
      <c r="B505" t="s">
        <v>1507</v>
      </c>
      <c r="C505" s="67">
        <v>40840</v>
      </c>
      <c r="D505" t="s">
        <v>1519</v>
      </c>
      <c r="E505">
        <v>300</v>
      </c>
      <c r="F505" s="232">
        <v>1</v>
      </c>
    </row>
    <row r="506" spans="1:6" x14ac:dyDescent="0.25">
      <c r="A506">
        <v>8</v>
      </c>
      <c r="B506" t="s">
        <v>1520</v>
      </c>
      <c r="C506" s="67">
        <v>11040</v>
      </c>
      <c r="D506" t="s">
        <v>1521</v>
      </c>
      <c r="E506">
        <v>300</v>
      </c>
      <c r="F506" s="232">
        <v>1</v>
      </c>
    </row>
    <row r="507" spans="1:6" x14ac:dyDescent="0.25">
      <c r="A507">
        <v>8</v>
      </c>
      <c r="B507" t="s">
        <v>1520</v>
      </c>
      <c r="C507" s="67">
        <v>11041</v>
      </c>
      <c r="D507" t="s">
        <v>1522</v>
      </c>
      <c r="E507">
        <v>300</v>
      </c>
      <c r="F507" s="232">
        <v>1</v>
      </c>
    </row>
    <row r="508" spans="1:6" x14ac:dyDescent="0.25">
      <c r="A508">
        <v>8</v>
      </c>
      <c r="B508" t="s">
        <v>1520</v>
      </c>
      <c r="C508" s="67">
        <v>11043</v>
      </c>
      <c r="D508" t="s">
        <v>1523</v>
      </c>
      <c r="E508">
        <v>300</v>
      </c>
      <c r="F508" s="232">
        <v>1</v>
      </c>
    </row>
    <row r="509" spans="1:6" x14ac:dyDescent="0.25">
      <c r="A509">
        <v>8</v>
      </c>
      <c r="B509" t="s">
        <v>1520</v>
      </c>
      <c r="C509" s="67">
        <v>11046</v>
      </c>
      <c r="D509" t="s">
        <v>1524</v>
      </c>
      <c r="E509">
        <v>300</v>
      </c>
      <c r="F509" s="232">
        <v>1</v>
      </c>
    </row>
    <row r="510" spans="1:6" x14ac:dyDescent="0.25">
      <c r="A510">
        <v>8</v>
      </c>
      <c r="B510" t="s">
        <v>1520</v>
      </c>
      <c r="C510" s="67">
        <v>11047</v>
      </c>
      <c r="D510" t="s">
        <v>1525</v>
      </c>
      <c r="E510">
        <v>290</v>
      </c>
      <c r="F510" s="232">
        <v>0</v>
      </c>
    </row>
    <row r="511" spans="1:6" x14ac:dyDescent="0.25">
      <c r="A511">
        <v>8</v>
      </c>
      <c r="B511" t="s">
        <v>1520</v>
      </c>
      <c r="C511" s="67">
        <v>11048</v>
      </c>
      <c r="D511" t="s">
        <v>1526</v>
      </c>
      <c r="E511">
        <v>300</v>
      </c>
      <c r="F511" s="232">
        <v>1</v>
      </c>
    </row>
    <row r="512" spans="1:6" x14ac:dyDescent="0.25">
      <c r="A512">
        <v>8</v>
      </c>
      <c r="B512" t="s">
        <v>1520</v>
      </c>
      <c r="C512" s="67">
        <v>11049</v>
      </c>
      <c r="D512" t="s">
        <v>1527</v>
      </c>
      <c r="E512">
        <v>290</v>
      </c>
      <c r="F512" s="232">
        <v>0</v>
      </c>
    </row>
    <row r="513" spans="1:6" x14ac:dyDescent="0.25">
      <c r="A513">
        <v>8</v>
      </c>
      <c r="B513" t="s">
        <v>1520</v>
      </c>
      <c r="C513" s="67">
        <v>11050</v>
      </c>
      <c r="D513" t="s">
        <v>1528</v>
      </c>
      <c r="E513">
        <v>300</v>
      </c>
      <c r="F513" s="232">
        <v>1</v>
      </c>
    </row>
    <row r="514" spans="1:6" x14ac:dyDescent="0.25">
      <c r="A514">
        <v>8</v>
      </c>
      <c r="B514" t="s">
        <v>1529</v>
      </c>
      <c r="C514" s="67">
        <v>10705</v>
      </c>
      <c r="D514" t="s">
        <v>1530</v>
      </c>
      <c r="E514">
        <v>300</v>
      </c>
      <c r="F514" s="232">
        <v>1</v>
      </c>
    </row>
    <row r="515" spans="1:6" x14ac:dyDescent="0.25">
      <c r="A515">
        <v>8</v>
      </c>
      <c r="B515" t="s">
        <v>1529</v>
      </c>
      <c r="C515" s="67">
        <v>11030</v>
      </c>
      <c r="D515" t="s">
        <v>1531</v>
      </c>
      <c r="E515">
        <v>300</v>
      </c>
      <c r="F515" s="232">
        <v>1</v>
      </c>
    </row>
    <row r="516" spans="1:6" x14ac:dyDescent="0.25">
      <c r="A516">
        <v>8</v>
      </c>
      <c r="B516" t="s">
        <v>1529</v>
      </c>
      <c r="C516" s="67">
        <v>11031</v>
      </c>
      <c r="D516" t="s">
        <v>1532</v>
      </c>
      <c r="E516">
        <v>300</v>
      </c>
      <c r="F516" s="232">
        <v>1</v>
      </c>
    </row>
    <row r="517" spans="1:6" x14ac:dyDescent="0.25">
      <c r="A517">
        <v>8</v>
      </c>
      <c r="B517" t="s">
        <v>1529</v>
      </c>
      <c r="C517" s="67">
        <v>11032</v>
      </c>
      <c r="D517" t="s">
        <v>1533</v>
      </c>
      <c r="E517">
        <v>300</v>
      </c>
      <c r="F517" s="232">
        <v>1</v>
      </c>
    </row>
    <row r="518" spans="1:6" x14ac:dyDescent="0.25">
      <c r="A518">
        <v>8</v>
      </c>
      <c r="B518" t="s">
        <v>1529</v>
      </c>
      <c r="C518" s="67">
        <v>11033</v>
      </c>
      <c r="D518" t="s">
        <v>1534</v>
      </c>
      <c r="E518">
        <v>300</v>
      </c>
      <c r="F518" s="232">
        <v>1</v>
      </c>
    </row>
    <row r="519" spans="1:6" x14ac:dyDescent="0.25">
      <c r="A519">
        <v>8</v>
      </c>
      <c r="B519" t="s">
        <v>1529</v>
      </c>
      <c r="C519" s="67">
        <v>11034</v>
      </c>
      <c r="D519" t="s">
        <v>1535</v>
      </c>
      <c r="E519">
        <v>300</v>
      </c>
      <c r="F519" s="232">
        <v>1</v>
      </c>
    </row>
    <row r="520" spans="1:6" x14ac:dyDescent="0.25">
      <c r="A520">
        <v>8</v>
      </c>
      <c r="B520" t="s">
        <v>1529</v>
      </c>
      <c r="C520" s="67">
        <v>11035</v>
      </c>
      <c r="D520" t="s">
        <v>1536</v>
      </c>
      <c r="E520">
        <v>300</v>
      </c>
      <c r="F520" s="232">
        <v>1</v>
      </c>
    </row>
    <row r="521" spans="1:6" x14ac:dyDescent="0.25">
      <c r="A521">
        <v>8</v>
      </c>
      <c r="B521" t="s">
        <v>1529</v>
      </c>
      <c r="C521" s="67">
        <v>11036</v>
      </c>
      <c r="D521" t="s">
        <v>1537</v>
      </c>
      <c r="E521">
        <v>300</v>
      </c>
      <c r="F521" s="232">
        <v>1</v>
      </c>
    </row>
    <row r="522" spans="1:6" x14ac:dyDescent="0.25">
      <c r="A522">
        <v>8</v>
      </c>
      <c r="B522" t="s">
        <v>1529</v>
      </c>
      <c r="C522" s="67">
        <v>11037</v>
      </c>
      <c r="D522" t="s">
        <v>1538</v>
      </c>
      <c r="E522">
        <v>300</v>
      </c>
      <c r="F522" s="232">
        <v>1</v>
      </c>
    </row>
    <row r="523" spans="1:6" x14ac:dyDescent="0.25">
      <c r="A523">
        <v>8</v>
      </c>
      <c r="B523" t="s">
        <v>1529</v>
      </c>
      <c r="C523" s="67">
        <v>11038</v>
      </c>
      <c r="D523" t="s">
        <v>1539</v>
      </c>
      <c r="E523">
        <v>300</v>
      </c>
      <c r="F523" s="232">
        <v>1</v>
      </c>
    </row>
    <row r="524" spans="1:6" x14ac:dyDescent="0.25">
      <c r="A524">
        <v>8</v>
      </c>
      <c r="B524" t="s">
        <v>1529</v>
      </c>
      <c r="C524" s="67">
        <v>11039</v>
      </c>
      <c r="D524" t="s">
        <v>1540</v>
      </c>
      <c r="E524">
        <v>300</v>
      </c>
      <c r="F524" s="232">
        <v>1</v>
      </c>
    </row>
    <row r="525" spans="1:6" x14ac:dyDescent="0.25">
      <c r="A525">
        <v>8</v>
      </c>
      <c r="B525" t="s">
        <v>1529</v>
      </c>
      <c r="C525" s="67">
        <v>11447</v>
      </c>
      <c r="D525" t="s">
        <v>1541</v>
      </c>
      <c r="E525">
        <v>300</v>
      </c>
      <c r="F525" s="232">
        <v>1</v>
      </c>
    </row>
    <row r="526" spans="1:6" x14ac:dyDescent="0.25">
      <c r="A526">
        <v>8</v>
      </c>
      <c r="B526" t="s">
        <v>1529</v>
      </c>
      <c r="C526" s="67">
        <v>14133</v>
      </c>
      <c r="D526" t="s">
        <v>1542</v>
      </c>
      <c r="E526">
        <v>300</v>
      </c>
      <c r="F526" s="232">
        <v>1</v>
      </c>
    </row>
    <row r="527" spans="1:6" x14ac:dyDescent="0.25">
      <c r="A527">
        <v>8</v>
      </c>
      <c r="B527" t="s">
        <v>1529</v>
      </c>
      <c r="C527" s="67">
        <v>28861</v>
      </c>
      <c r="D527" t="s">
        <v>1543</v>
      </c>
      <c r="E527">
        <v>300</v>
      </c>
      <c r="F527" s="232">
        <v>1</v>
      </c>
    </row>
    <row r="528" spans="1:6" x14ac:dyDescent="0.25">
      <c r="A528">
        <v>8</v>
      </c>
      <c r="B528" t="s">
        <v>1544</v>
      </c>
      <c r="C528" s="67">
        <v>10710</v>
      </c>
      <c r="D528" t="s">
        <v>1545</v>
      </c>
      <c r="E528">
        <v>300</v>
      </c>
      <c r="F528" s="232">
        <v>1</v>
      </c>
    </row>
    <row r="529" spans="1:6" x14ac:dyDescent="0.25">
      <c r="A529">
        <v>8</v>
      </c>
      <c r="B529" t="s">
        <v>1544</v>
      </c>
      <c r="C529" s="67">
        <v>11089</v>
      </c>
      <c r="D529" t="s">
        <v>1546</v>
      </c>
      <c r="E529">
        <v>300</v>
      </c>
      <c r="F529" s="232">
        <v>1</v>
      </c>
    </row>
    <row r="530" spans="1:6" x14ac:dyDescent="0.25">
      <c r="A530">
        <v>8</v>
      </c>
      <c r="B530" t="s">
        <v>1544</v>
      </c>
      <c r="C530" s="67">
        <v>11090</v>
      </c>
      <c r="D530" t="s">
        <v>1547</v>
      </c>
      <c r="E530">
        <v>300</v>
      </c>
      <c r="F530" s="232">
        <v>1</v>
      </c>
    </row>
    <row r="531" spans="1:6" x14ac:dyDescent="0.25">
      <c r="A531">
        <v>8</v>
      </c>
      <c r="B531" t="s">
        <v>1544</v>
      </c>
      <c r="C531" s="67">
        <v>11091</v>
      </c>
      <c r="D531" t="s">
        <v>1548</v>
      </c>
      <c r="E531">
        <v>300</v>
      </c>
      <c r="F531" s="232">
        <v>1</v>
      </c>
    </row>
    <row r="532" spans="1:6" x14ac:dyDescent="0.25">
      <c r="A532">
        <v>8</v>
      </c>
      <c r="B532" t="s">
        <v>1544</v>
      </c>
      <c r="C532" s="67">
        <v>11092</v>
      </c>
      <c r="D532" t="s">
        <v>1549</v>
      </c>
      <c r="E532">
        <v>300</v>
      </c>
      <c r="F532" s="232">
        <v>1</v>
      </c>
    </row>
    <row r="533" spans="1:6" x14ac:dyDescent="0.25">
      <c r="A533">
        <v>8</v>
      </c>
      <c r="B533" t="s">
        <v>1544</v>
      </c>
      <c r="C533" s="67">
        <v>11093</v>
      </c>
      <c r="D533" t="s">
        <v>1550</v>
      </c>
      <c r="E533">
        <v>300</v>
      </c>
      <c r="F533" s="232">
        <v>1</v>
      </c>
    </row>
    <row r="534" spans="1:6" x14ac:dyDescent="0.25">
      <c r="A534">
        <v>8</v>
      </c>
      <c r="B534" t="s">
        <v>1544</v>
      </c>
      <c r="C534" s="67">
        <v>11094</v>
      </c>
      <c r="D534" t="s">
        <v>1551</v>
      </c>
      <c r="E534">
        <v>300</v>
      </c>
      <c r="F534" s="232">
        <v>1</v>
      </c>
    </row>
    <row r="535" spans="1:6" x14ac:dyDescent="0.25">
      <c r="A535">
        <v>8</v>
      </c>
      <c r="B535" t="s">
        <v>1544</v>
      </c>
      <c r="C535" s="67">
        <v>11095</v>
      </c>
      <c r="D535" t="s">
        <v>1552</v>
      </c>
      <c r="E535">
        <v>300</v>
      </c>
      <c r="F535" s="232">
        <v>1</v>
      </c>
    </row>
    <row r="536" spans="1:6" x14ac:dyDescent="0.25">
      <c r="A536">
        <v>8</v>
      </c>
      <c r="B536" t="s">
        <v>1544</v>
      </c>
      <c r="C536" s="67">
        <v>11096</v>
      </c>
      <c r="D536" t="s">
        <v>1553</v>
      </c>
      <c r="E536">
        <v>300</v>
      </c>
      <c r="F536" s="232">
        <v>1</v>
      </c>
    </row>
    <row r="537" spans="1:6" x14ac:dyDescent="0.25">
      <c r="A537">
        <v>8</v>
      </c>
      <c r="B537" t="s">
        <v>1544</v>
      </c>
      <c r="C537" s="67">
        <v>11097</v>
      </c>
      <c r="D537" t="s">
        <v>1554</v>
      </c>
      <c r="E537">
        <v>300</v>
      </c>
      <c r="F537" s="232">
        <v>1</v>
      </c>
    </row>
    <row r="538" spans="1:6" x14ac:dyDescent="0.25">
      <c r="A538">
        <v>8</v>
      </c>
      <c r="B538" t="s">
        <v>1544</v>
      </c>
      <c r="C538" s="67">
        <v>11098</v>
      </c>
      <c r="D538" t="s">
        <v>1555</v>
      </c>
      <c r="E538">
        <v>300</v>
      </c>
      <c r="F538" s="232">
        <v>1</v>
      </c>
    </row>
    <row r="539" spans="1:6" x14ac:dyDescent="0.25">
      <c r="A539">
        <v>8</v>
      </c>
      <c r="B539" t="s">
        <v>1544</v>
      </c>
      <c r="C539" s="67">
        <v>11099</v>
      </c>
      <c r="D539" t="s">
        <v>1556</v>
      </c>
      <c r="E539">
        <v>300</v>
      </c>
      <c r="F539" s="232">
        <v>1</v>
      </c>
    </row>
    <row r="540" spans="1:6" x14ac:dyDescent="0.25">
      <c r="A540">
        <v>8</v>
      </c>
      <c r="B540" t="s">
        <v>1544</v>
      </c>
      <c r="C540" s="67">
        <v>11100</v>
      </c>
      <c r="D540" t="s">
        <v>1557</v>
      </c>
      <c r="E540">
        <v>300</v>
      </c>
      <c r="F540" s="232">
        <v>1</v>
      </c>
    </row>
    <row r="541" spans="1:6" x14ac:dyDescent="0.25">
      <c r="A541">
        <v>8</v>
      </c>
      <c r="B541" t="s">
        <v>1544</v>
      </c>
      <c r="C541" s="67">
        <v>11101</v>
      </c>
      <c r="D541" t="s">
        <v>1558</v>
      </c>
      <c r="E541">
        <v>300</v>
      </c>
      <c r="F541" s="232">
        <v>1</v>
      </c>
    </row>
    <row r="542" spans="1:6" x14ac:dyDescent="0.25">
      <c r="A542">
        <v>8</v>
      </c>
      <c r="B542" t="s">
        <v>1544</v>
      </c>
      <c r="C542" s="67">
        <v>11102</v>
      </c>
      <c r="D542" t="s">
        <v>1559</v>
      </c>
      <c r="E542">
        <v>300</v>
      </c>
      <c r="F542" s="232">
        <v>1</v>
      </c>
    </row>
    <row r="543" spans="1:6" x14ac:dyDescent="0.25">
      <c r="A543">
        <v>8</v>
      </c>
      <c r="B543" t="s">
        <v>1544</v>
      </c>
      <c r="C543" s="67">
        <v>11103</v>
      </c>
      <c r="D543" t="s">
        <v>1560</v>
      </c>
      <c r="E543">
        <v>300</v>
      </c>
      <c r="F543" s="232">
        <v>1</v>
      </c>
    </row>
    <row r="544" spans="1:6" x14ac:dyDescent="0.25">
      <c r="A544">
        <v>8</v>
      </c>
      <c r="B544" t="s">
        <v>1544</v>
      </c>
      <c r="C544" s="67">
        <v>11450</v>
      </c>
      <c r="D544" t="s">
        <v>1561</v>
      </c>
      <c r="E544">
        <v>300</v>
      </c>
      <c r="F544" s="232">
        <v>1</v>
      </c>
    </row>
    <row r="545" spans="1:6" x14ac:dyDescent="0.25">
      <c r="A545">
        <v>8</v>
      </c>
      <c r="B545" t="s">
        <v>1544</v>
      </c>
      <c r="C545" s="67">
        <v>21323</v>
      </c>
      <c r="D545" t="s">
        <v>1562</v>
      </c>
      <c r="E545">
        <v>300</v>
      </c>
      <c r="F545" s="232">
        <v>1</v>
      </c>
    </row>
    <row r="546" spans="1:6" x14ac:dyDescent="0.25">
      <c r="A546">
        <v>8</v>
      </c>
      <c r="B546" t="s">
        <v>1563</v>
      </c>
      <c r="C546" s="67">
        <v>10706</v>
      </c>
      <c r="D546" t="s">
        <v>1564</v>
      </c>
      <c r="E546">
        <v>300</v>
      </c>
      <c r="F546" s="232">
        <v>1</v>
      </c>
    </row>
    <row r="547" spans="1:6" x14ac:dyDescent="0.25">
      <c r="A547">
        <v>8</v>
      </c>
      <c r="B547" t="s">
        <v>1563</v>
      </c>
      <c r="C547" s="67">
        <v>11042</v>
      </c>
      <c r="D547" t="s">
        <v>1565</v>
      </c>
      <c r="E547">
        <v>300</v>
      </c>
      <c r="F547" s="232">
        <v>1</v>
      </c>
    </row>
    <row r="548" spans="1:6" x14ac:dyDescent="0.25">
      <c r="A548">
        <v>8</v>
      </c>
      <c r="B548" t="s">
        <v>1563</v>
      </c>
      <c r="C548" s="67">
        <v>11044</v>
      </c>
      <c r="D548" t="s">
        <v>1566</v>
      </c>
      <c r="E548">
        <v>300</v>
      </c>
      <c r="F548" s="232">
        <v>1</v>
      </c>
    </row>
    <row r="549" spans="1:6" x14ac:dyDescent="0.25">
      <c r="A549">
        <v>8</v>
      </c>
      <c r="B549" t="s">
        <v>1563</v>
      </c>
      <c r="C549" s="67">
        <v>11045</v>
      </c>
      <c r="D549" t="s">
        <v>1567</v>
      </c>
      <c r="E549">
        <v>300</v>
      </c>
      <c r="F549" s="232">
        <v>1</v>
      </c>
    </row>
    <row r="550" spans="1:6" x14ac:dyDescent="0.25">
      <c r="A550">
        <v>8</v>
      </c>
      <c r="B550" t="s">
        <v>1563</v>
      </c>
      <c r="C550" s="67">
        <v>11448</v>
      </c>
      <c r="D550" t="s">
        <v>1568</v>
      </c>
      <c r="E550">
        <v>300</v>
      </c>
      <c r="F550" s="232">
        <v>1</v>
      </c>
    </row>
    <row r="551" spans="1:6" x14ac:dyDescent="0.25">
      <c r="A551">
        <v>8</v>
      </c>
      <c r="B551" t="s">
        <v>1563</v>
      </c>
      <c r="C551" s="67">
        <v>21356</v>
      </c>
      <c r="D551" t="s">
        <v>1569</v>
      </c>
      <c r="E551">
        <v>300</v>
      </c>
      <c r="F551" s="232">
        <v>1</v>
      </c>
    </row>
    <row r="552" spans="1:6" x14ac:dyDescent="0.25">
      <c r="A552">
        <v>8</v>
      </c>
      <c r="B552" t="s">
        <v>1563</v>
      </c>
      <c r="C552" s="67">
        <v>28778</v>
      </c>
      <c r="D552" t="s">
        <v>1570</v>
      </c>
      <c r="E552">
        <v>300</v>
      </c>
      <c r="F552" s="232">
        <v>1</v>
      </c>
    </row>
    <row r="553" spans="1:6" x14ac:dyDescent="0.25">
      <c r="A553">
        <v>8</v>
      </c>
      <c r="B553" t="s">
        <v>1563</v>
      </c>
      <c r="C553" s="67">
        <v>28811</v>
      </c>
      <c r="D553" t="s">
        <v>1571</v>
      </c>
      <c r="E553">
        <v>300</v>
      </c>
      <c r="F553" s="232">
        <v>1</v>
      </c>
    </row>
    <row r="554" spans="1:6" x14ac:dyDescent="0.25">
      <c r="A554">
        <v>8</v>
      </c>
      <c r="B554" t="s">
        <v>1563</v>
      </c>
      <c r="C554" s="67">
        <v>28815</v>
      </c>
      <c r="D554" t="s">
        <v>1572</v>
      </c>
      <c r="E554">
        <v>300</v>
      </c>
      <c r="F554" s="232">
        <v>1</v>
      </c>
    </row>
    <row r="555" spans="1:6" x14ac:dyDescent="0.25">
      <c r="A555">
        <v>8</v>
      </c>
      <c r="B555" t="s">
        <v>1573</v>
      </c>
      <c r="C555" s="67">
        <v>10704</v>
      </c>
      <c r="D555" t="s">
        <v>1574</v>
      </c>
      <c r="E555">
        <v>300</v>
      </c>
      <c r="F555" s="232">
        <v>1</v>
      </c>
    </row>
    <row r="556" spans="1:6" x14ac:dyDescent="0.25">
      <c r="A556">
        <v>8</v>
      </c>
      <c r="B556" t="s">
        <v>1573</v>
      </c>
      <c r="C556" s="67">
        <v>10991</v>
      </c>
      <c r="D556" t="s">
        <v>1575</v>
      </c>
      <c r="E556">
        <v>300</v>
      </c>
      <c r="F556" s="232">
        <v>1</v>
      </c>
    </row>
    <row r="557" spans="1:6" x14ac:dyDescent="0.25">
      <c r="A557">
        <v>8</v>
      </c>
      <c r="B557" t="s">
        <v>1573</v>
      </c>
      <c r="C557" s="67">
        <v>10992</v>
      </c>
      <c r="D557" t="s">
        <v>1576</v>
      </c>
      <c r="E557">
        <v>300</v>
      </c>
      <c r="F557" s="232">
        <v>1</v>
      </c>
    </row>
    <row r="558" spans="1:6" x14ac:dyDescent="0.25">
      <c r="A558">
        <v>8</v>
      </c>
      <c r="B558" t="s">
        <v>1573</v>
      </c>
      <c r="C558" s="67">
        <v>10993</v>
      </c>
      <c r="D558" t="s">
        <v>1577</v>
      </c>
      <c r="E558">
        <v>300</v>
      </c>
      <c r="F558" s="232">
        <v>1</v>
      </c>
    </row>
    <row r="559" spans="1:6" x14ac:dyDescent="0.25">
      <c r="A559">
        <v>8</v>
      </c>
      <c r="B559" t="s">
        <v>1573</v>
      </c>
      <c r="C559" s="67">
        <v>10994</v>
      </c>
      <c r="D559" t="s">
        <v>1578</v>
      </c>
      <c r="E559">
        <v>300</v>
      </c>
      <c r="F559" s="232">
        <v>1</v>
      </c>
    </row>
    <row r="560" spans="1:6" x14ac:dyDescent="0.25">
      <c r="A560">
        <v>8</v>
      </c>
      <c r="B560" t="s">
        <v>1573</v>
      </c>
      <c r="C560" s="67">
        <v>23367</v>
      </c>
      <c r="D560" t="s">
        <v>1579</v>
      </c>
      <c r="E560">
        <v>300</v>
      </c>
      <c r="F560" s="232">
        <v>1</v>
      </c>
    </row>
    <row r="561" spans="1:6" x14ac:dyDescent="0.25">
      <c r="A561">
        <v>8</v>
      </c>
      <c r="B561" t="s">
        <v>1580</v>
      </c>
      <c r="C561" s="67">
        <v>10671</v>
      </c>
      <c r="D561" t="s">
        <v>1581</v>
      </c>
      <c r="E561">
        <v>300</v>
      </c>
      <c r="F561" s="232">
        <v>1</v>
      </c>
    </row>
    <row r="562" spans="1:6" x14ac:dyDescent="0.25">
      <c r="A562">
        <v>8</v>
      </c>
      <c r="B562" t="s">
        <v>1580</v>
      </c>
      <c r="C562" s="67">
        <v>11013</v>
      </c>
      <c r="D562" t="s">
        <v>1582</v>
      </c>
      <c r="E562">
        <v>300</v>
      </c>
      <c r="F562" s="232">
        <v>1</v>
      </c>
    </row>
    <row r="563" spans="1:6" x14ac:dyDescent="0.25">
      <c r="A563">
        <v>8</v>
      </c>
      <c r="B563" t="s">
        <v>1580</v>
      </c>
      <c r="C563" s="67">
        <v>11014</v>
      </c>
      <c r="D563" t="s">
        <v>1583</v>
      </c>
      <c r="E563">
        <v>300</v>
      </c>
      <c r="F563" s="232">
        <v>1</v>
      </c>
    </row>
    <row r="564" spans="1:6" x14ac:dyDescent="0.25">
      <c r="A564">
        <v>8</v>
      </c>
      <c r="B564" t="s">
        <v>1580</v>
      </c>
      <c r="C564" s="67">
        <v>11015</v>
      </c>
      <c r="D564" t="s">
        <v>1584</v>
      </c>
      <c r="E564">
        <v>300</v>
      </c>
      <c r="F564" s="232">
        <v>1</v>
      </c>
    </row>
    <row r="565" spans="1:6" x14ac:dyDescent="0.25">
      <c r="A565">
        <v>8</v>
      </c>
      <c r="B565" t="s">
        <v>1580</v>
      </c>
      <c r="C565" s="67">
        <v>11016</v>
      </c>
      <c r="D565" t="s">
        <v>1585</v>
      </c>
      <c r="E565">
        <v>300</v>
      </c>
      <c r="F565" s="232">
        <v>1</v>
      </c>
    </row>
    <row r="566" spans="1:6" x14ac:dyDescent="0.25">
      <c r="A566">
        <v>8</v>
      </c>
      <c r="B566" t="s">
        <v>1580</v>
      </c>
      <c r="C566" s="67">
        <v>11017</v>
      </c>
      <c r="D566" t="s">
        <v>1586</v>
      </c>
      <c r="E566">
        <v>300</v>
      </c>
      <c r="F566" s="232">
        <v>1</v>
      </c>
    </row>
    <row r="567" spans="1:6" x14ac:dyDescent="0.25">
      <c r="A567">
        <v>8</v>
      </c>
      <c r="B567" t="s">
        <v>1580</v>
      </c>
      <c r="C567" s="67">
        <v>11018</v>
      </c>
      <c r="D567" t="s">
        <v>1587</v>
      </c>
      <c r="E567">
        <v>300</v>
      </c>
      <c r="F567" s="232">
        <v>1</v>
      </c>
    </row>
    <row r="568" spans="1:6" x14ac:dyDescent="0.25">
      <c r="A568">
        <v>8</v>
      </c>
      <c r="B568" t="s">
        <v>1580</v>
      </c>
      <c r="C568" s="67">
        <v>11019</v>
      </c>
      <c r="D568" t="s">
        <v>1588</v>
      </c>
      <c r="E568">
        <v>300</v>
      </c>
      <c r="F568" s="232">
        <v>1</v>
      </c>
    </row>
    <row r="569" spans="1:6" x14ac:dyDescent="0.25">
      <c r="A569">
        <v>8</v>
      </c>
      <c r="B569" t="s">
        <v>1580</v>
      </c>
      <c r="C569" s="67">
        <v>11020</v>
      </c>
      <c r="D569" t="s">
        <v>1589</v>
      </c>
      <c r="E569">
        <v>300</v>
      </c>
      <c r="F569" s="232">
        <v>1</v>
      </c>
    </row>
    <row r="570" spans="1:6" x14ac:dyDescent="0.25">
      <c r="A570">
        <v>8</v>
      </c>
      <c r="B570" t="s">
        <v>1580</v>
      </c>
      <c r="C570" s="67">
        <v>11021</v>
      </c>
      <c r="D570" t="s">
        <v>1590</v>
      </c>
      <c r="E570">
        <v>300</v>
      </c>
      <c r="F570" s="232">
        <v>1</v>
      </c>
    </row>
    <row r="571" spans="1:6" x14ac:dyDescent="0.25">
      <c r="A571">
        <v>8</v>
      </c>
      <c r="B571" t="s">
        <v>1580</v>
      </c>
      <c r="C571" s="67">
        <v>11022</v>
      </c>
      <c r="D571" t="s">
        <v>1591</v>
      </c>
      <c r="E571">
        <v>300</v>
      </c>
      <c r="F571" s="232">
        <v>1</v>
      </c>
    </row>
    <row r="572" spans="1:6" x14ac:dyDescent="0.25">
      <c r="A572">
        <v>8</v>
      </c>
      <c r="B572" t="s">
        <v>1580</v>
      </c>
      <c r="C572" s="67">
        <v>11023</v>
      </c>
      <c r="D572" t="s">
        <v>1592</v>
      </c>
      <c r="E572">
        <v>300</v>
      </c>
      <c r="F572" s="232">
        <v>1</v>
      </c>
    </row>
    <row r="573" spans="1:6" x14ac:dyDescent="0.25">
      <c r="A573">
        <v>8</v>
      </c>
      <c r="B573" t="s">
        <v>1580</v>
      </c>
      <c r="C573" s="67">
        <v>11024</v>
      </c>
      <c r="D573" t="s">
        <v>1593</v>
      </c>
      <c r="E573">
        <v>300</v>
      </c>
      <c r="F573" s="232">
        <v>1</v>
      </c>
    </row>
    <row r="574" spans="1:6" x14ac:dyDescent="0.25">
      <c r="A574">
        <v>8</v>
      </c>
      <c r="B574" t="s">
        <v>1580</v>
      </c>
      <c r="C574" s="67">
        <v>11025</v>
      </c>
      <c r="D574" t="s">
        <v>1594</v>
      </c>
      <c r="E574">
        <v>300</v>
      </c>
      <c r="F574" s="232">
        <v>1</v>
      </c>
    </row>
    <row r="575" spans="1:6" x14ac:dyDescent="0.25">
      <c r="A575">
        <v>8</v>
      </c>
      <c r="B575" t="s">
        <v>1580</v>
      </c>
      <c r="C575" s="67">
        <v>11026</v>
      </c>
      <c r="D575" t="s">
        <v>1595</v>
      </c>
      <c r="E575">
        <v>300</v>
      </c>
      <c r="F575" s="232">
        <v>1</v>
      </c>
    </row>
    <row r="576" spans="1:6" x14ac:dyDescent="0.25">
      <c r="A576">
        <v>8</v>
      </c>
      <c r="B576" t="s">
        <v>1580</v>
      </c>
      <c r="C576" s="67">
        <v>11027</v>
      </c>
      <c r="D576" t="s">
        <v>1596</v>
      </c>
      <c r="E576">
        <v>300</v>
      </c>
      <c r="F576" s="232">
        <v>1</v>
      </c>
    </row>
    <row r="577" spans="1:6" x14ac:dyDescent="0.25">
      <c r="A577">
        <v>8</v>
      </c>
      <c r="B577" t="s">
        <v>1580</v>
      </c>
      <c r="C577" s="67">
        <v>11028</v>
      </c>
      <c r="D577" t="s">
        <v>1597</v>
      </c>
      <c r="E577">
        <v>300</v>
      </c>
      <c r="F577" s="232">
        <v>1</v>
      </c>
    </row>
    <row r="578" spans="1:6" x14ac:dyDescent="0.25">
      <c r="A578">
        <v>8</v>
      </c>
      <c r="B578" t="s">
        <v>1580</v>
      </c>
      <c r="C578" s="67">
        <v>11029</v>
      </c>
      <c r="D578" t="s">
        <v>1598</v>
      </c>
      <c r="E578">
        <v>300</v>
      </c>
      <c r="F578" s="232">
        <v>1</v>
      </c>
    </row>
    <row r="579" spans="1:6" x14ac:dyDescent="0.25">
      <c r="A579">
        <v>8</v>
      </c>
      <c r="B579" t="s">
        <v>1580</v>
      </c>
      <c r="C579" s="67">
        <v>11446</v>
      </c>
      <c r="D579" t="s">
        <v>1599</v>
      </c>
      <c r="E579">
        <v>300</v>
      </c>
      <c r="F579" s="232">
        <v>1</v>
      </c>
    </row>
    <row r="580" spans="1:6" x14ac:dyDescent="0.25">
      <c r="A580">
        <v>8</v>
      </c>
      <c r="B580" t="s">
        <v>1580</v>
      </c>
      <c r="C580" s="67">
        <v>25058</v>
      </c>
      <c r="D580" t="s">
        <v>1600</v>
      </c>
      <c r="E580">
        <v>300</v>
      </c>
      <c r="F580" s="232">
        <v>1</v>
      </c>
    </row>
    <row r="581" spans="1:6" x14ac:dyDescent="0.25">
      <c r="A581">
        <v>8</v>
      </c>
      <c r="B581" t="s">
        <v>1580</v>
      </c>
      <c r="C581" s="67">
        <v>25059</v>
      </c>
      <c r="D581" t="s">
        <v>1601</v>
      </c>
      <c r="E581">
        <v>300</v>
      </c>
      <c r="F581" s="232">
        <v>1</v>
      </c>
    </row>
    <row r="582" spans="1:6" x14ac:dyDescent="0.25">
      <c r="A582">
        <v>9</v>
      </c>
      <c r="B582" t="s">
        <v>1602</v>
      </c>
      <c r="C582" s="67">
        <v>4007</v>
      </c>
      <c r="D582" t="s">
        <v>1603</v>
      </c>
      <c r="E582">
        <v>300</v>
      </c>
      <c r="F582" s="232">
        <v>1</v>
      </c>
    </row>
    <row r="583" spans="1:6" x14ac:dyDescent="0.25">
      <c r="A583">
        <v>9</v>
      </c>
      <c r="B583" t="s">
        <v>1602</v>
      </c>
      <c r="C583" s="67">
        <v>10702</v>
      </c>
      <c r="D583" t="s">
        <v>1604</v>
      </c>
      <c r="E583">
        <v>300</v>
      </c>
      <c r="F583" s="232">
        <v>1</v>
      </c>
    </row>
    <row r="584" spans="1:6" x14ac:dyDescent="0.25">
      <c r="A584">
        <v>9</v>
      </c>
      <c r="B584" t="s">
        <v>1602</v>
      </c>
      <c r="C584" s="67">
        <v>10970</v>
      </c>
      <c r="D584" t="s">
        <v>1605</v>
      </c>
      <c r="E584">
        <v>300</v>
      </c>
      <c r="F584" s="232">
        <v>1</v>
      </c>
    </row>
    <row r="585" spans="1:6" x14ac:dyDescent="0.25">
      <c r="A585">
        <v>9</v>
      </c>
      <c r="B585" t="s">
        <v>1602</v>
      </c>
      <c r="C585" s="67">
        <v>10971</v>
      </c>
      <c r="D585" t="s">
        <v>1606</v>
      </c>
      <c r="E585">
        <v>300</v>
      </c>
      <c r="F585" s="232">
        <v>1</v>
      </c>
    </row>
    <row r="586" spans="1:6" x14ac:dyDescent="0.25">
      <c r="A586">
        <v>9</v>
      </c>
      <c r="B586" t="s">
        <v>1602</v>
      </c>
      <c r="C586" s="67">
        <v>10972</v>
      </c>
      <c r="D586" t="s">
        <v>1607</v>
      </c>
      <c r="E586">
        <v>300</v>
      </c>
      <c r="F586" s="232">
        <v>1</v>
      </c>
    </row>
    <row r="587" spans="1:6" x14ac:dyDescent="0.25">
      <c r="A587">
        <v>9</v>
      </c>
      <c r="B587" t="s">
        <v>1602</v>
      </c>
      <c r="C587" s="67">
        <v>10973</v>
      </c>
      <c r="D587" t="s">
        <v>1608</v>
      </c>
      <c r="E587">
        <v>300</v>
      </c>
      <c r="F587" s="232">
        <v>1</v>
      </c>
    </row>
    <row r="588" spans="1:6" x14ac:dyDescent="0.25">
      <c r="A588">
        <v>9</v>
      </c>
      <c r="B588" t="s">
        <v>1602</v>
      </c>
      <c r="C588" s="67">
        <v>10974</v>
      </c>
      <c r="D588" t="s">
        <v>1609</v>
      </c>
      <c r="E588">
        <v>300</v>
      </c>
      <c r="F588" s="232">
        <v>1</v>
      </c>
    </row>
    <row r="589" spans="1:6" x14ac:dyDescent="0.25">
      <c r="A589">
        <v>9</v>
      </c>
      <c r="B589" t="s">
        <v>1602</v>
      </c>
      <c r="C589" s="67">
        <v>10975</v>
      </c>
      <c r="D589" t="s">
        <v>1610</v>
      </c>
      <c r="E589">
        <v>300</v>
      </c>
      <c r="F589" s="232">
        <v>1</v>
      </c>
    </row>
    <row r="590" spans="1:6" x14ac:dyDescent="0.25">
      <c r="A590">
        <v>9</v>
      </c>
      <c r="B590" t="s">
        <v>1602</v>
      </c>
      <c r="C590" s="67">
        <v>10976</v>
      </c>
      <c r="D590" t="s">
        <v>1611</v>
      </c>
      <c r="E590">
        <v>300</v>
      </c>
      <c r="F590" s="232">
        <v>1</v>
      </c>
    </row>
    <row r="591" spans="1:6" x14ac:dyDescent="0.25">
      <c r="A591">
        <v>9</v>
      </c>
      <c r="B591" t="s">
        <v>1602</v>
      </c>
      <c r="C591" s="67">
        <v>10977</v>
      </c>
      <c r="D591" t="s">
        <v>1612</v>
      </c>
      <c r="E591">
        <v>300</v>
      </c>
      <c r="F591" s="232">
        <v>1</v>
      </c>
    </row>
    <row r="592" spans="1:6" x14ac:dyDescent="0.25">
      <c r="A592">
        <v>9</v>
      </c>
      <c r="B592" t="s">
        <v>1602</v>
      </c>
      <c r="C592" s="67">
        <v>10978</v>
      </c>
      <c r="D592" t="s">
        <v>1613</v>
      </c>
      <c r="E592">
        <v>300</v>
      </c>
      <c r="F592" s="232">
        <v>1</v>
      </c>
    </row>
    <row r="593" spans="1:6" x14ac:dyDescent="0.25">
      <c r="A593">
        <v>9</v>
      </c>
      <c r="B593" t="s">
        <v>1602</v>
      </c>
      <c r="C593" s="67">
        <v>10979</v>
      </c>
      <c r="D593" t="s">
        <v>1614</v>
      </c>
      <c r="E593">
        <v>300</v>
      </c>
      <c r="F593" s="232">
        <v>1</v>
      </c>
    </row>
    <row r="594" spans="1:6" x14ac:dyDescent="0.25">
      <c r="A594">
        <v>9</v>
      </c>
      <c r="B594" t="s">
        <v>1602</v>
      </c>
      <c r="C594" s="67">
        <v>10980</v>
      </c>
      <c r="D594" t="s">
        <v>1615</v>
      </c>
      <c r="E594">
        <v>300</v>
      </c>
      <c r="F594" s="232">
        <v>1</v>
      </c>
    </row>
    <row r="595" spans="1:6" x14ac:dyDescent="0.25">
      <c r="A595">
        <v>9</v>
      </c>
      <c r="B595" t="s">
        <v>1602</v>
      </c>
      <c r="C595" s="67">
        <v>10981</v>
      </c>
      <c r="D595" t="s">
        <v>1616</v>
      </c>
      <c r="E595">
        <v>300</v>
      </c>
      <c r="F595" s="232">
        <v>1</v>
      </c>
    </row>
    <row r="596" spans="1:6" x14ac:dyDescent="0.25">
      <c r="A596">
        <v>9</v>
      </c>
      <c r="B596" t="s">
        <v>1602</v>
      </c>
      <c r="C596" s="67">
        <v>10982</v>
      </c>
      <c r="D596" t="s">
        <v>1617</v>
      </c>
      <c r="E596">
        <v>300</v>
      </c>
      <c r="F596" s="232">
        <v>1</v>
      </c>
    </row>
    <row r="597" spans="1:6" x14ac:dyDescent="0.25">
      <c r="A597">
        <v>9</v>
      </c>
      <c r="B597" t="s">
        <v>1602</v>
      </c>
      <c r="C597" s="67">
        <v>10983</v>
      </c>
      <c r="D597" t="s">
        <v>1618</v>
      </c>
      <c r="E597">
        <v>300</v>
      </c>
      <c r="F597" s="232">
        <v>1</v>
      </c>
    </row>
    <row r="598" spans="1:6" x14ac:dyDescent="0.25">
      <c r="A598">
        <v>9</v>
      </c>
      <c r="B598" t="s">
        <v>1619</v>
      </c>
      <c r="C598" s="67">
        <v>10666</v>
      </c>
      <c r="D598" t="s">
        <v>1620</v>
      </c>
      <c r="E598">
        <v>300</v>
      </c>
      <c r="F598" s="232">
        <v>1</v>
      </c>
    </row>
    <row r="599" spans="1:6" x14ac:dyDescent="0.25">
      <c r="A599">
        <v>9</v>
      </c>
      <c r="B599" t="s">
        <v>1619</v>
      </c>
      <c r="C599" s="67">
        <v>10871</v>
      </c>
      <c r="D599" t="s">
        <v>1621</v>
      </c>
      <c r="E599">
        <v>300</v>
      </c>
      <c r="F599" s="232">
        <v>1</v>
      </c>
    </row>
    <row r="600" spans="1:6" x14ac:dyDescent="0.25">
      <c r="A600">
        <v>9</v>
      </c>
      <c r="B600" t="s">
        <v>1619</v>
      </c>
      <c r="C600" s="67">
        <v>10872</v>
      </c>
      <c r="D600" t="s">
        <v>1622</v>
      </c>
      <c r="E600">
        <v>300</v>
      </c>
      <c r="F600" s="232">
        <v>1</v>
      </c>
    </row>
    <row r="601" spans="1:6" x14ac:dyDescent="0.25">
      <c r="A601">
        <v>9</v>
      </c>
      <c r="B601" t="s">
        <v>1619</v>
      </c>
      <c r="C601" s="67">
        <v>10873</v>
      </c>
      <c r="D601" t="s">
        <v>1623</v>
      </c>
      <c r="E601">
        <v>300</v>
      </c>
      <c r="F601" s="232">
        <v>1</v>
      </c>
    </row>
    <row r="602" spans="1:6" x14ac:dyDescent="0.25">
      <c r="A602">
        <v>9</v>
      </c>
      <c r="B602" t="s">
        <v>1619</v>
      </c>
      <c r="C602" s="67">
        <v>10874</v>
      </c>
      <c r="D602" t="s">
        <v>1624</v>
      </c>
      <c r="E602">
        <v>300</v>
      </c>
      <c r="F602" s="232">
        <v>1</v>
      </c>
    </row>
    <row r="603" spans="1:6" x14ac:dyDescent="0.25">
      <c r="A603">
        <v>9</v>
      </c>
      <c r="B603" t="s">
        <v>1619</v>
      </c>
      <c r="C603" s="67">
        <v>10875</v>
      </c>
      <c r="D603" t="s">
        <v>1625</v>
      </c>
      <c r="E603">
        <v>300</v>
      </c>
      <c r="F603" s="232">
        <v>1</v>
      </c>
    </row>
    <row r="604" spans="1:6" x14ac:dyDescent="0.25">
      <c r="A604">
        <v>9</v>
      </c>
      <c r="B604" t="s">
        <v>1619</v>
      </c>
      <c r="C604" s="67">
        <v>10876</v>
      </c>
      <c r="D604" t="s">
        <v>1626</v>
      </c>
      <c r="E604">
        <v>300</v>
      </c>
      <c r="F604" s="232">
        <v>1</v>
      </c>
    </row>
    <row r="605" spans="1:6" x14ac:dyDescent="0.25">
      <c r="A605">
        <v>9</v>
      </c>
      <c r="B605" t="s">
        <v>1619</v>
      </c>
      <c r="C605" s="67">
        <v>10877</v>
      </c>
      <c r="D605" t="s">
        <v>1627</v>
      </c>
      <c r="E605">
        <v>300</v>
      </c>
      <c r="F605" s="232">
        <v>1</v>
      </c>
    </row>
    <row r="606" spans="1:6" x14ac:dyDescent="0.25">
      <c r="A606">
        <v>9</v>
      </c>
      <c r="B606" t="s">
        <v>1619</v>
      </c>
      <c r="C606" s="67">
        <v>10878</v>
      </c>
      <c r="D606" t="s">
        <v>1628</v>
      </c>
      <c r="E606">
        <v>300</v>
      </c>
      <c r="F606" s="232">
        <v>1</v>
      </c>
    </row>
    <row r="607" spans="1:6" x14ac:dyDescent="0.25">
      <c r="A607">
        <v>9</v>
      </c>
      <c r="B607" t="s">
        <v>1619</v>
      </c>
      <c r="C607" s="67">
        <v>10879</v>
      </c>
      <c r="D607" t="s">
        <v>1629</v>
      </c>
      <c r="E607">
        <v>300</v>
      </c>
      <c r="F607" s="232">
        <v>1</v>
      </c>
    </row>
    <row r="608" spans="1:6" x14ac:dyDescent="0.25">
      <c r="A608">
        <v>9</v>
      </c>
      <c r="B608" t="s">
        <v>1619</v>
      </c>
      <c r="C608" s="67">
        <v>10880</v>
      </c>
      <c r="D608" t="s">
        <v>1630</v>
      </c>
      <c r="E608">
        <v>295</v>
      </c>
      <c r="F608" s="232">
        <v>0</v>
      </c>
    </row>
    <row r="609" spans="1:6" x14ac:dyDescent="0.25">
      <c r="A609">
        <v>9</v>
      </c>
      <c r="B609" t="s">
        <v>1619</v>
      </c>
      <c r="C609" s="67">
        <v>10881</v>
      </c>
      <c r="D609" t="s">
        <v>1631</v>
      </c>
      <c r="E609">
        <v>300</v>
      </c>
      <c r="F609" s="232">
        <v>1</v>
      </c>
    </row>
    <row r="610" spans="1:6" x14ac:dyDescent="0.25">
      <c r="A610">
        <v>9</v>
      </c>
      <c r="B610" t="s">
        <v>1619</v>
      </c>
      <c r="C610" s="67">
        <v>10882</v>
      </c>
      <c r="D610" t="s">
        <v>1632</v>
      </c>
      <c r="E610">
        <v>300</v>
      </c>
      <c r="F610" s="232">
        <v>1</v>
      </c>
    </row>
    <row r="611" spans="1:6" x14ac:dyDescent="0.25">
      <c r="A611">
        <v>9</v>
      </c>
      <c r="B611" t="s">
        <v>1619</v>
      </c>
      <c r="C611" s="67">
        <v>10883</v>
      </c>
      <c r="D611" t="s">
        <v>1633</v>
      </c>
      <c r="E611">
        <v>300</v>
      </c>
      <c r="F611" s="232">
        <v>1</v>
      </c>
    </row>
    <row r="612" spans="1:6" x14ac:dyDescent="0.25">
      <c r="A612">
        <v>9</v>
      </c>
      <c r="B612" t="s">
        <v>1619</v>
      </c>
      <c r="C612" s="67">
        <v>10884</v>
      </c>
      <c r="D612" t="s">
        <v>1634</v>
      </c>
      <c r="E612">
        <v>300</v>
      </c>
      <c r="F612" s="232">
        <v>1</v>
      </c>
    </row>
    <row r="613" spans="1:6" x14ac:dyDescent="0.25">
      <c r="A613">
        <v>9</v>
      </c>
      <c r="B613" t="s">
        <v>1619</v>
      </c>
      <c r="C613" s="67">
        <v>10885</v>
      </c>
      <c r="D613" t="s">
        <v>1635</v>
      </c>
      <c r="E613">
        <v>300</v>
      </c>
      <c r="F613" s="232">
        <v>1</v>
      </c>
    </row>
    <row r="614" spans="1:6" x14ac:dyDescent="0.25">
      <c r="A614">
        <v>9</v>
      </c>
      <c r="B614" t="s">
        <v>1619</v>
      </c>
      <c r="C614" s="67">
        <v>10886</v>
      </c>
      <c r="D614" t="s">
        <v>1636</v>
      </c>
      <c r="E614">
        <v>300</v>
      </c>
      <c r="F614" s="232">
        <v>1</v>
      </c>
    </row>
    <row r="615" spans="1:6" x14ac:dyDescent="0.25">
      <c r="A615">
        <v>9</v>
      </c>
      <c r="B615" t="s">
        <v>1619</v>
      </c>
      <c r="C615" s="67">
        <v>10887</v>
      </c>
      <c r="D615" t="s">
        <v>1637</v>
      </c>
      <c r="E615">
        <v>300</v>
      </c>
      <c r="F615" s="232">
        <v>1</v>
      </c>
    </row>
    <row r="616" spans="1:6" x14ac:dyDescent="0.25">
      <c r="A616">
        <v>9</v>
      </c>
      <c r="B616" t="s">
        <v>1619</v>
      </c>
      <c r="C616" s="67">
        <v>10888</v>
      </c>
      <c r="D616" t="s">
        <v>1638</v>
      </c>
      <c r="E616">
        <v>300</v>
      </c>
      <c r="F616" s="232">
        <v>1</v>
      </c>
    </row>
    <row r="617" spans="1:6" x14ac:dyDescent="0.25">
      <c r="A617">
        <v>9</v>
      </c>
      <c r="B617" t="s">
        <v>1619</v>
      </c>
      <c r="C617" s="67">
        <v>10889</v>
      </c>
      <c r="D617" t="s">
        <v>1639</v>
      </c>
      <c r="E617">
        <v>300</v>
      </c>
      <c r="F617" s="232">
        <v>1</v>
      </c>
    </row>
    <row r="618" spans="1:6" x14ac:dyDescent="0.25">
      <c r="A618">
        <v>9</v>
      </c>
      <c r="B618" t="s">
        <v>1619</v>
      </c>
      <c r="C618" s="67">
        <v>10890</v>
      </c>
      <c r="D618" t="s">
        <v>1640</v>
      </c>
      <c r="E618">
        <v>300</v>
      </c>
      <c r="F618" s="232">
        <v>1</v>
      </c>
    </row>
    <row r="619" spans="1:6" x14ac:dyDescent="0.25">
      <c r="A619">
        <v>9</v>
      </c>
      <c r="B619" t="s">
        <v>1619</v>
      </c>
      <c r="C619" s="67">
        <v>10891</v>
      </c>
      <c r="D619" t="s">
        <v>1641</v>
      </c>
      <c r="E619">
        <v>300</v>
      </c>
      <c r="F619" s="232">
        <v>1</v>
      </c>
    </row>
    <row r="620" spans="1:6" x14ac:dyDescent="0.25">
      <c r="A620">
        <v>9</v>
      </c>
      <c r="B620" t="s">
        <v>1619</v>
      </c>
      <c r="C620" s="67">
        <v>10892</v>
      </c>
      <c r="D620" t="s">
        <v>1642</v>
      </c>
      <c r="E620">
        <v>300</v>
      </c>
      <c r="F620" s="232">
        <v>1</v>
      </c>
    </row>
    <row r="621" spans="1:6" x14ac:dyDescent="0.25">
      <c r="A621">
        <v>9</v>
      </c>
      <c r="B621" t="s">
        <v>1619</v>
      </c>
      <c r="C621" s="67">
        <v>10893</v>
      </c>
      <c r="D621" t="s">
        <v>1643</v>
      </c>
      <c r="E621">
        <v>300</v>
      </c>
      <c r="F621" s="232">
        <v>1</v>
      </c>
    </row>
    <row r="622" spans="1:6" x14ac:dyDescent="0.25">
      <c r="A622">
        <v>9</v>
      </c>
      <c r="B622" t="s">
        <v>1619</v>
      </c>
      <c r="C622" s="67">
        <v>10894</v>
      </c>
      <c r="D622" t="s">
        <v>1644</v>
      </c>
      <c r="E622">
        <v>300</v>
      </c>
      <c r="F622" s="232">
        <v>1</v>
      </c>
    </row>
    <row r="623" spans="1:6" x14ac:dyDescent="0.25">
      <c r="A623">
        <v>9</v>
      </c>
      <c r="B623" t="s">
        <v>1619</v>
      </c>
      <c r="C623" s="67">
        <v>11602</v>
      </c>
      <c r="D623" t="s">
        <v>1645</v>
      </c>
      <c r="E623">
        <v>300</v>
      </c>
      <c r="F623" s="232">
        <v>1</v>
      </c>
    </row>
    <row r="624" spans="1:6" x14ac:dyDescent="0.25">
      <c r="A624">
        <v>9</v>
      </c>
      <c r="B624" t="s">
        <v>1619</v>
      </c>
      <c r="C624" s="67">
        <v>11608</v>
      </c>
      <c r="D624" t="s">
        <v>1646</v>
      </c>
      <c r="E624">
        <v>300</v>
      </c>
      <c r="F624" s="232">
        <v>1</v>
      </c>
    </row>
    <row r="625" spans="1:6" x14ac:dyDescent="0.25">
      <c r="A625">
        <v>9</v>
      </c>
      <c r="B625" t="s">
        <v>1619</v>
      </c>
      <c r="C625" s="67">
        <v>13826</v>
      </c>
      <c r="D625" t="s">
        <v>3825</v>
      </c>
      <c r="E625">
        <v>300</v>
      </c>
      <c r="F625" s="232">
        <v>1</v>
      </c>
    </row>
    <row r="626" spans="1:6" x14ac:dyDescent="0.25">
      <c r="A626">
        <v>9</v>
      </c>
      <c r="B626" t="s">
        <v>1619</v>
      </c>
      <c r="C626" s="67">
        <v>22456</v>
      </c>
      <c r="D626" t="s">
        <v>1647</v>
      </c>
      <c r="E626">
        <v>300</v>
      </c>
      <c r="F626" s="232">
        <v>1</v>
      </c>
    </row>
    <row r="627" spans="1:6" x14ac:dyDescent="0.25">
      <c r="A627">
        <v>9</v>
      </c>
      <c r="B627" t="s">
        <v>1619</v>
      </c>
      <c r="C627" s="67">
        <v>23839</v>
      </c>
      <c r="D627" t="s">
        <v>1648</v>
      </c>
      <c r="E627">
        <v>300</v>
      </c>
      <c r="F627" s="232">
        <v>1</v>
      </c>
    </row>
    <row r="628" spans="1:6" x14ac:dyDescent="0.25">
      <c r="A628">
        <v>9</v>
      </c>
      <c r="B628" t="s">
        <v>1619</v>
      </c>
      <c r="C628" s="67">
        <v>24692</v>
      </c>
      <c r="D628" t="s">
        <v>1649</v>
      </c>
      <c r="E628">
        <v>300</v>
      </c>
      <c r="F628" s="232">
        <v>1</v>
      </c>
    </row>
    <row r="629" spans="1:6" x14ac:dyDescent="0.25">
      <c r="A629">
        <v>9</v>
      </c>
      <c r="B629" t="s">
        <v>1619</v>
      </c>
      <c r="C629" s="67">
        <v>27839</v>
      </c>
      <c r="D629" t="s">
        <v>1650</v>
      </c>
      <c r="E629">
        <v>300</v>
      </c>
      <c r="F629" s="232">
        <v>1</v>
      </c>
    </row>
    <row r="630" spans="1:6" x14ac:dyDescent="0.25">
      <c r="A630">
        <v>9</v>
      </c>
      <c r="B630" t="s">
        <v>1619</v>
      </c>
      <c r="C630" s="67">
        <v>27840</v>
      </c>
      <c r="D630" t="s">
        <v>1651</v>
      </c>
      <c r="E630">
        <v>300</v>
      </c>
      <c r="F630" s="232">
        <v>1</v>
      </c>
    </row>
    <row r="631" spans="1:6" x14ac:dyDescent="0.25">
      <c r="A631">
        <v>9</v>
      </c>
      <c r="B631" t="s">
        <v>1619</v>
      </c>
      <c r="C631" s="67">
        <v>27841</v>
      </c>
      <c r="D631" t="s">
        <v>1652</v>
      </c>
      <c r="E631">
        <v>275</v>
      </c>
      <c r="F631" s="232">
        <v>0</v>
      </c>
    </row>
    <row r="632" spans="1:6" x14ac:dyDescent="0.25">
      <c r="A632">
        <v>9</v>
      </c>
      <c r="B632" t="s">
        <v>1653</v>
      </c>
      <c r="C632" s="67">
        <v>10667</v>
      </c>
      <c r="D632" t="s">
        <v>1654</v>
      </c>
      <c r="E632">
        <v>300</v>
      </c>
      <c r="F632" s="232">
        <v>1</v>
      </c>
    </row>
    <row r="633" spans="1:6" x14ac:dyDescent="0.25">
      <c r="A633">
        <v>9</v>
      </c>
      <c r="B633" t="s">
        <v>1653</v>
      </c>
      <c r="C633" s="67">
        <v>10895</v>
      </c>
      <c r="D633" t="s">
        <v>1655</v>
      </c>
      <c r="E633">
        <v>300</v>
      </c>
      <c r="F633" s="232">
        <v>1</v>
      </c>
    </row>
    <row r="634" spans="1:6" x14ac:dyDescent="0.25">
      <c r="A634">
        <v>9</v>
      </c>
      <c r="B634" t="s">
        <v>1653</v>
      </c>
      <c r="C634" s="67">
        <v>10896</v>
      </c>
      <c r="D634" t="s">
        <v>1656</v>
      </c>
      <c r="E634">
        <v>290</v>
      </c>
      <c r="F634" s="232">
        <v>0</v>
      </c>
    </row>
    <row r="635" spans="1:6" x14ac:dyDescent="0.25">
      <c r="A635">
        <v>9</v>
      </c>
      <c r="B635" t="s">
        <v>1653</v>
      </c>
      <c r="C635" s="67">
        <v>10897</v>
      </c>
      <c r="D635" t="s">
        <v>1657</v>
      </c>
      <c r="E635">
        <v>300</v>
      </c>
      <c r="F635" s="232">
        <v>1</v>
      </c>
    </row>
    <row r="636" spans="1:6" x14ac:dyDescent="0.25">
      <c r="A636">
        <v>9</v>
      </c>
      <c r="B636" t="s">
        <v>1653</v>
      </c>
      <c r="C636" s="67">
        <v>10898</v>
      </c>
      <c r="D636" t="s">
        <v>1658</v>
      </c>
      <c r="E636">
        <v>300</v>
      </c>
      <c r="F636" s="232">
        <v>1</v>
      </c>
    </row>
    <row r="637" spans="1:6" x14ac:dyDescent="0.25">
      <c r="A637">
        <v>9</v>
      </c>
      <c r="B637" t="s">
        <v>1653</v>
      </c>
      <c r="C637" s="67">
        <v>10899</v>
      </c>
      <c r="D637" t="s">
        <v>1659</v>
      </c>
      <c r="E637">
        <v>300</v>
      </c>
      <c r="F637" s="232">
        <v>1</v>
      </c>
    </row>
    <row r="638" spans="1:6" x14ac:dyDescent="0.25">
      <c r="A638">
        <v>9</v>
      </c>
      <c r="B638" t="s">
        <v>1653</v>
      </c>
      <c r="C638" s="67">
        <v>10900</v>
      </c>
      <c r="D638" t="s">
        <v>1660</v>
      </c>
      <c r="E638">
        <v>300</v>
      </c>
      <c r="F638" s="232">
        <v>1</v>
      </c>
    </row>
    <row r="639" spans="1:6" x14ac:dyDescent="0.25">
      <c r="A639">
        <v>9</v>
      </c>
      <c r="B639" t="s">
        <v>1653</v>
      </c>
      <c r="C639" s="67">
        <v>10901</v>
      </c>
      <c r="D639" t="s">
        <v>1661</v>
      </c>
      <c r="E639">
        <v>300</v>
      </c>
      <c r="F639" s="232">
        <v>1</v>
      </c>
    </row>
    <row r="640" spans="1:6" x14ac:dyDescent="0.25">
      <c r="A640">
        <v>9</v>
      </c>
      <c r="B640" t="s">
        <v>1653</v>
      </c>
      <c r="C640" s="67">
        <v>10902</v>
      </c>
      <c r="D640" t="s">
        <v>1662</v>
      </c>
      <c r="E640">
        <v>300</v>
      </c>
      <c r="F640" s="232">
        <v>1</v>
      </c>
    </row>
    <row r="641" spans="1:6" x14ac:dyDescent="0.25">
      <c r="A641">
        <v>9</v>
      </c>
      <c r="B641" t="s">
        <v>1653</v>
      </c>
      <c r="C641" s="67">
        <v>10904</v>
      </c>
      <c r="D641" t="s">
        <v>1663</v>
      </c>
      <c r="E641">
        <v>300</v>
      </c>
      <c r="F641" s="232">
        <v>1</v>
      </c>
    </row>
    <row r="642" spans="1:6" x14ac:dyDescent="0.25">
      <c r="A642">
        <v>9</v>
      </c>
      <c r="B642" t="s">
        <v>1653</v>
      </c>
      <c r="C642" s="67">
        <v>10905</v>
      </c>
      <c r="D642" t="s">
        <v>1664</v>
      </c>
      <c r="E642">
        <v>300</v>
      </c>
      <c r="F642" s="232">
        <v>1</v>
      </c>
    </row>
    <row r="643" spans="1:6" x14ac:dyDescent="0.25">
      <c r="A643">
        <v>9</v>
      </c>
      <c r="B643" t="s">
        <v>1653</v>
      </c>
      <c r="C643" s="67">
        <v>10906</v>
      </c>
      <c r="D643" t="s">
        <v>1665</v>
      </c>
      <c r="E643">
        <v>300</v>
      </c>
      <c r="F643" s="232">
        <v>1</v>
      </c>
    </row>
    <row r="644" spans="1:6" x14ac:dyDescent="0.25">
      <c r="A644">
        <v>9</v>
      </c>
      <c r="B644" t="s">
        <v>1653</v>
      </c>
      <c r="C644" s="67">
        <v>10907</v>
      </c>
      <c r="D644" t="s">
        <v>1666</v>
      </c>
      <c r="E644">
        <v>300</v>
      </c>
      <c r="F644" s="232">
        <v>1</v>
      </c>
    </row>
    <row r="645" spans="1:6" x14ac:dyDescent="0.25">
      <c r="A645">
        <v>9</v>
      </c>
      <c r="B645" t="s">
        <v>1653</v>
      </c>
      <c r="C645" s="67">
        <v>10908</v>
      </c>
      <c r="D645" t="s">
        <v>1667</v>
      </c>
      <c r="E645">
        <v>300</v>
      </c>
      <c r="F645" s="232">
        <v>1</v>
      </c>
    </row>
    <row r="646" spans="1:6" x14ac:dyDescent="0.25">
      <c r="A646">
        <v>9</v>
      </c>
      <c r="B646" t="s">
        <v>1653</v>
      </c>
      <c r="C646" s="67">
        <v>10909</v>
      </c>
      <c r="D646" t="s">
        <v>1668</v>
      </c>
      <c r="E646">
        <v>300</v>
      </c>
      <c r="F646" s="232">
        <v>1</v>
      </c>
    </row>
    <row r="647" spans="1:6" x14ac:dyDescent="0.25">
      <c r="A647">
        <v>9</v>
      </c>
      <c r="B647" t="s">
        <v>1653</v>
      </c>
      <c r="C647" s="67">
        <v>10910</v>
      </c>
      <c r="D647" t="s">
        <v>1669</v>
      </c>
      <c r="E647">
        <v>300</v>
      </c>
      <c r="F647" s="232">
        <v>1</v>
      </c>
    </row>
    <row r="648" spans="1:6" x14ac:dyDescent="0.25">
      <c r="A648">
        <v>9</v>
      </c>
      <c r="B648" t="s">
        <v>1653</v>
      </c>
      <c r="C648" s="67">
        <v>10911</v>
      </c>
      <c r="D648" t="s">
        <v>1670</v>
      </c>
      <c r="E648">
        <v>300</v>
      </c>
      <c r="F648" s="232">
        <v>1</v>
      </c>
    </row>
    <row r="649" spans="1:6" x14ac:dyDescent="0.25">
      <c r="A649">
        <v>9</v>
      </c>
      <c r="B649" t="s">
        <v>1653</v>
      </c>
      <c r="C649" s="67">
        <v>10912</v>
      </c>
      <c r="D649" t="s">
        <v>1671</v>
      </c>
      <c r="E649">
        <v>300</v>
      </c>
      <c r="F649" s="232">
        <v>1</v>
      </c>
    </row>
    <row r="650" spans="1:6" x14ac:dyDescent="0.25">
      <c r="A650">
        <v>9</v>
      </c>
      <c r="B650" t="s">
        <v>1653</v>
      </c>
      <c r="C650" s="67">
        <v>10913</v>
      </c>
      <c r="D650" t="s">
        <v>1672</v>
      </c>
      <c r="E650">
        <v>300</v>
      </c>
      <c r="F650" s="232">
        <v>1</v>
      </c>
    </row>
    <row r="651" spans="1:6" x14ac:dyDescent="0.25">
      <c r="A651">
        <v>9</v>
      </c>
      <c r="B651" t="s">
        <v>1653</v>
      </c>
      <c r="C651" s="67">
        <v>10914</v>
      </c>
      <c r="D651" t="s">
        <v>1673</v>
      </c>
      <c r="E651">
        <v>300</v>
      </c>
      <c r="F651" s="232">
        <v>1</v>
      </c>
    </row>
    <row r="652" spans="1:6" x14ac:dyDescent="0.25">
      <c r="A652">
        <v>9</v>
      </c>
      <c r="B652" t="s">
        <v>1653</v>
      </c>
      <c r="C652" s="67">
        <v>11619</v>
      </c>
      <c r="D652" t="s">
        <v>1674</v>
      </c>
      <c r="E652">
        <v>300</v>
      </c>
      <c r="F652" s="232">
        <v>1</v>
      </c>
    </row>
    <row r="653" spans="1:6" x14ac:dyDescent="0.25">
      <c r="A653">
        <v>9</v>
      </c>
      <c r="B653" t="s">
        <v>1653</v>
      </c>
      <c r="C653" s="67">
        <v>23578</v>
      </c>
      <c r="D653" t="s">
        <v>1675</v>
      </c>
      <c r="E653">
        <v>300</v>
      </c>
      <c r="F653" s="232">
        <v>1</v>
      </c>
    </row>
    <row r="654" spans="1:6" x14ac:dyDescent="0.25">
      <c r="A654">
        <v>9</v>
      </c>
      <c r="B654" t="s">
        <v>1653</v>
      </c>
      <c r="C654" s="67">
        <v>28020</v>
      </c>
      <c r="D654" t="s">
        <v>1676</v>
      </c>
      <c r="E654">
        <v>300</v>
      </c>
      <c r="F654" s="232">
        <v>1</v>
      </c>
    </row>
    <row r="655" spans="1:6" x14ac:dyDescent="0.25">
      <c r="A655">
        <v>9</v>
      </c>
      <c r="B655" t="s">
        <v>1677</v>
      </c>
      <c r="C655" s="67">
        <v>10668</v>
      </c>
      <c r="D655" t="s">
        <v>1678</v>
      </c>
      <c r="E655">
        <v>300</v>
      </c>
      <c r="F655" s="232">
        <v>1</v>
      </c>
    </row>
    <row r="656" spans="1:6" x14ac:dyDescent="0.25">
      <c r="A656">
        <v>9</v>
      </c>
      <c r="B656" t="s">
        <v>1677</v>
      </c>
      <c r="C656" s="67">
        <v>10915</v>
      </c>
      <c r="D656" t="s">
        <v>1679</v>
      </c>
      <c r="E656">
        <v>300</v>
      </c>
      <c r="F656" s="232">
        <v>1</v>
      </c>
    </row>
    <row r="657" spans="1:6" x14ac:dyDescent="0.25">
      <c r="A657">
        <v>9</v>
      </c>
      <c r="B657" t="s">
        <v>1677</v>
      </c>
      <c r="C657" s="67">
        <v>10916</v>
      </c>
      <c r="D657" t="s">
        <v>1680</v>
      </c>
      <c r="E657">
        <v>300</v>
      </c>
      <c r="F657" s="232">
        <v>1</v>
      </c>
    </row>
    <row r="658" spans="1:6" x14ac:dyDescent="0.25">
      <c r="A658">
        <v>9</v>
      </c>
      <c r="B658" t="s">
        <v>1677</v>
      </c>
      <c r="C658" s="67">
        <v>10917</v>
      </c>
      <c r="D658" t="s">
        <v>1681</v>
      </c>
      <c r="E658">
        <v>300</v>
      </c>
      <c r="F658" s="232">
        <v>1</v>
      </c>
    </row>
    <row r="659" spans="1:6" x14ac:dyDescent="0.25">
      <c r="A659">
        <v>9</v>
      </c>
      <c r="B659" t="s">
        <v>1677</v>
      </c>
      <c r="C659" s="67">
        <v>10918</v>
      </c>
      <c r="D659" t="s">
        <v>1682</v>
      </c>
      <c r="E659">
        <v>300</v>
      </c>
      <c r="F659" s="232">
        <v>1</v>
      </c>
    </row>
    <row r="660" spans="1:6" x14ac:dyDescent="0.25">
      <c r="A660">
        <v>9</v>
      </c>
      <c r="B660" t="s">
        <v>1677</v>
      </c>
      <c r="C660" s="67">
        <v>10919</v>
      </c>
      <c r="D660" t="s">
        <v>1683</v>
      </c>
      <c r="E660">
        <v>300</v>
      </c>
      <c r="F660" s="232">
        <v>1</v>
      </c>
    </row>
    <row r="661" spans="1:6" x14ac:dyDescent="0.25">
      <c r="A661">
        <v>9</v>
      </c>
      <c r="B661" t="s">
        <v>1677</v>
      </c>
      <c r="C661" s="67">
        <v>10920</v>
      </c>
      <c r="D661" t="s">
        <v>1684</v>
      </c>
      <c r="E661">
        <v>300</v>
      </c>
      <c r="F661" s="232">
        <v>1</v>
      </c>
    </row>
    <row r="662" spans="1:6" x14ac:dyDescent="0.25">
      <c r="A662">
        <v>9</v>
      </c>
      <c r="B662" t="s">
        <v>1677</v>
      </c>
      <c r="C662" s="67">
        <v>10921</v>
      </c>
      <c r="D662" t="s">
        <v>1685</v>
      </c>
      <c r="E662">
        <v>300</v>
      </c>
      <c r="F662" s="232">
        <v>1</v>
      </c>
    </row>
    <row r="663" spans="1:6" x14ac:dyDescent="0.25">
      <c r="A663">
        <v>9</v>
      </c>
      <c r="B663" t="s">
        <v>1677</v>
      </c>
      <c r="C663" s="67">
        <v>10922</v>
      </c>
      <c r="D663" t="s">
        <v>1686</v>
      </c>
      <c r="E663">
        <v>300</v>
      </c>
      <c r="F663" s="232">
        <v>1</v>
      </c>
    </row>
    <row r="664" spans="1:6" x14ac:dyDescent="0.25">
      <c r="A664">
        <v>9</v>
      </c>
      <c r="B664" t="s">
        <v>1677</v>
      </c>
      <c r="C664" s="67">
        <v>10923</v>
      </c>
      <c r="D664" t="s">
        <v>1687</v>
      </c>
      <c r="E664">
        <v>300</v>
      </c>
      <c r="F664" s="232">
        <v>1</v>
      </c>
    </row>
    <row r="665" spans="1:6" x14ac:dyDescent="0.25">
      <c r="A665">
        <v>9</v>
      </c>
      <c r="B665" t="s">
        <v>1677</v>
      </c>
      <c r="C665" s="67">
        <v>10924</v>
      </c>
      <c r="D665" t="s">
        <v>1688</v>
      </c>
      <c r="E665">
        <v>300</v>
      </c>
      <c r="F665" s="232">
        <v>1</v>
      </c>
    </row>
    <row r="666" spans="1:6" x14ac:dyDescent="0.25">
      <c r="A666">
        <v>9</v>
      </c>
      <c r="B666" t="s">
        <v>1677</v>
      </c>
      <c r="C666" s="67">
        <v>10925</v>
      </c>
      <c r="D666" t="s">
        <v>1689</v>
      </c>
      <c r="E666">
        <v>300</v>
      </c>
      <c r="F666" s="232">
        <v>1</v>
      </c>
    </row>
    <row r="667" spans="1:6" x14ac:dyDescent="0.25">
      <c r="A667">
        <v>9</v>
      </c>
      <c r="B667" t="s">
        <v>1677</v>
      </c>
      <c r="C667" s="67">
        <v>10926</v>
      </c>
      <c r="D667" t="s">
        <v>1690</v>
      </c>
      <c r="E667">
        <v>300</v>
      </c>
      <c r="F667" s="232">
        <v>1</v>
      </c>
    </row>
    <row r="668" spans="1:6" x14ac:dyDescent="0.25">
      <c r="A668">
        <v>9</v>
      </c>
      <c r="B668" t="s">
        <v>1677</v>
      </c>
      <c r="C668" s="67">
        <v>22302</v>
      </c>
      <c r="D668" t="s">
        <v>1691</v>
      </c>
      <c r="E668">
        <v>295</v>
      </c>
      <c r="F668" s="232">
        <v>0</v>
      </c>
    </row>
    <row r="669" spans="1:6" x14ac:dyDescent="0.25">
      <c r="A669">
        <v>9</v>
      </c>
      <c r="B669" t="s">
        <v>1677</v>
      </c>
      <c r="C669" s="67">
        <v>27842</v>
      </c>
      <c r="D669" t="s">
        <v>1692</v>
      </c>
      <c r="E669">
        <v>300</v>
      </c>
      <c r="F669" s="232">
        <v>1</v>
      </c>
    </row>
    <row r="670" spans="1:6" x14ac:dyDescent="0.25">
      <c r="A670">
        <v>9</v>
      </c>
      <c r="B670" t="s">
        <v>1677</v>
      </c>
      <c r="C670" s="67">
        <v>27843</v>
      </c>
      <c r="D670" t="s">
        <v>1693</v>
      </c>
      <c r="E670">
        <v>300</v>
      </c>
      <c r="F670" s="232">
        <v>1</v>
      </c>
    </row>
    <row r="671" spans="1:6" x14ac:dyDescent="0.25">
      <c r="A671">
        <v>9</v>
      </c>
      <c r="B671" t="s">
        <v>1677</v>
      </c>
      <c r="C671" s="67">
        <v>27844</v>
      </c>
      <c r="D671" t="s">
        <v>1694</v>
      </c>
      <c r="E671">
        <v>300</v>
      </c>
      <c r="F671" s="232">
        <v>1</v>
      </c>
    </row>
    <row r="672" spans="1:6" x14ac:dyDescent="0.25">
      <c r="A672">
        <v>10</v>
      </c>
      <c r="B672" t="s">
        <v>1695</v>
      </c>
      <c r="C672" s="67">
        <v>10712</v>
      </c>
      <c r="D672" t="s">
        <v>1696</v>
      </c>
      <c r="E672">
        <v>300</v>
      </c>
      <c r="F672" s="232">
        <v>1</v>
      </c>
    </row>
    <row r="673" spans="1:6" x14ac:dyDescent="0.25">
      <c r="A673">
        <v>10</v>
      </c>
      <c r="B673" t="s">
        <v>1695</v>
      </c>
      <c r="C673" s="67">
        <v>11113</v>
      </c>
      <c r="D673" t="s">
        <v>1697</v>
      </c>
      <c r="E673">
        <v>300</v>
      </c>
      <c r="F673" s="232">
        <v>1</v>
      </c>
    </row>
    <row r="674" spans="1:6" x14ac:dyDescent="0.25">
      <c r="A674">
        <v>10</v>
      </c>
      <c r="B674" t="s">
        <v>1695</v>
      </c>
      <c r="C674" s="67">
        <v>11114</v>
      </c>
      <c r="D674" t="s">
        <v>1698</v>
      </c>
      <c r="E674">
        <v>300</v>
      </c>
      <c r="F674" s="232">
        <v>1</v>
      </c>
    </row>
    <row r="675" spans="1:6" x14ac:dyDescent="0.25">
      <c r="A675">
        <v>10</v>
      </c>
      <c r="B675" t="s">
        <v>1695</v>
      </c>
      <c r="C675" s="67">
        <v>11115</v>
      </c>
      <c r="D675" t="s">
        <v>1699</v>
      </c>
      <c r="E675">
        <v>300</v>
      </c>
      <c r="F675" s="232">
        <v>1</v>
      </c>
    </row>
    <row r="676" spans="1:6" x14ac:dyDescent="0.25">
      <c r="A676">
        <v>10</v>
      </c>
      <c r="B676" t="s">
        <v>1695</v>
      </c>
      <c r="C676" s="67">
        <v>11116</v>
      </c>
      <c r="D676" t="s">
        <v>1700</v>
      </c>
      <c r="E676">
        <v>280</v>
      </c>
      <c r="F676" s="232">
        <v>0</v>
      </c>
    </row>
    <row r="677" spans="1:6" x14ac:dyDescent="0.25">
      <c r="A677">
        <v>10</v>
      </c>
      <c r="B677" t="s">
        <v>1695</v>
      </c>
      <c r="C677" s="67">
        <v>11117</v>
      </c>
      <c r="D677" t="s">
        <v>1701</v>
      </c>
      <c r="E677">
        <v>300</v>
      </c>
      <c r="F677" s="232">
        <v>1</v>
      </c>
    </row>
    <row r="678" spans="1:6" x14ac:dyDescent="0.25">
      <c r="A678">
        <v>10</v>
      </c>
      <c r="B678" t="s">
        <v>1695</v>
      </c>
      <c r="C678" s="67">
        <v>11118</v>
      </c>
      <c r="D678" t="s">
        <v>1702</v>
      </c>
      <c r="E678">
        <v>300</v>
      </c>
      <c r="F678" s="232">
        <v>1</v>
      </c>
    </row>
    <row r="679" spans="1:6" x14ac:dyDescent="0.25">
      <c r="A679">
        <v>10</v>
      </c>
      <c r="B679" t="s">
        <v>1703</v>
      </c>
      <c r="C679" s="67">
        <v>10701</v>
      </c>
      <c r="D679" t="s">
        <v>1704</v>
      </c>
      <c r="E679">
        <v>300</v>
      </c>
      <c r="F679" s="232">
        <v>1</v>
      </c>
    </row>
    <row r="680" spans="1:6" x14ac:dyDescent="0.25">
      <c r="A680">
        <v>10</v>
      </c>
      <c r="B680" t="s">
        <v>1703</v>
      </c>
      <c r="C680" s="67">
        <v>10963</v>
      </c>
      <c r="D680" t="s">
        <v>1705</v>
      </c>
      <c r="E680">
        <v>300</v>
      </c>
      <c r="F680" s="232">
        <v>1</v>
      </c>
    </row>
    <row r="681" spans="1:6" x14ac:dyDescent="0.25">
      <c r="A681">
        <v>10</v>
      </c>
      <c r="B681" t="s">
        <v>1703</v>
      </c>
      <c r="C681" s="67">
        <v>10964</v>
      </c>
      <c r="D681" t="s">
        <v>1706</v>
      </c>
      <c r="E681">
        <v>300</v>
      </c>
      <c r="F681" s="232">
        <v>1</v>
      </c>
    </row>
    <row r="682" spans="1:6" x14ac:dyDescent="0.25">
      <c r="A682">
        <v>10</v>
      </c>
      <c r="B682" t="s">
        <v>1703</v>
      </c>
      <c r="C682" s="67">
        <v>10965</v>
      </c>
      <c r="D682" t="s">
        <v>1707</v>
      </c>
      <c r="E682">
        <v>300</v>
      </c>
      <c r="F682" s="232">
        <v>1</v>
      </c>
    </row>
    <row r="683" spans="1:6" x14ac:dyDescent="0.25">
      <c r="A683">
        <v>10</v>
      </c>
      <c r="B683" t="s">
        <v>1703</v>
      </c>
      <c r="C683" s="67">
        <v>10966</v>
      </c>
      <c r="D683" t="s">
        <v>1708</v>
      </c>
      <c r="E683">
        <v>300</v>
      </c>
      <c r="F683" s="232">
        <v>1</v>
      </c>
    </row>
    <row r="684" spans="1:6" x14ac:dyDescent="0.25">
      <c r="A684">
        <v>10</v>
      </c>
      <c r="B684" t="s">
        <v>1703</v>
      </c>
      <c r="C684" s="67">
        <v>10967</v>
      </c>
      <c r="D684" t="s">
        <v>1709</v>
      </c>
      <c r="E684">
        <v>290</v>
      </c>
      <c r="F684" s="232">
        <v>0</v>
      </c>
    </row>
    <row r="685" spans="1:6" x14ac:dyDescent="0.25">
      <c r="A685">
        <v>10</v>
      </c>
      <c r="B685" t="s">
        <v>1703</v>
      </c>
      <c r="C685" s="67">
        <v>10968</v>
      </c>
      <c r="D685" t="s">
        <v>1710</v>
      </c>
      <c r="E685">
        <v>300</v>
      </c>
      <c r="F685" s="232">
        <v>1</v>
      </c>
    </row>
    <row r="686" spans="1:6" x14ac:dyDescent="0.25">
      <c r="A686">
        <v>10</v>
      </c>
      <c r="B686" t="s">
        <v>1703</v>
      </c>
      <c r="C686" s="67">
        <v>10969</v>
      </c>
      <c r="D686" t="s">
        <v>1711</v>
      </c>
      <c r="E686">
        <v>295</v>
      </c>
      <c r="F686" s="232">
        <v>0</v>
      </c>
    </row>
    <row r="687" spans="1:6" x14ac:dyDescent="0.25">
      <c r="A687">
        <v>10</v>
      </c>
      <c r="B687" t="s">
        <v>1703</v>
      </c>
      <c r="C687" s="67">
        <v>11444</v>
      </c>
      <c r="D687" t="s">
        <v>1712</v>
      </c>
      <c r="E687">
        <v>300</v>
      </c>
      <c r="F687" s="232">
        <v>1</v>
      </c>
    </row>
    <row r="688" spans="1:6" x14ac:dyDescent="0.25">
      <c r="A688">
        <v>10</v>
      </c>
      <c r="B688" t="s">
        <v>1713</v>
      </c>
      <c r="C688" s="67">
        <v>10700</v>
      </c>
      <c r="D688" t="s">
        <v>1714</v>
      </c>
      <c r="E688">
        <v>300</v>
      </c>
      <c r="F688" s="232">
        <v>1</v>
      </c>
    </row>
    <row r="689" spans="1:6" x14ac:dyDescent="0.25">
      <c r="A689">
        <v>10</v>
      </c>
      <c r="B689" t="s">
        <v>1713</v>
      </c>
      <c r="C689" s="67">
        <v>10927</v>
      </c>
      <c r="D689" t="s">
        <v>1715</v>
      </c>
      <c r="E689">
        <v>300</v>
      </c>
      <c r="F689" s="232">
        <v>1</v>
      </c>
    </row>
    <row r="690" spans="1:6" x14ac:dyDescent="0.25">
      <c r="A690">
        <v>10</v>
      </c>
      <c r="B690" t="s">
        <v>1713</v>
      </c>
      <c r="C690" s="67">
        <v>10928</v>
      </c>
      <c r="D690" t="s">
        <v>1716</v>
      </c>
      <c r="E690">
        <v>300</v>
      </c>
      <c r="F690" s="232">
        <v>1</v>
      </c>
    </row>
    <row r="691" spans="1:6" x14ac:dyDescent="0.25">
      <c r="A691">
        <v>10</v>
      </c>
      <c r="B691" t="s">
        <v>1713</v>
      </c>
      <c r="C691" s="67">
        <v>10929</v>
      </c>
      <c r="D691" t="s">
        <v>1717</v>
      </c>
      <c r="E691">
        <v>300</v>
      </c>
      <c r="F691" s="232">
        <v>1</v>
      </c>
    </row>
    <row r="692" spans="1:6" x14ac:dyDescent="0.25">
      <c r="A692">
        <v>10</v>
      </c>
      <c r="B692" t="s">
        <v>1713</v>
      </c>
      <c r="C692" s="67">
        <v>10930</v>
      </c>
      <c r="D692" t="s">
        <v>1718</v>
      </c>
      <c r="E692">
        <v>300</v>
      </c>
      <c r="F692" s="232">
        <v>1</v>
      </c>
    </row>
    <row r="693" spans="1:6" x14ac:dyDescent="0.25">
      <c r="A693">
        <v>10</v>
      </c>
      <c r="B693" t="s">
        <v>1713</v>
      </c>
      <c r="C693" s="67">
        <v>10931</v>
      </c>
      <c r="D693" t="s">
        <v>1719</v>
      </c>
      <c r="E693">
        <v>300</v>
      </c>
      <c r="F693" s="232">
        <v>1</v>
      </c>
    </row>
    <row r="694" spans="1:6" x14ac:dyDescent="0.25">
      <c r="A694">
        <v>10</v>
      </c>
      <c r="B694" t="s">
        <v>1713</v>
      </c>
      <c r="C694" s="67">
        <v>10932</v>
      </c>
      <c r="D694" t="s">
        <v>1720</v>
      </c>
      <c r="E694">
        <v>300</v>
      </c>
      <c r="F694" s="232">
        <v>1</v>
      </c>
    </row>
    <row r="695" spans="1:6" x14ac:dyDescent="0.25">
      <c r="A695">
        <v>10</v>
      </c>
      <c r="B695" t="s">
        <v>1713</v>
      </c>
      <c r="C695" s="67">
        <v>10933</v>
      </c>
      <c r="D695" t="s">
        <v>1721</v>
      </c>
      <c r="E695">
        <v>300</v>
      </c>
      <c r="F695" s="232">
        <v>1</v>
      </c>
    </row>
    <row r="696" spans="1:6" x14ac:dyDescent="0.25">
      <c r="A696">
        <v>10</v>
      </c>
      <c r="B696" t="s">
        <v>1713</v>
      </c>
      <c r="C696" s="67">
        <v>10934</v>
      </c>
      <c r="D696" t="s">
        <v>1722</v>
      </c>
      <c r="E696">
        <v>300</v>
      </c>
      <c r="F696" s="232">
        <v>1</v>
      </c>
    </row>
    <row r="697" spans="1:6" x14ac:dyDescent="0.25">
      <c r="A697">
        <v>10</v>
      </c>
      <c r="B697" t="s">
        <v>1713</v>
      </c>
      <c r="C697" s="67">
        <v>10935</v>
      </c>
      <c r="D697" t="s">
        <v>1723</v>
      </c>
      <c r="E697">
        <v>300</v>
      </c>
      <c r="F697" s="232">
        <v>1</v>
      </c>
    </row>
    <row r="698" spans="1:6" x14ac:dyDescent="0.25">
      <c r="A698">
        <v>10</v>
      </c>
      <c r="B698" t="s">
        <v>1713</v>
      </c>
      <c r="C698" s="67">
        <v>10936</v>
      </c>
      <c r="D698" t="s">
        <v>1724</v>
      </c>
      <c r="E698">
        <v>300</v>
      </c>
      <c r="F698" s="232">
        <v>1</v>
      </c>
    </row>
    <row r="699" spans="1:6" x14ac:dyDescent="0.25">
      <c r="A699">
        <v>10</v>
      </c>
      <c r="B699" t="s">
        <v>1713</v>
      </c>
      <c r="C699" s="67">
        <v>10937</v>
      </c>
      <c r="D699" t="s">
        <v>1725</v>
      </c>
      <c r="E699">
        <v>300</v>
      </c>
      <c r="F699" s="232">
        <v>1</v>
      </c>
    </row>
    <row r="700" spans="1:6" x14ac:dyDescent="0.25">
      <c r="A700">
        <v>10</v>
      </c>
      <c r="B700" t="s">
        <v>1713</v>
      </c>
      <c r="C700" s="67">
        <v>10938</v>
      </c>
      <c r="D700" t="s">
        <v>1726</v>
      </c>
      <c r="E700">
        <v>285</v>
      </c>
      <c r="F700" s="232">
        <v>0</v>
      </c>
    </row>
    <row r="701" spans="1:6" x14ac:dyDescent="0.25">
      <c r="A701">
        <v>10</v>
      </c>
      <c r="B701" t="s">
        <v>1713</v>
      </c>
      <c r="C701" s="67">
        <v>10939</v>
      </c>
      <c r="D701" t="s">
        <v>1727</v>
      </c>
      <c r="E701">
        <v>300</v>
      </c>
      <c r="F701" s="232">
        <v>1</v>
      </c>
    </row>
    <row r="702" spans="1:6" x14ac:dyDescent="0.25">
      <c r="A702">
        <v>10</v>
      </c>
      <c r="B702" t="s">
        <v>1713</v>
      </c>
      <c r="C702" s="67">
        <v>10940</v>
      </c>
      <c r="D702" t="s">
        <v>1728</v>
      </c>
      <c r="E702">
        <v>280</v>
      </c>
      <c r="F702" s="232">
        <v>0</v>
      </c>
    </row>
    <row r="703" spans="1:6" x14ac:dyDescent="0.25">
      <c r="A703">
        <v>10</v>
      </c>
      <c r="B703" t="s">
        <v>1713</v>
      </c>
      <c r="C703" s="67">
        <v>10941</v>
      </c>
      <c r="D703" t="s">
        <v>1729</v>
      </c>
      <c r="E703">
        <v>300</v>
      </c>
      <c r="F703" s="232">
        <v>1</v>
      </c>
    </row>
    <row r="704" spans="1:6" x14ac:dyDescent="0.25">
      <c r="A704">
        <v>10</v>
      </c>
      <c r="B704" t="s">
        <v>1713</v>
      </c>
      <c r="C704" s="67">
        <v>10942</v>
      </c>
      <c r="D704" t="s">
        <v>1730</v>
      </c>
      <c r="E704">
        <v>280</v>
      </c>
      <c r="F704" s="232">
        <v>0</v>
      </c>
    </row>
    <row r="705" spans="1:6" x14ac:dyDescent="0.25">
      <c r="A705">
        <v>10</v>
      </c>
      <c r="B705" t="s">
        <v>1713</v>
      </c>
      <c r="C705" s="67">
        <v>10943</v>
      </c>
      <c r="D705" t="s">
        <v>1731</v>
      </c>
      <c r="E705">
        <v>300</v>
      </c>
      <c r="F705" s="232">
        <v>1</v>
      </c>
    </row>
    <row r="706" spans="1:6" x14ac:dyDescent="0.25">
      <c r="A706">
        <v>10</v>
      </c>
      <c r="B706" t="s">
        <v>1713</v>
      </c>
      <c r="C706" s="67">
        <v>23125</v>
      </c>
      <c r="D706" t="s">
        <v>1732</v>
      </c>
      <c r="E706">
        <v>300</v>
      </c>
      <c r="F706" s="232">
        <v>1</v>
      </c>
    </row>
    <row r="707" spans="1:6" x14ac:dyDescent="0.25">
      <c r="A707">
        <v>10</v>
      </c>
      <c r="B707" t="s">
        <v>1713</v>
      </c>
      <c r="C707" s="67">
        <v>28014</v>
      </c>
      <c r="D707" t="s">
        <v>1733</v>
      </c>
      <c r="E707">
        <v>300</v>
      </c>
      <c r="F707" s="232">
        <v>1</v>
      </c>
    </row>
    <row r="708" spans="1:6" x14ac:dyDescent="0.25">
      <c r="A708">
        <v>10</v>
      </c>
      <c r="B708" t="s">
        <v>1713</v>
      </c>
      <c r="C708" s="67">
        <v>28015</v>
      </c>
      <c r="D708" t="s">
        <v>1734</v>
      </c>
      <c r="E708">
        <v>300</v>
      </c>
      <c r="F708" s="232">
        <v>1</v>
      </c>
    </row>
    <row r="709" spans="1:6" x14ac:dyDescent="0.25">
      <c r="A709">
        <v>10</v>
      </c>
      <c r="B709" t="s">
        <v>1713</v>
      </c>
      <c r="C709" s="67">
        <v>28016</v>
      </c>
      <c r="D709" t="s">
        <v>1735</v>
      </c>
      <c r="E709">
        <v>0</v>
      </c>
      <c r="F709" s="232">
        <v>0</v>
      </c>
    </row>
    <row r="710" spans="1:6" x14ac:dyDescent="0.25">
      <c r="A710">
        <v>10</v>
      </c>
      <c r="B710" t="s">
        <v>1736</v>
      </c>
      <c r="C710" s="67">
        <v>10703</v>
      </c>
      <c r="D710" t="s">
        <v>1737</v>
      </c>
      <c r="E710">
        <v>300</v>
      </c>
      <c r="F710" s="232">
        <v>1</v>
      </c>
    </row>
    <row r="711" spans="1:6" x14ac:dyDescent="0.25">
      <c r="A711">
        <v>10</v>
      </c>
      <c r="B711" t="s">
        <v>1736</v>
      </c>
      <c r="C711" s="67">
        <v>10985</v>
      </c>
      <c r="D711" t="s">
        <v>1738</v>
      </c>
      <c r="E711">
        <v>300</v>
      </c>
      <c r="F711" s="232">
        <v>1</v>
      </c>
    </row>
    <row r="712" spans="1:6" x14ac:dyDescent="0.25">
      <c r="A712">
        <v>10</v>
      </c>
      <c r="B712" t="s">
        <v>1736</v>
      </c>
      <c r="C712" s="67">
        <v>10986</v>
      </c>
      <c r="D712" t="s">
        <v>1739</v>
      </c>
      <c r="E712">
        <v>300</v>
      </c>
      <c r="F712" s="232">
        <v>1</v>
      </c>
    </row>
    <row r="713" spans="1:6" x14ac:dyDescent="0.25">
      <c r="A713">
        <v>10</v>
      </c>
      <c r="B713" t="s">
        <v>1736</v>
      </c>
      <c r="C713" s="67">
        <v>10987</v>
      </c>
      <c r="D713" t="s">
        <v>1740</v>
      </c>
      <c r="E713">
        <v>300</v>
      </c>
      <c r="F713" s="232">
        <v>1</v>
      </c>
    </row>
    <row r="714" spans="1:6" x14ac:dyDescent="0.25">
      <c r="A714">
        <v>10</v>
      </c>
      <c r="B714" t="s">
        <v>1736</v>
      </c>
      <c r="C714" s="67">
        <v>10988</v>
      </c>
      <c r="D714" t="s">
        <v>1741</v>
      </c>
      <c r="E714">
        <v>300</v>
      </c>
      <c r="F714" s="232">
        <v>1</v>
      </c>
    </row>
    <row r="715" spans="1:6" x14ac:dyDescent="0.25">
      <c r="A715">
        <v>10</v>
      </c>
      <c r="B715" t="s">
        <v>1736</v>
      </c>
      <c r="C715" s="67">
        <v>10989</v>
      </c>
      <c r="D715" t="s">
        <v>1742</v>
      </c>
      <c r="E715">
        <v>300</v>
      </c>
      <c r="F715" s="232">
        <v>1</v>
      </c>
    </row>
    <row r="716" spans="1:6" x14ac:dyDescent="0.25">
      <c r="A716">
        <v>10</v>
      </c>
      <c r="B716" t="s">
        <v>1736</v>
      </c>
      <c r="C716" s="67">
        <v>10990</v>
      </c>
      <c r="D716" t="s">
        <v>1743</v>
      </c>
      <c r="E716">
        <v>300</v>
      </c>
      <c r="F716" s="232">
        <v>1</v>
      </c>
    </row>
    <row r="717" spans="1:6" x14ac:dyDescent="0.25">
      <c r="A717">
        <v>10</v>
      </c>
      <c r="B717" t="s">
        <v>1744</v>
      </c>
      <c r="C717" s="67">
        <v>10669</v>
      </c>
      <c r="D717" t="s">
        <v>1745</v>
      </c>
      <c r="E717">
        <v>300</v>
      </c>
      <c r="F717" s="232">
        <v>1</v>
      </c>
    </row>
    <row r="718" spans="1:6" x14ac:dyDescent="0.25">
      <c r="A718">
        <v>10</v>
      </c>
      <c r="B718" t="s">
        <v>1744</v>
      </c>
      <c r="C718" s="67">
        <v>10944</v>
      </c>
      <c r="D718" t="s">
        <v>1746</v>
      </c>
      <c r="E718">
        <v>300</v>
      </c>
      <c r="F718" s="232">
        <v>1</v>
      </c>
    </row>
    <row r="719" spans="1:6" x14ac:dyDescent="0.25">
      <c r="A719">
        <v>10</v>
      </c>
      <c r="B719" t="s">
        <v>1744</v>
      </c>
      <c r="C719" s="67">
        <v>10945</v>
      </c>
      <c r="D719" t="s">
        <v>1747</v>
      </c>
      <c r="E719">
        <v>290</v>
      </c>
      <c r="F719" s="232">
        <v>0</v>
      </c>
    </row>
    <row r="720" spans="1:6" x14ac:dyDescent="0.25">
      <c r="A720">
        <v>10</v>
      </c>
      <c r="B720" t="s">
        <v>1744</v>
      </c>
      <c r="C720" s="67">
        <v>10946</v>
      </c>
      <c r="D720" t="s">
        <v>1748</v>
      </c>
      <c r="E720">
        <v>300</v>
      </c>
      <c r="F720" s="232">
        <v>1</v>
      </c>
    </row>
    <row r="721" spans="1:6" x14ac:dyDescent="0.25">
      <c r="A721">
        <v>10</v>
      </c>
      <c r="B721" t="s">
        <v>1744</v>
      </c>
      <c r="C721" s="67">
        <v>10947</v>
      </c>
      <c r="D721" t="s">
        <v>1749</v>
      </c>
      <c r="E721">
        <v>300</v>
      </c>
      <c r="F721" s="232">
        <v>1</v>
      </c>
    </row>
    <row r="722" spans="1:6" x14ac:dyDescent="0.25">
      <c r="A722">
        <v>10</v>
      </c>
      <c r="B722" t="s">
        <v>1744</v>
      </c>
      <c r="C722" s="67">
        <v>10948</v>
      </c>
      <c r="D722" t="s">
        <v>1750</v>
      </c>
      <c r="E722">
        <v>300</v>
      </c>
      <c r="F722" s="232">
        <v>1</v>
      </c>
    </row>
    <row r="723" spans="1:6" x14ac:dyDescent="0.25">
      <c r="A723">
        <v>10</v>
      </c>
      <c r="B723" t="s">
        <v>1744</v>
      </c>
      <c r="C723" s="67">
        <v>10949</v>
      </c>
      <c r="D723" t="s">
        <v>1751</v>
      </c>
      <c r="E723">
        <v>300</v>
      </c>
      <c r="F723" s="232">
        <v>1</v>
      </c>
    </row>
    <row r="724" spans="1:6" x14ac:dyDescent="0.25">
      <c r="A724">
        <v>10</v>
      </c>
      <c r="B724" t="s">
        <v>1744</v>
      </c>
      <c r="C724" s="67">
        <v>10950</v>
      </c>
      <c r="D724" t="s">
        <v>1752</v>
      </c>
      <c r="E724">
        <v>300</v>
      </c>
      <c r="F724" s="232">
        <v>1</v>
      </c>
    </row>
    <row r="725" spans="1:6" x14ac:dyDescent="0.25">
      <c r="A725">
        <v>10</v>
      </c>
      <c r="B725" t="s">
        <v>1744</v>
      </c>
      <c r="C725" s="67">
        <v>10951</v>
      </c>
      <c r="D725" t="s">
        <v>1753</v>
      </c>
      <c r="E725">
        <v>300</v>
      </c>
      <c r="F725" s="232">
        <v>1</v>
      </c>
    </row>
    <row r="726" spans="1:6" x14ac:dyDescent="0.25">
      <c r="A726">
        <v>10</v>
      </c>
      <c r="B726" t="s">
        <v>1744</v>
      </c>
      <c r="C726" s="67">
        <v>10952</v>
      </c>
      <c r="D726" t="s">
        <v>1754</v>
      </c>
      <c r="E726">
        <v>300</v>
      </c>
      <c r="F726" s="232">
        <v>1</v>
      </c>
    </row>
    <row r="727" spans="1:6" x14ac:dyDescent="0.25">
      <c r="A727">
        <v>10</v>
      </c>
      <c r="B727" t="s">
        <v>1744</v>
      </c>
      <c r="C727" s="67">
        <v>10953</v>
      </c>
      <c r="D727" t="s">
        <v>1755</v>
      </c>
      <c r="E727">
        <v>300</v>
      </c>
      <c r="F727" s="232">
        <v>1</v>
      </c>
    </row>
    <row r="728" spans="1:6" x14ac:dyDescent="0.25">
      <c r="A728">
        <v>10</v>
      </c>
      <c r="B728" t="s">
        <v>1744</v>
      </c>
      <c r="C728" s="67">
        <v>10954</v>
      </c>
      <c r="D728" t="s">
        <v>1756</v>
      </c>
      <c r="E728">
        <v>300</v>
      </c>
      <c r="F728" s="232">
        <v>1</v>
      </c>
    </row>
    <row r="729" spans="1:6" x14ac:dyDescent="0.25">
      <c r="A729">
        <v>10</v>
      </c>
      <c r="B729" t="s">
        <v>1744</v>
      </c>
      <c r="C729" s="67">
        <v>10956</v>
      </c>
      <c r="D729" t="s">
        <v>1757</v>
      </c>
      <c r="E729">
        <v>300</v>
      </c>
      <c r="F729" s="232">
        <v>1</v>
      </c>
    </row>
    <row r="730" spans="1:6" x14ac:dyDescent="0.25">
      <c r="A730">
        <v>10</v>
      </c>
      <c r="B730" t="s">
        <v>1744</v>
      </c>
      <c r="C730" s="67">
        <v>10957</v>
      </c>
      <c r="D730" t="s">
        <v>1758</v>
      </c>
      <c r="E730">
        <v>300</v>
      </c>
      <c r="F730" s="232">
        <v>1</v>
      </c>
    </row>
    <row r="731" spans="1:6" x14ac:dyDescent="0.25">
      <c r="A731">
        <v>10</v>
      </c>
      <c r="B731" t="s">
        <v>1744</v>
      </c>
      <c r="C731" s="67">
        <v>10958</v>
      </c>
      <c r="D731" t="s">
        <v>1759</v>
      </c>
      <c r="E731">
        <v>300</v>
      </c>
      <c r="F731" s="232">
        <v>1</v>
      </c>
    </row>
    <row r="732" spans="1:6" x14ac:dyDescent="0.25">
      <c r="A732">
        <v>10</v>
      </c>
      <c r="B732" t="s">
        <v>1744</v>
      </c>
      <c r="C732" s="67">
        <v>10959</v>
      </c>
      <c r="D732" t="s">
        <v>1760</v>
      </c>
      <c r="E732">
        <v>300</v>
      </c>
      <c r="F732" s="232">
        <v>1</v>
      </c>
    </row>
    <row r="733" spans="1:6" x14ac:dyDescent="0.25">
      <c r="A733">
        <v>10</v>
      </c>
      <c r="B733" t="s">
        <v>1744</v>
      </c>
      <c r="C733" s="67">
        <v>10960</v>
      </c>
      <c r="D733" t="s">
        <v>1761</v>
      </c>
      <c r="E733">
        <v>280</v>
      </c>
      <c r="F733" s="232">
        <v>0</v>
      </c>
    </row>
    <row r="734" spans="1:6" x14ac:dyDescent="0.25">
      <c r="A734">
        <v>10</v>
      </c>
      <c r="B734" t="s">
        <v>1744</v>
      </c>
      <c r="C734" s="67">
        <v>10961</v>
      </c>
      <c r="D734" t="s">
        <v>1762</v>
      </c>
      <c r="E734">
        <v>290</v>
      </c>
      <c r="F734" s="232">
        <v>0</v>
      </c>
    </row>
    <row r="735" spans="1:6" x14ac:dyDescent="0.25">
      <c r="A735">
        <v>10</v>
      </c>
      <c r="B735" t="s">
        <v>1744</v>
      </c>
      <c r="C735" s="67">
        <v>10962</v>
      </c>
      <c r="D735" t="s">
        <v>1763</v>
      </c>
      <c r="E735">
        <v>300</v>
      </c>
      <c r="F735" s="232">
        <v>1</v>
      </c>
    </row>
    <row r="736" spans="1:6" x14ac:dyDescent="0.25">
      <c r="A736">
        <v>10</v>
      </c>
      <c r="B736" t="s">
        <v>1744</v>
      </c>
      <c r="C736" s="67">
        <v>11443</v>
      </c>
      <c r="D736" t="s">
        <v>1764</v>
      </c>
      <c r="E736">
        <v>300</v>
      </c>
      <c r="F736" s="232">
        <v>1</v>
      </c>
    </row>
    <row r="737" spans="1:6" x14ac:dyDescent="0.25">
      <c r="A737">
        <v>10</v>
      </c>
      <c r="B737" t="s">
        <v>1744</v>
      </c>
      <c r="C737" s="67">
        <v>21984</v>
      </c>
      <c r="D737" t="s">
        <v>1765</v>
      </c>
      <c r="E737">
        <v>300</v>
      </c>
      <c r="F737" s="232">
        <v>1</v>
      </c>
    </row>
    <row r="738" spans="1:6" x14ac:dyDescent="0.25">
      <c r="A738">
        <v>10</v>
      </c>
      <c r="B738" t="s">
        <v>1744</v>
      </c>
      <c r="C738" s="67">
        <v>24032</v>
      </c>
      <c r="D738" t="s">
        <v>1766</v>
      </c>
      <c r="E738">
        <v>300</v>
      </c>
      <c r="F738" s="232">
        <v>1</v>
      </c>
    </row>
    <row r="739" spans="1:6" x14ac:dyDescent="0.25">
      <c r="A739">
        <v>10</v>
      </c>
      <c r="B739" t="s">
        <v>1744</v>
      </c>
      <c r="C739" s="67">
        <v>24821</v>
      </c>
      <c r="D739" t="s">
        <v>1767</v>
      </c>
      <c r="E739">
        <v>290</v>
      </c>
      <c r="F739" s="232">
        <v>0</v>
      </c>
    </row>
    <row r="740" spans="1:6" x14ac:dyDescent="0.25">
      <c r="A740">
        <v>10</v>
      </c>
      <c r="B740" t="s">
        <v>1744</v>
      </c>
      <c r="C740" s="67">
        <v>27967</v>
      </c>
      <c r="D740" t="s">
        <v>1768</v>
      </c>
      <c r="E740">
        <v>290</v>
      </c>
      <c r="F740" s="232">
        <v>0</v>
      </c>
    </row>
    <row r="741" spans="1:6" x14ac:dyDescent="0.25">
      <c r="A741">
        <v>10</v>
      </c>
      <c r="B741" t="s">
        <v>1744</v>
      </c>
      <c r="C741" s="67">
        <v>27968</v>
      </c>
      <c r="D741" t="s">
        <v>1769</v>
      </c>
      <c r="E741">
        <v>300</v>
      </c>
      <c r="F741" s="232">
        <v>1</v>
      </c>
    </row>
    <row r="742" spans="1:6" x14ac:dyDescent="0.25">
      <c r="A742">
        <v>10</v>
      </c>
      <c r="B742" t="s">
        <v>1744</v>
      </c>
      <c r="C742" s="67">
        <v>27976</v>
      </c>
      <c r="D742" t="s">
        <v>1770</v>
      </c>
      <c r="E742">
        <v>300</v>
      </c>
      <c r="F742" s="232">
        <v>1</v>
      </c>
    </row>
    <row r="743" spans="1:6" x14ac:dyDescent="0.25">
      <c r="A743">
        <v>11</v>
      </c>
      <c r="B743" t="s">
        <v>1771</v>
      </c>
      <c r="C743" s="67">
        <v>10738</v>
      </c>
      <c r="D743" t="s">
        <v>1772</v>
      </c>
      <c r="E743">
        <v>300</v>
      </c>
      <c r="F743" s="232">
        <v>1</v>
      </c>
    </row>
    <row r="744" spans="1:6" x14ac:dyDescent="0.25">
      <c r="A744">
        <v>11</v>
      </c>
      <c r="B744" t="s">
        <v>1771</v>
      </c>
      <c r="C744" s="67">
        <v>11340</v>
      </c>
      <c r="D744" t="s">
        <v>1773</v>
      </c>
      <c r="E744">
        <v>300</v>
      </c>
      <c r="F744" s="232">
        <v>1</v>
      </c>
    </row>
    <row r="745" spans="1:6" x14ac:dyDescent="0.25">
      <c r="A745">
        <v>11</v>
      </c>
      <c r="B745" t="s">
        <v>1771</v>
      </c>
      <c r="C745" s="67">
        <v>11341</v>
      </c>
      <c r="D745" t="s">
        <v>1774</v>
      </c>
      <c r="E745">
        <v>300</v>
      </c>
      <c r="F745" s="232">
        <v>1</v>
      </c>
    </row>
    <row r="746" spans="1:6" x14ac:dyDescent="0.25">
      <c r="A746">
        <v>11</v>
      </c>
      <c r="B746" t="s">
        <v>1771</v>
      </c>
      <c r="C746" s="67">
        <v>11342</v>
      </c>
      <c r="D746" t="s">
        <v>1775</v>
      </c>
      <c r="E746">
        <v>300</v>
      </c>
      <c r="F746" s="232">
        <v>1</v>
      </c>
    </row>
    <row r="747" spans="1:6" x14ac:dyDescent="0.25">
      <c r="A747">
        <v>11</v>
      </c>
      <c r="B747" t="s">
        <v>1771</v>
      </c>
      <c r="C747" s="67">
        <v>11343</v>
      </c>
      <c r="D747" t="s">
        <v>1776</v>
      </c>
      <c r="E747">
        <v>300</v>
      </c>
      <c r="F747" s="232">
        <v>1</v>
      </c>
    </row>
    <row r="748" spans="1:6" x14ac:dyDescent="0.25">
      <c r="A748">
        <v>11</v>
      </c>
      <c r="B748" t="s">
        <v>1771</v>
      </c>
      <c r="C748" s="67">
        <v>11344</v>
      </c>
      <c r="D748" t="s">
        <v>1777</v>
      </c>
      <c r="E748">
        <v>300</v>
      </c>
      <c r="F748" s="232">
        <v>1</v>
      </c>
    </row>
    <row r="749" spans="1:6" x14ac:dyDescent="0.25">
      <c r="A749">
        <v>11</v>
      </c>
      <c r="B749" t="s">
        <v>1771</v>
      </c>
      <c r="C749" s="67">
        <v>11345</v>
      </c>
      <c r="D749" t="s">
        <v>1778</v>
      </c>
      <c r="E749">
        <v>300</v>
      </c>
      <c r="F749" s="232">
        <v>1</v>
      </c>
    </row>
    <row r="750" spans="1:6" x14ac:dyDescent="0.25">
      <c r="A750">
        <v>11</v>
      </c>
      <c r="B750" t="s">
        <v>1771</v>
      </c>
      <c r="C750" s="67">
        <v>11346</v>
      </c>
      <c r="D750" t="s">
        <v>1779</v>
      </c>
      <c r="E750">
        <v>300</v>
      </c>
      <c r="F750" s="232">
        <v>1</v>
      </c>
    </row>
    <row r="751" spans="1:6" x14ac:dyDescent="0.25">
      <c r="A751">
        <v>11</v>
      </c>
      <c r="B751" t="s">
        <v>1771</v>
      </c>
      <c r="C751" s="67">
        <v>77753</v>
      </c>
      <c r="D751" t="s">
        <v>1780</v>
      </c>
      <c r="E751">
        <v>300</v>
      </c>
      <c r="F751" s="232">
        <v>1</v>
      </c>
    </row>
    <row r="752" spans="1:6" x14ac:dyDescent="0.25">
      <c r="A752">
        <v>11</v>
      </c>
      <c r="B752" t="s">
        <v>1781</v>
      </c>
      <c r="C752" s="67">
        <v>10744</v>
      </c>
      <c r="D752" t="s">
        <v>1782</v>
      </c>
      <c r="E752">
        <v>290</v>
      </c>
      <c r="F752" s="232">
        <v>0</v>
      </c>
    </row>
    <row r="753" spans="1:6" x14ac:dyDescent="0.25">
      <c r="A753">
        <v>11</v>
      </c>
      <c r="B753" t="s">
        <v>1781</v>
      </c>
      <c r="C753" s="67">
        <v>11375</v>
      </c>
      <c r="D753" t="s">
        <v>1783</v>
      </c>
      <c r="E753">
        <v>300</v>
      </c>
      <c r="F753" s="232">
        <v>1</v>
      </c>
    </row>
    <row r="754" spans="1:6" x14ac:dyDescent="0.25">
      <c r="A754">
        <v>11</v>
      </c>
      <c r="B754" t="s">
        <v>1781</v>
      </c>
      <c r="C754" s="67">
        <v>11376</v>
      </c>
      <c r="D754" t="s">
        <v>1784</v>
      </c>
      <c r="E754">
        <v>300</v>
      </c>
      <c r="F754" s="232">
        <v>1</v>
      </c>
    </row>
    <row r="755" spans="1:6" x14ac:dyDescent="0.25">
      <c r="A755">
        <v>11</v>
      </c>
      <c r="B755" t="s">
        <v>1781</v>
      </c>
      <c r="C755" s="67">
        <v>11377</v>
      </c>
      <c r="D755" t="s">
        <v>1785</v>
      </c>
      <c r="E755">
        <v>300</v>
      </c>
      <c r="F755" s="232">
        <v>1</v>
      </c>
    </row>
    <row r="756" spans="1:6" x14ac:dyDescent="0.25">
      <c r="A756">
        <v>11</v>
      </c>
      <c r="B756" t="s">
        <v>1781</v>
      </c>
      <c r="C756" s="67">
        <v>11378</v>
      </c>
      <c r="D756" t="s">
        <v>1786</v>
      </c>
      <c r="E756">
        <v>300</v>
      </c>
      <c r="F756" s="232">
        <v>1</v>
      </c>
    </row>
    <row r="757" spans="1:6" x14ac:dyDescent="0.25">
      <c r="A757">
        <v>11</v>
      </c>
      <c r="B757" t="s">
        <v>1781</v>
      </c>
      <c r="C757" s="67">
        <v>11379</v>
      </c>
      <c r="D757" t="s">
        <v>1787</v>
      </c>
      <c r="E757">
        <v>300</v>
      </c>
      <c r="F757" s="232">
        <v>1</v>
      </c>
    </row>
    <row r="758" spans="1:6" x14ac:dyDescent="0.25">
      <c r="A758">
        <v>11</v>
      </c>
      <c r="B758" t="s">
        <v>1781</v>
      </c>
      <c r="C758" s="67">
        <v>11380</v>
      </c>
      <c r="D758" t="s">
        <v>1788</v>
      </c>
      <c r="E758">
        <v>270</v>
      </c>
      <c r="F758" s="232">
        <v>0</v>
      </c>
    </row>
    <row r="759" spans="1:6" x14ac:dyDescent="0.25">
      <c r="A759">
        <v>11</v>
      </c>
      <c r="B759" t="s">
        <v>1781</v>
      </c>
      <c r="C759" s="67">
        <v>11381</v>
      </c>
      <c r="D759" t="s">
        <v>1789</v>
      </c>
      <c r="E759">
        <v>250</v>
      </c>
      <c r="F759" s="232">
        <v>0</v>
      </c>
    </row>
    <row r="760" spans="1:6" x14ac:dyDescent="0.25">
      <c r="A760">
        <v>11</v>
      </c>
      <c r="B760" t="s">
        <v>1781</v>
      </c>
      <c r="C760" s="67">
        <v>11382</v>
      </c>
      <c r="D760" t="s">
        <v>1790</v>
      </c>
      <c r="E760">
        <v>290</v>
      </c>
      <c r="F760" s="232">
        <v>0</v>
      </c>
    </row>
    <row r="761" spans="1:6" x14ac:dyDescent="0.25">
      <c r="A761">
        <v>11</v>
      </c>
      <c r="B761" t="s">
        <v>1781</v>
      </c>
      <c r="C761" s="67">
        <v>11383</v>
      </c>
      <c r="D761" t="s">
        <v>1791</v>
      </c>
      <c r="E761">
        <v>300</v>
      </c>
      <c r="F761" s="232">
        <v>1</v>
      </c>
    </row>
    <row r="762" spans="1:6" x14ac:dyDescent="0.25">
      <c r="A762">
        <v>11</v>
      </c>
      <c r="B762" t="s">
        <v>1781</v>
      </c>
      <c r="C762" s="67">
        <v>11385</v>
      </c>
      <c r="D762" t="s">
        <v>1792</v>
      </c>
      <c r="E762">
        <v>300</v>
      </c>
      <c r="F762" s="232">
        <v>1</v>
      </c>
    </row>
    <row r="763" spans="1:6" x14ac:dyDescent="0.25">
      <c r="A763">
        <v>11</v>
      </c>
      <c r="B763" t="s">
        <v>1793</v>
      </c>
      <c r="C763" s="67">
        <v>10680</v>
      </c>
      <c r="D763" t="s">
        <v>1794</v>
      </c>
      <c r="E763">
        <v>300</v>
      </c>
      <c r="F763" s="232">
        <v>1</v>
      </c>
    </row>
    <row r="764" spans="1:6" x14ac:dyDescent="0.25">
      <c r="A764">
        <v>11</v>
      </c>
      <c r="B764" t="s">
        <v>1793</v>
      </c>
      <c r="C764" s="67">
        <v>11322</v>
      </c>
      <c r="D764" t="s">
        <v>1795</v>
      </c>
      <c r="E764">
        <v>300</v>
      </c>
      <c r="F764" s="232">
        <v>1</v>
      </c>
    </row>
    <row r="765" spans="1:6" x14ac:dyDescent="0.25">
      <c r="A765">
        <v>11</v>
      </c>
      <c r="B765" t="s">
        <v>1793</v>
      </c>
      <c r="C765" s="67">
        <v>11324</v>
      </c>
      <c r="D765" t="s">
        <v>1796</v>
      </c>
      <c r="E765">
        <v>290</v>
      </c>
      <c r="F765" s="232">
        <v>0</v>
      </c>
    </row>
    <row r="766" spans="1:6" x14ac:dyDescent="0.25">
      <c r="A766">
        <v>11</v>
      </c>
      <c r="B766" t="s">
        <v>1793</v>
      </c>
      <c r="C766" s="67">
        <v>11325</v>
      </c>
      <c r="D766" t="s">
        <v>1797</v>
      </c>
      <c r="E766">
        <v>300</v>
      </c>
      <c r="F766" s="232">
        <v>1</v>
      </c>
    </row>
    <row r="767" spans="1:6" x14ac:dyDescent="0.25">
      <c r="A767">
        <v>11</v>
      </c>
      <c r="B767" t="s">
        <v>1793</v>
      </c>
      <c r="C767" s="67">
        <v>11326</v>
      </c>
      <c r="D767" t="s">
        <v>1798</v>
      </c>
      <c r="E767">
        <v>280</v>
      </c>
      <c r="F767" s="232">
        <v>0</v>
      </c>
    </row>
    <row r="768" spans="1:6" x14ac:dyDescent="0.25">
      <c r="A768">
        <v>11</v>
      </c>
      <c r="B768" t="s">
        <v>1793</v>
      </c>
      <c r="C768" s="67">
        <v>11327</v>
      </c>
      <c r="D768" t="s">
        <v>1799</v>
      </c>
      <c r="E768">
        <v>300</v>
      </c>
      <c r="F768" s="232">
        <v>1</v>
      </c>
    </row>
    <row r="769" spans="1:6" x14ac:dyDescent="0.25">
      <c r="A769">
        <v>11</v>
      </c>
      <c r="B769" t="s">
        <v>1793</v>
      </c>
      <c r="C769" s="67">
        <v>11328</v>
      </c>
      <c r="D769" t="s">
        <v>1800</v>
      </c>
      <c r="E769">
        <v>290</v>
      </c>
      <c r="F769" s="232">
        <v>0</v>
      </c>
    </row>
    <row r="770" spans="1:6" x14ac:dyDescent="0.25">
      <c r="A770">
        <v>11</v>
      </c>
      <c r="B770" t="s">
        <v>1793</v>
      </c>
      <c r="C770" s="67">
        <v>11329</v>
      </c>
      <c r="D770" t="s">
        <v>1801</v>
      </c>
      <c r="E770">
        <v>300</v>
      </c>
      <c r="F770" s="232">
        <v>1</v>
      </c>
    </row>
    <row r="771" spans="1:6" x14ac:dyDescent="0.25">
      <c r="A771">
        <v>11</v>
      </c>
      <c r="B771" t="s">
        <v>1793</v>
      </c>
      <c r="C771" s="67">
        <v>11330</v>
      </c>
      <c r="D771" t="s">
        <v>1802</v>
      </c>
      <c r="E771">
        <v>300</v>
      </c>
      <c r="F771" s="232">
        <v>1</v>
      </c>
    </row>
    <row r="772" spans="1:6" x14ac:dyDescent="0.25">
      <c r="A772">
        <v>11</v>
      </c>
      <c r="B772" t="s">
        <v>1793</v>
      </c>
      <c r="C772" s="67">
        <v>11331</v>
      </c>
      <c r="D772" t="s">
        <v>1803</v>
      </c>
      <c r="E772">
        <v>290</v>
      </c>
      <c r="F772" s="232">
        <v>0</v>
      </c>
    </row>
    <row r="773" spans="1:6" x14ac:dyDescent="0.25">
      <c r="A773">
        <v>11</v>
      </c>
      <c r="B773" t="s">
        <v>1793</v>
      </c>
      <c r="C773" s="67">
        <v>11332</v>
      </c>
      <c r="D773" t="s">
        <v>1804</v>
      </c>
      <c r="E773">
        <v>255</v>
      </c>
      <c r="F773" s="232">
        <v>0</v>
      </c>
    </row>
    <row r="774" spans="1:6" x14ac:dyDescent="0.25">
      <c r="A774">
        <v>11</v>
      </c>
      <c r="B774" t="s">
        <v>1793</v>
      </c>
      <c r="C774" s="67">
        <v>11333</v>
      </c>
      <c r="D774" t="s">
        <v>1805</v>
      </c>
      <c r="E774">
        <v>270</v>
      </c>
      <c r="F774" s="232">
        <v>0</v>
      </c>
    </row>
    <row r="775" spans="1:6" x14ac:dyDescent="0.25">
      <c r="A775">
        <v>11</v>
      </c>
      <c r="B775" t="s">
        <v>1793</v>
      </c>
      <c r="C775" s="67">
        <v>11334</v>
      </c>
      <c r="D775" t="s">
        <v>1806</v>
      </c>
      <c r="E775">
        <v>265</v>
      </c>
      <c r="F775" s="232">
        <v>0</v>
      </c>
    </row>
    <row r="776" spans="1:6" x14ac:dyDescent="0.25">
      <c r="A776">
        <v>11</v>
      </c>
      <c r="B776" t="s">
        <v>1793</v>
      </c>
      <c r="C776" s="67">
        <v>11335</v>
      </c>
      <c r="D776" t="s">
        <v>1807</v>
      </c>
      <c r="E776">
        <v>300</v>
      </c>
      <c r="F776" s="232">
        <v>1</v>
      </c>
    </row>
    <row r="777" spans="1:6" x14ac:dyDescent="0.25">
      <c r="A777">
        <v>11</v>
      </c>
      <c r="B777" t="s">
        <v>1793</v>
      </c>
      <c r="C777" s="67">
        <v>11336</v>
      </c>
      <c r="D777" t="s">
        <v>1808</v>
      </c>
      <c r="E777">
        <v>255</v>
      </c>
      <c r="F777" s="232">
        <v>0</v>
      </c>
    </row>
    <row r="778" spans="1:6" x14ac:dyDescent="0.25">
      <c r="A778">
        <v>11</v>
      </c>
      <c r="B778" t="s">
        <v>1793</v>
      </c>
      <c r="C778" s="67">
        <v>11337</v>
      </c>
      <c r="D778" t="s">
        <v>1809</v>
      </c>
      <c r="E778">
        <v>300</v>
      </c>
      <c r="F778" s="232">
        <v>1</v>
      </c>
    </row>
    <row r="779" spans="1:6" x14ac:dyDescent="0.25">
      <c r="A779">
        <v>11</v>
      </c>
      <c r="B779" t="s">
        <v>1793</v>
      </c>
      <c r="C779" s="67">
        <v>11338</v>
      </c>
      <c r="D779" t="s">
        <v>1810</v>
      </c>
      <c r="E779">
        <v>300</v>
      </c>
      <c r="F779" s="232">
        <v>1</v>
      </c>
    </row>
    <row r="780" spans="1:6" x14ac:dyDescent="0.25">
      <c r="A780">
        <v>11</v>
      </c>
      <c r="B780" t="s">
        <v>1793</v>
      </c>
      <c r="C780" s="67">
        <v>11339</v>
      </c>
      <c r="D780" t="s">
        <v>1811</v>
      </c>
      <c r="E780">
        <v>300</v>
      </c>
      <c r="F780" s="232">
        <v>1</v>
      </c>
    </row>
    <row r="781" spans="1:6" x14ac:dyDescent="0.25">
      <c r="A781">
        <v>11</v>
      </c>
      <c r="B781" t="s">
        <v>1793</v>
      </c>
      <c r="C781" s="67">
        <v>11660</v>
      </c>
      <c r="D781" t="s">
        <v>1812</v>
      </c>
      <c r="E781">
        <v>300</v>
      </c>
      <c r="F781" s="232">
        <v>1</v>
      </c>
    </row>
    <row r="782" spans="1:6" x14ac:dyDescent="0.25">
      <c r="A782">
        <v>11</v>
      </c>
      <c r="B782" t="s">
        <v>1793</v>
      </c>
      <c r="C782" s="67">
        <v>40491</v>
      </c>
      <c r="D782" t="s">
        <v>1649</v>
      </c>
      <c r="E782">
        <v>300</v>
      </c>
      <c r="F782" s="232">
        <v>1</v>
      </c>
    </row>
    <row r="783" spans="1:6" x14ac:dyDescent="0.25">
      <c r="A783">
        <v>11</v>
      </c>
      <c r="B783" t="s">
        <v>1793</v>
      </c>
      <c r="C783" s="67">
        <v>40492</v>
      </c>
      <c r="D783" t="s">
        <v>1813</v>
      </c>
      <c r="E783">
        <v>300</v>
      </c>
      <c r="F783" s="232">
        <v>1</v>
      </c>
    </row>
    <row r="784" spans="1:6" x14ac:dyDescent="0.25">
      <c r="A784">
        <v>11</v>
      </c>
      <c r="B784" t="s">
        <v>1793</v>
      </c>
      <c r="C784" s="67">
        <v>40742</v>
      </c>
      <c r="D784" t="s">
        <v>1814</v>
      </c>
      <c r="E784">
        <v>300</v>
      </c>
      <c r="F784" s="232">
        <v>1</v>
      </c>
    </row>
    <row r="785" spans="1:6" x14ac:dyDescent="0.25">
      <c r="A785">
        <v>11</v>
      </c>
      <c r="B785" t="s">
        <v>1793</v>
      </c>
      <c r="C785" s="67">
        <v>40743</v>
      </c>
      <c r="D785" t="s">
        <v>1815</v>
      </c>
      <c r="E785">
        <v>300</v>
      </c>
      <c r="F785" s="232">
        <v>1</v>
      </c>
    </row>
    <row r="786" spans="1:6" x14ac:dyDescent="0.25">
      <c r="A786">
        <v>11</v>
      </c>
      <c r="B786" t="s">
        <v>1816</v>
      </c>
      <c r="C786" s="67">
        <v>10739</v>
      </c>
      <c r="D786" t="s">
        <v>1817</v>
      </c>
      <c r="E786">
        <v>300</v>
      </c>
      <c r="F786" s="232">
        <v>1</v>
      </c>
    </row>
    <row r="787" spans="1:6" x14ac:dyDescent="0.25">
      <c r="A787">
        <v>11</v>
      </c>
      <c r="B787" t="s">
        <v>1816</v>
      </c>
      <c r="C787" s="67">
        <v>10740</v>
      </c>
      <c r="D787" t="s">
        <v>1818</v>
      </c>
      <c r="E787">
        <v>245</v>
      </c>
      <c r="F787" s="232">
        <v>0</v>
      </c>
    </row>
    <row r="788" spans="1:6" x14ac:dyDescent="0.25">
      <c r="A788">
        <v>11</v>
      </c>
      <c r="B788" t="s">
        <v>1816</v>
      </c>
      <c r="C788" s="67">
        <v>11347</v>
      </c>
      <c r="D788" t="s">
        <v>1819</v>
      </c>
      <c r="E788">
        <v>290</v>
      </c>
      <c r="F788" s="232">
        <v>0</v>
      </c>
    </row>
    <row r="789" spans="1:6" x14ac:dyDescent="0.25">
      <c r="A789">
        <v>11</v>
      </c>
      <c r="B789" t="s">
        <v>1816</v>
      </c>
      <c r="C789" s="67">
        <v>11348</v>
      </c>
      <c r="D789" t="s">
        <v>1820</v>
      </c>
      <c r="E789">
        <v>240</v>
      </c>
      <c r="F789" s="232">
        <v>0</v>
      </c>
    </row>
    <row r="790" spans="1:6" x14ac:dyDescent="0.25">
      <c r="A790">
        <v>11</v>
      </c>
      <c r="B790" t="s">
        <v>1816</v>
      </c>
      <c r="C790" s="67">
        <v>11349</v>
      </c>
      <c r="D790" t="s">
        <v>1821</v>
      </c>
      <c r="E790">
        <v>290</v>
      </c>
      <c r="F790" s="232">
        <v>0</v>
      </c>
    </row>
    <row r="791" spans="1:6" x14ac:dyDescent="0.25">
      <c r="A791">
        <v>11</v>
      </c>
      <c r="B791" t="s">
        <v>1816</v>
      </c>
      <c r="C791" s="67">
        <v>11350</v>
      </c>
      <c r="D791" t="s">
        <v>1219</v>
      </c>
      <c r="E791">
        <v>245</v>
      </c>
      <c r="F791" s="232">
        <v>0</v>
      </c>
    </row>
    <row r="792" spans="1:6" x14ac:dyDescent="0.25">
      <c r="A792">
        <v>11</v>
      </c>
      <c r="B792" t="s">
        <v>1816</v>
      </c>
      <c r="C792" s="67">
        <v>11352</v>
      </c>
      <c r="D792" t="s">
        <v>1822</v>
      </c>
      <c r="E792">
        <v>300</v>
      </c>
      <c r="F792" s="232">
        <v>1</v>
      </c>
    </row>
    <row r="793" spans="1:6" x14ac:dyDescent="0.25">
      <c r="A793">
        <v>11</v>
      </c>
      <c r="B793" t="s">
        <v>1816</v>
      </c>
      <c r="C793" s="67">
        <v>11353</v>
      </c>
      <c r="D793" t="s">
        <v>1823</v>
      </c>
      <c r="E793">
        <v>300</v>
      </c>
      <c r="F793" s="232">
        <v>1</v>
      </c>
    </row>
    <row r="794" spans="1:6" x14ac:dyDescent="0.25">
      <c r="A794">
        <v>11</v>
      </c>
      <c r="B794" t="s">
        <v>1816</v>
      </c>
      <c r="C794" s="67">
        <v>11354</v>
      </c>
      <c r="D794" t="s">
        <v>1824</v>
      </c>
      <c r="E794">
        <v>300</v>
      </c>
      <c r="F794" s="232">
        <v>1</v>
      </c>
    </row>
    <row r="795" spans="1:6" x14ac:dyDescent="0.25">
      <c r="A795">
        <v>11</v>
      </c>
      <c r="B795" t="s">
        <v>1825</v>
      </c>
      <c r="C795" s="67">
        <v>10741</v>
      </c>
      <c r="D795" t="s">
        <v>1826</v>
      </c>
      <c r="E795">
        <v>300</v>
      </c>
      <c r="F795" s="232">
        <v>1</v>
      </c>
    </row>
    <row r="796" spans="1:6" x14ac:dyDescent="0.25">
      <c r="A796">
        <v>11</v>
      </c>
      <c r="B796" t="s">
        <v>1825</v>
      </c>
      <c r="C796" s="67">
        <v>11355</v>
      </c>
      <c r="D796" t="s">
        <v>1827</v>
      </c>
      <c r="E796">
        <v>300</v>
      </c>
      <c r="F796" s="232">
        <v>1</v>
      </c>
    </row>
    <row r="797" spans="1:6" x14ac:dyDescent="0.25">
      <c r="A797">
        <v>11</v>
      </c>
      <c r="B797" t="s">
        <v>1825</v>
      </c>
      <c r="C797" s="67">
        <v>11356</v>
      </c>
      <c r="D797" t="s">
        <v>1828</v>
      </c>
      <c r="E797">
        <v>275</v>
      </c>
      <c r="F797" s="232">
        <v>0</v>
      </c>
    </row>
    <row r="798" spans="1:6" x14ac:dyDescent="0.25">
      <c r="A798">
        <v>11</v>
      </c>
      <c r="B798" t="s">
        <v>1829</v>
      </c>
      <c r="C798" s="67">
        <v>10743</v>
      </c>
      <c r="D798" t="s">
        <v>1830</v>
      </c>
      <c r="E798">
        <v>300</v>
      </c>
      <c r="F798" s="232">
        <v>1</v>
      </c>
    </row>
    <row r="799" spans="1:6" x14ac:dyDescent="0.25">
      <c r="A799">
        <v>11</v>
      </c>
      <c r="B799" t="s">
        <v>1829</v>
      </c>
      <c r="C799" s="67">
        <v>11323</v>
      </c>
      <c r="D799" t="s">
        <v>1831</v>
      </c>
      <c r="E799">
        <v>295</v>
      </c>
      <c r="F799" s="232">
        <v>0</v>
      </c>
    </row>
    <row r="800" spans="1:6" x14ac:dyDescent="0.25">
      <c r="A800">
        <v>11</v>
      </c>
      <c r="B800" t="s">
        <v>1829</v>
      </c>
      <c r="C800" s="67">
        <v>11372</v>
      </c>
      <c r="D800" t="s">
        <v>1832</v>
      </c>
      <c r="E800">
        <v>300</v>
      </c>
      <c r="F800" s="232">
        <v>1</v>
      </c>
    </row>
    <row r="801" spans="1:6" x14ac:dyDescent="0.25">
      <c r="A801">
        <v>11</v>
      </c>
      <c r="B801" t="s">
        <v>1829</v>
      </c>
      <c r="C801" s="67">
        <v>11373</v>
      </c>
      <c r="D801" t="s">
        <v>1833</v>
      </c>
      <c r="E801">
        <v>300</v>
      </c>
      <c r="F801" s="232">
        <v>1</v>
      </c>
    </row>
    <row r="802" spans="1:6" x14ac:dyDescent="0.25">
      <c r="A802">
        <v>11</v>
      </c>
      <c r="B802" t="s">
        <v>1829</v>
      </c>
      <c r="C802" s="67">
        <v>11374</v>
      </c>
      <c r="D802" t="s">
        <v>1834</v>
      </c>
      <c r="E802">
        <v>300</v>
      </c>
      <c r="F802" s="232">
        <v>1</v>
      </c>
    </row>
    <row r="803" spans="1:6" x14ac:dyDescent="0.25">
      <c r="A803">
        <v>11</v>
      </c>
      <c r="B803" t="s">
        <v>1835</v>
      </c>
      <c r="C803" s="67">
        <v>10681</v>
      </c>
      <c r="D803" t="s">
        <v>1836</v>
      </c>
      <c r="E803">
        <v>270</v>
      </c>
      <c r="F803" s="232">
        <v>0</v>
      </c>
    </row>
    <row r="804" spans="1:6" x14ac:dyDescent="0.25">
      <c r="A804">
        <v>11</v>
      </c>
      <c r="B804" t="s">
        <v>1835</v>
      </c>
      <c r="C804" s="67">
        <v>10742</v>
      </c>
      <c r="D804" t="s">
        <v>1837</v>
      </c>
      <c r="E804">
        <v>295</v>
      </c>
      <c r="F804" s="232">
        <v>0</v>
      </c>
    </row>
    <row r="805" spans="1:6" x14ac:dyDescent="0.25">
      <c r="A805">
        <v>11</v>
      </c>
      <c r="B805" t="s">
        <v>1835</v>
      </c>
      <c r="C805" s="67">
        <v>11357</v>
      </c>
      <c r="D805" t="s">
        <v>1838</v>
      </c>
      <c r="E805">
        <v>300</v>
      </c>
      <c r="F805" s="232">
        <v>1</v>
      </c>
    </row>
    <row r="806" spans="1:6" x14ac:dyDescent="0.25">
      <c r="A806">
        <v>11</v>
      </c>
      <c r="B806" t="s">
        <v>1835</v>
      </c>
      <c r="C806" s="67">
        <v>11358</v>
      </c>
      <c r="D806" t="s">
        <v>1839</v>
      </c>
      <c r="E806">
        <v>300</v>
      </c>
      <c r="F806" s="232">
        <v>1</v>
      </c>
    </row>
    <row r="807" spans="1:6" x14ac:dyDescent="0.25">
      <c r="A807">
        <v>11</v>
      </c>
      <c r="B807" t="s">
        <v>1835</v>
      </c>
      <c r="C807" s="67">
        <v>11359</v>
      </c>
      <c r="D807" t="s">
        <v>1840</v>
      </c>
      <c r="E807">
        <v>290</v>
      </c>
      <c r="F807" s="232">
        <v>0</v>
      </c>
    </row>
    <row r="808" spans="1:6" x14ac:dyDescent="0.25">
      <c r="A808">
        <v>11</v>
      </c>
      <c r="B808" t="s">
        <v>1835</v>
      </c>
      <c r="C808" s="67">
        <v>11360</v>
      </c>
      <c r="D808" t="s">
        <v>1841</v>
      </c>
      <c r="E808">
        <v>255</v>
      </c>
      <c r="F808" s="232">
        <v>0</v>
      </c>
    </row>
    <row r="809" spans="1:6" x14ac:dyDescent="0.25">
      <c r="A809">
        <v>11</v>
      </c>
      <c r="B809" t="s">
        <v>1835</v>
      </c>
      <c r="C809" s="67">
        <v>11361</v>
      </c>
      <c r="D809" t="s">
        <v>1842</v>
      </c>
      <c r="E809">
        <v>300</v>
      </c>
      <c r="F809" s="232">
        <v>1</v>
      </c>
    </row>
    <row r="810" spans="1:6" x14ac:dyDescent="0.25">
      <c r="A810">
        <v>11</v>
      </c>
      <c r="B810" t="s">
        <v>1835</v>
      </c>
      <c r="C810" s="67">
        <v>11362</v>
      </c>
      <c r="D810" t="s">
        <v>1843</v>
      </c>
      <c r="E810">
        <v>300</v>
      </c>
      <c r="F810" s="232">
        <v>1</v>
      </c>
    </row>
    <row r="811" spans="1:6" x14ac:dyDescent="0.25">
      <c r="A811">
        <v>11</v>
      </c>
      <c r="B811" t="s">
        <v>1835</v>
      </c>
      <c r="C811" s="67">
        <v>11363</v>
      </c>
      <c r="D811" t="s">
        <v>1844</v>
      </c>
      <c r="E811">
        <v>300</v>
      </c>
      <c r="F811" s="232">
        <v>1</v>
      </c>
    </row>
    <row r="812" spans="1:6" x14ac:dyDescent="0.25">
      <c r="A812">
        <v>11</v>
      </c>
      <c r="B812" t="s">
        <v>1835</v>
      </c>
      <c r="C812" s="67">
        <v>11364</v>
      </c>
      <c r="D812" t="s">
        <v>1845</v>
      </c>
      <c r="E812">
        <v>300</v>
      </c>
      <c r="F812" s="232">
        <v>1</v>
      </c>
    </row>
    <row r="813" spans="1:6" x14ac:dyDescent="0.25">
      <c r="A813">
        <v>11</v>
      </c>
      <c r="B813" t="s">
        <v>1835</v>
      </c>
      <c r="C813" s="67">
        <v>11365</v>
      </c>
      <c r="D813" t="s">
        <v>1846</v>
      </c>
      <c r="E813">
        <v>0</v>
      </c>
      <c r="F813" s="232">
        <v>0</v>
      </c>
    </row>
    <row r="814" spans="1:6" x14ac:dyDescent="0.25">
      <c r="A814">
        <v>11</v>
      </c>
      <c r="B814" t="s">
        <v>1835</v>
      </c>
      <c r="C814" s="67">
        <v>11366</v>
      </c>
      <c r="D814" t="s">
        <v>1847</v>
      </c>
      <c r="E814">
        <v>300</v>
      </c>
      <c r="F814" s="232">
        <v>1</v>
      </c>
    </row>
    <row r="815" spans="1:6" x14ac:dyDescent="0.25">
      <c r="A815">
        <v>11</v>
      </c>
      <c r="B815" t="s">
        <v>1835</v>
      </c>
      <c r="C815" s="67">
        <v>11367</v>
      </c>
      <c r="D815" t="s">
        <v>1848</v>
      </c>
      <c r="E815">
        <v>300</v>
      </c>
      <c r="F815" s="232">
        <v>1</v>
      </c>
    </row>
    <row r="816" spans="1:6" x14ac:dyDescent="0.25">
      <c r="A816">
        <v>11</v>
      </c>
      <c r="B816" t="s">
        <v>1835</v>
      </c>
      <c r="C816" s="67">
        <v>11368</v>
      </c>
      <c r="D816" t="s">
        <v>1849</v>
      </c>
      <c r="E816">
        <v>300</v>
      </c>
      <c r="F816" s="232">
        <v>1</v>
      </c>
    </row>
    <row r="817" spans="1:6" x14ac:dyDescent="0.25">
      <c r="A817">
        <v>11</v>
      </c>
      <c r="B817" t="s">
        <v>1835</v>
      </c>
      <c r="C817" s="67">
        <v>11369</v>
      </c>
      <c r="D817" t="s">
        <v>1850</v>
      </c>
      <c r="E817">
        <v>300</v>
      </c>
      <c r="F817" s="232">
        <v>1</v>
      </c>
    </row>
    <row r="818" spans="1:6" x14ac:dyDescent="0.25">
      <c r="A818">
        <v>11</v>
      </c>
      <c r="B818" t="s">
        <v>1835</v>
      </c>
      <c r="C818" s="67">
        <v>11370</v>
      </c>
      <c r="D818" t="s">
        <v>1851</v>
      </c>
      <c r="E818">
        <v>300</v>
      </c>
      <c r="F818" s="232">
        <v>1</v>
      </c>
    </row>
    <row r="819" spans="1:6" x14ac:dyDescent="0.25">
      <c r="A819">
        <v>11</v>
      </c>
      <c r="B819" t="s">
        <v>1835</v>
      </c>
      <c r="C819" s="67">
        <v>11371</v>
      </c>
      <c r="D819" t="s">
        <v>1852</v>
      </c>
      <c r="E819">
        <v>300</v>
      </c>
      <c r="F819" s="232">
        <v>1</v>
      </c>
    </row>
    <row r="820" spans="1:6" x14ac:dyDescent="0.25">
      <c r="A820">
        <v>11</v>
      </c>
      <c r="B820" t="s">
        <v>1835</v>
      </c>
      <c r="C820" s="67">
        <v>11459</v>
      </c>
      <c r="D820" t="s">
        <v>1853</v>
      </c>
      <c r="E820">
        <v>300</v>
      </c>
      <c r="F820" s="232">
        <v>1</v>
      </c>
    </row>
    <row r="821" spans="1:6" x14ac:dyDescent="0.25">
      <c r="A821">
        <v>11</v>
      </c>
      <c r="B821" t="s">
        <v>1835</v>
      </c>
      <c r="C821" s="67">
        <v>11654</v>
      </c>
      <c r="D821" t="s">
        <v>1854</v>
      </c>
      <c r="E821">
        <v>255</v>
      </c>
      <c r="F821" s="232">
        <v>0</v>
      </c>
    </row>
    <row r="822" spans="1:6" x14ac:dyDescent="0.25">
      <c r="A822">
        <v>11</v>
      </c>
      <c r="B822" t="s">
        <v>1835</v>
      </c>
      <c r="C822" s="67">
        <v>14138</v>
      </c>
      <c r="D822" t="s">
        <v>1855</v>
      </c>
      <c r="E822">
        <v>300</v>
      </c>
      <c r="F822" s="232">
        <v>1</v>
      </c>
    </row>
    <row r="823" spans="1:6" x14ac:dyDescent="0.25">
      <c r="A823">
        <v>12</v>
      </c>
      <c r="B823" t="s">
        <v>1856</v>
      </c>
      <c r="C823" s="67">
        <v>10683</v>
      </c>
      <c r="D823" t="s">
        <v>1857</v>
      </c>
      <c r="E823">
        <v>300</v>
      </c>
      <c r="F823" s="232">
        <v>1</v>
      </c>
    </row>
    <row r="824" spans="1:6" x14ac:dyDescent="0.25">
      <c r="A824">
        <v>12</v>
      </c>
      <c r="B824" t="s">
        <v>1856</v>
      </c>
      <c r="C824" s="67">
        <v>11407</v>
      </c>
      <c r="D824" t="s">
        <v>1858</v>
      </c>
      <c r="E824">
        <v>300</v>
      </c>
      <c r="F824" s="232">
        <v>1</v>
      </c>
    </row>
    <row r="825" spans="1:6" x14ac:dyDescent="0.25">
      <c r="A825">
        <v>12</v>
      </c>
      <c r="B825" t="s">
        <v>1856</v>
      </c>
      <c r="C825" s="67">
        <v>11408</v>
      </c>
      <c r="D825" t="s">
        <v>1859</v>
      </c>
      <c r="E825">
        <v>300</v>
      </c>
      <c r="F825" s="232">
        <v>1</v>
      </c>
    </row>
    <row r="826" spans="1:6" x14ac:dyDescent="0.25">
      <c r="A826">
        <v>12</v>
      </c>
      <c r="B826" t="s">
        <v>1856</v>
      </c>
      <c r="C826" s="67">
        <v>11409</v>
      </c>
      <c r="D826" t="s">
        <v>1860</v>
      </c>
      <c r="E826">
        <v>300</v>
      </c>
      <c r="F826" s="232">
        <v>1</v>
      </c>
    </row>
    <row r="827" spans="1:6" x14ac:dyDescent="0.25">
      <c r="A827">
        <v>12</v>
      </c>
      <c r="B827" t="s">
        <v>1856</v>
      </c>
      <c r="C827" s="67">
        <v>11410</v>
      </c>
      <c r="D827" t="s">
        <v>1861</v>
      </c>
      <c r="E827">
        <v>300</v>
      </c>
      <c r="F827" s="232">
        <v>1</v>
      </c>
    </row>
    <row r="828" spans="1:6" x14ac:dyDescent="0.25">
      <c r="A828">
        <v>12</v>
      </c>
      <c r="B828" t="s">
        <v>1856</v>
      </c>
      <c r="C828" s="67">
        <v>11411</v>
      </c>
      <c r="D828" t="s">
        <v>1862</v>
      </c>
      <c r="E828">
        <v>300</v>
      </c>
      <c r="F828" s="232">
        <v>1</v>
      </c>
    </row>
    <row r="829" spans="1:6" x14ac:dyDescent="0.25">
      <c r="A829">
        <v>12</v>
      </c>
      <c r="B829" t="s">
        <v>1856</v>
      </c>
      <c r="C829" s="67">
        <v>11412</v>
      </c>
      <c r="D829" t="s">
        <v>1863</v>
      </c>
      <c r="E829">
        <v>300</v>
      </c>
      <c r="F829" s="232">
        <v>1</v>
      </c>
    </row>
    <row r="830" spans="1:6" x14ac:dyDescent="0.25">
      <c r="A830">
        <v>12</v>
      </c>
      <c r="B830" t="s">
        <v>1856</v>
      </c>
      <c r="C830" s="67">
        <v>11413</v>
      </c>
      <c r="D830" t="s">
        <v>1864</v>
      </c>
      <c r="E830">
        <v>300</v>
      </c>
      <c r="F830" s="232">
        <v>1</v>
      </c>
    </row>
    <row r="831" spans="1:6" x14ac:dyDescent="0.25">
      <c r="A831">
        <v>12</v>
      </c>
      <c r="B831" t="s">
        <v>1856</v>
      </c>
      <c r="C831" s="67">
        <v>14139</v>
      </c>
      <c r="D831" t="s">
        <v>1865</v>
      </c>
      <c r="E831">
        <v>300</v>
      </c>
      <c r="F831" s="232">
        <v>1</v>
      </c>
    </row>
    <row r="832" spans="1:6" x14ac:dyDescent="0.25">
      <c r="A832">
        <v>12</v>
      </c>
      <c r="B832" t="s">
        <v>1856</v>
      </c>
      <c r="C832" s="67">
        <v>28817</v>
      </c>
      <c r="D832" t="s">
        <v>1866</v>
      </c>
      <c r="E832">
        <v>300</v>
      </c>
      <c r="F832" s="232">
        <v>1</v>
      </c>
    </row>
    <row r="833" spans="1:6" x14ac:dyDescent="0.25">
      <c r="A833">
        <v>12</v>
      </c>
      <c r="B833" t="s">
        <v>1867</v>
      </c>
      <c r="C833" s="67">
        <v>10750</v>
      </c>
      <c r="D833" t="s">
        <v>1868</v>
      </c>
      <c r="E833">
        <v>300</v>
      </c>
      <c r="F833" s="232">
        <v>1</v>
      </c>
    </row>
    <row r="834" spans="1:6" x14ac:dyDescent="0.25">
      <c r="A834">
        <v>12</v>
      </c>
      <c r="B834" t="s">
        <v>1867</v>
      </c>
      <c r="C834" s="67">
        <v>10751</v>
      </c>
      <c r="D834" t="s">
        <v>1869</v>
      </c>
      <c r="E834">
        <v>300</v>
      </c>
      <c r="F834" s="232">
        <v>1</v>
      </c>
    </row>
    <row r="835" spans="1:6" x14ac:dyDescent="0.25">
      <c r="A835">
        <v>12</v>
      </c>
      <c r="B835" t="s">
        <v>1867</v>
      </c>
      <c r="C835" s="67">
        <v>11435</v>
      </c>
      <c r="D835" t="s">
        <v>1870</v>
      </c>
      <c r="E835">
        <v>285</v>
      </c>
      <c r="F835" s="232">
        <v>0</v>
      </c>
    </row>
    <row r="836" spans="1:6" x14ac:dyDescent="0.25">
      <c r="A836">
        <v>12</v>
      </c>
      <c r="B836" t="s">
        <v>1867</v>
      </c>
      <c r="C836" s="67">
        <v>11436</v>
      </c>
      <c r="D836" t="s">
        <v>1871</v>
      </c>
      <c r="E836">
        <v>300</v>
      </c>
      <c r="F836" s="232">
        <v>1</v>
      </c>
    </row>
    <row r="837" spans="1:6" x14ac:dyDescent="0.25">
      <c r="A837">
        <v>12</v>
      </c>
      <c r="B837" t="s">
        <v>1867</v>
      </c>
      <c r="C837" s="67">
        <v>11437</v>
      </c>
      <c r="D837" t="s">
        <v>1872</v>
      </c>
      <c r="E837">
        <v>300</v>
      </c>
      <c r="F837" s="232">
        <v>1</v>
      </c>
    </row>
    <row r="838" spans="1:6" x14ac:dyDescent="0.25">
      <c r="A838">
        <v>12</v>
      </c>
      <c r="B838" t="s">
        <v>1867</v>
      </c>
      <c r="C838" s="67">
        <v>11438</v>
      </c>
      <c r="D838" t="s">
        <v>1873</v>
      </c>
      <c r="E838">
        <v>300</v>
      </c>
      <c r="F838" s="232">
        <v>1</v>
      </c>
    </row>
    <row r="839" spans="1:6" x14ac:dyDescent="0.25">
      <c r="A839">
        <v>12</v>
      </c>
      <c r="B839" t="s">
        <v>1867</v>
      </c>
      <c r="C839" s="67">
        <v>11439</v>
      </c>
      <c r="D839" t="s">
        <v>1874</v>
      </c>
      <c r="E839">
        <v>300</v>
      </c>
      <c r="F839" s="232">
        <v>1</v>
      </c>
    </row>
    <row r="840" spans="1:6" x14ac:dyDescent="0.25">
      <c r="A840">
        <v>12</v>
      </c>
      <c r="B840" t="s">
        <v>1867</v>
      </c>
      <c r="C840" s="67">
        <v>11440</v>
      </c>
      <c r="D840" t="s">
        <v>1875</v>
      </c>
      <c r="E840">
        <v>300</v>
      </c>
      <c r="F840" s="232">
        <v>1</v>
      </c>
    </row>
    <row r="841" spans="1:6" x14ac:dyDescent="0.25">
      <c r="A841">
        <v>12</v>
      </c>
      <c r="B841" t="s">
        <v>1867</v>
      </c>
      <c r="C841" s="67">
        <v>11441</v>
      </c>
      <c r="D841" t="s">
        <v>1876</v>
      </c>
      <c r="E841">
        <v>300</v>
      </c>
      <c r="F841" s="232">
        <v>1</v>
      </c>
    </row>
    <row r="842" spans="1:6" x14ac:dyDescent="0.25">
      <c r="A842">
        <v>12</v>
      </c>
      <c r="B842" t="s">
        <v>1867</v>
      </c>
      <c r="C842" s="67">
        <v>11442</v>
      </c>
      <c r="D842" t="s">
        <v>1877</v>
      </c>
      <c r="E842">
        <v>300</v>
      </c>
      <c r="F842" s="232">
        <v>1</v>
      </c>
    </row>
    <row r="843" spans="1:6" x14ac:dyDescent="0.25">
      <c r="A843">
        <v>12</v>
      </c>
      <c r="B843" t="s">
        <v>1867</v>
      </c>
      <c r="C843" s="67">
        <v>13818</v>
      </c>
      <c r="D843" t="s">
        <v>1878</v>
      </c>
      <c r="E843">
        <v>300</v>
      </c>
      <c r="F843" s="232">
        <v>1</v>
      </c>
    </row>
    <row r="844" spans="1:6" x14ac:dyDescent="0.25">
      <c r="A844">
        <v>12</v>
      </c>
      <c r="B844" t="s">
        <v>1867</v>
      </c>
      <c r="C844" s="67">
        <v>15010</v>
      </c>
      <c r="D844" t="s">
        <v>1879</v>
      </c>
      <c r="E844">
        <v>300</v>
      </c>
      <c r="F844" s="232">
        <v>1</v>
      </c>
    </row>
    <row r="845" spans="1:6" x14ac:dyDescent="0.25">
      <c r="A845">
        <v>12</v>
      </c>
      <c r="B845" t="s">
        <v>1867</v>
      </c>
      <c r="C845" s="67">
        <v>23771</v>
      </c>
      <c r="D845" t="s">
        <v>1880</v>
      </c>
      <c r="E845">
        <v>300</v>
      </c>
      <c r="F845" s="232">
        <v>1</v>
      </c>
    </row>
    <row r="846" spans="1:6" x14ac:dyDescent="0.25">
      <c r="A846">
        <v>12</v>
      </c>
      <c r="B846" t="s">
        <v>1881</v>
      </c>
      <c r="C846" s="67">
        <v>10748</v>
      </c>
      <c r="D846" t="s">
        <v>1882</v>
      </c>
      <c r="E846">
        <v>300</v>
      </c>
      <c r="F846" s="232">
        <v>1</v>
      </c>
    </row>
    <row r="847" spans="1:6" x14ac:dyDescent="0.25">
      <c r="A847">
        <v>12</v>
      </c>
      <c r="B847" t="s">
        <v>1881</v>
      </c>
      <c r="C847" s="67">
        <v>11423</v>
      </c>
      <c r="D847" t="s">
        <v>1883</v>
      </c>
      <c r="E847">
        <v>300</v>
      </c>
      <c r="F847" s="232">
        <v>1</v>
      </c>
    </row>
    <row r="848" spans="1:6" x14ac:dyDescent="0.25">
      <c r="A848">
        <v>12</v>
      </c>
      <c r="B848" t="s">
        <v>1881</v>
      </c>
      <c r="C848" s="67">
        <v>11424</v>
      </c>
      <c r="D848" t="s">
        <v>1884</v>
      </c>
      <c r="E848">
        <v>300</v>
      </c>
      <c r="F848" s="232">
        <v>1</v>
      </c>
    </row>
    <row r="849" spans="1:6" x14ac:dyDescent="0.25">
      <c r="A849">
        <v>12</v>
      </c>
      <c r="B849" t="s">
        <v>1881</v>
      </c>
      <c r="C849" s="67">
        <v>11425</v>
      </c>
      <c r="D849" t="s">
        <v>1885</v>
      </c>
      <c r="E849">
        <v>300</v>
      </c>
      <c r="F849" s="232">
        <v>1</v>
      </c>
    </row>
    <row r="850" spans="1:6" x14ac:dyDescent="0.25">
      <c r="A850">
        <v>12</v>
      </c>
      <c r="B850" t="s">
        <v>1881</v>
      </c>
      <c r="C850" s="67">
        <v>11426</v>
      </c>
      <c r="D850" t="s">
        <v>1886</v>
      </c>
      <c r="E850">
        <v>300</v>
      </c>
      <c r="F850" s="232">
        <v>1</v>
      </c>
    </row>
    <row r="851" spans="1:6" x14ac:dyDescent="0.25">
      <c r="A851">
        <v>12</v>
      </c>
      <c r="B851" t="s">
        <v>1881</v>
      </c>
      <c r="C851" s="67">
        <v>11427</v>
      </c>
      <c r="D851" t="s">
        <v>1887</v>
      </c>
      <c r="E851">
        <v>300</v>
      </c>
      <c r="F851" s="232">
        <v>1</v>
      </c>
    </row>
    <row r="852" spans="1:6" x14ac:dyDescent="0.25">
      <c r="A852">
        <v>12</v>
      </c>
      <c r="B852" t="s">
        <v>1881</v>
      </c>
      <c r="C852" s="67">
        <v>11428</v>
      </c>
      <c r="D852" t="s">
        <v>1888</v>
      </c>
      <c r="E852">
        <v>290</v>
      </c>
      <c r="F852" s="232">
        <v>0</v>
      </c>
    </row>
    <row r="853" spans="1:6" x14ac:dyDescent="0.25">
      <c r="A853">
        <v>12</v>
      </c>
      <c r="B853" t="s">
        <v>1881</v>
      </c>
      <c r="C853" s="67">
        <v>11429</v>
      </c>
      <c r="D853" t="s">
        <v>1889</v>
      </c>
      <c r="E853">
        <v>300</v>
      </c>
      <c r="F853" s="232">
        <v>1</v>
      </c>
    </row>
    <row r="854" spans="1:6" x14ac:dyDescent="0.25">
      <c r="A854">
        <v>12</v>
      </c>
      <c r="B854" t="s">
        <v>1881</v>
      </c>
      <c r="C854" s="67">
        <v>11430</v>
      </c>
      <c r="D854" t="s">
        <v>1890</v>
      </c>
      <c r="E854">
        <v>300</v>
      </c>
      <c r="F854" s="232">
        <v>1</v>
      </c>
    </row>
    <row r="855" spans="1:6" x14ac:dyDescent="0.25">
      <c r="A855">
        <v>12</v>
      </c>
      <c r="B855" t="s">
        <v>1881</v>
      </c>
      <c r="C855" s="67">
        <v>11431</v>
      </c>
      <c r="D855" t="s">
        <v>1891</v>
      </c>
      <c r="E855">
        <v>300</v>
      </c>
      <c r="F855" s="232">
        <v>1</v>
      </c>
    </row>
    <row r="856" spans="1:6" x14ac:dyDescent="0.25">
      <c r="A856">
        <v>12</v>
      </c>
      <c r="B856" t="s">
        <v>1881</v>
      </c>
      <c r="C856" s="67">
        <v>11460</v>
      </c>
      <c r="D856" t="s">
        <v>1892</v>
      </c>
      <c r="E856">
        <v>300</v>
      </c>
      <c r="F856" s="232">
        <v>1</v>
      </c>
    </row>
    <row r="857" spans="1:6" x14ac:dyDescent="0.25">
      <c r="A857">
        <v>12</v>
      </c>
      <c r="B857" t="s">
        <v>1881</v>
      </c>
      <c r="C857" s="67">
        <v>11464</v>
      </c>
      <c r="D857" t="s">
        <v>1893</v>
      </c>
      <c r="E857">
        <v>300</v>
      </c>
      <c r="F857" s="232">
        <v>1</v>
      </c>
    </row>
    <row r="858" spans="1:6" x14ac:dyDescent="0.25">
      <c r="A858">
        <v>12</v>
      </c>
      <c r="B858" t="s">
        <v>1894</v>
      </c>
      <c r="C858" s="67">
        <v>10747</v>
      </c>
      <c r="D858" t="s">
        <v>1895</v>
      </c>
      <c r="E858">
        <v>300</v>
      </c>
      <c r="F858" s="232">
        <v>1</v>
      </c>
    </row>
    <row r="859" spans="1:6" x14ac:dyDescent="0.25">
      <c r="A859">
        <v>12</v>
      </c>
      <c r="B859" t="s">
        <v>1894</v>
      </c>
      <c r="C859" s="67">
        <v>11414</v>
      </c>
      <c r="D859" t="s">
        <v>1896</v>
      </c>
      <c r="E859">
        <v>300</v>
      </c>
      <c r="F859" s="232">
        <v>1</v>
      </c>
    </row>
    <row r="860" spans="1:6" x14ac:dyDescent="0.25">
      <c r="A860">
        <v>12</v>
      </c>
      <c r="B860" t="s">
        <v>1894</v>
      </c>
      <c r="C860" s="67">
        <v>11415</v>
      </c>
      <c r="D860" t="s">
        <v>1897</v>
      </c>
      <c r="E860">
        <v>300</v>
      </c>
      <c r="F860" s="232">
        <v>1</v>
      </c>
    </row>
    <row r="861" spans="1:6" x14ac:dyDescent="0.25">
      <c r="A861">
        <v>12</v>
      </c>
      <c r="B861" t="s">
        <v>1894</v>
      </c>
      <c r="C861" s="67">
        <v>11416</v>
      </c>
      <c r="D861" t="s">
        <v>1898</v>
      </c>
      <c r="E861">
        <v>300</v>
      </c>
      <c r="F861" s="232">
        <v>1</v>
      </c>
    </row>
    <row r="862" spans="1:6" x14ac:dyDescent="0.25">
      <c r="A862">
        <v>12</v>
      </c>
      <c r="B862" t="s">
        <v>1894</v>
      </c>
      <c r="C862" s="67">
        <v>11417</v>
      </c>
      <c r="D862" t="s">
        <v>1899</v>
      </c>
      <c r="E862">
        <v>300</v>
      </c>
      <c r="F862" s="232">
        <v>1</v>
      </c>
    </row>
    <row r="863" spans="1:6" x14ac:dyDescent="0.25">
      <c r="A863">
        <v>12</v>
      </c>
      <c r="B863" t="s">
        <v>1894</v>
      </c>
      <c r="C863" s="67">
        <v>11418</v>
      </c>
      <c r="D863" t="s">
        <v>1900</v>
      </c>
      <c r="E863">
        <v>300</v>
      </c>
      <c r="F863" s="232">
        <v>1</v>
      </c>
    </row>
    <row r="864" spans="1:6" x14ac:dyDescent="0.25">
      <c r="A864">
        <v>12</v>
      </c>
      <c r="B864" t="s">
        <v>1894</v>
      </c>
      <c r="C864" s="67">
        <v>11419</v>
      </c>
      <c r="D864" t="s">
        <v>1901</v>
      </c>
      <c r="E864">
        <v>300</v>
      </c>
      <c r="F864" s="232">
        <v>1</v>
      </c>
    </row>
    <row r="865" spans="1:6" x14ac:dyDescent="0.25">
      <c r="A865">
        <v>12</v>
      </c>
      <c r="B865" t="s">
        <v>1894</v>
      </c>
      <c r="C865" s="67">
        <v>11420</v>
      </c>
      <c r="D865" t="s">
        <v>1902</v>
      </c>
      <c r="E865">
        <v>300</v>
      </c>
      <c r="F865" s="232">
        <v>1</v>
      </c>
    </row>
    <row r="866" spans="1:6" x14ac:dyDescent="0.25">
      <c r="A866">
        <v>12</v>
      </c>
      <c r="B866" t="s">
        <v>1894</v>
      </c>
      <c r="C866" s="67">
        <v>11421</v>
      </c>
      <c r="D866" t="s">
        <v>1903</v>
      </c>
      <c r="E866">
        <v>285</v>
      </c>
      <c r="F866" s="232">
        <v>0</v>
      </c>
    </row>
    <row r="867" spans="1:6" x14ac:dyDescent="0.25">
      <c r="A867">
        <v>12</v>
      </c>
      <c r="B867" t="s">
        <v>1894</v>
      </c>
      <c r="C867" s="67">
        <v>11422</v>
      </c>
      <c r="D867" t="s">
        <v>1904</v>
      </c>
      <c r="E867">
        <v>300</v>
      </c>
      <c r="F867" s="232">
        <v>1</v>
      </c>
    </row>
    <row r="868" spans="1:6" x14ac:dyDescent="0.25">
      <c r="A868">
        <v>12</v>
      </c>
      <c r="B868" t="s">
        <v>1894</v>
      </c>
      <c r="C868" s="67">
        <v>24673</v>
      </c>
      <c r="D868" t="s">
        <v>1905</v>
      </c>
      <c r="E868">
        <v>300</v>
      </c>
      <c r="F868" s="232">
        <v>1</v>
      </c>
    </row>
    <row r="869" spans="1:6" x14ac:dyDescent="0.25">
      <c r="A869">
        <v>12</v>
      </c>
      <c r="B869" t="s">
        <v>1906</v>
      </c>
      <c r="C869" s="67">
        <v>10684</v>
      </c>
      <c r="D869" t="s">
        <v>1907</v>
      </c>
      <c r="E869">
        <v>300</v>
      </c>
      <c r="F869" s="232">
        <v>1</v>
      </c>
    </row>
    <row r="870" spans="1:6" x14ac:dyDescent="0.25">
      <c r="A870">
        <v>12</v>
      </c>
      <c r="B870" t="s">
        <v>1906</v>
      </c>
      <c r="C870" s="67">
        <v>10749</v>
      </c>
      <c r="D870" t="s">
        <v>1908</v>
      </c>
      <c r="E870">
        <v>300</v>
      </c>
      <c r="F870" s="232">
        <v>1</v>
      </c>
    </row>
    <row r="871" spans="1:6" x14ac:dyDescent="0.25">
      <c r="A871">
        <v>12</v>
      </c>
      <c r="B871" t="s">
        <v>1906</v>
      </c>
      <c r="C871" s="67">
        <v>11432</v>
      </c>
      <c r="D871" t="s">
        <v>1909</v>
      </c>
      <c r="E871">
        <v>300</v>
      </c>
      <c r="F871" s="232">
        <v>1</v>
      </c>
    </row>
    <row r="872" spans="1:6" x14ac:dyDescent="0.25">
      <c r="A872">
        <v>12</v>
      </c>
      <c r="B872" t="s">
        <v>1906</v>
      </c>
      <c r="C872" s="67">
        <v>11433</v>
      </c>
      <c r="D872" t="s">
        <v>1910</v>
      </c>
      <c r="E872">
        <v>300</v>
      </c>
      <c r="F872" s="232">
        <v>1</v>
      </c>
    </row>
    <row r="873" spans="1:6" x14ac:dyDescent="0.25">
      <c r="A873">
        <v>12</v>
      </c>
      <c r="B873" t="s">
        <v>1906</v>
      </c>
      <c r="C873" s="67">
        <v>11434</v>
      </c>
      <c r="D873" t="s">
        <v>1911</v>
      </c>
      <c r="E873">
        <v>300</v>
      </c>
      <c r="F873" s="232">
        <v>1</v>
      </c>
    </row>
    <row r="874" spans="1:6" x14ac:dyDescent="0.25">
      <c r="A874">
        <v>12</v>
      </c>
      <c r="B874" t="s">
        <v>1906</v>
      </c>
      <c r="C874" s="67">
        <v>11461</v>
      </c>
      <c r="D874" t="s">
        <v>1912</v>
      </c>
      <c r="E874">
        <v>300</v>
      </c>
      <c r="F874" s="232">
        <v>1</v>
      </c>
    </row>
    <row r="875" spans="1:6" x14ac:dyDescent="0.25">
      <c r="A875">
        <v>12</v>
      </c>
      <c r="B875" t="s">
        <v>1906</v>
      </c>
      <c r="C875" s="67">
        <v>13806</v>
      </c>
      <c r="D875" t="s">
        <v>1913</v>
      </c>
      <c r="E875">
        <v>300</v>
      </c>
      <c r="F875" s="232">
        <v>1</v>
      </c>
    </row>
    <row r="876" spans="1:6" x14ac:dyDescent="0.25">
      <c r="A876">
        <v>12</v>
      </c>
      <c r="B876" t="s">
        <v>1906</v>
      </c>
      <c r="C876" s="67">
        <v>24689</v>
      </c>
      <c r="D876" t="s">
        <v>1914</v>
      </c>
      <c r="E876">
        <v>300</v>
      </c>
      <c r="F876" s="232">
        <v>1</v>
      </c>
    </row>
    <row r="877" spans="1:6" x14ac:dyDescent="0.25">
      <c r="A877">
        <v>12</v>
      </c>
      <c r="B877" t="s">
        <v>1915</v>
      </c>
      <c r="C877" s="67">
        <v>10682</v>
      </c>
      <c r="D877" t="s">
        <v>1916</v>
      </c>
      <c r="E877">
        <v>300</v>
      </c>
      <c r="F877" s="232">
        <v>1</v>
      </c>
    </row>
    <row r="878" spans="1:6" x14ac:dyDescent="0.25">
      <c r="A878">
        <v>12</v>
      </c>
      <c r="B878" t="s">
        <v>1915</v>
      </c>
      <c r="C878" s="67">
        <v>10745</v>
      </c>
      <c r="D878" t="s">
        <v>1917</v>
      </c>
      <c r="E878">
        <v>300</v>
      </c>
      <c r="F878" s="232">
        <v>1</v>
      </c>
    </row>
    <row r="879" spans="1:6" x14ac:dyDescent="0.25">
      <c r="A879">
        <v>12</v>
      </c>
      <c r="B879" t="s">
        <v>1915</v>
      </c>
      <c r="C879" s="67">
        <v>11386</v>
      </c>
      <c r="D879" t="s">
        <v>1918</v>
      </c>
      <c r="E879">
        <v>300</v>
      </c>
      <c r="F879" s="232">
        <v>1</v>
      </c>
    </row>
    <row r="880" spans="1:6" x14ac:dyDescent="0.25">
      <c r="A880">
        <v>12</v>
      </c>
      <c r="B880" t="s">
        <v>1915</v>
      </c>
      <c r="C880" s="67">
        <v>11387</v>
      </c>
      <c r="D880" t="s">
        <v>1919</v>
      </c>
      <c r="E880">
        <v>300</v>
      </c>
      <c r="F880" s="232">
        <v>1</v>
      </c>
    </row>
    <row r="881" spans="1:6" x14ac:dyDescent="0.25">
      <c r="A881">
        <v>12</v>
      </c>
      <c r="B881" t="s">
        <v>1915</v>
      </c>
      <c r="C881" s="67">
        <v>11388</v>
      </c>
      <c r="D881" t="s">
        <v>1920</v>
      </c>
      <c r="E881">
        <v>300</v>
      </c>
      <c r="F881" s="232">
        <v>1</v>
      </c>
    </row>
    <row r="882" spans="1:6" x14ac:dyDescent="0.25">
      <c r="A882">
        <v>12</v>
      </c>
      <c r="B882" t="s">
        <v>1915</v>
      </c>
      <c r="C882" s="67">
        <v>11390</v>
      </c>
      <c r="D882" t="s">
        <v>1921</v>
      </c>
      <c r="E882">
        <v>300</v>
      </c>
      <c r="F882" s="232">
        <v>1</v>
      </c>
    </row>
    <row r="883" spans="1:6" x14ac:dyDescent="0.25">
      <c r="A883">
        <v>12</v>
      </c>
      <c r="B883" t="s">
        <v>1915</v>
      </c>
      <c r="C883" s="67">
        <v>11391</v>
      </c>
      <c r="D883" t="s">
        <v>1922</v>
      </c>
      <c r="E883">
        <v>300</v>
      </c>
      <c r="F883" s="232">
        <v>1</v>
      </c>
    </row>
    <row r="884" spans="1:6" x14ac:dyDescent="0.25">
      <c r="A884">
        <v>12</v>
      </c>
      <c r="B884" t="s">
        <v>1915</v>
      </c>
      <c r="C884" s="67">
        <v>11392</v>
      </c>
      <c r="D884" t="s">
        <v>1923</v>
      </c>
      <c r="E884">
        <v>300</v>
      </c>
      <c r="F884" s="232">
        <v>1</v>
      </c>
    </row>
    <row r="885" spans="1:6" x14ac:dyDescent="0.25">
      <c r="A885">
        <v>12</v>
      </c>
      <c r="B885" t="s">
        <v>1915</v>
      </c>
      <c r="C885" s="67">
        <v>11393</v>
      </c>
      <c r="D885" t="s">
        <v>1924</v>
      </c>
      <c r="E885">
        <v>300</v>
      </c>
      <c r="F885" s="232">
        <v>1</v>
      </c>
    </row>
    <row r="886" spans="1:6" x14ac:dyDescent="0.25">
      <c r="A886">
        <v>12</v>
      </c>
      <c r="B886" t="s">
        <v>1915</v>
      </c>
      <c r="C886" s="67">
        <v>11394</v>
      </c>
      <c r="D886" t="s">
        <v>1925</v>
      </c>
      <c r="E886">
        <v>300</v>
      </c>
      <c r="F886" s="232">
        <v>1</v>
      </c>
    </row>
    <row r="887" spans="1:6" x14ac:dyDescent="0.25">
      <c r="A887">
        <v>12</v>
      </c>
      <c r="B887" t="s">
        <v>1915</v>
      </c>
      <c r="C887" s="67">
        <v>11395</v>
      </c>
      <c r="D887" t="s">
        <v>1926</v>
      </c>
      <c r="E887">
        <v>300</v>
      </c>
      <c r="F887" s="232">
        <v>1</v>
      </c>
    </row>
    <row r="888" spans="1:6" x14ac:dyDescent="0.25">
      <c r="A888">
        <v>12</v>
      </c>
      <c r="B888" t="s">
        <v>1915</v>
      </c>
      <c r="C888" s="67">
        <v>11396</v>
      </c>
      <c r="D888" t="s">
        <v>1927</v>
      </c>
      <c r="E888">
        <v>300</v>
      </c>
      <c r="F888" s="232">
        <v>1</v>
      </c>
    </row>
    <row r="889" spans="1:6" x14ac:dyDescent="0.25">
      <c r="A889">
        <v>12</v>
      </c>
      <c r="B889" t="s">
        <v>1915</v>
      </c>
      <c r="C889" s="67">
        <v>11397</v>
      </c>
      <c r="D889" t="s">
        <v>1928</v>
      </c>
      <c r="E889">
        <v>300</v>
      </c>
      <c r="F889" s="232">
        <v>1</v>
      </c>
    </row>
    <row r="890" spans="1:6" x14ac:dyDescent="0.25">
      <c r="A890">
        <v>12</v>
      </c>
      <c r="B890" t="s">
        <v>1915</v>
      </c>
      <c r="C890" s="67">
        <v>11398</v>
      </c>
      <c r="D890" t="s">
        <v>1929</v>
      </c>
      <c r="E890">
        <v>290</v>
      </c>
      <c r="F890" s="232">
        <v>0</v>
      </c>
    </row>
    <row r="891" spans="1:6" x14ac:dyDescent="0.25">
      <c r="A891">
        <v>12</v>
      </c>
      <c r="B891" t="s">
        <v>1915</v>
      </c>
      <c r="C891" s="67">
        <v>11399</v>
      </c>
      <c r="D891" t="s">
        <v>1930</v>
      </c>
      <c r="E891">
        <v>300</v>
      </c>
      <c r="F891" s="232">
        <v>1</v>
      </c>
    </row>
    <row r="892" spans="1:6" x14ac:dyDescent="0.25">
      <c r="A892">
        <v>12</v>
      </c>
      <c r="B892" t="s">
        <v>1915</v>
      </c>
      <c r="C892" s="67">
        <v>11400</v>
      </c>
      <c r="D892" t="s">
        <v>1931</v>
      </c>
      <c r="E892">
        <v>300</v>
      </c>
      <c r="F892" s="232">
        <v>1</v>
      </c>
    </row>
    <row r="893" spans="1:6" x14ac:dyDescent="0.25">
      <c r="A893">
        <v>12</v>
      </c>
      <c r="B893" t="s">
        <v>1915</v>
      </c>
      <c r="C893" s="67">
        <v>11401</v>
      </c>
      <c r="D893" t="s">
        <v>1932</v>
      </c>
      <c r="E893">
        <v>300</v>
      </c>
      <c r="F893" s="232">
        <v>1</v>
      </c>
    </row>
    <row r="894" spans="1:6" x14ac:dyDescent="0.25">
      <c r="A894">
        <v>12</v>
      </c>
      <c r="B894" t="s">
        <v>1933</v>
      </c>
      <c r="C894" s="67">
        <v>10746</v>
      </c>
      <c r="D894" t="s">
        <v>1934</v>
      </c>
      <c r="E894">
        <v>300</v>
      </c>
      <c r="F894" s="232">
        <v>1</v>
      </c>
    </row>
    <row r="895" spans="1:6" x14ac:dyDescent="0.25">
      <c r="A895">
        <v>12</v>
      </c>
      <c r="B895" t="s">
        <v>1933</v>
      </c>
      <c r="C895" s="67">
        <v>11402</v>
      </c>
      <c r="D895" t="s">
        <v>1935</v>
      </c>
      <c r="E895">
        <v>300</v>
      </c>
      <c r="F895" s="232">
        <v>1</v>
      </c>
    </row>
    <row r="896" spans="1:6" x14ac:dyDescent="0.25">
      <c r="A896">
        <v>12</v>
      </c>
      <c r="B896" t="s">
        <v>1933</v>
      </c>
      <c r="C896" s="67">
        <v>11403</v>
      </c>
      <c r="D896" t="s">
        <v>1936</v>
      </c>
      <c r="E896">
        <v>300</v>
      </c>
      <c r="F896" s="232">
        <v>1</v>
      </c>
    </row>
    <row r="897" spans="1:6" x14ac:dyDescent="0.25">
      <c r="A897">
        <v>12</v>
      </c>
      <c r="B897" t="s">
        <v>1933</v>
      </c>
      <c r="C897" s="67">
        <v>11404</v>
      </c>
      <c r="D897" t="s">
        <v>1937</v>
      </c>
      <c r="E897">
        <v>300</v>
      </c>
      <c r="F897" s="232">
        <v>1</v>
      </c>
    </row>
    <row r="898" spans="1:6" x14ac:dyDescent="0.25">
      <c r="A898">
        <v>12</v>
      </c>
      <c r="B898" t="s">
        <v>1933</v>
      </c>
      <c r="C898" s="67">
        <v>11405</v>
      </c>
      <c r="D898" t="s">
        <v>1938</v>
      </c>
      <c r="E898">
        <v>300</v>
      </c>
      <c r="F898" s="232">
        <v>1</v>
      </c>
    </row>
    <row r="899" spans="1:6" x14ac:dyDescent="0.25">
      <c r="A899">
        <v>12</v>
      </c>
      <c r="B899" t="s">
        <v>1933</v>
      </c>
      <c r="C899" s="67">
        <v>11406</v>
      </c>
      <c r="D899" t="s">
        <v>1939</v>
      </c>
      <c r="E899">
        <v>300</v>
      </c>
      <c r="F899" s="232">
        <v>1</v>
      </c>
    </row>
    <row r="900" spans="1:6" x14ac:dyDescent="0.25">
      <c r="A900">
        <v>12</v>
      </c>
      <c r="B900" t="s">
        <v>1933</v>
      </c>
      <c r="C900" s="67">
        <v>28786</v>
      </c>
      <c r="D900" t="s">
        <v>1940</v>
      </c>
      <c r="E900">
        <v>300</v>
      </c>
      <c r="F900" s="232">
        <v>1</v>
      </c>
    </row>
  </sheetData>
  <sheetProtection selectLockedCells="1" selectUnlockedCells="1"/>
  <autoFilter ref="A1:G900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914"/>
  <sheetViews>
    <sheetView workbookViewId="0">
      <pane xSplit="6" ySplit="1" topLeftCell="G485" activePane="bottomRight" state="frozen"/>
      <selection pane="topRight" activeCell="G1" sqref="G1"/>
      <selection pane="bottomLeft" activeCell="A2" sqref="A2"/>
      <selection pane="bottomRight" activeCell="D492" sqref="D492"/>
    </sheetView>
  </sheetViews>
  <sheetFormatPr defaultRowHeight="13.2" x14ac:dyDescent="0.25"/>
  <cols>
    <col min="1" max="1" width="8.796875" style="1"/>
    <col min="2" max="2" width="7.3984375" style="1" customWidth="1"/>
    <col min="3" max="3" width="13.8984375" style="2" customWidth="1"/>
    <col min="4" max="4" width="8.796875" style="237"/>
    <col min="5" max="5" width="37.09765625" style="2" customWidth="1"/>
    <col min="6" max="6" width="8.796875" style="2"/>
    <col min="7" max="7" width="8.796875" style="1"/>
    <col min="8" max="8" width="13.19921875" style="2" customWidth="1"/>
    <col min="9" max="9" width="14.19921875" style="235" customWidth="1"/>
    <col min="10" max="10" width="10.296875" style="2" customWidth="1"/>
    <col min="11" max="11" width="8.796875" style="2"/>
    <col min="12" max="12" width="17.5" style="2" customWidth="1"/>
    <col min="13" max="16384" width="8.796875" style="2"/>
  </cols>
  <sheetData>
    <row r="1" spans="1:12" ht="43.8" customHeight="1" x14ac:dyDescent="0.25">
      <c r="A1" s="236" t="s">
        <v>936</v>
      </c>
      <c r="B1" s="236" t="s">
        <v>937</v>
      </c>
      <c r="C1" s="233" t="s">
        <v>1</v>
      </c>
      <c r="D1" s="238" t="s">
        <v>2</v>
      </c>
      <c r="E1" s="233" t="s">
        <v>938</v>
      </c>
      <c r="F1" s="233" t="s">
        <v>15</v>
      </c>
      <c r="G1" s="236" t="s">
        <v>939</v>
      </c>
      <c r="H1" s="233" t="s">
        <v>940</v>
      </c>
      <c r="I1" s="234" t="s">
        <v>941</v>
      </c>
      <c r="J1" s="233" t="s">
        <v>942</v>
      </c>
      <c r="K1" s="233" t="s">
        <v>17</v>
      </c>
      <c r="L1" s="233"/>
    </row>
    <row r="2" spans="1:12" x14ac:dyDescent="0.25">
      <c r="A2" s="1">
        <v>1</v>
      </c>
      <c r="B2" s="1">
        <v>1</v>
      </c>
      <c r="C2" s="2" t="s">
        <v>943</v>
      </c>
      <c r="D2" s="238" t="s">
        <v>37</v>
      </c>
      <c r="E2" s="2" t="s">
        <v>944</v>
      </c>
      <c r="F2" s="2" t="s">
        <v>945</v>
      </c>
      <c r="G2" s="1" t="s">
        <v>946</v>
      </c>
      <c r="H2" s="2">
        <v>758</v>
      </c>
      <c r="I2" s="235">
        <v>160720</v>
      </c>
      <c r="J2" s="2">
        <v>19</v>
      </c>
      <c r="K2" s="2" t="s">
        <v>947</v>
      </c>
    </row>
    <row r="3" spans="1:12" x14ac:dyDescent="0.25">
      <c r="A3" s="1">
        <v>2</v>
      </c>
      <c r="B3" s="1">
        <v>1</v>
      </c>
      <c r="C3" s="2" t="s">
        <v>943</v>
      </c>
      <c r="D3" s="238" t="s">
        <v>38</v>
      </c>
      <c r="E3" s="2" t="s">
        <v>948</v>
      </c>
      <c r="F3" s="2" t="s">
        <v>949</v>
      </c>
      <c r="G3" s="1" t="s">
        <v>950</v>
      </c>
      <c r="H3" s="2">
        <v>66</v>
      </c>
      <c r="I3" s="235">
        <v>62846</v>
      </c>
      <c r="J3" s="2">
        <v>10</v>
      </c>
      <c r="K3" s="2" t="s">
        <v>951</v>
      </c>
    </row>
    <row r="4" spans="1:12" x14ac:dyDescent="0.25">
      <c r="A4" s="1">
        <v>3</v>
      </c>
      <c r="B4" s="1">
        <v>1</v>
      </c>
      <c r="C4" s="2" t="s">
        <v>943</v>
      </c>
      <c r="D4" s="238" t="s">
        <v>39</v>
      </c>
      <c r="E4" s="2" t="s">
        <v>952</v>
      </c>
      <c r="F4" s="2" t="s">
        <v>949</v>
      </c>
      <c r="G4" s="1" t="s">
        <v>950</v>
      </c>
      <c r="H4" s="2">
        <v>118</v>
      </c>
      <c r="I4" s="235">
        <v>89338</v>
      </c>
      <c r="J4" s="2">
        <v>10</v>
      </c>
      <c r="K4" s="2" t="s">
        <v>951</v>
      </c>
    </row>
    <row r="5" spans="1:12" x14ac:dyDescent="0.25">
      <c r="A5" s="1">
        <v>4</v>
      </c>
      <c r="B5" s="1">
        <v>1</v>
      </c>
      <c r="C5" s="2" t="s">
        <v>943</v>
      </c>
      <c r="D5" s="238" t="s">
        <v>40</v>
      </c>
      <c r="E5" s="2" t="s">
        <v>953</v>
      </c>
      <c r="F5" s="2" t="s">
        <v>949</v>
      </c>
      <c r="G5" s="1" t="s">
        <v>954</v>
      </c>
      <c r="H5" s="2">
        <v>30</v>
      </c>
      <c r="I5" s="235">
        <v>19390</v>
      </c>
      <c r="J5" s="2">
        <v>5</v>
      </c>
      <c r="K5" s="2" t="s">
        <v>955</v>
      </c>
    </row>
    <row r="6" spans="1:12" x14ac:dyDescent="0.25">
      <c r="A6" s="1">
        <v>5</v>
      </c>
      <c r="B6" s="1">
        <v>1</v>
      </c>
      <c r="C6" s="2" t="s">
        <v>943</v>
      </c>
      <c r="D6" s="238" t="s">
        <v>41</v>
      </c>
      <c r="E6" s="2" t="s">
        <v>956</v>
      </c>
      <c r="F6" s="2" t="s">
        <v>949</v>
      </c>
      <c r="G6" s="1" t="s">
        <v>957</v>
      </c>
      <c r="H6" s="2">
        <v>107</v>
      </c>
      <c r="I6" s="235">
        <v>92279</v>
      </c>
      <c r="J6" s="2">
        <v>13</v>
      </c>
      <c r="K6" s="2" t="s">
        <v>958</v>
      </c>
    </row>
    <row r="7" spans="1:12" x14ac:dyDescent="0.25">
      <c r="A7" s="1">
        <v>6</v>
      </c>
      <c r="B7" s="1">
        <v>1</v>
      </c>
      <c r="C7" s="2" t="s">
        <v>943</v>
      </c>
      <c r="D7" s="238" t="s">
        <v>42</v>
      </c>
      <c r="E7" s="2" t="s">
        <v>959</v>
      </c>
      <c r="F7" s="2" t="s">
        <v>949</v>
      </c>
      <c r="G7" s="1" t="s">
        <v>954</v>
      </c>
      <c r="H7" s="2">
        <v>52</v>
      </c>
      <c r="I7" s="235">
        <v>37852</v>
      </c>
      <c r="J7" s="2">
        <v>6</v>
      </c>
      <c r="K7" s="2" t="s">
        <v>960</v>
      </c>
    </row>
    <row r="8" spans="1:12" x14ac:dyDescent="0.25">
      <c r="A8" s="1">
        <v>7</v>
      </c>
      <c r="B8" s="1">
        <v>1</v>
      </c>
      <c r="C8" s="2" t="s">
        <v>943</v>
      </c>
      <c r="D8" s="238" t="s">
        <v>43</v>
      </c>
      <c r="E8" s="2" t="s">
        <v>961</v>
      </c>
      <c r="F8" s="2" t="s">
        <v>949</v>
      </c>
      <c r="G8" s="1" t="s">
        <v>957</v>
      </c>
      <c r="H8" s="2">
        <v>98</v>
      </c>
      <c r="I8" s="235">
        <v>57143</v>
      </c>
      <c r="J8" s="2">
        <v>12</v>
      </c>
      <c r="K8" s="2" t="s">
        <v>962</v>
      </c>
    </row>
    <row r="9" spans="1:12" x14ac:dyDescent="0.25">
      <c r="A9" s="1">
        <v>8</v>
      </c>
      <c r="B9" s="1">
        <v>1</v>
      </c>
      <c r="C9" s="2" t="s">
        <v>943</v>
      </c>
      <c r="D9" s="238" t="s">
        <v>44</v>
      </c>
      <c r="E9" s="2" t="s">
        <v>963</v>
      </c>
      <c r="F9" s="2" t="s">
        <v>949</v>
      </c>
      <c r="G9" s="1" t="s">
        <v>954</v>
      </c>
      <c r="H9" s="2">
        <v>59</v>
      </c>
      <c r="I9" s="235">
        <v>62591</v>
      </c>
      <c r="J9" s="2">
        <v>7</v>
      </c>
      <c r="K9" s="2" t="s">
        <v>964</v>
      </c>
    </row>
    <row r="10" spans="1:12" x14ac:dyDescent="0.25">
      <c r="A10" s="1">
        <v>9</v>
      </c>
      <c r="B10" s="1">
        <v>1</v>
      </c>
      <c r="C10" s="2" t="s">
        <v>943</v>
      </c>
      <c r="D10" s="238" t="s">
        <v>45</v>
      </c>
      <c r="E10" s="2" t="s">
        <v>965</v>
      </c>
      <c r="F10" s="2" t="s">
        <v>949</v>
      </c>
      <c r="G10" s="1" t="s">
        <v>950</v>
      </c>
      <c r="H10" s="2">
        <v>64</v>
      </c>
      <c r="I10" s="235">
        <v>51504</v>
      </c>
      <c r="J10" s="2">
        <v>10</v>
      </c>
      <c r="K10" s="2" t="s">
        <v>951</v>
      </c>
    </row>
    <row r="11" spans="1:12" x14ac:dyDescent="0.25">
      <c r="A11" s="1">
        <v>10</v>
      </c>
      <c r="B11" s="1">
        <v>1</v>
      </c>
      <c r="C11" s="2" t="s">
        <v>943</v>
      </c>
      <c r="D11" s="238" t="s">
        <v>46</v>
      </c>
      <c r="E11" s="2" t="s">
        <v>966</v>
      </c>
      <c r="F11" s="2" t="s">
        <v>949</v>
      </c>
      <c r="G11" s="1" t="s">
        <v>954</v>
      </c>
      <c r="H11" s="2">
        <v>48</v>
      </c>
      <c r="I11" s="235">
        <v>32270</v>
      </c>
      <c r="J11" s="2">
        <v>6</v>
      </c>
      <c r="K11" s="2" t="s">
        <v>960</v>
      </c>
    </row>
    <row r="12" spans="1:12" x14ac:dyDescent="0.25">
      <c r="A12" s="1">
        <v>11</v>
      </c>
      <c r="B12" s="1">
        <v>1</v>
      </c>
      <c r="C12" s="2" t="s">
        <v>943</v>
      </c>
      <c r="D12" s="238" t="s">
        <v>47</v>
      </c>
      <c r="E12" s="2" t="s">
        <v>967</v>
      </c>
      <c r="F12" s="2" t="s">
        <v>949</v>
      </c>
      <c r="G12" s="1" t="s">
        <v>954</v>
      </c>
      <c r="H12" s="2">
        <v>30</v>
      </c>
      <c r="I12" s="235">
        <v>26182</v>
      </c>
      <c r="J12" s="2">
        <v>5</v>
      </c>
      <c r="K12" s="2" t="s">
        <v>955</v>
      </c>
    </row>
    <row r="13" spans="1:12" x14ac:dyDescent="0.25">
      <c r="A13" s="1">
        <v>12</v>
      </c>
      <c r="B13" s="1">
        <v>1</v>
      </c>
      <c r="C13" s="2" t="s">
        <v>943</v>
      </c>
      <c r="D13" s="238" t="s">
        <v>48</v>
      </c>
      <c r="E13" s="2" t="s">
        <v>968</v>
      </c>
      <c r="F13" s="2" t="s">
        <v>949</v>
      </c>
      <c r="G13" s="1" t="s">
        <v>954</v>
      </c>
      <c r="H13" s="2">
        <v>34</v>
      </c>
      <c r="I13" s="235">
        <v>22260</v>
      </c>
      <c r="J13" s="2">
        <v>5</v>
      </c>
      <c r="K13" s="2" t="s">
        <v>955</v>
      </c>
    </row>
    <row r="14" spans="1:12" x14ac:dyDescent="0.25">
      <c r="A14" s="1">
        <v>13</v>
      </c>
      <c r="B14" s="1">
        <v>1</v>
      </c>
      <c r="C14" s="2" t="s">
        <v>943</v>
      </c>
      <c r="D14" s="238" t="s">
        <v>49</v>
      </c>
      <c r="E14" s="2" t="s">
        <v>969</v>
      </c>
      <c r="F14" s="2" t="s">
        <v>949</v>
      </c>
      <c r="G14" s="1" t="s">
        <v>954</v>
      </c>
      <c r="H14" s="2">
        <v>30</v>
      </c>
      <c r="I14" s="235">
        <v>26166</v>
      </c>
      <c r="J14" s="2">
        <v>5</v>
      </c>
      <c r="K14" s="2" t="s">
        <v>955</v>
      </c>
    </row>
    <row r="15" spans="1:12" x14ac:dyDescent="0.25">
      <c r="A15" s="1">
        <v>14</v>
      </c>
      <c r="B15" s="1">
        <v>1</v>
      </c>
      <c r="C15" s="2" t="s">
        <v>943</v>
      </c>
      <c r="D15" s="238" t="s">
        <v>50</v>
      </c>
      <c r="E15" s="2" t="s">
        <v>970</v>
      </c>
      <c r="F15" s="2" t="s">
        <v>949</v>
      </c>
      <c r="G15" s="1" t="s">
        <v>954</v>
      </c>
      <c r="H15" s="2">
        <v>30</v>
      </c>
      <c r="I15" s="235">
        <v>22403</v>
      </c>
      <c r="J15" s="2">
        <v>5</v>
      </c>
      <c r="K15" s="2" t="s">
        <v>955</v>
      </c>
    </row>
    <row r="16" spans="1:12" x14ac:dyDescent="0.25">
      <c r="A16" s="1">
        <v>15</v>
      </c>
      <c r="B16" s="1">
        <v>1</v>
      </c>
      <c r="C16" s="2" t="s">
        <v>943</v>
      </c>
      <c r="D16" s="238" t="s">
        <v>51</v>
      </c>
      <c r="E16" s="2" t="s">
        <v>971</v>
      </c>
      <c r="F16" s="2" t="s">
        <v>949</v>
      </c>
      <c r="G16" s="1" t="s">
        <v>954</v>
      </c>
      <c r="H16" s="2">
        <v>30</v>
      </c>
      <c r="I16" s="235">
        <v>21795</v>
      </c>
      <c r="J16" s="2">
        <v>5</v>
      </c>
      <c r="K16" s="2" t="s">
        <v>955</v>
      </c>
    </row>
    <row r="17" spans="1:11" x14ac:dyDescent="0.25">
      <c r="A17" s="1">
        <v>16</v>
      </c>
      <c r="B17" s="1">
        <v>1</v>
      </c>
      <c r="C17" s="2" t="s">
        <v>943</v>
      </c>
      <c r="D17" s="238" t="s">
        <v>52</v>
      </c>
      <c r="E17" s="2" t="s">
        <v>972</v>
      </c>
      <c r="F17" s="2" t="s">
        <v>949</v>
      </c>
      <c r="G17" s="1" t="s">
        <v>950</v>
      </c>
      <c r="H17" s="2">
        <v>68</v>
      </c>
      <c r="I17" s="235">
        <v>45591</v>
      </c>
      <c r="J17" s="2">
        <v>9</v>
      </c>
      <c r="K17" s="2" t="s">
        <v>973</v>
      </c>
    </row>
    <row r="18" spans="1:11" x14ac:dyDescent="0.25">
      <c r="A18" s="1">
        <v>17</v>
      </c>
      <c r="B18" s="1">
        <v>1</v>
      </c>
      <c r="C18" s="2" t="s">
        <v>943</v>
      </c>
      <c r="D18" s="238" t="s">
        <v>53</v>
      </c>
      <c r="E18" s="2" t="s">
        <v>974</v>
      </c>
      <c r="F18" s="2" t="s">
        <v>949</v>
      </c>
      <c r="G18" s="1" t="s">
        <v>954</v>
      </c>
      <c r="H18" s="2">
        <v>30</v>
      </c>
      <c r="I18" s="235">
        <v>32916</v>
      </c>
      <c r="J18" s="2">
        <v>6</v>
      </c>
      <c r="K18" s="2" t="s">
        <v>960</v>
      </c>
    </row>
    <row r="19" spans="1:11" x14ac:dyDescent="0.25">
      <c r="A19" s="1">
        <v>18</v>
      </c>
      <c r="B19" s="1">
        <v>1</v>
      </c>
      <c r="C19" s="2" t="s">
        <v>943</v>
      </c>
      <c r="D19" s="238" t="s">
        <v>54</v>
      </c>
      <c r="E19" s="2" t="s">
        <v>975</v>
      </c>
      <c r="F19" s="2" t="s">
        <v>949</v>
      </c>
      <c r="G19" s="1" t="s">
        <v>976</v>
      </c>
      <c r="H19" s="2">
        <v>0</v>
      </c>
      <c r="I19" s="235">
        <v>14935</v>
      </c>
      <c r="J19" s="2">
        <v>2</v>
      </c>
      <c r="K19" s="2" t="s">
        <v>977</v>
      </c>
    </row>
    <row r="20" spans="1:11" x14ac:dyDescent="0.25">
      <c r="A20" s="1">
        <v>19</v>
      </c>
      <c r="B20" s="1">
        <v>1</v>
      </c>
      <c r="C20" s="2" t="s">
        <v>978</v>
      </c>
      <c r="D20" s="238" t="s">
        <v>55</v>
      </c>
      <c r="E20" s="2" t="s">
        <v>979</v>
      </c>
      <c r="F20" s="2" t="s">
        <v>945</v>
      </c>
      <c r="G20" s="1" t="s">
        <v>946</v>
      </c>
      <c r="H20" s="2">
        <v>609</v>
      </c>
      <c r="I20" s="235">
        <v>101608</v>
      </c>
      <c r="J20" s="2">
        <v>18</v>
      </c>
      <c r="K20" s="2" t="s">
        <v>980</v>
      </c>
    </row>
    <row r="21" spans="1:11" x14ac:dyDescent="0.25">
      <c r="A21" s="1">
        <v>20</v>
      </c>
      <c r="B21" s="1">
        <v>1</v>
      </c>
      <c r="C21" s="2" t="s">
        <v>978</v>
      </c>
      <c r="D21" s="238" t="s">
        <v>56</v>
      </c>
      <c r="E21" s="2" t="s">
        <v>981</v>
      </c>
      <c r="F21" s="2" t="s">
        <v>982</v>
      </c>
      <c r="G21" s="1" t="s">
        <v>983</v>
      </c>
      <c r="H21" s="2">
        <v>210</v>
      </c>
      <c r="I21" s="235">
        <v>52908</v>
      </c>
      <c r="J21" s="2">
        <v>15</v>
      </c>
      <c r="K21" s="2" t="s">
        <v>984</v>
      </c>
    </row>
    <row r="22" spans="1:11" x14ac:dyDescent="0.25">
      <c r="A22" s="1">
        <v>21</v>
      </c>
      <c r="B22" s="1">
        <v>1</v>
      </c>
      <c r="C22" s="2" t="s">
        <v>978</v>
      </c>
      <c r="D22" s="238" t="s">
        <v>57</v>
      </c>
      <c r="E22" s="2" t="s">
        <v>985</v>
      </c>
      <c r="F22" s="2" t="s">
        <v>949</v>
      </c>
      <c r="G22" s="1" t="s">
        <v>954</v>
      </c>
      <c r="H22" s="2">
        <v>60</v>
      </c>
      <c r="I22" s="235">
        <v>42080</v>
      </c>
      <c r="J22" s="2">
        <v>6</v>
      </c>
      <c r="K22" s="2" t="s">
        <v>960</v>
      </c>
    </row>
    <row r="23" spans="1:11" x14ac:dyDescent="0.25">
      <c r="A23" s="1">
        <v>22</v>
      </c>
      <c r="B23" s="1">
        <v>1</v>
      </c>
      <c r="C23" s="2" t="s">
        <v>978</v>
      </c>
      <c r="D23" s="238" t="s">
        <v>58</v>
      </c>
      <c r="E23" s="2" t="s">
        <v>986</v>
      </c>
      <c r="F23" s="2" t="s">
        <v>949</v>
      </c>
      <c r="G23" s="1" t="s">
        <v>950</v>
      </c>
      <c r="H23" s="2">
        <v>89</v>
      </c>
      <c r="I23" s="235">
        <v>57924</v>
      </c>
      <c r="J23" s="2">
        <v>10</v>
      </c>
      <c r="K23" s="2" t="s">
        <v>951</v>
      </c>
    </row>
    <row r="24" spans="1:11" x14ac:dyDescent="0.25">
      <c r="A24" s="1">
        <v>23</v>
      </c>
      <c r="B24" s="1">
        <v>1</v>
      </c>
      <c r="C24" s="2" t="s">
        <v>978</v>
      </c>
      <c r="D24" s="238" t="s">
        <v>59</v>
      </c>
      <c r="E24" s="2" t="s">
        <v>987</v>
      </c>
      <c r="F24" s="2" t="s">
        <v>949</v>
      </c>
      <c r="G24" s="1" t="s">
        <v>954</v>
      </c>
      <c r="H24" s="2">
        <v>60</v>
      </c>
      <c r="I24" s="235">
        <v>41192</v>
      </c>
      <c r="J24" s="2">
        <v>6</v>
      </c>
      <c r="K24" s="2" t="s">
        <v>960</v>
      </c>
    </row>
    <row r="25" spans="1:11" x14ac:dyDescent="0.25">
      <c r="A25" s="1">
        <v>24</v>
      </c>
      <c r="B25" s="1">
        <v>1</v>
      </c>
      <c r="C25" s="2" t="s">
        <v>978</v>
      </c>
      <c r="D25" s="238" t="s">
        <v>60</v>
      </c>
      <c r="E25" s="2" t="s">
        <v>988</v>
      </c>
      <c r="F25" s="2" t="s">
        <v>949</v>
      </c>
      <c r="G25" s="1" t="s">
        <v>954</v>
      </c>
      <c r="H25" s="2">
        <v>62</v>
      </c>
      <c r="I25" s="235">
        <v>53193</v>
      </c>
      <c r="J25" s="2">
        <v>6</v>
      </c>
      <c r="K25" s="2" t="s">
        <v>960</v>
      </c>
    </row>
    <row r="26" spans="1:11" x14ac:dyDescent="0.25">
      <c r="A26" s="1">
        <v>25</v>
      </c>
      <c r="B26" s="1">
        <v>1</v>
      </c>
      <c r="C26" s="2" t="s">
        <v>978</v>
      </c>
      <c r="D26" s="238" t="s">
        <v>61</v>
      </c>
      <c r="E26" s="2" t="s">
        <v>989</v>
      </c>
      <c r="F26" s="2" t="s">
        <v>949</v>
      </c>
      <c r="G26" s="1" t="s">
        <v>954</v>
      </c>
      <c r="H26" s="2">
        <v>32</v>
      </c>
      <c r="I26" s="235">
        <v>19195</v>
      </c>
      <c r="J26" s="2">
        <v>5</v>
      </c>
      <c r="K26" s="2" t="s">
        <v>955</v>
      </c>
    </row>
    <row r="27" spans="1:11" x14ac:dyDescent="0.25">
      <c r="A27" s="1">
        <v>26</v>
      </c>
      <c r="B27" s="1">
        <v>1</v>
      </c>
      <c r="C27" s="2" t="s">
        <v>978</v>
      </c>
      <c r="D27" s="238" t="s">
        <v>62</v>
      </c>
      <c r="E27" s="2" t="s">
        <v>990</v>
      </c>
      <c r="F27" s="2" t="s">
        <v>982</v>
      </c>
      <c r="G27" s="1" t="s">
        <v>983</v>
      </c>
      <c r="H27" s="2">
        <v>210</v>
      </c>
      <c r="I27" s="235">
        <v>68309</v>
      </c>
      <c r="J27" s="2">
        <v>15</v>
      </c>
      <c r="K27" s="2" t="s">
        <v>984</v>
      </c>
    </row>
    <row r="28" spans="1:11" x14ac:dyDescent="0.25">
      <c r="A28" s="1">
        <v>27</v>
      </c>
      <c r="B28" s="1">
        <v>1</v>
      </c>
      <c r="C28" s="2" t="s">
        <v>978</v>
      </c>
      <c r="D28" s="238" t="s">
        <v>63</v>
      </c>
      <c r="E28" s="2" t="s">
        <v>991</v>
      </c>
      <c r="F28" s="2" t="s">
        <v>949</v>
      </c>
      <c r="G28" s="1" t="s">
        <v>954</v>
      </c>
      <c r="H28" s="2">
        <v>75</v>
      </c>
      <c r="I28" s="235">
        <v>52460</v>
      </c>
      <c r="J28" s="2">
        <v>6</v>
      </c>
      <c r="K28" s="2" t="s">
        <v>960</v>
      </c>
    </row>
    <row r="29" spans="1:11" x14ac:dyDescent="0.25">
      <c r="A29" s="1">
        <v>28</v>
      </c>
      <c r="B29" s="1">
        <v>1</v>
      </c>
      <c r="C29" s="2" t="s">
        <v>978</v>
      </c>
      <c r="D29" s="238" t="s">
        <v>64</v>
      </c>
      <c r="E29" s="2" t="s">
        <v>992</v>
      </c>
      <c r="F29" s="2" t="s">
        <v>949</v>
      </c>
      <c r="G29" s="1" t="s">
        <v>954</v>
      </c>
      <c r="H29" s="2">
        <v>67</v>
      </c>
      <c r="I29" s="235">
        <v>35926</v>
      </c>
      <c r="J29" s="2">
        <v>6</v>
      </c>
      <c r="K29" s="2" t="s">
        <v>960</v>
      </c>
    </row>
    <row r="30" spans="1:11" x14ac:dyDescent="0.25">
      <c r="A30" s="1">
        <v>29</v>
      </c>
      <c r="B30" s="1">
        <v>1</v>
      </c>
      <c r="C30" s="2" t="s">
        <v>978</v>
      </c>
      <c r="D30" s="238" t="s">
        <v>65</v>
      </c>
      <c r="E30" s="2" t="s">
        <v>993</v>
      </c>
      <c r="F30" s="2" t="s">
        <v>949</v>
      </c>
      <c r="G30" s="1" t="s">
        <v>957</v>
      </c>
      <c r="H30" s="2">
        <v>160</v>
      </c>
      <c r="I30" s="235">
        <v>52658</v>
      </c>
      <c r="J30" s="2">
        <v>13</v>
      </c>
      <c r="K30" s="2" t="s">
        <v>958</v>
      </c>
    </row>
    <row r="31" spans="1:11" x14ac:dyDescent="0.25">
      <c r="A31" s="1">
        <v>30</v>
      </c>
      <c r="B31" s="1">
        <v>1</v>
      </c>
      <c r="C31" s="2" t="s">
        <v>978</v>
      </c>
      <c r="D31" s="238" t="s">
        <v>66</v>
      </c>
      <c r="E31" s="2" t="s">
        <v>994</v>
      </c>
      <c r="F31" s="2" t="s">
        <v>949</v>
      </c>
      <c r="G31" s="1" t="s">
        <v>954</v>
      </c>
      <c r="H31" s="2">
        <v>57</v>
      </c>
      <c r="I31" s="235">
        <v>42002</v>
      </c>
      <c r="J31" s="2">
        <v>6</v>
      </c>
      <c r="K31" s="2" t="s">
        <v>960</v>
      </c>
    </row>
    <row r="32" spans="1:11" x14ac:dyDescent="0.25">
      <c r="A32" s="1">
        <v>31</v>
      </c>
      <c r="B32" s="1">
        <v>1</v>
      </c>
      <c r="C32" s="2" t="s">
        <v>978</v>
      </c>
      <c r="D32" s="238" t="s">
        <v>67</v>
      </c>
      <c r="E32" s="2" t="s">
        <v>995</v>
      </c>
      <c r="F32" s="2" t="s">
        <v>949</v>
      </c>
      <c r="G32" s="1" t="s">
        <v>957</v>
      </c>
      <c r="H32" s="2">
        <v>168</v>
      </c>
      <c r="I32" s="235">
        <v>76038</v>
      </c>
      <c r="J32" s="2">
        <v>13</v>
      </c>
      <c r="K32" s="2" t="s">
        <v>958</v>
      </c>
    </row>
    <row r="33" spans="1:11" x14ac:dyDescent="0.25">
      <c r="A33" s="1">
        <v>32</v>
      </c>
      <c r="B33" s="1">
        <v>1</v>
      </c>
      <c r="C33" s="2" t="s">
        <v>978</v>
      </c>
      <c r="D33" s="238" t="s">
        <v>68</v>
      </c>
      <c r="E33" s="2" t="s">
        <v>996</v>
      </c>
      <c r="F33" s="2" t="s">
        <v>949</v>
      </c>
      <c r="G33" s="1" t="s">
        <v>950</v>
      </c>
      <c r="H33" s="2">
        <v>88</v>
      </c>
      <c r="I33" s="235">
        <v>47075</v>
      </c>
      <c r="J33" s="2">
        <v>9</v>
      </c>
      <c r="K33" s="2" t="s">
        <v>973</v>
      </c>
    </row>
    <row r="34" spans="1:11" x14ac:dyDescent="0.25">
      <c r="A34" s="1">
        <v>33</v>
      </c>
      <c r="B34" s="1">
        <v>1</v>
      </c>
      <c r="C34" s="2" t="s">
        <v>978</v>
      </c>
      <c r="D34" s="238" t="s">
        <v>69</v>
      </c>
      <c r="E34" s="2" t="s">
        <v>997</v>
      </c>
      <c r="F34" s="2" t="s">
        <v>949</v>
      </c>
      <c r="G34" s="1" t="s">
        <v>954</v>
      </c>
      <c r="H34" s="2">
        <v>77</v>
      </c>
      <c r="I34" s="235">
        <v>42507</v>
      </c>
      <c r="J34" s="2">
        <v>6</v>
      </c>
      <c r="K34" s="2" t="s">
        <v>960</v>
      </c>
    </row>
    <row r="35" spans="1:11" x14ac:dyDescent="0.25">
      <c r="A35" s="1">
        <v>34</v>
      </c>
      <c r="B35" s="1">
        <v>1</v>
      </c>
      <c r="C35" s="2" t="s">
        <v>978</v>
      </c>
      <c r="D35" s="238" t="s">
        <v>70</v>
      </c>
      <c r="E35" s="2" t="s">
        <v>998</v>
      </c>
      <c r="F35" s="2" t="s">
        <v>949</v>
      </c>
      <c r="G35" s="1" t="s">
        <v>954</v>
      </c>
      <c r="H35" s="2">
        <v>30</v>
      </c>
      <c r="I35" s="235">
        <v>20221</v>
      </c>
      <c r="J35" s="2">
        <v>5</v>
      </c>
      <c r="K35" s="2" t="s">
        <v>955</v>
      </c>
    </row>
    <row r="36" spans="1:11" x14ac:dyDescent="0.25">
      <c r="A36" s="1">
        <v>35</v>
      </c>
      <c r="B36" s="1">
        <v>1</v>
      </c>
      <c r="C36" s="2" t="s">
        <v>978</v>
      </c>
      <c r="D36" s="238" t="s">
        <v>71</v>
      </c>
      <c r="E36" s="2" t="s">
        <v>999</v>
      </c>
      <c r="F36" s="2" t="s">
        <v>949</v>
      </c>
      <c r="G36" s="1" t="s">
        <v>954</v>
      </c>
      <c r="H36" s="2">
        <v>60</v>
      </c>
      <c r="I36" s="235">
        <v>54783</v>
      </c>
      <c r="J36" s="2">
        <v>6</v>
      </c>
      <c r="K36" s="2" t="s">
        <v>960</v>
      </c>
    </row>
    <row r="37" spans="1:11" x14ac:dyDescent="0.25">
      <c r="A37" s="1">
        <v>36</v>
      </c>
      <c r="B37" s="1">
        <v>1</v>
      </c>
      <c r="C37" s="2" t="s">
        <v>978</v>
      </c>
      <c r="D37" s="238" t="s">
        <v>72</v>
      </c>
      <c r="E37" s="2" t="s">
        <v>1000</v>
      </c>
      <c r="F37" s="2" t="s">
        <v>949</v>
      </c>
      <c r="G37" s="1" t="s">
        <v>954</v>
      </c>
      <c r="H37" s="2">
        <v>60</v>
      </c>
      <c r="I37" s="235">
        <v>41880</v>
      </c>
      <c r="J37" s="2">
        <v>6</v>
      </c>
      <c r="K37" s="2" t="s">
        <v>960</v>
      </c>
    </row>
    <row r="38" spans="1:11" x14ac:dyDescent="0.25">
      <c r="A38" s="1">
        <v>37</v>
      </c>
      <c r="B38" s="1">
        <v>1</v>
      </c>
      <c r="C38" s="2" t="s">
        <v>978</v>
      </c>
      <c r="D38" s="238" t="s">
        <v>73</v>
      </c>
      <c r="E38" s="2" t="s">
        <v>1001</v>
      </c>
      <c r="F38" s="2" t="s">
        <v>949</v>
      </c>
      <c r="G38" s="1" t="s">
        <v>954</v>
      </c>
      <c r="H38" s="2">
        <v>36</v>
      </c>
      <c r="I38" s="235">
        <v>13907</v>
      </c>
      <c r="J38" s="2">
        <v>5</v>
      </c>
      <c r="K38" s="2" t="s">
        <v>955</v>
      </c>
    </row>
    <row r="39" spans="1:11" x14ac:dyDescent="0.25">
      <c r="A39" s="1">
        <v>38</v>
      </c>
      <c r="B39" s="1">
        <v>1</v>
      </c>
      <c r="C39" s="2" t="s">
        <v>978</v>
      </c>
      <c r="D39" s="238" t="s">
        <v>74</v>
      </c>
      <c r="E39" s="2" t="s">
        <v>1002</v>
      </c>
      <c r="F39" s="2" t="s">
        <v>949</v>
      </c>
      <c r="G39" s="1" t="s">
        <v>954</v>
      </c>
      <c r="H39" s="2">
        <v>45</v>
      </c>
      <c r="I39" s="235">
        <v>30640</v>
      </c>
      <c r="J39" s="2">
        <v>6</v>
      </c>
      <c r="K39" s="2" t="s">
        <v>960</v>
      </c>
    </row>
    <row r="40" spans="1:11" x14ac:dyDescent="0.25">
      <c r="A40" s="1">
        <v>39</v>
      </c>
      <c r="B40" s="1">
        <v>1</v>
      </c>
      <c r="C40" s="2" t="s">
        <v>978</v>
      </c>
      <c r="D40" s="238" t="s">
        <v>75</v>
      </c>
      <c r="E40" s="2" t="s">
        <v>1003</v>
      </c>
      <c r="F40" s="2" t="s">
        <v>949</v>
      </c>
      <c r="G40" s="1" t="s">
        <v>954</v>
      </c>
      <c r="H40" s="2">
        <v>30</v>
      </c>
      <c r="I40" s="235">
        <v>26080</v>
      </c>
      <c r="J40" s="2">
        <v>5</v>
      </c>
      <c r="K40" s="2" t="s">
        <v>955</v>
      </c>
    </row>
    <row r="41" spans="1:11" x14ac:dyDescent="0.25">
      <c r="A41" s="1">
        <v>40</v>
      </c>
      <c r="B41" s="1">
        <v>1</v>
      </c>
      <c r="C41" s="2" t="s">
        <v>978</v>
      </c>
      <c r="D41" s="238" t="s">
        <v>76</v>
      </c>
      <c r="E41" s="2" t="s">
        <v>1004</v>
      </c>
      <c r="F41" s="2" t="s">
        <v>949</v>
      </c>
      <c r="G41" s="1" t="s">
        <v>954</v>
      </c>
      <c r="H41" s="2">
        <v>29</v>
      </c>
      <c r="I41" s="235">
        <v>16825</v>
      </c>
      <c r="J41" s="2">
        <v>5</v>
      </c>
      <c r="K41" s="2" t="s">
        <v>955</v>
      </c>
    </row>
    <row r="42" spans="1:11" x14ac:dyDescent="0.25">
      <c r="A42" s="1">
        <v>41</v>
      </c>
      <c r="B42" s="1">
        <v>1</v>
      </c>
      <c r="C42" s="2" t="s">
        <v>978</v>
      </c>
      <c r="D42" s="238" t="s">
        <v>77</v>
      </c>
      <c r="E42" s="2" t="s">
        <v>1005</v>
      </c>
      <c r="F42" s="2" t="s">
        <v>949</v>
      </c>
      <c r="G42" s="1" t="s">
        <v>954</v>
      </c>
      <c r="H42" s="2">
        <v>30</v>
      </c>
      <c r="I42" s="235">
        <v>18508</v>
      </c>
      <c r="J42" s="2">
        <v>5</v>
      </c>
      <c r="K42" s="2" t="s">
        <v>955</v>
      </c>
    </row>
    <row r="43" spans="1:11" x14ac:dyDescent="0.25">
      <c r="A43" s="1">
        <v>42</v>
      </c>
      <c r="B43" s="1">
        <v>1</v>
      </c>
      <c r="C43" s="2" t="s">
        <v>978</v>
      </c>
      <c r="D43" s="238" t="s">
        <v>78</v>
      </c>
      <c r="E43" s="2" t="s">
        <v>1006</v>
      </c>
      <c r="F43" s="2" t="s">
        <v>949</v>
      </c>
      <c r="G43" s="1" t="s">
        <v>976</v>
      </c>
      <c r="H43" s="2">
        <v>10</v>
      </c>
      <c r="I43" s="235">
        <v>9960</v>
      </c>
      <c r="J43" s="2">
        <v>2</v>
      </c>
      <c r="K43" s="2" t="s">
        <v>977</v>
      </c>
    </row>
    <row r="44" spans="1:11" x14ac:dyDescent="0.25">
      <c r="A44" s="1">
        <v>43</v>
      </c>
      <c r="B44" s="1">
        <v>1</v>
      </c>
      <c r="C44" s="2" t="s">
        <v>1007</v>
      </c>
      <c r="D44" s="238" t="s">
        <v>79</v>
      </c>
      <c r="E44" s="2" t="s">
        <v>1008</v>
      </c>
      <c r="F44" s="2" t="s">
        <v>982</v>
      </c>
      <c r="G44" s="1" t="s">
        <v>1009</v>
      </c>
      <c r="H44" s="2">
        <v>502</v>
      </c>
      <c r="I44" s="235">
        <v>56347</v>
      </c>
      <c r="J44" s="2">
        <v>17</v>
      </c>
      <c r="K44" s="2" t="s">
        <v>1010</v>
      </c>
    </row>
    <row r="45" spans="1:11" x14ac:dyDescent="0.25">
      <c r="A45" s="1">
        <v>44</v>
      </c>
      <c r="B45" s="1">
        <v>1</v>
      </c>
      <c r="C45" s="2" t="s">
        <v>1007</v>
      </c>
      <c r="D45" s="238" t="s">
        <v>80</v>
      </c>
      <c r="E45" s="2" t="s">
        <v>1011</v>
      </c>
      <c r="F45" s="2" t="s">
        <v>949</v>
      </c>
      <c r="G45" s="1" t="s">
        <v>954</v>
      </c>
      <c r="H45" s="2">
        <v>30</v>
      </c>
      <c r="I45" s="235">
        <v>12544</v>
      </c>
      <c r="J45" s="2">
        <v>5</v>
      </c>
      <c r="K45" s="2" t="s">
        <v>955</v>
      </c>
    </row>
    <row r="46" spans="1:11" x14ac:dyDescent="0.25">
      <c r="A46" s="1">
        <v>45</v>
      </c>
      <c r="B46" s="1">
        <v>1</v>
      </c>
      <c r="C46" s="2" t="s">
        <v>1007</v>
      </c>
      <c r="D46" s="238" t="s">
        <v>81</v>
      </c>
      <c r="E46" s="2" t="s">
        <v>1012</v>
      </c>
      <c r="F46" s="2" t="s">
        <v>949</v>
      </c>
      <c r="G46" s="1" t="s">
        <v>954</v>
      </c>
      <c r="H46" s="2">
        <v>30</v>
      </c>
      <c r="I46" s="235">
        <v>8439</v>
      </c>
      <c r="J46" s="2">
        <v>5</v>
      </c>
      <c r="K46" s="2" t="s">
        <v>955</v>
      </c>
    </row>
    <row r="47" spans="1:11" x14ac:dyDescent="0.25">
      <c r="A47" s="1">
        <v>46</v>
      </c>
      <c r="B47" s="1">
        <v>1</v>
      </c>
      <c r="C47" s="2" t="s">
        <v>1007</v>
      </c>
      <c r="D47" s="238" t="s">
        <v>82</v>
      </c>
      <c r="E47" s="2" t="s">
        <v>1013</v>
      </c>
      <c r="F47" s="2" t="s">
        <v>949</v>
      </c>
      <c r="G47" s="1" t="s">
        <v>954</v>
      </c>
      <c r="H47" s="2">
        <v>40</v>
      </c>
      <c r="I47" s="235">
        <v>24445</v>
      </c>
      <c r="J47" s="2">
        <v>5</v>
      </c>
      <c r="K47" s="2" t="s">
        <v>955</v>
      </c>
    </row>
    <row r="48" spans="1:11" x14ac:dyDescent="0.25">
      <c r="A48" s="1">
        <v>47</v>
      </c>
      <c r="B48" s="1">
        <v>1</v>
      </c>
      <c r="C48" s="2" t="s">
        <v>1007</v>
      </c>
      <c r="D48" s="238" t="s">
        <v>83</v>
      </c>
      <c r="E48" s="2" t="s">
        <v>1014</v>
      </c>
      <c r="F48" s="2" t="s">
        <v>949</v>
      </c>
      <c r="G48" s="1" t="s">
        <v>954</v>
      </c>
      <c r="H48" s="2">
        <v>49</v>
      </c>
      <c r="I48" s="235">
        <v>34881</v>
      </c>
      <c r="J48" s="2">
        <v>6</v>
      </c>
      <c r="K48" s="2" t="s">
        <v>960</v>
      </c>
    </row>
    <row r="49" spans="1:11" x14ac:dyDescent="0.25">
      <c r="A49" s="1">
        <v>48</v>
      </c>
      <c r="B49" s="1">
        <v>1</v>
      </c>
      <c r="C49" s="2" t="s">
        <v>1007</v>
      </c>
      <c r="D49" s="238" t="s">
        <v>84</v>
      </c>
      <c r="E49" s="2" t="s">
        <v>1015</v>
      </c>
      <c r="F49" s="2" t="s">
        <v>949</v>
      </c>
      <c r="G49" s="1" t="s">
        <v>954</v>
      </c>
      <c r="H49" s="2">
        <v>84</v>
      </c>
      <c r="I49" s="235">
        <v>50102</v>
      </c>
      <c r="J49" s="2">
        <v>6</v>
      </c>
      <c r="K49" s="2" t="s">
        <v>960</v>
      </c>
    </row>
    <row r="50" spans="1:11" x14ac:dyDescent="0.25">
      <c r="A50" s="1">
        <v>49</v>
      </c>
      <c r="B50" s="1">
        <v>1</v>
      </c>
      <c r="C50" s="2" t="s">
        <v>1007</v>
      </c>
      <c r="D50" s="238" t="s">
        <v>85</v>
      </c>
      <c r="E50" s="2" t="s">
        <v>1016</v>
      </c>
      <c r="F50" s="2" t="s">
        <v>949</v>
      </c>
      <c r="G50" s="1" t="s">
        <v>954</v>
      </c>
      <c r="H50" s="2">
        <v>30</v>
      </c>
      <c r="I50" s="235">
        <v>14014</v>
      </c>
      <c r="J50" s="2">
        <v>5</v>
      </c>
      <c r="K50" s="2" t="s">
        <v>955</v>
      </c>
    </row>
    <row r="51" spans="1:11" x14ac:dyDescent="0.25">
      <c r="A51" s="1">
        <v>50</v>
      </c>
      <c r="B51" s="1">
        <v>1</v>
      </c>
      <c r="C51" s="2" t="s">
        <v>1007</v>
      </c>
      <c r="D51" s="238" t="s">
        <v>86</v>
      </c>
      <c r="E51" s="2" t="s">
        <v>1017</v>
      </c>
      <c r="F51" s="2" t="s">
        <v>949</v>
      </c>
      <c r="G51" s="1" t="s">
        <v>954</v>
      </c>
      <c r="H51" s="2">
        <v>37</v>
      </c>
      <c r="I51" s="235">
        <v>18627</v>
      </c>
      <c r="J51" s="2">
        <v>5</v>
      </c>
      <c r="K51" s="2" t="s">
        <v>955</v>
      </c>
    </row>
    <row r="52" spans="1:11" x14ac:dyDescent="0.25">
      <c r="A52" s="1">
        <v>51</v>
      </c>
      <c r="B52" s="1">
        <v>1</v>
      </c>
      <c r="C52" s="2" t="s">
        <v>1007</v>
      </c>
      <c r="D52" s="238" t="s">
        <v>87</v>
      </c>
      <c r="E52" s="2" t="s">
        <v>1018</v>
      </c>
      <c r="F52" s="2" t="s">
        <v>949</v>
      </c>
      <c r="G52" s="1" t="s">
        <v>954</v>
      </c>
      <c r="H52" s="2">
        <v>30</v>
      </c>
      <c r="I52" s="235">
        <v>10465</v>
      </c>
      <c r="J52" s="2">
        <v>5</v>
      </c>
      <c r="K52" s="2" t="s">
        <v>955</v>
      </c>
    </row>
    <row r="53" spans="1:11" x14ac:dyDescent="0.25">
      <c r="A53" s="1">
        <v>52</v>
      </c>
      <c r="B53" s="1">
        <v>1</v>
      </c>
      <c r="C53" s="2" t="s">
        <v>1007</v>
      </c>
      <c r="D53" s="238" t="s">
        <v>88</v>
      </c>
      <c r="E53" s="2" t="s">
        <v>1019</v>
      </c>
      <c r="F53" s="2" t="s">
        <v>949</v>
      </c>
      <c r="G53" s="1" t="s">
        <v>954</v>
      </c>
      <c r="H53" s="2">
        <v>30</v>
      </c>
      <c r="I53" s="235">
        <v>11533</v>
      </c>
      <c r="J53" s="2">
        <v>5</v>
      </c>
      <c r="K53" s="2" t="s">
        <v>955</v>
      </c>
    </row>
    <row r="54" spans="1:11" x14ac:dyDescent="0.25">
      <c r="A54" s="1">
        <v>53</v>
      </c>
      <c r="B54" s="1">
        <v>1</v>
      </c>
      <c r="C54" s="2" t="s">
        <v>1007</v>
      </c>
      <c r="D54" s="238" t="s">
        <v>89</v>
      </c>
      <c r="E54" s="2" t="s">
        <v>1020</v>
      </c>
      <c r="F54" s="2" t="s">
        <v>949</v>
      </c>
      <c r="G54" s="1" t="s">
        <v>954</v>
      </c>
      <c r="H54" s="2">
        <v>20</v>
      </c>
      <c r="I54" s="235">
        <v>11937</v>
      </c>
      <c r="J54" s="2">
        <v>5</v>
      </c>
      <c r="K54" s="2" t="s">
        <v>955</v>
      </c>
    </row>
    <row r="55" spans="1:11" x14ac:dyDescent="0.25">
      <c r="A55" s="1">
        <v>54</v>
      </c>
      <c r="B55" s="1">
        <v>1</v>
      </c>
      <c r="C55" s="2" t="s">
        <v>1007</v>
      </c>
      <c r="D55" s="238" t="s">
        <v>90</v>
      </c>
      <c r="E55" s="2" t="s">
        <v>1021</v>
      </c>
      <c r="F55" s="2" t="s">
        <v>949</v>
      </c>
      <c r="G55" s="1" t="s">
        <v>954</v>
      </c>
      <c r="H55" s="2">
        <v>30</v>
      </c>
      <c r="I55" s="235">
        <v>8768</v>
      </c>
      <c r="J55" s="2">
        <v>5</v>
      </c>
      <c r="K55" s="2" t="s">
        <v>955</v>
      </c>
    </row>
    <row r="56" spans="1:11" x14ac:dyDescent="0.25">
      <c r="A56" s="1">
        <v>55</v>
      </c>
      <c r="B56" s="1">
        <v>1</v>
      </c>
      <c r="C56" s="2" t="s">
        <v>1007</v>
      </c>
      <c r="D56" s="238" t="s">
        <v>91</v>
      </c>
      <c r="E56" s="2" t="s">
        <v>1022</v>
      </c>
      <c r="F56" s="2" t="s">
        <v>949</v>
      </c>
      <c r="G56" s="1" t="s">
        <v>957</v>
      </c>
      <c r="H56" s="2">
        <v>125</v>
      </c>
      <c r="I56" s="235">
        <v>44812</v>
      </c>
      <c r="J56" s="2">
        <v>13</v>
      </c>
      <c r="K56" s="2" t="s">
        <v>958</v>
      </c>
    </row>
    <row r="57" spans="1:11" x14ac:dyDescent="0.25">
      <c r="A57" s="1">
        <v>56</v>
      </c>
      <c r="B57" s="1">
        <v>1</v>
      </c>
      <c r="C57" s="2" t="s">
        <v>1007</v>
      </c>
      <c r="D57" s="238" t="s">
        <v>92</v>
      </c>
      <c r="E57" s="2" t="s">
        <v>1023</v>
      </c>
      <c r="F57" s="2" t="s">
        <v>949</v>
      </c>
      <c r="G57" s="1" t="s">
        <v>954</v>
      </c>
      <c r="H57" s="2">
        <v>30</v>
      </c>
      <c r="I57" s="235">
        <v>8582</v>
      </c>
      <c r="J57" s="2">
        <v>5</v>
      </c>
      <c r="K57" s="2" t="s">
        <v>955</v>
      </c>
    </row>
    <row r="58" spans="1:11" x14ac:dyDescent="0.25">
      <c r="A58" s="1">
        <v>57</v>
      </c>
      <c r="B58" s="1">
        <v>1</v>
      </c>
      <c r="C58" s="2" t="s">
        <v>1007</v>
      </c>
      <c r="D58" s="238" t="s">
        <v>93</v>
      </c>
      <c r="E58" s="2" t="s">
        <v>1024</v>
      </c>
      <c r="F58" s="2" t="s">
        <v>949</v>
      </c>
      <c r="G58" s="1" t="s">
        <v>976</v>
      </c>
      <c r="H58" s="2">
        <v>0</v>
      </c>
      <c r="I58" s="235">
        <v>23533</v>
      </c>
      <c r="J58" s="2">
        <v>3</v>
      </c>
      <c r="K58" s="2" t="s">
        <v>1025</v>
      </c>
    </row>
    <row r="59" spans="1:11" x14ac:dyDescent="0.25">
      <c r="A59" s="1">
        <v>58</v>
      </c>
      <c r="B59" s="1">
        <v>1</v>
      </c>
      <c r="C59" s="2" t="s">
        <v>1026</v>
      </c>
      <c r="D59" s="238" t="s">
        <v>94</v>
      </c>
      <c r="E59" s="2" t="s">
        <v>1027</v>
      </c>
      <c r="F59" s="2" t="s">
        <v>982</v>
      </c>
      <c r="G59" s="1" t="s">
        <v>1009</v>
      </c>
      <c r="H59" s="2">
        <v>400</v>
      </c>
      <c r="I59" s="235">
        <v>95731</v>
      </c>
      <c r="J59" s="2">
        <v>17</v>
      </c>
      <c r="K59" s="2" t="s">
        <v>1010</v>
      </c>
    </row>
    <row r="60" spans="1:11" x14ac:dyDescent="0.25">
      <c r="A60" s="1">
        <v>59</v>
      </c>
      <c r="B60" s="1">
        <v>1</v>
      </c>
      <c r="C60" s="2" t="s">
        <v>1026</v>
      </c>
      <c r="D60" s="238" t="s">
        <v>95</v>
      </c>
      <c r="E60" s="2" t="s">
        <v>1028</v>
      </c>
      <c r="F60" s="2" t="s">
        <v>982</v>
      </c>
      <c r="G60" s="1" t="s">
        <v>983</v>
      </c>
      <c r="H60" s="2">
        <v>231</v>
      </c>
      <c r="I60" s="235">
        <v>78234</v>
      </c>
      <c r="J60" s="2">
        <v>15</v>
      </c>
      <c r="K60" s="2" t="s">
        <v>984</v>
      </c>
    </row>
    <row r="61" spans="1:11" x14ac:dyDescent="0.25">
      <c r="A61" s="1">
        <v>60</v>
      </c>
      <c r="B61" s="1">
        <v>1</v>
      </c>
      <c r="C61" s="2" t="s">
        <v>1026</v>
      </c>
      <c r="D61" s="238" t="s">
        <v>96</v>
      </c>
      <c r="E61" s="2" t="s">
        <v>1029</v>
      </c>
      <c r="F61" s="2" t="s">
        <v>949</v>
      </c>
      <c r="G61" s="1" t="s">
        <v>954</v>
      </c>
      <c r="H61" s="2">
        <v>59</v>
      </c>
      <c r="I61" s="235">
        <v>37491</v>
      </c>
      <c r="J61" s="2">
        <v>6</v>
      </c>
      <c r="K61" s="2" t="s">
        <v>960</v>
      </c>
    </row>
    <row r="62" spans="1:11" x14ac:dyDescent="0.25">
      <c r="A62" s="1">
        <v>61</v>
      </c>
      <c r="B62" s="1">
        <v>1</v>
      </c>
      <c r="C62" s="2" t="s">
        <v>1026</v>
      </c>
      <c r="D62" s="238" t="s">
        <v>97</v>
      </c>
      <c r="E62" s="2" t="s">
        <v>1030</v>
      </c>
      <c r="F62" s="2" t="s">
        <v>949</v>
      </c>
      <c r="G62" s="1" t="s">
        <v>954</v>
      </c>
      <c r="H62" s="2">
        <v>30</v>
      </c>
      <c r="I62" s="235">
        <v>13522</v>
      </c>
      <c r="J62" s="2">
        <v>5</v>
      </c>
      <c r="K62" s="2" t="s">
        <v>955</v>
      </c>
    </row>
    <row r="63" spans="1:11" x14ac:dyDescent="0.25">
      <c r="A63" s="1">
        <v>62</v>
      </c>
      <c r="B63" s="1">
        <v>1</v>
      </c>
      <c r="C63" s="2" t="s">
        <v>1026</v>
      </c>
      <c r="D63" s="238" t="s">
        <v>98</v>
      </c>
      <c r="E63" s="2" t="s">
        <v>1031</v>
      </c>
      <c r="F63" s="2" t="s">
        <v>949</v>
      </c>
      <c r="G63" s="1" t="s">
        <v>954</v>
      </c>
      <c r="H63" s="2">
        <v>96</v>
      </c>
      <c r="I63" s="235">
        <v>50084</v>
      </c>
      <c r="J63" s="2">
        <v>6</v>
      </c>
      <c r="K63" s="2" t="s">
        <v>960</v>
      </c>
    </row>
    <row r="64" spans="1:11" x14ac:dyDescent="0.25">
      <c r="A64" s="1">
        <v>63</v>
      </c>
      <c r="B64" s="1">
        <v>1</v>
      </c>
      <c r="C64" s="2" t="s">
        <v>1026</v>
      </c>
      <c r="D64" s="238" t="s">
        <v>99</v>
      </c>
      <c r="E64" s="2" t="s">
        <v>1032</v>
      </c>
      <c r="F64" s="2" t="s">
        <v>949</v>
      </c>
      <c r="G64" s="1" t="s">
        <v>954</v>
      </c>
      <c r="H64" s="2">
        <v>42</v>
      </c>
      <c r="I64" s="235">
        <v>39306</v>
      </c>
      <c r="J64" s="2">
        <v>6</v>
      </c>
      <c r="K64" s="2" t="s">
        <v>960</v>
      </c>
    </row>
    <row r="65" spans="1:11" x14ac:dyDescent="0.25">
      <c r="A65" s="1">
        <v>64</v>
      </c>
      <c r="B65" s="1">
        <v>1</v>
      </c>
      <c r="C65" s="2" t="s">
        <v>1026</v>
      </c>
      <c r="D65" s="238" t="s">
        <v>100</v>
      </c>
      <c r="E65" s="2" t="s">
        <v>1033</v>
      </c>
      <c r="F65" s="2" t="s">
        <v>949</v>
      </c>
      <c r="G65" s="1" t="s">
        <v>954</v>
      </c>
      <c r="H65" s="2">
        <v>34</v>
      </c>
      <c r="I65" s="235">
        <v>23438</v>
      </c>
      <c r="J65" s="2">
        <v>5</v>
      </c>
      <c r="K65" s="2" t="s">
        <v>955</v>
      </c>
    </row>
    <row r="66" spans="1:11" x14ac:dyDescent="0.25">
      <c r="A66" s="1">
        <v>65</v>
      </c>
      <c r="B66" s="1">
        <v>1</v>
      </c>
      <c r="C66" s="2" t="s">
        <v>1026</v>
      </c>
      <c r="D66" s="238" t="s">
        <v>101</v>
      </c>
      <c r="E66" s="2" t="s">
        <v>1034</v>
      </c>
      <c r="F66" s="2" t="s">
        <v>949</v>
      </c>
      <c r="G66" s="1" t="s">
        <v>976</v>
      </c>
      <c r="H66" s="2">
        <v>0</v>
      </c>
      <c r="J66" s="2">
        <v>1</v>
      </c>
      <c r="K66" s="2" t="s">
        <v>1035</v>
      </c>
    </row>
    <row r="67" spans="1:11" x14ac:dyDescent="0.25">
      <c r="A67" s="1">
        <v>66</v>
      </c>
      <c r="B67" s="1">
        <v>1</v>
      </c>
      <c r="C67" s="2" t="s">
        <v>1026</v>
      </c>
      <c r="D67" s="238" t="s">
        <v>102</v>
      </c>
      <c r="E67" s="2" t="s">
        <v>1036</v>
      </c>
      <c r="F67" s="2" t="s">
        <v>949</v>
      </c>
      <c r="G67" s="1" t="s">
        <v>976</v>
      </c>
      <c r="H67" s="2">
        <v>0</v>
      </c>
      <c r="J67" s="2">
        <v>1</v>
      </c>
      <c r="K67" s="2" t="s">
        <v>1035</v>
      </c>
    </row>
    <row r="68" spans="1:11" x14ac:dyDescent="0.25">
      <c r="A68" s="1">
        <v>67</v>
      </c>
      <c r="B68" s="1">
        <v>1</v>
      </c>
      <c r="C68" s="2" t="s">
        <v>1037</v>
      </c>
      <c r="D68" s="238" t="s">
        <v>103</v>
      </c>
      <c r="E68" s="2" t="s">
        <v>1038</v>
      </c>
      <c r="F68" s="2" t="s">
        <v>982</v>
      </c>
      <c r="G68" s="1" t="s">
        <v>1009</v>
      </c>
      <c r="H68" s="2">
        <v>500</v>
      </c>
      <c r="I68" s="235">
        <v>78355</v>
      </c>
      <c r="J68" s="2">
        <v>17</v>
      </c>
      <c r="K68" s="2" t="s">
        <v>1010</v>
      </c>
    </row>
    <row r="69" spans="1:11" x14ac:dyDescent="0.25">
      <c r="A69" s="1">
        <v>68</v>
      </c>
      <c r="B69" s="1">
        <v>1</v>
      </c>
      <c r="C69" s="2" t="s">
        <v>1037</v>
      </c>
      <c r="D69" s="238" t="s">
        <v>104</v>
      </c>
      <c r="E69" s="2" t="s">
        <v>1039</v>
      </c>
      <c r="F69" s="2" t="s">
        <v>949</v>
      </c>
      <c r="G69" s="1" t="s">
        <v>954</v>
      </c>
      <c r="H69" s="2">
        <v>54</v>
      </c>
      <c r="I69" s="235">
        <v>37156</v>
      </c>
      <c r="J69" s="2">
        <v>6</v>
      </c>
      <c r="K69" s="2" t="s">
        <v>960</v>
      </c>
    </row>
    <row r="70" spans="1:11" x14ac:dyDescent="0.25">
      <c r="A70" s="1">
        <v>69</v>
      </c>
      <c r="B70" s="1">
        <v>1</v>
      </c>
      <c r="C70" s="2" t="s">
        <v>1037</v>
      </c>
      <c r="D70" s="238" t="s">
        <v>105</v>
      </c>
      <c r="E70" s="2" t="s">
        <v>1040</v>
      </c>
      <c r="F70" s="2" t="s">
        <v>949</v>
      </c>
      <c r="G70" s="1" t="s">
        <v>954</v>
      </c>
      <c r="H70" s="2">
        <v>44</v>
      </c>
      <c r="I70" s="235">
        <v>40228</v>
      </c>
      <c r="J70" s="2">
        <v>6</v>
      </c>
      <c r="K70" s="2" t="s">
        <v>960</v>
      </c>
    </row>
    <row r="71" spans="1:11" x14ac:dyDescent="0.25">
      <c r="A71" s="1">
        <v>70</v>
      </c>
      <c r="B71" s="1">
        <v>1</v>
      </c>
      <c r="C71" s="2" t="s">
        <v>1037</v>
      </c>
      <c r="D71" s="238" t="s">
        <v>106</v>
      </c>
      <c r="E71" s="2" t="s">
        <v>1041</v>
      </c>
      <c r="F71" s="2" t="s">
        <v>949</v>
      </c>
      <c r="G71" s="1" t="s">
        <v>954</v>
      </c>
      <c r="H71" s="2">
        <v>43</v>
      </c>
      <c r="I71" s="235">
        <v>51191</v>
      </c>
      <c r="J71" s="2">
        <v>6</v>
      </c>
      <c r="K71" s="2" t="s">
        <v>960</v>
      </c>
    </row>
    <row r="72" spans="1:11" x14ac:dyDescent="0.25">
      <c r="A72" s="1">
        <v>71</v>
      </c>
      <c r="B72" s="1">
        <v>1</v>
      </c>
      <c r="C72" s="2" t="s">
        <v>1037</v>
      </c>
      <c r="D72" s="238" t="s">
        <v>107</v>
      </c>
      <c r="E72" s="2" t="s">
        <v>1042</v>
      </c>
      <c r="F72" s="2" t="s">
        <v>949</v>
      </c>
      <c r="G72" s="1" t="s">
        <v>954</v>
      </c>
      <c r="H72" s="2">
        <v>35</v>
      </c>
      <c r="I72" s="235">
        <v>36376</v>
      </c>
      <c r="J72" s="2">
        <v>6</v>
      </c>
      <c r="K72" s="2" t="s">
        <v>960</v>
      </c>
    </row>
    <row r="73" spans="1:11" x14ac:dyDescent="0.25">
      <c r="A73" s="1">
        <v>72</v>
      </c>
      <c r="B73" s="1">
        <v>1</v>
      </c>
      <c r="C73" s="2" t="s">
        <v>1037</v>
      </c>
      <c r="D73" s="238" t="s">
        <v>108</v>
      </c>
      <c r="E73" s="2" t="s">
        <v>1043</v>
      </c>
      <c r="F73" s="2" t="s">
        <v>949</v>
      </c>
      <c r="G73" s="1" t="s">
        <v>954</v>
      </c>
      <c r="H73" s="2">
        <v>30</v>
      </c>
      <c r="I73" s="235">
        <v>35247</v>
      </c>
      <c r="J73" s="2">
        <v>6</v>
      </c>
      <c r="K73" s="2" t="s">
        <v>960</v>
      </c>
    </row>
    <row r="74" spans="1:11" x14ac:dyDescent="0.25">
      <c r="A74" s="1">
        <v>73</v>
      </c>
      <c r="B74" s="1">
        <v>1</v>
      </c>
      <c r="C74" s="2" t="s">
        <v>1037</v>
      </c>
      <c r="D74" s="238" t="s">
        <v>109</v>
      </c>
      <c r="E74" s="2" t="s">
        <v>1044</v>
      </c>
      <c r="F74" s="2" t="s">
        <v>949</v>
      </c>
      <c r="G74" s="1" t="s">
        <v>954</v>
      </c>
      <c r="H74" s="2">
        <v>34</v>
      </c>
      <c r="I74" s="235">
        <v>11895</v>
      </c>
      <c r="J74" s="2">
        <v>5</v>
      </c>
      <c r="K74" s="2" t="s">
        <v>955</v>
      </c>
    </row>
    <row r="75" spans="1:11" x14ac:dyDescent="0.25">
      <c r="A75" s="1">
        <v>74</v>
      </c>
      <c r="B75" s="1">
        <v>1</v>
      </c>
      <c r="C75" s="2" t="s">
        <v>1037</v>
      </c>
      <c r="D75" s="238" t="s">
        <v>110</v>
      </c>
      <c r="E75" s="2" t="s">
        <v>1045</v>
      </c>
      <c r="F75" s="2" t="s">
        <v>949</v>
      </c>
      <c r="G75" s="1" t="s">
        <v>950</v>
      </c>
      <c r="H75" s="2">
        <v>34</v>
      </c>
      <c r="I75" s="235">
        <v>26473</v>
      </c>
      <c r="J75" s="2">
        <v>9</v>
      </c>
      <c r="K75" s="2" t="s">
        <v>973</v>
      </c>
    </row>
    <row r="76" spans="1:11" x14ac:dyDescent="0.25">
      <c r="A76" s="1">
        <v>75</v>
      </c>
      <c r="B76" s="1">
        <v>1</v>
      </c>
      <c r="C76" s="2" t="s">
        <v>1046</v>
      </c>
      <c r="D76" s="238" t="s">
        <v>111</v>
      </c>
      <c r="E76" s="2" t="s">
        <v>1047</v>
      </c>
      <c r="F76" s="2" t="s">
        <v>982</v>
      </c>
      <c r="G76" s="1" t="s">
        <v>1009</v>
      </c>
      <c r="H76" s="2">
        <v>150</v>
      </c>
      <c r="I76" s="235">
        <v>31023</v>
      </c>
      <c r="J76" s="2">
        <v>16</v>
      </c>
      <c r="K76" s="2" t="s">
        <v>1048</v>
      </c>
    </row>
    <row r="77" spans="1:11" x14ac:dyDescent="0.25">
      <c r="A77" s="1">
        <v>76</v>
      </c>
      <c r="B77" s="1">
        <v>1</v>
      </c>
      <c r="C77" s="2" t="s">
        <v>1046</v>
      </c>
      <c r="D77" s="238" t="s">
        <v>112</v>
      </c>
      <c r="E77" s="2" t="s">
        <v>1049</v>
      </c>
      <c r="F77" s="2" t="s">
        <v>949</v>
      </c>
      <c r="G77" s="1" t="s">
        <v>954</v>
      </c>
      <c r="H77" s="2">
        <v>34</v>
      </c>
      <c r="I77" s="235">
        <v>16513</v>
      </c>
      <c r="J77" s="2">
        <v>5</v>
      </c>
      <c r="K77" s="2" t="s">
        <v>955</v>
      </c>
    </row>
    <row r="78" spans="1:11" x14ac:dyDescent="0.25">
      <c r="A78" s="1">
        <v>77</v>
      </c>
      <c r="B78" s="1">
        <v>1</v>
      </c>
      <c r="C78" s="2" t="s">
        <v>1046</v>
      </c>
      <c r="D78" s="238" t="s">
        <v>113</v>
      </c>
      <c r="E78" s="2" t="s">
        <v>1050</v>
      </c>
      <c r="F78" s="2" t="s">
        <v>949</v>
      </c>
      <c r="G78" s="1" t="s">
        <v>950</v>
      </c>
      <c r="H78" s="2">
        <v>60</v>
      </c>
      <c r="I78" s="235">
        <v>25621</v>
      </c>
      <c r="J78" s="2">
        <v>9</v>
      </c>
      <c r="K78" s="2" t="s">
        <v>973</v>
      </c>
    </row>
    <row r="79" spans="1:11" x14ac:dyDescent="0.25">
      <c r="A79" s="1">
        <v>78</v>
      </c>
      <c r="B79" s="1">
        <v>1</v>
      </c>
      <c r="C79" s="2" t="s">
        <v>1046</v>
      </c>
      <c r="D79" s="238" t="s">
        <v>114</v>
      </c>
      <c r="E79" s="2" t="s">
        <v>1051</v>
      </c>
      <c r="F79" s="2" t="s">
        <v>949</v>
      </c>
      <c r="G79" s="1" t="s">
        <v>957</v>
      </c>
      <c r="H79" s="2">
        <v>114</v>
      </c>
      <c r="I79" s="235">
        <v>40779</v>
      </c>
      <c r="J79" s="2">
        <v>13</v>
      </c>
      <c r="K79" s="2" t="s">
        <v>958</v>
      </c>
    </row>
    <row r="80" spans="1:11" x14ac:dyDescent="0.25">
      <c r="A80" s="1">
        <v>79</v>
      </c>
      <c r="B80" s="1">
        <v>1</v>
      </c>
      <c r="C80" s="2" t="s">
        <v>1046</v>
      </c>
      <c r="D80" s="238" t="s">
        <v>115</v>
      </c>
      <c r="E80" s="2" t="s">
        <v>1052</v>
      </c>
      <c r="F80" s="2" t="s">
        <v>949</v>
      </c>
      <c r="G80" s="1" t="s">
        <v>954</v>
      </c>
      <c r="H80" s="2">
        <v>30</v>
      </c>
      <c r="I80" s="235">
        <v>27952</v>
      </c>
      <c r="J80" s="2">
        <v>5</v>
      </c>
      <c r="K80" s="2" t="s">
        <v>955</v>
      </c>
    </row>
    <row r="81" spans="1:11" x14ac:dyDescent="0.25">
      <c r="A81" s="1">
        <v>80</v>
      </c>
      <c r="B81" s="1">
        <v>1</v>
      </c>
      <c r="C81" s="2" t="s">
        <v>1046</v>
      </c>
      <c r="D81" s="238" t="s">
        <v>116</v>
      </c>
      <c r="E81" s="2" t="s">
        <v>1053</v>
      </c>
      <c r="F81" s="2" t="s">
        <v>949</v>
      </c>
      <c r="G81" s="1" t="s">
        <v>954</v>
      </c>
      <c r="H81" s="2">
        <v>32</v>
      </c>
      <c r="I81" s="235">
        <v>31770</v>
      </c>
      <c r="J81" s="2">
        <v>6</v>
      </c>
      <c r="K81" s="2" t="s">
        <v>960</v>
      </c>
    </row>
    <row r="82" spans="1:11" x14ac:dyDescent="0.25">
      <c r="A82" s="1">
        <v>81</v>
      </c>
      <c r="B82" s="1">
        <v>1</v>
      </c>
      <c r="C82" s="2" t="s">
        <v>1046</v>
      </c>
      <c r="D82" s="238" t="s">
        <v>117</v>
      </c>
      <c r="E82" s="2" t="s">
        <v>1054</v>
      </c>
      <c r="F82" s="2" t="s">
        <v>949</v>
      </c>
      <c r="G82" s="1" t="s">
        <v>954</v>
      </c>
      <c r="H82" s="2">
        <v>34</v>
      </c>
      <c r="I82" s="235">
        <v>13928</v>
      </c>
      <c r="J82" s="2">
        <v>5</v>
      </c>
      <c r="K82" s="2" t="s">
        <v>955</v>
      </c>
    </row>
    <row r="83" spans="1:11" x14ac:dyDescent="0.25">
      <c r="A83" s="1">
        <v>82</v>
      </c>
      <c r="B83" s="1">
        <v>1</v>
      </c>
      <c r="C83" s="2" t="s">
        <v>1055</v>
      </c>
      <c r="D83" s="238" t="s">
        <v>118</v>
      </c>
      <c r="E83" s="2" t="s">
        <v>1056</v>
      </c>
      <c r="F83" s="2" t="s">
        <v>945</v>
      </c>
      <c r="G83" s="1" t="s">
        <v>946</v>
      </c>
      <c r="H83" s="2">
        <v>755</v>
      </c>
      <c r="I83" s="235">
        <v>144390</v>
      </c>
      <c r="J83" s="2">
        <v>19</v>
      </c>
      <c r="K83" s="2" t="s">
        <v>947</v>
      </c>
    </row>
    <row r="84" spans="1:11" x14ac:dyDescent="0.25">
      <c r="A84" s="1">
        <v>83</v>
      </c>
      <c r="B84" s="1">
        <v>1</v>
      </c>
      <c r="C84" s="2" t="s">
        <v>1055</v>
      </c>
      <c r="D84" s="238" t="s">
        <v>119</v>
      </c>
      <c r="E84" s="2" t="s">
        <v>1057</v>
      </c>
      <c r="F84" s="2" t="s">
        <v>949</v>
      </c>
      <c r="G84" s="1" t="s">
        <v>954</v>
      </c>
      <c r="H84" s="2">
        <v>30</v>
      </c>
      <c r="I84" s="235">
        <v>26046</v>
      </c>
      <c r="J84" s="2">
        <v>5</v>
      </c>
      <c r="K84" s="2" t="s">
        <v>955</v>
      </c>
    </row>
    <row r="85" spans="1:11" x14ac:dyDescent="0.25">
      <c r="A85" s="1">
        <v>84</v>
      </c>
      <c r="B85" s="1">
        <v>1</v>
      </c>
      <c r="C85" s="2" t="s">
        <v>1055</v>
      </c>
      <c r="D85" s="238" t="s">
        <v>120</v>
      </c>
      <c r="E85" s="2" t="s">
        <v>1058</v>
      </c>
      <c r="F85" s="2" t="s">
        <v>949</v>
      </c>
      <c r="G85" s="1" t="s">
        <v>957</v>
      </c>
      <c r="H85" s="2">
        <v>120</v>
      </c>
      <c r="I85" s="235">
        <v>40473</v>
      </c>
      <c r="J85" s="2">
        <v>13</v>
      </c>
      <c r="K85" s="2" t="s">
        <v>958</v>
      </c>
    </row>
    <row r="86" spans="1:11" x14ac:dyDescent="0.25">
      <c r="A86" s="1">
        <v>85</v>
      </c>
      <c r="B86" s="1">
        <v>1</v>
      </c>
      <c r="C86" s="2" t="s">
        <v>1055</v>
      </c>
      <c r="D86" s="238" t="s">
        <v>121</v>
      </c>
      <c r="E86" s="2" t="s">
        <v>1059</v>
      </c>
      <c r="F86" s="2" t="s">
        <v>949</v>
      </c>
      <c r="G86" s="1" t="s">
        <v>954</v>
      </c>
      <c r="H86" s="2">
        <v>30</v>
      </c>
      <c r="I86" s="235">
        <v>25386</v>
      </c>
      <c r="J86" s="2">
        <v>5</v>
      </c>
      <c r="K86" s="2" t="s">
        <v>955</v>
      </c>
    </row>
    <row r="87" spans="1:11" x14ac:dyDescent="0.25">
      <c r="A87" s="1">
        <v>86</v>
      </c>
      <c r="B87" s="1">
        <v>1</v>
      </c>
      <c r="C87" s="2" t="s">
        <v>1055</v>
      </c>
      <c r="D87" s="238" t="s">
        <v>122</v>
      </c>
      <c r="E87" s="2" t="s">
        <v>1060</v>
      </c>
      <c r="F87" s="2" t="s">
        <v>949</v>
      </c>
      <c r="G87" s="1" t="s">
        <v>954</v>
      </c>
      <c r="H87" s="2">
        <v>29</v>
      </c>
      <c r="I87" s="235">
        <v>40426</v>
      </c>
      <c r="J87" s="2">
        <v>6</v>
      </c>
      <c r="K87" s="2" t="s">
        <v>960</v>
      </c>
    </row>
    <row r="88" spans="1:11" x14ac:dyDescent="0.25">
      <c r="A88" s="1">
        <v>87</v>
      </c>
      <c r="B88" s="1">
        <v>1</v>
      </c>
      <c r="C88" s="2" t="s">
        <v>1055</v>
      </c>
      <c r="D88" s="238" t="s">
        <v>123</v>
      </c>
      <c r="E88" s="2" t="s">
        <v>1061</v>
      </c>
      <c r="F88" s="2" t="s">
        <v>949</v>
      </c>
      <c r="G88" s="1" t="s">
        <v>954</v>
      </c>
      <c r="H88" s="2">
        <v>27</v>
      </c>
      <c r="I88" s="235">
        <v>28035</v>
      </c>
      <c r="J88" s="2">
        <v>5</v>
      </c>
      <c r="K88" s="2" t="s">
        <v>955</v>
      </c>
    </row>
    <row r="89" spans="1:11" x14ac:dyDescent="0.25">
      <c r="A89" s="1">
        <v>88</v>
      </c>
      <c r="B89" s="1">
        <v>1</v>
      </c>
      <c r="C89" s="2" t="s">
        <v>1055</v>
      </c>
      <c r="D89" s="238" t="s">
        <v>124</v>
      </c>
      <c r="E89" s="2" t="s">
        <v>1062</v>
      </c>
      <c r="F89" s="2" t="s">
        <v>949</v>
      </c>
      <c r="G89" s="1" t="s">
        <v>954</v>
      </c>
      <c r="H89" s="2">
        <v>32</v>
      </c>
      <c r="I89" s="235">
        <v>33930</v>
      </c>
      <c r="J89" s="2">
        <v>6</v>
      </c>
      <c r="K89" s="2" t="s">
        <v>960</v>
      </c>
    </row>
    <row r="90" spans="1:11" x14ac:dyDescent="0.25">
      <c r="A90" s="1">
        <v>89</v>
      </c>
      <c r="B90" s="1">
        <v>1</v>
      </c>
      <c r="C90" s="2" t="s">
        <v>1055</v>
      </c>
      <c r="D90" s="238" t="s">
        <v>125</v>
      </c>
      <c r="E90" s="2" t="s">
        <v>1063</v>
      </c>
      <c r="F90" s="2" t="s">
        <v>949</v>
      </c>
      <c r="G90" s="1" t="s">
        <v>957</v>
      </c>
      <c r="H90" s="2">
        <v>60</v>
      </c>
      <c r="I90" s="235">
        <v>43523</v>
      </c>
      <c r="J90" s="2">
        <v>12</v>
      </c>
      <c r="K90" s="2" t="s">
        <v>962</v>
      </c>
    </row>
    <row r="91" spans="1:11" x14ac:dyDescent="0.25">
      <c r="A91" s="1">
        <v>90</v>
      </c>
      <c r="B91" s="1">
        <v>1</v>
      </c>
      <c r="C91" s="2" t="s">
        <v>1055</v>
      </c>
      <c r="D91" s="238" t="s">
        <v>126</v>
      </c>
      <c r="E91" s="2" t="s">
        <v>1064</v>
      </c>
      <c r="F91" s="2" t="s">
        <v>949</v>
      </c>
      <c r="G91" s="1" t="s">
        <v>954</v>
      </c>
      <c r="H91" s="2">
        <v>9</v>
      </c>
      <c r="I91" s="235">
        <v>11422</v>
      </c>
      <c r="J91" s="2">
        <v>5</v>
      </c>
      <c r="K91" s="2" t="s">
        <v>955</v>
      </c>
    </row>
    <row r="92" spans="1:11" x14ac:dyDescent="0.25">
      <c r="A92" s="1">
        <v>91</v>
      </c>
      <c r="B92" s="1">
        <v>1</v>
      </c>
      <c r="C92" s="2" t="s">
        <v>1055</v>
      </c>
      <c r="D92" s="238" t="s">
        <v>127</v>
      </c>
      <c r="E92" s="2" t="s">
        <v>1065</v>
      </c>
      <c r="F92" s="2" t="s">
        <v>949</v>
      </c>
      <c r="G92" s="1" t="s">
        <v>954</v>
      </c>
      <c r="H92" s="2">
        <v>30</v>
      </c>
      <c r="I92" s="235">
        <v>40878</v>
      </c>
      <c r="J92" s="2">
        <v>6</v>
      </c>
      <c r="K92" s="2" t="s">
        <v>960</v>
      </c>
    </row>
    <row r="93" spans="1:11" x14ac:dyDescent="0.25">
      <c r="A93" s="1">
        <v>92</v>
      </c>
      <c r="B93" s="1">
        <v>1</v>
      </c>
      <c r="C93" s="2" t="s">
        <v>1055</v>
      </c>
      <c r="D93" s="238" t="s">
        <v>128</v>
      </c>
      <c r="E93" s="2" t="s">
        <v>1066</v>
      </c>
      <c r="F93" s="2" t="s">
        <v>949</v>
      </c>
      <c r="G93" s="1" t="s">
        <v>954</v>
      </c>
      <c r="H93" s="2">
        <v>30</v>
      </c>
      <c r="I93" s="235">
        <v>21693</v>
      </c>
      <c r="J93" s="2">
        <v>5</v>
      </c>
      <c r="K93" s="2" t="s">
        <v>955</v>
      </c>
    </row>
    <row r="94" spans="1:11" x14ac:dyDescent="0.25">
      <c r="A94" s="1">
        <v>93</v>
      </c>
      <c r="B94" s="1">
        <v>1</v>
      </c>
      <c r="C94" s="2" t="s">
        <v>1055</v>
      </c>
      <c r="D94" s="238" t="s">
        <v>129</v>
      </c>
      <c r="E94" s="2" t="s">
        <v>1067</v>
      </c>
      <c r="F94" s="2" t="s">
        <v>949</v>
      </c>
      <c r="G94" s="1" t="s">
        <v>954</v>
      </c>
      <c r="H94" s="2">
        <v>30</v>
      </c>
      <c r="I94" s="235">
        <v>34353</v>
      </c>
      <c r="J94" s="2">
        <v>6</v>
      </c>
      <c r="K94" s="2" t="s">
        <v>960</v>
      </c>
    </row>
    <row r="95" spans="1:11" x14ac:dyDescent="0.25">
      <c r="A95" s="1">
        <v>94</v>
      </c>
      <c r="B95" s="1">
        <v>1</v>
      </c>
      <c r="C95" s="2" t="s">
        <v>1055</v>
      </c>
      <c r="D95" s="238" t="s">
        <v>130</v>
      </c>
      <c r="E95" s="2" t="s">
        <v>1068</v>
      </c>
      <c r="F95" s="2" t="s">
        <v>949</v>
      </c>
      <c r="G95" s="1" t="s">
        <v>954</v>
      </c>
      <c r="H95" s="2">
        <v>33</v>
      </c>
      <c r="I95" s="235">
        <v>24887</v>
      </c>
      <c r="J95" s="2">
        <v>5</v>
      </c>
      <c r="K95" s="2" t="s">
        <v>955</v>
      </c>
    </row>
    <row r="96" spans="1:11" x14ac:dyDescent="0.25">
      <c r="A96" s="1">
        <v>95</v>
      </c>
      <c r="B96" s="1">
        <v>1</v>
      </c>
      <c r="C96" s="2" t="s">
        <v>1069</v>
      </c>
      <c r="D96" s="238" t="s">
        <v>131</v>
      </c>
      <c r="E96" s="2" t="s">
        <v>1070</v>
      </c>
      <c r="F96" s="2" t="s">
        <v>982</v>
      </c>
      <c r="G96" s="1" t="s">
        <v>1009</v>
      </c>
      <c r="H96" s="2">
        <v>411</v>
      </c>
      <c r="I96" s="235">
        <v>78000</v>
      </c>
      <c r="J96" s="2">
        <v>17</v>
      </c>
      <c r="K96" s="2" t="s">
        <v>1010</v>
      </c>
    </row>
    <row r="97" spans="1:11" x14ac:dyDescent="0.25">
      <c r="A97" s="1">
        <v>96</v>
      </c>
      <c r="B97" s="1">
        <v>1</v>
      </c>
      <c r="C97" s="2" t="s">
        <v>1069</v>
      </c>
      <c r="D97" s="238" t="s">
        <v>132</v>
      </c>
      <c r="E97" s="2" t="s">
        <v>1071</v>
      </c>
      <c r="F97" s="2" t="s">
        <v>949</v>
      </c>
      <c r="G97" s="1" t="s">
        <v>954</v>
      </c>
      <c r="H97" s="2">
        <v>31</v>
      </c>
      <c r="I97" s="235">
        <v>28759</v>
      </c>
      <c r="J97" s="2">
        <v>5</v>
      </c>
      <c r="K97" s="2" t="s">
        <v>955</v>
      </c>
    </row>
    <row r="98" spans="1:11" x14ac:dyDescent="0.25">
      <c r="A98" s="1">
        <v>97</v>
      </c>
      <c r="B98" s="1">
        <v>1</v>
      </c>
      <c r="C98" s="2" t="s">
        <v>1069</v>
      </c>
      <c r="D98" s="238" t="s">
        <v>133</v>
      </c>
      <c r="E98" s="2" t="s">
        <v>1072</v>
      </c>
      <c r="F98" s="2" t="s">
        <v>949</v>
      </c>
      <c r="G98" s="1" t="s">
        <v>954</v>
      </c>
      <c r="H98" s="2">
        <v>30</v>
      </c>
      <c r="I98" s="235">
        <v>29330</v>
      </c>
      <c r="J98" s="2">
        <v>5</v>
      </c>
      <c r="K98" s="2" t="s">
        <v>955</v>
      </c>
    </row>
    <row r="99" spans="1:11" x14ac:dyDescent="0.25">
      <c r="A99" s="1">
        <v>98</v>
      </c>
      <c r="B99" s="1">
        <v>1</v>
      </c>
      <c r="C99" s="2" t="s">
        <v>1069</v>
      </c>
      <c r="D99" s="238" t="s">
        <v>134</v>
      </c>
      <c r="E99" s="2" t="s">
        <v>1073</v>
      </c>
      <c r="F99" s="2" t="s">
        <v>949</v>
      </c>
      <c r="G99" s="1" t="s">
        <v>950</v>
      </c>
      <c r="H99" s="2">
        <v>60</v>
      </c>
      <c r="I99" s="235">
        <v>55555</v>
      </c>
      <c r="J99" s="2">
        <v>10</v>
      </c>
      <c r="K99" s="2" t="s">
        <v>951</v>
      </c>
    </row>
    <row r="100" spans="1:11" x14ac:dyDescent="0.25">
      <c r="A100" s="1">
        <v>99</v>
      </c>
      <c r="B100" s="1">
        <v>1</v>
      </c>
      <c r="C100" s="2" t="s">
        <v>1069</v>
      </c>
      <c r="D100" s="238" t="s">
        <v>135</v>
      </c>
      <c r="E100" s="2" t="s">
        <v>1074</v>
      </c>
      <c r="F100" s="2" t="s">
        <v>949</v>
      </c>
      <c r="G100" s="1" t="s">
        <v>954</v>
      </c>
      <c r="H100" s="2">
        <v>30</v>
      </c>
      <c r="I100" s="235">
        <v>17014</v>
      </c>
      <c r="J100" s="2">
        <v>5</v>
      </c>
      <c r="K100" s="2" t="s">
        <v>955</v>
      </c>
    </row>
    <row r="101" spans="1:11" x14ac:dyDescent="0.25">
      <c r="A101" s="1">
        <v>100</v>
      </c>
      <c r="B101" s="1">
        <v>1</v>
      </c>
      <c r="C101" s="2" t="s">
        <v>1069</v>
      </c>
      <c r="D101" s="238" t="s">
        <v>136</v>
      </c>
      <c r="E101" s="2" t="s">
        <v>1075</v>
      </c>
      <c r="F101" s="2" t="s">
        <v>949</v>
      </c>
      <c r="G101" s="1" t="s">
        <v>954</v>
      </c>
      <c r="H101" s="2">
        <v>75</v>
      </c>
      <c r="I101" s="235">
        <v>39561</v>
      </c>
      <c r="J101" s="2">
        <v>6</v>
      </c>
      <c r="K101" s="2" t="s">
        <v>960</v>
      </c>
    </row>
    <row r="102" spans="1:11" x14ac:dyDescent="0.25">
      <c r="A102" s="1">
        <v>101</v>
      </c>
      <c r="B102" s="1">
        <v>1</v>
      </c>
      <c r="C102" s="2" t="s">
        <v>1069</v>
      </c>
      <c r="D102" s="238" t="s">
        <v>137</v>
      </c>
      <c r="E102" s="2" t="s">
        <v>1076</v>
      </c>
      <c r="F102" s="2" t="s">
        <v>949</v>
      </c>
      <c r="G102" s="1" t="s">
        <v>954</v>
      </c>
      <c r="H102" s="2">
        <v>30</v>
      </c>
      <c r="I102" s="235">
        <v>11859</v>
      </c>
      <c r="J102" s="2">
        <v>5</v>
      </c>
      <c r="K102" s="2" t="s">
        <v>955</v>
      </c>
    </row>
    <row r="103" spans="1:11" x14ac:dyDescent="0.25">
      <c r="A103" s="1">
        <v>102</v>
      </c>
      <c r="B103" s="1">
        <v>1</v>
      </c>
      <c r="C103" s="2" t="s">
        <v>1069</v>
      </c>
      <c r="D103" s="238" t="s">
        <v>138</v>
      </c>
      <c r="E103" s="2" t="s">
        <v>1077</v>
      </c>
      <c r="F103" s="2" t="s">
        <v>949</v>
      </c>
      <c r="G103" s="1" t="s">
        <v>976</v>
      </c>
      <c r="H103" s="2">
        <v>10</v>
      </c>
      <c r="I103" s="235">
        <v>13333</v>
      </c>
      <c r="J103" s="2">
        <v>2</v>
      </c>
      <c r="K103" s="2" t="s">
        <v>977</v>
      </c>
    </row>
    <row r="104" spans="1:11" x14ac:dyDescent="0.25">
      <c r="A104" s="1">
        <v>103</v>
      </c>
      <c r="B104" s="1">
        <v>2</v>
      </c>
      <c r="C104" s="2" t="s">
        <v>1078</v>
      </c>
      <c r="D104" s="238" t="s">
        <v>139</v>
      </c>
      <c r="E104" s="2" t="s">
        <v>1079</v>
      </c>
      <c r="F104" s="2" t="s">
        <v>982</v>
      </c>
      <c r="G104" s="1" t="s">
        <v>1009</v>
      </c>
      <c r="H104" s="2">
        <v>310</v>
      </c>
      <c r="I104" s="235">
        <v>70151</v>
      </c>
      <c r="J104" s="2">
        <v>16</v>
      </c>
      <c r="K104" s="2" t="s">
        <v>1048</v>
      </c>
    </row>
    <row r="105" spans="1:11" x14ac:dyDescent="0.25">
      <c r="A105" s="1">
        <v>104</v>
      </c>
      <c r="B105" s="1">
        <v>2</v>
      </c>
      <c r="C105" s="2" t="s">
        <v>1078</v>
      </c>
      <c r="D105" s="238" t="s">
        <v>140</v>
      </c>
      <c r="E105" s="2" t="s">
        <v>1080</v>
      </c>
      <c r="F105" s="2" t="s">
        <v>982</v>
      </c>
      <c r="G105" s="1" t="s">
        <v>1009</v>
      </c>
      <c r="H105" s="2">
        <v>365</v>
      </c>
      <c r="I105" s="235">
        <v>76200</v>
      </c>
      <c r="J105" s="2">
        <v>16</v>
      </c>
      <c r="K105" s="2" t="s">
        <v>1048</v>
      </c>
    </row>
    <row r="106" spans="1:11" x14ac:dyDescent="0.25">
      <c r="A106" s="1">
        <v>105</v>
      </c>
      <c r="B106" s="1">
        <v>2</v>
      </c>
      <c r="C106" s="2" t="s">
        <v>1078</v>
      </c>
      <c r="D106" s="238" t="s">
        <v>141</v>
      </c>
      <c r="E106" s="2" t="s">
        <v>1081</v>
      </c>
      <c r="F106" s="2" t="s">
        <v>949</v>
      </c>
      <c r="G106" s="1" t="s">
        <v>954</v>
      </c>
      <c r="H106" s="2">
        <v>60</v>
      </c>
      <c r="I106" s="235">
        <v>35003</v>
      </c>
      <c r="J106" s="2">
        <v>6</v>
      </c>
      <c r="K106" s="2" t="s">
        <v>960</v>
      </c>
    </row>
    <row r="107" spans="1:11" x14ac:dyDescent="0.25">
      <c r="A107" s="1">
        <v>106</v>
      </c>
      <c r="B107" s="1">
        <v>2</v>
      </c>
      <c r="C107" s="2" t="s">
        <v>1078</v>
      </c>
      <c r="D107" s="238" t="s">
        <v>142</v>
      </c>
      <c r="E107" s="2" t="s">
        <v>1082</v>
      </c>
      <c r="F107" s="2" t="s">
        <v>949</v>
      </c>
      <c r="G107" s="1" t="s">
        <v>954</v>
      </c>
      <c r="H107" s="2">
        <v>36</v>
      </c>
      <c r="I107" s="235">
        <v>25153</v>
      </c>
      <c r="J107" s="2">
        <v>5</v>
      </c>
      <c r="K107" s="2" t="s">
        <v>955</v>
      </c>
    </row>
    <row r="108" spans="1:11" x14ac:dyDescent="0.25">
      <c r="A108" s="1">
        <v>107</v>
      </c>
      <c r="B108" s="1">
        <v>2</v>
      </c>
      <c r="C108" s="2" t="s">
        <v>1078</v>
      </c>
      <c r="D108" s="238" t="s">
        <v>143</v>
      </c>
      <c r="E108" s="2" t="s">
        <v>1083</v>
      </c>
      <c r="F108" s="2" t="s">
        <v>949</v>
      </c>
      <c r="G108" s="1" t="s">
        <v>950</v>
      </c>
      <c r="H108" s="2">
        <v>100</v>
      </c>
      <c r="I108" s="235">
        <v>40000</v>
      </c>
      <c r="J108" s="2">
        <v>9</v>
      </c>
      <c r="K108" s="2" t="s">
        <v>973</v>
      </c>
    </row>
    <row r="109" spans="1:11" x14ac:dyDescent="0.25">
      <c r="A109" s="1">
        <v>108</v>
      </c>
      <c r="B109" s="1">
        <v>2</v>
      </c>
      <c r="C109" s="2" t="s">
        <v>1078</v>
      </c>
      <c r="D109" s="238" t="s">
        <v>144</v>
      </c>
      <c r="E109" s="2" t="s">
        <v>1084</v>
      </c>
      <c r="F109" s="2" t="s">
        <v>949</v>
      </c>
      <c r="G109" s="1" t="s">
        <v>957</v>
      </c>
      <c r="H109" s="2">
        <v>78</v>
      </c>
      <c r="I109" s="235">
        <v>60600</v>
      </c>
      <c r="J109" s="2">
        <v>12</v>
      </c>
      <c r="K109" s="2" t="s">
        <v>962</v>
      </c>
    </row>
    <row r="110" spans="1:11" x14ac:dyDescent="0.25">
      <c r="A110" s="1">
        <v>109</v>
      </c>
      <c r="B110" s="1">
        <v>2</v>
      </c>
      <c r="C110" s="2" t="s">
        <v>1078</v>
      </c>
      <c r="D110" s="238" t="s">
        <v>145</v>
      </c>
      <c r="E110" s="2" t="s">
        <v>1085</v>
      </c>
      <c r="F110" s="2" t="s">
        <v>949</v>
      </c>
      <c r="G110" s="1" t="s">
        <v>950</v>
      </c>
      <c r="H110" s="2">
        <v>75</v>
      </c>
      <c r="I110" s="235">
        <v>49445</v>
      </c>
      <c r="J110" s="2">
        <v>9</v>
      </c>
      <c r="K110" s="2" t="s">
        <v>973</v>
      </c>
    </row>
    <row r="111" spans="1:11" x14ac:dyDescent="0.25">
      <c r="A111" s="1">
        <v>110</v>
      </c>
      <c r="B111" s="1">
        <v>2</v>
      </c>
      <c r="C111" s="2" t="s">
        <v>1078</v>
      </c>
      <c r="D111" s="238" t="s">
        <v>146</v>
      </c>
      <c r="E111" s="2" t="s">
        <v>1086</v>
      </c>
      <c r="F111" s="2" t="s">
        <v>949</v>
      </c>
      <c r="G111" s="1" t="s">
        <v>957</v>
      </c>
      <c r="H111" s="2">
        <v>72</v>
      </c>
      <c r="I111" s="235">
        <v>23961</v>
      </c>
      <c r="J111" s="2">
        <v>12</v>
      </c>
      <c r="K111" s="2" t="s">
        <v>962</v>
      </c>
    </row>
    <row r="112" spans="1:11" x14ac:dyDescent="0.25">
      <c r="A112" s="1">
        <v>111</v>
      </c>
      <c r="B112" s="1">
        <v>2</v>
      </c>
      <c r="C112" s="2" t="s">
        <v>1078</v>
      </c>
      <c r="D112" s="238" t="s">
        <v>147</v>
      </c>
      <c r="E112" s="2" t="s">
        <v>1087</v>
      </c>
      <c r="F112" s="2" t="s">
        <v>949</v>
      </c>
      <c r="G112" s="1" t="s">
        <v>976</v>
      </c>
      <c r="H112" s="2">
        <v>0</v>
      </c>
      <c r="I112" s="235">
        <v>25799</v>
      </c>
      <c r="J112" s="2">
        <v>4</v>
      </c>
      <c r="K112" s="2" t="s">
        <v>1088</v>
      </c>
    </row>
    <row r="113" spans="1:11" x14ac:dyDescent="0.25">
      <c r="A113" s="1">
        <v>112</v>
      </c>
      <c r="B113" s="1">
        <v>2</v>
      </c>
      <c r="C113" s="2" t="s">
        <v>1089</v>
      </c>
      <c r="D113" s="238" t="s">
        <v>148</v>
      </c>
      <c r="E113" s="2" t="s">
        <v>1090</v>
      </c>
      <c r="F113" s="2" t="s">
        <v>945</v>
      </c>
      <c r="G113" s="1" t="s">
        <v>946</v>
      </c>
      <c r="H113" s="2">
        <v>1063</v>
      </c>
      <c r="I113" s="235">
        <v>148700</v>
      </c>
      <c r="J113" s="2">
        <v>20</v>
      </c>
      <c r="K113" s="2" t="s">
        <v>1091</v>
      </c>
    </row>
    <row r="114" spans="1:11" x14ac:dyDescent="0.25">
      <c r="A114" s="1">
        <v>113</v>
      </c>
      <c r="B114" s="1">
        <v>2</v>
      </c>
      <c r="C114" s="2" t="s">
        <v>1089</v>
      </c>
      <c r="D114" s="238" t="s">
        <v>149</v>
      </c>
      <c r="E114" s="2" t="s">
        <v>1092</v>
      </c>
      <c r="F114" s="2" t="s">
        <v>949</v>
      </c>
      <c r="G114" s="1" t="s">
        <v>954</v>
      </c>
      <c r="H114" s="2">
        <v>30</v>
      </c>
      <c r="I114" s="235">
        <v>31629</v>
      </c>
      <c r="J114" s="2">
        <v>6</v>
      </c>
      <c r="K114" s="2" t="s">
        <v>960</v>
      </c>
    </row>
    <row r="115" spans="1:11" x14ac:dyDescent="0.25">
      <c r="A115" s="1">
        <v>114</v>
      </c>
      <c r="B115" s="1">
        <v>2</v>
      </c>
      <c r="C115" s="2" t="s">
        <v>1089</v>
      </c>
      <c r="D115" s="238" t="s">
        <v>150</v>
      </c>
      <c r="E115" s="2" t="s">
        <v>1093</v>
      </c>
      <c r="F115" s="2" t="s">
        <v>949</v>
      </c>
      <c r="G115" s="1" t="s">
        <v>954</v>
      </c>
      <c r="H115" s="2">
        <v>39</v>
      </c>
      <c r="I115" s="235">
        <v>73140</v>
      </c>
      <c r="J115" s="2">
        <v>7</v>
      </c>
      <c r="K115" s="2" t="s">
        <v>964</v>
      </c>
    </row>
    <row r="116" spans="1:11" x14ac:dyDescent="0.25">
      <c r="A116" s="1">
        <v>115</v>
      </c>
      <c r="B116" s="1">
        <v>2</v>
      </c>
      <c r="C116" s="2" t="s">
        <v>1089</v>
      </c>
      <c r="D116" s="238" t="s">
        <v>151</v>
      </c>
      <c r="E116" s="2" t="s">
        <v>1094</v>
      </c>
      <c r="F116" s="2" t="s">
        <v>949</v>
      </c>
      <c r="G116" s="1" t="s">
        <v>954</v>
      </c>
      <c r="H116" s="2">
        <v>30</v>
      </c>
      <c r="I116" s="235">
        <v>35317</v>
      </c>
      <c r="J116" s="2">
        <v>6</v>
      </c>
      <c r="K116" s="2" t="s">
        <v>960</v>
      </c>
    </row>
    <row r="117" spans="1:11" x14ac:dyDescent="0.25">
      <c r="A117" s="1">
        <v>116</v>
      </c>
      <c r="B117" s="1">
        <v>2</v>
      </c>
      <c r="C117" s="2" t="s">
        <v>1089</v>
      </c>
      <c r="D117" s="238" t="s">
        <v>152</v>
      </c>
      <c r="E117" s="2" t="s">
        <v>1095</v>
      </c>
      <c r="F117" s="2" t="s">
        <v>949</v>
      </c>
      <c r="G117" s="1" t="s">
        <v>954</v>
      </c>
      <c r="H117" s="2">
        <v>30</v>
      </c>
      <c r="I117" s="235">
        <v>62481</v>
      </c>
      <c r="J117" s="2">
        <v>7</v>
      </c>
      <c r="K117" s="2" t="s">
        <v>964</v>
      </c>
    </row>
    <row r="118" spans="1:11" x14ac:dyDescent="0.25">
      <c r="A118" s="1">
        <v>117</v>
      </c>
      <c r="B118" s="1">
        <v>2</v>
      </c>
      <c r="C118" s="2" t="s">
        <v>1089</v>
      </c>
      <c r="D118" s="238" t="s">
        <v>153</v>
      </c>
      <c r="E118" s="2" t="s">
        <v>1096</v>
      </c>
      <c r="F118" s="2" t="s">
        <v>949</v>
      </c>
      <c r="G118" s="1" t="s">
        <v>954</v>
      </c>
      <c r="H118" s="2">
        <v>30</v>
      </c>
      <c r="I118" s="235">
        <v>27086</v>
      </c>
      <c r="J118" s="2">
        <v>5</v>
      </c>
      <c r="K118" s="2" t="s">
        <v>955</v>
      </c>
    </row>
    <row r="119" spans="1:11" x14ac:dyDescent="0.25">
      <c r="A119" s="1">
        <v>118</v>
      </c>
      <c r="B119" s="1">
        <v>2</v>
      </c>
      <c r="C119" s="2" t="s">
        <v>1089</v>
      </c>
      <c r="D119" s="238" t="s">
        <v>154</v>
      </c>
      <c r="E119" s="2" t="s">
        <v>1097</v>
      </c>
      <c r="F119" s="2" t="s">
        <v>949</v>
      </c>
      <c r="G119" s="1" t="s">
        <v>954</v>
      </c>
      <c r="H119" s="2">
        <v>120</v>
      </c>
      <c r="I119" s="235">
        <v>93469</v>
      </c>
      <c r="J119" s="2">
        <v>7</v>
      </c>
      <c r="K119" s="2" t="s">
        <v>964</v>
      </c>
    </row>
    <row r="120" spans="1:11" x14ac:dyDescent="0.25">
      <c r="A120" s="1">
        <v>119</v>
      </c>
      <c r="B120" s="1">
        <v>2</v>
      </c>
      <c r="C120" s="2" t="s">
        <v>1089</v>
      </c>
      <c r="D120" s="238" t="s">
        <v>155</v>
      </c>
      <c r="E120" s="2" t="s">
        <v>1098</v>
      </c>
      <c r="F120" s="2" t="s">
        <v>949</v>
      </c>
      <c r="G120" s="1" t="s">
        <v>954</v>
      </c>
      <c r="H120" s="2">
        <v>30</v>
      </c>
      <c r="I120" s="235">
        <v>46142</v>
      </c>
      <c r="J120" s="2">
        <v>6</v>
      </c>
      <c r="K120" s="2" t="s">
        <v>960</v>
      </c>
    </row>
    <row r="121" spans="1:11" x14ac:dyDescent="0.25">
      <c r="A121" s="1">
        <v>120</v>
      </c>
      <c r="B121" s="1">
        <v>2</v>
      </c>
      <c r="C121" s="2" t="s">
        <v>1089</v>
      </c>
      <c r="D121" s="238" t="s">
        <v>156</v>
      </c>
      <c r="E121" s="2" t="s">
        <v>1099</v>
      </c>
      <c r="F121" s="2" t="s">
        <v>949</v>
      </c>
      <c r="G121" s="1" t="s">
        <v>957</v>
      </c>
      <c r="H121" s="2">
        <v>90</v>
      </c>
      <c r="I121" s="235">
        <v>68474</v>
      </c>
      <c r="J121" s="2">
        <v>12</v>
      </c>
      <c r="K121" s="2" t="s">
        <v>962</v>
      </c>
    </row>
    <row r="122" spans="1:11" x14ac:dyDescent="0.25">
      <c r="A122" s="1">
        <v>121</v>
      </c>
      <c r="B122" s="1">
        <v>2</v>
      </c>
      <c r="C122" s="2" t="s">
        <v>1100</v>
      </c>
      <c r="D122" s="238" t="s">
        <v>157</v>
      </c>
      <c r="E122" s="2" t="s">
        <v>1101</v>
      </c>
      <c r="F122" s="2" t="s">
        <v>982</v>
      </c>
      <c r="G122" s="1" t="s">
        <v>1009</v>
      </c>
      <c r="H122" s="2">
        <v>509</v>
      </c>
      <c r="I122" s="235">
        <v>152470</v>
      </c>
      <c r="J122" s="2">
        <v>17</v>
      </c>
      <c r="K122" s="2" t="s">
        <v>1010</v>
      </c>
    </row>
    <row r="123" spans="1:11" x14ac:dyDescent="0.25">
      <c r="A123" s="1">
        <v>122</v>
      </c>
      <c r="B123" s="1">
        <v>2</v>
      </c>
      <c r="C123" s="2" t="s">
        <v>1100</v>
      </c>
      <c r="D123" s="238" t="s">
        <v>158</v>
      </c>
      <c r="E123" s="2" t="s">
        <v>1102</v>
      </c>
      <c r="F123" s="2" t="s">
        <v>949</v>
      </c>
      <c r="G123" s="1" t="s">
        <v>954</v>
      </c>
      <c r="H123" s="2">
        <v>60</v>
      </c>
      <c r="I123" s="235">
        <v>61587</v>
      </c>
      <c r="J123" s="2">
        <v>7</v>
      </c>
      <c r="K123" s="2" t="s">
        <v>964</v>
      </c>
    </row>
    <row r="124" spans="1:11" x14ac:dyDescent="0.25">
      <c r="A124" s="1">
        <v>123</v>
      </c>
      <c r="B124" s="1">
        <v>2</v>
      </c>
      <c r="C124" s="2" t="s">
        <v>1100</v>
      </c>
      <c r="D124" s="238" t="s">
        <v>159</v>
      </c>
      <c r="E124" s="2" t="s">
        <v>1103</v>
      </c>
      <c r="F124" s="2" t="s">
        <v>949</v>
      </c>
      <c r="G124" s="1" t="s">
        <v>957</v>
      </c>
      <c r="H124" s="2">
        <v>190</v>
      </c>
      <c r="I124" s="235">
        <v>118216</v>
      </c>
      <c r="J124" s="2">
        <v>13</v>
      </c>
      <c r="K124" s="2" t="s">
        <v>958</v>
      </c>
    </row>
    <row r="125" spans="1:11" x14ac:dyDescent="0.25">
      <c r="A125" s="1">
        <v>124</v>
      </c>
      <c r="B125" s="1">
        <v>2</v>
      </c>
      <c r="C125" s="2" t="s">
        <v>1100</v>
      </c>
      <c r="D125" s="238" t="s">
        <v>160</v>
      </c>
      <c r="E125" s="2" t="s">
        <v>1104</v>
      </c>
      <c r="F125" s="2" t="s">
        <v>949</v>
      </c>
      <c r="G125" s="1" t="s">
        <v>957</v>
      </c>
      <c r="H125" s="2">
        <v>240</v>
      </c>
      <c r="I125" s="235">
        <v>102853</v>
      </c>
      <c r="J125" s="2">
        <v>13</v>
      </c>
      <c r="K125" s="2" t="s">
        <v>958</v>
      </c>
    </row>
    <row r="126" spans="1:11" x14ac:dyDescent="0.25">
      <c r="A126" s="1">
        <v>125</v>
      </c>
      <c r="B126" s="1">
        <v>2</v>
      </c>
      <c r="C126" s="2" t="s">
        <v>1100</v>
      </c>
      <c r="D126" s="238" t="s">
        <v>161</v>
      </c>
      <c r="E126" s="2" t="s">
        <v>1105</v>
      </c>
      <c r="F126" s="2" t="s">
        <v>949</v>
      </c>
      <c r="G126" s="1" t="s">
        <v>954</v>
      </c>
      <c r="H126" s="2">
        <v>58</v>
      </c>
      <c r="I126" s="235">
        <v>50002</v>
      </c>
      <c r="J126" s="2">
        <v>6</v>
      </c>
      <c r="K126" s="2" t="s">
        <v>960</v>
      </c>
    </row>
    <row r="127" spans="1:11" x14ac:dyDescent="0.25">
      <c r="A127" s="1">
        <v>126</v>
      </c>
      <c r="B127" s="1">
        <v>2</v>
      </c>
      <c r="C127" s="2" t="s">
        <v>1100</v>
      </c>
      <c r="D127" s="238" t="s">
        <v>162</v>
      </c>
      <c r="E127" s="2" t="s">
        <v>1106</v>
      </c>
      <c r="F127" s="2" t="s">
        <v>949</v>
      </c>
      <c r="G127" s="1" t="s">
        <v>950</v>
      </c>
      <c r="H127" s="2">
        <v>73</v>
      </c>
      <c r="I127" s="235">
        <v>81882</v>
      </c>
      <c r="J127" s="2">
        <v>10</v>
      </c>
      <c r="K127" s="2" t="s">
        <v>951</v>
      </c>
    </row>
    <row r="128" spans="1:11" x14ac:dyDescent="0.25">
      <c r="A128" s="1">
        <v>127</v>
      </c>
      <c r="B128" s="1">
        <v>2</v>
      </c>
      <c r="C128" s="2" t="s">
        <v>1100</v>
      </c>
      <c r="D128" s="238" t="s">
        <v>163</v>
      </c>
      <c r="E128" s="2" t="s">
        <v>1107</v>
      </c>
      <c r="F128" s="2" t="s">
        <v>949</v>
      </c>
      <c r="G128" s="1" t="s">
        <v>954</v>
      </c>
      <c r="H128" s="2">
        <v>60</v>
      </c>
      <c r="I128" s="235">
        <v>52829</v>
      </c>
      <c r="J128" s="2">
        <v>6</v>
      </c>
      <c r="K128" s="2" t="s">
        <v>960</v>
      </c>
    </row>
    <row r="129" spans="1:11" x14ac:dyDescent="0.25">
      <c r="A129" s="1">
        <v>128</v>
      </c>
      <c r="B129" s="1">
        <v>2</v>
      </c>
      <c r="C129" s="2" t="s">
        <v>1100</v>
      </c>
      <c r="D129" s="238" t="s">
        <v>164</v>
      </c>
      <c r="E129" s="2" t="s">
        <v>1108</v>
      </c>
      <c r="F129" s="2" t="s">
        <v>949</v>
      </c>
      <c r="G129" s="1" t="s">
        <v>976</v>
      </c>
      <c r="H129" s="2">
        <v>14</v>
      </c>
      <c r="I129" s="235">
        <v>14423</v>
      </c>
      <c r="J129" s="2">
        <v>2</v>
      </c>
      <c r="K129" s="2" t="s">
        <v>977</v>
      </c>
    </row>
    <row r="130" spans="1:11" x14ac:dyDescent="0.25">
      <c r="A130" s="1">
        <v>129</v>
      </c>
      <c r="B130" s="1">
        <v>2</v>
      </c>
      <c r="C130" s="2" t="s">
        <v>1100</v>
      </c>
      <c r="D130" s="238" t="s">
        <v>165</v>
      </c>
      <c r="E130" s="2" t="s">
        <v>1109</v>
      </c>
      <c r="F130" s="2" t="s">
        <v>949</v>
      </c>
      <c r="G130" s="1" t="s">
        <v>954</v>
      </c>
      <c r="H130" s="2">
        <v>30</v>
      </c>
      <c r="I130" s="235">
        <v>27981</v>
      </c>
      <c r="J130" s="2">
        <v>5</v>
      </c>
      <c r="K130" s="2" t="s">
        <v>955</v>
      </c>
    </row>
    <row r="131" spans="1:11" x14ac:dyDescent="0.25">
      <c r="A131" s="1">
        <v>130</v>
      </c>
      <c r="B131" s="1">
        <v>2</v>
      </c>
      <c r="C131" s="2" t="s">
        <v>1100</v>
      </c>
      <c r="D131" s="238" t="s">
        <v>166</v>
      </c>
      <c r="E131" s="2" t="s">
        <v>1110</v>
      </c>
      <c r="F131" s="2" t="s">
        <v>949</v>
      </c>
      <c r="G131" s="1" t="s">
        <v>954</v>
      </c>
      <c r="H131" s="2">
        <v>30</v>
      </c>
      <c r="I131" s="235">
        <v>30011</v>
      </c>
      <c r="J131" s="2">
        <v>6</v>
      </c>
      <c r="K131" s="2" t="s">
        <v>960</v>
      </c>
    </row>
    <row r="132" spans="1:11" x14ac:dyDescent="0.25">
      <c r="A132" s="1">
        <v>131</v>
      </c>
      <c r="B132" s="1">
        <v>2</v>
      </c>
      <c r="C132" s="2" t="s">
        <v>1100</v>
      </c>
      <c r="D132" s="238" t="s">
        <v>167</v>
      </c>
      <c r="E132" s="2" t="s">
        <v>1111</v>
      </c>
      <c r="F132" s="2" t="s">
        <v>949</v>
      </c>
      <c r="G132" s="1" t="s">
        <v>950</v>
      </c>
      <c r="H132" s="2">
        <v>121</v>
      </c>
      <c r="I132" s="235">
        <v>51086</v>
      </c>
      <c r="J132" s="2">
        <v>10</v>
      </c>
      <c r="K132" s="2" t="s">
        <v>951</v>
      </c>
    </row>
    <row r="133" spans="1:11" x14ac:dyDescent="0.25">
      <c r="A133" s="1">
        <v>132</v>
      </c>
      <c r="B133" s="1">
        <v>2</v>
      </c>
      <c r="C133" s="2" t="s">
        <v>1112</v>
      </c>
      <c r="D133" s="238" t="s">
        <v>168</v>
      </c>
      <c r="E133" s="2" t="s">
        <v>1113</v>
      </c>
      <c r="F133" s="2" t="s">
        <v>982</v>
      </c>
      <c r="G133" s="1" t="s">
        <v>1009</v>
      </c>
      <c r="H133" s="2">
        <v>320</v>
      </c>
      <c r="I133" s="235">
        <v>76878</v>
      </c>
      <c r="J133" s="2">
        <v>16</v>
      </c>
      <c r="K133" s="2" t="s">
        <v>1048</v>
      </c>
    </row>
    <row r="134" spans="1:11" x14ac:dyDescent="0.25">
      <c r="A134" s="1">
        <v>133</v>
      </c>
      <c r="B134" s="1">
        <v>2</v>
      </c>
      <c r="C134" s="2" t="s">
        <v>1112</v>
      </c>
      <c r="D134" s="238" t="s">
        <v>169</v>
      </c>
      <c r="E134" s="2" t="s">
        <v>1114</v>
      </c>
      <c r="F134" s="2" t="s">
        <v>982</v>
      </c>
      <c r="G134" s="1" t="s">
        <v>983</v>
      </c>
      <c r="H134" s="2">
        <v>307</v>
      </c>
      <c r="I134" s="235">
        <v>55872</v>
      </c>
      <c r="J134" s="2">
        <v>15</v>
      </c>
      <c r="K134" s="2" t="s">
        <v>984</v>
      </c>
    </row>
    <row r="135" spans="1:11" x14ac:dyDescent="0.25">
      <c r="A135" s="1">
        <v>134</v>
      </c>
      <c r="B135" s="1">
        <v>2</v>
      </c>
      <c r="C135" s="2" t="s">
        <v>1112</v>
      </c>
      <c r="D135" s="238" t="s">
        <v>170</v>
      </c>
      <c r="E135" s="2" t="s">
        <v>1115</v>
      </c>
      <c r="F135" s="2" t="s">
        <v>949</v>
      </c>
      <c r="G135" s="1" t="s">
        <v>954</v>
      </c>
      <c r="H135" s="2">
        <v>35</v>
      </c>
      <c r="I135" s="235">
        <v>36639</v>
      </c>
      <c r="J135" s="2">
        <v>6</v>
      </c>
      <c r="K135" s="2" t="s">
        <v>960</v>
      </c>
    </row>
    <row r="136" spans="1:11" x14ac:dyDescent="0.25">
      <c r="A136" s="1">
        <v>135</v>
      </c>
      <c r="B136" s="1">
        <v>2</v>
      </c>
      <c r="C136" s="2" t="s">
        <v>1112</v>
      </c>
      <c r="D136" s="238" t="s">
        <v>171</v>
      </c>
      <c r="E136" s="2" t="s">
        <v>1116</v>
      </c>
      <c r="F136" s="2" t="s">
        <v>949</v>
      </c>
      <c r="G136" s="1" t="s">
        <v>954</v>
      </c>
      <c r="H136" s="2">
        <v>40</v>
      </c>
      <c r="I136" s="235">
        <v>43905</v>
      </c>
      <c r="J136" s="2">
        <v>6</v>
      </c>
      <c r="K136" s="2" t="s">
        <v>960</v>
      </c>
    </row>
    <row r="137" spans="1:11" x14ac:dyDescent="0.25">
      <c r="A137" s="1">
        <v>136</v>
      </c>
      <c r="B137" s="1">
        <v>2</v>
      </c>
      <c r="C137" s="2" t="s">
        <v>1112</v>
      </c>
      <c r="D137" s="238" t="s">
        <v>172</v>
      </c>
      <c r="E137" s="2" t="s">
        <v>1117</v>
      </c>
      <c r="F137" s="2" t="s">
        <v>949</v>
      </c>
      <c r="G137" s="1" t="s">
        <v>954</v>
      </c>
      <c r="H137" s="2">
        <v>34</v>
      </c>
      <c r="I137" s="235">
        <v>49214</v>
      </c>
      <c r="J137" s="2">
        <v>6</v>
      </c>
      <c r="K137" s="2" t="s">
        <v>960</v>
      </c>
    </row>
    <row r="138" spans="1:11" x14ac:dyDescent="0.25">
      <c r="A138" s="1">
        <v>137</v>
      </c>
      <c r="B138" s="1">
        <v>2</v>
      </c>
      <c r="C138" s="2" t="s">
        <v>1112</v>
      </c>
      <c r="D138" s="238" t="s">
        <v>173</v>
      </c>
      <c r="E138" s="2" t="s">
        <v>1118</v>
      </c>
      <c r="F138" s="2" t="s">
        <v>949</v>
      </c>
      <c r="G138" s="1" t="s">
        <v>954</v>
      </c>
      <c r="H138" s="2">
        <v>70</v>
      </c>
      <c r="I138" s="235">
        <v>69078</v>
      </c>
      <c r="J138" s="2">
        <v>7</v>
      </c>
      <c r="K138" s="2" t="s">
        <v>964</v>
      </c>
    </row>
    <row r="139" spans="1:11" x14ac:dyDescent="0.25">
      <c r="A139" s="1">
        <v>138</v>
      </c>
      <c r="B139" s="1">
        <v>2</v>
      </c>
      <c r="C139" s="2" t="s">
        <v>1112</v>
      </c>
      <c r="D139" s="238" t="s">
        <v>174</v>
      </c>
      <c r="E139" s="2" t="s">
        <v>1119</v>
      </c>
      <c r="F139" s="2" t="s">
        <v>949</v>
      </c>
      <c r="G139" s="1" t="s">
        <v>957</v>
      </c>
      <c r="H139" s="2">
        <v>106</v>
      </c>
      <c r="I139" s="235">
        <v>63546</v>
      </c>
      <c r="J139" s="2">
        <v>13</v>
      </c>
      <c r="K139" s="2" t="s">
        <v>958</v>
      </c>
    </row>
    <row r="140" spans="1:11" x14ac:dyDescent="0.25">
      <c r="A140" s="1">
        <v>139</v>
      </c>
      <c r="B140" s="1">
        <v>2</v>
      </c>
      <c r="C140" s="2" t="s">
        <v>1112</v>
      </c>
      <c r="D140" s="238" t="s">
        <v>175</v>
      </c>
      <c r="E140" s="2" t="s">
        <v>1120</v>
      </c>
      <c r="F140" s="2" t="s">
        <v>949</v>
      </c>
      <c r="G140" s="1" t="s">
        <v>954</v>
      </c>
      <c r="H140" s="2">
        <v>31</v>
      </c>
      <c r="I140" s="235">
        <v>20634</v>
      </c>
      <c r="J140" s="2">
        <v>5</v>
      </c>
      <c r="K140" s="2" t="s">
        <v>955</v>
      </c>
    </row>
    <row r="141" spans="1:11" x14ac:dyDescent="0.25">
      <c r="A141" s="1">
        <v>140</v>
      </c>
      <c r="B141" s="1">
        <v>2</v>
      </c>
      <c r="C141" s="2" t="s">
        <v>1112</v>
      </c>
      <c r="D141" s="238" t="s">
        <v>176</v>
      </c>
      <c r="E141" s="2" t="s">
        <v>1121</v>
      </c>
      <c r="F141" s="2" t="s">
        <v>949</v>
      </c>
      <c r="G141" s="1" t="s">
        <v>954</v>
      </c>
      <c r="H141" s="2">
        <v>43</v>
      </c>
      <c r="I141" s="235">
        <v>35719</v>
      </c>
      <c r="J141" s="2">
        <v>6</v>
      </c>
      <c r="K141" s="2" t="s">
        <v>960</v>
      </c>
    </row>
    <row r="142" spans="1:11" x14ac:dyDescent="0.25">
      <c r="A142" s="1">
        <v>141</v>
      </c>
      <c r="B142" s="1">
        <v>2</v>
      </c>
      <c r="C142" s="2" t="s">
        <v>1122</v>
      </c>
      <c r="D142" s="238" t="s">
        <v>177</v>
      </c>
      <c r="E142" s="2" t="s">
        <v>1123</v>
      </c>
      <c r="F142" s="2" t="s">
        <v>945</v>
      </c>
      <c r="G142" s="1" t="s">
        <v>946</v>
      </c>
      <c r="H142" s="2">
        <v>620</v>
      </c>
      <c r="I142" s="235">
        <v>101090</v>
      </c>
      <c r="J142" s="2">
        <v>18</v>
      </c>
      <c r="K142" s="2" t="s">
        <v>980</v>
      </c>
    </row>
    <row r="143" spans="1:11" x14ac:dyDescent="0.25">
      <c r="A143" s="1">
        <v>142</v>
      </c>
      <c r="B143" s="1">
        <v>2</v>
      </c>
      <c r="C143" s="2" t="s">
        <v>1122</v>
      </c>
      <c r="D143" s="238" t="s">
        <v>178</v>
      </c>
      <c r="E143" s="2" t="s">
        <v>1124</v>
      </c>
      <c r="F143" s="2" t="s">
        <v>949</v>
      </c>
      <c r="G143" s="1" t="s">
        <v>954</v>
      </c>
      <c r="H143" s="2">
        <v>34</v>
      </c>
      <c r="I143" s="235">
        <v>25468</v>
      </c>
      <c r="J143" s="2">
        <v>5</v>
      </c>
      <c r="K143" s="2" t="s">
        <v>955</v>
      </c>
    </row>
    <row r="144" spans="1:11" x14ac:dyDescent="0.25">
      <c r="A144" s="1">
        <v>143</v>
      </c>
      <c r="B144" s="1">
        <v>2</v>
      </c>
      <c r="C144" s="2" t="s">
        <v>1122</v>
      </c>
      <c r="D144" s="238" t="s">
        <v>179</v>
      </c>
      <c r="E144" s="2" t="s">
        <v>1125</v>
      </c>
      <c r="F144" s="2" t="s">
        <v>949</v>
      </c>
      <c r="G144" s="1" t="s">
        <v>954</v>
      </c>
      <c r="H144" s="2">
        <v>35</v>
      </c>
      <c r="I144" s="235">
        <v>31080</v>
      </c>
      <c r="J144" s="2">
        <v>6</v>
      </c>
      <c r="K144" s="2" t="s">
        <v>960</v>
      </c>
    </row>
    <row r="145" spans="1:11" x14ac:dyDescent="0.25">
      <c r="A145" s="1">
        <v>144</v>
      </c>
      <c r="B145" s="1">
        <v>2</v>
      </c>
      <c r="C145" s="2" t="s">
        <v>1122</v>
      </c>
      <c r="D145" s="238" t="s">
        <v>180</v>
      </c>
      <c r="E145" s="2" t="s">
        <v>1126</v>
      </c>
      <c r="F145" s="2" t="s">
        <v>949</v>
      </c>
      <c r="G145" s="1" t="s">
        <v>950</v>
      </c>
      <c r="H145" s="2">
        <v>34</v>
      </c>
      <c r="I145" s="235">
        <v>27076</v>
      </c>
      <c r="J145" s="2">
        <v>9</v>
      </c>
      <c r="K145" s="2" t="s">
        <v>973</v>
      </c>
    </row>
    <row r="146" spans="1:11" x14ac:dyDescent="0.25">
      <c r="A146" s="1">
        <v>145</v>
      </c>
      <c r="B146" s="1">
        <v>2</v>
      </c>
      <c r="C146" s="2" t="s">
        <v>1122</v>
      </c>
      <c r="D146" s="238" t="s">
        <v>181</v>
      </c>
      <c r="E146" s="2" t="s">
        <v>1127</v>
      </c>
      <c r="F146" s="2" t="s">
        <v>949</v>
      </c>
      <c r="G146" s="1" t="s">
        <v>954</v>
      </c>
      <c r="H146" s="2">
        <v>30</v>
      </c>
      <c r="I146" s="235">
        <v>9916</v>
      </c>
      <c r="J146" s="2">
        <v>5</v>
      </c>
      <c r="K146" s="2" t="s">
        <v>955</v>
      </c>
    </row>
    <row r="147" spans="1:11" x14ac:dyDescent="0.25">
      <c r="A147" s="1">
        <v>146</v>
      </c>
      <c r="B147" s="1">
        <v>2</v>
      </c>
      <c r="C147" s="2" t="s">
        <v>1122</v>
      </c>
      <c r="D147" s="238" t="s">
        <v>182</v>
      </c>
      <c r="E147" s="2" t="s">
        <v>1128</v>
      </c>
      <c r="F147" s="2" t="s">
        <v>949</v>
      </c>
      <c r="G147" s="1" t="s">
        <v>954</v>
      </c>
      <c r="H147" s="2">
        <v>30</v>
      </c>
      <c r="I147" s="235">
        <v>10397</v>
      </c>
      <c r="J147" s="2">
        <v>5</v>
      </c>
      <c r="K147" s="2" t="s">
        <v>955</v>
      </c>
    </row>
    <row r="148" spans="1:11" x14ac:dyDescent="0.25">
      <c r="A148" s="1">
        <v>147</v>
      </c>
      <c r="B148" s="1">
        <v>2</v>
      </c>
      <c r="C148" s="2" t="s">
        <v>1122</v>
      </c>
      <c r="D148" s="238" t="s">
        <v>183</v>
      </c>
      <c r="E148" s="2" t="s">
        <v>1129</v>
      </c>
      <c r="F148" s="2" t="s">
        <v>949</v>
      </c>
      <c r="G148" s="1" t="s">
        <v>954</v>
      </c>
      <c r="H148" s="2">
        <v>60</v>
      </c>
      <c r="I148" s="235">
        <v>55815</v>
      </c>
      <c r="J148" s="2">
        <v>6</v>
      </c>
      <c r="K148" s="2" t="s">
        <v>960</v>
      </c>
    </row>
    <row r="149" spans="1:11" x14ac:dyDescent="0.25">
      <c r="A149" s="1">
        <v>148</v>
      </c>
      <c r="B149" s="1">
        <v>2</v>
      </c>
      <c r="C149" s="2" t="s">
        <v>1122</v>
      </c>
      <c r="D149" s="238" t="s">
        <v>184</v>
      </c>
      <c r="E149" s="2" t="s">
        <v>1130</v>
      </c>
      <c r="F149" s="2" t="s">
        <v>949</v>
      </c>
      <c r="G149" s="1" t="s">
        <v>954</v>
      </c>
      <c r="H149" s="2">
        <v>30</v>
      </c>
      <c r="I149" s="235">
        <v>40228</v>
      </c>
      <c r="J149" s="2">
        <v>6</v>
      </c>
      <c r="K149" s="2" t="s">
        <v>960</v>
      </c>
    </row>
    <row r="150" spans="1:11" x14ac:dyDescent="0.25">
      <c r="A150" s="1">
        <v>149</v>
      </c>
      <c r="B150" s="1">
        <v>2</v>
      </c>
      <c r="C150" s="2" t="s">
        <v>1122</v>
      </c>
      <c r="D150" s="238" t="s">
        <v>185</v>
      </c>
      <c r="E150" s="2" t="s">
        <v>1131</v>
      </c>
      <c r="F150" s="2" t="s">
        <v>949</v>
      </c>
      <c r="G150" s="1" t="s">
        <v>954</v>
      </c>
      <c r="H150" s="2">
        <v>35</v>
      </c>
      <c r="I150" s="235">
        <v>23766</v>
      </c>
      <c r="J150" s="2">
        <v>5</v>
      </c>
      <c r="K150" s="2" t="s">
        <v>955</v>
      </c>
    </row>
    <row r="151" spans="1:11" x14ac:dyDescent="0.25">
      <c r="A151" s="1">
        <v>150</v>
      </c>
      <c r="B151" s="1">
        <v>3</v>
      </c>
      <c r="C151" s="2" t="s">
        <v>1132</v>
      </c>
      <c r="D151" s="238" t="s">
        <v>186</v>
      </c>
      <c r="E151" s="2" t="s">
        <v>1133</v>
      </c>
      <c r="F151" s="2" t="s">
        <v>982</v>
      </c>
      <c r="G151" s="1" t="s">
        <v>1009</v>
      </c>
      <c r="H151" s="2">
        <v>410</v>
      </c>
      <c r="I151" s="235">
        <v>154847</v>
      </c>
      <c r="J151" s="2">
        <v>17</v>
      </c>
      <c r="K151" s="2" t="s">
        <v>1010</v>
      </c>
    </row>
    <row r="152" spans="1:11" x14ac:dyDescent="0.25">
      <c r="A152" s="1">
        <v>151</v>
      </c>
      <c r="B152" s="1">
        <v>3</v>
      </c>
      <c r="C152" s="2" t="s">
        <v>1132</v>
      </c>
      <c r="D152" s="238" t="s">
        <v>187</v>
      </c>
      <c r="E152" s="2" t="s">
        <v>1134</v>
      </c>
      <c r="F152" s="2" t="s">
        <v>949</v>
      </c>
      <c r="G152" s="1" t="s">
        <v>976</v>
      </c>
      <c r="H152" s="2">
        <v>18</v>
      </c>
      <c r="I152" s="235">
        <v>12657</v>
      </c>
      <c r="J152" s="2">
        <v>2</v>
      </c>
      <c r="K152" s="2" t="s">
        <v>977</v>
      </c>
    </row>
    <row r="153" spans="1:11" x14ac:dyDescent="0.25">
      <c r="A153" s="1">
        <v>152</v>
      </c>
      <c r="B153" s="1">
        <v>3</v>
      </c>
      <c r="C153" s="2" t="s">
        <v>1132</v>
      </c>
      <c r="D153" s="238" t="s">
        <v>188</v>
      </c>
      <c r="E153" s="2" t="s">
        <v>1135</v>
      </c>
      <c r="F153" s="2" t="s">
        <v>949</v>
      </c>
      <c r="G153" s="1" t="s">
        <v>954</v>
      </c>
      <c r="H153" s="2">
        <v>43</v>
      </c>
      <c r="I153" s="235">
        <v>35332</v>
      </c>
      <c r="J153" s="2">
        <v>6</v>
      </c>
      <c r="K153" s="2" t="s">
        <v>960</v>
      </c>
    </row>
    <row r="154" spans="1:11" x14ac:dyDescent="0.25">
      <c r="A154" s="1">
        <v>153</v>
      </c>
      <c r="B154" s="1">
        <v>3</v>
      </c>
      <c r="C154" s="2" t="s">
        <v>1132</v>
      </c>
      <c r="D154" s="238" t="s">
        <v>189</v>
      </c>
      <c r="E154" s="2" t="s">
        <v>1136</v>
      </c>
      <c r="F154" s="2" t="s">
        <v>949</v>
      </c>
      <c r="G154" s="1" t="s">
        <v>954</v>
      </c>
      <c r="H154" s="2">
        <v>75</v>
      </c>
      <c r="I154" s="235">
        <v>46993</v>
      </c>
      <c r="J154" s="2">
        <v>6</v>
      </c>
      <c r="K154" s="2" t="s">
        <v>960</v>
      </c>
    </row>
    <row r="155" spans="1:11" x14ac:dyDescent="0.25">
      <c r="A155" s="1">
        <v>154</v>
      </c>
      <c r="B155" s="1">
        <v>3</v>
      </c>
      <c r="C155" s="2" t="s">
        <v>1132</v>
      </c>
      <c r="D155" s="238" t="s">
        <v>190</v>
      </c>
      <c r="E155" s="2" t="s">
        <v>1137</v>
      </c>
      <c r="F155" s="2" t="s">
        <v>949</v>
      </c>
      <c r="G155" s="1" t="s">
        <v>957</v>
      </c>
      <c r="H155" s="2">
        <v>98</v>
      </c>
      <c r="I155" s="235">
        <v>72801</v>
      </c>
      <c r="J155" s="2">
        <v>12</v>
      </c>
      <c r="K155" s="2" t="s">
        <v>962</v>
      </c>
    </row>
    <row r="156" spans="1:11" x14ac:dyDescent="0.25">
      <c r="A156" s="1">
        <v>155</v>
      </c>
      <c r="B156" s="1">
        <v>3</v>
      </c>
      <c r="C156" s="2" t="s">
        <v>1132</v>
      </c>
      <c r="D156" s="238" t="s">
        <v>191</v>
      </c>
      <c r="E156" s="2" t="s">
        <v>1138</v>
      </c>
      <c r="F156" s="2" t="s">
        <v>949</v>
      </c>
      <c r="G156" s="1" t="s">
        <v>950</v>
      </c>
      <c r="H156" s="2">
        <v>98</v>
      </c>
      <c r="I156" s="235">
        <v>56948</v>
      </c>
      <c r="J156" s="2">
        <v>10</v>
      </c>
      <c r="K156" s="2" t="s">
        <v>951</v>
      </c>
    </row>
    <row r="157" spans="1:11" x14ac:dyDescent="0.25">
      <c r="A157" s="1">
        <v>156</v>
      </c>
      <c r="B157" s="1">
        <v>3</v>
      </c>
      <c r="C157" s="2" t="s">
        <v>1132</v>
      </c>
      <c r="D157" s="238" t="s">
        <v>192</v>
      </c>
      <c r="E157" s="2" t="s">
        <v>1139</v>
      </c>
      <c r="F157" s="2" t="s">
        <v>949</v>
      </c>
      <c r="G157" s="1" t="s">
        <v>954</v>
      </c>
      <c r="H157" s="2">
        <v>76</v>
      </c>
      <c r="I157" s="235">
        <v>53173</v>
      </c>
      <c r="J157" s="2">
        <v>6</v>
      </c>
      <c r="K157" s="2" t="s">
        <v>960</v>
      </c>
    </row>
    <row r="158" spans="1:11" x14ac:dyDescent="0.25">
      <c r="A158" s="1">
        <v>157</v>
      </c>
      <c r="B158" s="1">
        <v>3</v>
      </c>
      <c r="C158" s="2" t="s">
        <v>1132</v>
      </c>
      <c r="D158" s="238" t="s">
        <v>193</v>
      </c>
      <c r="E158" s="2" t="s">
        <v>1140</v>
      </c>
      <c r="F158" s="2" t="s">
        <v>949</v>
      </c>
      <c r="G158" s="1" t="s">
        <v>954</v>
      </c>
      <c r="H158" s="2">
        <v>39</v>
      </c>
      <c r="I158" s="235">
        <v>30657</v>
      </c>
      <c r="J158" s="2">
        <v>6</v>
      </c>
      <c r="K158" s="2" t="s">
        <v>960</v>
      </c>
    </row>
    <row r="159" spans="1:11" x14ac:dyDescent="0.25">
      <c r="A159" s="1">
        <v>158</v>
      </c>
      <c r="B159" s="1">
        <v>3</v>
      </c>
      <c r="C159" s="2" t="s">
        <v>1132</v>
      </c>
      <c r="D159" s="238" t="s">
        <v>194</v>
      </c>
      <c r="E159" s="2" t="s">
        <v>1141</v>
      </c>
      <c r="F159" s="2" t="s">
        <v>949</v>
      </c>
      <c r="G159" s="1" t="s">
        <v>954</v>
      </c>
      <c r="H159" s="2">
        <v>34</v>
      </c>
      <c r="I159" s="235">
        <v>21599</v>
      </c>
      <c r="J159" s="2">
        <v>5</v>
      </c>
      <c r="K159" s="2" t="s">
        <v>955</v>
      </c>
    </row>
    <row r="160" spans="1:11" x14ac:dyDescent="0.25">
      <c r="A160" s="1">
        <v>159</v>
      </c>
      <c r="B160" s="1">
        <v>3</v>
      </c>
      <c r="C160" s="2" t="s">
        <v>1132</v>
      </c>
      <c r="D160" s="238" t="s">
        <v>195</v>
      </c>
      <c r="E160" s="2" t="s">
        <v>1142</v>
      </c>
      <c r="F160" s="2" t="s">
        <v>949</v>
      </c>
      <c r="G160" s="1" t="s">
        <v>954</v>
      </c>
      <c r="H160" s="2">
        <v>33</v>
      </c>
      <c r="I160" s="235">
        <v>24370</v>
      </c>
      <c r="J160" s="2">
        <v>5</v>
      </c>
      <c r="K160" s="2" t="s">
        <v>955</v>
      </c>
    </row>
    <row r="161" spans="1:11" x14ac:dyDescent="0.25">
      <c r="A161" s="1">
        <v>160</v>
      </c>
      <c r="B161" s="1">
        <v>3</v>
      </c>
      <c r="C161" s="2" t="s">
        <v>1132</v>
      </c>
      <c r="D161" s="238" t="s">
        <v>196</v>
      </c>
      <c r="E161" s="2" t="s">
        <v>1143</v>
      </c>
      <c r="F161" s="2" t="s">
        <v>949</v>
      </c>
      <c r="G161" s="1" t="s">
        <v>954</v>
      </c>
      <c r="H161" s="2">
        <v>36</v>
      </c>
      <c r="I161" s="235">
        <v>20292</v>
      </c>
      <c r="J161" s="2">
        <v>5</v>
      </c>
      <c r="K161" s="2" t="s">
        <v>955</v>
      </c>
    </row>
    <row r="162" spans="1:11" x14ac:dyDescent="0.25">
      <c r="A162" s="1">
        <v>161</v>
      </c>
      <c r="B162" s="1">
        <v>3</v>
      </c>
      <c r="C162" s="2" t="s">
        <v>1132</v>
      </c>
      <c r="D162" s="238" t="s">
        <v>197</v>
      </c>
      <c r="E162" s="2" t="s">
        <v>1144</v>
      </c>
      <c r="F162" s="2" t="s">
        <v>949</v>
      </c>
      <c r="G162" s="1" t="s">
        <v>976</v>
      </c>
      <c r="H162" s="2">
        <v>0</v>
      </c>
      <c r="I162" s="235">
        <v>23306</v>
      </c>
      <c r="J162" s="2">
        <v>3</v>
      </c>
      <c r="K162" s="2" t="s">
        <v>1025</v>
      </c>
    </row>
    <row r="163" spans="1:11" x14ac:dyDescent="0.25">
      <c r="A163" s="1">
        <v>162</v>
      </c>
      <c r="B163" s="1">
        <v>3</v>
      </c>
      <c r="C163" s="2" t="s">
        <v>1145</v>
      </c>
      <c r="D163" s="238" t="s">
        <v>198</v>
      </c>
      <c r="E163" s="2" t="s">
        <v>1146</v>
      </c>
      <c r="F163" s="2" t="s">
        <v>982</v>
      </c>
      <c r="G163" s="1" t="s">
        <v>1009</v>
      </c>
      <c r="H163" s="2">
        <v>348</v>
      </c>
      <c r="I163" s="235">
        <v>50640</v>
      </c>
      <c r="J163" s="2">
        <v>16</v>
      </c>
      <c r="K163" s="2" t="s">
        <v>1048</v>
      </c>
    </row>
    <row r="164" spans="1:11" x14ac:dyDescent="0.25">
      <c r="A164" s="1">
        <v>163</v>
      </c>
      <c r="B164" s="1">
        <v>3</v>
      </c>
      <c r="C164" s="2" t="s">
        <v>1145</v>
      </c>
      <c r="D164" s="238" t="s">
        <v>199</v>
      </c>
      <c r="E164" s="2" t="s">
        <v>1147</v>
      </c>
      <c r="F164" s="2" t="s">
        <v>949</v>
      </c>
      <c r="G164" s="1" t="s">
        <v>954</v>
      </c>
      <c r="H164" s="2">
        <v>30</v>
      </c>
      <c r="I164" s="235">
        <v>23917</v>
      </c>
      <c r="J164" s="2">
        <v>5</v>
      </c>
      <c r="K164" s="2" t="s">
        <v>955</v>
      </c>
    </row>
    <row r="165" spans="1:11" x14ac:dyDescent="0.25">
      <c r="A165" s="1">
        <v>164</v>
      </c>
      <c r="B165" s="1">
        <v>3</v>
      </c>
      <c r="C165" s="2" t="s">
        <v>1145</v>
      </c>
      <c r="D165" s="238" t="s">
        <v>200</v>
      </c>
      <c r="E165" s="2" t="s">
        <v>1148</v>
      </c>
      <c r="F165" s="2" t="s">
        <v>949</v>
      </c>
      <c r="G165" s="1" t="s">
        <v>954</v>
      </c>
      <c r="H165" s="2">
        <v>38</v>
      </c>
      <c r="I165" s="235">
        <v>19132</v>
      </c>
      <c r="J165" s="2">
        <v>5</v>
      </c>
      <c r="K165" s="2" t="s">
        <v>955</v>
      </c>
    </row>
    <row r="166" spans="1:11" x14ac:dyDescent="0.25">
      <c r="A166" s="1">
        <v>165</v>
      </c>
      <c r="B166" s="1">
        <v>3</v>
      </c>
      <c r="C166" s="2" t="s">
        <v>1145</v>
      </c>
      <c r="D166" s="238" t="s">
        <v>201</v>
      </c>
      <c r="E166" s="2" t="s">
        <v>1149</v>
      </c>
      <c r="F166" s="2" t="s">
        <v>949</v>
      </c>
      <c r="G166" s="1" t="s">
        <v>954</v>
      </c>
      <c r="H166" s="2">
        <v>30</v>
      </c>
      <c r="I166" s="235">
        <v>28467</v>
      </c>
      <c r="J166" s="2">
        <v>5</v>
      </c>
      <c r="K166" s="2" t="s">
        <v>955</v>
      </c>
    </row>
    <row r="167" spans="1:11" x14ac:dyDescent="0.25">
      <c r="A167" s="1">
        <v>166</v>
      </c>
      <c r="B167" s="1">
        <v>3</v>
      </c>
      <c r="C167" s="2" t="s">
        <v>1145</v>
      </c>
      <c r="D167" s="238" t="s">
        <v>202</v>
      </c>
      <c r="E167" s="2" t="s">
        <v>1150</v>
      </c>
      <c r="F167" s="2" t="s">
        <v>949</v>
      </c>
      <c r="G167" s="1" t="s">
        <v>954</v>
      </c>
      <c r="H167" s="2">
        <v>60</v>
      </c>
      <c r="I167" s="235">
        <v>47863</v>
      </c>
      <c r="J167" s="2">
        <v>6</v>
      </c>
      <c r="K167" s="2" t="s">
        <v>960</v>
      </c>
    </row>
    <row r="168" spans="1:11" x14ac:dyDescent="0.25">
      <c r="A168" s="1">
        <v>167</v>
      </c>
      <c r="B168" s="1">
        <v>3</v>
      </c>
      <c r="C168" s="2" t="s">
        <v>1145</v>
      </c>
      <c r="D168" s="238" t="s">
        <v>203</v>
      </c>
      <c r="E168" s="2" t="s">
        <v>1151</v>
      </c>
      <c r="F168" s="2" t="s">
        <v>949</v>
      </c>
      <c r="G168" s="1" t="s">
        <v>954</v>
      </c>
      <c r="H168" s="2">
        <v>30</v>
      </c>
      <c r="I168" s="235">
        <v>47407</v>
      </c>
      <c r="J168" s="2">
        <v>6</v>
      </c>
      <c r="K168" s="2" t="s">
        <v>960</v>
      </c>
    </row>
    <row r="169" spans="1:11" x14ac:dyDescent="0.25">
      <c r="A169" s="1">
        <v>168</v>
      </c>
      <c r="B169" s="1">
        <v>3</v>
      </c>
      <c r="C169" s="2" t="s">
        <v>1145</v>
      </c>
      <c r="D169" s="238" t="s">
        <v>204</v>
      </c>
      <c r="E169" s="2" t="s">
        <v>1152</v>
      </c>
      <c r="F169" s="2" t="s">
        <v>949</v>
      </c>
      <c r="G169" s="1" t="s">
        <v>976</v>
      </c>
      <c r="H169" s="2">
        <v>0</v>
      </c>
      <c r="I169" s="235">
        <v>15121</v>
      </c>
      <c r="J169" s="2">
        <v>3</v>
      </c>
      <c r="K169" s="2" t="s">
        <v>1025</v>
      </c>
    </row>
    <row r="170" spans="1:11" x14ac:dyDescent="0.25">
      <c r="A170" s="1">
        <v>169</v>
      </c>
      <c r="B170" s="1">
        <v>3</v>
      </c>
      <c r="C170" s="2" t="s">
        <v>1145</v>
      </c>
      <c r="D170" s="238" t="s">
        <v>205</v>
      </c>
      <c r="E170" s="2" t="s">
        <v>1153</v>
      </c>
      <c r="F170" s="2" t="s">
        <v>949</v>
      </c>
      <c r="G170" s="1" t="s">
        <v>976</v>
      </c>
      <c r="H170" s="2">
        <v>0</v>
      </c>
      <c r="I170" s="235">
        <v>8762</v>
      </c>
      <c r="J170" s="2">
        <v>2</v>
      </c>
      <c r="K170" s="2" t="s">
        <v>977</v>
      </c>
    </row>
    <row r="171" spans="1:11" x14ac:dyDescent="0.25">
      <c r="A171" s="1">
        <v>170</v>
      </c>
      <c r="B171" s="1">
        <v>3</v>
      </c>
      <c r="C171" s="2" t="s">
        <v>1154</v>
      </c>
      <c r="D171" s="238" t="s">
        <v>206</v>
      </c>
      <c r="E171" s="2" t="s">
        <v>1155</v>
      </c>
      <c r="F171" s="2" t="s">
        <v>945</v>
      </c>
      <c r="G171" s="1" t="s">
        <v>946</v>
      </c>
      <c r="H171" s="2">
        <v>659</v>
      </c>
      <c r="I171" s="235">
        <v>174434</v>
      </c>
      <c r="J171" s="2">
        <v>18</v>
      </c>
      <c r="K171" s="2" t="s">
        <v>980</v>
      </c>
    </row>
    <row r="172" spans="1:11" x14ac:dyDescent="0.25">
      <c r="A172" s="1">
        <v>171</v>
      </c>
      <c r="B172" s="1">
        <v>3</v>
      </c>
      <c r="C172" s="2" t="s">
        <v>1154</v>
      </c>
      <c r="D172" s="238" t="s">
        <v>207</v>
      </c>
      <c r="E172" s="2" t="s">
        <v>1156</v>
      </c>
      <c r="F172" s="2" t="s">
        <v>949</v>
      </c>
      <c r="G172" s="1" t="s">
        <v>954</v>
      </c>
      <c r="H172" s="2">
        <v>30</v>
      </c>
      <c r="I172" s="235">
        <v>25887</v>
      </c>
      <c r="J172" s="2">
        <v>5</v>
      </c>
      <c r="K172" s="2" t="s">
        <v>955</v>
      </c>
    </row>
    <row r="173" spans="1:11" x14ac:dyDescent="0.25">
      <c r="A173" s="1">
        <v>172</v>
      </c>
      <c r="B173" s="1">
        <v>3</v>
      </c>
      <c r="C173" s="2" t="s">
        <v>1154</v>
      </c>
      <c r="D173" s="238" t="s">
        <v>208</v>
      </c>
      <c r="E173" s="2" t="s">
        <v>1157</v>
      </c>
      <c r="F173" s="2" t="s">
        <v>949</v>
      </c>
      <c r="G173" s="1" t="s">
        <v>950</v>
      </c>
      <c r="H173" s="2">
        <v>60</v>
      </c>
      <c r="I173" s="235">
        <v>48455</v>
      </c>
      <c r="J173" s="2">
        <v>9</v>
      </c>
      <c r="K173" s="2" t="s">
        <v>973</v>
      </c>
    </row>
    <row r="174" spans="1:11" x14ac:dyDescent="0.25">
      <c r="A174" s="1">
        <v>173</v>
      </c>
      <c r="B174" s="1">
        <v>3</v>
      </c>
      <c r="C174" s="2" t="s">
        <v>1154</v>
      </c>
      <c r="D174" s="238" t="s">
        <v>209</v>
      </c>
      <c r="E174" s="2" t="s">
        <v>1158</v>
      </c>
      <c r="F174" s="2" t="s">
        <v>949</v>
      </c>
      <c r="G174" s="1" t="s">
        <v>954</v>
      </c>
      <c r="H174" s="2">
        <v>60</v>
      </c>
      <c r="I174" s="235">
        <v>53467</v>
      </c>
      <c r="J174" s="2">
        <v>6</v>
      </c>
      <c r="K174" s="2" t="s">
        <v>960</v>
      </c>
    </row>
    <row r="175" spans="1:11" x14ac:dyDescent="0.25">
      <c r="A175" s="1">
        <v>174</v>
      </c>
      <c r="B175" s="1">
        <v>3</v>
      </c>
      <c r="C175" s="2" t="s">
        <v>1154</v>
      </c>
      <c r="D175" s="238" t="s">
        <v>210</v>
      </c>
      <c r="E175" s="2" t="s">
        <v>1159</v>
      </c>
      <c r="F175" s="2" t="s">
        <v>949</v>
      </c>
      <c r="G175" s="1" t="s">
        <v>950</v>
      </c>
      <c r="H175" s="2">
        <v>98</v>
      </c>
      <c r="I175" s="235">
        <v>64561</v>
      </c>
      <c r="J175" s="2">
        <v>10</v>
      </c>
      <c r="K175" s="2" t="s">
        <v>951</v>
      </c>
    </row>
    <row r="176" spans="1:11" x14ac:dyDescent="0.25">
      <c r="A176" s="1">
        <v>175</v>
      </c>
      <c r="B176" s="1">
        <v>3</v>
      </c>
      <c r="C176" s="2" t="s">
        <v>1154</v>
      </c>
      <c r="D176" s="238" t="s">
        <v>211</v>
      </c>
      <c r="E176" s="2" t="s">
        <v>1160</v>
      </c>
      <c r="F176" s="2" t="s">
        <v>949</v>
      </c>
      <c r="G176" s="1" t="s">
        <v>954</v>
      </c>
      <c r="H176" s="2">
        <v>33</v>
      </c>
      <c r="I176" s="235">
        <v>26217</v>
      </c>
      <c r="J176" s="2">
        <v>5</v>
      </c>
      <c r="K176" s="2" t="s">
        <v>955</v>
      </c>
    </row>
    <row r="177" spans="1:11" x14ac:dyDescent="0.25">
      <c r="A177" s="1">
        <v>176</v>
      </c>
      <c r="B177" s="1">
        <v>3</v>
      </c>
      <c r="C177" s="2" t="s">
        <v>1154</v>
      </c>
      <c r="D177" s="238" t="s">
        <v>212</v>
      </c>
      <c r="E177" s="2" t="s">
        <v>1161</v>
      </c>
      <c r="F177" s="2" t="s">
        <v>949</v>
      </c>
      <c r="G177" s="1" t="s">
        <v>957</v>
      </c>
      <c r="H177" s="2">
        <v>105</v>
      </c>
      <c r="I177" s="235">
        <v>76298</v>
      </c>
      <c r="J177" s="2">
        <v>13</v>
      </c>
      <c r="K177" s="2" t="s">
        <v>958</v>
      </c>
    </row>
    <row r="178" spans="1:11" x14ac:dyDescent="0.25">
      <c r="A178" s="1">
        <v>177</v>
      </c>
      <c r="B178" s="1">
        <v>3</v>
      </c>
      <c r="C178" s="2" t="s">
        <v>1154</v>
      </c>
      <c r="D178" s="238" t="s">
        <v>213</v>
      </c>
      <c r="E178" s="2" t="s">
        <v>1162</v>
      </c>
      <c r="F178" s="2" t="s">
        <v>949</v>
      </c>
      <c r="G178" s="1" t="s">
        <v>950</v>
      </c>
      <c r="H178" s="2">
        <v>68</v>
      </c>
      <c r="I178" s="235">
        <v>51687</v>
      </c>
      <c r="J178" s="2">
        <v>10</v>
      </c>
      <c r="K178" s="2" t="s">
        <v>951</v>
      </c>
    </row>
    <row r="179" spans="1:11" x14ac:dyDescent="0.25">
      <c r="A179" s="1">
        <v>178</v>
      </c>
      <c r="B179" s="1">
        <v>3</v>
      </c>
      <c r="C179" s="2" t="s">
        <v>1154</v>
      </c>
      <c r="D179" s="238" t="s">
        <v>214</v>
      </c>
      <c r="E179" s="2" t="s">
        <v>1163</v>
      </c>
      <c r="F179" s="2" t="s">
        <v>949</v>
      </c>
      <c r="G179" s="1" t="s">
        <v>954</v>
      </c>
      <c r="H179" s="2">
        <v>60</v>
      </c>
      <c r="I179" s="235">
        <v>55781</v>
      </c>
      <c r="J179" s="2">
        <v>6</v>
      </c>
      <c r="K179" s="2" t="s">
        <v>960</v>
      </c>
    </row>
    <row r="180" spans="1:11" x14ac:dyDescent="0.25">
      <c r="A180" s="1">
        <v>179</v>
      </c>
      <c r="B180" s="1">
        <v>3</v>
      </c>
      <c r="C180" s="2" t="s">
        <v>1154</v>
      </c>
      <c r="D180" s="238" t="s">
        <v>215</v>
      </c>
      <c r="E180" s="2" t="s">
        <v>1164</v>
      </c>
      <c r="F180" s="2" t="s">
        <v>949</v>
      </c>
      <c r="G180" s="1" t="s">
        <v>954</v>
      </c>
      <c r="H180" s="2">
        <v>30</v>
      </c>
      <c r="I180" s="235">
        <v>44279</v>
      </c>
      <c r="J180" s="2">
        <v>6</v>
      </c>
      <c r="K180" s="2" t="s">
        <v>960</v>
      </c>
    </row>
    <row r="181" spans="1:11" x14ac:dyDescent="0.25">
      <c r="A181" s="1">
        <v>180</v>
      </c>
      <c r="B181" s="1">
        <v>3</v>
      </c>
      <c r="C181" s="2" t="s">
        <v>1154</v>
      </c>
      <c r="D181" s="238" t="s">
        <v>216</v>
      </c>
      <c r="E181" s="2" t="s">
        <v>1165</v>
      </c>
      <c r="F181" s="2" t="s">
        <v>949</v>
      </c>
      <c r="G181" s="1" t="s">
        <v>957</v>
      </c>
      <c r="H181" s="2">
        <v>106</v>
      </c>
      <c r="I181" s="235">
        <v>84561</v>
      </c>
      <c r="J181" s="2">
        <v>13</v>
      </c>
      <c r="K181" s="2" t="s">
        <v>958</v>
      </c>
    </row>
    <row r="182" spans="1:11" x14ac:dyDescent="0.25">
      <c r="A182" s="1">
        <v>181</v>
      </c>
      <c r="B182" s="1">
        <v>3</v>
      </c>
      <c r="C182" s="2" t="s">
        <v>1154</v>
      </c>
      <c r="D182" s="238" t="s">
        <v>217</v>
      </c>
      <c r="E182" s="2" t="s">
        <v>1166</v>
      </c>
      <c r="F182" s="2" t="s">
        <v>949</v>
      </c>
      <c r="G182" s="1" t="s">
        <v>954</v>
      </c>
      <c r="H182" s="2">
        <v>34</v>
      </c>
      <c r="I182" s="235">
        <v>30659</v>
      </c>
      <c r="J182" s="2">
        <v>6</v>
      </c>
      <c r="K182" s="2" t="s">
        <v>960</v>
      </c>
    </row>
    <row r="183" spans="1:11" x14ac:dyDescent="0.25">
      <c r="A183" s="1">
        <v>182</v>
      </c>
      <c r="B183" s="1">
        <v>3</v>
      </c>
      <c r="C183" s="2" t="s">
        <v>1154</v>
      </c>
      <c r="D183" s="238" t="s">
        <v>218</v>
      </c>
      <c r="E183" s="2" t="s">
        <v>1167</v>
      </c>
      <c r="F183" s="2" t="s">
        <v>949</v>
      </c>
      <c r="G183" s="1" t="s">
        <v>954</v>
      </c>
      <c r="H183" s="2">
        <v>35</v>
      </c>
      <c r="I183" s="235">
        <v>40625</v>
      </c>
      <c r="J183" s="2">
        <v>6</v>
      </c>
      <c r="K183" s="2" t="s">
        <v>960</v>
      </c>
    </row>
    <row r="184" spans="1:11" x14ac:dyDescent="0.25">
      <c r="A184" s="1">
        <v>183</v>
      </c>
      <c r="B184" s="1">
        <v>3</v>
      </c>
      <c r="C184" s="2" t="s">
        <v>1154</v>
      </c>
      <c r="D184" s="238" t="s">
        <v>219</v>
      </c>
      <c r="E184" s="2" t="s">
        <v>1168</v>
      </c>
      <c r="F184" s="2" t="s">
        <v>949</v>
      </c>
      <c r="G184" s="1" t="s">
        <v>976</v>
      </c>
      <c r="H184" s="2">
        <v>0</v>
      </c>
      <c r="I184" s="235">
        <v>14966</v>
      </c>
      <c r="J184" s="2">
        <v>2</v>
      </c>
      <c r="K184" s="2" t="s">
        <v>977</v>
      </c>
    </row>
    <row r="185" spans="1:11" x14ac:dyDescent="0.25">
      <c r="A185" s="1">
        <v>184</v>
      </c>
      <c r="B185" s="1">
        <v>3</v>
      </c>
      <c r="C185" s="2" t="s">
        <v>1169</v>
      </c>
      <c r="D185" s="238" t="s">
        <v>220</v>
      </c>
      <c r="E185" s="2" t="s">
        <v>1170</v>
      </c>
      <c r="F185" s="2" t="s">
        <v>982</v>
      </c>
      <c r="G185" s="1" t="s">
        <v>1009</v>
      </c>
      <c r="H185" s="2">
        <v>456</v>
      </c>
      <c r="I185" s="235">
        <v>80303</v>
      </c>
      <c r="J185" s="2">
        <v>17</v>
      </c>
      <c r="K185" s="2" t="s">
        <v>1010</v>
      </c>
    </row>
    <row r="186" spans="1:11" x14ac:dyDescent="0.25">
      <c r="A186" s="1">
        <v>185</v>
      </c>
      <c r="B186" s="1">
        <v>3</v>
      </c>
      <c r="C186" s="2" t="s">
        <v>1169</v>
      </c>
      <c r="D186" s="238" t="s">
        <v>221</v>
      </c>
      <c r="E186" s="2" t="s">
        <v>1171</v>
      </c>
      <c r="F186" s="2" t="s">
        <v>949</v>
      </c>
      <c r="G186" s="1" t="s">
        <v>954</v>
      </c>
      <c r="H186" s="2">
        <v>35</v>
      </c>
      <c r="I186" s="235">
        <v>16654</v>
      </c>
      <c r="J186" s="2">
        <v>5</v>
      </c>
      <c r="K186" s="2" t="s">
        <v>955</v>
      </c>
    </row>
    <row r="187" spans="1:11" x14ac:dyDescent="0.25">
      <c r="A187" s="1">
        <v>186</v>
      </c>
      <c r="B187" s="1">
        <v>3</v>
      </c>
      <c r="C187" s="2" t="s">
        <v>1169</v>
      </c>
      <c r="D187" s="238" t="s">
        <v>222</v>
      </c>
      <c r="E187" s="2" t="s">
        <v>1172</v>
      </c>
      <c r="F187" s="2" t="s">
        <v>949</v>
      </c>
      <c r="G187" s="1" t="s">
        <v>954</v>
      </c>
      <c r="H187" s="2">
        <v>35</v>
      </c>
      <c r="I187" s="235">
        <v>32923</v>
      </c>
      <c r="J187" s="2">
        <v>6</v>
      </c>
      <c r="K187" s="2" t="s">
        <v>960</v>
      </c>
    </row>
    <row r="188" spans="1:11" x14ac:dyDescent="0.25">
      <c r="A188" s="1">
        <v>187</v>
      </c>
      <c r="B188" s="1">
        <v>3</v>
      </c>
      <c r="C188" s="2" t="s">
        <v>1169</v>
      </c>
      <c r="D188" s="238" t="s">
        <v>223</v>
      </c>
      <c r="E188" s="2" t="s">
        <v>1173</v>
      </c>
      <c r="F188" s="2" t="s">
        <v>949</v>
      </c>
      <c r="G188" s="1" t="s">
        <v>957</v>
      </c>
      <c r="H188" s="2">
        <v>101</v>
      </c>
      <c r="I188" s="235">
        <v>46367</v>
      </c>
      <c r="J188" s="2">
        <v>13</v>
      </c>
      <c r="K188" s="2" t="s">
        <v>958</v>
      </c>
    </row>
    <row r="189" spans="1:11" x14ac:dyDescent="0.25">
      <c r="A189" s="1">
        <v>188</v>
      </c>
      <c r="B189" s="1">
        <v>3</v>
      </c>
      <c r="C189" s="2" t="s">
        <v>1169</v>
      </c>
      <c r="D189" s="238" t="s">
        <v>224</v>
      </c>
      <c r="E189" s="2" t="s">
        <v>1174</v>
      </c>
      <c r="F189" s="2" t="s">
        <v>949</v>
      </c>
      <c r="G189" s="1" t="s">
        <v>954</v>
      </c>
      <c r="H189" s="2">
        <v>45</v>
      </c>
      <c r="I189" s="235">
        <v>34894</v>
      </c>
      <c r="J189" s="2">
        <v>6</v>
      </c>
      <c r="K189" s="2" t="s">
        <v>960</v>
      </c>
    </row>
    <row r="190" spans="1:11" x14ac:dyDescent="0.25">
      <c r="A190" s="1">
        <v>189</v>
      </c>
      <c r="B190" s="1">
        <v>3</v>
      </c>
      <c r="C190" s="2" t="s">
        <v>1169</v>
      </c>
      <c r="D190" s="238" t="s">
        <v>225</v>
      </c>
      <c r="E190" s="2" t="s">
        <v>1175</v>
      </c>
      <c r="F190" s="2" t="s">
        <v>949</v>
      </c>
      <c r="G190" s="1" t="s">
        <v>954</v>
      </c>
      <c r="H190" s="2">
        <v>43</v>
      </c>
      <c r="I190" s="235">
        <v>31447</v>
      </c>
      <c r="J190" s="2">
        <v>6</v>
      </c>
      <c r="K190" s="2" t="s">
        <v>960</v>
      </c>
    </row>
    <row r="191" spans="1:11" x14ac:dyDescent="0.25">
      <c r="A191" s="1">
        <v>190</v>
      </c>
      <c r="B191" s="1">
        <v>3</v>
      </c>
      <c r="C191" s="2" t="s">
        <v>1169</v>
      </c>
      <c r="D191" s="238" t="s">
        <v>226</v>
      </c>
      <c r="E191" s="2" t="s">
        <v>1176</v>
      </c>
      <c r="F191" s="2" t="s">
        <v>949</v>
      </c>
      <c r="G191" s="1" t="s">
        <v>954</v>
      </c>
      <c r="H191" s="2">
        <v>34</v>
      </c>
      <c r="I191" s="235">
        <v>31224</v>
      </c>
      <c r="J191" s="2">
        <v>6</v>
      </c>
      <c r="K191" s="2" t="s">
        <v>960</v>
      </c>
    </row>
    <row r="192" spans="1:11" x14ac:dyDescent="0.25">
      <c r="A192" s="1">
        <v>191</v>
      </c>
      <c r="B192" s="1">
        <v>3</v>
      </c>
      <c r="C192" s="2" t="s">
        <v>1169</v>
      </c>
      <c r="D192" s="238" t="s">
        <v>227</v>
      </c>
      <c r="E192" s="2" t="s">
        <v>1177</v>
      </c>
      <c r="F192" s="2" t="s">
        <v>949</v>
      </c>
      <c r="G192" s="1" t="s">
        <v>957</v>
      </c>
      <c r="H192" s="2">
        <v>100</v>
      </c>
      <c r="I192" s="235">
        <v>60415</v>
      </c>
      <c r="J192" s="2">
        <v>13</v>
      </c>
      <c r="K192" s="2" t="s">
        <v>958</v>
      </c>
    </row>
    <row r="193" spans="1:11" x14ac:dyDescent="0.25">
      <c r="A193" s="1">
        <v>192</v>
      </c>
      <c r="B193" s="1">
        <v>3</v>
      </c>
      <c r="C193" s="2" t="s">
        <v>1169</v>
      </c>
      <c r="D193" s="238" t="s">
        <v>228</v>
      </c>
      <c r="E193" s="2" t="s">
        <v>1178</v>
      </c>
      <c r="F193" s="2" t="s">
        <v>949</v>
      </c>
      <c r="G193" s="1" t="s">
        <v>954</v>
      </c>
      <c r="H193" s="2">
        <v>34</v>
      </c>
      <c r="I193" s="235">
        <v>24245</v>
      </c>
      <c r="J193" s="2">
        <v>5</v>
      </c>
      <c r="K193" s="2" t="s">
        <v>955</v>
      </c>
    </row>
    <row r="194" spans="1:11" x14ac:dyDescent="0.25">
      <c r="A194" s="1">
        <v>193</v>
      </c>
      <c r="B194" s="1">
        <v>3</v>
      </c>
      <c r="C194" s="2" t="s">
        <v>1169</v>
      </c>
      <c r="D194" s="238" t="s">
        <v>229</v>
      </c>
      <c r="E194" s="2" t="s">
        <v>1179</v>
      </c>
      <c r="F194" s="2" t="s">
        <v>949</v>
      </c>
      <c r="G194" s="1" t="s">
        <v>976</v>
      </c>
      <c r="H194" s="2">
        <v>0</v>
      </c>
      <c r="I194" s="235">
        <v>17713</v>
      </c>
      <c r="J194" s="2">
        <v>3</v>
      </c>
      <c r="K194" s="2" t="s">
        <v>1025</v>
      </c>
    </row>
    <row r="195" spans="1:11" x14ac:dyDescent="0.25">
      <c r="A195" s="1">
        <v>194</v>
      </c>
      <c r="B195" s="1">
        <v>3</v>
      </c>
      <c r="C195" s="2" t="s">
        <v>1169</v>
      </c>
      <c r="D195" s="238" t="s">
        <v>230</v>
      </c>
      <c r="E195" s="2" t="s">
        <v>1180</v>
      </c>
      <c r="F195" s="2" t="s">
        <v>949</v>
      </c>
      <c r="G195" s="1" t="s">
        <v>976</v>
      </c>
      <c r="H195" s="2">
        <v>0</v>
      </c>
      <c r="I195" s="235">
        <v>13994</v>
      </c>
      <c r="J195" s="2">
        <v>2</v>
      </c>
      <c r="K195" s="2" t="s">
        <v>977</v>
      </c>
    </row>
    <row r="196" spans="1:11" x14ac:dyDescent="0.25">
      <c r="A196" s="1">
        <v>195</v>
      </c>
      <c r="B196" s="1">
        <v>3</v>
      </c>
      <c r="C196" s="2" t="s">
        <v>1169</v>
      </c>
      <c r="D196" s="238" t="s">
        <v>231</v>
      </c>
      <c r="E196" s="2" t="s">
        <v>1181</v>
      </c>
      <c r="F196" s="2" t="s">
        <v>949</v>
      </c>
      <c r="G196" s="1" t="s">
        <v>976</v>
      </c>
      <c r="H196" s="2">
        <v>0</v>
      </c>
      <c r="I196" s="235">
        <v>10727</v>
      </c>
      <c r="J196" s="2">
        <v>2</v>
      </c>
      <c r="K196" s="2" t="s">
        <v>977</v>
      </c>
    </row>
    <row r="197" spans="1:11" x14ac:dyDescent="0.25">
      <c r="A197" s="1">
        <v>196</v>
      </c>
      <c r="B197" s="1">
        <v>3</v>
      </c>
      <c r="C197" s="2" t="s">
        <v>1182</v>
      </c>
      <c r="D197" s="238" t="s">
        <v>232</v>
      </c>
      <c r="E197" s="2" t="s">
        <v>1183</v>
      </c>
      <c r="F197" s="2" t="s">
        <v>982</v>
      </c>
      <c r="G197" s="1" t="s">
        <v>1009</v>
      </c>
      <c r="H197" s="2">
        <v>345</v>
      </c>
      <c r="I197" s="235">
        <v>37850</v>
      </c>
      <c r="J197" s="2">
        <v>16</v>
      </c>
      <c r="K197" s="2" t="s">
        <v>1048</v>
      </c>
    </row>
    <row r="198" spans="1:11" x14ac:dyDescent="0.25">
      <c r="A198" s="1">
        <v>197</v>
      </c>
      <c r="B198" s="1">
        <v>3</v>
      </c>
      <c r="C198" s="2" t="s">
        <v>1182</v>
      </c>
      <c r="D198" s="238" t="s">
        <v>233</v>
      </c>
      <c r="E198" s="2" t="s">
        <v>1184</v>
      </c>
      <c r="F198" s="2" t="s">
        <v>949</v>
      </c>
      <c r="G198" s="1" t="s">
        <v>954</v>
      </c>
      <c r="H198" s="2">
        <v>105</v>
      </c>
      <c r="I198" s="235">
        <v>32126</v>
      </c>
      <c r="J198" s="2">
        <v>6</v>
      </c>
      <c r="K198" s="2" t="s">
        <v>960</v>
      </c>
    </row>
    <row r="199" spans="1:11" x14ac:dyDescent="0.25">
      <c r="A199" s="1">
        <v>198</v>
      </c>
      <c r="B199" s="1">
        <v>3</v>
      </c>
      <c r="C199" s="2" t="s">
        <v>1182</v>
      </c>
      <c r="D199" s="238" t="s">
        <v>234</v>
      </c>
      <c r="E199" s="2" t="s">
        <v>1185</v>
      </c>
      <c r="F199" s="2" t="s">
        <v>949</v>
      </c>
      <c r="G199" s="1" t="s">
        <v>954</v>
      </c>
      <c r="H199" s="2">
        <v>44</v>
      </c>
      <c r="I199" s="235">
        <v>24789</v>
      </c>
      <c r="J199" s="2">
        <v>5</v>
      </c>
      <c r="K199" s="2" t="s">
        <v>955</v>
      </c>
    </row>
    <row r="200" spans="1:11" x14ac:dyDescent="0.25">
      <c r="A200" s="1">
        <v>199</v>
      </c>
      <c r="B200" s="1">
        <v>3</v>
      </c>
      <c r="C200" s="2" t="s">
        <v>1182</v>
      </c>
      <c r="D200" s="238" t="s">
        <v>235</v>
      </c>
      <c r="E200" s="2" t="s">
        <v>1186</v>
      </c>
      <c r="F200" s="2" t="s">
        <v>949</v>
      </c>
      <c r="G200" s="1" t="s">
        <v>950</v>
      </c>
      <c r="H200" s="2">
        <v>90</v>
      </c>
      <c r="I200" s="235">
        <v>41345</v>
      </c>
      <c r="J200" s="2">
        <v>9</v>
      </c>
      <c r="K200" s="2" t="s">
        <v>973</v>
      </c>
    </row>
    <row r="201" spans="1:11" x14ac:dyDescent="0.25">
      <c r="A201" s="1">
        <v>200</v>
      </c>
      <c r="B201" s="1">
        <v>3</v>
      </c>
      <c r="C201" s="2" t="s">
        <v>1182</v>
      </c>
      <c r="D201" s="238" t="s">
        <v>236</v>
      </c>
      <c r="E201" s="2" t="s">
        <v>1187</v>
      </c>
      <c r="F201" s="2" t="s">
        <v>949</v>
      </c>
      <c r="G201" s="1" t="s">
        <v>976</v>
      </c>
      <c r="H201" s="2">
        <v>10</v>
      </c>
      <c r="I201" s="235">
        <v>9596</v>
      </c>
      <c r="J201" s="2">
        <v>2</v>
      </c>
      <c r="K201" s="2" t="s">
        <v>977</v>
      </c>
    </row>
    <row r="202" spans="1:11" x14ac:dyDescent="0.25">
      <c r="A202" s="1">
        <v>201</v>
      </c>
      <c r="B202" s="1">
        <v>3</v>
      </c>
      <c r="C202" s="2" t="s">
        <v>1182</v>
      </c>
      <c r="D202" s="238" t="s">
        <v>237</v>
      </c>
      <c r="E202" s="2" t="s">
        <v>1188</v>
      </c>
      <c r="F202" s="2" t="s">
        <v>949</v>
      </c>
      <c r="G202" s="1" t="s">
        <v>954</v>
      </c>
      <c r="H202" s="2">
        <v>65</v>
      </c>
      <c r="I202" s="235">
        <v>44453</v>
      </c>
      <c r="J202" s="2">
        <v>6</v>
      </c>
      <c r="K202" s="2" t="s">
        <v>960</v>
      </c>
    </row>
    <row r="203" spans="1:11" x14ac:dyDescent="0.25">
      <c r="A203" s="1">
        <v>202</v>
      </c>
      <c r="B203" s="1">
        <v>3</v>
      </c>
      <c r="C203" s="2" t="s">
        <v>1182</v>
      </c>
      <c r="D203" s="238" t="s">
        <v>238</v>
      </c>
      <c r="E203" s="2" t="s">
        <v>1189</v>
      </c>
      <c r="F203" s="2" t="s">
        <v>949</v>
      </c>
      <c r="G203" s="1" t="s">
        <v>954</v>
      </c>
      <c r="H203" s="2">
        <v>60</v>
      </c>
      <c r="I203" s="235">
        <v>42750</v>
      </c>
      <c r="J203" s="2">
        <v>6</v>
      </c>
      <c r="K203" s="2" t="s">
        <v>960</v>
      </c>
    </row>
    <row r="204" spans="1:11" x14ac:dyDescent="0.25">
      <c r="A204" s="1">
        <v>203</v>
      </c>
      <c r="B204" s="1">
        <v>3</v>
      </c>
      <c r="C204" s="2" t="s">
        <v>1182</v>
      </c>
      <c r="D204" s="238" t="s">
        <v>239</v>
      </c>
      <c r="E204" s="2" t="s">
        <v>1190</v>
      </c>
      <c r="F204" s="2" t="s">
        <v>949</v>
      </c>
      <c r="G204" s="1" t="s">
        <v>954</v>
      </c>
      <c r="H204" s="2">
        <v>30</v>
      </c>
      <c r="I204" s="235">
        <v>16010</v>
      </c>
      <c r="J204" s="2">
        <v>5</v>
      </c>
      <c r="K204" s="2" t="s">
        <v>955</v>
      </c>
    </row>
    <row r="205" spans="1:11" x14ac:dyDescent="0.25">
      <c r="A205" s="1">
        <v>204</v>
      </c>
      <c r="B205" s="1">
        <v>4</v>
      </c>
      <c r="C205" s="2" t="s">
        <v>1191</v>
      </c>
      <c r="D205" s="238" t="s">
        <v>240</v>
      </c>
      <c r="E205" s="2" t="s">
        <v>1192</v>
      </c>
      <c r="F205" s="2" t="s">
        <v>982</v>
      </c>
      <c r="G205" s="1" t="s">
        <v>1009</v>
      </c>
      <c r="H205" s="2">
        <v>314</v>
      </c>
      <c r="I205" s="235">
        <v>64944</v>
      </c>
      <c r="J205" s="2">
        <v>16</v>
      </c>
      <c r="K205" s="2" t="s">
        <v>1048</v>
      </c>
    </row>
    <row r="206" spans="1:11" x14ac:dyDescent="0.25">
      <c r="A206" s="1">
        <v>205</v>
      </c>
      <c r="B206" s="1">
        <v>4</v>
      </c>
      <c r="C206" s="2" t="s">
        <v>1191</v>
      </c>
      <c r="D206" s="238" t="s">
        <v>241</v>
      </c>
      <c r="E206" s="2" t="s">
        <v>1193</v>
      </c>
      <c r="F206" s="2" t="s">
        <v>949</v>
      </c>
      <c r="G206" s="1" t="s">
        <v>976</v>
      </c>
      <c r="H206" s="2">
        <v>10</v>
      </c>
      <c r="I206" s="235">
        <v>14667</v>
      </c>
      <c r="J206" s="2">
        <v>2</v>
      </c>
      <c r="K206" s="2" t="s">
        <v>977</v>
      </c>
    </row>
    <row r="207" spans="1:11" x14ac:dyDescent="0.25">
      <c r="A207" s="1">
        <v>206</v>
      </c>
      <c r="B207" s="1">
        <v>4</v>
      </c>
      <c r="C207" s="2" t="s">
        <v>1191</v>
      </c>
      <c r="D207" s="238" t="s">
        <v>242</v>
      </c>
      <c r="E207" s="2" t="s">
        <v>1194</v>
      </c>
      <c r="F207" s="2" t="s">
        <v>949</v>
      </c>
      <c r="G207" s="1" t="s">
        <v>954</v>
      </c>
      <c r="H207" s="2">
        <v>70</v>
      </c>
      <c r="I207" s="235">
        <v>45277</v>
      </c>
      <c r="J207" s="2">
        <v>6</v>
      </c>
      <c r="K207" s="2" t="s">
        <v>960</v>
      </c>
    </row>
    <row r="208" spans="1:11" x14ac:dyDescent="0.25">
      <c r="A208" s="1">
        <v>207</v>
      </c>
      <c r="B208" s="1">
        <v>4</v>
      </c>
      <c r="C208" s="2" t="s">
        <v>1191</v>
      </c>
      <c r="D208" s="238" t="s">
        <v>243</v>
      </c>
      <c r="E208" s="2" t="s">
        <v>1195</v>
      </c>
      <c r="F208" s="2" t="s">
        <v>949</v>
      </c>
      <c r="G208" s="1" t="s">
        <v>954</v>
      </c>
      <c r="H208" s="2">
        <v>33</v>
      </c>
      <c r="I208" s="235">
        <v>29180</v>
      </c>
      <c r="J208" s="2">
        <v>5</v>
      </c>
      <c r="K208" s="2" t="s">
        <v>955</v>
      </c>
    </row>
    <row r="209" spans="1:11" x14ac:dyDescent="0.25">
      <c r="A209" s="1">
        <v>208</v>
      </c>
      <c r="B209" s="1">
        <v>4</v>
      </c>
      <c r="C209" s="2" t="s">
        <v>1196</v>
      </c>
      <c r="D209" s="238" t="s">
        <v>244</v>
      </c>
      <c r="E209" s="2" t="s">
        <v>1197</v>
      </c>
      <c r="F209" s="2" t="s">
        <v>945</v>
      </c>
      <c r="G209" s="1" t="s">
        <v>946</v>
      </c>
      <c r="H209" s="2">
        <v>515</v>
      </c>
      <c r="I209" s="235">
        <v>224405</v>
      </c>
      <c r="J209" s="2">
        <v>18</v>
      </c>
      <c r="K209" s="2" t="s">
        <v>980</v>
      </c>
    </row>
    <row r="210" spans="1:11" x14ac:dyDescent="0.25">
      <c r="A210" s="1">
        <v>209</v>
      </c>
      <c r="B210" s="1">
        <v>4</v>
      </c>
      <c r="C210" s="2" t="s">
        <v>1196</v>
      </c>
      <c r="D210" s="238" t="s">
        <v>245</v>
      </c>
      <c r="E210" s="2" t="s">
        <v>1198</v>
      </c>
      <c r="F210" s="2" t="s">
        <v>949</v>
      </c>
      <c r="G210" s="1" t="s">
        <v>950</v>
      </c>
      <c r="H210" s="2">
        <v>20</v>
      </c>
      <c r="I210" s="235">
        <v>50916</v>
      </c>
      <c r="J210" s="2">
        <v>10</v>
      </c>
      <c r="K210" s="2" t="s">
        <v>951</v>
      </c>
    </row>
    <row r="211" spans="1:11" x14ac:dyDescent="0.25">
      <c r="A211" s="1">
        <v>210</v>
      </c>
      <c r="B211" s="1">
        <v>4</v>
      </c>
      <c r="C211" s="2" t="s">
        <v>1196</v>
      </c>
      <c r="D211" s="238" t="s">
        <v>246</v>
      </c>
      <c r="E211" s="2" t="s">
        <v>1199</v>
      </c>
      <c r="F211" s="2" t="s">
        <v>949</v>
      </c>
      <c r="G211" s="1" t="s">
        <v>957</v>
      </c>
      <c r="H211" s="2">
        <v>63</v>
      </c>
      <c r="I211" s="235">
        <v>71538</v>
      </c>
      <c r="J211" s="2">
        <v>12</v>
      </c>
      <c r="K211" s="2" t="s">
        <v>962</v>
      </c>
    </row>
    <row r="212" spans="1:11" x14ac:dyDescent="0.25">
      <c r="A212" s="1">
        <v>211</v>
      </c>
      <c r="B212" s="1">
        <v>4</v>
      </c>
      <c r="C212" s="2" t="s">
        <v>1196</v>
      </c>
      <c r="D212" s="238" t="s">
        <v>247</v>
      </c>
      <c r="E212" s="2" t="s">
        <v>1200</v>
      </c>
      <c r="F212" s="2" t="s">
        <v>949</v>
      </c>
      <c r="G212" s="1" t="s">
        <v>957</v>
      </c>
      <c r="H212" s="2">
        <v>30</v>
      </c>
      <c r="I212" s="235">
        <v>74075</v>
      </c>
      <c r="J212" s="2">
        <v>12</v>
      </c>
      <c r="K212" s="2" t="s">
        <v>962</v>
      </c>
    </row>
    <row r="213" spans="1:11" x14ac:dyDescent="0.25">
      <c r="A213" s="1">
        <v>212</v>
      </c>
      <c r="B213" s="1">
        <v>4</v>
      </c>
      <c r="C213" s="2" t="s">
        <v>1196</v>
      </c>
      <c r="D213" s="238" t="s">
        <v>248</v>
      </c>
      <c r="E213" s="2" t="s">
        <v>1201</v>
      </c>
      <c r="F213" s="2" t="s">
        <v>949</v>
      </c>
      <c r="G213" s="1" t="s">
        <v>954</v>
      </c>
      <c r="H213" s="2">
        <v>54</v>
      </c>
      <c r="I213" s="235">
        <v>50288</v>
      </c>
      <c r="J213" s="2">
        <v>6</v>
      </c>
      <c r="K213" s="2" t="s">
        <v>960</v>
      </c>
    </row>
    <row r="214" spans="1:11" x14ac:dyDescent="0.25">
      <c r="A214" s="1">
        <v>213</v>
      </c>
      <c r="B214" s="1">
        <v>4</v>
      </c>
      <c r="C214" s="2" t="s">
        <v>1196</v>
      </c>
      <c r="D214" s="238" t="s">
        <v>249</v>
      </c>
      <c r="E214" s="2" t="s">
        <v>1202</v>
      </c>
      <c r="F214" s="2" t="s">
        <v>949</v>
      </c>
      <c r="G214" s="1" t="s">
        <v>950</v>
      </c>
      <c r="H214" s="2">
        <v>35</v>
      </c>
      <c r="I214" s="235">
        <v>60330</v>
      </c>
      <c r="J214" s="2">
        <v>10</v>
      </c>
      <c r="K214" s="2" t="s">
        <v>951</v>
      </c>
    </row>
    <row r="215" spans="1:11" x14ac:dyDescent="0.25">
      <c r="A215" s="1">
        <v>214</v>
      </c>
      <c r="B215" s="1">
        <v>4</v>
      </c>
      <c r="C215" s="2" t="s">
        <v>1196</v>
      </c>
      <c r="D215" s="238" t="s">
        <v>250</v>
      </c>
      <c r="E215" s="2" t="s">
        <v>1203</v>
      </c>
      <c r="F215" s="2" t="s">
        <v>949</v>
      </c>
      <c r="G215" s="1" t="s">
        <v>976</v>
      </c>
      <c r="H215" s="2">
        <v>30</v>
      </c>
      <c r="I215" s="235">
        <v>10700</v>
      </c>
      <c r="J215" s="2">
        <v>2</v>
      </c>
      <c r="K215" s="2" t="s">
        <v>977</v>
      </c>
    </row>
    <row r="216" spans="1:11" x14ac:dyDescent="0.25">
      <c r="A216" s="1">
        <v>215</v>
      </c>
      <c r="B216" s="1">
        <v>4</v>
      </c>
      <c r="C216" s="2" t="s">
        <v>1204</v>
      </c>
      <c r="D216" s="238" t="s">
        <v>251</v>
      </c>
      <c r="E216" s="2" t="s">
        <v>1205</v>
      </c>
      <c r="F216" s="2" t="s">
        <v>982</v>
      </c>
      <c r="G216" s="1" t="s">
        <v>1009</v>
      </c>
      <c r="H216" s="2">
        <v>380</v>
      </c>
      <c r="I216" s="235">
        <v>136862</v>
      </c>
      <c r="J216" s="2">
        <v>16</v>
      </c>
      <c r="K216" s="2" t="s">
        <v>1048</v>
      </c>
    </row>
    <row r="217" spans="1:11" x14ac:dyDescent="0.25">
      <c r="A217" s="1">
        <v>216</v>
      </c>
      <c r="B217" s="1">
        <v>4</v>
      </c>
      <c r="C217" s="2" t="s">
        <v>1204</v>
      </c>
      <c r="D217" s="238" t="s">
        <v>252</v>
      </c>
      <c r="E217" s="2" t="s">
        <v>1206</v>
      </c>
      <c r="F217" s="2" t="s">
        <v>949</v>
      </c>
      <c r="G217" s="1" t="s">
        <v>954</v>
      </c>
      <c r="H217" s="2">
        <v>34</v>
      </c>
      <c r="I217" s="235">
        <v>87304</v>
      </c>
      <c r="J217" s="2">
        <v>7</v>
      </c>
      <c r="K217" s="2" t="s">
        <v>964</v>
      </c>
    </row>
    <row r="218" spans="1:11" x14ac:dyDescent="0.25">
      <c r="A218" s="1">
        <v>217</v>
      </c>
      <c r="B218" s="1">
        <v>4</v>
      </c>
      <c r="C218" s="2" t="s">
        <v>1204</v>
      </c>
      <c r="D218" s="238" t="s">
        <v>253</v>
      </c>
      <c r="E218" s="2" t="s">
        <v>1207</v>
      </c>
      <c r="F218" s="2" t="s">
        <v>949</v>
      </c>
      <c r="G218" s="1" t="s">
        <v>957</v>
      </c>
      <c r="H218" s="2">
        <v>66</v>
      </c>
      <c r="I218" s="235">
        <v>76677</v>
      </c>
      <c r="J218" s="2">
        <v>12</v>
      </c>
      <c r="K218" s="2" t="s">
        <v>962</v>
      </c>
    </row>
    <row r="219" spans="1:11" x14ac:dyDescent="0.25">
      <c r="A219" s="1">
        <v>218</v>
      </c>
      <c r="B219" s="1">
        <v>4</v>
      </c>
      <c r="C219" s="2" t="s">
        <v>1204</v>
      </c>
      <c r="D219" s="238" t="s">
        <v>254</v>
      </c>
      <c r="E219" s="2" t="s">
        <v>1208</v>
      </c>
      <c r="F219" s="2" t="s">
        <v>949</v>
      </c>
      <c r="G219" s="1" t="s">
        <v>954</v>
      </c>
      <c r="H219" s="2">
        <v>30</v>
      </c>
      <c r="I219" s="235">
        <v>44983</v>
      </c>
      <c r="J219" s="2">
        <v>6</v>
      </c>
      <c r="K219" s="2" t="s">
        <v>960</v>
      </c>
    </row>
    <row r="220" spans="1:11" x14ac:dyDescent="0.25">
      <c r="A220" s="1">
        <v>219</v>
      </c>
      <c r="B220" s="1">
        <v>4</v>
      </c>
      <c r="C220" s="2" t="s">
        <v>1204</v>
      </c>
      <c r="D220" s="238" t="s">
        <v>255</v>
      </c>
      <c r="E220" s="2" t="s">
        <v>1209</v>
      </c>
      <c r="F220" s="2" t="s">
        <v>949</v>
      </c>
      <c r="G220" s="1" t="s">
        <v>954</v>
      </c>
      <c r="H220" s="2">
        <v>36</v>
      </c>
      <c r="I220" s="235">
        <v>32788</v>
      </c>
      <c r="J220" s="2">
        <v>6</v>
      </c>
      <c r="K220" s="2" t="s">
        <v>960</v>
      </c>
    </row>
    <row r="221" spans="1:11" x14ac:dyDescent="0.25">
      <c r="A221" s="1">
        <v>220</v>
      </c>
      <c r="B221" s="1">
        <v>4</v>
      </c>
      <c r="C221" s="2" t="s">
        <v>1204</v>
      </c>
      <c r="D221" s="238" t="s">
        <v>256</v>
      </c>
      <c r="E221" s="2" t="s">
        <v>1210</v>
      </c>
      <c r="F221" s="2" t="s">
        <v>949</v>
      </c>
      <c r="G221" s="1" t="s">
        <v>954</v>
      </c>
      <c r="H221" s="2">
        <v>31</v>
      </c>
      <c r="I221" s="235">
        <v>28963</v>
      </c>
      <c r="J221" s="2">
        <v>5</v>
      </c>
      <c r="K221" s="2" t="s">
        <v>955</v>
      </c>
    </row>
    <row r="222" spans="1:11" x14ac:dyDescent="0.25">
      <c r="A222" s="1">
        <v>221</v>
      </c>
      <c r="B222" s="1">
        <v>4</v>
      </c>
      <c r="C222" s="2" t="s">
        <v>1204</v>
      </c>
      <c r="D222" s="238" t="s">
        <v>257</v>
      </c>
      <c r="E222" s="2" t="s">
        <v>1211</v>
      </c>
      <c r="F222" s="2" t="s">
        <v>949</v>
      </c>
      <c r="G222" s="1" t="s">
        <v>954</v>
      </c>
      <c r="H222" s="2">
        <v>36</v>
      </c>
      <c r="I222" s="235">
        <v>60539</v>
      </c>
      <c r="J222" s="2">
        <v>7</v>
      </c>
      <c r="K222" s="2" t="s">
        <v>964</v>
      </c>
    </row>
    <row r="223" spans="1:11" x14ac:dyDescent="0.25">
      <c r="A223" s="1">
        <v>222</v>
      </c>
      <c r="B223" s="1">
        <v>4</v>
      </c>
      <c r="C223" s="2" t="s">
        <v>1204</v>
      </c>
      <c r="D223" s="238" t="s">
        <v>258</v>
      </c>
      <c r="E223" s="2" t="s">
        <v>1212</v>
      </c>
      <c r="F223" s="2" t="s">
        <v>949</v>
      </c>
      <c r="G223" s="1" t="s">
        <v>976</v>
      </c>
      <c r="H223" s="2">
        <v>30</v>
      </c>
      <c r="I223" s="235">
        <v>23146</v>
      </c>
      <c r="J223" s="2">
        <v>3</v>
      </c>
      <c r="K223" s="2" t="s">
        <v>1025</v>
      </c>
    </row>
    <row r="224" spans="1:11" x14ac:dyDescent="0.25">
      <c r="A224" s="1">
        <v>223</v>
      </c>
      <c r="B224" s="1">
        <v>4</v>
      </c>
      <c r="C224" s="2" t="s">
        <v>1213</v>
      </c>
      <c r="D224" s="238" t="s">
        <v>259</v>
      </c>
      <c r="E224" s="2" t="s">
        <v>1214</v>
      </c>
      <c r="F224" s="2" t="s">
        <v>945</v>
      </c>
      <c r="G224" s="1" t="s">
        <v>946</v>
      </c>
      <c r="H224" s="2">
        <v>524</v>
      </c>
      <c r="I224" s="235">
        <v>112822</v>
      </c>
      <c r="J224" s="2">
        <v>18</v>
      </c>
      <c r="K224" s="2" t="s">
        <v>980</v>
      </c>
    </row>
    <row r="225" spans="1:11" x14ac:dyDescent="0.25">
      <c r="A225" s="1">
        <v>224</v>
      </c>
      <c r="B225" s="1">
        <v>4</v>
      </c>
      <c r="C225" s="2" t="s">
        <v>1213</v>
      </c>
      <c r="D225" s="238" t="s">
        <v>260</v>
      </c>
      <c r="E225" s="2" t="s">
        <v>1215</v>
      </c>
      <c r="F225" s="2" t="s">
        <v>982</v>
      </c>
      <c r="G225" s="1" t="s">
        <v>983</v>
      </c>
      <c r="H225" s="2">
        <v>180</v>
      </c>
      <c r="I225" s="235">
        <v>59163</v>
      </c>
      <c r="J225" s="2">
        <v>14</v>
      </c>
      <c r="K225" s="2" t="s">
        <v>1216</v>
      </c>
    </row>
    <row r="226" spans="1:11" x14ac:dyDescent="0.25">
      <c r="A226" s="1">
        <v>225</v>
      </c>
      <c r="B226" s="1">
        <v>4</v>
      </c>
      <c r="C226" s="2" t="s">
        <v>1213</v>
      </c>
      <c r="D226" s="238" t="s">
        <v>261</v>
      </c>
      <c r="E226" s="2" t="s">
        <v>1217</v>
      </c>
      <c r="F226" s="2" t="s">
        <v>949</v>
      </c>
      <c r="G226" s="1" t="s">
        <v>954</v>
      </c>
      <c r="H226" s="2">
        <v>30</v>
      </c>
      <c r="I226" s="235">
        <v>29216</v>
      </c>
      <c r="J226" s="2">
        <v>5</v>
      </c>
      <c r="K226" s="2" t="s">
        <v>955</v>
      </c>
    </row>
    <row r="227" spans="1:11" x14ac:dyDescent="0.25">
      <c r="A227" s="1">
        <v>226</v>
      </c>
      <c r="B227" s="1">
        <v>4</v>
      </c>
      <c r="C227" s="2" t="s">
        <v>1213</v>
      </c>
      <c r="D227" s="238" t="s">
        <v>262</v>
      </c>
      <c r="E227" s="2" t="s">
        <v>1218</v>
      </c>
      <c r="F227" s="2" t="s">
        <v>949</v>
      </c>
      <c r="G227" s="1" t="s">
        <v>954</v>
      </c>
      <c r="H227" s="2">
        <v>45</v>
      </c>
      <c r="I227" s="235">
        <v>25201</v>
      </c>
      <c r="J227" s="2">
        <v>5</v>
      </c>
      <c r="K227" s="2" t="s">
        <v>955</v>
      </c>
    </row>
    <row r="228" spans="1:11" x14ac:dyDescent="0.25">
      <c r="A228" s="1">
        <v>227</v>
      </c>
      <c r="B228" s="1">
        <v>4</v>
      </c>
      <c r="C228" s="2" t="s">
        <v>1213</v>
      </c>
      <c r="D228" s="238" t="s">
        <v>263</v>
      </c>
      <c r="E228" s="2" t="s">
        <v>1219</v>
      </c>
      <c r="F228" s="2" t="s">
        <v>949</v>
      </c>
      <c r="G228" s="1" t="s">
        <v>954</v>
      </c>
      <c r="H228" s="2">
        <v>30</v>
      </c>
      <c r="I228" s="235">
        <v>19973</v>
      </c>
      <c r="J228" s="2">
        <v>5</v>
      </c>
      <c r="K228" s="2" t="s">
        <v>955</v>
      </c>
    </row>
    <row r="229" spans="1:11" x14ac:dyDescent="0.25">
      <c r="A229" s="1">
        <v>228</v>
      </c>
      <c r="B229" s="1">
        <v>4</v>
      </c>
      <c r="C229" s="2" t="s">
        <v>1213</v>
      </c>
      <c r="D229" s="238" t="s">
        <v>264</v>
      </c>
      <c r="E229" s="2" t="s">
        <v>1220</v>
      </c>
      <c r="F229" s="2" t="s">
        <v>949</v>
      </c>
      <c r="G229" s="1" t="s">
        <v>954</v>
      </c>
      <c r="H229" s="2">
        <v>30</v>
      </c>
      <c r="I229" s="235">
        <v>17928</v>
      </c>
      <c r="J229" s="2">
        <v>5</v>
      </c>
      <c r="K229" s="2" t="s">
        <v>955</v>
      </c>
    </row>
    <row r="230" spans="1:11" x14ac:dyDescent="0.25">
      <c r="A230" s="1">
        <v>229</v>
      </c>
      <c r="B230" s="1">
        <v>4</v>
      </c>
      <c r="C230" s="2" t="s">
        <v>1213</v>
      </c>
      <c r="D230" s="238" t="s">
        <v>265</v>
      </c>
      <c r="E230" s="2" t="s">
        <v>1221</v>
      </c>
      <c r="F230" s="2" t="s">
        <v>949</v>
      </c>
      <c r="G230" s="1" t="s">
        <v>957</v>
      </c>
      <c r="H230" s="2">
        <v>60</v>
      </c>
      <c r="I230" s="235">
        <v>55078</v>
      </c>
      <c r="J230" s="2">
        <v>12</v>
      </c>
      <c r="K230" s="2" t="s">
        <v>962</v>
      </c>
    </row>
    <row r="231" spans="1:11" x14ac:dyDescent="0.25">
      <c r="A231" s="1">
        <v>230</v>
      </c>
      <c r="B231" s="1">
        <v>4</v>
      </c>
      <c r="C231" s="2" t="s">
        <v>1213</v>
      </c>
      <c r="D231" s="238" t="s">
        <v>266</v>
      </c>
      <c r="E231" s="2" t="s">
        <v>1222</v>
      </c>
      <c r="F231" s="2" t="s">
        <v>949</v>
      </c>
      <c r="G231" s="1" t="s">
        <v>954</v>
      </c>
      <c r="H231" s="2">
        <v>30</v>
      </c>
      <c r="I231" s="235">
        <v>23107</v>
      </c>
      <c r="J231" s="2">
        <v>5</v>
      </c>
      <c r="K231" s="2" t="s">
        <v>955</v>
      </c>
    </row>
    <row r="232" spans="1:11" x14ac:dyDescent="0.25">
      <c r="A232" s="1">
        <v>231</v>
      </c>
      <c r="B232" s="1">
        <v>4</v>
      </c>
      <c r="C232" s="2" t="s">
        <v>1213</v>
      </c>
      <c r="D232" s="238" t="s">
        <v>267</v>
      </c>
      <c r="E232" s="2" t="s">
        <v>1223</v>
      </c>
      <c r="F232" s="2" t="s">
        <v>949</v>
      </c>
      <c r="G232" s="1" t="s">
        <v>954</v>
      </c>
      <c r="H232" s="2">
        <v>30</v>
      </c>
      <c r="I232" s="235">
        <v>26394</v>
      </c>
      <c r="J232" s="2">
        <v>5</v>
      </c>
      <c r="K232" s="2" t="s">
        <v>955</v>
      </c>
    </row>
    <row r="233" spans="1:11" x14ac:dyDescent="0.25">
      <c r="A233" s="1">
        <v>232</v>
      </c>
      <c r="B233" s="1">
        <v>4</v>
      </c>
      <c r="C233" s="2" t="s">
        <v>1213</v>
      </c>
      <c r="D233" s="238" t="s">
        <v>268</v>
      </c>
      <c r="E233" s="2" t="s">
        <v>1224</v>
      </c>
      <c r="F233" s="2" t="s">
        <v>949</v>
      </c>
      <c r="G233" s="1" t="s">
        <v>954</v>
      </c>
      <c r="H233" s="2">
        <v>46</v>
      </c>
      <c r="I233" s="235">
        <v>21641</v>
      </c>
      <c r="J233" s="2">
        <v>5</v>
      </c>
      <c r="K233" s="2" t="s">
        <v>955</v>
      </c>
    </row>
    <row r="234" spans="1:11" x14ac:dyDescent="0.25">
      <c r="A234" s="1">
        <v>233</v>
      </c>
      <c r="B234" s="1">
        <v>4</v>
      </c>
      <c r="C234" s="2" t="s">
        <v>1213</v>
      </c>
      <c r="D234" s="238" t="s">
        <v>269</v>
      </c>
      <c r="E234" s="2" t="s">
        <v>1225</v>
      </c>
      <c r="F234" s="2" t="s">
        <v>949</v>
      </c>
      <c r="G234" s="1" t="s">
        <v>954</v>
      </c>
      <c r="H234" s="2">
        <v>30</v>
      </c>
      <c r="I234" s="235">
        <v>23608</v>
      </c>
      <c r="J234" s="2">
        <v>5</v>
      </c>
      <c r="K234" s="2" t="s">
        <v>955</v>
      </c>
    </row>
    <row r="235" spans="1:11" x14ac:dyDescent="0.25">
      <c r="A235" s="1">
        <v>234</v>
      </c>
      <c r="B235" s="1">
        <v>4</v>
      </c>
      <c r="C235" s="2" t="s">
        <v>1213</v>
      </c>
      <c r="D235" s="238" t="s">
        <v>270</v>
      </c>
      <c r="E235" s="2" t="s">
        <v>1226</v>
      </c>
      <c r="F235" s="2" t="s">
        <v>949</v>
      </c>
      <c r="G235" s="1" t="s">
        <v>950</v>
      </c>
      <c r="H235" s="2">
        <v>46</v>
      </c>
      <c r="I235" s="235">
        <v>42208</v>
      </c>
      <c r="J235" s="2">
        <v>9</v>
      </c>
      <c r="K235" s="2" t="s">
        <v>973</v>
      </c>
    </row>
    <row r="236" spans="1:11" x14ac:dyDescent="0.25">
      <c r="A236" s="1">
        <v>235</v>
      </c>
      <c r="B236" s="1">
        <v>4</v>
      </c>
      <c r="C236" s="2" t="s">
        <v>1213</v>
      </c>
      <c r="D236" s="238" t="s">
        <v>271</v>
      </c>
      <c r="E236" s="2" t="s">
        <v>1227</v>
      </c>
      <c r="F236" s="2" t="s">
        <v>949</v>
      </c>
      <c r="G236" s="1" t="s">
        <v>976</v>
      </c>
      <c r="H236" s="2">
        <v>10</v>
      </c>
      <c r="I236" s="235">
        <v>11166</v>
      </c>
      <c r="J236" s="2">
        <v>2</v>
      </c>
      <c r="K236" s="2" t="s">
        <v>977</v>
      </c>
    </row>
    <row r="237" spans="1:11" x14ac:dyDescent="0.25">
      <c r="A237" s="1">
        <v>236</v>
      </c>
      <c r="B237" s="1">
        <v>4</v>
      </c>
      <c r="C237" s="2" t="s">
        <v>1213</v>
      </c>
      <c r="D237" s="238" t="s">
        <v>272</v>
      </c>
      <c r="E237" s="2" t="s">
        <v>1228</v>
      </c>
      <c r="F237" s="2" t="s">
        <v>949</v>
      </c>
      <c r="G237" s="1" t="s">
        <v>954</v>
      </c>
      <c r="H237" s="2">
        <v>30</v>
      </c>
      <c r="I237" s="235">
        <v>30403</v>
      </c>
      <c r="J237" s="2">
        <v>6</v>
      </c>
      <c r="K237" s="2" t="s">
        <v>960</v>
      </c>
    </row>
    <row r="238" spans="1:11" x14ac:dyDescent="0.25">
      <c r="A238" s="1">
        <v>237</v>
      </c>
      <c r="B238" s="1">
        <v>4</v>
      </c>
      <c r="C238" s="2" t="s">
        <v>1213</v>
      </c>
      <c r="D238" s="238" t="s">
        <v>273</v>
      </c>
      <c r="E238" s="2" t="s">
        <v>1229</v>
      </c>
      <c r="F238" s="2" t="s">
        <v>949</v>
      </c>
      <c r="G238" s="1" t="s">
        <v>976</v>
      </c>
      <c r="H238" s="2">
        <v>10</v>
      </c>
      <c r="I238" s="235">
        <v>14236</v>
      </c>
      <c r="J238" s="2">
        <v>2</v>
      </c>
      <c r="K238" s="2" t="s">
        <v>977</v>
      </c>
    </row>
    <row r="239" spans="1:11" x14ac:dyDescent="0.25">
      <c r="A239" s="1">
        <v>238</v>
      </c>
      <c r="B239" s="1">
        <v>4</v>
      </c>
      <c r="C239" s="2" t="s">
        <v>1213</v>
      </c>
      <c r="D239" s="238" t="s">
        <v>274</v>
      </c>
      <c r="E239" s="2" t="s">
        <v>1230</v>
      </c>
      <c r="F239" s="2" t="s">
        <v>949</v>
      </c>
      <c r="G239" s="1" t="s">
        <v>976</v>
      </c>
      <c r="H239" s="2">
        <v>10</v>
      </c>
      <c r="I239" s="235">
        <v>5860</v>
      </c>
      <c r="J239" s="2">
        <v>2</v>
      </c>
      <c r="K239" s="2" t="s">
        <v>977</v>
      </c>
    </row>
    <row r="240" spans="1:11" x14ac:dyDescent="0.25">
      <c r="A240" s="1">
        <v>239</v>
      </c>
      <c r="B240" s="1">
        <v>4</v>
      </c>
      <c r="C240" s="2" t="s">
        <v>1231</v>
      </c>
      <c r="D240" s="238" t="s">
        <v>275</v>
      </c>
      <c r="E240" s="2" t="s">
        <v>1232</v>
      </c>
      <c r="F240" s="2" t="s">
        <v>982</v>
      </c>
      <c r="G240" s="1" t="s">
        <v>1009</v>
      </c>
      <c r="H240" s="2">
        <v>536</v>
      </c>
      <c r="I240" s="235">
        <v>131715</v>
      </c>
      <c r="J240" s="2">
        <v>17</v>
      </c>
      <c r="K240" s="2" t="s">
        <v>1010</v>
      </c>
    </row>
    <row r="241" spans="1:11" x14ac:dyDescent="0.25">
      <c r="A241" s="1">
        <v>240</v>
      </c>
      <c r="B241" s="1">
        <v>4</v>
      </c>
      <c r="C241" s="2" t="s">
        <v>1231</v>
      </c>
      <c r="D241" s="238" t="s">
        <v>276</v>
      </c>
      <c r="E241" s="2" t="s">
        <v>1233</v>
      </c>
      <c r="F241" s="2" t="s">
        <v>982</v>
      </c>
      <c r="G241" s="1" t="s">
        <v>983</v>
      </c>
      <c r="H241" s="2">
        <v>258</v>
      </c>
      <c r="I241" s="235">
        <v>50814</v>
      </c>
      <c r="J241" s="2">
        <v>15</v>
      </c>
      <c r="K241" s="2" t="s">
        <v>984</v>
      </c>
    </row>
    <row r="242" spans="1:11" x14ac:dyDescent="0.25">
      <c r="A242" s="1">
        <v>241</v>
      </c>
      <c r="B242" s="1">
        <v>4</v>
      </c>
      <c r="C242" s="2" t="s">
        <v>1231</v>
      </c>
      <c r="D242" s="238" t="s">
        <v>277</v>
      </c>
      <c r="E242" s="2" t="s">
        <v>1234</v>
      </c>
      <c r="F242" s="2" t="s">
        <v>949</v>
      </c>
      <c r="G242" s="1" t="s">
        <v>954</v>
      </c>
      <c r="H242" s="2">
        <v>66</v>
      </c>
      <c r="I242" s="235">
        <v>47373</v>
      </c>
      <c r="J242" s="2">
        <v>6</v>
      </c>
      <c r="K242" s="2" t="s">
        <v>960</v>
      </c>
    </row>
    <row r="243" spans="1:11" x14ac:dyDescent="0.25">
      <c r="A243" s="1">
        <v>242</v>
      </c>
      <c r="B243" s="1">
        <v>4</v>
      </c>
      <c r="C243" s="2" t="s">
        <v>1231</v>
      </c>
      <c r="D243" s="238" t="s">
        <v>278</v>
      </c>
      <c r="E243" s="2" t="s">
        <v>1235</v>
      </c>
      <c r="F243" s="2" t="s">
        <v>949</v>
      </c>
      <c r="G243" s="1" t="s">
        <v>957</v>
      </c>
      <c r="H243" s="2">
        <v>123</v>
      </c>
      <c r="I243" s="235">
        <v>57555</v>
      </c>
      <c r="J243" s="2">
        <v>13</v>
      </c>
      <c r="K243" s="2" t="s">
        <v>958</v>
      </c>
    </row>
    <row r="244" spans="1:11" x14ac:dyDescent="0.25">
      <c r="A244" s="1">
        <v>243</v>
      </c>
      <c r="B244" s="1">
        <v>4</v>
      </c>
      <c r="C244" s="2" t="s">
        <v>1231</v>
      </c>
      <c r="D244" s="238" t="s">
        <v>279</v>
      </c>
      <c r="E244" s="2" t="s">
        <v>1236</v>
      </c>
      <c r="F244" s="2" t="s">
        <v>949</v>
      </c>
      <c r="G244" s="1" t="s">
        <v>957</v>
      </c>
      <c r="H244" s="2">
        <v>154</v>
      </c>
      <c r="I244" s="235">
        <v>68218</v>
      </c>
      <c r="J244" s="2">
        <v>13</v>
      </c>
      <c r="K244" s="2" t="s">
        <v>958</v>
      </c>
    </row>
    <row r="245" spans="1:11" x14ac:dyDescent="0.25">
      <c r="A245" s="1">
        <v>244</v>
      </c>
      <c r="B245" s="1">
        <v>4</v>
      </c>
      <c r="C245" s="2" t="s">
        <v>1231</v>
      </c>
      <c r="D245" s="238" t="s">
        <v>280</v>
      </c>
      <c r="E245" s="2" t="s">
        <v>1237</v>
      </c>
      <c r="F245" s="2" t="s">
        <v>949</v>
      </c>
      <c r="G245" s="1" t="s">
        <v>954</v>
      </c>
      <c r="H245" s="2">
        <v>53</v>
      </c>
      <c r="I245" s="235">
        <v>31018</v>
      </c>
      <c r="J245" s="2">
        <v>6</v>
      </c>
      <c r="K245" s="2" t="s">
        <v>960</v>
      </c>
    </row>
    <row r="246" spans="1:11" x14ac:dyDescent="0.25">
      <c r="A246" s="1">
        <v>245</v>
      </c>
      <c r="B246" s="1">
        <v>4</v>
      </c>
      <c r="C246" s="2" t="s">
        <v>1231</v>
      </c>
      <c r="D246" s="238" t="s">
        <v>281</v>
      </c>
      <c r="E246" s="2" t="s">
        <v>1238</v>
      </c>
      <c r="F246" s="2" t="s">
        <v>949</v>
      </c>
      <c r="G246" s="1" t="s">
        <v>954</v>
      </c>
      <c r="H246" s="2">
        <v>31</v>
      </c>
      <c r="I246" s="235">
        <v>22381</v>
      </c>
      <c r="J246" s="2">
        <v>5</v>
      </c>
      <c r="K246" s="2" t="s">
        <v>955</v>
      </c>
    </row>
    <row r="247" spans="1:11" x14ac:dyDescent="0.25">
      <c r="A247" s="1">
        <v>246</v>
      </c>
      <c r="B247" s="1">
        <v>4</v>
      </c>
      <c r="C247" s="2" t="s">
        <v>1231</v>
      </c>
      <c r="D247" s="238" t="s">
        <v>282</v>
      </c>
      <c r="E247" s="2" t="s">
        <v>1239</v>
      </c>
      <c r="F247" s="2" t="s">
        <v>949</v>
      </c>
      <c r="G247" s="1" t="s">
        <v>976</v>
      </c>
      <c r="H247" s="2">
        <v>30</v>
      </c>
      <c r="I247" s="235">
        <v>14957</v>
      </c>
      <c r="J247" s="2">
        <v>2</v>
      </c>
      <c r="K247" s="2" t="s">
        <v>977</v>
      </c>
    </row>
    <row r="248" spans="1:11" x14ac:dyDescent="0.25">
      <c r="A248" s="1">
        <v>247</v>
      </c>
      <c r="B248" s="1">
        <v>4</v>
      </c>
      <c r="C248" s="2" t="s">
        <v>1231</v>
      </c>
      <c r="D248" s="238" t="s">
        <v>283</v>
      </c>
      <c r="E248" s="2" t="s">
        <v>1240</v>
      </c>
      <c r="F248" s="2" t="s">
        <v>949</v>
      </c>
      <c r="G248" s="1" t="s">
        <v>976</v>
      </c>
      <c r="H248" s="2">
        <v>30</v>
      </c>
      <c r="I248" s="235">
        <v>18342</v>
      </c>
      <c r="J248" s="2">
        <v>3</v>
      </c>
      <c r="K248" s="2" t="s">
        <v>1025</v>
      </c>
    </row>
    <row r="249" spans="1:11" x14ac:dyDescent="0.25">
      <c r="A249" s="1">
        <v>248</v>
      </c>
      <c r="B249" s="1">
        <v>4</v>
      </c>
      <c r="C249" s="2" t="s">
        <v>1231</v>
      </c>
      <c r="D249" s="238" t="s">
        <v>284</v>
      </c>
      <c r="E249" s="2" t="s">
        <v>1241</v>
      </c>
      <c r="F249" s="2" t="s">
        <v>949</v>
      </c>
      <c r="G249" s="1" t="s">
        <v>954</v>
      </c>
      <c r="H249" s="2">
        <v>30</v>
      </c>
      <c r="I249" s="235">
        <v>20634</v>
      </c>
      <c r="J249" s="2">
        <v>5</v>
      </c>
      <c r="K249" s="2" t="s">
        <v>955</v>
      </c>
    </row>
    <row r="250" spans="1:11" x14ac:dyDescent="0.25">
      <c r="A250" s="1">
        <v>249</v>
      </c>
      <c r="B250" s="1">
        <v>4</v>
      </c>
      <c r="C250" s="2" t="s">
        <v>1231</v>
      </c>
      <c r="D250" s="238" t="s">
        <v>285</v>
      </c>
      <c r="E250" s="2" t="s">
        <v>1242</v>
      </c>
      <c r="F250" s="2" t="s">
        <v>949</v>
      </c>
      <c r="G250" s="1" t="s">
        <v>954</v>
      </c>
      <c r="H250" s="2">
        <v>35</v>
      </c>
      <c r="I250" s="235">
        <v>25674</v>
      </c>
      <c r="J250" s="2">
        <v>5</v>
      </c>
      <c r="K250" s="2" t="s">
        <v>955</v>
      </c>
    </row>
    <row r="251" spans="1:11" x14ac:dyDescent="0.25">
      <c r="A251" s="1">
        <v>250</v>
      </c>
      <c r="B251" s="1">
        <v>4</v>
      </c>
      <c r="C251" s="2" t="s">
        <v>1243</v>
      </c>
      <c r="D251" s="238" t="s">
        <v>286</v>
      </c>
      <c r="E251" s="2" t="s">
        <v>1244</v>
      </c>
      <c r="F251" s="2" t="s">
        <v>945</v>
      </c>
      <c r="G251" s="1" t="s">
        <v>946</v>
      </c>
      <c r="H251" s="2">
        <v>700</v>
      </c>
      <c r="I251" s="235">
        <v>128666</v>
      </c>
      <c r="J251" s="2">
        <v>18</v>
      </c>
      <c r="K251" s="2" t="s">
        <v>980</v>
      </c>
    </row>
    <row r="252" spans="1:11" x14ac:dyDescent="0.25">
      <c r="A252" s="1">
        <v>251</v>
      </c>
      <c r="B252" s="1">
        <v>4</v>
      </c>
      <c r="C252" s="2" t="s">
        <v>1243</v>
      </c>
      <c r="D252" s="238" t="s">
        <v>287</v>
      </c>
      <c r="E252" s="2" t="s">
        <v>1245</v>
      </c>
      <c r="F252" s="2" t="s">
        <v>982</v>
      </c>
      <c r="G252" s="1" t="s">
        <v>983</v>
      </c>
      <c r="H252" s="2">
        <v>315</v>
      </c>
      <c r="I252" s="235">
        <v>58966</v>
      </c>
      <c r="J252" s="2">
        <v>15</v>
      </c>
      <c r="K252" s="2" t="s">
        <v>984</v>
      </c>
    </row>
    <row r="253" spans="1:11" x14ac:dyDescent="0.25">
      <c r="A253" s="1">
        <v>252</v>
      </c>
      <c r="B253" s="1">
        <v>4</v>
      </c>
      <c r="C253" s="2" t="s">
        <v>1243</v>
      </c>
      <c r="D253" s="238" t="s">
        <v>288</v>
      </c>
      <c r="E253" s="2" t="s">
        <v>1246</v>
      </c>
      <c r="F253" s="2" t="s">
        <v>949</v>
      </c>
      <c r="G253" s="1" t="s">
        <v>950</v>
      </c>
      <c r="H253" s="2">
        <v>80</v>
      </c>
      <c r="I253" s="235">
        <v>51614</v>
      </c>
      <c r="J253" s="2">
        <v>10</v>
      </c>
      <c r="K253" s="2" t="s">
        <v>951</v>
      </c>
    </row>
    <row r="254" spans="1:11" x14ac:dyDescent="0.25">
      <c r="A254" s="1">
        <v>253</v>
      </c>
      <c r="B254" s="1">
        <v>4</v>
      </c>
      <c r="C254" s="2" t="s">
        <v>1243</v>
      </c>
      <c r="D254" s="238" t="s">
        <v>289</v>
      </c>
      <c r="E254" s="2" t="s">
        <v>1247</v>
      </c>
      <c r="F254" s="2" t="s">
        <v>949</v>
      </c>
      <c r="G254" s="1" t="s">
        <v>954</v>
      </c>
      <c r="H254" s="2">
        <v>69</v>
      </c>
      <c r="I254" s="235">
        <v>34523</v>
      </c>
      <c r="J254" s="2">
        <v>6</v>
      </c>
      <c r="K254" s="2" t="s">
        <v>960</v>
      </c>
    </row>
    <row r="255" spans="1:11" x14ac:dyDescent="0.25">
      <c r="A255" s="1">
        <v>254</v>
      </c>
      <c r="B255" s="1">
        <v>4</v>
      </c>
      <c r="C255" s="2" t="s">
        <v>1243</v>
      </c>
      <c r="D255" s="238" t="s">
        <v>290</v>
      </c>
      <c r="E255" s="2" t="s">
        <v>1248</v>
      </c>
      <c r="F255" s="2" t="s">
        <v>949</v>
      </c>
      <c r="G255" s="1" t="s">
        <v>954</v>
      </c>
      <c r="H255" s="2">
        <v>49</v>
      </c>
      <c r="I255" s="235">
        <v>25796</v>
      </c>
      <c r="J255" s="2">
        <v>5</v>
      </c>
      <c r="K255" s="2" t="s">
        <v>955</v>
      </c>
    </row>
    <row r="256" spans="1:11" x14ac:dyDescent="0.25">
      <c r="A256" s="1">
        <v>255</v>
      </c>
      <c r="B256" s="1">
        <v>4</v>
      </c>
      <c r="C256" s="2" t="s">
        <v>1243</v>
      </c>
      <c r="D256" s="238" t="s">
        <v>291</v>
      </c>
      <c r="E256" s="2" t="s">
        <v>1249</v>
      </c>
      <c r="F256" s="2" t="s">
        <v>949</v>
      </c>
      <c r="G256" s="1" t="s">
        <v>954</v>
      </c>
      <c r="H256" s="2">
        <v>24</v>
      </c>
      <c r="I256" s="235">
        <v>10055</v>
      </c>
      <c r="J256" s="2">
        <v>5</v>
      </c>
      <c r="K256" s="2" t="s">
        <v>955</v>
      </c>
    </row>
    <row r="257" spans="1:11" x14ac:dyDescent="0.25">
      <c r="A257" s="1">
        <v>256</v>
      </c>
      <c r="B257" s="1">
        <v>4</v>
      </c>
      <c r="C257" s="2" t="s">
        <v>1243</v>
      </c>
      <c r="D257" s="238" t="s">
        <v>292</v>
      </c>
      <c r="E257" s="2" t="s">
        <v>1250</v>
      </c>
      <c r="F257" s="2" t="s">
        <v>949</v>
      </c>
      <c r="G257" s="1" t="s">
        <v>954</v>
      </c>
      <c r="H257" s="2">
        <v>34</v>
      </c>
      <c r="I257" s="235">
        <v>26405</v>
      </c>
      <c r="J257" s="2">
        <v>5</v>
      </c>
      <c r="K257" s="2" t="s">
        <v>955</v>
      </c>
    </row>
    <row r="258" spans="1:11" x14ac:dyDescent="0.25">
      <c r="A258" s="1">
        <v>257</v>
      </c>
      <c r="B258" s="1">
        <v>4</v>
      </c>
      <c r="C258" s="2" t="s">
        <v>1243</v>
      </c>
      <c r="D258" s="238" t="s">
        <v>293</v>
      </c>
      <c r="E258" s="2" t="s">
        <v>1251</v>
      </c>
      <c r="F258" s="2" t="s">
        <v>949</v>
      </c>
      <c r="G258" s="1" t="s">
        <v>976</v>
      </c>
      <c r="H258" s="2">
        <v>15</v>
      </c>
      <c r="I258" s="235">
        <v>5543</v>
      </c>
      <c r="J258" s="2">
        <v>2</v>
      </c>
      <c r="K258" s="2" t="s">
        <v>977</v>
      </c>
    </row>
    <row r="259" spans="1:11" x14ac:dyDescent="0.25">
      <c r="A259" s="1">
        <v>258</v>
      </c>
      <c r="B259" s="1">
        <v>4</v>
      </c>
      <c r="C259" s="2" t="s">
        <v>1243</v>
      </c>
      <c r="D259" s="238" t="s">
        <v>294</v>
      </c>
      <c r="E259" s="2" t="s">
        <v>1252</v>
      </c>
      <c r="F259" s="2" t="s">
        <v>949</v>
      </c>
      <c r="G259" s="1" t="s">
        <v>976</v>
      </c>
      <c r="H259" s="2">
        <v>20</v>
      </c>
      <c r="I259" s="235">
        <v>8140</v>
      </c>
      <c r="J259" s="2">
        <v>2</v>
      </c>
      <c r="K259" s="2" t="s">
        <v>977</v>
      </c>
    </row>
    <row r="260" spans="1:11" x14ac:dyDescent="0.25">
      <c r="A260" s="1">
        <v>259</v>
      </c>
      <c r="B260" s="1">
        <v>4</v>
      </c>
      <c r="C260" s="2" t="s">
        <v>1243</v>
      </c>
      <c r="D260" s="238" t="s">
        <v>295</v>
      </c>
      <c r="E260" s="2" t="s">
        <v>1253</v>
      </c>
      <c r="F260" s="2" t="s">
        <v>949</v>
      </c>
      <c r="G260" s="1" t="s">
        <v>954</v>
      </c>
      <c r="H260" s="2">
        <v>55</v>
      </c>
      <c r="I260" s="235">
        <v>18713</v>
      </c>
      <c r="J260" s="2">
        <v>5</v>
      </c>
      <c r="K260" s="2" t="s">
        <v>955</v>
      </c>
    </row>
    <row r="261" spans="1:11" x14ac:dyDescent="0.25">
      <c r="A261" s="1">
        <v>260</v>
      </c>
      <c r="B261" s="1">
        <v>4</v>
      </c>
      <c r="C261" s="2" t="s">
        <v>1243</v>
      </c>
      <c r="D261" s="238" t="s">
        <v>296</v>
      </c>
      <c r="E261" s="2" t="s">
        <v>1254</v>
      </c>
      <c r="F261" s="2" t="s">
        <v>949</v>
      </c>
      <c r="G261" s="1" t="s">
        <v>954</v>
      </c>
      <c r="H261" s="2">
        <v>35</v>
      </c>
      <c r="I261" s="235">
        <v>43453</v>
      </c>
      <c r="J261" s="2">
        <v>6</v>
      </c>
      <c r="K261" s="2" t="s">
        <v>960</v>
      </c>
    </row>
    <row r="262" spans="1:11" x14ac:dyDescent="0.25">
      <c r="A262" s="1">
        <v>261</v>
      </c>
      <c r="B262" s="1">
        <v>4</v>
      </c>
      <c r="C262" s="2" t="s">
        <v>1243</v>
      </c>
      <c r="D262" s="238" t="s">
        <v>297</v>
      </c>
      <c r="E262" s="2" t="s">
        <v>1255</v>
      </c>
      <c r="F262" s="2" t="s">
        <v>949</v>
      </c>
      <c r="G262" s="1" t="s">
        <v>954</v>
      </c>
      <c r="H262" s="2">
        <v>39</v>
      </c>
      <c r="I262" s="235">
        <v>15268</v>
      </c>
      <c r="J262" s="2">
        <v>5</v>
      </c>
      <c r="K262" s="2" t="s">
        <v>955</v>
      </c>
    </row>
    <row r="263" spans="1:11" x14ac:dyDescent="0.25">
      <c r="A263" s="1">
        <v>262</v>
      </c>
      <c r="B263" s="1">
        <v>4</v>
      </c>
      <c r="C263" s="2" t="s">
        <v>1256</v>
      </c>
      <c r="D263" s="238" t="s">
        <v>298</v>
      </c>
      <c r="E263" s="2" t="s">
        <v>1257</v>
      </c>
      <c r="F263" s="2" t="s">
        <v>982</v>
      </c>
      <c r="G263" s="1" t="s">
        <v>1009</v>
      </c>
      <c r="H263" s="2">
        <v>280</v>
      </c>
      <c r="I263" s="235">
        <v>42845</v>
      </c>
      <c r="J263" s="2">
        <v>16</v>
      </c>
      <c r="K263" s="2" t="s">
        <v>1048</v>
      </c>
    </row>
    <row r="264" spans="1:11" x14ac:dyDescent="0.25">
      <c r="A264" s="1">
        <v>263</v>
      </c>
      <c r="B264" s="1">
        <v>4</v>
      </c>
      <c r="C264" s="2" t="s">
        <v>1256</v>
      </c>
      <c r="D264" s="238" t="s">
        <v>299</v>
      </c>
      <c r="E264" s="2" t="s">
        <v>1258</v>
      </c>
      <c r="F264" s="2" t="s">
        <v>982</v>
      </c>
      <c r="G264" s="1" t="s">
        <v>983</v>
      </c>
      <c r="H264" s="2">
        <v>218</v>
      </c>
      <c r="I264" s="235">
        <v>39701</v>
      </c>
      <c r="J264" s="2">
        <v>15</v>
      </c>
      <c r="K264" s="2" t="s">
        <v>984</v>
      </c>
    </row>
    <row r="265" spans="1:11" x14ac:dyDescent="0.25">
      <c r="A265" s="1">
        <v>264</v>
      </c>
      <c r="B265" s="1">
        <v>4</v>
      </c>
      <c r="C265" s="2" t="s">
        <v>1256</v>
      </c>
      <c r="D265" s="238" t="s">
        <v>300</v>
      </c>
      <c r="E265" s="2" t="s">
        <v>1259</v>
      </c>
      <c r="F265" s="2" t="s">
        <v>949</v>
      </c>
      <c r="G265" s="1" t="s">
        <v>954</v>
      </c>
      <c r="H265" s="2">
        <v>30</v>
      </c>
      <c r="I265" s="235">
        <v>21993</v>
      </c>
      <c r="J265" s="2">
        <v>5</v>
      </c>
      <c r="K265" s="2" t="s">
        <v>955</v>
      </c>
    </row>
    <row r="266" spans="1:11" x14ac:dyDescent="0.25">
      <c r="A266" s="1">
        <v>265</v>
      </c>
      <c r="B266" s="1">
        <v>4</v>
      </c>
      <c r="C266" s="2" t="s">
        <v>1256</v>
      </c>
      <c r="D266" s="238" t="s">
        <v>301</v>
      </c>
      <c r="E266" s="2" t="s">
        <v>1260</v>
      </c>
      <c r="F266" s="2" t="s">
        <v>949</v>
      </c>
      <c r="G266" s="1" t="s">
        <v>954</v>
      </c>
      <c r="H266" s="2">
        <v>30</v>
      </c>
      <c r="I266" s="235">
        <v>19922</v>
      </c>
      <c r="J266" s="2">
        <v>5</v>
      </c>
      <c r="K266" s="2" t="s">
        <v>955</v>
      </c>
    </row>
    <row r="267" spans="1:11" x14ac:dyDescent="0.25">
      <c r="A267" s="1">
        <v>266</v>
      </c>
      <c r="B267" s="1">
        <v>4</v>
      </c>
      <c r="C267" s="2" t="s">
        <v>1256</v>
      </c>
      <c r="D267" s="238" t="s">
        <v>302</v>
      </c>
      <c r="E267" s="2" t="s">
        <v>1261</v>
      </c>
      <c r="F267" s="2" t="s">
        <v>949</v>
      </c>
      <c r="G267" s="1" t="s">
        <v>976</v>
      </c>
      <c r="H267" s="2">
        <v>28</v>
      </c>
      <c r="I267" s="235">
        <v>11860</v>
      </c>
      <c r="J267" s="2">
        <v>2</v>
      </c>
      <c r="K267" s="2" t="s">
        <v>977</v>
      </c>
    </row>
    <row r="268" spans="1:11" x14ac:dyDescent="0.25">
      <c r="A268" s="1">
        <v>267</v>
      </c>
      <c r="B268" s="1">
        <v>4</v>
      </c>
      <c r="C268" s="2" t="s">
        <v>1256</v>
      </c>
      <c r="D268" s="238" t="s">
        <v>303</v>
      </c>
      <c r="E268" s="2" t="s">
        <v>1262</v>
      </c>
      <c r="F268" s="2" t="s">
        <v>949</v>
      </c>
      <c r="G268" s="1" t="s">
        <v>954</v>
      </c>
      <c r="H268" s="2">
        <v>32</v>
      </c>
      <c r="I268" s="235">
        <v>9199</v>
      </c>
      <c r="J268" s="2">
        <v>5</v>
      </c>
      <c r="K268" s="2" t="s">
        <v>955</v>
      </c>
    </row>
    <row r="269" spans="1:11" x14ac:dyDescent="0.25">
      <c r="A269" s="1">
        <v>268</v>
      </c>
      <c r="B269" s="1">
        <v>4</v>
      </c>
      <c r="C269" s="2" t="s">
        <v>1263</v>
      </c>
      <c r="D269" s="238" t="s">
        <v>304</v>
      </c>
      <c r="E269" s="2" t="s">
        <v>1264</v>
      </c>
      <c r="F269" s="2" t="s">
        <v>982</v>
      </c>
      <c r="G269" s="1" t="s">
        <v>1009</v>
      </c>
      <c r="H269" s="2">
        <v>324</v>
      </c>
      <c r="I269" s="235">
        <v>41180</v>
      </c>
      <c r="J269" s="2">
        <v>16</v>
      </c>
      <c r="K269" s="2" t="s">
        <v>1048</v>
      </c>
    </row>
    <row r="270" spans="1:11" x14ac:dyDescent="0.25">
      <c r="A270" s="1">
        <v>269</v>
      </c>
      <c r="B270" s="1">
        <v>4</v>
      </c>
      <c r="C270" s="2" t="s">
        <v>1263</v>
      </c>
      <c r="D270" s="238" t="s">
        <v>305</v>
      </c>
      <c r="E270" s="2" t="s">
        <v>1265</v>
      </c>
      <c r="F270" s="2" t="s">
        <v>949</v>
      </c>
      <c r="G270" s="1" t="s">
        <v>954</v>
      </c>
      <c r="H270" s="2">
        <v>90</v>
      </c>
      <c r="I270" s="235">
        <v>14106</v>
      </c>
      <c r="J270" s="2">
        <v>5</v>
      </c>
      <c r="K270" s="2" t="s">
        <v>955</v>
      </c>
    </row>
    <row r="271" spans="1:11" x14ac:dyDescent="0.25">
      <c r="A271" s="1">
        <v>270</v>
      </c>
      <c r="B271" s="1">
        <v>4</v>
      </c>
      <c r="C271" s="2" t="s">
        <v>1263</v>
      </c>
      <c r="D271" s="238" t="s">
        <v>306</v>
      </c>
      <c r="E271" s="2" t="s">
        <v>1266</v>
      </c>
      <c r="F271" s="2" t="s">
        <v>949</v>
      </c>
      <c r="G271" s="1" t="s">
        <v>954</v>
      </c>
      <c r="H271" s="2">
        <v>48</v>
      </c>
      <c r="I271" s="235">
        <v>19919</v>
      </c>
      <c r="J271" s="2">
        <v>5</v>
      </c>
      <c r="K271" s="2" t="s">
        <v>955</v>
      </c>
    </row>
    <row r="272" spans="1:11" x14ac:dyDescent="0.25">
      <c r="A272" s="1">
        <v>271</v>
      </c>
      <c r="B272" s="1">
        <v>4</v>
      </c>
      <c r="C272" s="2" t="s">
        <v>1263</v>
      </c>
      <c r="D272" s="238" t="s">
        <v>307</v>
      </c>
      <c r="E272" s="2" t="s">
        <v>1267</v>
      </c>
      <c r="F272" s="2" t="s">
        <v>949</v>
      </c>
      <c r="G272" s="1" t="s">
        <v>954</v>
      </c>
      <c r="H272" s="2">
        <v>56</v>
      </c>
      <c r="I272" s="235">
        <v>35616</v>
      </c>
      <c r="J272" s="2">
        <v>6</v>
      </c>
      <c r="K272" s="2" t="s">
        <v>960</v>
      </c>
    </row>
    <row r="273" spans="1:11" x14ac:dyDescent="0.25">
      <c r="A273" s="1">
        <v>272</v>
      </c>
      <c r="B273" s="1">
        <v>4</v>
      </c>
      <c r="C273" s="2" t="s">
        <v>1263</v>
      </c>
      <c r="D273" s="238" t="s">
        <v>308</v>
      </c>
      <c r="E273" s="2" t="s">
        <v>1268</v>
      </c>
      <c r="F273" s="2" t="s">
        <v>949</v>
      </c>
      <c r="G273" s="1" t="s">
        <v>954</v>
      </c>
      <c r="H273" s="2">
        <v>36</v>
      </c>
      <c r="I273" s="235">
        <v>24413</v>
      </c>
      <c r="J273" s="2">
        <v>5</v>
      </c>
      <c r="K273" s="2" t="s">
        <v>955</v>
      </c>
    </row>
    <row r="274" spans="1:11" x14ac:dyDescent="0.25">
      <c r="A274" s="1">
        <v>273</v>
      </c>
      <c r="B274" s="1">
        <v>4</v>
      </c>
      <c r="C274" s="2" t="s">
        <v>1263</v>
      </c>
      <c r="D274" s="238" t="s">
        <v>309</v>
      </c>
      <c r="E274" s="2" t="s">
        <v>1269</v>
      </c>
      <c r="F274" s="2" t="s">
        <v>949</v>
      </c>
      <c r="G274" s="1" t="s">
        <v>950</v>
      </c>
      <c r="H274" s="2">
        <v>106</v>
      </c>
      <c r="I274" s="235">
        <v>45070</v>
      </c>
      <c r="J274" s="2">
        <v>9</v>
      </c>
      <c r="K274" s="2" t="s">
        <v>973</v>
      </c>
    </row>
    <row r="275" spans="1:11" x14ac:dyDescent="0.25">
      <c r="A275" s="1">
        <v>274</v>
      </c>
      <c r="B275" s="1">
        <v>4</v>
      </c>
      <c r="C275" s="2" t="s">
        <v>1263</v>
      </c>
      <c r="D275" s="238" t="s">
        <v>310</v>
      </c>
      <c r="E275" s="2" t="s">
        <v>1270</v>
      </c>
      <c r="F275" s="2" t="s">
        <v>949</v>
      </c>
      <c r="G275" s="1" t="s">
        <v>976</v>
      </c>
      <c r="H275" s="2">
        <v>36</v>
      </c>
      <c r="I275" s="235">
        <v>14005</v>
      </c>
      <c r="J275" s="2">
        <v>2</v>
      </c>
      <c r="K275" s="2" t="s">
        <v>977</v>
      </c>
    </row>
    <row r="276" spans="1:11" x14ac:dyDescent="0.25">
      <c r="A276" s="1">
        <v>275</v>
      </c>
      <c r="B276" s="1">
        <v>5</v>
      </c>
      <c r="C276" s="2" t="s">
        <v>1271</v>
      </c>
      <c r="D276" s="238" t="s">
        <v>311</v>
      </c>
      <c r="E276" s="2" t="s">
        <v>1272</v>
      </c>
      <c r="F276" s="2" t="s">
        <v>982</v>
      </c>
      <c r="G276" s="1" t="s">
        <v>1009</v>
      </c>
      <c r="H276" s="2">
        <v>540</v>
      </c>
      <c r="I276" s="235">
        <v>107941</v>
      </c>
      <c r="J276" s="2">
        <v>17</v>
      </c>
      <c r="K276" s="2" t="s">
        <v>1010</v>
      </c>
    </row>
    <row r="277" spans="1:11" x14ac:dyDescent="0.25">
      <c r="A277" s="1">
        <v>276</v>
      </c>
      <c r="B277" s="1">
        <v>5</v>
      </c>
      <c r="C277" s="2" t="s">
        <v>1271</v>
      </c>
      <c r="D277" s="238" t="s">
        <v>312</v>
      </c>
      <c r="E277" s="2" t="s">
        <v>1273</v>
      </c>
      <c r="F277" s="2" t="s">
        <v>982</v>
      </c>
      <c r="G277" s="1" t="s">
        <v>983</v>
      </c>
      <c r="H277" s="2">
        <v>252</v>
      </c>
      <c r="I277" s="235">
        <v>99038</v>
      </c>
      <c r="J277" s="2">
        <v>15</v>
      </c>
      <c r="K277" s="2" t="s">
        <v>984</v>
      </c>
    </row>
    <row r="278" spans="1:11" x14ac:dyDescent="0.25">
      <c r="A278" s="1">
        <v>277</v>
      </c>
      <c r="B278" s="1">
        <v>5</v>
      </c>
      <c r="C278" s="2" t="s">
        <v>1271</v>
      </c>
      <c r="D278" s="238" t="s">
        <v>313</v>
      </c>
      <c r="E278" s="2" t="s">
        <v>1274</v>
      </c>
      <c r="F278" s="2" t="s">
        <v>949</v>
      </c>
      <c r="G278" s="1" t="s">
        <v>954</v>
      </c>
      <c r="H278" s="2">
        <v>58</v>
      </c>
      <c r="I278" s="235">
        <v>30271</v>
      </c>
      <c r="J278" s="2">
        <v>6</v>
      </c>
      <c r="K278" s="2" t="s">
        <v>960</v>
      </c>
    </row>
    <row r="279" spans="1:11" x14ac:dyDescent="0.25">
      <c r="A279" s="1">
        <v>278</v>
      </c>
      <c r="B279" s="1">
        <v>5</v>
      </c>
      <c r="C279" s="2" t="s">
        <v>1271</v>
      </c>
      <c r="D279" s="238" t="s">
        <v>314</v>
      </c>
      <c r="E279" s="2" t="s">
        <v>1275</v>
      </c>
      <c r="F279" s="2" t="s">
        <v>949</v>
      </c>
      <c r="G279" s="1" t="s">
        <v>954</v>
      </c>
      <c r="H279" s="2">
        <v>30</v>
      </c>
      <c r="I279" s="235">
        <v>9238</v>
      </c>
      <c r="J279" s="2">
        <v>5</v>
      </c>
      <c r="K279" s="2" t="s">
        <v>955</v>
      </c>
    </row>
    <row r="280" spans="1:11" x14ac:dyDescent="0.25">
      <c r="A280" s="1">
        <v>279</v>
      </c>
      <c r="B280" s="1">
        <v>5</v>
      </c>
      <c r="C280" s="2" t="s">
        <v>1271</v>
      </c>
      <c r="D280" s="238" t="s">
        <v>315</v>
      </c>
      <c r="E280" s="2" t="s">
        <v>1276</v>
      </c>
      <c r="F280" s="2" t="s">
        <v>949</v>
      </c>
      <c r="G280" s="1" t="s">
        <v>950</v>
      </c>
      <c r="H280" s="2">
        <v>67</v>
      </c>
      <c r="I280" s="235">
        <v>45664</v>
      </c>
      <c r="J280" s="2">
        <v>9</v>
      </c>
      <c r="K280" s="2" t="s">
        <v>973</v>
      </c>
    </row>
    <row r="281" spans="1:11" x14ac:dyDescent="0.25">
      <c r="A281" s="1">
        <v>280</v>
      </c>
      <c r="B281" s="1">
        <v>5</v>
      </c>
      <c r="C281" s="2" t="s">
        <v>1271</v>
      </c>
      <c r="D281" s="238" t="s">
        <v>316</v>
      </c>
      <c r="E281" s="2" t="s">
        <v>1277</v>
      </c>
      <c r="F281" s="2" t="s">
        <v>949</v>
      </c>
      <c r="G281" s="1" t="s">
        <v>954</v>
      </c>
      <c r="H281" s="2">
        <v>30</v>
      </c>
      <c r="I281" s="235">
        <v>10311</v>
      </c>
      <c r="J281" s="2">
        <v>5</v>
      </c>
      <c r="K281" s="2" t="s">
        <v>955</v>
      </c>
    </row>
    <row r="282" spans="1:11" x14ac:dyDescent="0.25">
      <c r="A282" s="1">
        <v>281</v>
      </c>
      <c r="B282" s="1">
        <v>5</v>
      </c>
      <c r="C282" s="2" t="s">
        <v>1271</v>
      </c>
      <c r="D282" s="238" t="s">
        <v>317</v>
      </c>
      <c r="E282" s="2" t="s">
        <v>1278</v>
      </c>
      <c r="F282" s="2" t="s">
        <v>949</v>
      </c>
      <c r="G282" s="1" t="s">
        <v>957</v>
      </c>
      <c r="H282" s="2">
        <v>120</v>
      </c>
      <c r="I282" s="235">
        <v>74508</v>
      </c>
      <c r="J282" s="2">
        <v>13</v>
      </c>
      <c r="K282" s="2" t="s">
        <v>958</v>
      </c>
    </row>
    <row r="283" spans="1:11" x14ac:dyDescent="0.25">
      <c r="A283" s="1">
        <v>282</v>
      </c>
      <c r="B283" s="1">
        <v>5</v>
      </c>
      <c r="C283" s="2" t="s">
        <v>1271</v>
      </c>
      <c r="D283" s="238" t="s">
        <v>318</v>
      </c>
      <c r="E283" s="2" t="s">
        <v>1279</v>
      </c>
      <c r="F283" s="2" t="s">
        <v>949</v>
      </c>
      <c r="G283" s="1" t="s">
        <v>957</v>
      </c>
      <c r="H283" s="2">
        <v>94</v>
      </c>
      <c r="I283" s="235">
        <v>33701</v>
      </c>
      <c r="J283" s="2">
        <v>12</v>
      </c>
      <c r="K283" s="2" t="s">
        <v>962</v>
      </c>
    </row>
    <row r="284" spans="1:11" x14ac:dyDescent="0.25">
      <c r="A284" s="1">
        <v>283</v>
      </c>
      <c r="B284" s="1">
        <v>5</v>
      </c>
      <c r="C284" s="2" t="s">
        <v>1271</v>
      </c>
      <c r="D284" s="238" t="s">
        <v>319</v>
      </c>
      <c r="E284" s="2" t="s">
        <v>1280</v>
      </c>
      <c r="F284" s="2" t="s">
        <v>949</v>
      </c>
      <c r="G284" s="1" t="s">
        <v>954</v>
      </c>
      <c r="H284" s="2">
        <v>30</v>
      </c>
      <c r="I284" s="235">
        <v>16347</v>
      </c>
      <c r="J284" s="2">
        <v>5</v>
      </c>
      <c r="K284" s="2" t="s">
        <v>955</v>
      </c>
    </row>
    <row r="285" spans="1:11" x14ac:dyDescent="0.25">
      <c r="A285" s="1">
        <v>284</v>
      </c>
      <c r="B285" s="1">
        <v>5</v>
      </c>
      <c r="C285" s="2" t="s">
        <v>1271</v>
      </c>
      <c r="D285" s="238" t="s">
        <v>320</v>
      </c>
      <c r="E285" s="2" t="s">
        <v>1281</v>
      </c>
      <c r="F285" s="2" t="s">
        <v>949</v>
      </c>
      <c r="G285" s="1" t="s">
        <v>954</v>
      </c>
      <c r="H285" s="2">
        <v>63</v>
      </c>
      <c r="I285" s="235">
        <v>38946</v>
      </c>
      <c r="J285" s="2">
        <v>6</v>
      </c>
      <c r="K285" s="2" t="s">
        <v>960</v>
      </c>
    </row>
    <row r="286" spans="1:11" x14ac:dyDescent="0.25">
      <c r="A286" s="1">
        <v>285</v>
      </c>
      <c r="B286" s="1">
        <v>5</v>
      </c>
      <c r="C286" s="2" t="s">
        <v>1271</v>
      </c>
      <c r="D286" s="238" t="s">
        <v>321</v>
      </c>
      <c r="E286" s="2" t="s">
        <v>1282</v>
      </c>
      <c r="F286" s="2" t="s">
        <v>949</v>
      </c>
      <c r="G286" s="1" t="s">
        <v>954</v>
      </c>
      <c r="H286" s="2">
        <v>46</v>
      </c>
      <c r="I286" s="235">
        <v>43153</v>
      </c>
      <c r="J286" s="2">
        <v>6</v>
      </c>
      <c r="K286" s="2" t="s">
        <v>960</v>
      </c>
    </row>
    <row r="287" spans="1:11" x14ac:dyDescent="0.25">
      <c r="A287" s="1">
        <v>286</v>
      </c>
      <c r="B287" s="1">
        <v>5</v>
      </c>
      <c r="C287" s="2" t="s">
        <v>1271</v>
      </c>
      <c r="D287" s="238" t="s">
        <v>322</v>
      </c>
      <c r="E287" s="2" t="s">
        <v>1283</v>
      </c>
      <c r="F287" s="2" t="s">
        <v>949</v>
      </c>
      <c r="G287" s="1" t="s">
        <v>954</v>
      </c>
      <c r="H287" s="2">
        <v>30</v>
      </c>
      <c r="I287" s="235">
        <v>28310</v>
      </c>
      <c r="J287" s="2">
        <v>5</v>
      </c>
      <c r="K287" s="2" t="s">
        <v>955</v>
      </c>
    </row>
    <row r="288" spans="1:11" x14ac:dyDescent="0.25">
      <c r="A288" s="1">
        <v>287</v>
      </c>
      <c r="B288" s="1">
        <v>5</v>
      </c>
      <c r="C288" s="2" t="s">
        <v>1271</v>
      </c>
      <c r="D288" s="238" t="s">
        <v>323</v>
      </c>
      <c r="E288" s="2" t="s">
        <v>1284</v>
      </c>
      <c r="F288" s="2" t="s">
        <v>949</v>
      </c>
      <c r="G288" s="1" t="s">
        <v>954</v>
      </c>
      <c r="H288" s="2">
        <v>30</v>
      </c>
      <c r="I288" s="235">
        <v>28317</v>
      </c>
      <c r="J288" s="2">
        <v>5</v>
      </c>
      <c r="K288" s="2" t="s">
        <v>955</v>
      </c>
    </row>
    <row r="289" spans="1:11" x14ac:dyDescent="0.25">
      <c r="A289" s="1">
        <v>288</v>
      </c>
      <c r="B289" s="1">
        <v>5</v>
      </c>
      <c r="C289" s="2" t="s">
        <v>1271</v>
      </c>
      <c r="D289" s="238" t="s">
        <v>324</v>
      </c>
      <c r="E289" s="2" t="s">
        <v>1285</v>
      </c>
      <c r="F289" s="2" t="s">
        <v>949</v>
      </c>
      <c r="G289" s="1" t="s">
        <v>976</v>
      </c>
      <c r="H289" s="2">
        <v>16</v>
      </c>
      <c r="I289" s="235">
        <v>5098</v>
      </c>
      <c r="J289" s="2">
        <v>2</v>
      </c>
      <c r="K289" s="2" t="s">
        <v>977</v>
      </c>
    </row>
    <row r="290" spans="1:11" x14ac:dyDescent="0.25">
      <c r="A290" s="1">
        <v>289</v>
      </c>
      <c r="B290" s="1">
        <v>5</v>
      </c>
      <c r="C290" s="2" t="s">
        <v>1271</v>
      </c>
      <c r="D290" s="238" t="s">
        <v>325</v>
      </c>
      <c r="E290" s="2" t="s">
        <v>1286</v>
      </c>
      <c r="F290" s="2" t="s">
        <v>949</v>
      </c>
      <c r="G290" s="1" t="s">
        <v>954</v>
      </c>
      <c r="H290" s="2">
        <v>34</v>
      </c>
      <c r="I290" s="235">
        <v>26061</v>
      </c>
      <c r="J290" s="2">
        <v>5</v>
      </c>
      <c r="K290" s="2" t="s">
        <v>955</v>
      </c>
    </row>
    <row r="291" spans="1:11" x14ac:dyDescent="0.25">
      <c r="A291" s="1">
        <v>290</v>
      </c>
      <c r="B291" s="1">
        <v>5</v>
      </c>
      <c r="C291" s="2" t="s">
        <v>1287</v>
      </c>
      <c r="D291" s="238" t="s">
        <v>326</v>
      </c>
      <c r="E291" s="2" t="s">
        <v>1288</v>
      </c>
      <c r="F291" s="2" t="s">
        <v>945</v>
      </c>
      <c r="G291" s="1" t="s">
        <v>946</v>
      </c>
      <c r="H291" s="2">
        <v>722</v>
      </c>
      <c r="I291" s="235">
        <v>221336</v>
      </c>
      <c r="J291" s="2">
        <v>19</v>
      </c>
      <c r="K291" s="2" t="s">
        <v>947</v>
      </c>
    </row>
    <row r="292" spans="1:11" x14ac:dyDescent="0.25">
      <c r="A292" s="1">
        <v>291</v>
      </c>
      <c r="B292" s="1">
        <v>5</v>
      </c>
      <c r="C292" s="2" t="s">
        <v>1287</v>
      </c>
      <c r="D292" s="238" t="s">
        <v>327</v>
      </c>
      <c r="E292" s="2" t="s">
        <v>1289</v>
      </c>
      <c r="F292" s="2" t="s">
        <v>949</v>
      </c>
      <c r="G292" s="1" t="s">
        <v>950</v>
      </c>
      <c r="H292" s="2">
        <v>98</v>
      </c>
      <c r="I292" s="235">
        <v>86572</v>
      </c>
      <c r="J292" s="2">
        <v>10</v>
      </c>
      <c r="K292" s="2" t="s">
        <v>951</v>
      </c>
    </row>
    <row r="293" spans="1:11" x14ac:dyDescent="0.25">
      <c r="A293" s="1">
        <v>292</v>
      </c>
      <c r="B293" s="1">
        <v>5</v>
      </c>
      <c r="C293" s="2" t="s">
        <v>1287</v>
      </c>
      <c r="D293" s="238" t="s">
        <v>328</v>
      </c>
      <c r="E293" s="2" t="s">
        <v>1290</v>
      </c>
      <c r="F293" s="2" t="s">
        <v>949</v>
      </c>
      <c r="G293" s="1" t="s">
        <v>954</v>
      </c>
      <c r="H293" s="2">
        <v>50</v>
      </c>
      <c r="I293" s="235">
        <v>38559</v>
      </c>
      <c r="J293" s="2">
        <v>6</v>
      </c>
      <c r="K293" s="2" t="s">
        <v>960</v>
      </c>
    </row>
    <row r="294" spans="1:11" x14ac:dyDescent="0.25">
      <c r="A294" s="1">
        <v>293</v>
      </c>
      <c r="B294" s="1">
        <v>5</v>
      </c>
      <c r="C294" s="2" t="s">
        <v>1287</v>
      </c>
      <c r="D294" s="238" t="s">
        <v>329</v>
      </c>
      <c r="E294" s="2" t="s">
        <v>1291</v>
      </c>
      <c r="F294" s="2" t="s">
        <v>949</v>
      </c>
      <c r="G294" s="1" t="s">
        <v>954</v>
      </c>
      <c r="H294" s="2">
        <v>58</v>
      </c>
      <c r="I294" s="235">
        <v>33121</v>
      </c>
      <c r="J294" s="2">
        <v>6</v>
      </c>
      <c r="K294" s="2" t="s">
        <v>960</v>
      </c>
    </row>
    <row r="295" spans="1:11" x14ac:dyDescent="0.25">
      <c r="A295" s="1">
        <v>294</v>
      </c>
      <c r="B295" s="1">
        <v>5</v>
      </c>
      <c r="C295" s="2" t="s">
        <v>1287</v>
      </c>
      <c r="D295" s="238" t="s">
        <v>330</v>
      </c>
      <c r="E295" s="2" t="s">
        <v>1292</v>
      </c>
      <c r="F295" s="2" t="s">
        <v>949</v>
      </c>
      <c r="G295" s="1" t="s">
        <v>954</v>
      </c>
      <c r="H295" s="2">
        <v>38</v>
      </c>
      <c r="I295" s="235">
        <v>30698</v>
      </c>
      <c r="J295" s="2">
        <v>6</v>
      </c>
      <c r="K295" s="2" t="s">
        <v>960</v>
      </c>
    </row>
    <row r="296" spans="1:11" x14ac:dyDescent="0.25">
      <c r="A296" s="1">
        <v>295</v>
      </c>
      <c r="B296" s="1">
        <v>5</v>
      </c>
      <c r="C296" s="2" t="s">
        <v>1287</v>
      </c>
      <c r="D296" s="238" t="s">
        <v>331</v>
      </c>
      <c r="E296" s="2" t="s">
        <v>1293</v>
      </c>
      <c r="F296" s="2" t="s">
        <v>949</v>
      </c>
      <c r="G296" s="1" t="s">
        <v>950</v>
      </c>
      <c r="H296" s="2">
        <v>79</v>
      </c>
      <c r="I296" s="235">
        <v>48953</v>
      </c>
      <c r="J296" s="2">
        <v>9</v>
      </c>
      <c r="K296" s="2" t="s">
        <v>973</v>
      </c>
    </row>
    <row r="297" spans="1:11" x14ac:dyDescent="0.25">
      <c r="A297" s="1">
        <v>296</v>
      </c>
      <c r="B297" s="1">
        <v>5</v>
      </c>
      <c r="C297" s="2" t="s">
        <v>1287</v>
      </c>
      <c r="D297" s="238" t="s">
        <v>332</v>
      </c>
      <c r="E297" s="2" t="s">
        <v>1294</v>
      </c>
      <c r="F297" s="2" t="s">
        <v>949</v>
      </c>
      <c r="G297" s="1" t="s">
        <v>957</v>
      </c>
      <c r="H297" s="2">
        <v>120</v>
      </c>
      <c r="I297" s="235">
        <v>112583</v>
      </c>
      <c r="J297" s="2">
        <v>13</v>
      </c>
      <c r="K297" s="2" t="s">
        <v>958</v>
      </c>
    </row>
    <row r="298" spans="1:11" x14ac:dyDescent="0.25">
      <c r="A298" s="1">
        <v>297</v>
      </c>
      <c r="B298" s="1">
        <v>5</v>
      </c>
      <c r="C298" s="2" t="s">
        <v>1287</v>
      </c>
      <c r="D298" s="238" t="s">
        <v>333</v>
      </c>
      <c r="E298" s="2" t="s">
        <v>1295</v>
      </c>
      <c r="F298" s="2" t="s">
        <v>949</v>
      </c>
      <c r="G298" s="1" t="s">
        <v>954</v>
      </c>
      <c r="H298" s="2">
        <v>30</v>
      </c>
      <c r="I298" s="235">
        <v>23210</v>
      </c>
      <c r="J298" s="2">
        <v>5</v>
      </c>
      <c r="K298" s="2" t="s">
        <v>955</v>
      </c>
    </row>
    <row r="299" spans="1:11" x14ac:dyDescent="0.25">
      <c r="A299" s="1">
        <v>298</v>
      </c>
      <c r="B299" s="1">
        <v>5</v>
      </c>
      <c r="C299" s="2" t="s">
        <v>1287</v>
      </c>
      <c r="D299" s="238" t="s">
        <v>334</v>
      </c>
      <c r="E299" s="2" t="s">
        <v>1296</v>
      </c>
      <c r="F299" s="2" t="s">
        <v>949</v>
      </c>
      <c r="G299" s="1" t="s">
        <v>954</v>
      </c>
      <c r="H299" s="2">
        <v>30</v>
      </c>
      <c r="I299" s="235">
        <v>14356</v>
      </c>
      <c r="J299" s="2">
        <v>5</v>
      </c>
      <c r="K299" s="2" t="s">
        <v>955</v>
      </c>
    </row>
    <row r="300" spans="1:11" x14ac:dyDescent="0.25">
      <c r="A300" s="1">
        <v>299</v>
      </c>
      <c r="B300" s="1">
        <v>5</v>
      </c>
      <c r="C300" s="2" t="s">
        <v>1297</v>
      </c>
      <c r="D300" s="238" t="s">
        <v>335</v>
      </c>
      <c r="E300" s="2" t="s">
        <v>1298</v>
      </c>
      <c r="F300" s="2" t="s">
        <v>982</v>
      </c>
      <c r="G300" s="1" t="s">
        <v>1009</v>
      </c>
      <c r="H300" s="2">
        <v>278</v>
      </c>
      <c r="I300" s="235">
        <v>67269</v>
      </c>
      <c r="J300" s="2">
        <v>16</v>
      </c>
      <c r="K300" s="2" t="s">
        <v>1048</v>
      </c>
    </row>
    <row r="301" spans="1:11" x14ac:dyDescent="0.25">
      <c r="A301" s="1">
        <v>300</v>
      </c>
      <c r="B301" s="1">
        <v>5</v>
      </c>
      <c r="C301" s="2" t="s">
        <v>1297</v>
      </c>
      <c r="D301" s="238" t="s">
        <v>336</v>
      </c>
      <c r="E301" s="2" t="s">
        <v>1299</v>
      </c>
      <c r="F301" s="2" t="s">
        <v>949</v>
      </c>
      <c r="G301" s="1" t="s">
        <v>954</v>
      </c>
      <c r="H301" s="2">
        <v>36</v>
      </c>
      <c r="I301" s="235">
        <v>33803</v>
      </c>
      <c r="J301" s="2">
        <v>6</v>
      </c>
      <c r="K301" s="2" t="s">
        <v>960</v>
      </c>
    </row>
    <row r="302" spans="1:11" x14ac:dyDescent="0.25">
      <c r="A302" s="1">
        <v>301</v>
      </c>
      <c r="B302" s="1">
        <v>5</v>
      </c>
      <c r="C302" s="2" t="s">
        <v>1297</v>
      </c>
      <c r="D302" s="238" t="s">
        <v>337</v>
      </c>
      <c r="E302" s="2" t="s">
        <v>1300</v>
      </c>
      <c r="F302" s="2" t="s">
        <v>949</v>
      </c>
      <c r="G302" s="1" t="s">
        <v>954</v>
      </c>
      <c r="H302" s="2">
        <v>60</v>
      </c>
      <c r="I302" s="235">
        <v>37423</v>
      </c>
      <c r="J302" s="2">
        <v>6</v>
      </c>
      <c r="K302" s="2" t="s">
        <v>960</v>
      </c>
    </row>
    <row r="303" spans="1:11" x14ac:dyDescent="0.25">
      <c r="A303" s="1">
        <v>302</v>
      </c>
      <c r="B303" s="1">
        <v>5</v>
      </c>
      <c r="C303" s="2" t="s">
        <v>1297</v>
      </c>
      <c r="D303" s="238" t="s">
        <v>338</v>
      </c>
      <c r="E303" s="2" t="s">
        <v>1301</v>
      </c>
      <c r="F303" s="2" t="s">
        <v>949</v>
      </c>
      <c r="G303" s="1" t="s">
        <v>957</v>
      </c>
      <c r="H303" s="2">
        <v>150</v>
      </c>
      <c r="I303" s="235">
        <v>61621</v>
      </c>
      <c r="J303" s="2">
        <v>13</v>
      </c>
      <c r="K303" s="2" t="s">
        <v>958</v>
      </c>
    </row>
    <row r="304" spans="1:11" x14ac:dyDescent="0.25">
      <c r="A304" s="1">
        <v>303</v>
      </c>
      <c r="B304" s="1">
        <v>5</v>
      </c>
      <c r="C304" s="2" t="s">
        <v>1297</v>
      </c>
      <c r="D304" s="238" t="s">
        <v>339</v>
      </c>
      <c r="E304" s="2" t="s">
        <v>1302</v>
      </c>
      <c r="F304" s="2" t="s">
        <v>949</v>
      </c>
      <c r="G304" s="1" t="s">
        <v>954</v>
      </c>
      <c r="H304" s="2">
        <v>36</v>
      </c>
      <c r="I304" s="235">
        <v>30187</v>
      </c>
      <c r="J304" s="2">
        <v>6</v>
      </c>
      <c r="K304" s="2" t="s">
        <v>960</v>
      </c>
    </row>
    <row r="305" spans="1:11" x14ac:dyDescent="0.25">
      <c r="A305" s="1">
        <v>304</v>
      </c>
      <c r="B305" s="1">
        <v>5</v>
      </c>
      <c r="C305" s="2" t="s">
        <v>1297</v>
      </c>
      <c r="D305" s="238" t="s">
        <v>340</v>
      </c>
      <c r="E305" s="2" t="s">
        <v>1303</v>
      </c>
      <c r="F305" s="2" t="s">
        <v>949</v>
      </c>
      <c r="G305" s="1" t="s">
        <v>954</v>
      </c>
      <c r="H305" s="2">
        <v>60</v>
      </c>
      <c r="I305" s="235">
        <v>46610</v>
      </c>
      <c r="J305" s="2">
        <v>6</v>
      </c>
      <c r="K305" s="2" t="s">
        <v>960</v>
      </c>
    </row>
    <row r="306" spans="1:11" x14ac:dyDescent="0.25">
      <c r="A306" s="1">
        <v>305</v>
      </c>
      <c r="B306" s="1">
        <v>5</v>
      </c>
      <c r="C306" s="2" t="s">
        <v>1297</v>
      </c>
      <c r="D306" s="238" t="s">
        <v>341</v>
      </c>
      <c r="E306" s="2" t="s">
        <v>1304</v>
      </c>
      <c r="F306" s="2" t="s">
        <v>982</v>
      </c>
      <c r="G306" s="1" t="s">
        <v>1009</v>
      </c>
      <c r="H306" s="2">
        <v>340</v>
      </c>
      <c r="I306" s="235">
        <v>83838</v>
      </c>
      <c r="J306" s="2">
        <v>16</v>
      </c>
      <c r="K306" s="2" t="s">
        <v>1048</v>
      </c>
    </row>
    <row r="307" spans="1:11" x14ac:dyDescent="0.25">
      <c r="A307" s="1">
        <v>306</v>
      </c>
      <c r="B307" s="1">
        <v>5</v>
      </c>
      <c r="C307" s="2" t="s">
        <v>1297</v>
      </c>
      <c r="D307" s="238" t="s">
        <v>342</v>
      </c>
      <c r="E307" s="2" t="s">
        <v>1305</v>
      </c>
      <c r="F307" s="2" t="s">
        <v>949</v>
      </c>
      <c r="G307" s="1" t="s">
        <v>954</v>
      </c>
      <c r="H307" s="2">
        <v>60</v>
      </c>
      <c r="I307" s="235">
        <v>37862</v>
      </c>
      <c r="J307" s="2">
        <v>6</v>
      </c>
      <c r="K307" s="2" t="s">
        <v>960</v>
      </c>
    </row>
    <row r="308" spans="1:11" x14ac:dyDescent="0.25">
      <c r="A308" s="1">
        <v>307</v>
      </c>
      <c r="B308" s="1">
        <v>5</v>
      </c>
      <c r="C308" s="2" t="s">
        <v>1306</v>
      </c>
      <c r="D308" s="238" t="s">
        <v>343</v>
      </c>
      <c r="E308" s="2" t="s">
        <v>1307</v>
      </c>
      <c r="F308" s="2" t="s">
        <v>982</v>
      </c>
      <c r="G308" s="1" t="s">
        <v>1009</v>
      </c>
      <c r="H308" s="2">
        <v>447</v>
      </c>
      <c r="I308" s="235">
        <v>88373</v>
      </c>
      <c r="J308" s="2">
        <v>17</v>
      </c>
      <c r="K308" s="2" t="s">
        <v>1010</v>
      </c>
    </row>
    <row r="309" spans="1:11" x14ac:dyDescent="0.25">
      <c r="A309" s="1">
        <v>308</v>
      </c>
      <c r="B309" s="1">
        <v>5</v>
      </c>
      <c r="C309" s="2" t="s">
        <v>1306</v>
      </c>
      <c r="D309" s="238" t="s">
        <v>344</v>
      </c>
      <c r="E309" s="2" t="s">
        <v>1308</v>
      </c>
      <c r="F309" s="2" t="s">
        <v>949</v>
      </c>
      <c r="G309" s="1" t="s">
        <v>954</v>
      </c>
      <c r="H309" s="2">
        <v>30</v>
      </c>
      <c r="I309" s="235">
        <v>24662</v>
      </c>
      <c r="J309" s="2">
        <v>5</v>
      </c>
      <c r="K309" s="2" t="s">
        <v>955</v>
      </c>
    </row>
    <row r="310" spans="1:11" x14ac:dyDescent="0.25">
      <c r="A310" s="1">
        <v>309</v>
      </c>
      <c r="B310" s="1">
        <v>5</v>
      </c>
      <c r="C310" s="2" t="s">
        <v>1306</v>
      </c>
      <c r="D310" s="238" t="s">
        <v>345</v>
      </c>
      <c r="E310" s="2" t="s">
        <v>1309</v>
      </c>
      <c r="F310" s="2" t="s">
        <v>949</v>
      </c>
      <c r="G310" s="1" t="s">
        <v>954</v>
      </c>
      <c r="H310" s="2">
        <v>28</v>
      </c>
      <c r="I310" s="235">
        <v>12592</v>
      </c>
      <c r="J310" s="2">
        <v>5</v>
      </c>
      <c r="K310" s="2" t="s">
        <v>955</v>
      </c>
    </row>
    <row r="311" spans="1:11" x14ac:dyDescent="0.25">
      <c r="A311" s="1">
        <v>310</v>
      </c>
      <c r="B311" s="1">
        <v>5</v>
      </c>
      <c r="C311" s="2" t="s">
        <v>1306</v>
      </c>
      <c r="D311" s="238" t="s">
        <v>346</v>
      </c>
      <c r="E311" s="2" t="s">
        <v>1310</v>
      </c>
      <c r="F311" s="2" t="s">
        <v>949</v>
      </c>
      <c r="G311" s="1" t="s">
        <v>957</v>
      </c>
      <c r="H311" s="2">
        <v>84</v>
      </c>
      <c r="I311" s="235">
        <v>54084</v>
      </c>
      <c r="J311" s="2">
        <v>12</v>
      </c>
      <c r="K311" s="2" t="s">
        <v>962</v>
      </c>
    </row>
    <row r="312" spans="1:11" x14ac:dyDescent="0.25">
      <c r="A312" s="1">
        <v>311</v>
      </c>
      <c r="B312" s="1">
        <v>5</v>
      </c>
      <c r="C312" s="2" t="s">
        <v>1306</v>
      </c>
      <c r="D312" s="238" t="s">
        <v>347</v>
      </c>
      <c r="E312" s="2" t="s">
        <v>1311</v>
      </c>
      <c r="F312" s="2" t="s">
        <v>949</v>
      </c>
      <c r="G312" s="1" t="s">
        <v>950</v>
      </c>
      <c r="H312" s="2">
        <v>74</v>
      </c>
      <c r="I312" s="235">
        <v>65525</v>
      </c>
      <c r="J312" s="2">
        <v>10</v>
      </c>
      <c r="K312" s="2" t="s">
        <v>951</v>
      </c>
    </row>
    <row r="313" spans="1:11" x14ac:dyDescent="0.25">
      <c r="A313" s="1">
        <v>312</v>
      </c>
      <c r="B313" s="1">
        <v>5</v>
      </c>
      <c r="C313" s="2" t="s">
        <v>1306</v>
      </c>
      <c r="D313" s="238" t="s">
        <v>348</v>
      </c>
      <c r="E313" s="2" t="s">
        <v>1312</v>
      </c>
      <c r="F313" s="2" t="s">
        <v>949</v>
      </c>
      <c r="G313" s="1" t="s">
        <v>954</v>
      </c>
      <c r="H313" s="2">
        <v>30</v>
      </c>
      <c r="I313" s="235">
        <v>35723</v>
      </c>
      <c r="J313" s="2">
        <v>6</v>
      </c>
      <c r="K313" s="2" t="s">
        <v>960</v>
      </c>
    </row>
    <row r="314" spans="1:11" x14ac:dyDescent="0.25">
      <c r="A314" s="1">
        <v>313</v>
      </c>
      <c r="B314" s="1">
        <v>5</v>
      </c>
      <c r="C314" s="2" t="s">
        <v>1306</v>
      </c>
      <c r="D314" s="238" t="s">
        <v>349</v>
      </c>
      <c r="E314" s="2" t="s">
        <v>1313</v>
      </c>
      <c r="F314" s="2" t="s">
        <v>949</v>
      </c>
      <c r="G314" s="1" t="s">
        <v>954</v>
      </c>
      <c r="H314" s="2">
        <v>30</v>
      </c>
      <c r="I314" s="235">
        <v>41428</v>
      </c>
      <c r="J314" s="2">
        <v>6</v>
      </c>
      <c r="K314" s="2" t="s">
        <v>960</v>
      </c>
    </row>
    <row r="315" spans="1:11" x14ac:dyDescent="0.25">
      <c r="A315" s="1">
        <v>314</v>
      </c>
      <c r="B315" s="1">
        <v>5</v>
      </c>
      <c r="C315" s="2" t="s">
        <v>1306</v>
      </c>
      <c r="D315" s="238" t="s">
        <v>350</v>
      </c>
      <c r="E315" s="2" t="s">
        <v>1314</v>
      </c>
      <c r="F315" s="2" t="s">
        <v>949</v>
      </c>
      <c r="G315" s="1" t="s">
        <v>954</v>
      </c>
      <c r="H315" s="2">
        <v>30</v>
      </c>
      <c r="I315" s="235">
        <v>24700</v>
      </c>
      <c r="J315" s="2">
        <v>5</v>
      </c>
      <c r="K315" s="2" t="s">
        <v>955</v>
      </c>
    </row>
    <row r="316" spans="1:11" x14ac:dyDescent="0.25">
      <c r="A316" s="1">
        <v>315</v>
      </c>
      <c r="B316" s="1">
        <v>5</v>
      </c>
      <c r="C316" s="2" t="s">
        <v>1315</v>
      </c>
      <c r="D316" s="238" t="s">
        <v>351</v>
      </c>
      <c r="E316" s="2" t="s">
        <v>1316</v>
      </c>
      <c r="F316" s="2" t="s">
        <v>945</v>
      </c>
      <c r="G316" s="1" t="s">
        <v>946</v>
      </c>
      <c r="H316" s="2">
        <v>855</v>
      </c>
      <c r="I316" s="235">
        <v>142061</v>
      </c>
      <c r="J316" s="2">
        <v>19</v>
      </c>
      <c r="K316" s="2" t="s">
        <v>947</v>
      </c>
    </row>
    <row r="317" spans="1:11" x14ac:dyDescent="0.25">
      <c r="A317" s="1">
        <v>316</v>
      </c>
      <c r="B317" s="1">
        <v>5</v>
      </c>
      <c r="C317" s="2" t="s">
        <v>1315</v>
      </c>
      <c r="D317" s="238" t="s">
        <v>352</v>
      </c>
      <c r="E317" s="2" t="s">
        <v>1317</v>
      </c>
      <c r="F317" s="2" t="s">
        <v>982</v>
      </c>
      <c r="G317" s="1" t="s">
        <v>983</v>
      </c>
      <c r="H317" s="2">
        <v>272</v>
      </c>
      <c r="I317" s="235">
        <v>76516</v>
      </c>
      <c r="J317" s="2">
        <v>15</v>
      </c>
      <c r="K317" s="2" t="s">
        <v>984</v>
      </c>
    </row>
    <row r="318" spans="1:11" x14ac:dyDescent="0.25">
      <c r="A318" s="1">
        <v>317</v>
      </c>
      <c r="B318" s="1">
        <v>5</v>
      </c>
      <c r="C318" s="2" t="s">
        <v>1315</v>
      </c>
      <c r="D318" s="238" t="s">
        <v>353</v>
      </c>
      <c r="E318" s="2" t="s">
        <v>1318</v>
      </c>
      <c r="F318" s="2" t="s">
        <v>982</v>
      </c>
      <c r="G318" s="1" t="s">
        <v>1009</v>
      </c>
      <c r="H318" s="2">
        <v>350</v>
      </c>
      <c r="I318" s="235">
        <v>121452</v>
      </c>
      <c r="J318" s="2">
        <v>16</v>
      </c>
      <c r="K318" s="2" t="s">
        <v>1048</v>
      </c>
    </row>
    <row r="319" spans="1:11" x14ac:dyDescent="0.25">
      <c r="A319" s="1">
        <v>318</v>
      </c>
      <c r="B319" s="1">
        <v>5</v>
      </c>
      <c r="C319" s="2" t="s">
        <v>1315</v>
      </c>
      <c r="D319" s="238" t="s">
        <v>354</v>
      </c>
      <c r="E319" s="2" t="s">
        <v>1319</v>
      </c>
      <c r="F319" s="2" t="s">
        <v>982</v>
      </c>
      <c r="G319" s="1" t="s">
        <v>983</v>
      </c>
      <c r="H319" s="2">
        <v>340</v>
      </c>
      <c r="I319" s="235">
        <v>86834</v>
      </c>
      <c r="J319" s="2">
        <v>15</v>
      </c>
      <c r="K319" s="2" t="s">
        <v>984</v>
      </c>
    </row>
    <row r="320" spans="1:11" x14ac:dyDescent="0.25">
      <c r="A320" s="1">
        <v>319</v>
      </c>
      <c r="B320" s="1">
        <v>5</v>
      </c>
      <c r="C320" s="2" t="s">
        <v>1315</v>
      </c>
      <c r="D320" s="238" t="s">
        <v>355</v>
      </c>
      <c r="E320" s="2" t="s">
        <v>1320</v>
      </c>
      <c r="F320" s="2" t="s">
        <v>949</v>
      </c>
      <c r="G320" s="1" t="s">
        <v>954</v>
      </c>
      <c r="H320" s="2">
        <v>60</v>
      </c>
      <c r="I320" s="235">
        <v>26923</v>
      </c>
      <c r="J320" s="2">
        <v>5</v>
      </c>
      <c r="K320" s="2" t="s">
        <v>955</v>
      </c>
    </row>
    <row r="321" spans="1:11" x14ac:dyDescent="0.25">
      <c r="A321" s="1">
        <v>320</v>
      </c>
      <c r="B321" s="1">
        <v>5</v>
      </c>
      <c r="C321" s="2" t="s">
        <v>1315</v>
      </c>
      <c r="D321" s="238" t="s">
        <v>356</v>
      </c>
      <c r="E321" s="2" t="s">
        <v>1321</v>
      </c>
      <c r="F321" s="2" t="s">
        <v>949</v>
      </c>
      <c r="G321" s="1" t="s">
        <v>954</v>
      </c>
      <c r="H321" s="2">
        <v>48</v>
      </c>
      <c r="I321" s="235">
        <v>29742</v>
      </c>
      <c r="J321" s="2">
        <v>5</v>
      </c>
      <c r="K321" s="2" t="s">
        <v>955</v>
      </c>
    </row>
    <row r="322" spans="1:11" x14ac:dyDescent="0.25">
      <c r="A322" s="1">
        <v>321</v>
      </c>
      <c r="B322" s="1">
        <v>5</v>
      </c>
      <c r="C322" s="2" t="s">
        <v>1315</v>
      </c>
      <c r="D322" s="238" t="s">
        <v>357</v>
      </c>
      <c r="E322" s="2" t="s">
        <v>1322</v>
      </c>
      <c r="F322" s="2" t="s">
        <v>949</v>
      </c>
      <c r="G322" s="1" t="s">
        <v>954</v>
      </c>
      <c r="H322" s="2">
        <v>34</v>
      </c>
      <c r="I322" s="235">
        <v>9626</v>
      </c>
      <c r="J322" s="2">
        <v>5</v>
      </c>
      <c r="K322" s="2" t="s">
        <v>955</v>
      </c>
    </row>
    <row r="323" spans="1:11" x14ac:dyDescent="0.25">
      <c r="A323" s="1">
        <v>322</v>
      </c>
      <c r="B323" s="1">
        <v>5</v>
      </c>
      <c r="C323" s="2" t="s">
        <v>1315</v>
      </c>
      <c r="D323" s="238" t="s">
        <v>358</v>
      </c>
      <c r="E323" s="2" t="s">
        <v>1323</v>
      </c>
      <c r="F323" s="2" t="s">
        <v>949</v>
      </c>
      <c r="G323" s="1" t="s">
        <v>954</v>
      </c>
      <c r="H323" s="2">
        <v>60</v>
      </c>
      <c r="I323" s="235">
        <v>48015</v>
      </c>
      <c r="J323" s="2">
        <v>6</v>
      </c>
      <c r="K323" s="2" t="s">
        <v>960</v>
      </c>
    </row>
    <row r="324" spans="1:11" x14ac:dyDescent="0.25">
      <c r="A324" s="1">
        <v>323</v>
      </c>
      <c r="B324" s="1">
        <v>5</v>
      </c>
      <c r="C324" s="2" t="s">
        <v>1315</v>
      </c>
      <c r="D324" s="238" t="s">
        <v>359</v>
      </c>
      <c r="E324" s="2" t="s">
        <v>1324</v>
      </c>
      <c r="F324" s="2" t="s">
        <v>949</v>
      </c>
      <c r="G324" s="1" t="s">
        <v>954</v>
      </c>
      <c r="H324" s="2">
        <v>38</v>
      </c>
      <c r="I324" s="235">
        <v>9009</v>
      </c>
      <c r="J324" s="2">
        <v>5</v>
      </c>
      <c r="K324" s="2" t="s">
        <v>955</v>
      </c>
    </row>
    <row r="325" spans="1:11" x14ac:dyDescent="0.25">
      <c r="A325" s="1">
        <v>324</v>
      </c>
      <c r="B325" s="1">
        <v>5</v>
      </c>
      <c r="C325" s="2" t="s">
        <v>1315</v>
      </c>
      <c r="D325" s="238" t="s">
        <v>360</v>
      </c>
      <c r="E325" s="2" t="s">
        <v>1325</v>
      </c>
      <c r="F325" s="2" t="s">
        <v>949</v>
      </c>
      <c r="G325" s="1" t="s">
        <v>950</v>
      </c>
      <c r="H325" s="2">
        <v>60</v>
      </c>
      <c r="I325" s="235">
        <v>50108</v>
      </c>
      <c r="J325" s="2">
        <v>10</v>
      </c>
      <c r="K325" s="2" t="s">
        <v>951</v>
      </c>
    </row>
    <row r="326" spans="1:11" x14ac:dyDescent="0.25">
      <c r="A326" s="1">
        <v>325</v>
      </c>
      <c r="B326" s="1">
        <v>5</v>
      </c>
      <c r="C326" s="2" t="s">
        <v>1315</v>
      </c>
      <c r="D326" s="238" t="s">
        <v>361</v>
      </c>
      <c r="E326" s="2" t="s">
        <v>1326</v>
      </c>
      <c r="F326" s="2" t="s">
        <v>949</v>
      </c>
      <c r="G326" s="1" t="s">
        <v>976</v>
      </c>
      <c r="H326" s="2">
        <v>30</v>
      </c>
      <c r="I326" s="235">
        <v>18644</v>
      </c>
      <c r="J326" s="2">
        <v>3</v>
      </c>
      <c r="K326" s="2" t="s">
        <v>1025</v>
      </c>
    </row>
    <row r="327" spans="1:11" x14ac:dyDescent="0.25">
      <c r="A327" s="1">
        <v>326</v>
      </c>
      <c r="B327" s="1">
        <v>5</v>
      </c>
      <c r="C327" s="2" t="s">
        <v>1327</v>
      </c>
      <c r="D327" s="238" t="s">
        <v>362</v>
      </c>
      <c r="E327" s="2" t="s">
        <v>1328</v>
      </c>
      <c r="F327" s="2" t="s">
        <v>982</v>
      </c>
      <c r="G327" s="1" t="s">
        <v>1009</v>
      </c>
      <c r="H327" s="2">
        <v>311</v>
      </c>
      <c r="I327" s="235">
        <v>78290</v>
      </c>
      <c r="J327" s="2">
        <v>16</v>
      </c>
      <c r="K327" s="2" t="s">
        <v>1048</v>
      </c>
    </row>
    <row r="328" spans="1:11" x14ac:dyDescent="0.25">
      <c r="A328" s="1">
        <v>327</v>
      </c>
      <c r="B328" s="1">
        <v>5</v>
      </c>
      <c r="C328" s="2" t="s">
        <v>1327</v>
      </c>
      <c r="D328" s="238" t="s">
        <v>363</v>
      </c>
      <c r="E328" s="2" t="s">
        <v>1329</v>
      </c>
      <c r="F328" s="2" t="s">
        <v>949</v>
      </c>
      <c r="G328" s="1" t="s">
        <v>950</v>
      </c>
      <c r="H328" s="2">
        <v>90</v>
      </c>
      <c r="I328" s="235">
        <v>24130</v>
      </c>
      <c r="J328" s="2">
        <v>9</v>
      </c>
      <c r="K328" s="2" t="s">
        <v>973</v>
      </c>
    </row>
    <row r="329" spans="1:11" x14ac:dyDescent="0.25">
      <c r="A329" s="1">
        <v>328</v>
      </c>
      <c r="B329" s="1">
        <v>5</v>
      </c>
      <c r="C329" s="2" t="s">
        <v>1327</v>
      </c>
      <c r="D329" s="238" t="s">
        <v>364</v>
      </c>
      <c r="E329" s="2" t="s">
        <v>1330</v>
      </c>
      <c r="F329" s="2" t="s">
        <v>949</v>
      </c>
      <c r="G329" s="1" t="s">
        <v>954</v>
      </c>
      <c r="H329" s="2">
        <v>36</v>
      </c>
      <c r="I329" s="235">
        <v>33573</v>
      </c>
      <c r="J329" s="2">
        <v>6</v>
      </c>
      <c r="K329" s="2" t="s">
        <v>960</v>
      </c>
    </row>
    <row r="330" spans="1:11" x14ac:dyDescent="0.25">
      <c r="A330" s="1">
        <v>329</v>
      </c>
      <c r="B330" s="1">
        <v>5</v>
      </c>
      <c r="C330" s="2" t="s">
        <v>1331</v>
      </c>
      <c r="D330" s="238" t="s">
        <v>365</v>
      </c>
      <c r="E330" s="2" t="s">
        <v>1332</v>
      </c>
      <c r="F330" s="2" t="s">
        <v>945</v>
      </c>
      <c r="G330" s="1" t="s">
        <v>946</v>
      </c>
      <c r="H330" s="2">
        <v>602</v>
      </c>
      <c r="I330" s="235">
        <v>172392</v>
      </c>
      <c r="J330" s="2">
        <v>18</v>
      </c>
      <c r="K330" s="2" t="s">
        <v>980</v>
      </c>
    </row>
    <row r="331" spans="1:11" x14ac:dyDescent="0.25">
      <c r="A331" s="1">
        <v>330</v>
      </c>
      <c r="B331" s="1">
        <v>5</v>
      </c>
      <c r="C331" s="2" t="s">
        <v>1331</v>
      </c>
      <c r="D331" s="238" t="s">
        <v>366</v>
      </c>
      <c r="E331" s="2" t="s">
        <v>1333</v>
      </c>
      <c r="F331" s="2" t="s">
        <v>982</v>
      </c>
      <c r="G331" s="1" t="s">
        <v>983</v>
      </c>
      <c r="H331" s="2">
        <v>287</v>
      </c>
      <c r="I331" s="235">
        <v>109953</v>
      </c>
      <c r="J331" s="2">
        <v>15</v>
      </c>
      <c r="K331" s="2" t="s">
        <v>984</v>
      </c>
    </row>
    <row r="332" spans="1:11" x14ac:dyDescent="0.25">
      <c r="A332" s="1">
        <v>331</v>
      </c>
      <c r="B332" s="1">
        <v>5</v>
      </c>
      <c r="C332" s="2" t="s">
        <v>1334</v>
      </c>
      <c r="D332" s="238" t="s">
        <v>367</v>
      </c>
      <c r="E332" s="2" t="s">
        <v>1335</v>
      </c>
      <c r="F332" s="2" t="s">
        <v>945</v>
      </c>
      <c r="G332" s="1" t="s">
        <v>946</v>
      </c>
      <c r="H332" s="2">
        <v>680</v>
      </c>
      <c r="I332" s="235">
        <v>131052</v>
      </c>
      <c r="J332" s="2">
        <v>18</v>
      </c>
      <c r="K332" s="2" t="s">
        <v>980</v>
      </c>
    </row>
    <row r="333" spans="1:11" x14ac:dyDescent="0.25">
      <c r="A333" s="1">
        <v>332</v>
      </c>
      <c r="B333" s="1">
        <v>5</v>
      </c>
      <c r="C333" s="2" t="s">
        <v>1334</v>
      </c>
      <c r="D333" s="238" t="s">
        <v>368</v>
      </c>
      <c r="E333" s="2" t="s">
        <v>1336</v>
      </c>
      <c r="F333" s="2" t="s">
        <v>982</v>
      </c>
      <c r="G333" s="1" t="s">
        <v>983</v>
      </c>
      <c r="H333" s="2">
        <v>262</v>
      </c>
      <c r="I333" s="235">
        <v>112249</v>
      </c>
      <c r="J333" s="2">
        <v>15</v>
      </c>
      <c r="K333" s="2" t="s">
        <v>984</v>
      </c>
    </row>
    <row r="334" spans="1:11" x14ac:dyDescent="0.25">
      <c r="A334" s="1">
        <v>333</v>
      </c>
      <c r="B334" s="1">
        <v>5</v>
      </c>
      <c r="C334" s="2" t="s">
        <v>1334</v>
      </c>
      <c r="D334" s="238" t="s">
        <v>369</v>
      </c>
      <c r="E334" s="2" t="s">
        <v>1337</v>
      </c>
      <c r="F334" s="2" t="s">
        <v>949</v>
      </c>
      <c r="G334" s="1" t="s">
        <v>954</v>
      </c>
      <c r="H334" s="2">
        <v>120</v>
      </c>
      <c r="I334" s="235">
        <v>54106</v>
      </c>
      <c r="J334" s="2">
        <v>6</v>
      </c>
      <c r="K334" s="2" t="s">
        <v>960</v>
      </c>
    </row>
    <row r="335" spans="1:11" x14ac:dyDescent="0.25">
      <c r="A335" s="1">
        <v>334</v>
      </c>
      <c r="B335" s="1">
        <v>5</v>
      </c>
      <c r="C335" s="2" t="s">
        <v>1334</v>
      </c>
      <c r="D335" s="238" t="s">
        <v>370</v>
      </c>
      <c r="E335" s="2" t="s">
        <v>1338</v>
      </c>
      <c r="F335" s="2" t="s">
        <v>949</v>
      </c>
      <c r="G335" s="1" t="s">
        <v>950</v>
      </c>
      <c r="H335" s="2">
        <v>106</v>
      </c>
      <c r="I335" s="235">
        <v>65313</v>
      </c>
      <c r="J335" s="2">
        <v>10</v>
      </c>
      <c r="K335" s="2" t="s">
        <v>951</v>
      </c>
    </row>
    <row r="336" spans="1:11" x14ac:dyDescent="0.25">
      <c r="A336" s="1">
        <v>335</v>
      </c>
      <c r="B336" s="1">
        <v>5</v>
      </c>
      <c r="C336" s="2" t="s">
        <v>1334</v>
      </c>
      <c r="D336" s="238" t="s">
        <v>371</v>
      </c>
      <c r="E336" s="2" t="s">
        <v>1339</v>
      </c>
      <c r="F336" s="2" t="s">
        <v>949</v>
      </c>
      <c r="G336" s="1" t="s">
        <v>954</v>
      </c>
      <c r="H336" s="2">
        <v>62</v>
      </c>
      <c r="I336" s="235">
        <v>52453</v>
      </c>
      <c r="J336" s="2">
        <v>6</v>
      </c>
      <c r="K336" s="2" t="s">
        <v>960</v>
      </c>
    </row>
    <row r="337" spans="1:11" x14ac:dyDescent="0.25">
      <c r="A337" s="1">
        <v>336</v>
      </c>
      <c r="B337" s="1">
        <v>5</v>
      </c>
      <c r="C337" s="2" t="s">
        <v>1334</v>
      </c>
      <c r="D337" s="238" t="s">
        <v>372</v>
      </c>
      <c r="E337" s="2" t="s">
        <v>1340</v>
      </c>
      <c r="F337" s="2" t="s">
        <v>949</v>
      </c>
      <c r="G337" s="1" t="s">
        <v>954</v>
      </c>
      <c r="H337" s="2">
        <v>60</v>
      </c>
      <c r="I337" s="235">
        <v>44360</v>
      </c>
      <c r="J337" s="2">
        <v>6</v>
      </c>
      <c r="K337" s="2" t="s">
        <v>960</v>
      </c>
    </row>
    <row r="338" spans="1:11" x14ac:dyDescent="0.25">
      <c r="A338" s="1">
        <v>337</v>
      </c>
      <c r="B338" s="1">
        <v>5</v>
      </c>
      <c r="C338" s="2" t="s">
        <v>1334</v>
      </c>
      <c r="D338" s="238" t="s">
        <v>373</v>
      </c>
      <c r="E338" s="2" t="s">
        <v>1341</v>
      </c>
      <c r="F338" s="2" t="s">
        <v>949</v>
      </c>
      <c r="G338" s="1" t="s">
        <v>954</v>
      </c>
      <c r="H338" s="2">
        <v>68</v>
      </c>
      <c r="I338" s="235">
        <v>37819</v>
      </c>
      <c r="J338" s="2">
        <v>6</v>
      </c>
      <c r="K338" s="2" t="s">
        <v>960</v>
      </c>
    </row>
    <row r="339" spans="1:11" x14ac:dyDescent="0.25">
      <c r="A339" s="1">
        <v>338</v>
      </c>
      <c r="B339" s="1">
        <v>5</v>
      </c>
      <c r="C339" s="2" t="s">
        <v>1334</v>
      </c>
      <c r="D339" s="238" t="s">
        <v>374</v>
      </c>
      <c r="E339" s="2" t="s">
        <v>1342</v>
      </c>
      <c r="F339" s="2" t="s">
        <v>949</v>
      </c>
      <c r="G339" s="1" t="s">
        <v>954</v>
      </c>
      <c r="H339" s="2">
        <v>60</v>
      </c>
      <c r="I339" s="235">
        <v>37985</v>
      </c>
      <c r="J339" s="2">
        <v>6</v>
      </c>
      <c r="K339" s="2" t="s">
        <v>960</v>
      </c>
    </row>
    <row r="340" spans="1:11" x14ac:dyDescent="0.25">
      <c r="A340" s="1">
        <v>339</v>
      </c>
      <c r="B340" s="1">
        <v>5</v>
      </c>
      <c r="C340" s="2" t="s">
        <v>1334</v>
      </c>
      <c r="D340" s="238" t="s">
        <v>375</v>
      </c>
      <c r="E340" s="2" t="s">
        <v>1343</v>
      </c>
      <c r="F340" s="2" t="s">
        <v>949</v>
      </c>
      <c r="G340" s="1" t="s">
        <v>957</v>
      </c>
      <c r="H340" s="2">
        <v>144</v>
      </c>
      <c r="I340" s="235">
        <v>87092</v>
      </c>
      <c r="J340" s="2">
        <v>13</v>
      </c>
      <c r="K340" s="2" t="s">
        <v>958</v>
      </c>
    </row>
    <row r="341" spans="1:11" x14ac:dyDescent="0.25">
      <c r="A341" s="1">
        <v>340</v>
      </c>
      <c r="B341" s="1">
        <v>5</v>
      </c>
      <c r="C341" s="2" t="s">
        <v>1334</v>
      </c>
      <c r="D341" s="238" t="s">
        <v>376</v>
      </c>
      <c r="E341" s="2" t="s">
        <v>1344</v>
      </c>
      <c r="F341" s="2" t="s">
        <v>949</v>
      </c>
      <c r="G341" s="1" t="s">
        <v>954</v>
      </c>
      <c r="H341" s="2">
        <v>60</v>
      </c>
      <c r="I341" s="235">
        <v>28969</v>
      </c>
      <c r="J341" s="2">
        <v>5</v>
      </c>
      <c r="K341" s="2" t="s">
        <v>955</v>
      </c>
    </row>
    <row r="342" spans="1:11" x14ac:dyDescent="0.25">
      <c r="A342" s="1">
        <v>341</v>
      </c>
      <c r="B342" s="1">
        <v>6</v>
      </c>
      <c r="C342" s="2" t="s">
        <v>1345</v>
      </c>
      <c r="D342" s="238" t="s">
        <v>377</v>
      </c>
      <c r="E342" s="2" t="s">
        <v>1346</v>
      </c>
      <c r="F342" s="2" t="s">
        <v>945</v>
      </c>
      <c r="G342" s="1" t="s">
        <v>946</v>
      </c>
      <c r="H342" s="2">
        <v>755</v>
      </c>
      <c r="I342" s="235">
        <v>109113</v>
      </c>
      <c r="J342" s="2">
        <v>19</v>
      </c>
      <c r="K342" s="2" t="s">
        <v>947</v>
      </c>
    </row>
    <row r="343" spans="1:11" x14ac:dyDescent="0.25">
      <c r="A343" s="1">
        <v>342</v>
      </c>
      <c r="B343" s="1">
        <v>6</v>
      </c>
      <c r="C343" s="2" t="s">
        <v>1345</v>
      </c>
      <c r="D343" s="238" t="s">
        <v>378</v>
      </c>
      <c r="E343" s="2" t="s">
        <v>1347</v>
      </c>
      <c r="F343" s="2" t="s">
        <v>949</v>
      </c>
      <c r="G343" s="1" t="s">
        <v>950</v>
      </c>
      <c r="H343" s="2">
        <v>30</v>
      </c>
      <c r="I343" s="235">
        <v>44066</v>
      </c>
      <c r="J343" s="2">
        <v>9</v>
      </c>
      <c r="K343" s="2" t="s">
        <v>973</v>
      </c>
    </row>
    <row r="344" spans="1:11" x14ac:dyDescent="0.25">
      <c r="A344" s="1">
        <v>343</v>
      </c>
      <c r="B344" s="1">
        <v>6</v>
      </c>
      <c r="C344" s="2" t="s">
        <v>1345</v>
      </c>
      <c r="D344" s="238" t="s">
        <v>379</v>
      </c>
      <c r="E344" s="2" t="s">
        <v>1348</v>
      </c>
      <c r="F344" s="2" t="s">
        <v>949</v>
      </c>
      <c r="G344" s="1" t="s">
        <v>954</v>
      </c>
      <c r="H344" s="2">
        <v>30</v>
      </c>
      <c r="I344" s="235">
        <v>22068</v>
      </c>
      <c r="J344" s="2">
        <v>5</v>
      </c>
      <c r="K344" s="2" t="s">
        <v>955</v>
      </c>
    </row>
    <row r="345" spans="1:11" x14ac:dyDescent="0.25">
      <c r="A345" s="1">
        <v>344</v>
      </c>
      <c r="B345" s="1">
        <v>6</v>
      </c>
      <c r="C345" s="2" t="s">
        <v>1345</v>
      </c>
      <c r="D345" s="238" t="s">
        <v>380</v>
      </c>
      <c r="E345" s="2" t="s">
        <v>1349</v>
      </c>
      <c r="F345" s="2" t="s">
        <v>949</v>
      </c>
      <c r="G345" s="1" t="s">
        <v>954</v>
      </c>
      <c r="H345" s="2">
        <v>30</v>
      </c>
      <c r="I345" s="235">
        <v>16918</v>
      </c>
      <c r="J345" s="2">
        <v>5</v>
      </c>
      <c r="K345" s="2" t="s">
        <v>955</v>
      </c>
    </row>
    <row r="346" spans="1:11" x14ac:dyDescent="0.25">
      <c r="A346" s="1">
        <v>345</v>
      </c>
      <c r="B346" s="1">
        <v>6</v>
      </c>
      <c r="C346" s="2" t="s">
        <v>1345</v>
      </c>
      <c r="D346" s="238" t="s">
        <v>381</v>
      </c>
      <c r="E346" s="2" t="s">
        <v>1350</v>
      </c>
      <c r="F346" s="2" t="s">
        <v>949</v>
      </c>
      <c r="G346" s="1" t="s">
        <v>954</v>
      </c>
      <c r="H346" s="2">
        <v>26</v>
      </c>
      <c r="I346" s="235">
        <v>18527</v>
      </c>
      <c r="J346" s="2">
        <v>5</v>
      </c>
      <c r="K346" s="2" t="s">
        <v>955</v>
      </c>
    </row>
    <row r="347" spans="1:11" x14ac:dyDescent="0.25">
      <c r="A347" s="1">
        <v>346</v>
      </c>
      <c r="B347" s="1">
        <v>6</v>
      </c>
      <c r="C347" s="2" t="s">
        <v>1345</v>
      </c>
      <c r="D347" s="238" t="s">
        <v>382</v>
      </c>
      <c r="E347" s="2" t="s">
        <v>1351</v>
      </c>
      <c r="F347" s="2" t="s">
        <v>949</v>
      </c>
      <c r="G347" s="1" t="s">
        <v>954</v>
      </c>
      <c r="H347" s="2">
        <v>69</v>
      </c>
      <c r="I347" s="235">
        <v>36802</v>
      </c>
      <c r="J347" s="2">
        <v>6</v>
      </c>
      <c r="K347" s="2" t="s">
        <v>960</v>
      </c>
    </row>
    <row r="348" spans="1:11" x14ac:dyDescent="0.25">
      <c r="A348" s="1">
        <v>347</v>
      </c>
      <c r="B348" s="1">
        <v>6</v>
      </c>
      <c r="C348" s="2" t="s">
        <v>1345</v>
      </c>
      <c r="D348" s="238" t="s">
        <v>383</v>
      </c>
      <c r="E348" s="2" t="s">
        <v>1352</v>
      </c>
      <c r="F348" s="2" t="s">
        <v>949</v>
      </c>
      <c r="G348" s="1" t="s">
        <v>950</v>
      </c>
      <c r="H348" s="2">
        <v>36</v>
      </c>
      <c r="I348" s="235">
        <v>25722</v>
      </c>
      <c r="J348" s="2">
        <v>9</v>
      </c>
      <c r="K348" s="2" t="s">
        <v>973</v>
      </c>
    </row>
    <row r="349" spans="1:11" x14ac:dyDescent="0.25">
      <c r="A349" s="1">
        <v>348</v>
      </c>
      <c r="B349" s="1">
        <v>6</v>
      </c>
      <c r="C349" s="2" t="s">
        <v>1345</v>
      </c>
      <c r="D349" s="238" t="s">
        <v>384</v>
      </c>
      <c r="E349" s="2" t="s">
        <v>1353</v>
      </c>
      <c r="F349" s="2" t="s">
        <v>949</v>
      </c>
      <c r="G349" s="1" t="s">
        <v>954</v>
      </c>
      <c r="H349" s="2">
        <v>46</v>
      </c>
      <c r="I349" s="235">
        <v>22053</v>
      </c>
      <c r="J349" s="2">
        <v>5</v>
      </c>
      <c r="K349" s="2" t="s">
        <v>955</v>
      </c>
    </row>
    <row r="350" spans="1:11" x14ac:dyDescent="0.25">
      <c r="A350" s="1">
        <v>349</v>
      </c>
      <c r="B350" s="1">
        <v>6</v>
      </c>
      <c r="C350" s="2" t="s">
        <v>1345</v>
      </c>
      <c r="D350" s="238" t="s">
        <v>385</v>
      </c>
      <c r="E350" s="2" t="s">
        <v>1354</v>
      </c>
      <c r="F350" s="2" t="s">
        <v>949</v>
      </c>
      <c r="G350" s="1" t="s">
        <v>950</v>
      </c>
      <c r="H350" s="2">
        <v>62</v>
      </c>
      <c r="I350" s="235">
        <v>53395</v>
      </c>
      <c r="J350" s="2">
        <v>10</v>
      </c>
      <c r="K350" s="2" t="s">
        <v>951</v>
      </c>
    </row>
    <row r="351" spans="1:11" x14ac:dyDescent="0.25">
      <c r="A351" s="1">
        <v>350</v>
      </c>
      <c r="B351" s="1">
        <v>6</v>
      </c>
      <c r="C351" s="2" t="s">
        <v>1345</v>
      </c>
      <c r="D351" s="238" t="s">
        <v>386</v>
      </c>
      <c r="E351" s="2" t="s">
        <v>1355</v>
      </c>
      <c r="F351" s="2" t="s">
        <v>949</v>
      </c>
      <c r="G351" s="1" t="s">
        <v>954</v>
      </c>
      <c r="H351" s="2">
        <v>30</v>
      </c>
      <c r="I351" s="235">
        <v>36012</v>
      </c>
      <c r="J351" s="2">
        <v>6</v>
      </c>
      <c r="K351" s="2" t="s">
        <v>960</v>
      </c>
    </row>
    <row r="352" spans="1:11" x14ac:dyDescent="0.25">
      <c r="A352" s="1">
        <v>351</v>
      </c>
      <c r="B352" s="1">
        <v>6</v>
      </c>
      <c r="C352" s="2" t="s">
        <v>1345</v>
      </c>
      <c r="D352" s="238" t="s">
        <v>387</v>
      </c>
      <c r="E352" s="2" t="s">
        <v>1356</v>
      </c>
      <c r="F352" s="2" t="s">
        <v>949</v>
      </c>
      <c r="G352" s="1" t="s">
        <v>950</v>
      </c>
      <c r="H352" s="2">
        <v>34</v>
      </c>
      <c r="I352" s="235">
        <v>28222</v>
      </c>
      <c r="J352" s="2">
        <v>9</v>
      </c>
      <c r="K352" s="2" t="s">
        <v>973</v>
      </c>
    </row>
    <row r="353" spans="1:11" x14ac:dyDescent="0.25">
      <c r="A353" s="1">
        <v>352</v>
      </c>
      <c r="B353" s="1">
        <v>6</v>
      </c>
      <c r="C353" s="2" t="s">
        <v>1345</v>
      </c>
      <c r="D353" s="238" t="s">
        <v>388</v>
      </c>
      <c r="E353" s="2" t="s">
        <v>1357</v>
      </c>
      <c r="F353" s="2" t="s">
        <v>949</v>
      </c>
      <c r="G353" s="1" t="s">
        <v>954</v>
      </c>
      <c r="H353" s="2">
        <v>30</v>
      </c>
      <c r="I353" s="235">
        <v>24180</v>
      </c>
      <c r="J353" s="2">
        <v>5</v>
      </c>
      <c r="K353" s="2" t="s">
        <v>955</v>
      </c>
    </row>
    <row r="354" spans="1:11" x14ac:dyDescent="0.25">
      <c r="A354" s="1">
        <v>353</v>
      </c>
      <c r="B354" s="1">
        <v>6</v>
      </c>
      <c r="C354" s="2" t="s">
        <v>1358</v>
      </c>
      <c r="D354" s="238" t="s">
        <v>389</v>
      </c>
      <c r="E354" s="2" t="s">
        <v>1359</v>
      </c>
      <c r="F354" s="2" t="s">
        <v>945</v>
      </c>
      <c r="G354" s="1" t="s">
        <v>946</v>
      </c>
      <c r="H354" s="2">
        <v>585</v>
      </c>
      <c r="I354" s="235">
        <v>102599</v>
      </c>
      <c r="J354" s="2">
        <v>18</v>
      </c>
      <c r="K354" s="2" t="s">
        <v>980</v>
      </c>
    </row>
    <row r="355" spans="1:11" x14ac:dyDescent="0.25">
      <c r="A355" s="1">
        <v>354</v>
      </c>
      <c r="B355" s="1">
        <v>6</v>
      </c>
      <c r="C355" s="2" t="s">
        <v>1358</v>
      </c>
      <c r="D355" s="238" t="s">
        <v>390</v>
      </c>
      <c r="E355" s="2" t="s">
        <v>1360</v>
      </c>
      <c r="F355" s="2" t="s">
        <v>949</v>
      </c>
      <c r="G355" s="1" t="s">
        <v>954</v>
      </c>
      <c r="H355" s="2">
        <v>41</v>
      </c>
      <c r="I355" s="235">
        <v>35637</v>
      </c>
      <c r="J355" s="2">
        <v>6</v>
      </c>
      <c r="K355" s="2" t="s">
        <v>960</v>
      </c>
    </row>
    <row r="356" spans="1:11" x14ac:dyDescent="0.25">
      <c r="A356" s="1">
        <v>355</v>
      </c>
      <c r="B356" s="1">
        <v>6</v>
      </c>
      <c r="C356" s="2" t="s">
        <v>1358</v>
      </c>
      <c r="D356" s="238" t="s">
        <v>391</v>
      </c>
      <c r="E356" s="2" t="s">
        <v>1361</v>
      </c>
      <c r="F356" s="2" t="s">
        <v>949</v>
      </c>
      <c r="G356" s="1" t="s">
        <v>954</v>
      </c>
      <c r="H356" s="2">
        <v>40</v>
      </c>
      <c r="I356" s="235">
        <v>30609</v>
      </c>
      <c r="J356" s="2">
        <v>6</v>
      </c>
      <c r="K356" s="2" t="s">
        <v>960</v>
      </c>
    </row>
    <row r="357" spans="1:11" x14ac:dyDescent="0.25">
      <c r="A357" s="1">
        <v>356</v>
      </c>
      <c r="B357" s="1">
        <v>6</v>
      </c>
      <c r="C357" s="2" t="s">
        <v>1358</v>
      </c>
      <c r="D357" s="238" t="s">
        <v>392</v>
      </c>
      <c r="E357" s="2" t="s">
        <v>1362</v>
      </c>
      <c r="F357" s="2" t="s">
        <v>949</v>
      </c>
      <c r="G357" s="1" t="s">
        <v>950</v>
      </c>
      <c r="H357" s="2">
        <v>62</v>
      </c>
      <c r="I357" s="235">
        <v>62227</v>
      </c>
      <c r="J357" s="2">
        <v>10</v>
      </c>
      <c r="K357" s="2" t="s">
        <v>951</v>
      </c>
    </row>
    <row r="358" spans="1:11" x14ac:dyDescent="0.25">
      <c r="A358" s="1">
        <v>357</v>
      </c>
      <c r="B358" s="1">
        <v>6</v>
      </c>
      <c r="C358" s="2" t="s">
        <v>1358</v>
      </c>
      <c r="D358" s="238" t="s">
        <v>393</v>
      </c>
      <c r="E358" s="2" t="s">
        <v>1363</v>
      </c>
      <c r="F358" s="2" t="s">
        <v>949</v>
      </c>
      <c r="G358" s="1" t="s">
        <v>950</v>
      </c>
      <c r="H358" s="2">
        <v>90</v>
      </c>
      <c r="I358" s="235">
        <v>56693</v>
      </c>
      <c r="J358" s="2">
        <v>10</v>
      </c>
      <c r="K358" s="2" t="s">
        <v>951</v>
      </c>
    </row>
    <row r="359" spans="1:11" x14ac:dyDescent="0.25">
      <c r="A359" s="1">
        <v>358</v>
      </c>
      <c r="B359" s="1">
        <v>6</v>
      </c>
      <c r="C359" s="2" t="s">
        <v>1358</v>
      </c>
      <c r="D359" s="238" t="s">
        <v>394</v>
      </c>
      <c r="E359" s="2" t="s">
        <v>1364</v>
      </c>
      <c r="F359" s="2" t="s">
        <v>949</v>
      </c>
      <c r="G359" s="1" t="s">
        <v>954</v>
      </c>
      <c r="H359" s="2">
        <v>52</v>
      </c>
      <c r="I359" s="235">
        <v>32200</v>
      </c>
      <c r="J359" s="2">
        <v>6</v>
      </c>
      <c r="K359" s="2" t="s">
        <v>960</v>
      </c>
    </row>
    <row r="360" spans="1:11" x14ac:dyDescent="0.25">
      <c r="A360" s="1">
        <v>359</v>
      </c>
      <c r="B360" s="1">
        <v>6</v>
      </c>
      <c r="C360" s="2" t="s">
        <v>1358</v>
      </c>
      <c r="D360" s="238" t="s">
        <v>395</v>
      </c>
      <c r="E360" s="2" t="s">
        <v>1365</v>
      </c>
      <c r="F360" s="2" t="s">
        <v>949</v>
      </c>
      <c r="G360" s="1" t="s">
        <v>957</v>
      </c>
      <c r="H360" s="2">
        <v>138</v>
      </c>
      <c r="I360" s="235">
        <v>58457</v>
      </c>
      <c r="J360" s="2">
        <v>13</v>
      </c>
      <c r="K360" s="2" t="s">
        <v>958</v>
      </c>
    </row>
    <row r="361" spans="1:11" x14ac:dyDescent="0.25">
      <c r="A361" s="1">
        <v>360</v>
      </c>
      <c r="B361" s="1">
        <v>6</v>
      </c>
      <c r="C361" s="2" t="s">
        <v>1358</v>
      </c>
      <c r="D361" s="238" t="s">
        <v>396</v>
      </c>
      <c r="E361" s="2" t="s">
        <v>1366</v>
      </c>
      <c r="F361" s="2" t="s">
        <v>949</v>
      </c>
      <c r="G361" s="1" t="s">
        <v>950</v>
      </c>
      <c r="H361" s="2">
        <v>121</v>
      </c>
      <c r="I361" s="235">
        <v>55364</v>
      </c>
      <c r="J361" s="2">
        <v>10</v>
      </c>
      <c r="K361" s="2" t="s">
        <v>951</v>
      </c>
    </row>
    <row r="362" spans="1:11" x14ac:dyDescent="0.25">
      <c r="A362" s="1">
        <v>361</v>
      </c>
      <c r="B362" s="1">
        <v>6</v>
      </c>
      <c r="C362" s="2" t="s">
        <v>1358</v>
      </c>
      <c r="D362" s="238" t="s">
        <v>397</v>
      </c>
      <c r="E362" s="2" t="s">
        <v>1367</v>
      </c>
      <c r="F362" s="2" t="s">
        <v>949</v>
      </c>
      <c r="G362" s="1" t="s">
        <v>954</v>
      </c>
      <c r="H362" s="2">
        <v>52</v>
      </c>
      <c r="I362" s="235">
        <v>28879</v>
      </c>
      <c r="J362" s="2">
        <v>5</v>
      </c>
      <c r="K362" s="2" t="s">
        <v>955</v>
      </c>
    </row>
    <row r="363" spans="1:11" x14ac:dyDescent="0.25">
      <c r="A363" s="1">
        <v>362</v>
      </c>
      <c r="B363" s="1">
        <v>6</v>
      </c>
      <c r="C363" s="2" t="s">
        <v>1358</v>
      </c>
      <c r="D363" s="238" t="s">
        <v>398</v>
      </c>
      <c r="E363" s="2" t="s">
        <v>1368</v>
      </c>
      <c r="F363" s="2" t="s">
        <v>949</v>
      </c>
      <c r="G363" s="1" t="s">
        <v>954</v>
      </c>
      <c r="H363" s="2">
        <v>13</v>
      </c>
      <c r="I363" s="235">
        <v>8632</v>
      </c>
      <c r="J363" s="2">
        <v>5</v>
      </c>
      <c r="K363" s="2" t="s">
        <v>955</v>
      </c>
    </row>
    <row r="364" spans="1:11" x14ac:dyDescent="0.25">
      <c r="A364" s="1">
        <v>363</v>
      </c>
      <c r="B364" s="1">
        <v>6</v>
      </c>
      <c r="C364" s="2" t="s">
        <v>1358</v>
      </c>
      <c r="D364" s="238" t="s">
        <v>399</v>
      </c>
      <c r="E364" s="2" t="s">
        <v>1369</v>
      </c>
      <c r="F364" s="2" t="s">
        <v>949</v>
      </c>
      <c r="G364" s="1" t="s">
        <v>976</v>
      </c>
      <c r="H364" s="2">
        <v>0</v>
      </c>
      <c r="I364" s="235">
        <v>7844</v>
      </c>
      <c r="J364" s="2">
        <v>2</v>
      </c>
      <c r="K364" s="2" t="s">
        <v>977</v>
      </c>
    </row>
    <row r="365" spans="1:11" x14ac:dyDescent="0.25">
      <c r="A365" s="1">
        <v>364</v>
      </c>
      <c r="B365" s="1">
        <v>6</v>
      </c>
      <c r="C365" s="2" t="s">
        <v>1370</v>
      </c>
      <c r="D365" s="238" t="s">
        <v>400</v>
      </c>
      <c r="E365" s="2" t="s">
        <v>1371</v>
      </c>
      <c r="F365" s="2" t="s">
        <v>945</v>
      </c>
      <c r="G365" s="1" t="s">
        <v>946</v>
      </c>
      <c r="H365" s="2">
        <v>850</v>
      </c>
      <c r="I365" s="235">
        <v>0</v>
      </c>
      <c r="J365" s="2">
        <v>19</v>
      </c>
      <c r="K365" s="2" t="s">
        <v>947</v>
      </c>
    </row>
    <row r="366" spans="1:11" x14ac:dyDescent="0.25">
      <c r="A366" s="1">
        <v>365</v>
      </c>
      <c r="B366" s="1">
        <v>6</v>
      </c>
      <c r="C366" s="2" t="s">
        <v>1370</v>
      </c>
      <c r="D366" s="238" t="s">
        <v>401</v>
      </c>
      <c r="E366" s="2" t="s">
        <v>1372</v>
      </c>
      <c r="F366" s="2" t="s">
        <v>949</v>
      </c>
      <c r="G366" s="1" t="s">
        <v>957</v>
      </c>
      <c r="H366" s="2">
        <v>132</v>
      </c>
      <c r="I366" s="235">
        <v>73236</v>
      </c>
      <c r="J366" s="2">
        <v>13</v>
      </c>
      <c r="K366" s="2" t="s">
        <v>958</v>
      </c>
    </row>
    <row r="367" spans="1:11" x14ac:dyDescent="0.25">
      <c r="A367" s="1">
        <v>366</v>
      </c>
      <c r="B367" s="1">
        <v>6</v>
      </c>
      <c r="C367" s="2" t="s">
        <v>1370</v>
      </c>
      <c r="D367" s="238" t="s">
        <v>402</v>
      </c>
      <c r="E367" s="2" t="s">
        <v>1373</v>
      </c>
      <c r="F367" s="2" t="s">
        <v>949</v>
      </c>
      <c r="G367" s="1" t="s">
        <v>954</v>
      </c>
      <c r="H367" s="2">
        <v>30</v>
      </c>
      <c r="I367" s="235">
        <v>17813</v>
      </c>
      <c r="J367" s="2">
        <v>5</v>
      </c>
      <c r="K367" s="2" t="s">
        <v>955</v>
      </c>
    </row>
    <row r="368" spans="1:11" x14ac:dyDescent="0.25">
      <c r="A368" s="1">
        <v>367</v>
      </c>
      <c r="B368" s="1">
        <v>6</v>
      </c>
      <c r="C368" s="2" t="s">
        <v>1370</v>
      </c>
      <c r="D368" s="238" t="s">
        <v>403</v>
      </c>
      <c r="E368" s="2" t="s">
        <v>1374</v>
      </c>
      <c r="F368" s="2" t="s">
        <v>982</v>
      </c>
      <c r="G368" s="1" t="s">
        <v>1009</v>
      </c>
      <c r="H368" s="2">
        <v>250</v>
      </c>
      <c r="I368" s="235">
        <v>161935</v>
      </c>
      <c r="J368" s="2">
        <v>16</v>
      </c>
      <c r="K368" s="2" t="s">
        <v>1048</v>
      </c>
    </row>
    <row r="369" spans="1:11" x14ac:dyDescent="0.25">
      <c r="A369" s="1">
        <v>368</v>
      </c>
      <c r="B369" s="1">
        <v>6</v>
      </c>
      <c r="C369" s="2" t="s">
        <v>1370</v>
      </c>
      <c r="D369" s="238" t="s">
        <v>404</v>
      </c>
      <c r="E369" s="2" t="s">
        <v>1375</v>
      </c>
      <c r="F369" s="2" t="s">
        <v>949</v>
      </c>
      <c r="G369" s="1" t="s">
        <v>954</v>
      </c>
      <c r="H369" s="2">
        <v>23</v>
      </c>
      <c r="I369" s="235">
        <v>15858</v>
      </c>
      <c r="J369" s="2">
        <v>5</v>
      </c>
      <c r="K369" s="2" t="s">
        <v>955</v>
      </c>
    </row>
    <row r="370" spans="1:11" x14ac:dyDescent="0.25">
      <c r="A370" s="1">
        <v>369</v>
      </c>
      <c r="B370" s="1">
        <v>6</v>
      </c>
      <c r="C370" s="2" t="s">
        <v>1370</v>
      </c>
      <c r="D370" s="238" t="s">
        <v>405</v>
      </c>
      <c r="E370" s="2" t="s">
        <v>1376</v>
      </c>
      <c r="F370" s="2" t="s">
        <v>949</v>
      </c>
      <c r="G370" s="1" t="s">
        <v>950</v>
      </c>
      <c r="H370" s="2">
        <v>67</v>
      </c>
      <c r="I370" s="235">
        <v>49237</v>
      </c>
      <c r="J370" s="2">
        <v>9</v>
      </c>
      <c r="K370" s="2" t="s">
        <v>973</v>
      </c>
    </row>
    <row r="371" spans="1:11" x14ac:dyDescent="0.25">
      <c r="A371" s="1">
        <v>370</v>
      </c>
      <c r="B371" s="1">
        <v>6</v>
      </c>
      <c r="C371" s="2" t="s">
        <v>1370</v>
      </c>
      <c r="D371" s="238" t="s">
        <v>406</v>
      </c>
      <c r="E371" s="2" t="s">
        <v>1377</v>
      </c>
      <c r="F371" s="2" t="s">
        <v>949</v>
      </c>
      <c r="G371" s="1" t="s">
        <v>957</v>
      </c>
      <c r="H371" s="2">
        <v>137</v>
      </c>
      <c r="I371" s="235">
        <v>84831</v>
      </c>
      <c r="J371" s="2">
        <v>13</v>
      </c>
      <c r="K371" s="2" t="s">
        <v>958</v>
      </c>
    </row>
    <row r="372" spans="1:11" x14ac:dyDescent="0.25">
      <c r="A372" s="1">
        <v>371</v>
      </c>
      <c r="B372" s="1">
        <v>6</v>
      </c>
      <c r="C372" s="2" t="s">
        <v>1370</v>
      </c>
      <c r="D372" s="238" t="s">
        <v>407</v>
      </c>
      <c r="E372" s="2" t="s">
        <v>1378</v>
      </c>
      <c r="F372" s="2" t="s">
        <v>949</v>
      </c>
      <c r="G372" s="1" t="s">
        <v>957</v>
      </c>
      <c r="H372" s="2">
        <v>113</v>
      </c>
      <c r="I372" s="235">
        <v>128926</v>
      </c>
      <c r="J372" s="2">
        <v>13</v>
      </c>
      <c r="K372" s="2" t="s">
        <v>958</v>
      </c>
    </row>
    <row r="373" spans="1:11" x14ac:dyDescent="0.25">
      <c r="A373" s="1">
        <v>372</v>
      </c>
      <c r="B373" s="1">
        <v>6</v>
      </c>
      <c r="C373" s="2" t="s">
        <v>1370</v>
      </c>
      <c r="D373" s="238" t="s">
        <v>408</v>
      </c>
      <c r="E373" s="2" t="s">
        <v>1379</v>
      </c>
      <c r="F373" s="2" t="s">
        <v>949</v>
      </c>
      <c r="G373" s="1" t="s">
        <v>954</v>
      </c>
      <c r="H373" s="2">
        <v>30</v>
      </c>
      <c r="I373" s="235">
        <v>3504</v>
      </c>
      <c r="J373" s="2">
        <v>5</v>
      </c>
      <c r="K373" s="2" t="s">
        <v>955</v>
      </c>
    </row>
    <row r="374" spans="1:11" x14ac:dyDescent="0.25">
      <c r="A374" s="1">
        <v>373</v>
      </c>
      <c r="B374" s="1">
        <v>6</v>
      </c>
      <c r="C374" s="2" t="s">
        <v>1370</v>
      </c>
      <c r="D374" s="238" t="s">
        <v>409</v>
      </c>
      <c r="E374" s="2" t="s">
        <v>1380</v>
      </c>
      <c r="F374" s="2" t="s">
        <v>949</v>
      </c>
      <c r="G374" s="1" t="s">
        <v>950</v>
      </c>
      <c r="H374" s="2">
        <v>40</v>
      </c>
      <c r="I374" s="235">
        <v>69660</v>
      </c>
      <c r="J374" s="2">
        <v>10</v>
      </c>
      <c r="K374" s="2" t="s">
        <v>951</v>
      </c>
    </row>
    <row r="375" spans="1:11" x14ac:dyDescent="0.25">
      <c r="A375" s="1">
        <v>374</v>
      </c>
      <c r="B375" s="1">
        <v>6</v>
      </c>
      <c r="C375" s="2" t="s">
        <v>1370</v>
      </c>
      <c r="D375" s="238" t="s">
        <v>410</v>
      </c>
      <c r="E375" s="2" t="s">
        <v>1381</v>
      </c>
      <c r="F375" s="2" t="s">
        <v>949</v>
      </c>
      <c r="G375" s="1" t="s">
        <v>954</v>
      </c>
      <c r="H375" s="2">
        <v>60</v>
      </c>
      <c r="I375" s="235">
        <v>38603</v>
      </c>
      <c r="J375" s="2">
        <v>6</v>
      </c>
      <c r="K375" s="2" t="s">
        <v>960</v>
      </c>
    </row>
    <row r="376" spans="1:11" x14ac:dyDescent="0.25">
      <c r="A376" s="1">
        <v>375</v>
      </c>
      <c r="B376" s="1">
        <v>6</v>
      </c>
      <c r="C376" s="2" t="s">
        <v>1370</v>
      </c>
      <c r="D376" s="238" t="s">
        <v>411</v>
      </c>
      <c r="E376" s="2" t="s">
        <v>1382</v>
      </c>
      <c r="F376" s="2" t="s">
        <v>949</v>
      </c>
      <c r="G376" s="1" t="s">
        <v>976</v>
      </c>
      <c r="H376" s="2">
        <v>30</v>
      </c>
      <c r="I376" s="235">
        <v>26674</v>
      </c>
      <c r="J376" s="2">
        <v>4</v>
      </c>
      <c r="K376" s="2" t="s">
        <v>1088</v>
      </c>
    </row>
    <row r="377" spans="1:11" x14ac:dyDescent="0.25">
      <c r="A377" s="1">
        <v>376</v>
      </c>
      <c r="B377" s="1">
        <v>6</v>
      </c>
      <c r="C377" s="2" t="s">
        <v>1383</v>
      </c>
      <c r="D377" s="238" t="s">
        <v>412</v>
      </c>
      <c r="E377" s="2" t="s">
        <v>1384</v>
      </c>
      <c r="F377" s="2" t="s">
        <v>982</v>
      </c>
      <c r="G377" s="1" t="s">
        <v>1009</v>
      </c>
      <c r="H377" s="2">
        <v>356</v>
      </c>
      <c r="I377" s="235">
        <v>68276</v>
      </c>
      <c r="J377" s="2">
        <v>16</v>
      </c>
      <c r="K377" s="2" t="s">
        <v>1048</v>
      </c>
    </row>
    <row r="378" spans="1:11" x14ac:dyDescent="0.25">
      <c r="A378" s="1">
        <v>377</v>
      </c>
      <c r="B378" s="1">
        <v>6</v>
      </c>
      <c r="C378" s="2" t="s">
        <v>1383</v>
      </c>
      <c r="D378" s="238" t="s">
        <v>413</v>
      </c>
      <c r="E378" s="2" t="s">
        <v>1385</v>
      </c>
      <c r="F378" s="2" t="s">
        <v>949</v>
      </c>
      <c r="G378" s="1" t="s">
        <v>954</v>
      </c>
      <c r="H378" s="2">
        <v>37</v>
      </c>
      <c r="I378" s="235">
        <v>16255</v>
      </c>
      <c r="J378" s="2">
        <v>5</v>
      </c>
      <c r="K378" s="2" t="s">
        <v>955</v>
      </c>
    </row>
    <row r="379" spans="1:11" x14ac:dyDescent="0.25">
      <c r="A379" s="1">
        <v>378</v>
      </c>
      <c r="B379" s="1">
        <v>6</v>
      </c>
      <c r="C379" s="2" t="s">
        <v>1383</v>
      </c>
      <c r="D379" s="238" t="s">
        <v>414</v>
      </c>
      <c r="E379" s="2" t="s">
        <v>1386</v>
      </c>
      <c r="F379" s="2" t="s">
        <v>949</v>
      </c>
      <c r="G379" s="1" t="s">
        <v>954</v>
      </c>
      <c r="H379" s="2">
        <v>32</v>
      </c>
      <c r="I379" s="235">
        <v>35556</v>
      </c>
      <c r="J379" s="2">
        <v>6</v>
      </c>
      <c r="K379" s="2" t="s">
        <v>960</v>
      </c>
    </row>
    <row r="380" spans="1:11" x14ac:dyDescent="0.25">
      <c r="A380" s="1">
        <v>379</v>
      </c>
      <c r="B380" s="1">
        <v>6</v>
      </c>
      <c r="C380" s="2" t="s">
        <v>1383</v>
      </c>
      <c r="D380" s="238" t="s">
        <v>415</v>
      </c>
      <c r="E380" s="2" t="s">
        <v>1387</v>
      </c>
      <c r="F380" s="2" t="s">
        <v>949</v>
      </c>
      <c r="G380" s="1" t="s">
        <v>954</v>
      </c>
      <c r="H380" s="2">
        <v>36</v>
      </c>
      <c r="I380" s="235">
        <v>27186</v>
      </c>
      <c r="J380" s="2">
        <v>5</v>
      </c>
      <c r="K380" s="2" t="s">
        <v>955</v>
      </c>
    </row>
    <row r="381" spans="1:11" x14ac:dyDescent="0.25">
      <c r="A381" s="1">
        <v>380</v>
      </c>
      <c r="B381" s="1">
        <v>6</v>
      </c>
      <c r="C381" s="2" t="s">
        <v>1383</v>
      </c>
      <c r="D381" s="238" t="s">
        <v>416</v>
      </c>
      <c r="E381" s="2" t="s">
        <v>1388</v>
      </c>
      <c r="F381" s="2" t="s">
        <v>949</v>
      </c>
      <c r="G381" s="1" t="s">
        <v>954</v>
      </c>
      <c r="H381" s="2">
        <v>30</v>
      </c>
      <c r="I381" s="235">
        <v>15510</v>
      </c>
      <c r="J381" s="2">
        <v>5</v>
      </c>
      <c r="K381" s="2" t="s">
        <v>955</v>
      </c>
    </row>
    <row r="382" spans="1:11" x14ac:dyDescent="0.25">
      <c r="A382" s="1">
        <v>381</v>
      </c>
      <c r="B382" s="1">
        <v>6</v>
      </c>
      <c r="C382" s="2" t="s">
        <v>1383</v>
      </c>
      <c r="D382" s="238" t="s">
        <v>417</v>
      </c>
      <c r="E382" s="2" t="s">
        <v>1389</v>
      </c>
      <c r="F382" s="2" t="s">
        <v>949</v>
      </c>
      <c r="G382" s="1" t="s">
        <v>976</v>
      </c>
      <c r="H382" s="2">
        <v>8</v>
      </c>
      <c r="I382" s="235">
        <v>2023</v>
      </c>
      <c r="J382" s="2">
        <v>2</v>
      </c>
      <c r="K382" s="2" t="s">
        <v>977</v>
      </c>
    </row>
    <row r="383" spans="1:11" x14ac:dyDescent="0.25">
      <c r="A383" s="1">
        <v>382</v>
      </c>
      <c r="B383" s="1">
        <v>6</v>
      </c>
      <c r="C383" s="2" t="s">
        <v>1383</v>
      </c>
      <c r="D383" s="238" t="s">
        <v>418</v>
      </c>
      <c r="E383" s="2" t="s">
        <v>1390</v>
      </c>
      <c r="F383" s="2" t="s">
        <v>949</v>
      </c>
      <c r="G383" s="1" t="s">
        <v>954</v>
      </c>
      <c r="H383" s="2">
        <v>26</v>
      </c>
      <c r="I383" s="235">
        <v>6975</v>
      </c>
      <c r="J383" s="2">
        <v>5</v>
      </c>
      <c r="K383" s="2" t="s">
        <v>955</v>
      </c>
    </row>
    <row r="384" spans="1:11" x14ac:dyDescent="0.25">
      <c r="A384" s="1">
        <v>383</v>
      </c>
      <c r="B384" s="1">
        <v>6</v>
      </c>
      <c r="C384" s="2" t="s">
        <v>1391</v>
      </c>
      <c r="D384" s="238" t="s">
        <v>419</v>
      </c>
      <c r="E384" s="2" t="s">
        <v>1392</v>
      </c>
      <c r="F384" s="2" t="s">
        <v>945</v>
      </c>
      <c r="G384" s="1" t="s">
        <v>946</v>
      </c>
      <c r="H384" s="2">
        <v>482</v>
      </c>
      <c r="I384" s="235">
        <v>74423</v>
      </c>
      <c r="J384" s="2">
        <v>18</v>
      </c>
      <c r="K384" s="2" t="s">
        <v>980</v>
      </c>
    </row>
    <row r="385" spans="1:11" x14ac:dyDescent="0.25">
      <c r="A385" s="1">
        <v>384</v>
      </c>
      <c r="B385" s="1">
        <v>6</v>
      </c>
      <c r="C385" s="2" t="s">
        <v>1391</v>
      </c>
      <c r="D385" s="238" t="s">
        <v>420</v>
      </c>
      <c r="E385" s="2" t="s">
        <v>1393</v>
      </c>
      <c r="F385" s="2" t="s">
        <v>982</v>
      </c>
      <c r="G385" s="1" t="s">
        <v>983</v>
      </c>
      <c r="H385" s="2">
        <v>248</v>
      </c>
      <c r="I385" s="235">
        <v>104419</v>
      </c>
      <c r="J385" s="2">
        <v>15</v>
      </c>
      <c r="K385" s="2" t="s">
        <v>984</v>
      </c>
    </row>
    <row r="386" spans="1:11" x14ac:dyDescent="0.25">
      <c r="A386" s="1">
        <v>385</v>
      </c>
      <c r="B386" s="1">
        <v>6</v>
      </c>
      <c r="C386" s="2" t="s">
        <v>1391</v>
      </c>
      <c r="D386" s="238" t="s">
        <v>421</v>
      </c>
      <c r="E386" s="2" t="s">
        <v>1394</v>
      </c>
      <c r="F386" s="2" t="s">
        <v>949</v>
      </c>
      <c r="G386" s="1" t="s">
        <v>954</v>
      </c>
      <c r="H386" s="2">
        <v>60</v>
      </c>
      <c r="I386" s="235">
        <v>35210</v>
      </c>
      <c r="J386" s="2">
        <v>6</v>
      </c>
      <c r="K386" s="2" t="s">
        <v>960</v>
      </c>
    </row>
    <row r="387" spans="1:11" x14ac:dyDescent="0.25">
      <c r="A387" s="1">
        <v>386</v>
      </c>
      <c r="B387" s="1">
        <v>6</v>
      </c>
      <c r="C387" s="2" t="s">
        <v>1391</v>
      </c>
      <c r="D387" s="238" t="s">
        <v>422</v>
      </c>
      <c r="E387" s="2" t="s">
        <v>1395</v>
      </c>
      <c r="F387" s="2" t="s">
        <v>949</v>
      </c>
      <c r="G387" s="1" t="s">
        <v>954</v>
      </c>
      <c r="H387" s="2">
        <v>33</v>
      </c>
      <c r="I387" s="235">
        <v>20468</v>
      </c>
      <c r="J387" s="2">
        <v>5</v>
      </c>
      <c r="K387" s="2" t="s">
        <v>955</v>
      </c>
    </row>
    <row r="388" spans="1:11" x14ac:dyDescent="0.25">
      <c r="A388" s="1">
        <v>387</v>
      </c>
      <c r="B388" s="1">
        <v>6</v>
      </c>
      <c r="C388" s="2" t="s">
        <v>1391</v>
      </c>
      <c r="D388" s="238" t="s">
        <v>423</v>
      </c>
      <c r="E388" s="2" t="s">
        <v>1396</v>
      </c>
      <c r="F388" s="2" t="s">
        <v>949</v>
      </c>
      <c r="G388" s="1" t="s">
        <v>954</v>
      </c>
      <c r="H388" s="2">
        <v>34</v>
      </c>
      <c r="I388" s="235">
        <v>34611</v>
      </c>
      <c r="J388" s="2">
        <v>6</v>
      </c>
      <c r="K388" s="2" t="s">
        <v>960</v>
      </c>
    </row>
    <row r="389" spans="1:11" x14ac:dyDescent="0.25">
      <c r="A389" s="1">
        <v>388</v>
      </c>
      <c r="B389" s="1">
        <v>6</v>
      </c>
      <c r="C389" s="2" t="s">
        <v>1391</v>
      </c>
      <c r="D389" s="238" t="s">
        <v>424</v>
      </c>
      <c r="E389" s="2" t="s">
        <v>1397</v>
      </c>
      <c r="F389" s="2" t="s">
        <v>949</v>
      </c>
      <c r="G389" s="1" t="s">
        <v>954</v>
      </c>
      <c r="H389" s="2">
        <v>60</v>
      </c>
      <c r="I389" s="235">
        <v>42080</v>
      </c>
      <c r="J389" s="2">
        <v>6</v>
      </c>
      <c r="K389" s="2" t="s">
        <v>960</v>
      </c>
    </row>
    <row r="390" spans="1:11" x14ac:dyDescent="0.25">
      <c r="A390" s="1">
        <v>389</v>
      </c>
      <c r="B390" s="1">
        <v>6</v>
      </c>
      <c r="C390" s="2" t="s">
        <v>1391</v>
      </c>
      <c r="D390" s="238" t="s">
        <v>425</v>
      </c>
      <c r="E390" s="2" t="s">
        <v>1398</v>
      </c>
      <c r="F390" s="2" t="s">
        <v>949</v>
      </c>
      <c r="G390" s="1" t="s">
        <v>954</v>
      </c>
      <c r="H390" s="2">
        <v>30</v>
      </c>
      <c r="I390" s="235">
        <v>14077</v>
      </c>
      <c r="J390" s="2">
        <v>5</v>
      </c>
      <c r="K390" s="2" t="s">
        <v>955</v>
      </c>
    </row>
    <row r="391" spans="1:11" x14ac:dyDescent="0.25">
      <c r="A391" s="1">
        <v>390</v>
      </c>
      <c r="B391" s="1">
        <v>6</v>
      </c>
      <c r="C391" s="2" t="s">
        <v>1399</v>
      </c>
      <c r="D391" s="238" t="s">
        <v>426</v>
      </c>
      <c r="E391" s="2" t="s">
        <v>1400</v>
      </c>
      <c r="F391" s="2" t="s">
        <v>945</v>
      </c>
      <c r="G391" s="1" t="s">
        <v>946</v>
      </c>
      <c r="H391" s="2">
        <v>542</v>
      </c>
      <c r="I391" s="235">
        <v>161067</v>
      </c>
      <c r="J391" s="2">
        <v>18</v>
      </c>
      <c r="K391" s="2" t="s">
        <v>980</v>
      </c>
    </row>
    <row r="392" spans="1:11" x14ac:dyDescent="0.25">
      <c r="A392" s="1">
        <v>391</v>
      </c>
      <c r="B392" s="1">
        <v>6</v>
      </c>
      <c r="C392" s="2" t="s">
        <v>1399</v>
      </c>
      <c r="D392" s="238" t="s">
        <v>427</v>
      </c>
      <c r="E392" s="2" t="s">
        <v>1401</v>
      </c>
      <c r="F392" s="2" t="s">
        <v>982</v>
      </c>
      <c r="G392" s="1" t="s">
        <v>983</v>
      </c>
      <c r="H392" s="2">
        <v>162</v>
      </c>
      <c r="I392" s="235">
        <v>47581</v>
      </c>
      <c r="J392" s="2">
        <v>14</v>
      </c>
      <c r="K392" s="2" t="s">
        <v>1216</v>
      </c>
    </row>
    <row r="393" spans="1:11" x14ac:dyDescent="0.25">
      <c r="A393" s="1">
        <v>392</v>
      </c>
      <c r="B393" s="1">
        <v>6</v>
      </c>
      <c r="C393" s="2" t="s">
        <v>1399</v>
      </c>
      <c r="D393" s="238" t="s">
        <v>428</v>
      </c>
      <c r="E393" s="2" t="s">
        <v>1402</v>
      </c>
      <c r="F393" s="2" t="s">
        <v>949</v>
      </c>
      <c r="G393" s="1" t="s">
        <v>950</v>
      </c>
      <c r="H393" s="2">
        <v>70</v>
      </c>
      <c r="I393" s="235">
        <v>47054</v>
      </c>
      <c r="J393" s="2">
        <v>9</v>
      </c>
      <c r="K393" s="2" t="s">
        <v>973</v>
      </c>
    </row>
    <row r="394" spans="1:11" x14ac:dyDescent="0.25">
      <c r="A394" s="1">
        <v>393</v>
      </c>
      <c r="B394" s="1">
        <v>6</v>
      </c>
      <c r="C394" s="2" t="s">
        <v>1399</v>
      </c>
      <c r="D394" s="238" t="s">
        <v>429</v>
      </c>
      <c r="E394" s="2" t="s">
        <v>1403</v>
      </c>
      <c r="F394" s="2" t="s">
        <v>982</v>
      </c>
      <c r="G394" s="1" t="s">
        <v>983</v>
      </c>
      <c r="H394" s="2">
        <v>212</v>
      </c>
      <c r="I394" s="235">
        <v>98055</v>
      </c>
      <c r="J394" s="2">
        <v>15</v>
      </c>
      <c r="K394" s="2" t="s">
        <v>984</v>
      </c>
    </row>
    <row r="395" spans="1:11" x14ac:dyDescent="0.25">
      <c r="A395" s="1">
        <v>394</v>
      </c>
      <c r="B395" s="1">
        <v>6</v>
      </c>
      <c r="C395" s="2" t="s">
        <v>1399</v>
      </c>
      <c r="D395" s="238" t="s">
        <v>430</v>
      </c>
      <c r="E395" s="2" t="s">
        <v>1404</v>
      </c>
      <c r="F395" s="2" t="s">
        <v>949</v>
      </c>
      <c r="G395" s="1" t="s">
        <v>954</v>
      </c>
      <c r="H395" s="2">
        <v>43</v>
      </c>
      <c r="I395" s="235">
        <v>26163</v>
      </c>
      <c r="J395" s="2">
        <v>5</v>
      </c>
      <c r="K395" s="2" t="s">
        <v>955</v>
      </c>
    </row>
    <row r="396" spans="1:11" x14ac:dyDescent="0.25">
      <c r="A396" s="1">
        <v>395</v>
      </c>
      <c r="B396" s="1">
        <v>6</v>
      </c>
      <c r="C396" s="2" t="s">
        <v>1399</v>
      </c>
      <c r="D396" s="238" t="s">
        <v>431</v>
      </c>
      <c r="E396" s="2" t="s">
        <v>1405</v>
      </c>
      <c r="F396" s="2" t="s">
        <v>949</v>
      </c>
      <c r="G396" s="1" t="s">
        <v>954</v>
      </c>
      <c r="H396" s="2">
        <v>48</v>
      </c>
      <c r="I396" s="235">
        <v>53338</v>
      </c>
      <c r="J396" s="2">
        <v>6</v>
      </c>
      <c r="K396" s="2" t="s">
        <v>960</v>
      </c>
    </row>
    <row r="397" spans="1:11" x14ac:dyDescent="0.25">
      <c r="A397" s="1">
        <v>396</v>
      </c>
      <c r="B397" s="1">
        <v>6</v>
      </c>
      <c r="C397" s="2" t="s">
        <v>1399</v>
      </c>
      <c r="D397" s="238" t="s">
        <v>432</v>
      </c>
      <c r="E397" s="2" t="s">
        <v>1406</v>
      </c>
      <c r="F397" s="2" t="s">
        <v>949</v>
      </c>
      <c r="G397" s="1" t="s">
        <v>954</v>
      </c>
      <c r="H397" s="2">
        <v>67</v>
      </c>
      <c r="I397" s="235">
        <v>43109</v>
      </c>
      <c r="J397" s="2">
        <v>6</v>
      </c>
      <c r="K397" s="2" t="s">
        <v>960</v>
      </c>
    </row>
    <row r="398" spans="1:11" x14ac:dyDescent="0.25">
      <c r="A398" s="1">
        <v>397</v>
      </c>
      <c r="B398" s="1">
        <v>6</v>
      </c>
      <c r="C398" s="2" t="s">
        <v>1399</v>
      </c>
      <c r="D398" s="238" t="s">
        <v>433</v>
      </c>
      <c r="E398" s="2" t="s">
        <v>1407</v>
      </c>
      <c r="F398" s="2" t="s">
        <v>949</v>
      </c>
      <c r="G398" s="1" t="s">
        <v>954</v>
      </c>
      <c r="H398" s="2">
        <v>30</v>
      </c>
      <c r="I398" s="235">
        <v>18613</v>
      </c>
      <c r="J398" s="2">
        <v>5</v>
      </c>
      <c r="K398" s="2" t="s">
        <v>955</v>
      </c>
    </row>
    <row r="399" spans="1:11" x14ac:dyDescent="0.25">
      <c r="A399" s="1">
        <v>398</v>
      </c>
      <c r="B399" s="1">
        <v>6</v>
      </c>
      <c r="C399" s="2" t="s">
        <v>1399</v>
      </c>
      <c r="D399" s="238" t="s">
        <v>434</v>
      </c>
      <c r="E399" s="2" t="s">
        <v>1408</v>
      </c>
      <c r="F399" s="2" t="s">
        <v>949</v>
      </c>
      <c r="G399" s="1" t="s">
        <v>954</v>
      </c>
      <c r="H399" s="2">
        <v>30</v>
      </c>
      <c r="I399" s="235">
        <v>28764</v>
      </c>
      <c r="J399" s="2">
        <v>5</v>
      </c>
      <c r="K399" s="2" t="s">
        <v>955</v>
      </c>
    </row>
    <row r="400" spans="1:11" x14ac:dyDescent="0.25">
      <c r="A400" s="1">
        <v>399</v>
      </c>
      <c r="B400" s="1">
        <v>6</v>
      </c>
      <c r="C400" s="2" t="s">
        <v>1409</v>
      </c>
      <c r="D400" s="238" t="s">
        <v>435</v>
      </c>
      <c r="E400" s="2" t="s">
        <v>1410</v>
      </c>
      <c r="F400" s="2" t="s">
        <v>982</v>
      </c>
      <c r="G400" s="1" t="s">
        <v>946</v>
      </c>
      <c r="H400" s="2">
        <v>415</v>
      </c>
      <c r="I400" s="235">
        <v>295628</v>
      </c>
      <c r="J400" s="2">
        <v>18</v>
      </c>
      <c r="K400" s="2" t="s">
        <v>980</v>
      </c>
    </row>
    <row r="401" spans="1:11" x14ac:dyDescent="0.25">
      <c r="A401" s="1">
        <v>400</v>
      </c>
      <c r="B401" s="1">
        <v>6</v>
      </c>
      <c r="C401" s="2" t="s">
        <v>1409</v>
      </c>
      <c r="D401" s="238" t="s">
        <v>436</v>
      </c>
      <c r="E401" s="2" t="s">
        <v>1411</v>
      </c>
      <c r="F401" s="2" t="s">
        <v>949</v>
      </c>
      <c r="G401" s="1" t="s">
        <v>957</v>
      </c>
      <c r="H401" s="2">
        <v>127</v>
      </c>
      <c r="I401" s="235">
        <v>70740</v>
      </c>
      <c r="J401" s="2">
        <v>13</v>
      </c>
      <c r="K401" s="2" t="s">
        <v>958</v>
      </c>
    </row>
    <row r="402" spans="1:11" x14ac:dyDescent="0.25">
      <c r="A402" s="1">
        <v>401</v>
      </c>
      <c r="B402" s="1">
        <v>6</v>
      </c>
      <c r="C402" s="2" t="s">
        <v>1409</v>
      </c>
      <c r="D402" s="238" t="s">
        <v>437</v>
      </c>
      <c r="E402" s="2" t="s">
        <v>1412</v>
      </c>
      <c r="F402" s="2" t="s">
        <v>982</v>
      </c>
      <c r="G402" s="1" t="s">
        <v>983</v>
      </c>
      <c r="H402" s="2">
        <v>230</v>
      </c>
      <c r="I402" s="235">
        <v>95892</v>
      </c>
      <c r="J402" s="2">
        <v>15</v>
      </c>
      <c r="K402" s="2" t="s">
        <v>984</v>
      </c>
    </row>
    <row r="403" spans="1:11" x14ac:dyDescent="0.25">
      <c r="A403" s="1">
        <v>402</v>
      </c>
      <c r="B403" s="1">
        <v>6</v>
      </c>
      <c r="C403" s="2" t="s">
        <v>1409</v>
      </c>
      <c r="D403" s="238" t="s">
        <v>438</v>
      </c>
      <c r="E403" s="2" t="s">
        <v>1413</v>
      </c>
      <c r="F403" s="2" t="s">
        <v>949</v>
      </c>
      <c r="G403" s="1" t="s">
        <v>950</v>
      </c>
      <c r="H403" s="2">
        <v>74</v>
      </c>
      <c r="I403" s="235">
        <v>60271</v>
      </c>
      <c r="J403" s="2">
        <v>10</v>
      </c>
      <c r="K403" s="2" t="s">
        <v>951</v>
      </c>
    </row>
    <row r="404" spans="1:11" x14ac:dyDescent="0.25">
      <c r="A404" s="1">
        <v>403</v>
      </c>
      <c r="B404" s="1">
        <v>6</v>
      </c>
      <c r="C404" s="2" t="s">
        <v>1409</v>
      </c>
      <c r="D404" s="238" t="s">
        <v>439</v>
      </c>
      <c r="E404" s="2" t="s">
        <v>1414</v>
      </c>
      <c r="F404" s="2" t="s">
        <v>949</v>
      </c>
      <c r="G404" s="1" t="s">
        <v>954</v>
      </c>
      <c r="H404" s="2">
        <v>45</v>
      </c>
      <c r="I404" s="235">
        <v>63083</v>
      </c>
      <c r="J404" s="2">
        <v>7</v>
      </c>
      <c r="K404" s="2" t="s">
        <v>964</v>
      </c>
    </row>
    <row r="405" spans="1:11" x14ac:dyDescent="0.25">
      <c r="A405" s="1">
        <v>404</v>
      </c>
      <c r="B405" s="1">
        <v>6</v>
      </c>
      <c r="C405" s="2" t="s">
        <v>1409</v>
      </c>
      <c r="D405" s="238" t="s">
        <v>440</v>
      </c>
      <c r="E405" s="2" t="s">
        <v>1415</v>
      </c>
      <c r="F405" s="2" t="s">
        <v>949</v>
      </c>
      <c r="G405" s="1" t="s">
        <v>976</v>
      </c>
      <c r="H405" s="2">
        <v>0</v>
      </c>
      <c r="I405" s="235">
        <v>37654</v>
      </c>
      <c r="J405" s="2">
        <v>4</v>
      </c>
      <c r="K405" s="2" t="s">
        <v>1088</v>
      </c>
    </row>
    <row r="406" spans="1:11" x14ac:dyDescent="0.25">
      <c r="A406" s="1">
        <v>405</v>
      </c>
      <c r="B406" s="1">
        <v>6</v>
      </c>
      <c r="C406" s="2" t="s">
        <v>1416</v>
      </c>
      <c r="D406" s="238" t="s">
        <v>441</v>
      </c>
      <c r="E406" s="2" t="s">
        <v>1417</v>
      </c>
      <c r="F406" s="2" t="s">
        <v>982</v>
      </c>
      <c r="G406" s="1" t="s">
        <v>1009</v>
      </c>
      <c r="H406" s="2">
        <v>388</v>
      </c>
      <c r="I406" s="235">
        <v>82167</v>
      </c>
      <c r="J406" s="2">
        <v>16</v>
      </c>
      <c r="K406" s="2" t="s">
        <v>1048</v>
      </c>
    </row>
    <row r="407" spans="1:11" x14ac:dyDescent="0.25">
      <c r="A407" s="1">
        <v>406</v>
      </c>
      <c r="B407" s="1">
        <v>6</v>
      </c>
      <c r="C407" s="2" t="s">
        <v>1416</v>
      </c>
      <c r="D407" s="238" t="s">
        <v>442</v>
      </c>
      <c r="E407" s="2" t="s">
        <v>1418</v>
      </c>
      <c r="F407" s="2" t="s">
        <v>949</v>
      </c>
      <c r="G407" s="1" t="s">
        <v>954</v>
      </c>
      <c r="H407" s="2">
        <v>34</v>
      </c>
      <c r="I407" s="235">
        <v>28723</v>
      </c>
      <c r="J407" s="2">
        <v>5</v>
      </c>
      <c r="K407" s="2" t="s">
        <v>955</v>
      </c>
    </row>
    <row r="408" spans="1:11" x14ac:dyDescent="0.25">
      <c r="A408" s="1">
        <v>407</v>
      </c>
      <c r="B408" s="1">
        <v>6</v>
      </c>
      <c r="C408" s="2" t="s">
        <v>1416</v>
      </c>
      <c r="D408" s="238" t="s">
        <v>443</v>
      </c>
      <c r="E408" s="2" t="s">
        <v>1419</v>
      </c>
      <c r="F408" s="2" t="s">
        <v>949</v>
      </c>
      <c r="G408" s="1" t="s">
        <v>954</v>
      </c>
      <c r="H408" s="2">
        <v>45</v>
      </c>
      <c r="I408" s="235">
        <v>40877</v>
      </c>
      <c r="J408" s="2">
        <v>6</v>
      </c>
      <c r="K408" s="2" t="s">
        <v>960</v>
      </c>
    </row>
    <row r="409" spans="1:11" x14ac:dyDescent="0.25">
      <c r="A409" s="1">
        <v>408</v>
      </c>
      <c r="B409" s="1">
        <v>6</v>
      </c>
      <c r="C409" s="2" t="s">
        <v>1416</v>
      </c>
      <c r="D409" s="238" t="s">
        <v>444</v>
      </c>
      <c r="E409" s="2" t="s">
        <v>1420</v>
      </c>
      <c r="F409" s="2" t="s">
        <v>949</v>
      </c>
      <c r="G409" s="1" t="s">
        <v>954</v>
      </c>
      <c r="H409" s="2">
        <v>85</v>
      </c>
      <c r="I409" s="235">
        <v>47841</v>
      </c>
      <c r="J409" s="2">
        <v>6</v>
      </c>
      <c r="K409" s="2" t="s">
        <v>960</v>
      </c>
    </row>
    <row r="410" spans="1:11" x14ac:dyDescent="0.25">
      <c r="A410" s="1">
        <v>409</v>
      </c>
      <c r="B410" s="1">
        <v>6</v>
      </c>
      <c r="C410" s="2" t="s">
        <v>1416</v>
      </c>
      <c r="D410" s="238" t="s">
        <v>445</v>
      </c>
      <c r="E410" s="2" t="s">
        <v>1421</v>
      </c>
      <c r="F410" s="2" t="s">
        <v>949</v>
      </c>
      <c r="G410" s="1" t="s">
        <v>954</v>
      </c>
      <c r="H410" s="2">
        <v>77</v>
      </c>
      <c r="I410" s="235">
        <v>57008</v>
      </c>
      <c r="J410" s="2">
        <v>6</v>
      </c>
      <c r="K410" s="2" t="s">
        <v>960</v>
      </c>
    </row>
    <row r="411" spans="1:11" x14ac:dyDescent="0.25">
      <c r="A411" s="1">
        <v>410</v>
      </c>
      <c r="B411" s="1">
        <v>6</v>
      </c>
      <c r="C411" s="2" t="s">
        <v>1416</v>
      </c>
      <c r="D411" s="238" t="s">
        <v>446</v>
      </c>
      <c r="E411" s="2" t="s">
        <v>1422</v>
      </c>
      <c r="F411" s="2" t="s">
        <v>982</v>
      </c>
      <c r="G411" s="1" t="s">
        <v>983</v>
      </c>
      <c r="H411" s="2">
        <v>148</v>
      </c>
      <c r="I411" s="235">
        <v>60208</v>
      </c>
      <c r="J411" s="2">
        <v>14</v>
      </c>
      <c r="K411" s="2" t="s">
        <v>1216</v>
      </c>
    </row>
    <row r="412" spans="1:11" x14ac:dyDescent="0.25">
      <c r="A412" s="1">
        <v>411</v>
      </c>
      <c r="B412" s="1">
        <v>6</v>
      </c>
      <c r="C412" s="2" t="s">
        <v>1416</v>
      </c>
      <c r="D412" s="238" t="s">
        <v>447</v>
      </c>
      <c r="E412" s="2" t="s">
        <v>1423</v>
      </c>
      <c r="F412" s="2" t="s">
        <v>949</v>
      </c>
      <c r="G412" s="1" t="s">
        <v>954</v>
      </c>
      <c r="H412" s="2">
        <v>51</v>
      </c>
      <c r="I412" s="235">
        <v>44279</v>
      </c>
      <c r="J412" s="2">
        <v>6</v>
      </c>
      <c r="K412" s="2" t="s">
        <v>960</v>
      </c>
    </row>
    <row r="413" spans="1:11" x14ac:dyDescent="0.25">
      <c r="A413" s="1">
        <v>412</v>
      </c>
      <c r="B413" s="1">
        <v>6</v>
      </c>
      <c r="C413" s="2" t="s">
        <v>1416</v>
      </c>
      <c r="D413" s="238" t="s">
        <v>448</v>
      </c>
      <c r="E413" s="2" t="s">
        <v>1424</v>
      </c>
      <c r="F413" s="2" t="s">
        <v>949</v>
      </c>
      <c r="G413" s="1" t="s">
        <v>976</v>
      </c>
      <c r="H413" s="2">
        <v>10</v>
      </c>
      <c r="I413" s="235">
        <v>27445</v>
      </c>
      <c r="J413" s="2">
        <v>4</v>
      </c>
      <c r="K413" s="2" t="s">
        <v>1088</v>
      </c>
    </row>
    <row r="414" spans="1:11" x14ac:dyDescent="0.25">
      <c r="A414" s="1">
        <v>413</v>
      </c>
      <c r="B414" s="1">
        <v>6</v>
      </c>
      <c r="C414" s="2" t="s">
        <v>1416</v>
      </c>
      <c r="D414" s="238" t="s">
        <v>449</v>
      </c>
      <c r="E414" s="2" t="s">
        <v>1425</v>
      </c>
      <c r="F414" s="2" t="s">
        <v>949</v>
      </c>
      <c r="G414" s="1" t="s">
        <v>976</v>
      </c>
      <c r="H414" s="2">
        <v>10</v>
      </c>
      <c r="I414" s="235">
        <v>19075</v>
      </c>
      <c r="J414" s="2">
        <v>3</v>
      </c>
      <c r="K414" s="2" t="s">
        <v>1025</v>
      </c>
    </row>
    <row r="415" spans="1:11" x14ac:dyDescent="0.25">
      <c r="A415" s="1">
        <v>414</v>
      </c>
      <c r="B415" s="1">
        <v>7</v>
      </c>
      <c r="C415" s="2" t="s">
        <v>1426</v>
      </c>
      <c r="D415" s="238" t="s">
        <v>450</v>
      </c>
      <c r="E415" s="2" t="s">
        <v>1427</v>
      </c>
      <c r="F415" s="2" t="s">
        <v>982</v>
      </c>
      <c r="G415" s="1" t="s">
        <v>1009</v>
      </c>
      <c r="H415" s="2">
        <v>540</v>
      </c>
      <c r="I415" s="235">
        <v>112109</v>
      </c>
      <c r="J415" s="2">
        <v>17</v>
      </c>
      <c r="K415" s="2" t="s">
        <v>1010</v>
      </c>
    </row>
    <row r="416" spans="1:11" x14ac:dyDescent="0.25">
      <c r="A416" s="1">
        <v>415</v>
      </c>
      <c r="B416" s="1">
        <v>7</v>
      </c>
      <c r="C416" s="2" t="s">
        <v>1426</v>
      </c>
      <c r="D416" s="238" t="s">
        <v>451</v>
      </c>
      <c r="E416" s="2" t="s">
        <v>1428</v>
      </c>
      <c r="F416" s="2" t="s">
        <v>949</v>
      </c>
      <c r="G416" s="1" t="s">
        <v>954</v>
      </c>
      <c r="H416" s="2">
        <v>37</v>
      </c>
      <c r="I416" s="235">
        <v>26198</v>
      </c>
      <c r="J416" s="2">
        <v>5</v>
      </c>
      <c r="K416" s="2" t="s">
        <v>955</v>
      </c>
    </row>
    <row r="417" spans="1:11" x14ac:dyDescent="0.25">
      <c r="A417" s="1">
        <v>416</v>
      </c>
      <c r="B417" s="1">
        <v>7</v>
      </c>
      <c r="C417" s="2" t="s">
        <v>1426</v>
      </c>
      <c r="D417" s="238" t="s">
        <v>452</v>
      </c>
      <c r="E417" s="2" t="s">
        <v>1429</v>
      </c>
      <c r="F417" s="2" t="s">
        <v>949</v>
      </c>
      <c r="G417" s="1" t="s">
        <v>950</v>
      </c>
      <c r="H417" s="2">
        <v>124</v>
      </c>
      <c r="I417" s="235">
        <v>48502</v>
      </c>
      <c r="J417" s="2">
        <v>9</v>
      </c>
      <c r="K417" s="2" t="s">
        <v>973</v>
      </c>
    </row>
    <row r="418" spans="1:11" x14ac:dyDescent="0.25">
      <c r="A418" s="1">
        <v>417</v>
      </c>
      <c r="B418" s="1">
        <v>7</v>
      </c>
      <c r="C418" s="2" t="s">
        <v>1426</v>
      </c>
      <c r="D418" s="238" t="s">
        <v>453</v>
      </c>
      <c r="E418" s="2" t="s">
        <v>1430</v>
      </c>
      <c r="F418" s="2" t="s">
        <v>949</v>
      </c>
      <c r="G418" s="1" t="s">
        <v>954</v>
      </c>
      <c r="H418" s="2">
        <v>30</v>
      </c>
      <c r="I418" s="235">
        <v>12142</v>
      </c>
      <c r="J418" s="2">
        <v>5</v>
      </c>
      <c r="K418" s="2" t="s">
        <v>955</v>
      </c>
    </row>
    <row r="419" spans="1:11" x14ac:dyDescent="0.25">
      <c r="A419" s="1">
        <v>418</v>
      </c>
      <c r="B419" s="1">
        <v>7</v>
      </c>
      <c r="C419" s="2" t="s">
        <v>1426</v>
      </c>
      <c r="D419" s="238" t="s">
        <v>454</v>
      </c>
      <c r="E419" s="2" t="s">
        <v>1431</v>
      </c>
      <c r="F419" s="2" t="s">
        <v>949</v>
      </c>
      <c r="G419" s="1" t="s">
        <v>954</v>
      </c>
      <c r="H419" s="2">
        <v>84</v>
      </c>
      <c r="I419" s="235">
        <v>24651</v>
      </c>
      <c r="J419" s="2">
        <v>5</v>
      </c>
      <c r="K419" s="2" t="s">
        <v>955</v>
      </c>
    </row>
    <row r="420" spans="1:11" x14ac:dyDescent="0.25">
      <c r="A420" s="1">
        <v>419</v>
      </c>
      <c r="B420" s="1">
        <v>7</v>
      </c>
      <c r="C420" s="2" t="s">
        <v>1426</v>
      </c>
      <c r="D420" s="238" t="s">
        <v>455</v>
      </c>
      <c r="E420" s="2" t="s">
        <v>1432</v>
      </c>
      <c r="F420" s="2" t="s">
        <v>949</v>
      </c>
      <c r="G420" s="1" t="s">
        <v>957</v>
      </c>
      <c r="H420" s="2">
        <v>120</v>
      </c>
      <c r="I420" s="235">
        <v>90768</v>
      </c>
      <c r="J420" s="2">
        <v>13</v>
      </c>
      <c r="K420" s="2" t="s">
        <v>958</v>
      </c>
    </row>
    <row r="421" spans="1:11" x14ac:dyDescent="0.25">
      <c r="A421" s="1">
        <v>420</v>
      </c>
      <c r="B421" s="1">
        <v>7</v>
      </c>
      <c r="C421" s="2" t="s">
        <v>1426</v>
      </c>
      <c r="D421" s="238" t="s">
        <v>456</v>
      </c>
      <c r="E421" s="2" t="s">
        <v>1433</v>
      </c>
      <c r="F421" s="2" t="s">
        <v>949</v>
      </c>
      <c r="G421" s="1" t="s">
        <v>954</v>
      </c>
      <c r="H421" s="2">
        <v>56</v>
      </c>
      <c r="I421" s="235">
        <v>36736</v>
      </c>
      <c r="J421" s="2">
        <v>6</v>
      </c>
      <c r="K421" s="2" t="s">
        <v>960</v>
      </c>
    </row>
    <row r="422" spans="1:11" x14ac:dyDescent="0.25">
      <c r="A422" s="1">
        <v>421</v>
      </c>
      <c r="B422" s="1">
        <v>7</v>
      </c>
      <c r="C422" s="2" t="s">
        <v>1426</v>
      </c>
      <c r="D422" s="238" t="s">
        <v>457</v>
      </c>
      <c r="E422" s="2" t="s">
        <v>1434</v>
      </c>
      <c r="F422" s="2" t="s">
        <v>949</v>
      </c>
      <c r="G422" s="1" t="s">
        <v>954</v>
      </c>
      <c r="H422" s="2">
        <v>30</v>
      </c>
      <c r="I422" s="235">
        <v>27145</v>
      </c>
      <c r="J422" s="2">
        <v>5</v>
      </c>
      <c r="K422" s="2" t="s">
        <v>955</v>
      </c>
    </row>
    <row r="423" spans="1:11" x14ac:dyDescent="0.25">
      <c r="A423" s="1">
        <v>422</v>
      </c>
      <c r="B423" s="1">
        <v>7</v>
      </c>
      <c r="C423" s="2" t="s">
        <v>1426</v>
      </c>
      <c r="D423" s="238" t="s">
        <v>458</v>
      </c>
      <c r="E423" s="2" t="s">
        <v>1435</v>
      </c>
      <c r="F423" s="2" t="s">
        <v>949</v>
      </c>
      <c r="G423" s="1" t="s">
        <v>954</v>
      </c>
      <c r="H423" s="2">
        <v>71</v>
      </c>
      <c r="I423" s="235">
        <v>39257</v>
      </c>
      <c r="J423" s="2">
        <v>6</v>
      </c>
      <c r="K423" s="2" t="s">
        <v>960</v>
      </c>
    </row>
    <row r="424" spans="1:11" x14ac:dyDescent="0.25">
      <c r="A424" s="1">
        <v>423</v>
      </c>
      <c r="B424" s="1">
        <v>7</v>
      </c>
      <c r="C424" s="2" t="s">
        <v>1426</v>
      </c>
      <c r="D424" s="238" t="s">
        <v>459</v>
      </c>
      <c r="E424" s="2" t="s">
        <v>1436</v>
      </c>
      <c r="F424" s="2" t="s">
        <v>949</v>
      </c>
      <c r="G424" s="1" t="s">
        <v>954</v>
      </c>
      <c r="H424" s="2">
        <v>34</v>
      </c>
      <c r="I424" s="235">
        <v>29096</v>
      </c>
      <c r="J424" s="2">
        <v>5</v>
      </c>
      <c r="K424" s="2" t="s">
        <v>955</v>
      </c>
    </row>
    <row r="425" spans="1:11" x14ac:dyDescent="0.25">
      <c r="A425" s="1">
        <v>424</v>
      </c>
      <c r="B425" s="1">
        <v>7</v>
      </c>
      <c r="C425" s="2" t="s">
        <v>1426</v>
      </c>
      <c r="D425" s="238" t="s">
        <v>460</v>
      </c>
      <c r="E425" s="2" t="s">
        <v>1437</v>
      </c>
      <c r="F425" s="2" t="s">
        <v>949</v>
      </c>
      <c r="G425" s="1" t="s">
        <v>954</v>
      </c>
      <c r="H425" s="2">
        <v>73</v>
      </c>
      <c r="I425" s="235">
        <v>51187</v>
      </c>
      <c r="J425" s="2">
        <v>6</v>
      </c>
      <c r="K425" s="2" t="s">
        <v>960</v>
      </c>
    </row>
    <row r="426" spans="1:11" x14ac:dyDescent="0.25">
      <c r="A426" s="1">
        <v>425</v>
      </c>
      <c r="B426" s="1">
        <v>7</v>
      </c>
      <c r="C426" s="2" t="s">
        <v>1426</v>
      </c>
      <c r="D426" s="238" t="s">
        <v>461</v>
      </c>
      <c r="E426" s="2" t="s">
        <v>1438</v>
      </c>
      <c r="F426" s="2" t="s">
        <v>949</v>
      </c>
      <c r="G426" s="1" t="s">
        <v>957</v>
      </c>
      <c r="H426" s="2">
        <v>60</v>
      </c>
      <c r="I426" s="235">
        <v>50901</v>
      </c>
      <c r="J426" s="2">
        <v>12</v>
      </c>
      <c r="K426" s="2" t="s">
        <v>962</v>
      </c>
    </row>
    <row r="427" spans="1:11" x14ac:dyDescent="0.25">
      <c r="A427" s="1">
        <v>426</v>
      </c>
      <c r="B427" s="1">
        <v>7</v>
      </c>
      <c r="C427" s="2" t="s">
        <v>1426</v>
      </c>
      <c r="D427" s="238" t="s">
        <v>462</v>
      </c>
      <c r="E427" s="2" t="s">
        <v>1439</v>
      </c>
      <c r="F427" s="2" t="s">
        <v>949</v>
      </c>
      <c r="G427" s="1" t="s">
        <v>954</v>
      </c>
      <c r="H427" s="2">
        <v>34</v>
      </c>
      <c r="I427" s="235">
        <v>21820</v>
      </c>
      <c r="J427" s="2">
        <v>5</v>
      </c>
      <c r="K427" s="2" t="s">
        <v>955</v>
      </c>
    </row>
    <row r="428" spans="1:11" x14ac:dyDescent="0.25">
      <c r="A428" s="1">
        <v>427</v>
      </c>
      <c r="B428" s="1">
        <v>7</v>
      </c>
      <c r="C428" s="2" t="s">
        <v>1426</v>
      </c>
      <c r="D428" s="238" t="s">
        <v>463</v>
      </c>
      <c r="E428" s="2" t="s">
        <v>1440</v>
      </c>
      <c r="F428" s="2" t="s">
        <v>949</v>
      </c>
      <c r="G428" s="1" t="s">
        <v>957</v>
      </c>
      <c r="H428" s="2">
        <v>163</v>
      </c>
      <c r="I428" s="235">
        <v>71928</v>
      </c>
      <c r="J428" s="2">
        <v>13</v>
      </c>
      <c r="K428" s="2" t="s">
        <v>958</v>
      </c>
    </row>
    <row r="429" spans="1:11" x14ac:dyDescent="0.25">
      <c r="A429" s="1">
        <v>428</v>
      </c>
      <c r="B429" s="1">
        <v>7</v>
      </c>
      <c r="C429" s="2" t="s">
        <v>1426</v>
      </c>
      <c r="D429" s="238" t="s">
        <v>464</v>
      </c>
      <c r="E429" s="2" t="s">
        <v>1441</v>
      </c>
      <c r="F429" s="2" t="s">
        <v>949</v>
      </c>
      <c r="G429" s="1" t="s">
        <v>976</v>
      </c>
      <c r="H429" s="2">
        <v>0</v>
      </c>
      <c r="I429" s="235">
        <v>21326</v>
      </c>
      <c r="J429" s="2">
        <v>3</v>
      </c>
      <c r="K429" s="2" t="s">
        <v>1025</v>
      </c>
    </row>
    <row r="430" spans="1:11" x14ac:dyDescent="0.25">
      <c r="A430" s="1">
        <v>429</v>
      </c>
      <c r="B430" s="1">
        <v>7</v>
      </c>
      <c r="C430" s="2" t="s">
        <v>1426</v>
      </c>
      <c r="D430" s="238" t="s">
        <v>465</v>
      </c>
      <c r="E430" s="2" t="s">
        <v>1442</v>
      </c>
      <c r="F430" s="2" t="s">
        <v>949</v>
      </c>
      <c r="G430" s="1" t="s">
        <v>976</v>
      </c>
      <c r="H430" s="2">
        <v>0</v>
      </c>
      <c r="I430" s="235">
        <v>18983</v>
      </c>
      <c r="J430" s="2">
        <v>3</v>
      </c>
      <c r="K430" s="2" t="s">
        <v>1025</v>
      </c>
    </row>
    <row r="431" spans="1:11" x14ac:dyDescent="0.25">
      <c r="A431" s="1">
        <v>430</v>
      </c>
      <c r="B431" s="1">
        <v>7</v>
      </c>
      <c r="C431" s="2" t="s">
        <v>1426</v>
      </c>
      <c r="D431" s="238" t="s">
        <v>466</v>
      </c>
      <c r="E431" s="2" t="s">
        <v>1443</v>
      </c>
      <c r="F431" s="2" t="s">
        <v>949</v>
      </c>
      <c r="G431" s="1" t="s">
        <v>976</v>
      </c>
      <c r="H431" s="2">
        <v>0</v>
      </c>
      <c r="I431" s="235">
        <v>13822</v>
      </c>
      <c r="J431" s="2">
        <v>2</v>
      </c>
      <c r="K431" s="2" t="s">
        <v>977</v>
      </c>
    </row>
    <row r="432" spans="1:11" x14ac:dyDescent="0.25">
      <c r="A432" s="1">
        <v>431</v>
      </c>
      <c r="B432" s="1">
        <v>7</v>
      </c>
      <c r="C432" s="2" t="s">
        <v>1426</v>
      </c>
      <c r="D432" s="238" t="s">
        <v>467</v>
      </c>
      <c r="E432" s="2" t="s">
        <v>1444</v>
      </c>
      <c r="F432" s="2" t="s">
        <v>949</v>
      </c>
      <c r="G432" s="1" t="s">
        <v>976</v>
      </c>
      <c r="H432" s="2">
        <v>0</v>
      </c>
      <c r="I432" s="235">
        <v>20100</v>
      </c>
      <c r="J432" s="2">
        <v>3</v>
      </c>
      <c r="K432" s="2" t="s">
        <v>1025</v>
      </c>
    </row>
    <row r="433" spans="1:11" x14ac:dyDescent="0.25">
      <c r="A433" s="1">
        <v>432</v>
      </c>
      <c r="B433" s="1">
        <v>7</v>
      </c>
      <c r="C433" s="2" t="s">
        <v>1445</v>
      </c>
      <c r="D433" s="238" t="s">
        <v>468</v>
      </c>
      <c r="E433" s="2" t="s">
        <v>1446</v>
      </c>
      <c r="F433" s="2" t="s">
        <v>945</v>
      </c>
      <c r="G433" s="1" t="s">
        <v>946</v>
      </c>
      <c r="H433" s="2">
        <v>867</v>
      </c>
      <c r="I433" s="235">
        <v>252851</v>
      </c>
      <c r="J433" s="2">
        <v>19</v>
      </c>
      <c r="K433" s="2" t="s">
        <v>947</v>
      </c>
    </row>
    <row r="434" spans="1:11" x14ac:dyDescent="0.25">
      <c r="A434" s="1">
        <v>433</v>
      </c>
      <c r="B434" s="1">
        <v>7</v>
      </c>
      <c r="C434" s="2" t="s">
        <v>1445</v>
      </c>
      <c r="D434" s="238" t="s">
        <v>469</v>
      </c>
      <c r="E434" s="2" t="s">
        <v>1447</v>
      </c>
      <c r="F434" s="2" t="s">
        <v>949</v>
      </c>
      <c r="G434" s="1" t="s">
        <v>954</v>
      </c>
      <c r="H434" s="2">
        <v>30</v>
      </c>
      <c r="I434" s="235">
        <v>40205</v>
      </c>
      <c r="J434" s="2">
        <v>6</v>
      </c>
      <c r="K434" s="2" t="s">
        <v>960</v>
      </c>
    </row>
    <row r="435" spans="1:11" x14ac:dyDescent="0.25">
      <c r="A435" s="1">
        <v>434</v>
      </c>
      <c r="B435" s="1">
        <v>7</v>
      </c>
      <c r="C435" s="2" t="s">
        <v>1445</v>
      </c>
      <c r="D435" s="238" t="s">
        <v>470</v>
      </c>
      <c r="E435" s="2" t="s">
        <v>1448</v>
      </c>
      <c r="F435" s="2" t="s">
        <v>949</v>
      </c>
      <c r="G435" s="1" t="s">
        <v>954</v>
      </c>
      <c r="H435" s="2">
        <v>30</v>
      </c>
      <c r="I435" s="235">
        <v>25460</v>
      </c>
      <c r="J435" s="2">
        <v>5</v>
      </c>
      <c r="K435" s="2" t="s">
        <v>955</v>
      </c>
    </row>
    <row r="436" spans="1:11" x14ac:dyDescent="0.25">
      <c r="A436" s="1">
        <v>435</v>
      </c>
      <c r="B436" s="1">
        <v>7</v>
      </c>
      <c r="C436" s="2" t="s">
        <v>1445</v>
      </c>
      <c r="D436" s="238" t="s">
        <v>471</v>
      </c>
      <c r="E436" s="2" t="s">
        <v>1449</v>
      </c>
      <c r="F436" s="2" t="s">
        <v>949</v>
      </c>
      <c r="G436" s="1" t="s">
        <v>950</v>
      </c>
      <c r="H436" s="2">
        <v>92</v>
      </c>
      <c r="I436" s="235">
        <v>68837</v>
      </c>
      <c r="J436" s="2">
        <v>10</v>
      </c>
      <c r="K436" s="2" t="s">
        <v>951</v>
      </c>
    </row>
    <row r="437" spans="1:11" x14ac:dyDescent="0.25">
      <c r="A437" s="1">
        <v>436</v>
      </c>
      <c r="B437" s="1">
        <v>7</v>
      </c>
      <c r="C437" s="2" t="s">
        <v>1445</v>
      </c>
      <c r="D437" s="238" t="s">
        <v>472</v>
      </c>
      <c r="E437" s="2" t="s">
        <v>1450</v>
      </c>
      <c r="F437" s="2" t="s">
        <v>982</v>
      </c>
      <c r="G437" s="1" t="s">
        <v>983</v>
      </c>
      <c r="H437" s="2">
        <v>224</v>
      </c>
      <c r="I437" s="235">
        <v>94120</v>
      </c>
      <c r="J437" s="2">
        <v>15</v>
      </c>
      <c r="K437" s="2" t="s">
        <v>984</v>
      </c>
    </row>
    <row r="438" spans="1:11" x14ac:dyDescent="0.25">
      <c r="A438" s="1">
        <v>437</v>
      </c>
      <c r="B438" s="1">
        <v>7</v>
      </c>
      <c r="C438" s="2" t="s">
        <v>1445</v>
      </c>
      <c r="D438" s="238" t="s">
        <v>473</v>
      </c>
      <c r="E438" s="2" t="s">
        <v>1451</v>
      </c>
      <c r="F438" s="2" t="s">
        <v>949</v>
      </c>
      <c r="G438" s="1" t="s">
        <v>954</v>
      </c>
      <c r="H438" s="2">
        <v>60</v>
      </c>
      <c r="I438" s="235">
        <v>59238</v>
      </c>
      <c r="J438" s="2">
        <v>6</v>
      </c>
      <c r="K438" s="2" t="s">
        <v>960</v>
      </c>
    </row>
    <row r="439" spans="1:11" x14ac:dyDescent="0.25">
      <c r="A439" s="1">
        <v>438</v>
      </c>
      <c r="B439" s="1">
        <v>7</v>
      </c>
      <c r="C439" s="2" t="s">
        <v>1445</v>
      </c>
      <c r="D439" s="238" t="s">
        <v>474</v>
      </c>
      <c r="E439" s="2" t="s">
        <v>1452</v>
      </c>
      <c r="F439" s="2" t="s">
        <v>949</v>
      </c>
      <c r="G439" s="1" t="s">
        <v>950</v>
      </c>
      <c r="H439" s="2">
        <v>120</v>
      </c>
      <c r="I439" s="235">
        <v>82148</v>
      </c>
      <c r="J439" s="2">
        <v>10</v>
      </c>
      <c r="K439" s="2" t="s">
        <v>951</v>
      </c>
    </row>
    <row r="440" spans="1:11" x14ac:dyDescent="0.25">
      <c r="A440" s="1">
        <v>439</v>
      </c>
      <c r="B440" s="1">
        <v>7</v>
      </c>
      <c r="C440" s="2" t="s">
        <v>1445</v>
      </c>
      <c r="D440" s="238" t="s">
        <v>475</v>
      </c>
      <c r="E440" s="2" t="s">
        <v>1453</v>
      </c>
      <c r="F440" s="2" t="s">
        <v>949</v>
      </c>
      <c r="G440" s="1" t="s">
        <v>954</v>
      </c>
      <c r="H440" s="2">
        <v>47</v>
      </c>
      <c r="I440" s="235">
        <v>32079</v>
      </c>
      <c r="J440" s="2">
        <v>6</v>
      </c>
      <c r="K440" s="2" t="s">
        <v>960</v>
      </c>
    </row>
    <row r="441" spans="1:11" x14ac:dyDescent="0.25">
      <c r="A441" s="1">
        <v>440</v>
      </c>
      <c r="B441" s="1">
        <v>7</v>
      </c>
      <c r="C441" s="2" t="s">
        <v>1445</v>
      </c>
      <c r="D441" s="238" t="s">
        <v>476</v>
      </c>
      <c r="E441" s="2" t="s">
        <v>1454</v>
      </c>
      <c r="F441" s="2" t="s">
        <v>949</v>
      </c>
      <c r="G441" s="1" t="s">
        <v>957</v>
      </c>
      <c r="H441" s="2">
        <v>120</v>
      </c>
      <c r="I441" s="235">
        <v>72203</v>
      </c>
      <c r="J441" s="2">
        <v>13</v>
      </c>
      <c r="K441" s="2" t="s">
        <v>958</v>
      </c>
    </row>
    <row r="442" spans="1:11" x14ac:dyDescent="0.25">
      <c r="A442" s="1">
        <v>441</v>
      </c>
      <c r="B442" s="1">
        <v>7</v>
      </c>
      <c r="C442" s="2" t="s">
        <v>1445</v>
      </c>
      <c r="D442" s="238" t="s">
        <v>477</v>
      </c>
      <c r="E442" s="2" t="s">
        <v>1455</v>
      </c>
      <c r="F442" s="2" t="s">
        <v>949</v>
      </c>
      <c r="G442" s="1" t="s">
        <v>954</v>
      </c>
      <c r="H442" s="2">
        <v>30</v>
      </c>
      <c r="I442" s="235">
        <v>14907</v>
      </c>
      <c r="J442" s="2">
        <v>5</v>
      </c>
      <c r="K442" s="2" t="s">
        <v>955</v>
      </c>
    </row>
    <row r="443" spans="1:11" x14ac:dyDescent="0.25">
      <c r="A443" s="1">
        <v>442</v>
      </c>
      <c r="B443" s="1">
        <v>7</v>
      </c>
      <c r="C443" s="2" t="s">
        <v>1445</v>
      </c>
      <c r="D443" s="238" t="s">
        <v>478</v>
      </c>
      <c r="E443" s="2" t="s">
        <v>1456</v>
      </c>
      <c r="F443" s="2" t="s">
        <v>949</v>
      </c>
      <c r="G443" s="1" t="s">
        <v>957</v>
      </c>
      <c r="H443" s="2">
        <v>67</v>
      </c>
      <c r="I443" s="235">
        <v>62630</v>
      </c>
      <c r="J443" s="2">
        <v>12</v>
      </c>
      <c r="K443" s="2" t="s">
        <v>962</v>
      </c>
    </row>
    <row r="444" spans="1:11" x14ac:dyDescent="0.25">
      <c r="A444" s="1">
        <v>443</v>
      </c>
      <c r="B444" s="1">
        <v>7</v>
      </c>
      <c r="C444" s="2" t="s">
        <v>1445</v>
      </c>
      <c r="D444" s="238" t="s">
        <v>479</v>
      </c>
      <c r="E444" s="2" t="s">
        <v>1457</v>
      </c>
      <c r="F444" s="2" t="s">
        <v>949</v>
      </c>
      <c r="G444" s="1" t="s">
        <v>954</v>
      </c>
      <c r="H444" s="2">
        <v>35</v>
      </c>
      <c r="I444" s="235">
        <v>21937</v>
      </c>
      <c r="J444" s="2">
        <v>5</v>
      </c>
      <c r="K444" s="2" t="s">
        <v>955</v>
      </c>
    </row>
    <row r="445" spans="1:11" x14ac:dyDescent="0.25">
      <c r="A445" s="1">
        <v>444</v>
      </c>
      <c r="B445" s="1">
        <v>7</v>
      </c>
      <c r="C445" s="2" t="s">
        <v>1445</v>
      </c>
      <c r="D445" s="238" t="s">
        <v>480</v>
      </c>
      <c r="E445" s="2" t="s">
        <v>1458</v>
      </c>
      <c r="F445" s="2" t="s">
        <v>949</v>
      </c>
      <c r="G445" s="1" t="s">
        <v>954</v>
      </c>
      <c r="H445" s="2">
        <v>30</v>
      </c>
      <c r="I445" s="235">
        <v>29105</v>
      </c>
      <c r="J445" s="2">
        <v>5</v>
      </c>
      <c r="K445" s="2" t="s">
        <v>955</v>
      </c>
    </row>
    <row r="446" spans="1:11" x14ac:dyDescent="0.25">
      <c r="A446" s="1">
        <v>445</v>
      </c>
      <c r="B446" s="1">
        <v>7</v>
      </c>
      <c r="C446" s="2" t="s">
        <v>1445</v>
      </c>
      <c r="D446" s="238" t="s">
        <v>481</v>
      </c>
      <c r="E446" s="2" t="s">
        <v>1459</v>
      </c>
      <c r="F446" s="2" t="s">
        <v>949</v>
      </c>
      <c r="G446" s="1" t="s">
        <v>954</v>
      </c>
      <c r="H446" s="2">
        <v>45</v>
      </c>
      <c r="I446" s="235">
        <v>57097</v>
      </c>
      <c r="J446" s="2">
        <v>6</v>
      </c>
      <c r="K446" s="2" t="s">
        <v>960</v>
      </c>
    </row>
    <row r="447" spans="1:11" x14ac:dyDescent="0.25">
      <c r="A447" s="1">
        <v>446</v>
      </c>
      <c r="B447" s="1">
        <v>7</v>
      </c>
      <c r="C447" s="2" t="s">
        <v>1445</v>
      </c>
      <c r="D447" s="238" t="s">
        <v>482</v>
      </c>
      <c r="E447" s="2" t="s">
        <v>1460</v>
      </c>
      <c r="F447" s="2" t="s">
        <v>949</v>
      </c>
      <c r="G447" s="1" t="s">
        <v>950</v>
      </c>
      <c r="H447" s="2">
        <v>98</v>
      </c>
      <c r="I447" s="235">
        <v>52702</v>
      </c>
      <c r="J447" s="2">
        <v>10</v>
      </c>
      <c r="K447" s="2" t="s">
        <v>951</v>
      </c>
    </row>
    <row r="448" spans="1:11" x14ac:dyDescent="0.25">
      <c r="A448" s="1">
        <v>447</v>
      </c>
      <c r="B448" s="1">
        <v>7</v>
      </c>
      <c r="C448" s="2" t="s">
        <v>1445</v>
      </c>
      <c r="D448" s="238" t="s">
        <v>483</v>
      </c>
      <c r="E448" s="2" t="s">
        <v>1461</v>
      </c>
      <c r="F448" s="2" t="s">
        <v>949</v>
      </c>
      <c r="G448" s="1" t="s">
        <v>950</v>
      </c>
      <c r="H448" s="2">
        <v>74</v>
      </c>
      <c r="I448" s="235">
        <v>51522</v>
      </c>
      <c r="J448" s="2">
        <v>10</v>
      </c>
      <c r="K448" s="2" t="s">
        <v>951</v>
      </c>
    </row>
    <row r="449" spans="1:11" x14ac:dyDescent="0.25">
      <c r="A449" s="1">
        <v>448</v>
      </c>
      <c r="B449" s="1">
        <v>7</v>
      </c>
      <c r="C449" s="2" t="s">
        <v>1445</v>
      </c>
      <c r="D449" s="238" t="s">
        <v>484</v>
      </c>
      <c r="E449" s="2" t="s">
        <v>1462</v>
      </c>
      <c r="F449" s="2" t="s">
        <v>949</v>
      </c>
      <c r="G449" s="1" t="s">
        <v>954</v>
      </c>
      <c r="H449" s="2">
        <v>35</v>
      </c>
      <c r="I449" s="235">
        <v>33345</v>
      </c>
      <c r="J449" s="2">
        <v>6</v>
      </c>
      <c r="K449" s="2" t="s">
        <v>960</v>
      </c>
    </row>
    <row r="450" spans="1:11" x14ac:dyDescent="0.25">
      <c r="A450" s="1">
        <v>449</v>
      </c>
      <c r="B450" s="1">
        <v>7</v>
      </c>
      <c r="C450" s="2" t="s">
        <v>1445</v>
      </c>
      <c r="D450" s="238" t="s">
        <v>485</v>
      </c>
      <c r="E450" s="2" t="s">
        <v>1463</v>
      </c>
      <c r="F450" s="2" t="s">
        <v>949</v>
      </c>
      <c r="G450" s="1" t="s">
        <v>954</v>
      </c>
      <c r="H450" s="2">
        <v>45</v>
      </c>
      <c r="I450" s="235">
        <v>29644</v>
      </c>
      <c r="J450" s="2">
        <v>5</v>
      </c>
      <c r="K450" s="2" t="s">
        <v>955</v>
      </c>
    </row>
    <row r="451" spans="1:11" x14ac:dyDescent="0.25">
      <c r="A451" s="1">
        <v>450</v>
      </c>
      <c r="B451" s="1">
        <v>7</v>
      </c>
      <c r="C451" s="2" t="s">
        <v>1445</v>
      </c>
      <c r="D451" s="238" t="s">
        <v>486</v>
      </c>
      <c r="E451" s="2" t="s">
        <v>1464</v>
      </c>
      <c r="F451" s="2" t="s">
        <v>949</v>
      </c>
      <c r="G451" s="1" t="s">
        <v>954</v>
      </c>
      <c r="H451" s="2">
        <v>33</v>
      </c>
      <c r="I451" s="235">
        <v>17956</v>
      </c>
      <c r="J451" s="2">
        <v>5</v>
      </c>
      <c r="K451" s="2" t="s">
        <v>955</v>
      </c>
    </row>
    <row r="452" spans="1:11" x14ac:dyDescent="0.25">
      <c r="A452" s="1">
        <v>451</v>
      </c>
      <c r="B452" s="1">
        <v>7</v>
      </c>
      <c r="C452" s="2" t="s">
        <v>1445</v>
      </c>
      <c r="D452" s="238" t="s">
        <v>487</v>
      </c>
      <c r="E452" s="2" t="s">
        <v>1465</v>
      </c>
      <c r="F452" s="2" t="s">
        <v>949</v>
      </c>
      <c r="G452" s="1" t="s">
        <v>957</v>
      </c>
      <c r="H452" s="2">
        <v>107</v>
      </c>
      <c r="I452" s="235">
        <v>58978</v>
      </c>
      <c r="J452" s="2">
        <v>13</v>
      </c>
      <c r="K452" s="2" t="s">
        <v>958</v>
      </c>
    </row>
    <row r="453" spans="1:11" x14ac:dyDescent="0.25">
      <c r="A453" s="1">
        <v>452</v>
      </c>
      <c r="B453" s="1">
        <v>7</v>
      </c>
      <c r="C453" s="2" t="s">
        <v>1445</v>
      </c>
      <c r="D453" s="238" t="s">
        <v>488</v>
      </c>
      <c r="E453" s="2" t="s">
        <v>1466</v>
      </c>
      <c r="F453" s="2" t="s">
        <v>982</v>
      </c>
      <c r="G453" s="1" t="s">
        <v>983</v>
      </c>
      <c r="H453" s="2">
        <v>120</v>
      </c>
      <c r="I453" s="235">
        <v>44895</v>
      </c>
      <c r="J453" s="2">
        <v>14</v>
      </c>
      <c r="K453" s="2" t="s">
        <v>1216</v>
      </c>
    </row>
    <row r="454" spans="1:11" x14ac:dyDescent="0.25">
      <c r="A454" s="1">
        <v>453</v>
      </c>
      <c r="B454" s="1">
        <v>7</v>
      </c>
      <c r="C454" s="2" t="s">
        <v>1445</v>
      </c>
      <c r="D454" s="238" t="s">
        <v>489</v>
      </c>
      <c r="E454" s="2" t="s">
        <v>1467</v>
      </c>
      <c r="F454" s="2" t="s">
        <v>949</v>
      </c>
      <c r="G454" s="1" t="s">
        <v>954</v>
      </c>
      <c r="H454" s="2">
        <v>30</v>
      </c>
      <c r="I454" s="235">
        <v>17509</v>
      </c>
      <c r="J454" s="2">
        <v>5</v>
      </c>
      <c r="K454" s="2" t="s">
        <v>955</v>
      </c>
    </row>
    <row r="455" spans="1:11" x14ac:dyDescent="0.25">
      <c r="A455" s="1">
        <v>454</v>
      </c>
      <c r="B455" s="1">
        <v>7</v>
      </c>
      <c r="C455" s="2" t="s">
        <v>1445</v>
      </c>
      <c r="D455" s="238" t="s">
        <v>490</v>
      </c>
      <c r="E455" s="2" t="s">
        <v>1468</v>
      </c>
      <c r="F455" s="2" t="s">
        <v>949</v>
      </c>
      <c r="G455" s="1" t="s">
        <v>976</v>
      </c>
      <c r="H455" s="2">
        <v>0</v>
      </c>
      <c r="I455" s="235">
        <v>17122</v>
      </c>
      <c r="J455" s="2">
        <v>3</v>
      </c>
      <c r="K455" s="2" t="s">
        <v>1025</v>
      </c>
    </row>
    <row r="456" spans="1:11" x14ac:dyDescent="0.25">
      <c r="A456" s="1">
        <v>455</v>
      </c>
      <c r="B456" s="1">
        <v>7</v>
      </c>
      <c r="C456" s="2" t="s">
        <v>1445</v>
      </c>
      <c r="D456" s="238" t="s">
        <v>491</v>
      </c>
      <c r="E456" s="2" t="s">
        <v>1469</v>
      </c>
      <c r="F456" s="2" t="s">
        <v>949</v>
      </c>
      <c r="G456" s="1" t="s">
        <v>976</v>
      </c>
      <c r="H456" s="2">
        <v>0</v>
      </c>
      <c r="I456" s="235">
        <v>13602</v>
      </c>
      <c r="J456" s="2">
        <v>2</v>
      </c>
      <c r="K456" s="2" t="s">
        <v>977</v>
      </c>
    </row>
    <row r="457" spans="1:11" x14ac:dyDescent="0.25">
      <c r="A457" s="1">
        <v>456</v>
      </c>
      <c r="B457" s="1">
        <v>7</v>
      </c>
      <c r="C457" s="2" t="s">
        <v>1445</v>
      </c>
      <c r="D457" s="238" t="s">
        <v>492</v>
      </c>
      <c r="E457" s="2" t="s">
        <v>1470</v>
      </c>
      <c r="F457" s="2" t="s">
        <v>949</v>
      </c>
      <c r="G457" s="1" t="s">
        <v>976</v>
      </c>
      <c r="H457" s="2">
        <v>0</v>
      </c>
      <c r="I457" s="235">
        <v>18663</v>
      </c>
      <c r="J457" s="2">
        <v>3</v>
      </c>
      <c r="K457" s="2" t="s">
        <v>1025</v>
      </c>
    </row>
    <row r="458" spans="1:11" x14ac:dyDescent="0.25">
      <c r="A458" s="1">
        <v>457</v>
      </c>
      <c r="B458" s="1">
        <v>7</v>
      </c>
      <c r="C458" s="2" t="s">
        <v>1445</v>
      </c>
      <c r="D458" s="238" t="s">
        <v>493</v>
      </c>
      <c r="E458" s="2" t="s">
        <v>1471</v>
      </c>
      <c r="F458" s="2" t="s">
        <v>949</v>
      </c>
      <c r="G458" s="1" t="s">
        <v>976</v>
      </c>
      <c r="H458" s="2">
        <v>0</v>
      </c>
      <c r="I458" s="235">
        <v>18967</v>
      </c>
      <c r="J458" s="2">
        <v>3</v>
      </c>
      <c r="K458" s="2" t="s">
        <v>1025</v>
      </c>
    </row>
    <row r="459" spans="1:11" x14ac:dyDescent="0.25">
      <c r="A459" s="1">
        <v>458</v>
      </c>
      <c r="B459" s="1">
        <v>7</v>
      </c>
      <c r="C459" s="2" t="s">
        <v>1472</v>
      </c>
      <c r="D459" s="238" t="s">
        <v>494</v>
      </c>
      <c r="E459" s="2" t="s">
        <v>1473</v>
      </c>
      <c r="F459" s="2" t="s">
        <v>982</v>
      </c>
      <c r="G459" s="1" t="s">
        <v>1009</v>
      </c>
      <c r="H459" s="2">
        <v>580</v>
      </c>
      <c r="I459" s="235">
        <v>115343</v>
      </c>
      <c r="J459" s="2">
        <v>17</v>
      </c>
      <c r="K459" s="2" t="s">
        <v>1010</v>
      </c>
    </row>
    <row r="460" spans="1:11" x14ac:dyDescent="0.25">
      <c r="A460" s="1">
        <v>459</v>
      </c>
      <c r="B460" s="1">
        <v>7</v>
      </c>
      <c r="C460" s="2" t="s">
        <v>1472</v>
      </c>
      <c r="D460" s="238" t="s">
        <v>495</v>
      </c>
      <c r="E460" s="2" t="s">
        <v>1474</v>
      </c>
      <c r="F460" s="2" t="s">
        <v>949</v>
      </c>
      <c r="G460" s="1" t="s">
        <v>954</v>
      </c>
      <c r="H460" s="2">
        <v>33</v>
      </c>
      <c r="I460" s="235">
        <v>24257</v>
      </c>
      <c r="J460" s="2">
        <v>5</v>
      </c>
      <c r="K460" s="2" t="s">
        <v>955</v>
      </c>
    </row>
    <row r="461" spans="1:11" x14ac:dyDescent="0.25">
      <c r="A461" s="1">
        <v>460</v>
      </c>
      <c r="B461" s="1">
        <v>7</v>
      </c>
      <c r="C461" s="2" t="s">
        <v>1472</v>
      </c>
      <c r="D461" s="238" t="s">
        <v>496</v>
      </c>
      <c r="E461" s="2" t="s">
        <v>1475</v>
      </c>
      <c r="F461" s="2" t="s">
        <v>949</v>
      </c>
      <c r="G461" s="1" t="s">
        <v>950</v>
      </c>
      <c r="H461" s="2">
        <v>96</v>
      </c>
      <c r="I461" s="235">
        <v>84745</v>
      </c>
      <c r="J461" s="2">
        <v>10</v>
      </c>
      <c r="K461" s="2" t="s">
        <v>951</v>
      </c>
    </row>
    <row r="462" spans="1:11" x14ac:dyDescent="0.25">
      <c r="A462" s="1">
        <v>461</v>
      </c>
      <c r="B462" s="1">
        <v>7</v>
      </c>
      <c r="C462" s="2" t="s">
        <v>1472</v>
      </c>
      <c r="D462" s="238" t="s">
        <v>497</v>
      </c>
      <c r="E462" s="2" t="s">
        <v>1476</v>
      </c>
      <c r="F462" s="2" t="s">
        <v>949</v>
      </c>
      <c r="G462" s="1" t="s">
        <v>954</v>
      </c>
      <c r="H462" s="2">
        <v>60</v>
      </c>
      <c r="I462" s="235">
        <v>53064</v>
      </c>
      <c r="J462" s="2">
        <v>6</v>
      </c>
      <c r="K462" s="2" t="s">
        <v>960</v>
      </c>
    </row>
    <row r="463" spans="1:11" x14ac:dyDescent="0.25">
      <c r="A463" s="1">
        <v>462</v>
      </c>
      <c r="B463" s="1">
        <v>7</v>
      </c>
      <c r="C463" s="2" t="s">
        <v>1472</v>
      </c>
      <c r="D463" s="238" t="s">
        <v>498</v>
      </c>
      <c r="E463" s="2" t="s">
        <v>1477</v>
      </c>
      <c r="F463" s="2" t="s">
        <v>949</v>
      </c>
      <c r="G463" s="1" t="s">
        <v>954</v>
      </c>
      <c r="H463" s="2">
        <v>52</v>
      </c>
      <c r="I463" s="235">
        <v>43803</v>
      </c>
      <c r="J463" s="2">
        <v>6</v>
      </c>
      <c r="K463" s="2" t="s">
        <v>960</v>
      </c>
    </row>
    <row r="464" spans="1:11" x14ac:dyDescent="0.25">
      <c r="A464" s="1">
        <v>463</v>
      </c>
      <c r="B464" s="1">
        <v>7</v>
      </c>
      <c r="C464" s="2" t="s">
        <v>1472</v>
      </c>
      <c r="D464" s="238" t="s">
        <v>499</v>
      </c>
      <c r="E464" s="2" t="s">
        <v>1478</v>
      </c>
      <c r="F464" s="2" t="s">
        <v>949</v>
      </c>
      <c r="G464" s="1" t="s">
        <v>957</v>
      </c>
      <c r="H464" s="2">
        <v>95</v>
      </c>
      <c r="I464" s="235">
        <v>77312</v>
      </c>
      <c r="J464" s="2">
        <v>12</v>
      </c>
      <c r="K464" s="2" t="s">
        <v>962</v>
      </c>
    </row>
    <row r="465" spans="1:11" x14ac:dyDescent="0.25">
      <c r="A465" s="1">
        <v>464</v>
      </c>
      <c r="B465" s="1">
        <v>7</v>
      </c>
      <c r="C465" s="2" t="s">
        <v>1472</v>
      </c>
      <c r="D465" s="238" t="s">
        <v>500</v>
      </c>
      <c r="E465" s="2" t="s">
        <v>1479</v>
      </c>
      <c r="F465" s="2" t="s">
        <v>949</v>
      </c>
      <c r="G465" s="1" t="s">
        <v>954</v>
      </c>
      <c r="H465" s="2">
        <v>38</v>
      </c>
      <c r="I465" s="235">
        <v>42418</v>
      </c>
      <c r="J465" s="2">
        <v>6</v>
      </c>
      <c r="K465" s="2" t="s">
        <v>960</v>
      </c>
    </row>
    <row r="466" spans="1:11" x14ac:dyDescent="0.25">
      <c r="A466" s="1">
        <v>465</v>
      </c>
      <c r="B466" s="1">
        <v>7</v>
      </c>
      <c r="C466" s="2" t="s">
        <v>1472</v>
      </c>
      <c r="D466" s="238" t="s">
        <v>501</v>
      </c>
      <c r="E466" s="2" t="s">
        <v>1480</v>
      </c>
      <c r="F466" s="2" t="s">
        <v>949</v>
      </c>
      <c r="G466" s="1" t="s">
        <v>957</v>
      </c>
      <c r="H466" s="2">
        <v>102</v>
      </c>
      <c r="I466" s="235">
        <v>63876</v>
      </c>
      <c r="J466" s="2">
        <v>13</v>
      </c>
      <c r="K466" s="2" t="s">
        <v>958</v>
      </c>
    </row>
    <row r="467" spans="1:11" x14ac:dyDescent="0.25">
      <c r="A467" s="1">
        <v>466</v>
      </c>
      <c r="B467" s="1">
        <v>7</v>
      </c>
      <c r="C467" s="2" t="s">
        <v>1472</v>
      </c>
      <c r="D467" s="238" t="s">
        <v>502</v>
      </c>
      <c r="E467" s="2" t="s">
        <v>1481</v>
      </c>
      <c r="F467" s="2" t="s">
        <v>949</v>
      </c>
      <c r="G467" s="1" t="s">
        <v>950</v>
      </c>
      <c r="H467" s="2">
        <v>125</v>
      </c>
      <c r="I467" s="235">
        <v>76630</v>
      </c>
      <c r="J467" s="2">
        <v>10</v>
      </c>
      <c r="K467" s="2" t="s">
        <v>951</v>
      </c>
    </row>
    <row r="468" spans="1:11" x14ac:dyDescent="0.25">
      <c r="A468" s="1">
        <v>467</v>
      </c>
      <c r="B468" s="1">
        <v>7</v>
      </c>
      <c r="C468" s="2" t="s">
        <v>1472</v>
      </c>
      <c r="D468" s="238" t="s">
        <v>503</v>
      </c>
      <c r="E468" s="2" t="s">
        <v>1482</v>
      </c>
      <c r="F468" s="2" t="s">
        <v>949</v>
      </c>
      <c r="G468" s="1" t="s">
        <v>954</v>
      </c>
      <c r="H468" s="2">
        <v>30</v>
      </c>
      <c r="I468" s="235">
        <v>26790</v>
      </c>
      <c r="J468" s="2">
        <v>5</v>
      </c>
      <c r="K468" s="2" t="s">
        <v>955</v>
      </c>
    </row>
    <row r="469" spans="1:11" x14ac:dyDescent="0.25">
      <c r="A469" s="1">
        <v>468</v>
      </c>
      <c r="B469" s="1">
        <v>7</v>
      </c>
      <c r="C469" s="2" t="s">
        <v>1472</v>
      </c>
      <c r="D469" s="238" t="s">
        <v>504</v>
      </c>
      <c r="E469" s="2" t="s">
        <v>1483</v>
      </c>
      <c r="F469" s="2" t="s">
        <v>949</v>
      </c>
      <c r="G469" s="1" t="s">
        <v>954</v>
      </c>
      <c r="H469" s="2">
        <v>32</v>
      </c>
      <c r="I469" s="235">
        <v>24849</v>
      </c>
      <c r="J469" s="2">
        <v>5</v>
      </c>
      <c r="K469" s="2" t="s">
        <v>955</v>
      </c>
    </row>
    <row r="470" spans="1:11" x14ac:dyDescent="0.25">
      <c r="A470" s="1">
        <v>469</v>
      </c>
      <c r="B470" s="1">
        <v>7</v>
      </c>
      <c r="C470" s="2" t="s">
        <v>1472</v>
      </c>
      <c r="D470" s="238" t="s">
        <v>505</v>
      </c>
      <c r="E470" s="2" t="s">
        <v>1484</v>
      </c>
      <c r="F470" s="2" t="s">
        <v>949</v>
      </c>
      <c r="G470" s="1" t="s">
        <v>976</v>
      </c>
      <c r="H470" s="2">
        <v>0</v>
      </c>
      <c r="I470" s="235">
        <v>26944</v>
      </c>
      <c r="J470" s="2">
        <v>4</v>
      </c>
      <c r="K470" s="2" t="s">
        <v>1088</v>
      </c>
    </row>
    <row r="471" spans="1:11" x14ac:dyDescent="0.25">
      <c r="A471" s="1">
        <v>470</v>
      </c>
      <c r="B471" s="1">
        <v>7</v>
      </c>
      <c r="C471" s="2" t="s">
        <v>1472</v>
      </c>
      <c r="D471" s="238" t="s">
        <v>506</v>
      </c>
      <c r="E471" s="2" t="s">
        <v>1485</v>
      </c>
      <c r="F471" s="2" t="s">
        <v>949</v>
      </c>
      <c r="G471" s="1" t="s">
        <v>976</v>
      </c>
      <c r="H471" s="2">
        <v>0</v>
      </c>
      <c r="I471" s="235">
        <v>17809</v>
      </c>
      <c r="J471" s="2">
        <v>3</v>
      </c>
      <c r="K471" s="2" t="s">
        <v>1025</v>
      </c>
    </row>
    <row r="472" spans="1:11" x14ac:dyDescent="0.25">
      <c r="A472" s="1">
        <v>471</v>
      </c>
      <c r="B472" s="1">
        <v>7</v>
      </c>
      <c r="C472" s="2" t="s">
        <v>1486</v>
      </c>
      <c r="D472" s="238" t="s">
        <v>507</v>
      </c>
      <c r="E472" s="2" t="s">
        <v>1487</v>
      </c>
      <c r="F472" s="2" t="s">
        <v>945</v>
      </c>
      <c r="G472" s="1" t="s">
        <v>946</v>
      </c>
      <c r="H472" s="2">
        <v>820</v>
      </c>
      <c r="I472" s="235">
        <v>94786</v>
      </c>
      <c r="J472" s="2">
        <v>19</v>
      </c>
      <c r="K472" s="2" t="s">
        <v>947</v>
      </c>
    </row>
    <row r="473" spans="1:11" x14ac:dyDescent="0.25">
      <c r="A473" s="1">
        <v>472</v>
      </c>
      <c r="B473" s="1">
        <v>7</v>
      </c>
      <c r="C473" s="2" t="s">
        <v>1486</v>
      </c>
      <c r="D473" s="238" t="s">
        <v>508</v>
      </c>
      <c r="E473" s="2" t="s">
        <v>1488</v>
      </c>
      <c r="F473" s="2" t="s">
        <v>949</v>
      </c>
      <c r="G473" s="1" t="s">
        <v>957</v>
      </c>
      <c r="H473" s="2">
        <v>96</v>
      </c>
      <c r="I473" s="235">
        <v>68589</v>
      </c>
      <c r="J473" s="2">
        <v>12</v>
      </c>
      <c r="K473" s="2" t="s">
        <v>962</v>
      </c>
    </row>
    <row r="474" spans="1:11" x14ac:dyDescent="0.25">
      <c r="A474" s="1">
        <v>473</v>
      </c>
      <c r="B474" s="1">
        <v>7</v>
      </c>
      <c r="C474" s="2" t="s">
        <v>1486</v>
      </c>
      <c r="D474" s="238" t="s">
        <v>509</v>
      </c>
      <c r="E474" s="2" t="s">
        <v>1489</v>
      </c>
      <c r="F474" s="2" t="s">
        <v>949</v>
      </c>
      <c r="G474" s="1" t="s">
        <v>954</v>
      </c>
      <c r="H474" s="2">
        <v>34</v>
      </c>
      <c r="I474" s="235">
        <v>37674</v>
      </c>
      <c r="J474" s="2">
        <v>6</v>
      </c>
      <c r="K474" s="2" t="s">
        <v>960</v>
      </c>
    </row>
    <row r="475" spans="1:11" x14ac:dyDescent="0.25">
      <c r="A475" s="1">
        <v>474</v>
      </c>
      <c r="B475" s="1">
        <v>7</v>
      </c>
      <c r="C475" s="2" t="s">
        <v>1486</v>
      </c>
      <c r="D475" s="238" t="s">
        <v>510</v>
      </c>
      <c r="E475" s="2" t="s">
        <v>1490</v>
      </c>
      <c r="F475" s="2" t="s">
        <v>949</v>
      </c>
      <c r="G475" s="1" t="s">
        <v>954</v>
      </c>
      <c r="H475" s="2">
        <v>90</v>
      </c>
      <c r="I475" s="235">
        <v>57612</v>
      </c>
      <c r="J475" s="2">
        <v>6</v>
      </c>
      <c r="K475" s="2" t="s">
        <v>960</v>
      </c>
    </row>
    <row r="476" spans="1:11" x14ac:dyDescent="0.25">
      <c r="A476" s="1">
        <v>475</v>
      </c>
      <c r="B476" s="1">
        <v>7</v>
      </c>
      <c r="C476" s="2" t="s">
        <v>1486</v>
      </c>
      <c r="D476" s="238" t="s">
        <v>511</v>
      </c>
      <c r="E476" s="2" t="s">
        <v>1491</v>
      </c>
      <c r="F476" s="2" t="s">
        <v>949</v>
      </c>
      <c r="G476" s="1" t="s">
        <v>954</v>
      </c>
      <c r="H476" s="2">
        <v>30</v>
      </c>
      <c r="I476" s="235">
        <v>49504</v>
      </c>
      <c r="J476" s="2">
        <v>6</v>
      </c>
      <c r="K476" s="2" t="s">
        <v>960</v>
      </c>
    </row>
    <row r="477" spans="1:11" x14ac:dyDescent="0.25">
      <c r="A477" s="1">
        <v>476</v>
      </c>
      <c r="B477" s="1">
        <v>7</v>
      </c>
      <c r="C477" s="2" t="s">
        <v>1486</v>
      </c>
      <c r="D477" s="238" t="s">
        <v>512</v>
      </c>
      <c r="E477" s="2" t="s">
        <v>1492</v>
      </c>
      <c r="F477" s="2" t="s">
        <v>949</v>
      </c>
      <c r="G477" s="1" t="s">
        <v>950</v>
      </c>
      <c r="H477" s="2">
        <v>46</v>
      </c>
      <c r="I477" s="235">
        <v>52000</v>
      </c>
      <c r="J477" s="2">
        <v>10</v>
      </c>
      <c r="K477" s="2" t="s">
        <v>951</v>
      </c>
    </row>
    <row r="478" spans="1:11" x14ac:dyDescent="0.25">
      <c r="A478" s="1">
        <v>477</v>
      </c>
      <c r="B478" s="1">
        <v>7</v>
      </c>
      <c r="C478" s="2" t="s">
        <v>1486</v>
      </c>
      <c r="D478" s="238" t="s">
        <v>513</v>
      </c>
      <c r="E478" s="2" t="s">
        <v>1493</v>
      </c>
      <c r="F478" s="2" t="s">
        <v>949</v>
      </c>
      <c r="G478" s="1" t="s">
        <v>957</v>
      </c>
      <c r="H478" s="2">
        <v>150</v>
      </c>
      <c r="I478" s="235">
        <v>78584</v>
      </c>
      <c r="J478" s="2">
        <v>13</v>
      </c>
      <c r="K478" s="2" t="s">
        <v>958</v>
      </c>
    </row>
    <row r="479" spans="1:11" x14ac:dyDescent="0.25">
      <c r="A479" s="1">
        <v>478</v>
      </c>
      <c r="B479" s="1">
        <v>7</v>
      </c>
      <c r="C479" s="2" t="s">
        <v>1486</v>
      </c>
      <c r="D479" s="238" t="s">
        <v>514</v>
      </c>
      <c r="E479" s="2" t="s">
        <v>1494</v>
      </c>
      <c r="F479" s="2" t="s">
        <v>949</v>
      </c>
      <c r="G479" s="1" t="s">
        <v>954</v>
      </c>
      <c r="H479" s="2">
        <v>39</v>
      </c>
      <c r="I479" s="235">
        <v>42738</v>
      </c>
      <c r="J479" s="2">
        <v>6</v>
      </c>
      <c r="K479" s="2" t="s">
        <v>960</v>
      </c>
    </row>
    <row r="480" spans="1:11" x14ac:dyDescent="0.25">
      <c r="A480" s="1">
        <v>479</v>
      </c>
      <c r="B480" s="1">
        <v>7</v>
      </c>
      <c r="C480" s="2" t="s">
        <v>1486</v>
      </c>
      <c r="D480" s="238" t="s">
        <v>515</v>
      </c>
      <c r="E480" s="2" t="s">
        <v>1495</v>
      </c>
      <c r="F480" s="2" t="s">
        <v>949</v>
      </c>
      <c r="G480" s="1" t="s">
        <v>954</v>
      </c>
      <c r="H480" s="2">
        <v>56</v>
      </c>
      <c r="I480" s="235">
        <v>50231</v>
      </c>
      <c r="J480" s="2">
        <v>6</v>
      </c>
      <c r="K480" s="2" t="s">
        <v>960</v>
      </c>
    </row>
    <row r="481" spans="1:11" x14ac:dyDescent="0.25">
      <c r="A481" s="1">
        <v>480</v>
      </c>
      <c r="B481" s="1">
        <v>7</v>
      </c>
      <c r="C481" s="2" t="s">
        <v>1486</v>
      </c>
      <c r="D481" s="238" t="s">
        <v>516</v>
      </c>
      <c r="E481" s="2" t="s">
        <v>1496</v>
      </c>
      <c r="F481" s="2" t="s">
        <v>949</v>
      </c>
      <c r="G481" s="1" t="s">
        <v>957</v>
      </c>
      <c r="H481" s="2">
        <v>120</v>
      </c>
      <c r="I481" s="235">
        <v>90026</v>
      </c>
      <c r="J481" s="2">
        <v>13</v>
      </c>
      <c r="K481" s="2" t="s">
        <v>958</v>
      </c>
    </row>
    <row r="482" spans="1:11" x14ac:dyDescent="0.25">
      <c r="A482" s="1">
        <v>481</v>
      </c>
      <c r="B482" s="1">
        <v>7</v>
      </c>
      <c r="C482" s="2" t="s">
        <v>1486</v>
      </c>
      <c r="D482" s="238" t="s">
        <v>517</v>
      </c>
      <c r="E482" s="2" t="s">
        <v>1497</v>
      </c>
      <c r="F482" s="2" t="s">
        <v>949</v>
      </c>
      <c r="G482" s="1" t="s">
        <v>957</v>
      </c>
      <c r="H482" s="2">
        <v>120</v>
      </c>
      <c r="I482" s="235">
        <v>82337</v>
      </c>
      <c r="J482" s="2">
        <v>13</v>
      </c>
      <c r="K482" s="2" t="s">
        <v>958</v>
      </c>
    </row>
    <row r="483" spans="1:11" x14ac:dyDescent="0.25">
      <c r="A483" s="1">
        <v>482</v>
      </c>
      <c r="B483" s="1">
        <v>7</v>
      </c>
      <c r="C483" s="2" t="s">
        <v>1486</v>
      </c>
      <c r="D483" s="238" t="s">
        <v>518</v>
      </c>
      <c r="E483" s="2" t="s">
        <v>1498</v>
      </c>
      <c r="F483" s="2" t="s">
        <v>949</v>
      </c>
      <c r="G483" s="1" t="s">
        <v>954</v>
      </c>
      <c r="H483" s="2">
        <v>35</v>
      </c>
      <c r="I483" s="235">
        <v>16176</v>
      </c>
      <c r="J483" s="2">
        <v>5</v>
      </c>
      <c r="K483" s="2" t="s">
        <v>955</v>
      </c>
    </row>
    <row r="484" spans="1:11" x14ac:dyDescent="0.25">
      <c r="A484" s="1">
        <v>483</v>
      </c>
      <c r="B484" s="1">
        <v>7</v>
      </c>
      <c r="C484" s="2" t="s">
        <v>1486</v>
      </c>
      <c r="D484" s="238" t="s">
        <v>519</v>
      </c>
      <c r="E484" s="2" t="s">
        <v>1499</v>
      </c>
      <c r="F484" s="2" t="s">
        <v>949</v>
      </c>
      <c r="G484" s="1" t="s">
        <v>954</v>
      </c>
      <c r="H484" s="2">
        <v>30</v>
      </c>
      <c r="I484" s="235">
        <v>20708</v>
      </c>
      <c r="J484" s="2">
        <v>5</v>
      </c>
      <c r="K484" s="2" t="s">
        <v>955</v>
      </c>
    </row>
    <row r="485" spans="1:11" x14ac:dyDescent="0.25">
      <c r="A485" s="1">
        <v>484</v>
      </c>
      <c r="B485" s="1">
        <v>7</v>
      </c>
      <c r="C485" s="2" t="s">
        <v>1486</v>
      </c>
      <c r="D485" s="238" t="s">
        <v>520</v>
      </c>
      <c r="E485" s="2" t="s">
        <v>1500</v>
      </c>
      <c r="F485" s="2" t="s">
        <v>949</v>
      </c>
      <c r="G485" s="1" t="s">
        <v>954</v>
      </c>
      <c r="H485" s="2">
        <v>38</v>
      </c>
      <c r="I485" s="235">
        <v>52227</v>
      </c>
      <c r="J485" s="2">
        <v>6</v>
      </c>
      <c r="K485" s="2" t="s">
        <v>960</v>
      </c>
    </row>
    <row r="486" spans="1:11" x14ac:dyDescent="0.25">
      <c r="A486" s="1">
        <v>485</v>
      </c>
      <c r="B486" s="1">
        <v>7</v>
      </c>
      <c r="C486" s="2" t="s">
        <v>1486</v>
      </c>
      <c r="D486" s="238" t="s">
        <v>521</v>
      </c>
      <c r="E486" s="2" t="s">
        <v>1501</v>
      </c>
      <c r="F486" s="2" t="s">
        <v>949</v>
      </c>
      <c r="G486" s="1" t="s">
        <v>954</v>
      </c>
      <c r="H486" s="2">
        <v>28</v>
      </c>
      <c r="I486" s="235">
        <v>16313</v>
      </c>
      <c r="J486" s="2">
        <v>5</v>
      </c>
      <c r="K486" s="2" t="s">
        <v>955</v>
      </c>
    </row>
    <row r="487" spans="1:11" x14ac:dyDescent="0.25">
      <c r="A487" s="1">
        <v>486</v>
      </c>
      <c r="B487" s="1">
        <v>7</v>
      </c>
      <c r="C487" s="2" t="s">
        <v>1486</v>
      </c>
      <c r="D487" s="238" t="s">
        <v>522</v>
      </c>
      <c r="E487" s="2" t="s">
        <v>1502</v>
      </c>
      <c r="F487" s="2" t="s">
        <v>949</v>
      </c>
      <c r="G487" s="1" t="s">
        <v>954</v>
      </c>
      <c r="H487" s="2">
        <v>35</v>
      </c>
      <c r="I487" s="235">
        <v>23179</v>
      </c>
      <c r="J487" s="2">
        <v>5</v>
      </c>
      <c r="K487" s="2" t="s">
        <v>955</v>
      </c>
    </row>
    <row r="488" spans="1:11" x14ac:dyDescent="0.25">
      <c r="A488" s="1">
        <v>487</v>
      </c>
      <c r="B488" s="1">
        <v>7</v>
      </c>
      <c r="C488" s="2" t="s">
        <v>1486</v>
      </c>
      <c r="D488" s="238" t="s">
        <v>523</v>
      </c>
      <c r="E488" s="2" t="s">
        <v>1503</v>
      </c>
      <c r="F488" s="2" t="s">
        <v>949</v>
      </c>
      <c r="G488" s="1" t="s">
        <v>954</v>
      </c>
      <c r="H488" s="2">
        <v>34</v>
      </c>
      <c r="I488" s="235">
        <v>32036</v>
      </c>
      <c r="J488" s="2">
        <v>6</v>
      </c>
      <c r="K488" s="2" t="s">
        <v>960</v>
      </c>
    </row>
    <row r="489" spans="1:11" x14ac:dyDescent="0.25">
      <c r="A489" s="1">
        <v>488</v>
      </c>
      <c r="B489" s="1">
        <v>7</v>
      </c>
      <c r="C489" s="2" t="s">
        <v>1486</v>
      </c>
      <c r="D489" s="238" t="s">
        <v>524</v>
      </c>
      <c r="E489" s="2" t="s">
        <v>1504</v>
      </c>
      <c r="F489" s="2" t="s">
        <v>949</v>
      </c>
      <c r="G489" s="1" t="s">
        <v>976</v>
      </c>
      <c r="H489" s="2">
        <v>10</v>
      </c>
      <c r="I489" s="235">
        <v>17177</v>
      </c>
      <c r="J489" s="2">
        <v>3</v>
      </c>
      <c r="K489" s="2" t="s">
        <v>1025</v>
      </c>
    </row>
    <row r="490" spans="1:11" x14ac:dyDescent="0.25">
      <c r="A490" s="1">
        <v>489</v>
      </c>
      <c r="B490" s="1">
        <v>7</v>
      </c>
      <c r="C490" s="2" t="s">
        <v>1486</v>
      </c>
      <c r="D490" s="238" t="s">
        <v>525</v>
      </c>
      <c r="E490" s="2" t="s">
        <v>1505</v>
      </c>
      <c r="F490" s="2" t="s">
        <v>949</v>
      </c>
      <c r="G490" s="1" t="s">
        <v>976</v>
      </c>
      <c r="H490" s="2">
        <v>0</v>
      </c>
      <c r="I490" s="235">
        <v>19290</v>
      </c>
      <c r="J490" s="2">
        <v>3</v>
      </c>
      <c r="K490" s="2" t="s">
        <v>1025</v>
      </c>
    </row>
    <row r="491" spans="1:11" x14ac:dyDescent="0.25">
      <c r="A491" s="1">
        <v>490</v>
      </c>
      <c r="B491" s="1">
        <v>7</v>
      </c>
      <c r="C491" s="2" t="s">
        <v>1486</v>
      </c>
      <c r="D491" s="238" t="s">
        <v>526</v>
      </c>
      <c r="E491" s="2" t="s">
        <v>1506</v>
      </c>
      <c r="F491" s="2" t="s">
        <v>949</v>
      </c>
      <c r="G491" s="1" t="s">
        <v>976</v>
      </c>
      <c r="H491" s="2">
        <v>0</v>
      </c>
      <c r="I491" s="235">
        <v>18169</v>
      </c>
      <c r="J491" s="2">
        <v>3</v>
      </c>
      <c r="K491" s="2" t="s">
        <v>1025</v>
      </c>
    </row>
    <row r="492" spans="1:11" x14ac:dyDescent="0.25">
      <c r="A492" s="1">
        <v>491</v>
      </c>
      <c r="B492" s="1">
        <v>8</v>
      </c>
      <c r="C492" s="2" t="s">
        <v>1507</v>
      </c>
      <c r="D492" s="238" t="s">
        <v>527</v>
      </c>
      <c r="E492" s="2" t="s">
        <v>1508</v>
      </c>
      <c r="F492" s="2" t="s">
        <v>982</v>
      </c>
      <c r="G492" s="1" t="s">
        <v>1009</v>
      </c>
      <c r="H492" s="2">
        <v>345</v>
      </c>
      <c r="I492" s="235">
        <v>107890</v>
      </c>
      <c r="J492" s="2">
        <v>16</v>
      </c>
      <c r="K492" s="2" t="s">
        <v>1048</v>
      </c>
    </row>
    <row r="493" spans="1:11" x14ac:dyDescent="0.25">
      <c r="A493" s="1">
        <v>492</v>
      </c>
      <c r="B493" s="1">
        <v>8</v>
      </c>
      <c r="C493" s="2" t="s">
        <v>1507</v>
      </c>
      <c r="D493" s="238" t="s">
        <v>528</v>
      </c>
      <c r="E493" s="2" t="s">
        <v>1509</v>
      </c>
      <c r="F493" s="2" t="s">
        <v>949</v>
      </c>
      <c r="G493" s="1" t="s">
        <v>954</v>
      </c>
      <c r="H493" s="2">
        <v>50</v>
      </c>
      <c r="I493" s="235">
        <v>40384</v>
      </c>
      <c r="J493" s="2">
        <v>6</v>
      </c>
      <c r="K493" s="2" t="s">
        <v>960</v>
      </c>
    </row>
    <row r="494" spans="1:11" x14ac:dyDescent="0.25">
      <c r="A494" s="1">
        <v>493</v>
      </c>
      <c r="B494" s="1">
        <v>8</v>
      </c>
      <c r="C494" s="2" t="s">
        <v>1507</v>
      </c>
      <c r="D494" s="238" t="s">
        <v>529</v>
      </c>
      <c r="E494" s="2" t="s">
        <v>1510</v>
      </c>
      <c r="F494" s="2" t="s">
        <v>949</v>
      </c>
      <c r="G494" s="1" t="s">
        <v>954</v>
      </c>
      <c r="H494" s="2">
        <v>40</v>
      </c>
      <c r="I494" s="235">
        <v>45587</v>
      </c>
      <c r="J494" s="2">
        <v>6</v>
      </c>
      <c r="K494" s="2" t="s">
        <v>960</v>
      </c>
    </row>
    <row r="495" spans="1:11" x14ac:dyDescent="0.25">
      <c r="A495" s="1">
        <v>494</v>
      </c>
      <c r="B495" s="1">
        <v>8</v>
      </c>
      <c r="C495" s="2" t="s">
        <v>1507</v>
      </c>
      <c r="D495" s="238" t="s">
        <v>530</v>
      </c>
      <c r="E495" s="2" t="s">
        <v>1511</v>
      </c>
      <c r="F495" s="2" t="s">
        <v>949</v>
      </c>
      <c r="G495" s="1" t="s">
        <v>954</v>
      </c>
      <c r="H495" s="2">
        <v>43</v>
      </c>
      <c r="I495" s="235">
        <v>27118</v>
      </c>
      <c r="J495" s="2">
        <v>5</v>
      </c>
      <c r="K495" s="2" t="s">
        <v>955</v>
      </c>
    </row>
    <row r="496" spans="1:11" x14ac:dyDescent="0.25">
      <c r="A496" s="1">
        <v>495</v>
      </c>
      <c r="B496" s="1">
        <v>8</v>
      </c>
      <c r="C496" s="2" t="s">
        <v>1507</v>
      </c>
      <c r="D496" s="238" t="s">
        <v>531</v>
      </c>
      <c r="E496" s="2" t="s">
        <v>1512</v>
      </c>
      <c r="F496" s="2" t="s">
        <v>949</v>
      </c>
      <c r="G496" s="1" t="s">
        <v>954</v>
      </c>
      <c r="H496" s="2">
        <v>30</v>
      </c>
      <c r="I496" s="235">
        <v>17727</v>
      </c>
      <c r="J496" s="2">
        <v>5</v>
      </c>
      <c r="K496" s="2" t="s">
        <v>955</v>
      </c>
    </row>
    <row r="497" spans="1:11" x14ac:dyDescent="0.25">
      <c r="A497" s="1">
        <v>496</v>
      </c>
      <c r="B497" s="1">
        <v>8</v>
      </c>
      <c r="C497" s="2" t="s">
        <v>1507</v>
      </c>
      <c r="D497" s="238" t="s">
        <v>532</v>
      </c>
      <c r="E497" s="2" t="s">
        <v>1513</v>
      </c>
      <c r="F497" s="2" t="s">
        <v>949</v>
      </c>
      <c r="G497" s="1" t="s">
        <v>954</v>
      </c>
      <c r="H497" s="2">
        <v>46</v>
      </c>
      <c r="I497" s="235">
        <v>33904</v>
      </c>
      <c r="J497" s="2">
        <v>6</v>
      </c>
      <c r="K497" s="2" t="s">
        <v>960</v>
      </c>
    </row>
    <row r="498" spans="1:11" x14ac:dyDescent="0.25">
      <c r="A498" s="1">
        <v>497</v>
      </c>
      <c r="B498" s="1">
        <v>8</v>
      </c>
      <c r="C498" s="2" t="s">
        <v>1507</v>
      </c>
      <c r="D498" s="238" t="s">
        <v>533</v>
      </c>
      <c r="E498" s="2" t="s">
        <v>1514</v>
      </c>
      <c r="F498" s="2" t="s">
        <v>949</v>
      </c>
      <c r="G498" s="1" t="s">
        <v>954</v>
      </c>
      <c r="H498" s="2">
        <v>59</v>
      </c>
      <c r="I498" s="235">
        <v>55485</v>
      </c>
      <c r="J498" s="2">
        <v>6</v>
      </c>
      <c r="K498" s="2" t="s">
        <v>960</v>
      </c>
    </row>
    <row r="499" spans="1:11" x14ac:dyDescent="0.25">
      <c r="A499" s="1">
        <v>498</v>
      </c>
      <c r="B499" s="1">
        <v>8</v>
      </c>
      <c r="C499" s="2" t="s">
        <v>1507</v>
      </c>
      <c r="D499" s="238" t="s">
        <v>534</v>
      </c>
      <c r="E499" s="2" t="s">
        <v>1515</v>
      </c>
      <c r="F499" s="2" t="s">
        <v>949</v>
      </c>
      <c r="G499" s="1" t="s">
        <v>950</v>
      </c>
      <c r="H499" s="2">
        <v>80</v>
      </c>
      <c r="I499" s="235">
        <v>54188</v>
      </c>
      <c r="J499" s="2">
        <v>10</v>
      </c>
      <c r="K499" s="2" t="s">
        <v>951</v>
      </c>
    </row>
    <row r="500" spans="1:11" x14ac:dyDescent="0.25">
      <c r="A500" s="1">
        <v>499</v>
      </c>
      <c r="B500" s="1">
        <v>8</v>
      </c>
      <c r="C500" s="2" t="s">
        <v>1507</v>
      </c>
      <c r="D500" s="238" t="s">
        <v>535</v>
      </c>
      <c r="E500" s="2" t="s">
        <v>1516</v>
      </c>
      <c r="F500" s="2" t="s">
        <v>949</v>
      </c>
      <c r="G500" s="1" t="s">
        <v>954</v>
      </c>
      <c r="H500" s="2">
        <v>29</v>
      </c>
      <c r="I500" s="235">
        <v>38676</v>
      </c>
      <c r="J500" s="2">
        <v>6</v>
      </c>
      <c r="K500" s="2" t="s">
        <v>960</v>
      </c>
    </row>
    <row r="501" spans="1:11" x14ac:dyDescent="0.25">
      <c r="A501" s="1">
        <v>500</v>
      </c>
      <c r="B501" s="1">
        <v>8</v>
      </c>
      <c r="C501" s="2" t="s">
        <v>1507</v>
      </c>
      <c r="D501" s="238" t="s">
        <v>536</v>
      </c>
      <c r="E501" s="2" t="s">
        <v>1517</v>
      </c>
      <c r="F501" s="2" t="s">
        <v>949</v>
      </c>
      <c r="G501" s="1" t="s">
        <v>954</v>
      </c>
      <c r="H501" s="2">
        <v>40</v>
      </c>
      <c r="I501" s="235">
        <v>43883</v>
      </c>
      <c r="J501" s="2">
        <v>6</v>
      </c>
      <c r="K501" s="2" t="s">
        <v>960</v>
      </c>
    </row>
    <row r="502" spans="1:11" x14ac:dyDescent="0.25">
      <c r="A502" s="1">
        <v>501</v>
      </c>
      <c r="B502" s="1">
        <v>8</v>
      </c>
      <c r="C502" s="2" t="s">
        <v>1507</v>
      </c>
      <c r="D502" s="238" t="s">
        <v>537</v>
      </c>
      <c r="E502" s="2" t="s">
        <v>1518</v>
      </c>
      <c r="F502" s="2" t="s">
        <v>949</v>
      </c>
      <c r="G502" s="1" t="s">
        <v>957</v>
      </c>
      <c r="H502" s="2">
        <v>108</v>
      </c>
      <c r="I502" s="235">
        <v>55985</v>
      </c>
      <c r="J502" s="2">
        <v>13</v>
      </c>
      <c r="K502" s="2" t="s">
        <v>958</v>
      </c>
    </row>
    <row r="503" spans="1:11" x14ac:dyDescent="0.25">
      <c r="A503" s="1">
        <v>502</v>
      </c>
      <c r="B503" s="1">
        <v>8</v>
      </c>
      <c r="C503" s="2" t="s">
        <v>1507</v>
      </c>
      <c r="D503" s="238" t="s">
        <v>538</v>
      </c>
      <c r="E503" s="2" t="s">
        <v>1519</v>
      </c>
      <c r="F503" s="2" t="s">
        <v>949</v>
      </c>
      <c r="G503" s="1" t="s">
        <v>976</v>
      </c>
      <c r="H503" s="2">
        <v>10</v>
      </c>
      <c r="I503" s="235">
        <v>11272</v>
      </c>
      <c r="J503" s="2">
        <v>2</v>
      </c>
      <c r="K503" s="2" t="s">
        <v>977</v>
      </c>
    </row>
    <row r="504" spans="1:11" x14ac:dyDescent="0.25">
      <c r="A504" s="1">
        <v>503</v>
      </c>
      <c r="B504" s="1">
        <v>8</v>
      </c>
      <c r="C504" s="2" t="s">
        <v>1520</v>
      </c>
      <c r="D504" s="238" t="s">
        <v>539</v>
      </c>
      <c r="E504" s="2" t="s">
        <v>1521</v>
      </c>
      <c r="F504" s="2" t="s">
        <v>982</v>
      </c>
      <c r="G504" s="1" t="s">
        <v>1009</v>
      </c>
      <c r="H504" s="2">
        <v>200</v>
      </c>
      <c r="I504" s="235">
        <v>78299</v>
      </c>
      <c r="J504" s="2">
        <v>16</v>
      </c>
      <c r="K504" s="2" t="s">
        <v>1048</v>
      </c>
    </row>
    <row r="505" spans="1:11" x14ac:dyDescent="0.25">
      <c r="A505" s="1">
        <v>504</v>
      </c>
      <c r="B505" s="1">
        <v>8</v>
      </c>
      <c r="C505" s="2" t="s">
        <v>1520</v>
      </c>
      <c r="D505" s="238" t="s">
        <v>540</v>
      </c>
      <c r="E505" s="2" t="s">
        <v>1522</v>
      </c>
      <c r="F505" s="2" t="s">
        <v>949</v>
      </c>
      <c r="G505" s="1" t="s">
        <v>954</v>
      </c>
      <c r="H505" s="2">
        <v>42</v>
      </c>
      <c r="I505" s="235">
        <v>42690</v>
      </c>
      <c r="J505" s="2">
        <v>6</v>
      </c>
      <c r="K505" s="2" t="s">
        <v>960</v>
      </c>
    </row>
    <row r="506" spans="1:11" x14ac:dyDescent="0.25">
      <c r="A506" s="1">
        <v>505</v>
      </c>
      <c r="B506" s="1">
        <v>8</v>
      </c>
      <c r="C506" s="2" t="s">
        <v>1520</v>
      </c>
      <c r="D506" s="238" t="s">
        <v>541</v>
      </c>
      <c r="E506" s="2" t="s">
        <v>1523</v>
      </c>
      <c r="F506" s="2" t="s">
        <v>949</v>
      </c>
      <c r="G506" s="1" t="s">
        <v>954</v>
      </c>
      <c r="H506" s="2">
        <v>56</v>
      </c>
      <c r="I506" s="235">
        <v>48061</v>
      </c>
      <c r="J506" s="2">
        <v>6</v>
      </c>
      <c r="K506" s="2" t="s">
        <v>960</v>
      </c>
    </row>
    <row r="507" spans="1:11" x14ac:dyDescent="0.25">
      <c r="A507" s="1">
        <v>506</v>
      </c>
      <c r="B507" s="1">
        <v>8</v>
      </c>
      <c r="C507" s="2" t="s">
        <v>1520</v>
      </c>
      <c r="D507" s="238" t="s">
        <v>542</v>
      </c>
      <c r="E507" s="2" t="s">
        <v>1524</v>
      </c>
      <c r="F507" s="2" t="s">
        <v>949</v>
      </c>
      <c r="G507" s="1" t="s">
        <v>950</v>
      </c>
      <c r="H507" s="2">
        <v>96</v>
      </c>
      <c r="I507" s="235">
        <v>55527</v>
      </c>
      <c r="J507" s="2">
        <v>10</v>
      </c>
      <c r="K507" s="2" t="s">
        <v>951</v>
      </c>
    </row>
    <row r="508" spans="1:11" x14ac:dyDescent="0.25">
      <c r="A508" s="1">
        <v>507</v>
      </c>
      <c r="B508" s="1">
        <v>8</v>
      </c>
      <c r="C508" s="2" t="s">
        <v>1520</v>
      </c>
      <c r="D508" s="238" t="s">
        <v>543</v>
      </c>
      <c r="E508" s="2" t="s">
        <v>1525</v>
      </c>
      <c r="F508" s="2" t="s">
        <v>949</v>
      </c>
      <c r="G508" s="1" t="s">
        <v>954</v>
      </c>
      <c r="H508" s="2">
        <v>38</v>
      </c>
      <c r="I508" s="235">
        <v>31980</v>
      </c>
      <c r="J508" s="2">
        <v>6</v>
      </c>
      <c r="K508" s="2" t="s">
        <v>960</v>
      </c>
    </row>
    <row r="509" spans="1:11" x14ac:dyDescent="0.25">
      <c r="A509" s="1">
        <v>508</v>
      </c>
      <c r="B509" s="1">
        <v>8</v>
      </c>
      <c r="C509" s="2" t="s">
        <v>1520</v>
      </c>
      <c r="D509" s="238" t="s">
        <v>544</v>
      </c>
      <c r="E509" s="2" t="s">
        <v>1526</v>
      </c>
      <c r="F509" s="2" t="s">
        <v>949</v>
      </c>
      <c r="G509" s="1" t="s">
        <v>954</v>
      </c>
      <c r="H509" s="2">
        <v>62</v>
      </c>
      <c r="I509" s="235">
        <v>30786</v>
      </c>
      <c r="J509" s="2">
        <v>6</v>
      </c>
      <c r="K509" s="2" t="s">
        <v>960</v>
      </c>
    </row>
    <row r="510" spans="1:11" x14ac:dyDescent="0.25">
      <c r="A510" s="1">
        <v>509</v>
      </c>
      <c r="B510" s="1">
        <v>8</v>
      </c>
      <c r="C510" s="2" t="s">
        <v>1520</v>
      </c>
      <c r="D510" s="238" t="s">
        <v>545</v>
      </c>
      <c r="E510" s="2" t="s">
        <v>1527</v>
      </c>
      <c r="F510" s="2" t="s">
        <v>949</v>
      </c>
      <c r="G510" s="1" t="s">
        <v>954</v>
      </c>
      <c r="H510" s="2">
        <v>38</v>
      </c>
      <c r="I510" s="235">
        <v>32397</v>
      </c>
      <c r="J510" s="2">
        <v>6</v>
      </c>
      <c r="K510" s="2" t="s">
        <v>960</v>
      </c>
    </row>
    <row r="511" spans="1:11" x14ac:dyDescent="0.25">
      <c r="A511" s="1">
        <v>510</v>
      </c>
      <c r="B511" s="1">
        <v>8</v>
      </c>
      <c r="C511" s="2" t="s">
        <v>1520</v>
      </c>
      <c r="D511" s="238" t="s">
        <v>546</v>
      </c>
      <c r="E511" s="2" t="s">
        <v>1528</v>
      </c>
      <c r="F511" s="2" t="s">
        <v>949</v>
      </c>
      <c r="G511" s="1" t="s">
        <v>976</v>
      </c>
      <c r="H511" s="2">
        <v>32</v>
      </c>
      <c r="I511" s="235">
        <v>11373</v>
      </c>
      <c r="J511" s="2">
        <v>2</v>
      </c>
      <c r="K511" s="2" t="s">
        <v>977</v>
      </c>
    </row>
    <row r="512" spans="1:11" x14ac:dyDescent="0.25">
      <c r="A512" s="1">
        <v>511</v>
      </c>
      <c r="B512" s="1">
        <v>8</v>
      </c>
      <c r="C512" s="2" t="s">
        <v>1529</v>
      </c>
      <c r="D512" s="238" t="s">
        <v>547</v>
      </c>
      <c r="E512" s="2" t="s">
        <v>1530</v>
      </c>
      <c r="F512" s="2" t="s">
        <v>982</v>
      </c>
      <c r="G512" s="1" t="s">
        <v>1009</v>
      </c>
      <c r="H512" s="2">
        <v>464</v>
      </c>
      <c r="I512" s="235">
        <v>92519</v>
      </c>
      <c r="J512" s="2">
        <v>17</v>
      </c>
      <c r="K512" s="2" t="s">
        <v>1010</v>
      </c>
    </row>
    <row r="513" spans="1:11" x14ac:dyDescent="0.25">
      <c r="A513" s="1">
        <v>512</v>
      </c>
      <c r="B513" s="1">
        <v>8</v>
      </c>
      <c r="C513" s="2" t="s">
        <v>1529</v>
      </c>
      <c r="D513" s="238" t="s">
        <v>548</v>
      </c>
      <c r="E513" s="2" t="s">
        <v>1531</v>
      </c>
      <c r="F513" s="2" t="s">
        <v>949</v>
      </c>
      <c r="G513" s="1" t="s">
        <v>954</v>
      </c>
      <c r="H513" s="2">
        <v>31</v>
      </c>
      <c r="I513" s="235">
        <v>21587</v>
      </c>
      <c r="J513" s="2">
        <v>5</v>
      </c>
      <c r="K513" s="2" t="s">
        <v>955</v>
      </c>
    </row>
    <row r="514" spans="1:11" x14ac:dyDescent="0.25">
      <c r="A514" s="1">
        <v>513</v>
      </c>
      <c r="B514" s="1">
        <v>8</v>
      </c>
      <c r="C514" s="2" t="s">
        <v>1529</v>
      </c>
      <c r="D514" s="238" t="s">
        <v>549</v>
      </c>
      <c r="E514" s="2" t="s">
        <v>1532</v>
      </c>
      <c r="F514" s="2" t="s">
        <v>949</v>
      </c>
      <c r="G514" s="1" t="s">
        <v>954</v>
      </c>
      <c r="H514" s="2">
        <v>60</v>
      </c>
      <c r="I514" s="235">
        <v>48188</v>
      </c>
      <c r="J514" s="2">
        <v>6</v>
      </c>
      <c r="K514" s="2" t="s">
        <v>960</v>
      </c>
    </row>
    <row r="515" spans="1:11" x14ac:dyDescent="0.25">
      <c r="A515" s="1">
        <v>514</v>
      </c>
      <c r="B515" s="1">
        <v>8</v>
      </c>
      <c r="C515" s="2" t="s">
        <v>1529</v>
      </c>
      <c r="D515" s="238" t="s">
        <v>550</v>
      </c>
      <c r="E515" s="2" t="s">
        <v>1533</v>
      </c>
      <c r="F515" s="2" t="s">
        <v>949</v>
      </c>
      <c r="G515" s="1" t="s">
        <v>954</v>
      </c>
      <c r="H515" s="2">
        <v>41</v>
      </c>
      <c r="I515" s="235">
        <v>34442</v>
      </c>
      <c r="J515" s="2">
        <v>6</v>
      </c>
      <c r="K515" s="2" t="s">
        <v>960</v>
      </c>
    </row>
    <row r="516" spans="1:11" x14ac:dyDescent="0.25">
      <c r="A516" s="1">
        <v>515</v>
      </c>
      <c r="B516" s="1">
        <v>8</v>
      </c>
      <c r="C516" s="2" t="s">
        <v>1529</v>
      </c>
      <c r="D516" s="238" t="s">
        <v>551</v>
      </c>
      <c r="E516" s="2" t="s">
        <v>1534</v>
      </c>
      <c r="F516" s="2" t="s">
        <v>949</v>
      </c>
      <c r="G516" s="1" t="s">
        <v>976</v>
      </c>
      <c r="H516" s="2">
        <v>26</v>
      </c>
      <c r="I516" s="235">
        <v>8983</v>
      </c>
      <c r="J516" s="2">
        <v>2</v>
      </c>
      <c r="K516" s="2" t="s">
        <v>977</v>
      </c>
    </row>
    <row r="517" spans="1:11" x14ac:dyDescent="0.25">
      <c r="A517" s="1">
        <v>516</v>
      </c>
      <c r="B517" s="1">
        <v>8</v>
      </c>
      <c r="C517" s="2" t="s">
        <v>1529</v>
      </c>
      <c r="D517" s="238" t="s">
        <v>552</v>
      </c>
      <c r="E517" s="2" t="s">
        <v>1535</v>
      </c>
      <c r="F517" s="2" t="s">
        <v>949</v>
      </c>
      <c r="G517" s="1" t="s">
        <v>954</v>
      </c>
      <c r="H517" s="2">
        <v>34</v>
      </c>
      <c r="I517" s="235">
        <v>18073</v>
      </c>
      <c r="J517" s="2">
        <v>5</v>
      </c>
      <c r="K517" s="2" t="s">
        <v>955</v>
      </c>
    </row>
    <row r="518" spans="1:11" x14ac:dyDescent="0.25">
      <c r="A518" s="1">
        <v>517</v>
      </c>
      <c r="B518" s="1">
        <v>8</v>
      </c>
      <c r="C518" s="2" t="s">
        <v>1529</v>
      </c>
      <c r="D518" s="238" t="s">
        <v>553</v>
      </c>
      <c r="E518" s="2" t="s">
        <v>1536</v>
      </c>
      <c r="F518" s="2" t="s">
        <v>949</v>
      </c>
      <c r="G518" s="1" t="s">
        <v>954</v>
      </c>
      <c r="H518" s="2">
        <v>64</v>
      </c>
      <c r="I518" s="235">
        <v>21818</v>
      </c>
      <c r="J518" s="2">
        <v>5</v>
      </c>
      <c r="K518" s="2" t="s">
        <v>955</v>
      </c>
    </row>
    <row r="519" spans="1:11" x14ac:dyDescent="0.25">
      <c r="A519" s="1">
        <v>518</v>
      </c>
      <c r="B519" s="1">
        <v>8</v>
      </c>
      <c r="C519" s="2" t="s">
        <v>1529</v>
      </c>
      <c r="D519" s="238" t="s">
        <v>554</v>
      </c>
      <c r="E519" s="2" t="s">
        <v>1537</v>
      </c>
      <c r="F519" s="2" t="s">
        <v>949</v>
      </c>
      <c r="G519" s="1" t="s">
        <v>950</v>
      </c>
      <c r="H519" s="2">
        <v>113</v>
      </c>
      <c r="I519" s="235">
        <v>86952</v>
      </c>
      <c r="J519" s="2">
        <v>10</v>
      </c>
      <c r="K519" s="2" t="s">
        <v>951</v>
      </c>
    </row>
    <row r="520" spans="1:11" x14ac:dyDescent="0.25">
      <c r="A520" s="1">
        <v>519</v>
      </c>
      <c r="B520" s="1">
        <v>8</v>
      </c>
      <c r="C520" s="2" t="s">
        <v>1529</v>
      </c>
      <c r="D520" s="238" t="s">
        <v>555</v>
      </c>
      <c r="E520" s="2" t="s">
        <v>1538</v>
      </c>
      <c r="F520" s="2" t="s">
        <v>949</v>
      </c>
      <c r="G520" s="1" t="s">
        <v>954</v>
      </c>
      <c r="H520" s="2">
        <v>51</v>
      </c>
      <c r="I520" s="235">
        <v>27651</v>
      </c>
      <c r="J520" s="2">
        <v>5</v>
      </c>
      <c r="K520" s="2" t="s">
        <v>955</v>
      </c>
    </row>
    <row r="521" spans="1:11" x14ac:dyDescent="0.25">
      <c r="A521" s="1">
        <v>520</v>
      </c>
      <c r="B521" s="1">
        <v>8</v>
      </c>
      <c r="C521" s="2" t="s">
        <v>1529</v>
      </c>
      <c r="D521" s="238" t="s">
        <v>556</v>
      </c>
      <c r="E521" s="2" t="s">
        <v>1539</v>
      </c>
      <c r="F521" s="2" t="s">
        <v>949</v>
      </c>
      <c r="G521" s="1" t="s">
        <v>954</v>
      </c>
      <c r="H521" s="2">
        <v>30</v>
      </c>
      <c r="I521" s="235">
        <v>20022</v>
      </c>
      <c r="J521" s="2">
        <v>5</v>
      </c>
      <c r="K521" s="2" t="s">
        <v>955</v>
      </c>
    </row>
    <row r="522" spans="1:11" x14ac:dyDescent="0.25">
      <c r="A522" s="1">
        <v>521</v>
      </c>
      <c r="B522" s="1">
        <v>8</v>
      </c>
      <c r="C522" s="2" t="s">
        <v>1529</v>
      </c>
      <c r="D522" s="238" t="s">
        <v>557</v>
      </c>
      <c r="E522" s="2" t="s">
        <v>1540</v>
      </c>
      <c r="F522" s="2" t="s">
        <v>949</v>
      </c>
      <c r="G522" s="1" t="s">
        <v>954</v>
      </c>
      <c r="H522" s="2">
        <v>44</v>
      </c>
      <c r="I522" s="235">
        <v>32996</v>
      </c>
      <c r="J522" s="2">
        <v>6</v>
      </c>
      <c r="K522" s="2" t="s">
        <v>960</v>
      </c>
    </row>
    <row r="523" spans="1:11" x14ac:dyDescent="0.25">
      <c r="A523" s="1">
        <v>522</v>
      </c>
      <c r="B523" s="1">
        <v>8</v>
      </c>
      <c r="C523" s="2" t="s">
        <v>1529</v>
      </c>
      <c r="D523" s="238" t="s">
        <v>558</v>
      </c>
      <c r="E523" s="2" t="s">
        <v>1541</v>
      </c>
      <c r="F523" s="2" t="s">
        <v>949</v>
      </c>
      <c r="G523" s="1" t="s">
        <v>957</v>
      </c>
      <c r="H523" s="2">
        <v>60</v>
      </c>
      <c r="I523" s="235">
        <v>41779</v>
      </c>
      <c r="J523" s="2">
        <v>12</v>
      </c>
      <c r="K523" s="2" t="s">
        <v>962</v>
      </c>
    </row>
    <row r="524" spans="1:11" x14ac:dyDescent="0.25">
      <c r="A524" s="1">
        <v>523</v>
      </c>
      <c r="B524" s="1">
        <v>8</v>
      </c>
      <c r="C524" s="2" t="s">
        <v>1529</v>
      </c>
      <c r="D524" s="238" t="s">
        <v>559</v>
      </c>
      <c r="E524" s="2" t="s">
        <v>1542</v>
      </c>
      <c r="F524" s="2" t="s">
        <v>949</v>
      </c>
      <c r="G524" s="1" t="s">
        <v>954</v>
      </c>
      <c r="H524" s="2">
        <v>36</v>
      </c>
      <c r="I524" s="235">
        <v>31698</v>
      </c>
      <c r="J524" s="2">
        <v>6</v>
      </c>
      <c r="K524" s="2" t="s">
        <v>960</v>
      </c>
    </row>
    <row r="525" spans="1:11" x14ac:dyDescent="0.25">
      <c r="A525" s="1">
        <v>524</v>
      </c>
      <c r="B525" s="1">
        <v>8</v>
      </c>
      <c r="C525" s="2" t="s">
        <v>1529</v>
      </c>
      <c r="D525" s="238" t="s">
        <v>560</v>
      </c>
      <c r="E525" s="2" t="s">
        <v>1543</v>
      </c>
      <c r="F525" s="2" t="s">
        <v>949</v>
      </c>
      <c r="G525" s="1" t="s">
        <v>976</v>
      </c>
      <c r="H525" s="2">
        <v>20</v>
      </c>
      <c r="I525" s="235">
        <v>19561</v>
      </c>
      <c r="J525" s="2">
        <v>3</v>
      </c>
      <c r="K525" s="2" t="s">
        <v>1025</v>
      </c>
    </row>
    <row r="526" spans="1:11" x14ac:dyDescent="0.25">
      <c r="A526" s="1">
        <v>525</v>
      </c>
      <c r="B526" s="1">
        <v>8</v>
      </c>
      <c r="C526" s="2" t="s">
        <v>1544</v>
      </c>
      <c r="D526" s="238" t="s">
        <v>561</v>
      </c>
      <c r="E526" s="2" t="s">
        <v>1545</v>
      </c>
      <c r="F526" s="2" t="s">
        <v>945</v>
      </c>
      <c r="G526" s="1" t="s">
        <v>946</v>
      </c>
      <c r="H526" s="2">
        <v>768</v>
      </c>
      <c r="I526" s="235">
        <v>141300</v>
      </c>
      <c r="J526" s="2">
        <v>19</v>
      </c>
      <c r="K526" s="2" t="s">
        <v>947</v>
      </c>
    </row>
    <row r="527" spans="1:11" x14ac:dyDescent="0.25">
      <c r="A527" s="1">
        <v>526</v>
      </c>
      <c r="B527" s="1">
        <v>8</v>
      </c>
      <c r="C527" s="2" t="s">
        <v>1544</v>
      </c>
      <c r="D527" s="238" t="s">
        <v>562</v>
      </c>
      <c r="E527" s="2" t="s">
        <v>1546</v>
      </c>
      <c r="F527" s="2" t="s">
        <v>949</v>
      </c>
      <c r="G527" s="1" t="s">
        <v>954</v>
      </c>
      <c r="H527" s="2">
        <v>40</v>
      </c>
      <c r="I527" s="235">
        <v>35699</v>
      </c>
      <c r="J527" s="2">
        <v>6</v>
      </c>
      <c r="K527" s="2" t="s">
        <v>960</v>
      </c>
    </row>
    <row r="528" spans="1:11" x14ac:dyDescent="0.25">
      <c r="A528" s="1">
        <v>527</v>
      </c>
      <c r="B528" s="1">
        <v>8</v>
      </c>
      <c r="C528" s="2" t="s">
        <v>1544</v>
      </c>
      <c r="D528" s="238" t="s">
        <v>563</v>
      </c>
      <c r="E528" s="2" t="s">
        <v>1547</v>
      </c>
      <c r="F528" s="2" t="s">
        <v>949</v>
      </c>
      <c r="G528" s="1" t="s">
        <v>954</v>
      </c>
      <c r="H528" s="2">
        <v>41</v>
      </c>
      <c r="I528" s="235">
        <v>24320</v>
      </c>
      <c r="J528" s="2">
        <v>5</v>
      </c>
      <c r="K528" s="2" t="s">
        <v>955</v>
      </c>
    </row>
    <row r="529" spans="1:11" x14ac:dyDescent="0.25">
      <c r="A529" s="1">
        <v>528</v>
      </c>
      <c r="B529" s="1">
        <v>8</v>
      </c>
      <c r="C529" s="2" t="s">
        <v>1544</v>
      </c>
      <c r="D529" s="238" t="s">
        <v>564</v>
      </c>
      <c r="E529" s="2" t="s">
        <v>1548</v>
      </c>
      <c r="F529" s="2" t="s">
        <v>949</v>
      </c>
      <c r="G529" s="1" t="s">
        <v>954</v>
      </c>
      <c r="H529" s="2">
        <v>116</v>
      </c>
      <c r="I529" s="235">
        <v>57209</v>
      </c>
      <c r="J529" s="2">
        <v>6</v>
      </c>
      <c r="K529" s="2" t="s">
        <v>960</v>
      </c>
    </row>
    <row r="530" spans="1:11" x14ac:dyDescent="0.25">
      <c r="A530" s="1">
        <v>529</v>
      </c>
      <c r="B530" s="1">
        <v>8</v>
      </c>
      <c r="C530" s="2" t="s">
        <v>1544</v>
      </c>
      <c r="D530" s="238" t="s">
        <v>565</v>
      </c>
      <c r="E530" s="2" t="s">
        <v>1549</v>
      </c>
      <c r="F530" s="2" t="s">
        <v>949</v>
      </c>
      <c r="G530" s="1" t="s">
        <v>950</v>
      </c>
      <c r="H530" s="2">
        <v>85</v>
      </c>
      <c r="I530" s="235">
        <v>39421</v>
      </c>
      <c r="J530" s="2">
        <v>9</v>
      </c>
      <c r="K530" s="2" t="s">
        <v>973</v>
      </c>
    </row>
    <row r="531" spans="1:11" x14ac:dyDescent="0.25">
      <c r="A531" s="1">
        <v>530</v>
      </c>
      <c r="B531" s="1">
        <v>8</v>
      </c>
      <c r="C531" s="2" t="s">
        <v>1544</v>
      </c>
      <c r="D531" s="238" t="s">
        <v>566</v>
      </c>
      <c r="E531" s="2" t="s">
        <v>1550</v>
      </c>
      <c r="F531" s="2" t="s">
        <v>949</v>
      </c>
      <c r="G531" s="1" t="s">
        <v>954</v>
      </c>
      <c r="H531" s="2">
        <v>36</v>
      </c>
      <c r="I531" s="235">
        <v>38703</v>
      </c>
      <c r="J531" s="2">
        <v>6</v>
      </c>
      <c r="K531" s="2" t="s">
        <v>960</v>
      </c>
    </row>
    <row r="532" spans="1:11" x14ac:dyDescent="0.25">
      <c r="A532" s="1">
        <v>531</v>
      </c>
      <c r="B532" s="1">
        <v>8</v>
      </c>
      <c r="C532" s="2" t="s">
        <v>1544</v>
      </c>
      <c r="D532" s="238" t="s">
        <v>567</v>
      </c>
      <c r="E532" s="2" t="s">
        <v>1551</v>
      </c>
      <c r="F532" s="2" t="s">
        <v>949</v>
      </c>
      <c r="G532" s="1" t="s">
        <v>976</v>
      </c>
      <c r="H532" s="2">
        <v>17</v>
      </c>
      <c r="I532" s="235">
        <v>10852</v>
      </c>
      <c r="J532" s="2">
        <v>2</v>
      </c>
      <c r="K532" s="2" t="s">
        <v>977</v>
      </c>
    </row>
    <row r="533" spans="1:11" x14ac:dyDescent="0.25">
      <c r="A533" s="1">
        <v>532</v>
      </c>
      <c r="B533" s="1">
        <v>8</v>
      </c>
      <c r="C533" s="2" t="s">
        <v>1544</v>
      </c>
      <c r="D533" s="238" t="s">
        <v>568</v>
      </c>
      <c r="E533" s="2" t="s">
        <v>1552</v>
      </c>
      <c r="F533" s="2" t="s">
        <v>949</v>
      </c>
      <c r="G533" s="1" t="s">
        <v>983</v>
      </c>
      <c r="H533" s="2">
        <v>169</v>
      </c>
      <c r="I533" s="235">
        <v>94075</v>
      </c>
      <c r="J533" s="2">
        <v>14</v>
      </c>
      <c r="K533" s="2" t="s">
        <v>1216</v>
      </c>
    </row>
    <row r="534" spans="1:11" x14ac:dyDescent="0.25">
      <c r="A534" s="1">
        <v>533</v>
      </c>
      <c r="B534" s="1">
        <v>8</v>
      </c>
      <c r="C534" s="2" t="s">
        <v>1544</v>
      </c>
      <c r="D534" s="238" t="s">
        <v>569</v>
      </c>
      <c r="E534" s="2" t="s">
        <v>1553</v>
      </c>
      <c r="F534" s="2" t="s">
        <v>949</v>
      </c>
      <c r="G534" s="1" t="s">
        <v>954</v>
      </c>
      <c r="H534" s="2">
        <v>40</v>
      </c>
      <c r="I534" s="235">
        <v>30502</v>
      </c>
      <c r="J534" s="2">
        <v>6</v>
      </c>
      <c r="K534" s="2" t="s">
        <v>960</v>
      </c>
    </row>
    <row r="535" spans="1:11" x14ac:dyDescent="0.25">
      <c r="A535" s="1">
        <v>534</v>
      </c>
      <c r="B535" s="1">
        <v>8</v>
      </c>
      <c r="C535" s="2" t="s">
        <v>1544</v>
      </c>
      <c r="D535" s="238" t="s">
        <v>570</v>
      </c>
      <c r="E535" s="2" t="s">
        <v>1554</v>
      </c>
      <c r="F535" s="2" t="s">
        <v>949</v>
      </c>
      <c r="G535" s="1" t="s">
        <v>950</v>
      </c>
      <c r="H535" s="2">
        <v>78</v>
      </c>
      <c r="I535" s="235">
        <v>53535</v>
      </c>
      <c r="J535" s="2">
        <v>10</v>
      </c>
      <c r="K535" s="2" t="s">
        <v>951</v>
      </c>
    </row>
    <row r="536" spans="1:11" x14ac:dyDescent="0.25">
      <c r="A536" s="1">
        <v>535</v>
      </c>
      <c r="B536" s="1">
        <v>8</v>
      </c>
      <c r="C536" s="2" t="s">
        <v>1544</v>
      </c>
      <c r="D536" s="238" t="s">
        <v>571</v>
      </c>
      <c r="E536" s="2" t="s">
        <v>1555</v>
      </c>
      <c r="F536" s="2" t="s">
        <v>949</v>
      </c>
      <c r="G536" s="1" t="s">
        <v>950</v>
      </c>
      <c r="H536" s="2">
        <v>90</v>
      </c>
      <c r="I536" s="235">
        <v>53987</v>
      </c>
      <c r="J536" s="2">
        <v>10</v>
      </c>
      <c r="K536" s="2" t="s">
        <v>951</v>
      </c>
    </row>
    <row r="537" spans="1:11" x14ac:dyDescent="0.25">
      <c r="A537" s="1">
        <v>536</v>
      </c>
      <c r="B537" s="1">
        <v>8</v>
      </c>
      <c r="C537" s="2" t="s">
        <v>1544</v>
      </c>
      <c r="D537" s="238" t="s">
        <v>572</v>
      </c>
      <c r="E537" s="2" t="s">
        <v>1556</v>
      </c>
      <c r="F537" s="2" t="s">
        <v>949</v>
      </c>
      <c r="G537" s="1" t="s">
        <v>954</v>
      </c>
      <c r="H537" s="2">
        <v>41</v>
      </c>
      <c r="I537" s="235">
        <v>26336</v>
      </c>
      <c r="J537" s="2">
        <v>5</v>
      </c>
      <c r="K537" s="2" t="s">
        <v>955</v>
      </c>
    </row>
    <row r="538" spans="1:11" x14ac:dyDescent="0.25">
      <c r="A538" s="1">
        <v>537</v>
      </c>
      <c r="B538" s="1">
        <v>8</v>
      </c>
      <c r="C538" s="2" t="s">
        <v>1544</v>
      </c>
      <c r="D538" s="238" t="s">
        <v>573</v>
      </c>
      <c r="E538" s="2" t="s">
        <v>1557</v>
      </c>
      <c r="F538" s="2" t="s">
        <v>949</v>
      </c>
      <c r="G538" s="1" t="s">
        <v>954</v>
      </c>
      <c r="H538" s="2">
        <v>30</v>
      </c>
      <c r="I538" s="235">
        <v>18072</v>
      </c>
      <c r="J538" s="2">
        <v>5</v>
      </c>
      <c r="K538" s="2" t="s">
        <v>955</v>
      </c>
    </row>
    <row r="539" spans="1:11" x14ac:dyDescent="0.25">
      <c r="A539" s="1">
        <v>538</v>
      </c>
      <c r="B539" s="1">
        <v>8</v>
      </c>
      <c r="C539" s="2" t="s">
        <v>1544</v>
      </c>
      <c r="D539" s="238" t="s">
        <v>574</v>
      </c>
      <c r="E539" s="2" t="s">
        <v>1558</v>
      </c>
      <c r="F539" s="2" t="s">
        <v>949</v>
      </c>
      <c r="G539" s="1" t="s">
        <v>954</v>
      </c>
      <c r="H539" s="2">
        <v>54</v>
      </c>
      <c r="I539" s="235">
        <v>25424</v>
      </c>
      <c r="J539" s="2">
        <v>5</v>
      </c>
      <c r="K539" s="2" t="s">
        <v>955</v>
      </c>
    </row>
    <row r="540" spans="1:11" x14ac:dyDescent="0.25">
      <c r="A540" s="1">
        <v>539</v>
      </c>
      <c r="B540" s="1">
        <v>8</v>
      </c>
      <c r="C540" s="2" t="s">
        <v>1544</v>
      </c>
      <c r="D540" s="238" t="s">
        <v>575</v>
      </c>
      <c r="E540" s="2" t="s">
        <v>1559</v>
      </c>
      <c r="F540" s="2" t="s">
        <v>949</v>
      </c>
      <c r="G540" s="1" t="s">
        <v>954</v>
      </c>
      <c r="H540" s="2">
        <v>40</v>
      </c>
      <c r="I540" s="235">
        <v>33419</v>
      </c>
      <c r="J540" s="2">
        <v>6</v>
      </c>
      <c r="K540" s="2" t="s">
        <v>960</v>
      </c>
    </row>
    <row r="541" spans="1:11" x14ac:dyDescent="0.25">
      <c r="A541" s="1">
        <v>540</v>
      </c>
      <c r="B541" s="1">
        <v>8</v>
      </c>
      <c r="C541" s="2" t="s">
        <v>1544</v>
      </c>
      <c r="D541" s="238" t="s">
        <v>576</v>
      </c>
      <c r="E541" s="2" t="s">
        <v>1560</v>
      </c>
      <c r="F541" s="2" t="s">
        <v>949</v>
      </c>
      <c r="G541" s="1" t="s">
        <v>954</v>
      </c>
      <c r="H541" s="2">
        <v>41</v>
      </c>
      <c r="I541" s="235">
        <v>28698</v>
      </c>
      <c r="J541" s="2">
        <v>5</v>
      </c>
      <c r="K541" s="2" t="s">
        <v>955</v>
      </c>
    </row>
    <row r="542" spans="1:11" x14ac:dyDescent="0.25">
      <c r="A542" s="1">
        <v>541</v>
      </c>
      <c r="B542" s="1">
        <v>8</v>
      </c>
      <c r="C542" s="2" t="s">
        <v>1544</v>
      </c>
      <c r="D542" s="238" t="s">
        <v>577</v>
      </c>
      <c r="E542" s="2" t="s">
        <v>1561</v>
      </c>
      <c r="F542" s="2" t="s">
        <v>982</v>
      </c>
      <c r="G542" s="1" t="s">
        <v>983</v>
      </c>
      <c r="H542" s="2">
        <v>240</v>
      </c>
      <c r="I542" s="235">
        <v>115471</v>
      </c>
      <c r="J542" s="2">
        <v>15</v>
      </c>
      <c r="K542" s="2" t="s">
        <v>984</v>
      </c>
    </row>
    <row r="543" spans="1:11" x14ac:dyDescent="0.25">
      <c r="A543" s="1">
        <v>542</v>
      </c>
      <c r="B543" s="1">
        <v>8</v>
      </c>
      <c r="C543" s="2" t="s">
        <v>1544</v>
      </c>
      <c r="D543" s="238" t="s">
        <v>578</v>
      </c>
      <c r="E543" s="2" t="s">
        <v>1562</v>
      </c>
      <c r="F543" s="2" t="s">
        <v>949</v>
      </c>
      <c r="G543" s="1" t="s">
        <v>954</v>
      </c>
      <c r="H543" s="2">
        <v>57</v>
      </c>
      <c r="I543" s="235">
        <v>29111</v>
      </c>
      <c r="J543" s="2">
        <v>5</v>
      </c>
      <c r="K543" s="2" t="s">
        <v>955</v>
      </c>
    </row>
    <row r="544" spans="1:11" x14ac:dyDescent="0.25">
      <c r="A544" s="1">
        <v>543</v>
      </c>
      <c r="B544" s="1">
        <v>8</v>
      </c>
      <c r="C544" s="2" t="s">
        <v>1563</v>
      </c>
      <c r="D544" s="238" t="s">
        <v>579</v>
      </c>
      <c r="E544" s="2" t="s">
        <v>1564</v>
      </c>
      <c r="F544" s="2" t="s">
        <v>982</v>
      </c>
      <c r="G544" s="1" t="s">
        <v>1009</v>
      </c>
      <c r="H544" s="2">
        <v>349</v>
      </c>
      <c r="I544" s="235">
        <v>114643</v>
      </c>
      <c r="J544" s="2">
        <v>16</v>
      </c>
      <c r="K544" s="2" t="s">
        <v>1048</v>
      </c>
    </row>
    <row r="545" spans="1:11" x14ac:dyDescent="0.25">
      <c r="A545" s="1">
        <v>544</v>
      </c>
      <c r="B545" s="1">
        <v>8</v>
      </c>
      <c r="C545" s="2" t="s">
        <v>1563</v>
      </c>
      <c r="D545" s="238" t="s">
        <v>580</v>
      </c>
      <c r="E545" s="2" t="s">
        <v>1565</v>
      </c>
      <c r="F545" s="2" t="s">
        <v>949</v>
      </c>
      <c r="G545" s="1" t="s">
        <v>950</v>
      </c>
      <c r="H545" s="2">
        <v>76</v>
      </c>
      <c r="I545" s="235">
        <v>58461</v>
      </c>
      <c r="J545" s="2">
        <v>10</v>
      </c>
      <c r="K545" s="2" t="s">
        <v>951</v>
      </c>
    </row>
    <row r="546" spans="1:11" x14ac:dyDescent="0.25">
      <c r="A546" s="1">
        <v>545</v>
      </c>
      <c r="B546" s="1">
        <v>8</v>
      </c>
      <c r="C546" s="2" t="s">
        <v>1563</v>
      </c>
      <c r="D546" s="238" t="s">
        <v>581</v>
      </c>
      <c r="E546" s="2" t="s">
        <v>1566</v>
      </c>
      <c r="F546" s="2" t="s">
        <v>949</v>
      </c>
      <c r="G546" s="1" t="s">
        <v>954</v>
      </c>
      <c r="H546" s="2">
        <v>30</v>
      </c>
      <c r="I546" s="235">
        <v>23941</v>
      </c>
      <c r="J546" s="2">
        <v>5</v>
      </c>
      <c r="K546" s="2" t="s">
        <v>955</v>
      </c>
    </row>
    <row r="547" spans="1:11" x14ac:dyDescent="0.25">
      <c r="A547" s="1">
        <v>546</v>
      </c>
      <c r="B547" s="1">
        <v>8</v>
      </c>
      <c r="C547" s="2" t="s">
        <v>1563</v>
      </c>
      <c r="D547" s="238" t="s">
        <v>582</v>
      </c>
      <c r="E547" s="2" t="s">
        <v>1567</v>
      </c>
      <c r="F547" s="2" t="s">
        <v>949</v>
      </c>
      <c r="G547" s="1" t="s">
        <v>954</v>
      </c>
      <c r="H547" s="2">
        <v>36</v>
      </c>
      <c r="I547" s="235">
        <v>20306</v>
      </c>
      <c r="J547" s="2">
        <v>5</v>
      </c>
      <c r="K547" s="2" t="s">
        <v>955</v>
      </c>
    </row>
    <row r="548" spans="1:11" x14ac:dyDescent="0.25">
      <c r="A548" s="1">
        <v>547</v>
      </c>
      <c r="B548" s="1">
        <v>8</v>
      </c>
      <c r="C548" s="2" t="s">
        <v>1563</v>
      </c>
      <c r="D548" s="238" t="s">
        <v>583</v>
      </c>
      <c r="E548" s="2" t="s">
        <v>1568</v>
      </c>
      <c r="F548" s="2" t="s">
        <v>949</v>
      </c>
      <c r="G548" s="1" t="s">
        <v>957</v>
      </c>
      <c r="H548" s="2">
        <v>200</v>
      </c>
      <c r="I548" s="235">
        <v>65171</v>
      </c>
      <c r="J548" s="2">
        <v>13</v>
      </c>
      <c r="K548" s="2" t="s">
        <v>958</v>
      </c>
    </row>
    <row r="549" spans="1:11" x14ac:dyDescent="0.25">
      <c r="A549" s="1">
        <v>548</v>
      </c>
      <c r="B549" s="1">
        <v>8</v>
      </c>
      <c r="C549" s="2" t="s">
        <v>1563</v>
      </c>
      <c r="D549" s="238" t="s">
        <v>584</v>
      </c>
      <c r="E549" s="2" t="s">
        <v>1569</v>
      </c>
      <c r="F549" s="2" t="s">
        <v>949</v>
      </c>
      <c r="G549" s="1" t="s">
        <v>976</v>
      </c>
      <c r="H549" s="2">
        <v>30</v>
      </c>
      <c r="I549" s="235">
        <v>20422</v>
      </c>
      <c r="J549" s="2">
        <v>3</v>
      </c>
      <c r="K549" s="2" t="s">
        <v>1025</v>
      </c>
    </row>
    <row r="550" spans="1:11" x14ac:dyDescent="0.25">
      <c r="A550" s="1">
        <v>549</v>
      </c>
      <c r="B550" s="1">
        <v>8</v>
      </c>
      <c r="C550" s="2" t="s">
        <v>1563</v>
      </c>
      <c r="D550" s="238" t="s">
        <v>585</v>
      </c>
      <c r="E550" s="2" t="s">
        <v>1570</v>
      </c>
      <c r="F550" s="2" t="s">
        <v>949</v>
      </c>
      <c r="G550" s="1" t="s">
        <v>976</v>
      </c>
      <c r="H550" s="2">
        <v>0</v>
      </c>
      <c r="I550" s="235">
        <v>12091</v>
      </c>
      <c r="J550" s="2">
        <v>2</v>
      </c>
      <c r="K550" s="2" t="s">
        <v>977</v>
      </c>
    </row>
    <row r="551" spans="1:11" x14ac:dyDescent="0.25">
      <c r="A551" s="1">
        <v>550</v>
      </c>
      <c r="B551" s="1">
        <v>8</v>
      </c>
      <c r="C551" s="2" t="s">
        <v>1563</v>
      </c>
      <c r="D551" s="238" t="s">
        <v>586</v>
      </c>
      <c r="E551" s="2" t="s">
        <v>1571</v>
      </c>
      <c r="F551" s="2" t="s">
        <v>949</v>
      </c>
      <c r="G551" s="1" t="s">
        <v>976</v>
      </c>
      <c r="H551" s="2">
        <v>30</v>
      </c>
      <c r="I551" s="235">
        <v>36183</v>
      </c>
      <c r="J551" s="2">
        <v>4</v>
      </c>
      <c r="K551" s="2" t="s">
        <v>1088</v>
      </c>
    </row>
    <row r="552" spans="1:11" x14ac:dyDescent="0.25">
      <c r="A552" s="1">
        <v>551</v>
      </c>
      <c r="B552" s="1">
        <v>8</v>
      </c>
      <c r="C552" s="2" t="s">
        <v>1563</v>
      </c>
      <c r="D552" s="238" t="s">
        <v>587</v>
      </c>
      <c r="E552" s="2" t="s">
        <v>1572</v>
      </c>
      <c r="F552" s="2" t="s">
        <v>949</v>
      </c>
      <c r="G552" s="1" t="s">
        <v>976</v>
      </c>
      <c r="H552" s="2">
        <v>0</v>
      </c>
      <c r="I552" s="235">
        <v>29269</v>
      </c>
      <c r="J552" s="2">
        <v>4</v>
      </c>
      <c r="K552" s="2" t="s">
        <v>1088</v>
      </c>
    </row>
    <row r="553" spans="1:11" x14ac:dyDescent="0.25">
      <c r="A553" s="1">
        <v>552</v>
      </c>
      <c r="B553" s="1">
        <v>8</v>
      </c>
      <c r="C553" s="2" t="s">
        <v>1573</v>
      </c>
      <c r="D553" s="238" t="s">
        <v>588</v>
      </c>
      <c r="E553" s="2" t="s">
        <v>1574</v>
      </c>
      <c r="F553" s="2" t="s">
        <v>982</v>
      </c>
      <c r="G553" s="1" t="s">
        <v>1009</v>
      </c>
      <c r="H553" s="2">
        <v>323</v>
      </c>
      <c r="I553" s="235">
        <v>100365</v>
      </c>
      <c r="J553" s="2">
        <v>16</v>
      </c>
      <c r="K553" s="2" t="s">
        <v>1048</v>
      </c>
    </row>
    <row r="554" spans="1:11" x14ac:dyDescent="0.25">
      <c r="A554" s="1">
        <v>553</v>
      </c>
      <c r="B554" s="1">
        <v>8</v>
      </c>
      <c r="C554" s="2" t="s">
        <v>1573</v>
      </c>
      <c r="D554" s="238" t="s">
        <v>589</v>
      </c>
      <c r="E554" s="2" t="s">
        <v>1575</v>
      </c>
      <c r="F554" s="2" t="s">
        <v>949</v>
      </c>
      <c r="G554" s="1" t="s">
        <v>950</v>
      </c>
      <c r="H554" s="2">
        <v>80</v>
      </c>
      <c r="I554" s="235">
        <v>70977</v>
      </c>
      <c r="J554" s="2">
        <v>10</v>
      </c>
      <c r="K554" s="2" t="s">
        <v>951</v>
      </c>
    </row>
    <row r="555" spans="1:11" x14ac:dyDescent="0.25">
      <c r="A555" s="1">
        <v>554</v>
      </c>
      <c r="B555" s="1">
        <v>8</v>
      </c>
      <c r="C555" s="2" t="s">
        <v>1573</v>
      </c>
      <c r="D555" s="238" t="s">
        <v>590</v>
      </c>
      <c r="E555" s="2" t="s">
        <v>1576</v>
      </c>
      <c r="F555" s="2" t="s">
        <v>949</v>
      </c>
      <c r="G555" s="1" t="s">
        <v>954</v>
      </c>
      <c r="H555" s="2">
        <v>35</v>
      </c>
      <c r="I555" s="235">
        <v>47716</v>
      </c>
      <c r="J555" s="2">
        <v>6</v>
      </c>
      <c r="K555" s="2" t="s">
        <v>960</v>
      </c>
    </row>
    <row r="556" spans="1:11" x14ac:dyDescent="0.25">
      <c r="A556" s="1">
        <v>555</v>
      </c>
      <c r="B556" s="1">
        <v>8</v>
      </c>
      <c r="C556" s="2" t="s">
        <v>1573</v>
      </c>
      <c r="D556" s="238" t="s">
        <v>591</v>
      </c>
      <c r="E556" s="2" t="s">
        <v>1577</v>
      </c>
      <c r="F556" s="2" t="s">
        <v>949</v>
      </c>
      <c r="G556" s="1" t="s">
        <v>950</v>
      </c>
      <c r="H556" s="2">
        <v>90</v>
      </c>
      <c r="I556" s="235">
        <v>84907</v>
      </c>
      <c r="J556" s="2">
        <v>10</v>
      </c>
      <c r="K556" s="2" t="s">
        <v>951</v>
      </c>
    </row>
    <row r="557" spans="1:11" x14ac:dyDescent="0.25">
      <c r="A557" s="1">
        <v>556</v>
      </c>
      <c r="B557" s="1">
        <v>8</v>
      </c>
      <c r="C557" s="2" t="s">
        <v>1573</v>
      </c>
      <c r="D557" s="238" t="s">
        <v>592</v>
      </c>
      <c r="E557" s="2" t="s">
        <v>1578</v>
      </c>
      <c r="F557" s="2" t="s">
        <v>949</v>
      </c>
      <c r="G557" s="1" t="s">
        <v>954</v>
      </c>
      <c r="H557" s="2">
        <v>51</v>
      </c>
      <c r="I557" s="235">
        <v>53812</v>
      </c>
      <c r="J557" s="2">
        <v>6</v>
      </c>
      <c r="K557" s="2" t="s">
        <v>960</v>
      </c>
    </row>
    <row r="558" spans="1:11" x14ac:dyDescent="0.25">
      <c r="A558" s="1">
        <v>557</v>
      </c>
      <c r="B558" s="1">
        <v>8</v>
      </c>
      <c r="C558" s="2" t="s">
        <v>1573</v>
      </c>
      <c r="D558" s="238" t="s">
        <v>593</v>
      </c>
      <c r="E558" s="2" t="s">
        <v>1579</v>
      </c>
      <c r="F558" s="2" t="s">
        <v>949</v>
      </c>
      <c r="G558" s="1" t="s">
        <v>954</v>
      </c>
      <c r="H558" s="2">
        <v>40</v>
      </c>
      <c r="I558" s="235">
        <v>29545</v>
      </c>
      <c r="J558" s="2">
        <v>5</v>
      </c>
      <c r="K558" s="2" t="s">
        <v>955</v>
      </c>
    </row>
    <row r="559" spans="1:11" x14ac:dyDescent="0.25">
      <c r="A559" s="1">
        <v>558</v>
      </c>
      <c r="B559" s="1">
        <v>8</v>
      </c>
      <c r="C559" s="2" t="s">
        <v>1580</v>
      </c>
      <c r="D559" s="238" t="s">
        <v>594</v>
      </c>
      <c r="E559" s="2" t="s">
        <v>1581</v>
      </c>
      <c r="F559" s="2" t="s">
        <v>945</v>
      </c>
      <c r="G559" s="1" t="s">
        <v>946</v>
      </c>
      <c r="H559" s="2">
        <v>1022</v>
      </c>
      <c r="I559" s="235">
        <v>254736</v>
      </c>
      <c r="J559" s="2">
        <v>20</v>
      </c>
      <c r="K559" s="2" t="s">
        <v>1091</v>
      </c>
    </row>
    <row r="560" spans="1:11" x14ac:dyDescent="0.25">
      <c r="A560" s="1">
        <v>559</v>
      </c>
      <c r="B560" s="1">
        <v>8</v>
      </c>
      <c r="C560" s="2" t="s">
        <v>1580</v>
      </c>
      <c r="D560" s="238" t="s">
        <v>595</v>
      </c>
      <c r="E560" s="2" t="s">
        <v>1582</v>
      </c>
      <c r="F560" s="2" t="s">
        <v>949</v>
      </c>
      <c r="G560" s="1" t="s">
        <v>954</v>
      </c>
      <c r="H560" s="2">
        <v>35</v>
      </c>
      <c r="I560" s="235">
        <v>51630</v>
      </c>
      <c r="J560" s="2">
        <v>6</v>
      </c>
      <c r="K560" s="2" t="s">
        <v>960</v>
      </c>
    </row>
    <row r="561" spans="1:11" x14ac:dyDescent="0.25">
      <c r="A561" s="1">
        <v>560</v>
      </c>
      <c r="B561" s="1">
        <v>8</v>
      </c>
      <c r="C561" s="2" t="s">
        <v>1580</v>
      </c>
      <c r="D561" s="238" t="s">
        <v>596</v>
      </c>
      <c r="E561" s="2" t="s">
        <v>1583</v>
      </c>
      <c r="F561" s="2" t="s">
        <v>949</v>
      </c>
      <c r="G561" s="1" t="s">
        <v>954</v>
      </c>
      <c r="H561" s="2">
        <v>42</v>
      </c>
      <c r="I561" s="235">
        <v>50073</v>
      </c>
      <c r="J561" s="2">
        <v>6</v>
      </c>
      <c r="K561" s="2" t="s">
        <v>960</v>
      </c>
    </row>
    <row r="562" spans="1:11" x14ac:dyDescent="0.25">
      <c r="A562" s="1">
        <v>561</v>
      </c>
      <c r="B562" s="1">
        <v>8</v>
      </c>
      <c r="C562" s="2" t="s">
        <v>1580</v>
      </c>
      <c r="D562" s="238" t="s">
        <v>597</v>
      </c>
      <c r="E562" s="2" t="s">
        <v>1584</v>
      </c>
      <c r="F562" s="2" t="s">
        <v>982</v>
      </c>
      <c r="G562" s="1" t="s">
        <v>983</v>
      </c>
      <c r="H562" s="2">
        <v>180</v>
      </c>
      <c r="I562" s="235">
        <v>85389</v>
      </c>
      <c r="J562" s="2">
        <v>14</v>
      </c>
      <c r="K562" s="2" t="s">
        <v>1216</v>
      </c>
    </row>
    <row r="563" spans="1:11" x14ac:dyDescent="0.25">
      <c r="A563" s="1">
        <v>562</v>
      </c>
      <c r="B563" s="1">
        <v>8</v>
      </c>
      <c r="C563" s="2" t="s">
        <v>1580</v>
      </c>
      <c r="D563" s="238" t="s">
        <v>598</v>
      </c>
      <c r="E563" s="2" t="s">
        <v>1585</v>
      </c>
      <c r="F563" s="2" t="s">
        <v>949</v>
      </c>
      <c r="G563" s="1" t="s">
        <v>976</v>
      </c>
      <c r="H563" s="2">
        <v>10</v>
      </c>
      <c r="I563" s="235">
        <v>3773</v>
      </c>
      <c r="J563" s="2">
        <v>2</v>
      </c>
      <c r="K563" s="2" t="s">
        <v>977</v>
      </c>
    </row>
    <row r="564" spans="1:11" x14ac:dyDescent="0.25">
      <c r="A564" s="1">
        <v>563</v>
      </c>
      <c r="B564" s="1">
        <v>8</v>
      </c>
      <c r="C564" s="2" t="s">
        <v>1580</v>
      </c>
      <c r="D564" s="238" t="s">
        <v>599</v>
      </c>
      <c r="E564" s="2" t="s">
        <v>1586</v>
      </c>
      <c r="F564" s="2" t="s">
        <v>949</v>
      </c>
      <c r="G564" s="1" t="s">
        <v>954</v>
      </c>
      <c r="H564" s="2">
        <v>36</v>
      </c>
      <c r="I564" s="235">
        <v>38089</v>
      </c>
      <c r="J564" s="2">
        <v>6</v>
      </c>
      <c r="K564" s="2" t="s">
        <v>960</v>
      </c>
    </row>
    <row r="565" spans="1:11" x14ac:dyDescent="0.25">
      <c r="A565" s="1">
        <v>564</v>
      </c>
      <c r="B565" s="1">
        <v>8</v>
      </c>
      <c r="C565" s="2" t="s">
        <v>1580</v>
      </c>
      <c r="D565" s="238" t="s">
        <v>600</v>
      </c>
      <c r="E565" s="2" t="s">
        <v>1587</v>
      </c>
      <c r="F565" s="2" t="s">
        <v>949</v>
      </c>
      <c r="G565" s="1" t="s">
        <v>957</v>
      </c>
      <c r="H565" s="2">
        <v>113</v>
      </c>
      <c r="I565" s="235">
        <v>91849</v>
      </c>
      <c r="J565" s="2">
        <v>13</v>
      </c>
      <c r="K565" s="2" t="s">
        <v>958</v>
      </c>
    </row>
    <row r="566" spans="1:11" x14ac:dyDescent="0.25">
      <c r="A566" s="1">
        <v>565</v>
      </c>
      <c r="B566" s="1">
        <v>8</v>
      </c>
      <c r="C566" s="2" t="s">
        <v>1580</v>
      </c>
      <c r="D566" s="238" t="s">
        <v>601</v>
      </c>
      <c r="E566" s="2" t="s">
        <v>1588</v>
      </c>
      <c r="F566" s="2" t="s">
        <v>949</v>
      </c>
      <c r="G566" s="1" t="s">
        <v>954</v>
      </c>
      <c r="H566" s="2">
        <v>30</v>
      </c>
      <c r="I566" s="235">
        <v>25366</v>
      </c>
      <c r="J566" s="2">
        <v>5</v>
      </c>
      <c r="K566" s="2" t="s">
        <v>955</v>
      </c>
    </row>
    <row r="567" spans="1:11" x14ac:dyDescent="0.25">
      <c r="A567" s="1">
        <v>566</v>
      </c>
      <c r="B567" s="1">
        <v>8</v>
      </c>
      <c r="C567" s="2" t="s">
        <v>1580</v>
      </c>
      <c r="D567" s="238" t="s">
        <v>602</v>
      </c>
      <c r="E567" s="2" t="s">
        <v>1589</v>
      </c>
      <c r="F567" s="2" t="s">
        <v>949</v>
      </c>
      <c r="G567" s="1" t="s">
        <v>954</v>
      </c>
      <c r="H567" s="2">
        <v>30</v>
      </c>
      <c r="I567" s="235">
        <v>30421</v>
      </c>
      <c r="J567" s="2">
        <v>6</v>
      </c>
      <c r="K567" s="2" t="s">
        <v>960</v>
      </c>
    </row>
    <row r="568" spans="1:11" x14ac:dyDescent="0.25">
      <c r="A568" s="1">
        <v>567</v>
      </c>
      <c r="B568" s="1">
        <v>8</v>
      </c>
      <c r="C568" s="2" t="s">
        <v>1580</v>
      </c>
      <c r="D568" s="238" t="s">
        <v>603</v>
      </c>
      <c r="E568" s="2" t="s">
        <v>1590</v>
      </c>
      <c r="F568" s="2" t="s">
        <v>949</v>
      </c>
      <c r="G568" s="1" t="s">
        <v>954</v>
      </c>
      <c r="H568" s="2">
        <v>30</v>
      </c>
      <c r="I568" s="235">
        <v>37737</v>
      </c>
      <c r="J568" s="2">
        <v>6</v>
      </c>
      <c r="K568" s="2" t="s">
        <v>960</v>
      </c>
    </row>
    <row r="569" spans="1:11" x14ac:dyDescent="0.25">
      <c r="A569" s="1">
        <v>568</v>
      </c>
      <c r="B569" s="1">
        <v>8</v>
      </c>
      <c r="C569" s="2" t="s">
        <v>1580</v>
      </c>
      <c r="D569" s="238" t="s">
        <v>604</v>
      </c>
      <c r="E569" s="2" t="s">
        <v>1591</v>
      </c>
      <c r="F569" s="2" t="s">
        <v>949</v>
      </c>
      <c r="G569" s="1" t="s">
        <v>954</v>
      </c>
      <c r="H569" s="2">
        <v>55</v>
      </c>
      <c r="I569" s="235">
        <v>45226</v>
      </c>
      <c r="J569" s="2">
        <v>6</v>
      </c>
      <c r="K569" s="2" t="s">
        <v>960</v>
      </c>
    </row>
    <row r="570" spans="1:11" x14ac:dyDescent="0.25">
      <c r="A570" s="1">
        <v>569</v>
      </c>
      <c r="B570" s="1">
        <v>8</v>
      </c>
      <c r="C570" s="2" t="s">
        <v>1580</v>
      </c>
      <c r="D570" s="238" t="s">
        <v>605</v>
      </c>
      <c r="E570" s="2" t="s">
        <v>1592</v>
      </c>
      <c r="F570" s="2" t="s">
        <v>949</v>
      </c>
      <c r="G570" s="1" t="s">
        <v>957</v>
      </c>
      <c r="H570" s="2">
        <v>134</v>
      </c>
      <c r="I570" s="235">
        <v>88762</v>
      </c>
      <c r="J570" s="2">
        <v>13</v>
      </c>
      <c r="K570" s="2" t="s">
        <v>958</v>
      </c>
    </row>
    <row r="571" spans="1:11" x14ac:dyDescent="0.25">
      <c r="A571" s="1">
        <v>570</v>
      </c>
      <c r="B571" s="1">
        <v>8</v>
      </c>
      <c r="C571" s="2" t="s">
        <v>1580</v>
      </c>
      <c r="D571" s="238" t="s">
        <v>606</v>
      </c>
      <c r="E571" s="2" t="s">
        <v>1593</v>
      </c>
      <c r="F571" s="2" t="s">
        <v>949</v>
      </c>
      <c r="G571" s="1" t="s">
        <v>950</v>
      </c>
      <c r="H571" s="2">
        <v>70</v>
      </c>
      <c r="I571" s="235">
        <v>47881</v>
      </c>
      <c r="J571" s="2">
        <v>9</v>
      </c>
      <c r="K571" s="2" t="s">
        <v>973</v>
      </c>
    </row>
    <row r="572" spans="1:11" x14ac:dyDescent="0.25">
      <c r="A572" s="1">
        <v>571</v>
      </c>
      <c r="B572" s="1">
        <v>8</v>
      </c>
      <c r="C572" s="2" t="s">
        <v>1580</v>
      </c>
      <c r="D572" s="238" t="s">
        <v>607</v>
      </c>
      <c r="E572" s="2" t="s">
        <v>1594</v>
      </c>
      <c r="F572" s="2" t="s">
        <v>949</v>
      </c>
      <c r="G572" s="1" t="s">
        <v>950</v>
      </c>
      <c r="H572" s="2">
        <v>120</v>
      </c>
      <c r="I572" s="235">
        <v>89624</v>
      </c>
      <c r="J572" s="2">
        <v>10</v>
      </c>
      <c r="K572" s="2" t="s">
        <v>951</v>
      </c>
    </row>
    <row r="573" spans="1:11" x14ac:dyDescent="0.25">
      <c r="A573" s="1">
        <v>572</v>
      </c>
      <c r="B573" s="1">
        <v>8</v>
      </c>
      <c r="C573" s="2" t="s">
        <v>1580</v>
      </c>
      <c r="D573" s="238" t="s">
        <v>608</v>
      </c>
      <c r="E573" s="2" t="s">
        <v>1595</v>
      </c>
      <c r="F573" s="2" t="s">
        <v>949</v>
      </c>
      <c r="G573" s="1" t="s">
        <v>954</v>
      </c>
      <c r="H573" s="2">
        <v>30</v>
      </c>
      <c r="I573" s="235">
        <v>22687</v>
      </c>
      <c r="J573" s="2">
        <v>5</v>
      </c>
      <c r="K573" s="2" t="s">
        <v>955</v>
      </c>
    </row>
    <row r="574" spans="1:11" x14ac:dyDescent="0.25">
      <c r="A574" s="1">
        <v>573</v>
      </c>
      <c r="B574" s="1">
        <v>8</v>
      </c>
      <c r="C574" s="2" t="s">
        <v>1580</v>
      </c>
      <c r="D574" s="238" t="s">
        <v>609</v>
      </c>
      <c r="E574" s="2" t="s">
        <v>1596</v>
      </c>
      <c r="F574" s="2" t="s">
        <v>949</v>
      </c>
      <c r="G574" s="1" t="s">
        <v>954</v>
      </c>
      <c r="H574" s="2">
        <v>34</v>
      </c>
      <c r="I574" s="235">
        <v>21267</v>
      </c>
      <c r="J574" s="2">
        <v>5</v>
      </c>
      <c r="K574" s="2" t="s">
        <v>955</v>
      </c>
    </row>
    <row r="575" spans="1:11" x14ac:dyDescent="0.25">
      <c r="A575" s="1">
        <v>574</v>
      </c>
      <c r="B575" s="1">
        <v>8</v>
      </c>
      <c r="C575" s="2" t="s">
        <v>1580</v>
      </c>
      <c r="D575" s="238" t="s">
        <v>610</v>
      </c>
      <c r="E575" s="2" t="s">
        <v>1597</v>
      </c>
      <c r="F575" s="2" t="s">
        <v>949</v>
      </c>
      <c r="G575" s="1" t="s">
        <v>954</v>
      </c>
      <c r="H575" s="2">
        <v>30</v>
      </c>
      <c r="I575" s="235">
        <v>24265</v>
      </c>
      <c r="J575" s="2">
        <v>5</v>
      </c>
      <c r="K575" s="2" t="s">
        <v>955</v>
      </c>
    </row>
    <row r="576" spans="1:11" x14ac:dyDescent="0.25">
      <c r="A576" s="1">
        <v>575</v>
      </c>
      <c r="B576" s="1">
        <v>8</v>
      </c>
      <c r="C576" s="2" t="s">
        <v>1580</v>
      </c>
      <c r="D576" s="238" t="s">
        <v>611</v>
      </c>
      <c r="E576" s="2" t="s">
        <v>1598</v>
      </c>
      <c r="F576" s="2" t="s">
        <v>949</v>
      </c>
      <c r="G576" s="1" t="s">
        <v>954</v>
      </c>
      <c r="H576" s="2">
        <v>30</v>
      </c>
      <c r="I576" s="235">
        <v>19394</v>
      </c>
      <c r="J576" s="2">
        <v>5</v>
      </c>
      <c r="K576" s="2" t="s">
        <v>955</v>
      </c>
    </row>
    <row r="577" spans="1:11" x14ac:dyDescent="0.25">
      <c r="A577" s="1">
        <v>576</v>
      </c>
      <c r="B577" s="1">
        <v>8</v>
      </c>
      <c r="C577" s="2" t="s">
        <v>1580</v>
      </c>
      <c r="D577" s="238" t="s">
        <v>612</v>
      </c>
      <c r="E577" s="2" t="s">
        <v>1599</v>
      </c>
      <c r="F577" s="2" t="s">
        <v>949</v>
      </c>
      <c r="G577" s="1" t="s">
        <v>950</v>
      </c>
      <c r="H577" s="2">
        <v>120</v>
      </c>
      <c r="I577" s="235">
        <v>99181</v>
      </c>
      <c r="J577" s="2">
        <v>10</v>
      </c>
      <c r="K577" s="2" t="s">
        <v>951</v>
      </c>
    </row>
    <row r="578" spans="1:11" x14ac:dyDescent="0.25">
      <c r="A578" s="1">
        <v>577</v>
      </c>
      <c r="B578" s="1">
        <v>8</v>
      </c>
      <c r="C578" s="2" t="s">
        <v>1580</v>
      </c>
      <c r="D578" s="238" t="s">
        <v>613</v>
      </c>
      <c r="E578" s="2" t="s">
        <v>1600</v>
      </c>
      <c r="F578" s="2" t="s">
        <v>949</v>
      </c>
      <c r="G578" s="1" t="s">
        <v>976</v>
      </c>
      <c r="H578" s="2">
        <v>10</v>
      </c>
      <c r="I578" s="235">
        <v>18114</v>
      </c>
      <c r="J578" s="2">
        <v>3</v>
      </c>
      <c r="K578" s="2" t="s">
        <v>1025</v>
      </c>
    </row>
    <row r="579" spans="1:11" x14ac:dyDescent="0.25">
      <c r="A579" s="1">
        <v>578</v>
      </c>
      <c r="B579" s="1">
        <v>8</v>
      </c>
      <c r="C579" s="2" t="s">
        <v>1580</v>
      </c>
      <c r="D579" s="238" t="s">
        <v>614</v>
      </c>
      <c r="E579" s="2" t="s">
        <v>1601</v>
      </c>
      <c r="F579" s="2" t="s">
        <v>949</v>
      </c>
      <c r="G579" s="1" t="s">
        <v>976</v>
      </c>
      <c r="H579" s="2">
        <v>10</v>
      </c>
      <c r="I579" s="235">
        <v>18885</v>
      </c>
      <c r="J579" s="2">
        <v>3</v>
      </c>
      <c r="K579" s="2" t="s">
        <v>1025</v>
      </c>
    </row>
    <row r="580" spans="1:11" x14ac:dyDescent="0.25">
      <c r="A580" s="1">
        <v>579</v>
      </c>
      <c r="B580" s="1">
        <v>9</v>
      </c>
      <c r="C580" s="2" t="s">
        <v>1602</v>
      </c>
      <c r="D580" s="238" t="s">
        <v>615</v>
      </c>
      <c r="E580" s="2" t="s">
        <v>1603</v>
      </c>
      <c r="F580" s="2" t="s">
        <v>949</v>
      </c>
      <c r="G580" s="1" t="s">
        <v>976</v>
      </c>
      <c r="H580" s="2">
        <v>10</v>
      </c>
      <c r="I580" s="235">
        <v>11640</v>
      </c>
      <c r="J580" s="2">
        <v>2</v>
      </c>
      <c r="K580" s="2" t="s">
        <v>977</v>
      </c>
    </row>
    <row r="581" spans="1:11" x14ac:dyDescent="0.25">
      <c r="A581" s="1">
        <v>580</v>
      </c>
      <c r="B581" s="1">
        <v>9</v>
      </c>
      <c r="C581" s="2" t="s">
        <v>1602</v>
      </c>
      <c r="D581" s="238" t="s">
        <v>616</v>
      </c>
      <c r="E581" s="2" t="s">
        <v>1604</v>
      </c>
      <c r="F581" s="2" t="s">
        <v>982</v>
      </c>
      <c r="G581" s="1" t="s">
        <v>1009</v>
      </c>
      <c r="H581" s="2">
        <v>626</v>
      </c>
      <c r="I581" s="235">
        <v>120204</v>
      </c>
      <c r="J581" s="2">
        <v>17</v>
      </c>
      <c r="K581" s="2" t="s">
        <v>1010</v>
      </c>
    </row>
    <row r="582" spans="1:11" x14ac:dyDescent="0.25">
      <c r="A582" s="1">
        <v>581</v>
      </c>
      <c r="B582" s="1">
        <v>9</v>
      </c>
      <c r="C582" s="2" t="s">
        <v>1602</v>
      </c>
      <c r="D582" s="238" t="s">
        <v>617</v>
      </c>
      <c r="E582" s="2" t="s">
        <v>1605</v>
      </c>
      <c r="F582" s="2" t="s">
        <v>949</v>
      </c>
      <c r="G582" s="1" t="s">
        <v>954</v>
      </c>
      <c r="H582" s="2">
        <v>50</v>
      </c>
      <c r="I582" s="235">
        <v>36617</v>
      </c>
      <c r="J582" s="2">
        <v>6</v>
      </c>
      <c r="K582" s="2" t="s">
        <v>960</v>
      </c>
    </row>
    <row r="583" spans="1:11" x14ac:dyDescent="0.25">
      <c r="A583" s="1">
        <v>582</v>
      </c>
      <c r="B583" s="1">
        <v>9</v>
      </c>
      <c r="C583" s="2" t="s">
        <v>1602</v>
      </c>
      <c r="D583" s="238" t="s">
        <v>618</v>
      </c>
      <c r="E583" s="2" t="s">
        <v>1606</v>
      </c>
      <c r="F583" s="2" t="s">
        <v>949</v>
      </c>
      <c r="G583" s="1" t="s">
        <v>954</v>
      </c>
      <c r="H583" s="2">
        <v>45</v>
      </c>
      <c r="I583" s="235">
        <v>37263</v>
      </c>
      <c r="J583" s="2">
        <v>6</v>
      </c>
      <c r="K583" s="2" t="s">
        <v>960</v>
      </c>
    </row>
    <row r="584" spans="1:11" x14ac:dyDescent="0.25">
      <c r="A584" s="1">
        <v>583</v>
      </c>
      <c r="B584" s="1">
        <v>9</v>
      </c>
      <c r="C584" s="2" t="s">
        <v>1602</v>
      </c>
      <c r="D584" s="238" t="s">
        <v>619</v>
      </c>
      <c r="E584" s="2" t="s">
        <v>1607</v>
      </c>
      <c r="F584" s="2" t="s">
        <v>949</v>
      </c>
      <c r="G584" s="1" t="s">
        <v>954</v>
      </c>
      <c r="H584" s="2">
        <v>77</v>
      </c>
      <c r="I584" s="235">
        <v>80414</v>
      </c>
      <c r="J584" s="2">
        <v>7</v>
      </c>
      <c r="K584" s="2" t="s">
        <v>964</v>
      </c>
    </row>
    <row r="585" spans="1:11" x14ac:dyDescent="0.25">
      <c r="A585" s="1">
        <v>584</v>
      </c>
      <c r="B585" s="1">
        <v>9</v>
      </c>
      <c r="C585" s="2" t="s">
        <v>1602</v>
      </c>
      <c r="D585" s="238" t="s">
        <v>620</v>
      </c>
      <c r="E585" s="2" t="s">
        <v>1608</v>
      </c>
      <c r="F585" s="2" t="s">
        <v>949</v>
      </c>
      <c r="G585" s="1" t="s">
        <v>957</v>
      </c>
      <c r="H585" s="2">
        <v>90</v>
      </c>
      <c r="I585" s="235">
        <v>79288</v>
      </c>
      <c r="J585" s="2">
        <v>12</v>
      </c>
      <c r="K585" s="2" t="s">
        <v>962</v>
      </c>
    </row>
    <row r="586" spans="1:11" x14ac:dyDescent="0.25">
      <c r="A586" s="1">
        <v>585</v>
      </c>
      <c r="B586" s="1">
        <v>9</v>
      </c>
      <c r="C586" s="2" t="s">
        <v>1602</v>
      </c>
      <c r="D586" s="238" t="s">
        <v>621</v>
      </c>
      <c r="E586" s="2" t="s">
        <v>1609</v>
      </c>
      <c r="F586" s="2" t="s">
        <v>949</v>
      </c>
      <c r="G586" s="1" t="s">
        <v>950</v>
      </c>
      <c r="H586" s="2">
        <v>60</v>
      </c>
      <c r="I586" s="235">
        <v>53831</v>
      </c>
      <c r="J586" s="2">
        <v>10</v>
      </c>
      <c r="K586" s="2" t="s">
        <v>951</v>
      </c>
    </row>
    <row r="587" spans="1:11" x14ac:dyDescent="0.25">
      <c r="A587" s="1">
        <v>586</v>
      </c>
      <c r="B587" s="1">
        <v>9</v>
      </c>
      <c r="C587" s="2" t="s">
        <v>1602</v>
      </c>
      <c r="D587" s="238" t="s">
        <v>622</v>
      </c>
      <c r="E587" s="2" t="s">
        <v>1610</v>
      </c>
      <c r="F587" s="2" t="s">
        <v>949</v>
      </c>
      <c r="G587" s="1" t="s">
        <v>950</v>
      </c>
      <c r="H587" s="2">
        <v>75</v>
      </c>
      <c r="I587" s="235">
        <v>39389</v>
      </c>
      <c r="J587" s="2">
        <v>9</v>
      </c>
      <c r="K587" s="2" t="s">
        <v>973</v>
      </c>
    </row>
    <row r="588" spans="1:11" x14ac:dyDescent="0.25">
      <c r="A588" s="1">
        <v>587</v>
      </c>
      <c r="B588" s="1">
        <v>9</v>
      </c>
      <c r="C588" s="2" t="s">
        <v>1602</v>
      </c>
      <c r="D588" s="238" t="s">
        <v>623</v>
      </c>
      <c r="E588" s="2" t="s">
        <v>1611</v>
      </c>
      <c r="F588" s="2" t="s">
        <v>949</v>
      </c>
      <c r="G588" s="1" t="s">
        <v>954</v>
      </c>
      <c r="H588" s="2">
        <v>30</v>
      </c>
      <c r="I588" s="235">
        <v>29292</v>
      </c>
      <c r="J588" s="2">
        <v>5</v>
      </c>
      <c r="K588" s="2" t="s">
        <v>955</v>
      </c>
    </row>
    <row r="589" spans="1:11" x14ac:dyDescent="0.25">
      <c r="A589" s="1">
        <v>588</v>
      </c>
      <c r="B589" s="1">
        <v>9</v>
      </c>
      <c r="C589" s="2" t="s">
        <v>1602</v>
      </c>
      <c r="D589" s="238" t="s">
        <v>624</v>
      </c>
      <c r="E589" s="2" t="s">
        <v>1612</v>
      </c>
      <c r="F589" s="2" t="s">
        <v>949</v>
      </c>
      <c r="G589" s="1" t="s">
        <v>954</v>
      </c>
      <c r="H589" s="2">
        <v>30</v>
      </c>
      <c r="I589" s="235">
        <v>54895</v>
      </c>
      <c r="J589" s="2">
        <v>6</v>
      </c>
      <c r="K589" s="2" t="s">
        <v>960</v>
      </c>
    </row>
    <row r="590" spans="1:11" x14ac:dyDescent="0.25">
      <c r="A590" s="1">
        <v>589</v>
      </c>
      <c r="B590" s="1">
        <v>9</v>
      </c>
      <c r="C590" s="2" t="s">
        <v>1602</v>
      </c>
      <c r="D590" s="238" t="s">
        <v>625</v>
      </c>
      <c r="E590" s="2" t="s">
        <v>1613</v>
      </c>
      <c r="F590" s="2" t="s">
        <v>949</v>
      </c>
      <c r="G590" s="1" t="s">
        <v>983</v>
      </c>
      <c r="H590" s="2">
        <v>277</v>
      </c>
      <c r="I590" s="235">
        <v>93644</v>
      </c>
      <c r="J590" s="2">
        <v>15</v>
      </c>
      <c r="K590" s="2" t="s">
        <v>984</v>
      </c>
    </row>
    <row r="591" spans="1:11" x14ac:dyDescent="0.25">
      <c r="A591" s="1">
        <v>590</v>
      </c>
      <c r="B591" s="1">
        <v>9</v>
      </c>
      <c r="C591" s="2" t="s">
        <v>1602</v>
      </c>
      <c r="D591" s="238" t="s">
        <v>626</v>
      </c>
      <c r="E591" s="2" t="s">
        <v>1614</v>
      </c>
      <c r="F591" s="2" t="s">
        <v>949</v>
      </c>
      <c r="G591" s="1" t="s">
        <v>954</v>
      </c>
      <c r="H591" s="2">
        <v>30</v>
      </c>
      <c r="I591" s="235">
        <v>34509</v>
      </c>
      <c r="J591" s="2">
        <v>6</v>
      </c>
      <c r="K591" s="2" t="s">
        <v>960</v>
      </c>
    </row>
    <row r="592" spans="1:11" x14ac:dyDescent="0.25">
      <c r="A592" s="1">
        <v>591</v>
      </c>
      <c r="B592" s="1">
        <v>9</v>
      </c>
      <c r="C592" s="2" t="s">
        <v>1602</v>
      </c>
      <c r="D592" s="238" t="s">
        <v>627</v>
      </c>
      <c r="E592" s="2" t="s">
        <v>1615</v>
      </c>
      <c r="F592" s="2" t="s">
        <v>949</v>
      </c>
      <c r="G592" s="1" t="s">
        <v>957</v>
      </c>
      <c r="H592" s="2">
        <v>121</v>
      </c>
      <c r="I592" s="235">
        <v>70128</v>
      </c>
      <c r="J592" s="2">
        <v>13</v>
      </c>
      <c r="K592" s="2" t="s">
        <v>958</v>
      </c>
    </row>
    <row r="593" spans="1:11" x14ac:dyDescent="0.25">
      <c r="A593" s="1">
        <v>592</v>
      </c>
      <c r="B593" s="1">
        <v>9</v>
      </c>
      <c r="C593" s="2" t="s">
        <v>1602</v>
      </c>
      <c r="D593" s="238" t="s">
        <v>628</v>
      </c>
      <c r="E593" s="2" t="s">
        <v>1616</v>
      </c>
      <c r="F593" s="2" t="s">
        <v>949</v>
      </c>
      <c r="G593" s="1" t="s">
        <v>954</v>
      </c>
      <c r="H593" s="2">
        <v>60</v>
      </c>
      <c r="I593" s="235">
        <v>47085</v>
      </c>
      <c r="J593" s="2">
        <v>6</v>
      </c>
      <c r="K593" s="2" t="s">
        <v>960</v>
      </c>
    </row>
    <row r="594" spans="1:11" x14ac:dyDescent="0.25">
      <c r="A594" s="1">
        <v>593</v>
      </c>
      <c r="B594" s="1">
        <v>9</v>
      </c>
      <c r="C594" s="2" t="s">
        <v>1602</v>
      </c>
      <c r="D594" s="238" t="s">
        <v>629</v>
      </c>
      <c r="E594" s="2" t="s">
        <v>1617</v>
      </c>
      <c r="F594" s="2" t="s">
        <v>949</v>
      </c>
      <c r="G594" s="1" t="s">
        <v>954</v>
      </c>
      <c r="H594" s="2">
        <v>30</v>
      </c>
      <c r="I594" s="235">
        <v>24265</v>
      </c>
      <c r="J594" s="2">
        <v>5</v>
      </c>
      <c r="K594" s="2" t="s">
        <v>955</v>
      </c>
    </row>
    <row r="595" spans="1:11" x14ac:dyDescent="0.25">
      <c r="A595" s="1">
        <v>594</v>
      </c>
      <c r="B595" s="1">
        <v>9</v>
      </c>
      <c r="C595" s="2" t="s">
        <v>1602</v>
      </c>
      <c r="D595" s="238" t="s">
        <v>630</v>
      </c>
      <c r="E595" s="2" t="s">
        <v>1618</v>
      </c>
      <c r="F595" s="2" t="s">
        <v>949</v>
      </c>
      <c r="G595" s="1" t="s">
        <v>954</v>
      </c>
      <c r="H595" s="2">
        <v>30</v>
      </c>
      <c r="I595" s="235">
        <v>19645</v>
      </c>
      <c r="J595" s="2">
        <v>5</v>
      </c>
      <c r="K595" s="2" t="s">
        <v>955</v>
      </c>
    </row>
    <row r="596" spans="1:11" x14ac:dyDescent="0.25">
      <c r="A596" s="1">
        <v>595</v>
      </c>
      <c r="B596" s="1">
        <v>9</v>
      </c>
      <c r="C596" s="2" t="s">
        <v>1619</v>
      </c>
      <c r="D596" s="238" t="s">
        <v>631</v>
      </c>
      <c r="E596" s="2" t="s">
        <v>1620</v>
      </c>
      <c r="F596" s="2" t="s">
        <v>945</v>
      </c>
      <c r="G596" s="1" t="s">
        <v>946</v>
      </c>
      <c r="H596" s="2">
        <v>1278</v>
      </c>
      <c r="I596" s="235">
        <v>0</v>
      </c>
      <c r="J596" s="2">
        <v>20</v>
      </c>
      <c r="K596" s="2" t="s">
        <v>1091</v>
      </c>
    </row>
    <row r="597" spans="1:11" x14ac:dyDescent="0.25">
      <c r="A597" s="1">
        <v>596</v>
      </c>
      <c r="B597" s="1">
        <v>9</v>
      </c>
      <c r="C597" s="2" t="s">
        <v>1619</v>
      </c>
      <c r="D597" s="238" t="s">
        <v>632</v>
      </c>
      <c r="E597" s="2" t="s">
        <v>1621</v>
      </c>
      <c r="F597" s="2" t="s">
        <v>949</v>
      </c>
      <c r="G597" s="1" t="s">
        <v>957</v>
      </c>
      <c r="H597" s="2">
        <v>120</v>
      </c>
      <c r="I597" s="235">
        <v>72375</v>
      </c>
      <c r="J597" s="2">
        <v>13</v>
      </c>
      <c r="K597" s="2" t="s">
        <v>958</v>
      </c>
    </row>
    <row r="598" spans="1:11" x14ac:dyDescent="0.25">
      <c r="A598" s="1">
        <v>597</v>
      </c>
      <c r="B598" s="1">
        <v>9</v>
      </c>
      <c r="C598" s="2" t="s">
        <v>1619</v>
      </c>
      <c r="D598" s="238" t="s">
        <v>633</v>
      </c>
      <c r="E598" s="2" t="s">
        <v>1622</v>
      </c>
      <c r="F598" s="2" t="s">
        <v>949</v>
      </c>
      <c r="G598" s="1" t="s">
        <v>954</v>
      </c>
      <c r="H598" s="2">
        <v>55</v>
      </c>
      <c r="I598" s="235">
        <v>54903</v>
      </c>
      <c r="J598" s="2">
        <v>6</v>
      </c>
      <c r="K598" s="2" t="s">
        <v>960</v>
      </c>
    </row>
    <row r="599" spans="1:11" x14ac:dyDescent="0.25">
      <c r="A599" s="1">
        <v>598</v>
      </c>
      <c r="B599" s="1">
        <v>9</v>
      </c>
      <c r="C599" s="2" t="s">
        <v>1619</v>
      </c>
      <c r="D599" s="238" t="s">
        <v>634</v>
      </c>
      <c r="E599" s="2" t="s">
        <v>1623</v>
      </c>
      <c r="F599" s="2" t="s">
        <v>949</v>
      </c>
      <c r="G599" s="1" t="s">
        <v>954</v>
      </c>
      <c r="H599" s="2">
        <v>60</v>
      </c>
      <c r="I599" s="235">
        <v>57176</v>
      </c>
      <c r="J599" s="2">
        <v>6</v>
      </c>
      <c r="K599" s="2" t="s">
        <v>960</v>
      </c>
    </row>
    <row r="600" spans="1:11" x14ac:dyDescent="0.25">
      <c r="A600" s="1">
        <v>599</v>
      </c>
      <c r="B600" s="1">
        <v>9</v>
      </c>
      <c r="C600" s="2" t="s">
        <v>1619</v>
      </c>
      <c r="D600" s="238" t="s">
        <v>635</v>
      </c>
      <c r="E600" s="2" t="s">
        <v>1624</v>
      </c>
      <c r="F600" s="2" t="s">
        <v>949</v>
      </c>
      <c r="G600" s="1" t="s">
        <v>954</v>
      </c>
      <c r="H600" s="2">
        <v>35</v>
      </c>
      <c r="I600" s="235">
        <v>17619</v>
      </c>
      <c r="J600" s="2">
        <v>5</v>
      </c>
      <c r="K600" s="2" t="s">
        <v>955</v>
      </c>
    </row>
    <row r="601" spans="1:11" x14ac:dyDescent="0.25">
      <c r="A601" s="1">
        <v>600</v>
      </c>
      <c r="B601" s="1">
        <v>9</v>
      </c>
      <c r="C601" s="2" t="s">
        <v>1619</v>
      </c>
      <c r="D601" s="238" t="s">
        <v>636</v>
      </c>
      <c r="E601" s="2" t="s">
        <v>1625</v>
      </c>
      <c r="F601" s="2" t="s">
        <v>949</v>
      </c>
      <c r="G601" s="1" t="s">
        <v>950</v>
      </c>
      <c r="H601" s="2">
        <v>64</v>
      </c>
      <c r="I601" s="235">
        <v>53995</v>
      </c>
      <c r="J601" s="2">
        <v>10</v>
      </c>
      <c r="K601" s="2" t="s">
        <v>951</v>
      </c>
    </row>
    <row r="602" spans="1:11" x14ac:dyDescent="0.25">
      <c r="A602" s="1">
        <v>601</v>
      </c>
      <c r="B602" s="1">
        <v>9</v>
      </c>
      <c r="C602" s="2" t="s">
        <v>1619</v>
      </c>
      <c r="D602" s="238" t="s">
        <v>637</v>
      </c>
      <c r="E602" s="2" t="s">
        <v>1626</v>
      </c>
      <c r="F602" s="2" t="s">
        <v>949</v>
      </c>
      <c r="G602" s="1" t="s">
        <v>957</v>
      </c>
      <c r="H602" s="2">
        <v>91</v>
      </c>
      <c r="I602" s="235">
        <v>57754</v>
      </c>
      <c r="J602" s="2">
        <v>12</v>
      </c>
      <c r="K602" s="2" t="s">
        <v>962</v>
      </c>
    </row>
    <row r="603" spans="1:11" x14ac:dyDescent="0.25">
      <c r="A603" s="1">
        <v>602</v>
      </c>
      <c r="B603" s="1">
        <v>9</v>
      </c>
      <c r="C603" s="2" t="s">
        <v>1619</v>
      </c>
      <c r="D603" s="238" t="s">
        <v>638</v>
      </c>
      <c r="E603" s="2" t="s">
        <v>1627</v>
      </c>
      <c r="F603" s="2" t="s">
        <v>949</v>
      </c>
      <c r="G603" s="1" t="s">
        <v>957</v>
      </c>
      <c r="H603" s="2">
        <v>125</v>
      </c>
      <c r="I603" s="235">
        <v>97150</v>
      </c>
      <c r="J603" s="2">
        <v>13</v>
      </c>
      <c r="K603" s="2" t="s">
        <v>958</v>
      </c>
    </row>
    <row r="604" spans="1:11" x14ac:dyDescent="0.25">
      <c r="A604" s="1">
        <v>603</v>
      </c>
      <c r="B604" s="1">
        <v>9</v>
      </c>
      <c r="C604" s="2" t="s">
        <v>1619</v>
      </c>
      <c r="D604" s="238" t="s">
        <v>639</v>
      </c>
      <c r="E604" s="2" t="s">
        <v>1628</v>
      </c>
      <c r="F604" s="2" t="s">
        <v>949</v>
      </c>
      <c r="G604" s="1" t="s">
        <v>954</v>
      </c>
      <c r="H604" s="2">
        <v>66</v>
      </c>
      <c r="I604" s="235">
        <v>52415</v>
      </c>
      <c r="J604" s="2">
        <v>6</v>
      </c>
      <c r="K604" s="2" t="s">
        <v>960</v>
      </c>
    </row>
    <row r="605" spans="1:11" x14ac:dyDescent="0.25">
      <c r="A605" s="1">
        <v>604</v>
      </c>
      <c r="B605" s="1">
        <v>9</v>
      </c>
      <c r="C605" s="2" t="s">
        <v>1619</v>
      </c>
      <c r="D605" s="238" t="s">
        <v>640</v>
      </c>
      <c r="E605" s="2" t="s">
        <v>1629</v>
      </c>
      <c r="F605" s="2" t="s">
        <v>949</v>
      </c>
      <c r="G605" s="1" t="s">
        <v>954</v>
      </c>
      <c r="H605" s="2">
        <v>77</v>
      </c>
      <c r="I605" s="235">
        <v>84403</v>
      </c>
      <c r="J605" s="2">
        <v>7</v>
      </c>
      <c r="K605" s="2" t="s">
        <v>964</v>
      </c>
    </row>
    <row r="606" spans="1:11" x14ac:dyDescent="0.25">
      <c r="A606" s="1">
        <v>605</v>
      </c>
      <c r="B606" s="1">
        <v>9</v>
      </c>
      <c r="C606" s="2" t="s">
        <v>1619</v>
      </c>
      <c r="D606" s="238" t="s">
        <v>641</v>
      </c>
      <c r="E606" s="2" t="s">
        <v>1630</v>
      </c>
      <c r="F606" s="2" t="s">
        <v>949</v>
      </c>
      <c r="G606" s="1" t="s">
        <v>954</v>
      </c>
      <c r="H606" s="2">
        <v>54</v>
      </c>
      <c r="I606" s="235">
        <v>30920</v>
      </c>
      <c r="J606" s="2">
        <v>6</v>
      </c>
      <c r="K606" s="2" t="s">
        <v>960</v>
      </c>
    </row>
    <row r="607" spans="1:11" x14ac:dyDescent="0.25">
      <c r="A607" s="1">
        <v>606</v>
      </c>
      <c r="B607" s="1">
        <v>9</v>
      </c>
      <c r="C607" s="2" t="s">
        <v>1619</v>
      </c>
      <c r="D607" s="238" t="s">
        <v>642</v>
      </c>
      <c r="E607" s="2" t="s">
        <v>1631</v>
      </c>
      <c r="F607" s="2" t="s">
        <v>949</v>
      </c>
      <c r="G607" s="1" t="s">
        <v>957</v>
      </c>
      <c r="H607" s="2">
        <v>152</v>
      </c>
      <c r="I607" s="235">
        <v>63157</v>
      </c>
      <c r="J607" s="2">
        <v>13</v>
      </c>
      <c r="K607" s="2" t="s">
        <v>958</v>
      </c>
    </row>
    <row r="608" spans="1:11" x14ac:dyDescent="0.25">
      <c r="A608" s="1">
        <v>607</v>
      </c>
      <c r="B608" s="1">
        <v>9</v>
      </c>
      <c r="C608" s="2" t="s">
        <v>1619</v>
      </c>
      <c r="D608" s="238" t="s">
        <v>643</v>
      </c>
      <c r="E608" s="2" t="s">
        <v>1632</v>
      </c>
      <c r="F608" s="2" t="s">
        <v>949</v>
      </c>
      <c r="G608" s="1" t="s">
        <v>950</v>
      </c>
      <c r="H608" s="2">
        <v>65</v>
      </c>
      <c r="I608" s="235">
        <v>57226</v>
      </c>
      <c r="J608" s="2">
        <v>10</v>
      </c>
      <c r="K608" s="2" t="s">
        <v>951</v>
      </c>
    </row>
    <row r="609" spans="1:11" x14ac:dyDescent="0.25">
      <c r="A609" s="1">
        <v>608</v>
      </c>
      <c r="B609" s="1">
        <v>9</v>
      </c>
      <c r="C609" s="2" t="s">
        <v>1619</v>
      </c>
      <c r="D609" s="238" t="s">
        <v>644</v>
      </c>
      <c r="E609" s="2" t="s">
        <v>1633</v>
      </c>
      <c r="F609" s="2" t="s">
        <v>949</v>
      </c>
      <c r="G609" s="1" t="s">
        <v>950</v>
      </c>
      <c r="H609" s="2">
        <v>90</v>
      </c>
      <c r="I609" s="235">
        <v>81488</v>
      </c>
      <c r="J609" s="2">
        <v>10</v>
      </c>
      <c r="K609" s="2" t="s">
        <v>951</v>
      </c>
    </row>
    <row r="610" spans="1:11" x14ac:dyDescent="0.25">
      <c r="A610" s="1">
        <v>609</v>
      </c>
      <c r="B610" s="1">
        <v>9</v>
      </c>
      <c r="C610" s="2" t="s">
        <v>1619</v>
      </c>
      <c r="D610" s="238" t="s">
        <v>645</v>
      </c>
      <c r="E610" s="2" t="s">
        <v>1634</v>
      </c>
      <c r="F610" s="2" t="s">
        <v>949</v>
      </c>
      <c r="G610" s="1" t="s">
        <v>957</v>
      </c>
      <c r="H610" s="2">
        <v>209</v>
      </c>
      <c r="I610" s="235">
        <v>93563</v>
      </c>
      <c r="J610" s="2">
        <v>13</v>
      </c>
      <c r="K610" s="2" t="s">
        <v>958</v>
      </c>
    </row>
    <row r="611" spans="1:11" x14ac:dyDescent="0.25">
      <c r="A611" s="1">
        <v>610</v>
      </c>
      <c r="B611" s="1">
        <v>9</v>
      </c>
      <c r="C611" s="2" t="s">
        <v>1619</v>
      </c>
      <c r="D611" s="238" t="s">
        <v>646</v>
      </c>
      <c r="E611" s="2" t="s">
        <v>1635</v>
      </c>
      <c r="F611" s="2" t="s">
        <v>949</v>
      </c>
      <c r="G611" s="1" t="s">
        <v>954</v>
      </c>
      <c r="H611" s="2">
        <v>60</v>
      </c>
      <c r="I611" s="235">
        <v>57180</v>
      </c>
      <c r="J611" s="2">
        <v>6</v>
      </c>
      <c r="K611" s="2" t="s">
        <v>960</v>
      </c>
    </row>
    <row r="612" spans="1:11" x14ac:dyDescent="0.25">
      <c r="A612" s="1">
        <v>611</v>
      </c>
      <c r="B612" s="1">
        <v>9</v>
      </c>
      <c r="C612" s="2" t="s">
        <v>1619</v>
      </c>
      <c r="D612" s="238" t="s">
        <v>647</v>
      </c>
      <c r="E612" s="2" t="s">
        <v>1636</v>
      </c>
      <c r="F612" s="2" t="s">
        <v>949</v>
      </c>
      <c r="G612" s="1" t="s">
        <v>950</v>
      </c>
      <c r="H612" s="2">
        <v>89</v>
      </c>
      <c r="I612" s="235">
        <v>60919</v>
      </c>
      <c r="J612" s="2">
        <v>10</v>
      </c>
      <c r="K612" s="2" t="s">
        <v>951</v>
      </c>
    </row>
    <row r="613" spans="1:11" x14ac:dyDescent="0.25">
      <c r="A613" s="1">
        <v>612</v>
      </c>
      <c r="B613" s="1">
        <v>9</v>
      </c>
      <c r="C613" s="2" t="s">
        <v>1619</v>
      </c>
      <c r="D613" s="238" t="s">
        <v>648</v>
      </c>
      <c r="E613" s="2" t="s">
        <v>1637</v>
      </c>
      <c r="F613" s="2" t="s">
        <v>949</v>
      </c>
      <c r="G613" s="1" t="s">
        <v>950</v>
      </c>
      <c r="H613" s="2">
        <v>121</v>
      </c>
      <c r="I613" s="235">
        <v>58425</v>
      </c>
      <c r="J613" s="2">
        <v>10</v>
      </c>
      <c r="K613" s="2" t="s">
        <v>951</v>
      </c>
    </row>
    <row r="614" spans="1:11" x14ac:dyDescent="0.25">
      <c r="A614" s="1">
        <v>613</v>
      </c>
      <c r="B614" s="1">
        <v>9</v>
      </c>
      <c r="C614" s="2" t="s">
        <v>1619</v>
      </c>
      <c r="D614" s="238" t="s">
        <v>649</v>
      </c>
      <c r="E614" s="2" t="s">
        <v>1638</v>
      </c>
      <c r="F614" s="2" t="s">
        <v>949</v>
      </c>
      <c r="G614" s="1" t="s">
        <v>954</v>
      </c>
      <c r="H614" s="2">
        <v>34</v>
      </c>
      <c r="I614" s="235">
        <v>21399</v>
      </c>
      <c r="J614" s="2">
        <v>5</v>
      </c>
      <c r="K614" s="2" t="s">
        <v>955</v>
      </c>
    </row>
    <row r="615" spans="1:11" x14ac:dyDescent="0.25">
      <c r="A615" s="1">
        <v>614</v>
      </c>
      <c r="B615" s="1">
        <v>9</v>
      </c>
      <c r="C615" s="2" t="s">
        <v>1619</v>
      </c>
      <c r="D615" s="238" t="s">
        <v>650</v>
      </c>
      <c r="E615" s="2" t="s">
        <v>1639</v>
      </c>
      <c r="F615" s="2" t="s">
        <v>949</v>
      </c>
      <c r="G615" s="1" t="s">
        <v>950</v>
      </c>
      <c r="H615" s="2">
        <v>135</v>
      </c>
      <c r="I615" s="235">
        <v>97103</v>
      </c>
      <c r="J615" s="2">
        <v>10</v>
      </c>
      <c r="K615" s="2" t="s">
        <v>951</v>
      </c>
    </row>
    <row r="616" spans="1:11" x14ac:dyDescent="0.25">
      <c r="A616" s="1">
        <v>615</v>
      </c>
      <c r="B616" s="1">
        <v>9</v>
      </c>
      <c r="C616" s="2" t="s">
        <v>1619</v>
      </c>
      <c r="D616" s="238" t="s">
        <v>651</v>
      </c>
      <c r="E616" s="2" t="s">
        <v>1640</v>
      </c>
      <c r="F616" s="2" t="s">
        <v>982</v>
      </c>
      <c r="G616" s="1" t="s">
        <v>983</v>
      </c>
      <c r="H616" s="2">
        <v>239</v>
      </c>
      <c r="I616" s="235">
        <v>148311</v>
      </c>
      <c r="J616" s="2">
        <v>15</v>
      </c>
      <c r="K616" s="2" t="s">
        <v>984</v>
      </c>
    </row>
    <row r="617" spans="1:11" x14ac:dyDescent="0.25">
      <c r="A617" s="1">
        <v>616</v>
      </c>
      <c r="B617" s="1">
        <v>9</v>
      </c>
      <c r="C617" s="2" t="s">
        <v>1619</v>
      </c>
      <c r="D617" s="238" t="s">
        <v>652</v>
      </c>
      <c r="E617" s="2" t="s">
        <v>1641</v>
      </c>
      <c r="F617" s="2" t="s">
        <v>949</v>
      </c>
      <c r="G617" s="1" t="s">
        <v>954</v>
      </c>
      <c r="H617" s="2">
        <v>60</v>
      </c>
      <c r="I617" s="235">
        <v>46639</v>
      </c>
      <c r="J617" s="2">
        <v>6</v>
      </c>
      <c r="K617" s="2" t="s">
        <v>960</v>
      </c>
    </row>
    <row r="618" spans="1:11" x14ac:dyDescent="0.25">
      <c r="A618" s="1">
        <v>617</v>
      </c>
      <c r="B618" s="1">
        <v>9</v>
      </c>
      <c r="C618" s="2" t="s">
        <v>1619</v>
      </c>
      <c r="D618" s="238" t="s">
        <v>653</v>
      </c>
      <c r="E618" s="2" t="s">
        <v>1642</v>
      </c>
      <c r="F618" s="2" t="s">
        <v>949</v>
      </c>
      <c r="G618" s="1" t="s">
        <v>954</v>
      </c>
      <c r="H618" s="2">
        <v>30</v>
      </c>
      <c r="I618" s="235">
        <v>27579</v>
      </c>
      <c r="J618" s="2">
        <v>5</v>
      </c>
      <c r="K618" s="2" t="s">
        <v>955</v>
      </c>
    </row>
    <row r="619" spans="1:11" x14ac:dyDescent="0.25">
      <c r="A619" s="1">
        <v>618</v>
      </c>
      <c r="B619" s="1">
        <v>9</v>
      </c>
      <c r="C619" s="2" t="s">
        <v>1619</v>
      </c>
      <c r="D619" s="238" t="s">
        <v>654</v>
      </c>
      <c r="E619" s="2" t="s">
        <v>1643</v>
      </c>
      <c r="F619" s="2" t="s">
        <v>949</v>
      </c>
      <c r="G619" s="1" t="s">
        <v>954</v>
      </c>
      <c r="H619" s="2">
        <v>49</v>
      </c>
      <c r="I619" s="235">
        <v>17666</v>
      </c>
      <c r="J619" s="2">
        <v>5</v>
      </c>
      <c r="K619" s="2" t="s">
        <v>955</v>
      </c>
    </row>
    <row r="620" spans="1:11" x14ac:dyDescent="0.25">
      <c r="A620" s="1">
        <v>619</v>
      </c>
      <c r="B620" s="1">
        <v>9</v>
      </c>
      <c r="C620" s="2" t="s">
        <v>1619</v>
      </c>
      <c r="D620" s="238" t="s">
        <v>655</v>
      </c>
      <c r="E620" s="2" t="s">
        <v>1644</v>
      </c>
      <c r="F620" s="2" t="s">
        <v>949</v>
      </c>
      <c r="G620" s="1" t="s">
        <v>954</v>
      </c>
      <c r="H620" s="2">
        <v>60</v>
      </c>
      <c r="I620" s="235">
        <v>35748</v>
      </c>
      <c r="J620" s="2">
        <v>6</v>
      </c>
      <c r="K620" s="2" t="s">
        <v>960</v>
      </c>
    </row>
    <row r="621" spans="1:11" x14ac:dyDescent="0.25">
      <c r="A621" s="1">
        <v>620</v>
      </c>
      <c r="B621" s="1">
        <v>9</v>
      </c>
      <c r="C621" s="2" t="s">
        <v>1619</v>
      </c>
      <c r="D621" s="238" t="s">
        <v>656</v>
      </c>
      <c r="E621" s="2" t="s">
        <v>1645</v>
      </c>
      <c r="F621" s="2" t="s">
        <v>949</v>
      </c>
      <c r="G621" s="1" t="s">
        <v>954</v>
      </c>
      <c r="H621" s="2">
        <v>30</v>
      </c>
      <c r="I621" s="235">
        <v>20779</v>
      </c>
      <c r="J621" s="2">
        <v>5</v>
      </c>
      <c r="K621" s="2" t="s">
        <v>955</v>
      </c>
    </row>
    <row r="622" spans="1:11" x14ac:dyDescent="0.25">
      <c r="A622" s="1">
        <v>621</v>
      </c>
      <c r="B622" s="1">
        <v>9</v>
      </c>
      <c r="C622" s="2" t="s">
        <v>1619</v>
      </c>
      <c r="D622" s="238" t="s">
        <v>657</v>
      </c>
      <c r="E622" s="2" t="s">
        <v>1646</v>
      </c>
      <c r="F622" s="2" t="s">
        <v>949</v>
      </c>
      <c r="G622" s="1" t="s">
        <v>954</v>
      </c>
      <c r="H622" s="2">
        <v>34</v>
      </c>
      <c r="I622" s="235">
        <v>24418</v>
      </c>
      <c r="J622" s="2">
        <v>5</v>
      </c>
      <c r="K622" s="2" t="s">
        <v>955</v>
      </c>
    </row>
    <row r="623" spans="1:11" x14ac:dyDescent="0.25">
      <c r="A623" s="1">
        <v>622</v>
      </c>
      <c r="B623" s="1">
        <v>9</v>
      </c>
      <c r="C623" s="2" t="s">
        <v>1619</v>
      </c>
      <c r="D623" s="238" t="s">
        <v>658</v>
      </c>
      <c r="E623" s="2" t="s">
        <v>1647</v>
      </c>
      <c r="F623" s="2" t="s">
        <v>949</v>
      </c>
      <c r="G623" s="1" t="s">
        <v>954</v>
      </c>
      <c r="H623" s="2">
        <v>30</v>
      </c>
      <c r="I623" s="235">
        <v>33213</v>
      </c>
      <c r="J623" s="2">
        <v>6</v>
      </c>
      <c r="K623" s="2" t="s">
        <v>960</v>
      </c>
    </row>
    <row r="624" spans="1:11" x14ac:dyDescent="0.25">
      <c r="A624" s="1">
        <v>623</v>
      </c>
      <c r="B624" s="1">
        <v>9</v>
      </c>
      <c r="C624" s="2" t="s">
        <v>1619</v>
      </c>
      <c r="D624" s="238" t="s">
        <v>659</v>
      </c>
      <c r="E624" s="2" t="s">
        <v>1648</v>
      </c>
      <c r="F624" s="2" t="s">
        <v>982</v>
      </c>
      <c r="G624" s="1" t="s">
        <v>983</v>
      </c>
      <c r="H624" s="2">
        <v>200</v>
      </c>
      <c r="I624" s="235">
        <v>83651</v>
      </c>
      <c r="J624" s="2">
        <v>15</v>
      </c>
      <c r="K624" s="2" t="s">
        <v>984</v>
      </c>
    </row>
    <row r="625" spans="1:11" x14ac:dyDescent="0.25">
      <c r="A625" s="1">
        <v>624</v>
      </c>
      <c r="B625" s="1">
        <v>9</v>
      </c>
      <c r="C625" s="2" t="s">
        <v>1619</v>
      </c>
      <c r="D625" s="238" t="s">
        <v>660</v>
      </c>
      <c r="E625" s="2" t="s">
        <v>1649</v>
      </c>
      <c r="F625" s="2" t="s">
        <v>949</v>
      </c>
      <c r="G625" s="1" t="s">
        <v>976</v>
      </c>
      <c r="H625" s="2">
        <v>30</v>
      </c>
      <c r="I625" s="235">
        <v>25465</v>
      </c>
      <c r="J625" s="2">
        <v>4</v>
      </c>
      <c r="K625" s="2" t="s">
        <v>1088</v>
      </c>
    </row>
    <row r="626" spans="1:11" x14ac:dyDescent="0.25">
      <c r="A626" s="1">
        <v>625</v>
      </c>
      <c r="B626" s="1">
        <v>9</v>
      </c>
      <c r="C626" s="2" t="s">
        <v>1619</v>
      </c>
      <c r="D626" s="238" t="s">
        <v>661</v>
      </c>
      <c r="E626" s="2" t="s">
        <v>1650</v>
      </c>
      <c r="F626" s="2" t="s">
        <v>949</v>
      </c>
      <c r="G626" s="1" t="s">
        <v>976</v>
      </c>
      <c r="H626" s="2">
        <v>30</v>
      </c>
      <c r="I626" s="235">
        <v>18122</v>
      </c>
      <c r="J626" s="2">
        <v>3</v>
      </c>
      <c r="K626" s="2" t="s">
        <v>1025</v>
      </c>
    </row>
    <row r="627" spans="1:11" x14ac:dyDescent="0.25">
      <c r="A627" s="1">
        <v>626</v>
      </c>
      <c r="B627" s="1">
        <v>9</v>
      </c>
      <c r="C627" s="2" t="s">
        <v>1619</v>
      </c>
      <c r="D627" s="238" t="s">
        <v>662</v>
      </c>
      <c r="E627" s="2" t="s">
        <v>1651</v>
      </c>
      <c r="F627" s="2" t="s">
        <v>949</v>
      </c>
      <c r="G627" s="1" t="s">
        <v>976</v>
      </c>
      <c r="H627" s="2">
        <v>30</v>
      </c>
      <c r="I627" s="235">
        <v>16782</v>
      </c>
      <c r="J627" s="2">
        <v>3</v>
      </c>
      <c r="K627" s="2" t="s">
        <v>1025</v>
      </c>
    </row>
    <row r="628" spans="1:11" x14ac:dyDescent="0.25">
      <c r="A628" s="1">
        <v>627</v>
      </c>
      <c r="B628" s="1">
        <v>9</v>
      </c>
      <c r="C628" s="2" t="s">
        <v>1619</v>
      </c>
      <c r="D628" s="238" t="s">
        <v>663</v>
      </c>
      <c r="E628" s="2" t="s">
        <v>1652</v>
      </c>
      <c r="F628" s="2" t="s">
        <v>949</v>
      </c>
      <c r="G628" s="1" t="s">
        <v>976</v>
      </c>
      <c r="H628" s="2">
        <v>30</v>
      </c>
      <c r="I628" s="235">
        <v>18636</v>
      </c>
      <c r="J628" s="2">
        <v>3</v>
      </c>
      <c r="K628" s="2" t="s">
        <v>1025</v>
      </c>
    </row>
    <row r="629" spans="1:11" x14ac:dyDescent="0.25">
      <c r="A629" s="1">
        <v>628</v>
      </c>
      <c r="B629" s="1">
        <v>9</v>
      </c>
      <c r="C629" s="2" t="s">
        <v>1653</v>
      </c>
      <c r="D629" s="238" t="s">
        <v>664</v>
      </c>
      <c r="E629" s="2" t="s">
        <v>1654</v>
      </c>
      <c r="F629" s="2" t="s">
        <v>945</v>
      </c>
      <c r="G629" s="1" t="s">
        <v>946</v>
      </c>
      <c r="H629" s="2">
        <v>887</v>
      </c>
      <c r="I629" s="235">
        <v>42585</v>
      </c>
      <c r="J629" s="2">
        <v>19</v>
      </c>
      <c r="K629" s="2" t="s">
        <v>947</v>
      </c>
    </row>
    <row r="630" spans="1:11" x14ac:dyDescent="0.25">
      <c r="A630" s="1">
        <v>629</v>
      </c>
      <c r="B630" s="1">
        <v>9</v>
      </c>
      <c r="C630" s="2" t="s">
        <v>1653</v>
      </c>
      <c r="D630" s="238" t="s">
        <v>665</v>
      </c>
      <c r="E630" s="2" t="s">
        <v>1655</v>
      </c>
      <c r="F630" s="2" t="s">
        <v>949</v>
      </c>
      <c r="G630" s="1" t="s">
        <v>950</v>
      </c>
      <c r="H630" s="2">
        <v>80</v>
      </c>
      <c r="I630" s="235">
        <v>48909</v>
      </c>
      <c r="J630" s="2">
        <v>9</v>
      </c>
      <c r="K630" s="2" t="s">
        <v>973</v>
      </c>
    </row>
    <row r="631" spans="1:11" x14ac:dyDescent="0.25">
      <c r="A631" s="1">
        <v>630</v>
      </c>
      <c r="B631" s="1">
        <v>9</v>
      </c>
      <c r="C631" s="2" t="s">
        <v>1653</v>
      </c>
      <c r="D631" s="238" t="s">
        <v>666</v>
      </c>
      <c r="E631" s="2" t="s">
        <v>1656</v>
      </c>
      <c r="F631" s="2" t="s">
        <v>949</v>
      </c>
      <c r="G631" s="1" t="s">
        <v>954</v>
      </c>
      <c r="H631" s="2">
        <v>88</v>
      </c>
      <c r="I631" s="235">
        <v>79513</v>
      </c>
      <c r="J631" s="2">
        <v>7</v>
      </c>
      <c r="K631" s="2" t="s">
        <v>964</v>
      </c>
    </row>
    <row r="632" spans="1:11" x14ac:dyDescent="0.25">
      <c r="A632" s="1">
        <v>631</v>
      </c>
      <c r="B632" s="1">
        <v>9</v>
      </c>
      <c r="C632" s="2" t="s">
        <v>1653</v>
      </c>
      <c r="D632" s="238" t="s">
        <v>667</v>
      </c>
      <c r="E632" s="2" t="s">
        <v>1657</v>
      </c>
      <c r="F632" s="2" t="s">
        <v>982</v>
      </c>
      <c r="G632" s="1" t="s">
        <v>1009</v>
      </c>
      <c r="H632" s="2">
        <v>362</v>
      </c>
      <c r="I632" s="235">
        <v>82297</v>
      </c>
      <c r="J632" s="2">
        <v>16</v>
      </c>
      <c r="K632" s="2" t="s">
        <v>1048</v>
      </c>
    </row>
    <row r="633" spans="1:11" x14ac:dyDescent="0.25">
      <c r="A633" s="1">
        <v>632</v>
      </c>
      <c r="B633" s="1">
        <v>9</v>
      </c>
      <c r="C633" s="2" t="s">
        <v>1653</v>
      </c>
      <c r="D633" s="238" t="s">
        <v>668</v>
      </c>
      <c r="E633" s="2" t="s">
        <v>1658</v>
      </c>
      <c r="F633" s="2" t="s">
        <v>949</v>
      </c>
      <c r="G633" s="1" t="s">
        <v>954</v>
      </c>
      <c r="H633" s="2">
        <v>70</v>
      </c>
      <c r="I633" s="235">
        <v>53495</v>
      </c>
      <c r="J633" s="2">
        <v>6</v>
      </c>
      <c r="K633" s="2" t="s">
        <v>960</v>
      </c>
    </row>
    <row r="634" spans="1:11" x14ac:dyDescent="0.25">
      <c r="A634" s="1">
        <v>633</v>
      </c>
      <c r="B634" s="1">
        <v>9</v>
      </c>
      <c r="C634" s="2" t="s">
        <v>1653</v>
      </c>
      <c r="D634" s="238" t="s">
        <v>669</v>
      </c>
      <c r="E634" s="2" t="s">
        <v>1659</v>
      </c>
      <c r="F634" s="2" t="s">
        <v>949</v>
      </c>
      <c r="G634" s="1" t="s">
        <v>950</v>
      </c>
      <c r="H634" s="2">
        <v>111</v>
      </c>
      <c r="I634" s="235">
        <v>56427</v>
      </c>
      <c r="J634" s="2">
        <v>10</v>
      </c>
      <c r="K634" s="2" t="s">
        <v>951</v>
      </c>
    </row>
    <row r="635" spans="1:11" x14ac:dyDescent="0.25">
      <c r="A635" s="1">
        <v>634</v>
      </c>
      <c r="B635" s="1">
        <v>9</v>
      </c>
      <c r="C635" s="2" t="s">
        <v>1653</v>
      </c>
      <c r="D635" s="238" t="s">
        <v>670</v>
      </c>
      <c r="E635" s="2" t="s">
        <v>1660</v>
      </c>
      <c r="F635" s="2" t="s">
        <v>949</v>
      </c>
      <c r="G635" s="1" t="s">
        <v>957</v>
      </c>
      <c r="H635" s="2">
        <v>121</v>
      </c>
      <c r="I635" s="235">
        <v>98138</v>
      </c>
      <c r="J635" s="2">
        <v>13</v>
      </c>
      <c r="K635" s="2" t="s">
        <v>958</v>
      </c>
    </row>
    <row r="636" spans="1:11" x14ac:dyDescent="0.25">
      <c r="A636" s="1">
        <v>635</v>
      </c>
      <c r="B636" s="1">
        <v>9</v>
      </c>
      <c r="C636" s="2" t="s">
        <v>1653</v>
      </c>
      <c r="D636" s="238" t="s">
        <v>671</v>
      </c>
      <c r="E636" s="2" t="s">
        <v>1661</v>
      </c>
      <c r="F636" s="2" t="s">
        <v>949</v>
      </c>
      <c r="G636" s="1" t="s">
        <v>954</v>
      </c>
      <c r="H636" s="2">
        <v>60</v>
      </c>
      <c r="I636" s="235">
        <v>58189</v>
      </c>
      <c r="J636" s="2">
        <v>6</v>
      </c>
      <c r="K636" s="2" t="s">
        <v>960</v>
      </c>
    </row>
    <row r="637" spans="1:11" x14ac:dyDescent="0.25">
      <c r="A637" s="1">
        <v>636</v>
      </c>
      <c r="B637" s="1">
        <v>9</v>
      </c>
      <c r="C637" s="2" t="s">
        <v>1653</v>
      </c>
      <c r="D637" s="238" t="s">
        <v>672</v>
      </c>
      <c r="E637" s="2" t="s">
        <v>1662</v>
      </c>
      <c r="F637" s="2" t="s">
        <v>949</v>
      </c>
      <c r="G637" s="1" t="s">
        <v>950</v>
      </c>
      <c r="H637" s="2">
        <v>61</v>
      </c>
      <c r="I637" s="235">
        <v>34210</v>
      </c>
      <c r="J637" s="2">
        <v>9</v>
      </c>
      <c r="K637" s="2" t="s">
        <v>973</v>
      </c>
    </row>
    <row r="638" spans="1:11" x14ac:dyDescent="0.25">
      <c r="A638" s="1">
        <v>637</v>
      </c>
      <c r="B638" s="1">
        <v>9</v>
      </c>
      <c r="C638" s="2" t="s">
        <v>1653</v>
      </c>
      <c r="D638" s="238" t="s">
        <v>673</v>
      </c>
      <c r="E638" s="2" t="s">
        <v>1663</v>
      </c>
      <c r="F638" s="2" t="s">
        <v>949</v>
      </c>
      <c r="G638" s="1" t="s">
        <v>957</v>
      </c>
      <c r="H638" s="2">
        <v>163</v>
      </c>
      <c r="I638" s="235">
        <v>95425</v>
      </c>
      <c r="J638" s="2">
        <v>13</v>
      </c>
      <c r="K638" s="2" t="s">
        <v>958</v>
      </c>
    </row>
    <row r="639" spans="1:11" x14ac:dyDescent="0.25">
      <c r="A639" s="1">
        <v>638</v>
      </c>
      <c r="B639" s="1">
        <v>9</v>
      </c>
      <c r="C639" s="2" t="s">
        <v>1653</v>
      </c>
      <c r="D639" s="238" t="s">
        <v>674</v>
      </c>
      <c r="E639" s="2" t="s">
        <v>1664</v>
      </c>
      <c r="F639" s="2" t="s">
        <v>949</v>
      </c>
      <c r="G639" s="1" t="s">
        <v>957</v>
      </c>
      <c r="H639" s="2">
        <v>113</v>
      </c>
      <c r="I639" s="235">
        <v>82340</v>
      </c>
      <c r="J639" s="2">
        <v>13</v>
      </c>
      <c r="K639" s="2" t="s">
        <v>958</v>
      </c>
    </row>
    <row r="640" spans="1:11" x14ac:dyDescent="0.25">
      <c r="A640" s="1">
        <v>639</v>
      </c>
      <c r="B640" s="1">
        <v>9</v>
      </c>
      <c r="C640" s="2" t="s">
        <v>1653</v>
      </c>
      <c r="D640" s="238" t="s">
        <v>675</v>
      </c>
      <c r="E640" s="2" t="s">
        <v>1665</v>
      </c>
      <c r="F640" s="2" t="s">
        <v>949</v>
      </c>
      <c r="G640" s="1" t="s">
        <v>954</v>
      </c>
      <c r="H640" s="2">
        <v>44</v>
      </c>
      <c r="I640" s="235">
        <v>35239</v>
      </c>
      <c r="J640" s="2">
        <v>6</v>
      </c>
      <c r="K640" s="2" t="s">
        <v>960</v>
      </c>
    </row>
    <row r="641" spans="1:11" x14ac:dyDescent="0.25">
      <c r="A641" s="1">
        <v>640</v>
      </c>
      <c r="B641" s="1">
        <v>9</v>
      </c>
      <c r="C641" s="2" t="s">
        <v>1653</v>
      </c>
      <c r="D641" s="238" t="s">
        <v>676</v>
      </c>
      <c r="E641" s="2" t="s">
        <v>1666</v>
      </c>
      <c r="F641" s="2" t="s">
        <v>949</v>
      </c>
      <c r="G641" s="1" t="s">
        <v>954</v>
      </c>
      <c r="H641" s="2">
        <v>47</v>
      </c>
      <c r="I641" s="235">
        <v>22999</v>
      </c>
      <c r="J641" s="2">
        <v>5</v>
      </c>
      <c r="K641" s="2" t="s">
        <v>955</v>
      </c>
    </row>
    <row r="642" spans="1:11" x14ac:dyDescent="0.25">
      <c r="A642" s="1">
        <v>641</v>
      </c>
      <c r="B642" s="1">
        <v>9</v>
      </c>
      <c r="C642" s="2" t="s">
        <v>1653</v>
      </c>
      <c r="D642" s="238" t="s">
        <v>677</v>
      </c>
      <c r="E642" s="2" t="s">
        <v>1667</v>
      </c>
      <c r="F642" s="2" t="s">
        <v>949</v>
      </c>
      <c r="G642" s="1" t="s">
        <v>954</v>
      </c>
      <c r="H642" s="2">
        <v>40</v>
      </c>
      <c r="I642" s="235">
        <v>35976</v>
      </c>
      <c r="J642" s="2">
        <v>6</v>
      </c>
      <c r="K642" s="2" t="s">
        <v>960</v>
      </c>
    </row>
    <row r="643" spans="1:11" x14ac:dyDescent="0.25">
      <c r="A643" s="1">
        <v>642</v>
      </c>
      <c r="B643" s="1">
        <v>9</v>
      </c>
      <c r="C643" s="2" t="s">
        <v>1653</v>
      </c>
      <c r="D643" s="238" t="s">
        <v>678</v>
      </c>
      <c r="E643" s="2" t="s">
        <v>1668</v>
      </c>
      <c r="F643" s="2" t="s">
        <v>949</v>
      </c>
      <c r="G643" s="1" t="s">
        <v>954</v>
      </c>
      <c r="H643" s="2">
        <v>35</v>
      </c>
      <c r="I643" s="235">
        <v>33680</v>
      </c>
      <c r="J643" s="2">
        <v>6</v>
      </c>
      <c r="K643" s="2" t="s">
        <v>960</v>
      </c>
    </row>
    <row r="644" spans="1:11" x14ac:dyDescent="0.25">
      <c r="A644" s="1">
        <v>643</v>
      </c>
      <c r="B644" s="1">
        <v>9</v>
      </c>
      <c r="C644" s="2" t="s">
        <v>1653</v>
      </c>
      <c r="D644" s="238" t="s">
        <v>679</v>
      </c>
      <c r="E644" s="2" t="s">
        <v>1669</v>
      </c>
      <c r="F644" s="2" t="s">
        <v>949</v>
      </c>
      <c r="G644" s="1" t="s">
        <v>954</v>
      </c>
      <c r="H644" s="2">
        <v>43</v>
      </c>
      <c r="I644" s="235">
        <v>27618</v>
      </c>
      <c r="J644" s="2">
        <v>5</v>
      </c>
      <c r="K644" s="2" t="s">
        <v>955</v>
      </c>
    </row>
    <row r="645" spans="1:11" x14ac:dyDescent="0.25">
      <c r="A645" s="1">
        <v>644</v>
      </c>
      <c r="B645" s="1">
        <v>9</v>
      </c>
      <c r="C645" s="2" t="s">
        <v>1653</v>
      </c>
      <c r="D645" s="238" t="s">
        <v>680</v>
      </c>
      <c r="E645" s="2" t="s">
        <v>1670</v>
      </c>
      <c r="F645" s="2" t="s">
        <v>949</v>
      </c>
      <c r="G645" s="1" t="s">
        <v>954</v>
      </c>
      <c r="H645" s="2">
        <v>36</v>
      </c>
      <c r="I645" s="235">
        <v>19233</v>
      </c>
      <c r="J645" s="2">
        <v>5</v>
      </c>
      <c r="K645" s="2" t="s">
        <v>955</v>
      </c>
    </row>
    <row r="646" spans="1:11" x14ac:dyDescent="0.25">
      <c r="A646" s="1">
        <v>645</v>
      </c>
      <c r="B646" s="1">
        <v>9</v>
      </c>
      <c r="C646" s="2" t="s">
        <v>1653</v>
      </c>
      <c r="D646" s="238" t="s">
        <v>681</v>
      </c>
      <c r="E646" s="2" t="s">
        <v>1671</v>
      </c>
      <c r="F646" s="2" t="s">
        <v>949</v>
      </c>
      <c r="G646" s="1" t="s">
        <v>954</v>
      </c>
      <c r="H646" s="2">
        <v>32</v>
      </c>
      <c r="I646" s="235">
        <v>26204</v>
      </c>
      <c r="J646" s="2">
        <v>5</v>
      </c>
      <c r="K646" s="2" t="s">
        <v>955</v>
      </c>
    </row>
    <row r="647" spans="1:11" x14ac:dyDescent="0.25">
      <c r="A647" s="1">
        <v>646</v>
      </c>
      <c r="B647" s="1">
        <v>9</v>
      </c>
      <c r="C647" s="2" t="s">
        <v>1653</v>
      </c>
      <c r="D647" s="238" t="s">
        <v>682</v>
      </c>
      <c r="E647" s="2" t="s">
        <v>1672</v>
      </c>
      <c r="F647" s="2" t="s">
        <v>949</v>
      </c>
      <c r="G647" s="1" t="s">
        <v>954</v>
      </c>
      <c r="H647" s="2">
        <v>58</v>
      </c>
      <c r="I647" s="235">
        <v>20006</v>
      </c>
      <c r="J647" s="2">
        <v>5</v>
      </c>
      <c r="K647" s="2" t="s">
        <v>955</v>
      </c>
    </row>
    <row r="648" spans="1:11" x14ac:dyDescent="0.25">
      <c r="A648" s="1">
        <v>647</v>
      </c>
      <c r="B648" s="1">
        <v>9</v>
      </c>
      <c r="C648" s="2" t="s">
        <v>1653</v>
      </c>
      <c r="D648" s="238" t="s">
        <v>683</v>
      </c>
      <c r="E648" s="2" t="s">
        <v>1673</v>
      </c>
      <c r="F648" s="2" t="s">
        <v>949</v>
      </c>
      <c r="G648" s="1" t="s">
        <v>954</v>
      </c>
      <c r="H648" s="2">
        <v>34</v>
      </c>
      <c r="I648" s="235">
        <v>21725</v>
      </c>
      <c r="J648" s="2">
        <v>5</v>
      </c>
      <c r="K648" s="2" t="s">
        <v>955</v>
      </c>
    </row>
    <row r="649" spans="1:11" x14ac:dyDescent="0.25">
      <c r="A649" s="1">
        <v>648</v>
      </c>
      <c r="B649" s="1">
        <v>9</v>
      </c>
      <c r="C649" s="2" t="s">
        <v>1653</v>
      </c>
      <c r="D649" s="238" t="s">
        <v>684</v>
      </c>
      <c r="E649" s="2" t="s">
        <v>1674</v>
      </c>
      <c r="F649" s="2" t="s">
        <v>949</v>
      </c>
      <c r="G649" s="1" t="s">
        <v>954</v>
      </c>
      <c r="H649" s="2">
        <v>37</v>
      </c>
      <c r="I649" s="235">
        <v>28460</v>
      </c>
      <c r="J649" s="2">
        <v>5</v>
      </c>
      <c r="K649" s="2" t="s">
        <v>955</v>
      </c>
    </row>
    <row r="650" spans="1:11" x14ac:dyDescent="0.25">
      <c r="A650" s="1">
        <v>649</v>
      </c>
      <c r="B650" s="1">
        <v>9</v>
      </c>
      <c r="C650" s="2" t="s">
        <v>1653</v>
      </c>
      <c r="D650" s="238" t="s">
        <v>685</v>
      </c>
      <c r="E650" s="2" t="s">
        <v>1675</v>
      </c>
      <c r="F650" s="2" t="s">
        <v>949</v>
      </c>
      <c r="G650" s="1" t="s">
        <v>976</v>
      </c>
      <c r="H650" s="2">
        <v>31</v>
      </c>
      <c r="I650" s="235">
        <v>25144</v>
      </c>
      <c r="J650" s="2">
        <v>4</v>
      </c>
      <c r="K650" s="2" t="s">
        <v>1088</v>
      </c>
    </row>
    <row r="651" spans="1:11" x14ac:dyDescent="0.25">
      <c r="A651" s="1">
        <v>650</v>
      </c>
      <c r="B651" s="1">
        <v>9</v>
      </c>
      <c r="C651" s="2" t="s">
        <v>1653</v>
      </c>
      <c r="D651" s="238" t="s">
        <v>686</v>
      </c>
      <c r="E651" s="2" t="s">
        <v>1676</v>
      </c>
      <c r="F651" s="2" t="s">
        <v>949</v>
      </c>
      <c r="G651" s="1" t="s">
        <v>976</v>
      </c>
      <c r="H651" s="2">
        <v>22</v>
      </c>
      <c r="I651" s="235">
        <v>7889</v>
      </c>
      <c r="J651" s="2">
        <v>2</v>
      </c>
      <c r="K651" s="2" t="s">
        <v>977</v>
      </c>
    </row>
    <row r="652" spans="1:11" x14ac:dyDescent="0.25">
      <c r="A652" s="1">
        <v>651</v>
      </c>
      <c r="B652" s="1">
        <v>9</v>
      </c>
      <c r="C652" s="2" t="s">
        <v>1677</v>
      </c>
      <c r="D652" s="238" t="s">
        <v>687</v>
      </c>
      <c r="E652" s="2" t="s">
        <v>1678</v>
      </c>
      <c r="F652" s="2" t="s">
        <v>945</v>
      </c>
      <c r="G652" s="1" t="s">
        <v>946</v>
      </c>
      <c r="H652" s="2">
        <v>914</v>
      </c>
      <c r="I652" s="235">
        <v>188034</v>
      </c>
      <c r="J652" s="2">
        <v>19</v>
      </c>
      <c r="K652" s="2" t="s">
        <v>947</v>
      </c>
    </row>
    <row r="653" spans="1:11" x14ac:dyDescent="0.25">
      <c r="A653" s="1">
        <v>652</v>
      </c>
      <c r="B653" s="1">
        <v>9</v>
      </c>
      <c r="C653" s="2" t="s">
        <v>1677</v>
      </c>
      <c r="D653" s="238" t="s">
        <v>688</v>
      </c>
      <c r="E653" s="2" t="s">
        <v>1679</v>
      </c>
      <c r="F653" s="2" t="s">
        <v>949</v>
      </c>
      <c r="G653" s="1" t="s">
        <v>954</v>
      </c>
      <c r="H653" s="2">
        <v>66</v>
      </c>
      <c r="I653" s="235">
        <v>46330</v>
      </c>
      <c r="J653" s="2">
        <v>6</v>
      </c>
      <c r="K653" s="2" t="s">
        <v>960</v>
      </c>
    </row>
    <row r="654" spans="1:11" x14ac:dyDescent="0.25">
      <c r="A654" s="1">
        <v>653</v>
      </c>
      <c r="B654" s="1">
        <v>9</v>
      </c>
      <c r="C654" s="2" t="s">
        <v>1677</v>
      </c>
      <c r="D654" s="238" t="s">
        <v>689</v>
      </c>
      <c r="E654" s="2" t="s">
        <v>1680</v>
      </c>
      <c r="F654" s="2" t="s">
        <v>949</v>
      </c>
      <c r="G654" s="1" t="s">
        <v>950</v>
      </c>
      <c r="H654" s="2">
        <v>140</v>
      </c>
      <c r="I654" s="235">
        <v>77163</v>
      </c>
      <c r="J654" s="2">
        <v>10</v>
      </c>
      <c r="K654" s="2" t="s">
        <v>951</v>
      </c>
    </row>
    <row r="655" spans="1:11" x14ac:dyDescent="0.25">
      <c r="A655" s="1">
        <v>654</v>
      </c>
      <c r="B655" s="1">
        <v>9</v>
      </c>
      <c r="C655" s="2" t="s">
        <v>1677</v>
      </c>
      <c r="D655" s="238" t="s">
        <v>690</v>
      </c>
      <c r="E655" s="2" t="s">
        <v>1681</v>
      </c>
      <c r="F655" s="2" t="s">
        <v>949</v>
      </c>
      <c r="G655" s="1" t="s">
        <v>954</v>
      </c>
      <c r="H655" s="2">
        <v>50</v>
      </c>
      <c r="I655" s="235">
        <v>42135</v>
      </c>
      <c r="J655" s="2">
        <v>6</v>
      </c>
      <c r="K655" s="2" t="s">
        <v>960</v>
      </c>
    </row>
    <row r="656" spans="1:11" x14ac:dyDescent="0.25">
      <c r="A656" s="1">
        <v>655</v>
      </c>
      <c r="B656" s="1">
        <v>9</v>
      </c>
      <c r="C656" s="2" t="s">
        <v>1677</v>
      </c>
      <c r="D656" s="238" t="s">
        <v>691</v>
      </c>
      <c r="E656" s="2" t="s">
        <v>1682</v>
      </c>
      <c r="F656" s="2" t="s">
        <v>982</v>
      </c>
      <c r="G656" s="1" t="s">
        <v>983</v>
      </c>
      <c r="H656" s="2">
        <v>183</v>
      </c>
      <c r="I656" s="235">
        <v>118195</v>
      </c>
      <c r="J656" s="2">
        <v>14</v>
      </c>
      <c r="K656" s="2" t="s">
        <v>1216</v>
      </c>
    </row>
    <row r="657" spans="1:11" x14ac:dyDescent="0.25">
      <c r="A657" s="1">
        <v>656</v>
      </c>
      <c r="B657" s="1">
        <v>9</v>
      </c>
      <c r="C657" s="2" t="s">
        <v>1677</v>
      </c>
      <c r="D657" s="238" t="s">
        <v>692</v>
      </c>
      <c r="E657" s="2" t="s">
        <v>1683</v>
      </c>
      <c r="F657" s="2" t="s">
        <v>949</v>
      </c>
      <c r="G657" s="1" t="s">
        <v>954</v>
      </c>
      <c r="H657" s="2">
        <v>85</v>
      </c>
      <c r="I657" s="235">
        <v>47218</v>
      </c>
      <c r="J657" s="2">
        <v>6</v>
      </c>
      <c r="K657" s="2" t="s">
        <v>960</v>
      </c>
    </row>
    <row r="658" spans="1:11" x14ac:dyDescent="0.25">
      <c r="A658" s="1">
        <v>657</v>
      </c>
      <c r="B658" s="1">
        <v>9</v>
      </c>
      <c r="C658" s="2" t="s">
        <v>1677</v>
      </c>
      <c r="D658" s="238" t="s">
        <v>693</v>
      </c>
      <c r="E658" s="2" t="s">
        <v>1684</v>
      </c>
      <c r="F658" s="2" t="s">
        <v>949</v>
      </c>
      <c r="G658" s="1" t="s">
        <v>957</v>
      </c>
      <c r="H658" s="2">
        <v>125</v>
      </c>
      <c r="I658" s="235">
        <v>67464</v>
      </c>
      <c r="J658" s="2">
        <v>13</v>
      </c>
      <c r="K658" s="2" t="s">
        <v>958</v>
      </c>
    </row>
    <row r="659" spans="1:11" x14ac:dyDescent="0.25">
      <c r="A659" s="1">
        <v>658</v>
      </c>
      <c r="B659" s="1">
        <v>9</v>
      </c>
      <c r="C659" s="2" t="s">
        <v>1677</v>
      </c>
      <c r="D659" s="238" t="s">
        <v>694</v>
      </c>
      <c r="E659" s="2" t="s">
        <v>1685</v>
      </c>
      <c r="F659" s="2" t="s">
        <v>949</v>
      </c>
      <c r="G659" s="1" t="s">
        <v>954</v>
      </c>
      <c r="H659" s="2">
        <v>44</v>
      </c>
      <c r="I659" s="235">
        <v>29568</v>
      </c>
      <c r="J659" s="2">
        <v>5</v>
      </c>
      <c r="K659" s="2" t="s">
        <v>955</v>
      </c>
    </row>
    <row r="660" spans="1:11" x14ac:dyDescent="0.25">
      <c r="A660" s="1">
        <v>659</v>
      </c>
      <c r="B660" s="1">
        <v>9</v>
      </c>
      <c r="C660" s="2" t="s">
        <v>1677</v>
      </c>
      <c r="D660" s="238" t="s">
        <v>695</v>
      </c>
      <c r="E660" s="2" t="s">
        <v>1686</v>
      </c>
      <c r="F660" s="2" t="s">
        <v>949</v>
      </c>
      <c r="G660" s="1" t="s">
        <v>957</v>
      </c>
      <c r="H660" s="2">
        <v>150</v>
      </c>
      <c r="I660" s="235">
        <v>93937</v>
      </c>
      <c r="J660" s="2">
        <v>13</v>
      </c>
      <c r="K660" s="2" t="s">
        <v>958</v>
      </c>
    </row>
    <row r="661" spans="1:11" x14ac:dyDescent="0.25">
      <c r="A661" s="1">
        <v>660</v>
      </c>
      <c r="B661" s="1">
        <v>9</v>
      </c>
      <c r="C661" s="2" t="s">
        <v>1677</v>
      </c>
      <c r="D661" s="238" t="s">
        <v>696</v>
      </c>
      <c r="E661" s="2" t="s">
        <v>1687</v>
      </c>
      <c r="F661" s="2" t="s">
        <v>949</v>
      </c>
      <c r="G661" s="1" t="s">
        <v>957</v>
      </c>
      <c r="H661" s="2">
        <v>176</v>
      </c>
      <c r="I661" s="235">
        <v>88290</v>
      </c>
      <c r="J661" s="2">
        <v>13</v>
      </c>
      <c r="K661" s="2" t="s">
        <v>958</v>
      </c>
    </row>
    <row r="662" spans="1:11" x14ac:dyDescent="0.25">
      <c r="A662" s="1">
        <v>661</v>
      </c>
      <c r="B662" s="1">
        <v>9</v>
      </c>
      <c r="C662" s="2" t="s">
        <v>1677</v>
      </c>
      <c r="D662" s="238" t="s">
        <v>697</v>
      </c>
      <c r="E662" s="2" t="s">
        <v>1688</v>
      </c>
      <c r="F662" s="2" t="s">
        <v>949</v>
      </c>
      <c r="G662" s="1" t="s">
        <v>954</v>
      </c>
      <c r="H662" s="2">
        <v>115</v>
      </c>
      <c r="I662" s="235">
        <v>40037</v>
      </c>
      <c r="J662" s="2">
        <v>6</v>
      </c>
      <c r="K662" s="2" t="s">
        <v>960</v>
      </c>
    </row>
    <row r="663" spans="1:11" x14ac:dyDescent="0.25">
      <c r="A663" s="1">
        <v>662</v>
      </c>
      <c r="B663" s="1">
        <v>9</v>
      </c>
      <c r="C663" s="2" t="s">
        <v>1677</v>
      </c>
      <c r="D663" s="238" t="s">
        <v>698</v>
      </c>
      <c r="E663" s="2" t="s">
        <v>1689</v>
      </c>
      <c r="F663" s="2" t="s">
        <v>949</v>
      </c>
      <c r="G663" s="1" t="s">
        <v>954</v>
      </c>
      <c r="H663" s="2">
        <v>48</v>
      </c>
      <c r="I663" s="235">
        <v>39809</v>
      </c>
      <c r="J663" s="2">
        <v>6</v>
      </c>
      <c r="K663" s="2" t="s">
        <v>960</v>
      </c>
    </row>
    <row r="664" spans="1:11" x14ac:dyDescent="0.25">
      <c r="A664" s="1">
        <v>663</v>
      </c>
      <c r="B664" s="1">
        <v>9</v>
      </c>
      <c r="C664" s="2" t="s">
        <v>1677</v>
      </c>
      <c r="D664" s="238" t="s">
        <v>699</v>
      </c>
      <c r="E664" s="2" t="s">
        <v>1690</v>
      </c>
      <c r="F664" s="2" t="s">
        <v>949</v>
      </c>
      <c r="G664" s="1" t="s">
        <v>954</v>
      </c>
      <c r="H664" s="2">
        <v>43</v>
      </c>
      <c r="I664" s="235">
        <v>31852</v>
      </c>
      <c r="J664" s="2">
        <v>6</v>
      </c>
      <c r="K664" s="2" t="s">
        <v>960</v>
      </c>
    </row>
    <row r="665" spans="1:11" x14ac:dyDescent="0.25">
      <c r="A665" s="1">
        <v>664</v>
      </c>
      <c r="B665" s="1">
        <v>9</v>
      </c>
      <c r="C665" s="2" t="s">
        <v>1677</v>
      </c>
      <c r="D665" s="238" t="s">
        <v>700</v>
      </c>
      <c r="E665" s="2" t="s">
        <v>1691</v>
      </c>
      <c r="F665" s="2" t="s">
        <v>949</v>
      </c>
      <c r="G665" s="1" t="s">
        <v>954</v>
      </c>
      <c r="H665" s="2">
        <v>38</v>
      </c>
      <c r="I665" s="235">
        <v>28732</v>
      </c>
      <c r="J665" s="2">
        <v>5</v>
      </c>
      <c r="K665" s="2" t="s">
        <v>955</v>
      </c>
    </row>
    <row r="666" spans="1:11" x14ac:dyDescent="0.25">
      <c r="A666" s="1">
        <v>665</v>
      </c>
      <c r="B666" s="1">
        <v>9</v>
      </c>
      <c r="C666" s="2" t="s">
        <v>1677</v>
      </c>
      <c r="D666" s="238" t="s">
        <v>701</v>
      </c>
      <c r="E666" s="2" t="s">
        <v>1692</v>
      </c>
      <c r="F666" s="2" t="s">
        <v>949</v>
      </c>
      <c r="G666" s="1" t="s">
        <v>976</v>
      </c>
      <c r="H666" s="2">
        <v>30</v>
      </c>
      <c r="I666" s="235">
        <v>24615</v>
      </c>
      <c r="J666" s="2">
        <v>3</v>
      </c>
      <c r="K666" s="2" t="s">
        <v>1025</v>
      </c>
    </row>
    <row r="667" spans="1:11" x14ac:dyDescent="0.25">
      <c r="A667" s="1">
        <v>666</v>
      </c>
      <c r="B667" s="1">
        <v>9</v>
      </c>
      <c r="C667" s="2" t="s">
        <v>1677</v>
      </c>
      <c r="D667" s="238" t="s">
        <v>702</v>
      </c>
      <c r="E667" s="2" t="s">
        <v>1693</v>
      </c>
      <c r="F667" s="2" t="s">
        <v>949</v>
      </c>
      <c r="G667" s="1" t="s">
        <v>954</v>
      </c>
      <c r="H667" s="2">
        <v>30</v>
      </c>
      <c r="I667" s="235">
        <v>31240</v>
      </c>
      <c r="J667" s="2">
        <v>6</v>
      </c>
      <c r="K667" s="2" t="s">
        <v>960</v>
      </c>
    </row>
    <row r="668" spans="1:11" x14ac:dyDescent="0.25">
      <c r="A668" s="1">
        <v>667</v>
      </c>
      <c r="B668" s="1">
        <v>9</v>
      </c>
      <c r="C668" s="2" t="s">
        <v>1677</v>
      </c>
      <c r="D668" s="238" t="s">
        <v>703</v>
      </c>
      <c r="E668" s="2" t="s">
        <v>1694</v>
      </c>
      <c r="F668" s="2" t="s">
        <v>949</v>
      </c>
      <c r="G668" s="1" t="s">
        <v>976</v>
      </c>
      <c r="H668" s="2">
        <v>25</v>
      </c>
      <c r="I668" s="235">
        <v>23602</v>
      </c>
      <c r="J668" s="2">
        <v>3</v>
      </c>
      <c r="K668" s="2" t="s">
        <v>1025</v>
      </c>
    </row>
    <row r="669" spans="1:11" x14ac:dyDescent="0.25">
      <c r="A669" s="1">
        <v>668</v>
      </c>
      <c r="B669" s="1">
        <v>10</v>
      </c>
      <c r="C669" s="2" t="s">
        <v>1695</v>
      </c>
      <c r="D669" s="238" t="s">
        <v>704</v>
      </c>
      <c r="E669" s="2" t="s">
        <v>1696</v>
      </c>
      <c r="F669" s="2" t="s">
        <v>982</v>
      </c>
      <c r="G669" s="1" t="s">
        <v>1009</v>
      </c>
      <c r="H669" s="2">
        <v>301</v>
      </c>
      <c r="I669" s="235">
        <v>104426</v>
      </c>
      <c r="J669" s="2">
        <v>16</v>
      </c>
      <c r="K669" s="2" t="s">
        <v>1048</v>
      </c>
    </row>
    <row r="670" spans="1:11" x14ac:dyDescent="0.25">
      <c r="A670" s="1">
        <v>669</v>
      </c>
      <c r="B670" s="1">
        <v>10</v>
      </c>
      <c r="C670" s="2" t="s">
        <v>1695</v>
      </c>
      <c r="D670" s="238" t="s">
        <v>705</v>
      </c>
      <c r="E670" s="2" t="s">
        <v>1697</v>
      </c>
      <c r="F670" s="2" t="s">
        <v>949</v>
      </c>
      <c r="G670" s="1" t="s">
        <v>954</v>
      </c>
      <c r="H670" s="2">
        <v>30</v>
      </c>
      <c r="I670" s="235">
        <v>35184</v>
      </c>
      <c r="J670" s="2">
        <v>6</v>
      </c>
      <c r="K670" s="2" t="s">
        <v>960</v>
      </c>
    </row>
    <row r="671" spans="1:11" x14ac:dyDescent="0.25">
      <c r="A671" s="1">
        <v>670</v>
      </c>
      <c r="B671" s="1">
        <v>10</v>
      </c>
      <c r="C671" s="2" t="s">
        <v>1695</v>
      </c>
      <c r="D671" s="238" t="s">
        <v>706</v>
      </c>
      <c r="E671" s="2" t="s">
        <v>1698</v>
      </c>
      <c r="F671" s="2" t="s">
        <v>949</v>
      </c>
      <c r="G671" s="1" t="s">
        <v>954</v>
      </c>
      <c r="H671" s="2">
        <v>30</v>
      </c>
      <c r="I671" s="235">
        <v>33679</v>
      </c>
      <c r="J671" s="2">
        <v>6</v>
      </c>
      <c r="K671" s="2" t="s">
        <v>960</v>
      </c>
    </row>
    <row r="672" spans="1:11" x14ac:dyDescent="0.25">
      <c r="A672" s="1">
        <v>671</v>
      </c>
      <c r="B672" s="1">
        <v>10</v>
      </c>
      <c r="C672" s="2" t="s">
        <v>1695</v>
      </c>
      <c r="D672" s="238" t="s">
        <v>707</v>
      </c>
      <c r="E672" s="2" t="s">
        <v>1699</v>
      </c>
      <c r="F672" s="2" t="s">
        <v>949</v>
      </c>
      <c r="G672" s="1" t="s">
        <v>954</v>
      </c>
      <c r="H672" s="2">
        <v>30</v>
      </c>
      <c r="I672" s="235">
        <v>31398</v>
      </c>
      <c r="J672" s="2">
        <v>6</v>
      </c>
      <c r="K672" s="2" t="s">
        <v>960</v>
      </c>
    </row>
    <row r="673" spans="1:11" x14ac:dyDescent="0.25">
      <c r="A673" s="1">
        <v>672</v>
      </c>
      <c r="B673" s="1">
        <v>10</v>
      </c>
      <c r="C673" s="2" t="s">
        <v>1695</v>
      </c>
      <c r="D673" s="238" t="s">
        <v>708</v>
      </c>
      <c r="E673" s="2" t="s">
        <v>1700</v>
      </c>
      <c r="F673" s="2" t="s">
        <v>949</v>
      </c>
      <c r="G673" s="1" t="s">
        <v>954</v>
      </c>
      <c r="H673" s="2">
        <v>30</v>
      </c>
      <c r="I673" s="235">
        <v>33468</v>
      </c>
      <c r="J673" s="2">
        <v>6</v>
      </c>
      <c r="K673" s="2" t="s">
        <v>960</v>
      </c>
    </row>
    <row r="674" spans="1:11" x14ac:dyDescent="0.25">
      <c r="A674" s="1">
        <v>673</v>
      </c>
      <c r="B674" s="1">
        <v>10</v>
      </c>
      <c r="C674" s="2" t="s">
        <v>1695</v>
      </c>
      <c r="D674" s="238" t="s">
        <v>709</v>
      </c>
      <c r="E674" s="2" t="s">
        <v>1701</v>
      </c>
      <c r="F674" s="2" t="s">
        <v>949</v>
      </c>
      <c r="G674" s="1" t="s">
        <v>954</v>
      </c>
      <c r="H674" s="2">
        <v>30</v>
      </c>
      <c r="I674" s="235">
        <v>14328</v>
      </c>
      <c r="J674" s="2">
        <v>5</v>
      </c>
      <c r="K674" s="2" t="s">
        <v>955</v>
      </c>
    </row>
    <row r="675" spans="1:11" x14ac:dyDescent="0.25">
      <c r="A675" s="1">
        <v>674</v>
      </c>
      <c r="B675" s="1">
        <v>10</v>
      </c>
      <c r="C675" s="2" t="s">
        <v>1695</v>
      </c>
      <c r="D675" s="238" t="s">
        <v>710</v>
      </c>
      <c r="E675" s="2" t="s">
        <v>1702</v>
      </c>
      <c r="F675" s="2" t="s">
        <v>949</v>
      </c>
      <c r="G675" s="1" t="s">
        <v>954</v>
      </c>
      <c r="H675" s="2">
        <v>30</v>
      </c>
      <c r="I675" s="235">
        <v>14111</v>
      </c>
      <c r="J675" s="2">
        <v>5</v>
      </c>
      <c r="K675" s="2" t="s">
        <v>955</v>
      </c>
    </row>
    <row r="676" spans="1:11" x14ac:dyDescent="0.25">
      <c r="A676" s="1">
        <v>675</v>
      </c>
      <c r="B676" s="1">
        <v>10</v>
      </c>
      <c r="C676" s="2" t="s">
        <v>1703</v>
      </c>
      <c r="D676" s="238" t="s">
        <v>711</v>
      </c>
      <c r="E676" s="2" t="s">
        <v>1704</v>
      </c>
      <c r="F676" s="2" t="s">
        <v>982</v>
      </c>
      <c r="G676" s="1" t="s">
        <v>1009</v>
      </c>
      <c r="H676" s="2">
        <v>370</v>
      </c>
      <c r="I676" s="235">
        <v>93614</v>
      </c>
      <c r="J676" s="2">
        <v>16</v>
      </c>
      <c r="K676" s="2" t="s">
        <v>1048</v>
      </c>
    </row>
    <row r="677" spans="1:11" x14ac:dyDescent="0.25">
      <c r="A677" s="1">
        <v>676</v>
      </c>
      <c r="B677" s="1">
        <v>10</v>
      </c>
      <c r="C677" s="2" t="s">
        <v>1703</v>
      </c>
      <c r="D677" s="238" t="s">
        <v>712</v>
      </c>
      <c r="E677" s="2" t="s">
        <v>1705</v>
      </c>
      <c r="F677" s="2" t="s">
        <v>949</v>
      </c>
      <c r="G677" s="1" t="s">
        <v>954</v>
      </c>
      <c r="H677" s="2">
        <v>30</v>
      </c>
      <c r="I677" s="235">
        <v>22406</v>
      </c>
      <c r="J677" s="2">
        <v>5</v>
      </c>
      <c r="K677" s="2" t="s">
        <v>955</v>
      </c>
    </row>
    <row r="678" spans="1:11" x14ac:dyDescent="0.25">
      <c r="A678" s="1">
        <v>677</v>
      </c>
      <c r="B678" s="1">
        <v>10</v>
      </c>
      <c r="C678" s="2" t="s">
        <v>1703</v>
      </c>
      <c r="D678" s="238" t="s">
        <v>713</v>
      </c>
      <c r="E678" s="2" t="s">
        <v>1706</v>
      </c>
      <c r="F678" s="2" t="s">
        <v>949</v>
      </c>
      <c r="G678" s="1" t="s">
        <v>954</v>
      </c>
      <c r="H678" s="2">
        <v>46</v>
      </c>
      <c r="I678" s="235">
        <v>48162</v>
      </c>
      <c r="J678" s="2">
        <v>6</v>
      </c>
      <c r="K678" s="2" t="s">
        <v>960</v>
      </c>
    </row>
    <row r="679" spans="1:11" x14ac:dyDescent="0.25">
      <c r="A679" s="1">
        <v>678</v>
      </c>
      <c r="B679" s="1">
        <v>10</v>
      </c>
      <c r="C679" s="2" t="s">
        <v>1703</v>
      </c>
      <c r="D679" s="238" t="s">
        <v>714</v>
      </c>
      <c r="E679" s="2" t="s">
        <v>1707</v>
      </c>
      <c r="F679" s="2" t="s">
        <v>949</v>
      </c>
      <c r="G679" s="1" t="s">
        <v>954</v>
      </c>
      <c r="H679" s="2">
        <v>30</v>
      </c>
      <c r="I679" s="235">
        <v>48023</v>
      </c>
      <c r="J679" s="2">
        <v>6</v>
      </c>
      <c r="K679" s="2" t="s">
        <v>960</v>
      </c>
    </row>
    <row r="680" spans="1:11" x14ac:dyDescent="0.25">
      <c r="A680" s="1">
        <v>679</v>
      </c>
      <c r="B680" s="1">
        <v>10</v>
      </c>
      <c r="C680" s="2" t="s">
        <v>1703</v>
      </c>
      <c r="D680" s="238" t="s">
        <v>715</v>
      </c>
      <c r="E680" s="2" t="s">
        <v>1708</v>
      </c>
      <c r="F680" s="2" t="s">
        <v>949</v>
      </c>
      <c r="G680" s="1" t="s">
        <v>954</v>
      </c>
      <c r="H680" s="2">
        <v>36</v>
      </c>
      <c r="I680" s="235">
        <v>26110</v>
      </c>
      <c r="J680" s="2">
        <v>5</v>
      </c>
      <c r="K680" s="2" t="s">
        <v>955</v>
      </c>
    </row>
    <row r="681" spans="1:11" x14ac:dyDescent="0.25">
      <c r="A681" s="1">
        <v>680</v>
      </c>
      <c r="B681" s="1">
        <v>10</v>
      </c>
      <c r="C681" s="2" t="s">
        <v>1703</v>
      </c>
      <c r="D681" s="238" t="s">
        <v>716</v>
      </c>
      <c r="E681" s="2" t="s">
        <v>1709</v>
      </c>
      <c r="F681" s="2" t="s">
        <v>949</v>
      </c>
      <c r="G681" s="1" t="s">
        <v>954</v>
      </c>
      <c r="H681" s="2">
        <v>36</v>
      </c>
      <c r="I681" s="235">
        <v>41617</v>
      </c>
      <c r="J681" s="2">
        <v>6</v>
      </c>
      <c r="K681" s="2" t="s">
        <v>960</v>
      </c>
    </row>
    <row r="682" spans="1:11" x14ac:dyDescent="0.25">
      <c r="A682" s="1">
        <v>681</v>
      </c>
      <c r="B682" s="1">
        <v>10</v>
      </c>
      <c r="C682" s="2" t="s">
        <v>1703</v>
      </c>
      <c r="D682" s="238" t="s">
        <v>717</v>
      </c>
      <c r="E682" s="2" t="s">
        <v>1710</v>
      </c>
      <c r="F682" s="2" t="s">
        <v>949</v>
      </c>
      <c r="G682" s="1" t="s">
        <v>954</v>
      </c>
      <c r="H682" s="2">
        <v>34</v>
      </c>
      <c r="I682" s="235">
        <v>18228</v>
      </c>
      <c r="J682" s="2">
        <v>5</v>
      </c>
      <c r="K682" s="2" t="s">
        <v>955</v>
      </c>
    </row>
    <row r="683" spans="1:11" x14ac:dyDescent="0.25">
      <c r="A683" s="1">
        <v>682</v>
      </c>
      <c r="B683" s="1">
        <v>10</v>
      </c>
      <c r="C683" s="2" t="s">
        <v>1703</v>
      </c>
      <c r="D683" s="238" t="s">
        <v>718</v>
      </c>
      <c r="E683" s="2" t="s">
        <v>1711</v>
      </c>
      <c r="F683" s="2" t="s">
        <v>949</v>
      </c>
      <c r="G683" s="1" t="s">
        <v>976</v>
      </c>
      <c r="H683" s="2">
        <v>13</v>
      </c>
      <c r="I683" s="235">
        <v>22284</v>
      </c>
      <c r="J683" s="2">
        <v>3</v>
      </c>
      <c r="K683" s="2" t="s">
        <v>1025</v>
      </c>
    </row>
    <row r="684" spans="1:11" x14ac:dyDescent="0.25">
      <c r="A684" s="1">
        <v>683</v>
      </c>
      <c r="B684" s="1">
        <v>10</v>
      </c>
      <c r="C684" s="2" t="s">
        <v>1703</v>
      </c>
      <c r="D684" s="238" t="s">
        <v>719</v>
      </c>
      <c r="E684" s="2" t="s">
        <v>1712</v>
      </c>
      <c r="F684" s="2" t="s">
        <v>949</v>
      </c>
      <c r="G684" s="1" t="s">
        <v>950</v>
      </c>
      <c r="H684" s="2">
        <v>100</v>
      </c>
      <c r="I684" s="235">
        <v>72365</v>
      </c>
      <c r="J684" s="2">
        <v>10</v>
      </c>
      <c r="K684" s="2" t="s">
        <v>951</v>
      </c>
    </row>
    <row r="685" spans="1:11" x14ac:dyDescent="0.25">
      <c r="A685" s="1">
        <v>684</v>
      </c>
      <c r="B685" s="1">
        <v>10</v>
      </c>
      <c r="C685" s="2" t="s">
        <v>1713</v>
      </c>
      <c r="D685" s="238" t="s">
        <v>720</v>
      </c>
      <c r="E685" s="2" t="s">
        <v>1714</v>
      </c>
      <c r="F685" s="2" t="s">
        <v>982</v>
      </c>
      <c r="G685" s="1" t="s">
        <v>946</v>
      </c>
      <c r="H685" s="2">
        <v>710</v>
      </c>
      <c r="I685" s="235">
        <v>99305</v>
      </c>
      <c r="J685" s="2">
        <v>19</v>
      </c>
      <c r="K685" s="2" t="s">
        <v>947</v>
      </c>
    </row>
    <row r="686" spans="1:11" x14ac:dyDescent="0.25">
      <c r="A686" s="1">
        <v>685</v>
      </c>
      <c r="B686" s="1">
        <v>10</v>
      </c>
      <c r="C686" s="2" t="s">
        <v>1713</v>
      </c>
      <c r="D686" s="238" t="s">
        <v>721</v>
      </c>
      <c r="E686" s="2" t="s">
        <v>1715</v>
      </c>
      <c r="F686" s="2" t="s">
        <v>949</v>
      </c>
      <c r="G686" s="1" t="s">
        <v>954</v>
      </c>
      <c r="H686" s="2">
        <v>30</v>
      </c>
      <c r="I686" s="235">
        <v>27358</v>
      </c>
      <c r="J686" s="2">
        <v>5</v>
      </c>
      <c r="K686" s="2" t="s">
        <v>955</v>
      </c>
    </row>
    <row r="687" spans="1:11" x14ac:dyDescent="0.25">
      <c r="A687" s="1">
        <v>686</v>
      </c>
      <c r="B687" s="1">
        <v>10</v>
      </c>
      <c r="C687" s="2" t="s">
        <v>1713</v>
      </c>
      <c r="D687" s="238" t="s">
        <v>722</v>
      </c>
      <c r="E687" s="2" t="s">
        <v>1716</v>
      </c>
      <c r="F687" s="2" t="s">
        <v>949</v>
      </c>
      <c r="G687" s="1" t="s">
        <v>950</v>
      </c>
      <c r="H687" s="2">
        <v>94</v>
      </c>
      <c r="I687" s="235">
        <v>72296</v>
      </c>
      <c r="J687" s="2">
        <v>10</v>
      </c>
      <c r="K687" s="2" t="s">
        <v>951</v>
      </c>
    </row>
    <row r="688" spans="1:11" x14ac:dyDescent="0.25">
      <c r="A688" s="1">
        <v>687</v>
      </c>
      <c r="B688" s="1">
        <v>10</v>
      </c>
      <c r="C688" s="2" t="s">
        <v>1713</v>
      </c>
      <c r="D688" s="238" t="s">
        <v>723</v>
      </c>
      <c r="E688" s="2" t="s">
        <v>1717</v>
      </c>
      <c r="F688" s="2" t="s">
        <v>949</v>
      </c>
      <c r="G688" s="1" t="s">
        <v>983</v>
      </c>
      <c r="H688" s="2">
        <v>215</v>
      </c>
      <c r="I688" s="235">
        <v>156277</v>
      </c>
      <c r="J688" s="2">
        <v>15</v>
      </c>
      <c r="K688" s="2" t="s">
        <v>984</v>
      </c>
    </row>
    <row r="689" spans="1:11" x14ac:dyDescent="0.25">
      <c r="A689" s="1">
        <v>688</v>
      </c>
      <c r="B689" s="1">
        <v>10</v>
      </c>
      <c r="C689" s="2" t="s">
        <v>1713</v>
      </c>
      <c r="D689" s="238" t="s">
        <v>724</v>
      </c>
      <c r="E689" s="2" t="s">
        <v>1718</v>
      </c>
      <c r="F689" s="2" t="s">
        <v>949</v>
      </c>
      <c r="G689" s="1" t="s">
        <v>957</v>
      </c>
      <c r="H689" s="2">
        <v>145</v>
      </c>
      <c r="I689" s="235">
        <v>111987</v>
      </c>
      <c r="J689" s="2">
        <v>13</v>
      </c>
      <c r="K689" s="2" t="s">
        <v>958</v>
      </c>
    </row>
    <row r="690" spans="1:11" x14ac:dyDescent="0.25">
      <c r="A690" s="1">
        <v>689</v>
      </c>
      <c r="B690" s="1">
        <v>10</v>
      </c>
      <c r="C690" s="2" t="s">
        <v>1713</v>
      </c>
      <c r="D690" s="238" t="s">
        <v>725</v>
      </c>
      <c r="E690" s="2" t="s">
        <v>1719</v>
      </c>
      <c r="F690" s="2" t="s">
        <v>949</v>
      </c>
      <c r="G690" s="1" t="s">
        <v>954</v>
      </c>
      <c r="H690" s="2">
        <v>39</v>
      </c>
      <c r="I690" s="235">
        <v>36360</v>
      </c>
      <c r="J690" s="2">
        <v>6</v>
      </c>
      <c r="K690" s="2" t="s">
        <v>960</v>
      </c>
    </row>
    <row r="691" spans="1:11" x14ac:dyDescent="0.25">
      <c r="A691" s="1">
        <v>690</v>
      </c>
      <c r="B691" s="1">
        <v>10</v>
      </c>
      <c r="C691" s="2" t="s">
        <v>1713</v>
      </c>
      <c r="D691" s="238" t="s">
        <v>726</v>
      </c>
      <c r="E691" s="2" t="s">
        <v>1720</v>
      </c>
      <c r="F691" s="2" t="s">
        <v>949</v>
      </c>
      <c r="G691" s="1" t="s">
        <v>954</v>
      </c>
      <c r="H691" s="2">
        <v>60</v>
      </c>
      <c r="I691" s="235">
        <v>49580</v>
      </c>
      <c r="J691" s="2">
        <v>6</v>
      </c>
      <c r="K691" s="2" t="s">
        <v>960</v>
      </c>
    </row>
    <row r="692" spans="1:11" x14ac:dyDescent="0.25">
      <c r="A692" s="1">
        <v>691</v>
      </c>
      <c r="B692" s="1">
        <v>10</v>
      </c>
      <c r="C692" s="2" t="s">
        <v>1713</v>
      </c>
      <c r="D692" s="238" t="s">
        <v>727</v>
      </c>
      <c r="E692" s="2" t="s">
        <v>1721</v>
      </c>
      <c r="F692" s="2" t="s">
        <v>949</v>
      </c>
      <c r="G692" s="1" t="s">
        <v>950</v>
      </c>
      <c r="H692" s="2">
        <v>92</v>
      </c>
      <c r="I692" s="235">
        <v>72396</v>
      </c>
      <c r="J692" s="2">
        <v>10</v>
      </c>
      <c r="K692" s="2" t="s">
        <v>951</v>
      </c>
    </row>
    <row r="693" spans="1:11" x14ac:dyDescent="0.25">
      <c r="A693" s="1">
        <v>692</v>
      </c>
      <c r="B693" s="1">
        <v>10</v>
      </c>
      <c r="C693" s="2" t="s">
        <v>1713</v>
      </c>
      <c r="D693" s="238" t="s">
        <v>728</v>
      </c>
      <c r="E693" s="2" t="s">
        <v>1722</v>
      </c>
      <c r="F693" s="2" t="s">
        <v>949</v>
      </c>
      <c r="G693" s="1" t="s">
        <v>950</v>
      </c>
      <c r="H693" s="2">
        <v>94</v>
      </c>
      <c r="I693" s="235">
        <v>59800</v>
      </c>
      <c r="J693" s="2">
        <v>10</v>
      </c>
      <c r="K693" s="2" t="s">
        <v>951</v>
      </c>
    </row>
    <row r="694" spans="1:11" x14ac:dyDescent="0.25">
      <c r="A694" s="1">
        <v>693</v>
      </c>
      <c r="B694" s="1">
        <v>10</v>
      </c>
      <c r="C694" s="2" t="s">
        <v>1713</v>
      </c>
      <c r="D694" s="238" t="s">
        <v>729</v>
      </c>
      <c r="E694" s="2" t="s">
        <v>1723</v>
      </c>
      <c r="F694" s="2" t="s">
        <v>949</v>
      </c>
      <c r="G694" s="1" t="s">
        <v>957</v>
      </c>
      <c r="H694" s="2">
        <v>137</v>
      </c>
      <c r="I694" s="235">
        <v>75905</v>
      </c>
      <c r="J694" s="2">
        <v>13</v>
      </c>
      <c r="K694" s="2" t="s">
        <v>958</v>
      </c>
    </row>
    <row r="695" spans="1:11" x14ac:dyDescent="0.25">
      <c r="A695" s="1">
        <v>694</v>
      </c>
      <c r="B695" s="1">
        <v>10</v>
      </c>
      <c r="C695" s="2" t="s">
        <v>1713</v>
      </c>
      <c r="D695" s="238" t="s">
        <v>730</v>
      </c>
      <c r="E695" s="2" t="s">
        <v>1724</v>
      </c>
      <c r="F695" s="2" t="s">
        <v>949</v>
      </c>
      <c r="G695" s="1" t="s">
        <v>954</v>
      </c>
      <c r="H695" s="2">
        <v>33</v>
      </c>
      <c r="I695" s="235">
        <v>7228</v>
      </c>
      <c r="J695" s="2">
        <v>5</v>
      </c>
      <c r="K695" s="2" t="s">
        <v>955</v>
      </c>
    </row>
    <row r="696" spans="1:11" x14ac:dyDescent="0.25">
      <c r="A696" s="1">
        <v>695</v>
      </c>
      <c r="B696" s="1">
        <v>10</v>
      </c>
      <c r="C696" s="2" t="s">
        <v>1713</v>
      </c>
      <c r="D696" s="238" t="s">
        <v>731</v>
      </c>
      <c r="E696" s="2" t="s">
        <v>1725</v>
      </c>
      <c r="F696" s="2" t="s">
        <v>949</v>
      </c>
      <c r="G696" s="1" t="s">
        <v>954</v>
      </c>
      <c r="H696" s="2">
        <v>33</v>
      </c>
      <c r="I696" s="235">
        <v>31935</v>
      </c>
      <c r="J696" s="2">
        <v>6</v>
      </c>
      <c r="K696" s="2" t="s">
        <v>960</v>
      </c>
    </row>
    <row r="697" spans="1:11" x14ac:dyDescent="0.25">
      <c r="A697" s="1">
        <v>696</v>
      </c>
      <c r="B697" s="1">
        <v>10</v>
      </c>
      <c r="C697" s="2" t="s">
        <v>1713</v>
      </c>
      <c r="D697" s="238" t="s">
        <v>732</v>
      </c>
      <c r="E697" s="2" t="s">
        <v>1726</v>
      </c>
      <c r="F697" s="2" t="s">
        <v>949</v>
      </c>
      <c r="G697" s="1" t="s">
        <v>954</v>
      </c>
      <c r="H697" s="2">
        <v>41</v>
      </c>
      <c r="I697" s="235">
        <v>30101</v>
      </c>
      <c r="J697" s="2">
        <v>6</v>
      </c>
      <c r="K697" s="2" t="s">
        <v>960</v>
      </c>
    </row>
    <row r="698" spans="1:11" x14ac:dyDescent="0.25">
      <c r="A698" s="1">
        <v>697</v>
      </c>
      <c r="B698" s="1">
        <v>10</v>
      </c>
      <c r="C698" s="2" t="s">
        <v>1713</v>
      </c>
      <c r="D698" s="238" t="s">
        <v>733</v>
      </c>
      <c r="E698" s="2" t="s">
        <v>1727</v>
      </c>
      <c r="F698" s="2" t="s">
        <v>949</v>
      </c>
      <c r="G698" s="1" t="s">
        <v>954</v>
      </c>
      <c r="H698" s="2">
        <v>57</v>
      </c>
      <c r="I698" s="235">
        <v>40410</v>
      </c>
      <c r="J698" s="2">
        <v>6</v>
      </c>
      <c r="K698" s="2" t="s">
        <v>960</v>
      </c>
    </row>
    <row r="699" spans="1:11" x14ac:dyDescent="0.25">
      <c r="A699" s="1">
        <v>698</v>
      </c>
      <c r="B699" s="1">
        <v>10</v>
      </c>
      <c r="C699" s="2" t="s">
        <v>1713</v>
      </c>
      <c r="D699" s="238" t="s">
        <v>734</v>
      </c>
      <c r="E699" s="2" t="s">
        <v>1728</v>
      </c>
      <c r="F699" s="2" t="s">
        <v>949</v>
      </c>
      <c r="G699" s="1" t="s">
        <v>954</v>
      </c>
      <c r="H699" s="2">
        <v>33</v>
      </c>
      <c r="I699" s="235">
        <v>36627</v>
      </c>
      <c r="J699" s="2">
        <v>6</v>
      </c>
      <c r="K699" s="2" t="s">
        <v>960</v>
      </c>
    </row>
    <row r="700" spans="1:11" x14ac:dyDescent="0.25">
      <c r="A700" s="1">
        <v>699</v>
      </c>
      <c r="B700" s="1">
        <v>10</v>
      </c>
      <c r="C700" s="2" t="s">
        <v>1713</v>
      </c>
      <c r="D700" s="238" t="s">
        <v>735</v>
      </c>
      <c r="E700" s="2" t="s">
        <v>1729</v>
      </c>
      <c r="F700" s="2" t="s">
        <v>949</v>
      </c>
      <c r="G700" s="1" t="s">
        <v>954</v>
      </c>
      <c r="H700" s="2">
        <v>32</v>
      </c>
      <c r="I700" s="235">
        <v>36024</v>
      </c>
      <c r="J700" s="2">
        <v>6</v>
      </c>
      <c r="K700" s="2" t="s">
        <v>960</v>
      </c>
    </row>
    <row r="701" spans="1:11" x14ac:dyDescent="0.25">
      <c r="A701" s="1">
        <v>700</v>
      </c>
      <c r="B701" s="1">
        <v>10</v>
      </c>
      <c r="C701" s="2" t="s">
        <v>1713</v>
      </c>
      <c r="D701" s="238" t="s">
        <v>736</v>
      </c>
      <c r="E701" s="2" t="s">
        <v>1730</v>
      </c>
      <c r="F701" s="2" t="s">
        <v>949</v>
      </c>
      <c r="G701" s="1" t="s">
        <v>954</v>
      </c>
      <c r="H701" s="2">
        <v>34</v>
      </c>
      <c r="I701" s="235">
        <v>42568</v>
      </c>
      <c r="J701" s="2">
        <v>6</v>
      </c>
      <c r="K701" s="2" t="s">
        <v>960</v>
      </c>
    </row>
    <row r="702" spans="1:11" x14ac:dyDescent="0.25">
      <c r="A702" s="1">
        <v>701</v>
      </c>
      <c r="B702" s="1">
        <v>10</v>
      </c>
      <c r="C702" s="2" t="s">
        <v>1713</v>
      </c>
      <c r="D702" s="238" t="s">
        <v>737</v>
      </c>
      <c r="E702" s="2" t="s">
        <v>1731</v>
      </c>
      <c r="F702" s="2" t="s">
        <v>949</v>
      </c>
      <c r="G702" s="1" t="s">
        <v>954</v>
      </c>
      <c r="H702" s="2">
        <v>42</v>
      </c>
      <c r="I702" s="235">
        <v>12902</v>
      </c>
      <c r="J702" s="2">
        <v>5</v>
      </c>
      <c r="K702" s="2" t="s">
        <v>955</v>
      </c>
    </row>
    <row r="703" spans="1:11" x14ac:dyDescent="0.25">
      <c r="A703" s="1">
        <v>702</v>
      </c>
      <c r="B703" s="1">
        <v>10</v>
      </c>
      <c r="C703" s="2" t="s">
        <v>1713</v>
      </c>
      <c r="D703" s="238" t="s">
        <v>738</v>
      </c>
      <c r="E703" s="2" t="s">
        <v>1732</v>
      </c>
      <c r="F703" s="2" t="s">
        <v>949</v>
      </c>
      <c r="G703" s="1" t="s">
        <v>954</v>
      </c>
      <c r="H703" s="2">
        <v>29</v>
      </c>
      <c r="I703" s="235">
        <v>28374</v>
      </c>
      <c r="J703" s="2">
        <v>5</v>
      </c>
      <c r="K703" s="2" t="s">
        <v>955</v>
      </c>
    </row>
    <row r="704" spans="1:11" x14ac:dyDescent="0.25">
      <c r="A704" s="1">
        <v>703</v>
      </c>
      <c r="B704" s="1">
        <v>10</v>
      </c>
      <c r="C704" s="2" t="s">
        <v>1713</v>
      </c>
      <c r="D704" s="238" t="s">
        <v>739</v>
      </c>
      <c r="E704" s="2" t="s">
        <v>1733</v>
      </c>
      <c r="F704" s="2" t="s">
        <v>949</v>
      </c>
      <c r="G704" s="1" t="s">
        <v>976</v>
      </c>
      <c r="H704" s="2">
        <v>10</v>
      </c>
      <c r="I704" s="235">
        <v>26318</v>
      </c>
      <c r="J704" s="2">
        <v>4</v>
      </c>
      <c r="K704" s="2" t="s">
        <v>1088</v>
      </c>
    </row>
    <row r="705" spans="1:11" x14ac:dyDescent="0.25">
      <c r="A705" s="1">
        <v>704</v>
      </c>
      <c r="B705" s="1">
        <v>10</v>
      </c>
      <c r="C705" s="2" t="s">
        <v>1713</v>
      </c>
      <c r="D705" s="238" t="s">
        <v>740</v>
      </c>
      <c r="E705" s="2" t="s">
        <v>1734</v>
      </c>
      <c r="F705" s="2" t="s">
        <v>949</v>
      </c>
      <c r="G705" s="1" t="s">
        <v>954</v>
      </c>
      <c r="H705" s="2">
        <v>30</v>
      </c>
      <c r="I705" s="235">
        <v>16897</v>
      </c>
      <c r="J705" s="2">
        <v>5</v>
      </c>
      <c r="K705" s="2" t="s">
        <v>955</v>
      </c>
    </row>
    <row r="706" spans="1:11" x14ac:dyDescent="0.25">
      <c r="A706" s="1">
        <v>705</v>
      </c>
      <c r="B706" s="1">
        <v>10</v>
      </c>
      <c r="C706" s="2" t="s">
        <v>1713</v>
      </c>
      <c r="D706" s="238" t="s">
        <v>741</v>
      </c>
      <c r="E706" s="2" t="s">
        <v>1735</v>
      </c>
      <c r="F706" s="2" t="s">
        <v>949</v>
      </c>
      <c r="G706" s="1" t="s">
        <v>976</v>
      </c>
      <c r="H706" s="2">
        <v>10</v>
      </c>
      <c r="I706" s="235">
        <v>14783</v>
      </c>
      <c r="J706" s="2">
        <v>2</v>
      </c>
      <c r="K706" s="2" t="s">
        <v>977</v>
      </c>
    </row>
    <row r="707" spans="1:11" x14ac:dyDescent="0.25">
      <c r="A707" s="1">
        <v>706</v>
      </c>
      <c r="B707" s="1">
        <v>10</v>
      </c>
      <c r="C707" s="2" t="s">
        <v>1736</v>
      </c>
      <c r="D707" s="238" t="s">
        <v>742</v>
      </c>
      <c r="E707" s="2" t="s">
        <v>1737</v>
      </c>
      <c r="F707" s="2" t="s">
        <v>982</v>
      </c>
      <c r="G707" s="1" t="s">
        <v>1009</v>
      </c>
      <c r="H707" s="2">
        <v>349</v>
      </c>
      <c r="I707" s="235">
        <v>99722</v>
      </c>
      <c r="J707" s="2">
        <v>16</v>
      </c>
      <c r="K707" s="2" t="s">
        <v>1048</v>
      </c>
    </row>
    <row r="708" spans="1:11" x14ac:dyDescent="0.25">
      <c r="A708" s="1">
        <v>707</v>
      </c>
      <c r="B708" s="1">
        <v>10</v>
      </c>
      <c r="C708" s="2" t="s">
        <v>1736</v>
      </c>
      <c r="D708" s="238" t="s">
        <v>743</v>
      </c>
      <c r="E708" s="2" t="s">
        <v>1738</v>
      </c>
      <c r="F708" s="2" t="s">
        <v>949</v>
      </c>
      <c r="G708" s="1" t="s">
        <v>954</v>
      </c>
      <c r="H708" s="2">
        <v>38</v>
      </c>
      <c r="I708" s="235">
        <v>31444</v>
      </c>
      <c r="J708" s="2">
        <v>6</v>
      </c>
      <c r="K708" s="2" t="s">
        <v>960</v>
      </c>
    </row>
    <row r="709" spans="1:11" x14ac:dyDescent="0.25">
      <c r="A709" s="1">
        <v>708</v>
      </c>
      <c r="B709" s="1">
        <v>10</v>
      </c>
      <c r="C709" s="2" t="s">
        <v>1736</v>
      </c>
      <c r="D709" s="238" t="s">
        <v>744</v>
      </c>
      <c r="E709" s="2" t="s">
        <v>1739</v>
      </c>
      <c r="F709" s="2" t="s">
        <v>949</v>
      </c>
      <c r="G709" s="1" t="s">
        <v>954</v>
      </c>
      <c r="H709" s="2">
        <v>43</v>
      </c>
      <c r="I709" s="235">
        <v>38309</v>
      </c>
      <c r="J709" s="2">
        <v>6</v>
      </c>
      <c r="K709" s="2" t="s">
        <v>960</v>
      </c>
    </row>
    <row r="710" spans="1:11" x14ac:dyDescent="0.25">
      <c r="A710" s="1">
        <v>709</v>
      </c>
      <c r="B710" s="1">
        <v>10</v>
      </c>
      <c r="C710" s="2" t="s">
        <v>1736</v>
      </c>
      <c r="D710" s="238" t="s">
        <v>745</v>
      </c>
      <c r="E710" s="2" t="s">
        <v>1740</v>
      </c>
      <c r="F710" s="2" t="s">
        <v>949</v>
      </c>
      <c r="G710" s="1" t="s">
        <v>954</v>
      </c>
      <c r="H710" s="2">
        <v>30</v>
      </c>
      <c r="I710" s="235">
        <v>20373</v>
      </c>
      <c r="J710" s="2">
        <v>5</v>
      </c>
      <c r="K710" s="2" t="s">
        <v>955</v>
      </c>
    </row>
    <row r="711" spans="1:11" x14ac:dyDescent="0.25">
      <c r="A711" s="1">
        <v>710</v>
      </c>
      <c r="B711" s="1">
        <v>10</v>
      </c>
      <c r="C711" s="2" t="s">
        <v>1736</v>
      </c>
      <c r="D711" s="238" t="s">
        <v>746</v>
      </c>
      <c r="E711" s="2" t="s">
        <v>1741</v>
      </c>
      <c r="F711" s="2" t="s">
        <v>949</v>
      </c>
      <c r="G711" s="1" t="s">
        <v>954</v>
      </c>
      <c r="H711" s="2">
        <v>30</v>
      </c>
      <c r="I711" s="235">
        <v>30075</v>
      </c>
      <c r="J711" s="2">
        <v>6</v>
      </c>
      <c r="K711" s="2" t="s">
        <v>960</v>
      </c>
    </row>
    <row r="712" spans="1:11" x14ac:dyDescent="0.25">
      <c r="A712" s="1">
        <v>711</v>
      </c>
      <c r="B712" s="1">
        <v>10</v>
      </c>
      <c r="C712" s="2" t="s">
        <v>1736</v>
      </c>
      <c r="D712" s="238" t="s">
        <v>747</v>
      </c>
      <c r="E712" s="2" t="s">
        <v>1742</v>
      </c>
      <c r="F712" s="2" t="s">
        <v>949</v>
      </c>
      <c r="G712" s="1" t="s">
        <v>954</v>
      </c>
      <c r="H712" s="2">
        <v>55</v>
      </c>
      <c r="I712" s="235">
        <v>36823</v>
      </c>
      <c r="J712" s="2">
        <v>6</v>
      </c>
      <c r="K712" s="2" t="s">
        <v>960</v>
      </c>
    </row>
    <row r="713" spans="1:11" x14ac:dyDescent="0.25">
      <c r="A713" s="1">
        <v>712</v>
      </c>
      <c r="B713" s="1">
        <v>10</v>
      </c>
      <c r="C713" s="2" t="s">
        <v>1736</v>
      </c>
      <c r="D713" s="238" t="s">
        <v>748</v>
      </c>
      <c r="E713" s="2" t="s">
        <v>1743</v>
      </c>
      <c r="F713" s="2" t="s">
        <v>949</v>
      </c>
      <c r="G713" s="1" t="s">
        <v>954</v>
      </c>
      <c r="H713" s="2">
        <v>35</v>
      </c>
      <c r="I713" s="235">
        <v>27605</v>
      </c>
      <c r="J713" s="2">
        <v>5</v>
      </c>
      <c r="K713" s="2" t="s">
        <v>955</v>
      </c>
    </row>
    <row r="714" spans="1:11" x14ac:dyDescent="0.25">
      <c r="A714" s="1">
        <v>713</v>
      </c>
      <c r="B714" s="1">
        <v>10</v>
      </c>
      <c r="C714" s="2" t="s">
        <v>1744</v>
      </c>
      <c r="D714" s="238" t="s">
        <v>749</v>
      </c>
      <c r="E714" s="2" t="s">
        <v>1745</v>
      </c>
      <c r="F714" s="2" t="s">
        <v>945</v>
      </c>
      <c r="G714" s="1" t="s">
        <v>946</v>
      </c>
      <c r="H714" s="2">
        <v>1188</v>
      </c>
      <c r="I714" s="235">
        <v>43857</v>
      </c>
      <c r="J714" s="2">
        <v>20</v>
      </c>
      <c r="K714" s="2" t="s">
        <v>1091</v>
      </c>
    </row>
    <row r="715" spans="1:11" x14ac:dyDescent="0.25">
      <c r="A715" s="1">
        <v>714</v>
      </c>
      <c r="B715" s="1">
        <v>10</v>
      </c>
      <c r="C715" s="2" t="s">
        <v>1744</v>
      </c>
      <c r="D715" s="238" t="s">
        <v>750</v>
      </c>
      <c r="E715" s="2" t="s">
        <v>1746</v>
      </c>
      <c r="F715" s="2" t="s">
        <v>949</v>
      </c>
      <c r="G715" s="1" t="s">
        <v>954</v>
      </c>
      <c r="H715" s="2">
        <v>60</v>
      </c>
      <c r="I715" s="235">
        <v>53711</v>
      </c>
      <c r="J715" s="2">
        <v>6</v>
      </c>
      <c r="K715" s="2" t="s">
        <v>960</v>
      </c>
    </row>
    <row r="716" spans="1:11" x14ac:dyDescent="0.25">
      <c r="A716" s="1">
        <v>715</v>
      </c>
      <c r="B716" s="1">
        <v>10</v>
      </c>
      <c r="C716" s="2" t="s">
        <v>1744</v>
      </c>
      <c r="D716" s="238" t="s">
        <v>751</v>
      </c>
      <c r="E716" s="2" t="s">
        <v>1747</v>
      </c>
      <c r="F716" s="2" t="s">
        <v>949</v>
      </c>
      <c r="G716" s="1" t="s">
        <v>954</v>
      </c>
      <c r="H716" s="2">
        <v>30</v>
      </c>
      <c r="I716" s="235">
        <v>28805</v>
      </c>
      <c r="J716" s="2">
        <v>5</v>
      </c>
      <c r="K716" s="2" t="s">
        <v>955</v>
      </c>
    </row>
    <row r="717" spans="1:11" x14ac:dyDescent="0.25">
      <c r="A717" s="1">
        <v>716</v>
      </c>
      <c r="B717" s="1">
        <v>10</v>
      </c>
      <c r="C717" s="2" t="s">
        <v>1744</v>
      </c>
      <c r="D717" s="238" t="s">
        <v>752</v>
      </c>
      <c r="E717" s="2" t="s">
        <v>1748</v>
      </c>
      <c r="F717" s="2" t="s">
        <v>949</v>
      </c>
      <c r="G717" s="1" t="s">
        <v>954</v>
      </c>
      <c r="H717" s="2">
        <v>70</v>
      </c>
      <c r="I717" s="235">
        <v>78805</v>
      </c>
      <c r="J717" s="2">
        <v>7</v>
      </c>
      <c r="K717" s="2" t="s">
        <v>964</v>
      </c>
    </row>
    <row r="718" spans="1:11" x14ac:dyDescent="0.25">
      <c r="A718" s="1">
        <v>717</v>
      </c>
      <c r="B718" s="1">
        <v>10</v>
      </c>
      <c r="C718" s="2" t="s">
        <v>1744</v>
      </c>
      <c r="D718" s="238" t="s">
        <v>753</v>
      </c>
      <c r="E718" s="2" t="s">
        <v>1749</v>
      </c>
      <c r="F718" s="2" t="s">
        <v>949</v>
      </c>
      <c r="G718" s="1" t="s">
        <v>954</v>
      </c>
      <c r="H718" s="2">
        <v>80</v>
      </c>
      <c r="I718" s="235">
        <v>61370</v>
      </c>
      <c r="J718" s="2">
        <v>7</v>
      </c>
      <c r="K718" s="2" t="s">
        <v>964</v>
      </c>
    </row>
    <row r="719" spans="1:11" x14ac:dyDescent="0.25">
      <c r="A719" s="1">
        <v>718</v>
      </c>
      <c r="B719" s="1">
        <v>10</v>
      </c>
      <c r="C719" s="2" t="s">
        <v>1744</v>
      </c>
      <c r="D719" s="238" t="s">
        <v>754</v>
      </c>
      <c r="E719" s="2" t="s">
        <v>1750</v>
      </c>
      <c r="F719" s="2" t="s">
        <v>949</v>
      </c>
      <c r="G719" s="1" t="s">
        <v>954</v>
      </c>
      <c r="H719" s="2">
        <v>43</v>
      </c>
      <c r="I719" s="235">
        <v>45714</v>
      </c>
      <c r="J719" s="2">
        <v>6</v>
      </c>
      <c r="K719" s="2" t="s">
        <v>960</v>
      </c>
    </row>
    <row r="720" spans="1:11" x14ac:dyDescent="0.25">
      <c r="A720" s="1">
        <v>719</v>
      </c>
      <c r="B720" s="1">
        <v>10</v>
      </c>
      <c r="C720" s="2" t="s">
        <v>1744</v>
      </c>
      <c r="D720" s="238" t="s">
        <v>755</v>
      </c>
      <c r="E720" s="2" t="s">
        <v>1751</v>
      </c>
      <c r="F720" s="2" t="s">
        <v>949</v>
      </c>
      <c r="G720" s="1" t="s">
        <v>954</v>
      </c>
      <c r="H720" s="2">
        <v>60</v>
      </c>
      <c r="I720" s="235">
        <v>57128</v>
      </c>
      <c r="J720" s="2">
        <v>6</v>
      </c>
      <c r="K720" s="2" t="s">
        <v>960</v>
      </c>
    </row>
    <row r="721" spans="1:11" x14ac:dyDescent="0.25">
      <c r="A721" s="1">
        <v>720</v>
      </c>
      <c r="B721" s="1">
        <v>10</v>
      </c>
      <c r="C721" s="2" t="s">
        <v>1744</v>
      </c>
      <c r="D721" s="238" t="s">
        <v>756</v>
      </c>
      <c r="E721" s="2" t="s">
        <v>1752</v>
      </c>
      <c r="F721" s="2" t="s">
        <v>949</v>
      </c>
      <c r="G721" s="1" t="s">
        <v>954</v>
      </c>
      <c r="H721" s="2">
        <v>48</v>
      </c>
      <c r="I721" s="235">
        <v>73560</v>
      </c>
      <c r="J721" s="2">
        <v>7</v>
      </c>
      <c r="K721" s="2" t="s">
        <v>964</v>
      </c>
    </row>
    <row r="722" spans="1:11" x14ac:dyDescent="0.25">
      <c r="A722" s="1">
        <v>721</v>
      </c>
      <c r="B722" s="1">
        <v>10</v>
      </c>
      <c r="C722" s="2" t="s">
        <v>1744</v>
      </c>
      <c r="D722" s="238" t="s">
        <v>757</v>
      </c>
      <c r="E722" s="2" t="s">
        <v>1753</v>
      </c>
      <c r="F722" s="2" t="s">
        <v>949</v>
      </c>
      <c r="G722" s="1" t="s">
        <v>957</v>
      </c>
      <c r="H722" s="2">
        <v>135</v>
      </c>
      <c r="I722" s="235">
        <v>91814</v>
      </c>
      <c r="J722" s="2">
        <v>13</v>
      </c>
      <c r="K722" s="2" t="s">
        <v>958</v>
      </c>
    </row>
    <row r="723" spans="1:11" x14ac:dyDescent="0.25">
      <c r="A723" s="1">
        <v>722</v>
      </c>
      <c r="B723" s="1">
        <v>10</v>
      </c>
      <c r="C723" s="2" t="s">
        <v>1744</v>
      </c>
      <c r="D723" s="238" t="s">
        <v>758</v>
      </c>
      <c r="E723" s="2" t="s">
        <v>1754</v>
      </c>
      <c r="F723" s="2" t="s">
        <v>949</v>
      </c>
      <c r="G723" s="1" t="s">
        <v>954</v>
      </c>
      <c r="H723" s="2">
        <v>41</v>
      </c>
      <c r="I723" s="235">
        <v>31682</v>
      </c>
      <c r="J723" s="2">
        <v>6</v>
      </c>
      <c r="K723" s="2" t="s">
        <v>960</v>
      </c>
    </row>
    <row r="724" spans="1:11" x14ac:dyDescent="0.25">
      <c r="A724" s="1">
        <v>723</v>
      </c>
      <c r="B724" s="1">
        <v>10</v>
      </c>
      <c r="C724" s="2" t="s">
        <v>1744</v>
      </c>
      <c r="D724" s="238" t="s">
        <v>759</v>
      </c>
      <c r="E724" s="2" t="s">
        <v>1755</v>
      </c>
      <c r="F724" s="2" t="s">
        <v>949</v>
      </c>
      <c r="G724" s="1" t="s">
        <v>954</v>
      </c>
      <c r="H724" s="2">
        <v>60</v>
      </c>
      <c r="I724" s="235">
        <v>62934</v>
      </c>
      <c r="J724" s="2">
        <v>7</v>
      </c>
      <c r="K724" s="2" t="s">
        <v>964</v>
      </c>
    </row>
    <row r="725" spans="1:11" x14ac:dyDescent="0.25">
      <c r="A725" s="1">
        <v>724</v>
      </c>
      <c r="B725" s="1">
        <v>10</v>
      </c>
      <c r="C725" s="2" t="s">
        <v>1744</v>
      </c>
      <c r="D725" s="238" t="s">
        <v>760</v>
      </c>
      <c r="E725" s="2" t="s">
        <v>1756</v>
      </c>
      <c r="F725" s="2" t="s">
        <v>982</v>
      </c>
      <c r="G725" s="1" t="s">
        <v>983</v>
      </c>
      <c r="H725" s="2">
        <v>209</v>
      </c>
      <c r="I725" s="235">
        <v>107746</v>
      </c>
      <c r="J725" s="2">
        <v>15</v>
      </c>
      <c r="K725" s="2" t="s">
        <v>984</v>
      </c>
    </row>
    <row r="726" spans="1:11" x14ac:dyDescent="0.25">
      <c r="A726" s="1">
        <v>725</v>
      </c>
      <c r="B726" s="1">
        <v>10</v>
      </c>
      <c r="C726" s="2" t="s">
        <v>1744</v>
      </c>
      <c r="D726" s="238" t="s">
        <v>761</v>
      </c>
      <c r="E726" s="2" t="s">
        <v>1757</v>
      </c>
      <c r="F726" s="2" t="s">
        <v>949</v>
      </c>
      <c r="G726" s="1" t="s">
        <v>957</v>
      </c>
      <c r="H726" s="2">
        <v>120</v>
      </c>
      <c r="I726" s="235">
        <v>97152</v>
      </c>
      <c r="J726" s="2">
        <v>13</v>
      </c>
      <c r="K726" s="2" t="s">
        <v>958</v>
      </c>
    </row>
    <row r="727" spans="1:11" x14ac:dyDescent="0.25">
      <c r="A727" s="1">
        <v>726</v>
      </c>
      <c r="B727" s="1">
        <v>10</v>
      </c>
      <c r="C727" s="2" t="s">
        <v>1744</v>
      </c>
      <c r="D727" s="238" t="s">
        <v>762</v>
      </c>
      <c r="E727" s="2" t="s">
        <v>1758</v>
      </c>
      <c r="F727" s="2" t="s">
        <v>949</v>
      </c>
      <c r="G727" s="1" t="s">
        <v>954</v>
      </c>
      <c r="H727" s="2">
        <v>30</v>
      </c>
      <c r="I727" s="235">
        <v>24542</v>
      </c>
      <c r="J727" s="2">
        <v>5</v>
      </c>
      <c r="K727" s="2" t="s">
        <v>955</v>
      </c>
    </row>
    <row r="728" spans="1:11" x14ac:dyDescent="0.25">
      <c r="A728" s="1">
        <v>727</v>
      </c>
      <c r="B728" s="1">
        <v>10</v>
      </c>
      <c r="C728" s="2" t="s">
        <v>1744</v>
      </c>
      <c r="D728" s="238" t="s">
        <v>763</v>
      </c>
      <c r="E728" s="2" t="s">
        <v>1759</v>
      </c>
      <c r="F728" s="2" t="s">
        <v>949</v>
      </c>
      <c r="G728" s="1" t="s">
        <v>954</v>
      </c>
      <c r="H728" s="2">
        <v>34</v>
      </c>
      <c r="I728" s="235">
        <v>37102</v>
      </c>
      <c r="J728" s="2">
        <v>6</v>
      </c>
      <c r="K728" s="2" t="s">
        <v>960</v>
      </c>
    </row>
    <row r="729" spans="1:11" x14ac:dyDescent="0.25">
      <c r="A729" s="1">
        <v>728</v>
      </c>
      <c r="B729" s="1">
        <v>10</v>
      </c>
      <c r="C729" s="2" t="s">
        <v>1744</v>
      </c>
      <c r="D729" s="238" t="s">
        <v>764</v>
      </c>
      <c r="E729" s="2" t="s">
        <v>1760</v>
      </c>
      <c r="F729" s="2" t="s">
        <v>949</v>
      </c>
      <c r="G729" s="1" t="s">
        <v>954</v>
      </c>
      <c r="H729" s="2">
        <v>35</v>
      </c>
      <c r="I729" s="235">
        <v>41361</v>
      </c>
      <c r="J729" s="2">
        <v>6</v>
      </c>
      <c r="K729" s="2" t="s">
        <v>960</v>
      </c>
    </row>
    <row r="730" spans="1:11" x14ac:dyDescent="0.25">
      <c r="A730" s="1">
        <v>729</v>
      </c>
      <c r="B730" s="1">
        <v>10</v>
      </c>
      <c r="C730" s="2" t="s">
        <v>1744</v>
      </c>
      <c r="D730" s="238" t="s">
        <v>765</v>
      </c>
      <c r="E730" s="2" t="s">
        <v>1761</v>
      </c>
      <c r="F730" s="2" t="s">
        <v>949</v>
      </c>
      <c r="G730" s="1" t="s">
        <v>954</v>
      </c>
      <c r="H730" s="2">
        <v>28</v>
      </c>
      <c r="I730" s="235">
        <v>20602</v>
      </c>
      <c r="J730" s="2">
        <v>5</v>
      </c>
      <c r="K730" s="2" t="s">
        <v>955</v>
      </c>
    </row>
    <row r="731" spans="1:11" x14ac:dyDescent="0.25">
      <c r="A731" s="1">
        <v>730</v>
      </c>
      <c r="B731" s="1">
        <v>10</v>
      </c>
      <c r="C731" s="2" t="s">
        <v>1744</v>
      </c>
      <c r="D731" s="238" t="s">
        <v>766</v>
      </c>
      <c r="E731" s="2" t="s">
        <v>1762</v>
      </c>
      <c r="F731" s="2" t="s">
        <v>949</v>
      </c>
      <c r="G731" s="1" t="s">
        <v>954</v>
      </c>
      <c r="H731" s="2">
        <v>37</v>
      </c>
      <c r="I731" s="235">
        <v>42088</v>
      </c>
      <c r="J731" s="2">
        <v>6</v>
      </c>
      <c r="K731" s="2" t="s">
        <v>960</v>
      </c>
    </row>
    <row r="732" spans="1:11" x14ac:dyDescent="0.25">
      <c r="A732" s="1">
        <v>731</v>
      </c>
      <c r="B732" s="1">
        <v>10</v>
      </c>
      <c r="C732" s="2" t="s">
        <v>1744</v>
      </c>
      <c r="D732" s="238" t="s">
        <v>767</v>
      </c>
      <c r="E732" s="2" t="s">
        <v>1763</v>
      </c>
      <c r="F732" s="2" t="s">
        <v>949</v>
      </c>
      <c r="G732" s="1" t="s">
        <v>954</v>
      </c>
      <c r="H732" s="2">
        <v>25</v>
      </c>
      <c r="I732" s="235">
        <v>22878</v>
      </c>
      <c r="J732" s="2">
        <v>5</v>
      </c>
      <c r="K732" s="2" t="s">
        <v>955</v>
      </c>
    </row>
    <row r="733" spans="1:11" x14ac:dyDescent="0.25">
      <c r="A733" s="1">
        <v>732</v>
      </c>
      <c r="B733" s="1">
        <v>10</v>
      </c>
      <c r="C733" s="2" t="s">
        <v>1744</v>
      </c>
      <c r="D733" s="238" t="s">
        <v>768</v>
      </c>
      <c r="E733" s="2" t="s">
        <v>1764</v>
      </c>
      <c r="F733" s="2" t="s">
        <v>982</v>
      </c>
      <c r="G733" s="1" t="s">
        <v>983</v>
      </c>
      <c r="H733" s="2">
        <v>322</v>
      </c>
      <c r="I733" s="235">
        <v>134088</v>
      </c>
      <c r="J733" s="2">
        <v>15</v>
      </c>
      <c r="K733" s="2" t="s">
        <v>984</v>
      </c>
    </row>
    <row r="734" spans="1:11" x14ac:dyDescent="0.25">
      <c r="A734" s="1">
        <v>733</v>
      </c>
      <c r="B734" s="1">
        <v>10</v>
      </c>
      <c r="C734" s="2" t="s">
        <v>1744</v>
      </c>
      <c r="D734" s="238" t="s">
        <v>769</v>
      </c>
      <c r="E734" s="2" t="s">
        <v>1765</v>
      </c>
      <c r="F734" s="2" t="s">
        <v>982</v>
      </c>
      <c r="G734" s="1" t="s">
        <v>1009</v>
      </c>
      <c r="H734" s="2">
        <v>174</v>
      </c>
      <c r="I734" s="235">
        <v>101030</v>
      </c>
      <c r="J734" s="2">
        <v>16</v>
      </c>
      <c r="K734" s="2" t="s">
        <v>1048</v>
      </c>
    </row>
    <row r="735" spans="1:11" x14ac:dyDescent="0.25">
      <c r="A735" s="1">
        <v>734</v>
      </c>
      <c r="B735" s="1">
        <v>10</v>
      </c>
      <c r="C735" s="2" t="s">
        <v>1744</v>
      </c>
      <c r="D735" s="238" t="s">
        <v>770</v>
      </c>
      <c r="E735" s="2" t="s">
        <v>1766</v>
      </c>
      <c r="F735" s="2" t="s">
        <v>949</v>
      </c>
      <c r="G735" s="1" t="s">
        <v>976</v>
      </c>
      <c r="H735" s="2">
        <v>11</v>
      </c>
      <c r="I735" s="235">
        <v>26372</v>
      </c>
      <c r="J735" s="2">
        <v>4</v>
      </c>
      <c r="K735" s="2" t="s">
        <v>1088</v>
      </c>
    </row>
    <row r="736" spans="1:11" x14ac:dyDescent="0.25">
      <c r="A736" s="1">
        <v>735</v>
      </c>
      <c r="B736" s="1">
        <v>10</v>
      </c>
      <c r="C736" s="2" t="s">
        <v>1744</v>
      </c>
      <c r="D736" s="238" t="s">
        <v>771</v>
      </c>
      <c r="E736" s="2" t="s">
        <v>1767</v>
      </c>
      <c r="F736" s="2" t="s">
        <v>949</v>
      </c>
      <c r="G736" s="1" t="s">
        <v>976</v>
      </c>
      <c r="H736" s="2">
        <v>10</v>
      </c>
      <c r="I736" s="235">
        <v>20470</v>
      </c>
      <c r="J736" s="2">
        <v>3</v>
      </c>
      <c r="K736" s="2" t="s">
        <v>1025</v>
      </c>
    </row>
    <row r="737" spans="1:11" x14ac:dyDescent="0.25">
      <c r="A737" s="1">
        <v>736</v>
      </c>
      <c r="B737" s="1">
        <v>10</v>
      </c>
      <c r="C737" s="2" t="s">
        <v>1744</v>
      </c>
      <c r="D737" s="238" t="s">
        <v>772</v>
      </c>
      <c r="E737" s="2" t="s">
        <v>1768</v>
      </c>
      <c r="F737" s="2" t="s">
        <v>949</v>
      </c>
      <c r="G737" s="1" t="s">
        <v>976</v>
      </c>
      <c r="H737" s="2">
        <v>10</v>
      </c>
      <c r="I737" s="235">
        <v>23127</v>
      </c>
      <c r="J737" s="2">
        <v>3</v>
      </c>
      <c r="K737" s="2" t="s">
        <v>1025</v>
      </c>
    </row>
    <row r="738" spans="1:11" x14ac:dyDescent="0.25">
      <c r="A738" s="1">
        <v>737</v>
      </c>
      <c r="B738" s="1">
        <v>10</v>
      </c>
      <c r="C738" s="2" t="s">
        <v>1744</v>
      </c>
      <c r="D738" s="238" t="s">
        <v>773</v>
      </c>
      <c r="E738" s="2" t="s">
        <v>1769</v>
      </c>
      <c r="F738" s="2" t="s">
        <v>949</v>
      </c>
      <c r="G738" s="1" t="s">
        <v>976</v>
      </c>
      <c r="H738" s="2">
        <v>10</v>
      </c>
      <c r="I738" s="235">
        <v>24652</v>
      </c>
      <c r="J738" s="2">
        <v>3</v>
      </c>
      <c r="K738" s="2" t="s">
        <v>1025</v>
      </c>
    </row>
    <row r="739" spans="1:11" x14ac:dyDescent="0.25">
      <c r="A739" s="1">
        <v>738</v>
      </c>
      <c r="B739" s="1">
        <v>10</v>
      </c>
      <c r="C739" s="2" t="s">
        <v>1744</v>
      </c>
      <c r="D739" s="238" t="s">
        <v>774</v>
      </c>
      <c r="E739" s="2" t="s">
        <v>1770</v>
      </c>
      <c r="F739" s="2" t="s">
        <v>949</v>
      </c>
      <c r="G739" s="1" t="s">
        <v>976</v>
      </c>
      <c r="H739" s="2">
        <v>10</v>
      </c>
      <c r="I739" s="235">
        <v>20976</v>
      </c>
      <c r="J739" s="2">
        <v>3</v>
      </c>
      <c r="K739" s="2" t="s">
        <v>1025</v>
      </c>
    </row>
    <row r="740" spans="1:11" x14ac:dyDescent="0.25">
      <c r="A740" s="1">
        <v>739</v>
      </c>
      <c r="B740" s="1">
        <v>11</v>
      </c>
      <c r="C740" s="2" t="s">
        <v>1771</v>
      </c>
      <c r="D740" s="238" t="s">
        <v>775</v>
      </c>
      <c r="E740" s="2" t="s">
        <v>1772</v>
      </c>
      <c r="F740" s="2" t="s">
        <v>982</v>
      </c>
      <c r="G740" s="1" t="s">
        <v>1009</v>
      </c>
      <c r="H740" s="2">
        <v>341</v>
      </c>
      <c r="I740" s="235">
        <v>89789</v>
      </c>
      <c r="J740" s="2">
        <v>16</v>
      </c>
      <c r="K740" s="2" t="s">
        <v>1048</v>
      </c>
    </row>
    <row r="741" spans="1:11" x14ac:dyDescent="0.25">
      <c r="A741" s="1">
        <v>740</v>
      </c>
      <c r="B741" s="1">
        <v>11</v>
      </c>
      <c r="C741" s="2" t="s">
        <v>1771</v>
      </c>
      <c r="D741" s="238" t="s">
        <v>776</v>
      </c>
      <c r="E741" s="2" t="s">
        <v>1773</v>
      </c>
      <c r="F741" s="2" t="s">
        <v>949</v>
      </c>
      <c r="G741" s="1" t="s">
        <v>954</v>
      </c>
      <c r="H741" s="2">
        <v>45</v>
      </c>
      <c r="I741" s="235">
        <v>53681</v>
      </c>
      <c r="J741" s="2">
        <v>6</v>
      </c>
      <c r="K741" s="2" t="s">
        <v>960</v>
      </c>
    </row>
    <row r="742" spans="1:11" x14ac:dyDescent="0.25">
      <c r="A742" s="1">
        <v>741</v>
      </c>
      <c r="B742" s="1">
        <v>11</v>
      </c>
      <c r="C742" s="2" t="s">
        <v>1771</v>
      </c>
      <c r="D742" s="238" t="s">
        <v>777</v>
      </c>
      <c r="E742" s="2" t="s">
        <v>1774</v>
      </c>
      <c r="F742" s="2" t="s">
        <v>949</v>
      </c>
      <c r="G742" s="1" t="s">
        <v>976</v>
      </c>
      <c r="H742" s="2">
        <v>30</v>
      </c>
      <c r="I742" s="235">
        <v>27390</v>
      </c>
      <c r="J742" s="2">
        <v>4</v>
      </c>
      <c r="K742" s="2" t="s">
        <v>1088</v>
      </c>
    </row>
    <row r="743" spans="1:11" x14ac:dyDescent="0.25">
      <c r="A743" s="1">
        <v>742</v>
      </c>
      <c r="B743" s="1">
        <v>11</v>
      </c>
      <c r="C743" s="2" t="s">
        <v>1771</v>
      </c>
      <c r="D743" s="238" t="s">
        <v>778</v>
      </c>
      <c r="E743" s="2" t="s">
        <v>1775</v>
      </c>
      <c r="F743" s="2" t="s">
        <v>949</v>
      </c>
      <c r="G743" s="1" t="s">
        <v>954</v>
      </c>
      <c r="H743" s="2">
        <v>85</v>
      </c>
      <c r="I743" s="235">
        <v>63177</v>
      </c>
      <c r="J743" s="2">
        <v>7</v>
      </c>
      <c r="K743" s="2" t="s">
        <v>964</v>
      </c>
    </row>
    <row r="744" spans="1:11" x14ac:dyDescent="0.25">
      <c r="A744" s="1">
        <v>743</v>
      </c>
      <c r="B744" s="1">
        <v>11</v>
      </c>
      <c r="C744" s="2" t="s">
        <v>1771</v>
      </c>
      <c r="D744" s="238" t="s">
        <v>779</v>
      </c>
      <c r="E744" s="2" t="s">
        <v>1776</v>
      </c>
      <c r="F744" s="2" t="s">
        <v>949</v>
      </c>
      <c r="G744" s="1" t="s">
        <v>954</v>
      </c>
      <c r="H744" s="2">
        <v>85</v>
      </c>
      <c r="I744" s="235">
        <v>49654</v>
      </c>
      <c r="J744" s="2">
        <v>6</v>
      </c>
      <c r="K744" s="2" t="s">
        <v>960</v>
      </c>
    </row>
    <row r="745" spans="1:11" x14ac:dyDescent="0.25">
      <c r="A745" s="1">
        <v>744</v>
      </c>
      <c r="B745" s="1">
        <v>11</v>
      </c>
      <c r="C745" s="2" t="s">
        <v>1771</v>
      </c>
      <c r="D745" s="238" t="s">
        <v>780</v>
      </c>
      <c r="E745" s="2" t="s">
        <v>1777</v>
      </c>
      <c r="F745" s="2" t="s">
        <v>949</v>
      </c>
      <c r="G745" s="1" t="s">
        <v>954</v>
      </c>
      <c r="H745" s="2">
        <v>45</v>
      </c>
      <c r="I745" s="235">
        <v>30946</v>
      </c>
      <c r="J745" s="2">
        <v>6</v>
      </c>
      <c r="K745" s="2" t="s">
        <v>960</v>
      </c>
    </row>
    <row r="746" spans="1:11" x14ac:dyDescent="0.25">
      <c r="A746" s="1">
        <v>745</v>
      </c>
      <c r="B746" s="1">
        <v>11</v>
      </c>
      <c r="C746" s="2" t="s">
        <v>1771</v>
      </c>
      <c r="D746" s="238" t="s">
        <v>781</v>
      </c>
      <c r="E746" s="2" t="s">
        <v>1778</v>
      </c>
      <c r="F746" s="2" t="s">
        <v>949</v>
      </c>
      <c r="G746" s="1" t="s">
        <v>954</v>
      </c>
      <c r="H746" s="2">
        <v>30</v>
      </c>
      <c r="I746" s="235">
        <v>19630</v>
      </c>
      <c r="J746" s="2">
        <v>5</v>
      </c>
      <c r="K746" s="2" t="s">
        <v>955</v>
      </c>
    </row>
    <row r="747" spans="1:11" x14ac:dyDescent="0.25">
      <c r="A747" s="1">
        <v>746</v>
      </c>
      <c r="B747" s="1">
        <v>11</v>
      </c>
      <c r="C747" s="2" t="s">
        <v>1771</v>
      </c>
      <c r="D747" s="238" t="s">
        <v>782</v>
      </c>
      <c r="E747" s="2" t="s">
        <v>1779</v>
      </c>
      <c r="F747" s="2" t="s">
        <v>949</v>
      </c>
      <c r="G747" s="1" t="s">
        <v>954</v>
      </c>
      <c r="H747" s="2">
        <v>45</v>
      </c>
      <c r="I747" s="235">
        <v>49714</v>
      </c>
      <c r="J747" s="2">
        <v>6</v>
      </c>
      <c r="K747" s="2" t="s">
        <v>960</v>
      </c>
    </row>
    <row r="748" spans="1:11" x14ac:dyDescent="0.25">
      <c r="A748" s="1">
        <v>747</v>
      </c>
      <c r="B748" s="1">
        <v>11</v>
      </c>
      <c r="C748" s="2" t="s">
        <v>1771</v>
      </c>
      <c r="D748" s="238" t="s">
        <v>783</v>
      </c>
      <c r="E748" s="2" t="s">
        <v>1780</v>
      </c>
      <c r="F748" s="2" t="s">
        <v>949</v>
      </c>
      <c r="G748" s="1" t="s">
        <v>976</v>
      </c>
      <c r="H748" s="2">
        <v>10</v>
      </c>
      <c r="I748" s="235">
        <v>1464</v>
      </c>
      <c r="J748" s="2">
        <v>2</v>
      </c>
      <c r="K748" s="2" t="s">
        <v>977</v>
      </c>
    </row>
    <row r="749" spans="1:11" x14ac:dyDescent="0.25">
      <c r="A749" s="1">
        <v>748</v>
      </c>
      <c r="B749" s="1">
        <v>11</v>
      </c>
      <c r="C749" s="2" t="s">
        <v>1781</v>
      </c>
      <c r="D749" s="238" t="s">
        <v>784</v>
      </c>
      <c r="E749" s="2" t="s">
        <v>1782</v>
      </c>
      <c r="F749" s="2" t="s">
        <v>982</v>
      </c>
      <c r="G749" s="1" t="s">
        <v>1009</v>
      </c>
      <c r="H749" s="2">
        <v>509</v>
      </c>
      <c r="I749" s="235">
        <v>95144</v>
      </c>
      <c r="J749" s="2">
        <v>17</v>
      </c>
      <c r="K749" s="2" t="s">
        <v>1010</v>
      </c>
    </row>
    <row r="750" spans="1:11" x14ac:dyDescent="0.25">
      <c r="A750" s="1">
        <v>749</v>
      </c>
      <c r="B750" s="1">
        <v>11</v>
      </c>
      <c r="C750" s="2" t="s">
        <v>1781</v>
      </c>
      <c r="D750" s="238" t="s">
        <v>785</v>
      </c>
      <c r="E750" s="2" t="s">
        <v>1783</v>
      </c>
      <c r="F750" s="2" t="s">
        <v>949</v>
      </c>
      <c r="G750" s="1" t="s">
        <v>976</v>
      </c>
      <c r="H750" s="2">
        <v>10</v>
      </c>
      <c r="I750" s="235">
        <v>13859</v>
      </c>
      <c r="J750" s="2">
        <v>2</v>
      </c>
      <c r="K750" s="2" t="s">
        <v>977</v>
      </c>
    </row>
    <row r="751" spans="1:11" x14ac:dyDescent="0.25">
      <c r="A751" s="1">
        <v>750</v>
      </c>
      <c r="B751" s="1">
        <v>11</v>
      </c>
      <c r="C751" s="2" t="s">
        <v>1781</v>
      </c>
      <c r="D751" s="238" t="s">
        <v>786</v>
      </c>
      <c r="E751" s="2" t="s">
        <v>1784</v>
      </c>
      <c r="F751" s="2" t="s">
        <v>949</v>
      </c>
      <c r="G751" s="1" t="s">
        <v>954</v>
      </c>
      <c r="H751" s="2">
        <v>60</v>
      </c>
      <c r="I751" s="235">
        <v>67422</v>
      </c>
      <c r="J751" s="2">
        <v>7</v>
      </c>
      <c r="K751" s="2" t="s">
        <v>964</v>
      </c>
    </row>
    <row r="752" spans="1:11" x14ac:dyDescent="0.25">
      <c r="A752" s="1">
        <v>751</v>
      </c>
      <c r="B752" s="1">
        <v>11</v>
      </c>
      <c r="C752" s="2" t="s">
        <v>1781</v>
      </c>
      <c r="D752" s="238" t="s">
        <v>787</v>
      </c>
      <c r="E752" s="2" t="s">
        <v>1785</v>
      </c>
      <c r="F752" s="2" t="s">
        <v>949</v>
      </c>
      <c r="G752" s="1" t="s">
        <v>954</v>
      </c>
      <c r="H752" s="2">
        <v>60</v>
      </c>
      <c r="I752" s="235">
        <v>24067</v>
      </c>
      <c r="J752" s="2">
        <v>5</v>
      </c>
      <c r="K752" s="2" t="s">
        <v>955</v>
      </c>
    </row>
    <row r="753" spans="1:11" x14ac:dyDescent="0.25">
      <c r="A753" s="1">
        <v>752</v>
      </c>
      <c r="B753" s="1">
        <v>11</v>
      </c>
      <c r="C753" s="2" t="s">
        <v>1781</v>
      </c>
      <c r="D753" s="238" t="s">
        <v>788</v>
      </c>
      <c r="E753" s="2" t="s">
        <v>1786</v>
      </c>
      <c r="F753" s="2" t="s">
        <v>949</v>
      </c>
      <c r="G753" s="1" t="s">
        <v>976</v>
      </c>
      <c r="H753" s="2">
        <v>10</v>
      </c>
      <c r="I753" s="235">
        <v>17400</v>
      </c>
      <c r="J753" s="2">
        <v>3</v>
      </c>
      <c r="K753" s="2" t="s">
        <v>1025</v>
      </c>
    </row>
    <row r="754" spans="1:11" x14ac:dyDescent="0.25">
      <c r="A754" s="1">
        <v>753</v>
      </c>
      <c r="B754" s="1">
        <v>11</v>
      </c>
      <c r="C754" s="2" t="s">
        <v>1781</v>
      </c>
      <c r="D754" s="238" t="s">
        <v>789</v>
      </c>
      <c r="E754" s="2" t="s">
        <v>1787</v>
      </c>
      <c r="F754" s="2" t="s">
        <v>949</v>
      </c>
      <c r="G754" s="1" t="s">
        <v>957</v>
      </c>
      <c r="H754" s="2">
        <v>120</v>
      </c>
      <c r="I754" s="235">
        <v>42100</v>
      </c>
      <c r="J754" s="2">
        <v>13</v>
      </c>
      <c r="K754" s="2" t="s">
        <v>958</v>
      </c>
    </row>
    <row r="755" spans="1:11" x14ac:dyDescent="0.25">
      <c r="A755" s="1">
        <v>754</v>
      </c>
      <c r="B755" s="1">
        <v>11</v>
      </c>
      <c r="C755" s="2" t="s">
        <v>1781</v>
      </c>
      <c r="D755" s="238" t="s">
        <v>790</v>
      </c>
      <c r="E755" s="2" t="s">
        <v>1788</v>
      </c>
      <c r="F755" s="2" t="s">
        <v>949</v>
      </c>
      <c r="G755" s="1" t="s">
        <v>976</v>
      </c>
      <c r="H755" s="2">
        <v>10</v>
      </c>
      <c r="I755" s="235">
        <v>18004</v>
      </c>
      <c r="J755" s="2">
        <v>3</v>
      </c>
      <c r="K755" s="2" t="s">
        <v>1025</v>
      </c>
    </row>
    <row r="756" spans="1:11" x14ac:dyDescent="0.25">
      <c r="A756" s="1">
        <v>755</v>
      </c>
      <c r="B756" s="1">
        <v>11</v>
      </c>
      <c r="C756" s="2" t="s">
        <v>1781</v>
      </c>
      <c r="D756" s="238" t="s">
        <v>791</v>
      </c>
      <c r="E756" s="2" t="s">
        <v>1789</v>
      </c>
      <c r="F756" s="2" t="s">
        <v>949</v>
      </c>
      <c r="G756" s="1" t="s">
        <v>954</v>
      </c>
      <c r="H756" s="2">
        <v>30</v>
      </c>
      <c r="I756" s="235">
        <v>26343</v>
      </c>
      <c r="J756" s="2">
        <v>5</v>
      </c>
      <c r="K756" s="2" t="s">
        <v>955</v>
      </c>
    </row>
    <row r="757" spans="1:11" x14ac:dyDescent="0.25">
      <c r="A757" s="1">
        <v>756</v>
      </c>
      <c r="B757" s="1">
        <v>11</v>
      </c>
      <c r="C757" s="2" t="s">
        <v>1781</v>
      </c>
      <c r="D757" s="238" t="s">
        <v>792</v>
      </c>
      <c r="E757" s="2" t="s">
        <v>1790</v>
      </c>
      <c r="F757" s="2" t="s">
        <v>949</v>
      </c>
      <c r="G757" s="1" t="s">
        <v>954</v>
      </c>
      <c r="H757" s="2">
        <v>30</v>
      </c>
      <c r="I757" s="235">
        <v>20595</v>
      </c>
      <c r="J757" s="2">
        <v>5</v>
      </c>
      <c r="K757" s="2" t="s">
        <v>955</v>
      </c>
    </row>
    <row r="758" spans="1:11" x14ac:dyDescent="0.25">
      <c r="A758" s="1">
        <v>757</v>
      </c>
      <c r="B758" s="1">
        <v>11</v>
      </c>
      <c r="C758" s="2" t="s">
        <v>1781</v>
      </c>
      <c r="D758" s="238" t="s">
        <v>793</v>
      </c>
      <c r="E758" s="2" t="s">
        <v>1791</v>
      </c>
      <c r="F758" s="2" t="s">
        <v>949</v>
      </c>
      <c r="G758" s="1" t="s">
        <v>954</v>
      </c>
      <c r="H758" s="2">
        <v>60</v>
      </c>
      <c r="I758" s="235">
        <v>60204</v>
      </c>
      <c r="J758" s="2">
        <v>7</v>
      </c>
      <c r="K758" s="2" t="s">
        <v>964</v>
      </c>
    </row>
    <row r="759" spans="1:11" x14ac:dyDescent="0.25">
      <c r="A759" s="1">
        <v>758</v>
      </c>
      <c r="B759" s="1">
        <v>11</v>
      </c>
      <c r="C759" s="2" t="s">
        <v>1781</v>
      </c>
      <c r="D759" s="238" t="s">
        <v>794</v>
      </c>
      <c r="E759" s="2" t="s">
        <v>1792</v>
      </c>
      <c r="F759" s="2" t="s">
        <v>949</v>
      </c>
      <c r="G759" s="1" t="s">
        <v>976</v>
      </c>
      <c r="H759" s="2">
        <v>10</v>
      </c>
      <c r="I759" s="235">
        <v>21384</v>
      </c>
      <c r="J759" s="2">
        <v>3</v>
      </c>
      <c r="K759" s="2" t="s">
        <v>1025</v>
      </c>
    </row>
    <row r="760" spans="1:11" x14ac:dyDescent="0.25">
      <c r="A760" s="1">
        <v>759</v>
      </c>
      <c r="B760" s="1">
        <v>11</v>
      </c>
      <c r="C760" s="2" t="s">
        <v>1793</v>
      </c>
      <c r="D760" s="238" t="s">
        <v>795</v>
      </c>
      <c r="E760" s="2" t="s">
        <v>1794</v>
      </c>
      <c r="F760" s="2" t="s">
        <v>945</v>
      </c>
      <c r="G760" s="1" t="s">
        <v>946</v>
      </c>
      <c r="H760" s="2">
        <v>729</v>
      </c>
      <c r="I760" s="235">
        <v>115452</v>
      </c>
      <c r="J760" s="2">
        <v>19</v>
      </c>
      <c r="K760" s="2" t="s">
        <v>947</v>
      </c>
    </row>
    <row r="761" spans="1:11" x14ac:dyDescent="0.25">
      <c r="A761" s="1">
        <v>760</v>
      </c>
      <c r="B761" s="1">
        <v>11</v>
      </c>
      <c r="C761" s="2" t="s">
        <v>1793</v>
      </c>
      <c r="D761" s="238" t="s">
        <v>796</v>
      </c>
      <c r="E761" s="2" t="s">
        <v>1795</v>
      </c>
      <c r="F761" s="2" t="s">
        <v>949</v>
      </c>
      <c r="G761" s="1" t="s">
        <v>954</v>
      </c>
      <c r="H761" s="2">
        <v>30</v>
      </c>
      <c r="I761" s="235">
        <v>35029</v>
      </c>
      <c r="J761" s="2">
        <v>6</v>
      </c>
      <c r="K761" s="2" t="s">
        <v>960</v>
      </c>
    </row>
    <row r="762" spans="1:11" x14ac:dyDescent="0.25">
      <c r="A762" s="1">
        <v>761</v>
      </c>
      <c r="B762" s="1">
        <v>11</v>
      </c>
      <c r="C762" s="2" t="s">
        <v>1793</v>
      </c>
      <c r="D762" s="238" t="s">
        <v>797</v>
      </c>
      <c r="E762" s="2" t="s">
        <v>1796</v>
      </c>
      <c r="F762" s="2" t="s">
        <v>949</v>
      </c>
      <c r="G762" s="1" t="s">
        <v>954</v>
      </c>
      <c r="H762" s="2">
        <v>30</v>
      </c>
      <c r="I762" s="235">
        <v>31068</v>
      </c>
      <c r="J762" s="2">
        <v>6</v>
      </c>
      <c r="K762" s="2" t="s">
        <v>960</v>
      </c>
    </row>
    <row r="763" spans="1:11" x14ac:dyDescent="0.25">
      <c r="A763" s="1">
        <v>762</v>
      </c>
      <c r="B763" s="1">
        <v>11</v>
      </c>
      <c r="C763" s="2" t="s">
        <v>1793</v>
      </c>
      <c r="D763" s="238" t="s">
        <v>798</v>
      </c>
      <c r="E763" s="2" t="s">
        <v>1797</v>
      </c>
      <c r="F763" s="2" t="s">
        <v>949</v>
      </c>
      <c r="G763" s="1" t="s">
        <v>957</v>
      </c>
      <c r="H763" s="2">
        <v>90</v>
      </c>
      <c r="I763" s="235">
        <v>54402</v>
      </c>
      <c r="J763" s="2">
        <v>12</v>
      </c>
      <c r="K763" s="2" t="s">
        <v>962</v>
      </c>
    </row>
    <row r="764" spans="1:11" x14ac:dyDescent="0.25">
      <c r="A764" s="1">
        <v>763</v>
      </c>
      <c r="B764" s="1">
        <v>11</v>
      </c>
      <c r="C764" s="2" t="s">
        <v>1793</v>
      </c>
      <c r="D764" s="238" t="s">
        <v>799</v>
      </c>
      <c r="E764" s="2" t="s">
        <v>1798</v>
      </c>
      <c r="F764" s="2" t="s">
        <v>949</v>
      </c>
      <c r="G764" s="1" t="s">
        <v>954</v>
      </c>
      <c r="H764" s="2">
        <v>33</v>
      </c>
      <c r="I764" s="235">
        <v>23732</v>
      </c>
      <c r="J764" s="2">
        <v>5</v>
      </c>
      <c r="K764" s="2" t="s">
        <v>955</v>
      </c>
    </row>
    <row r="765" spans="1:11" x14ac:dyDescent="0.25">
      <c r="A765" s="1">
        <v>764</v>
      </c>
      <c r="B765" s="1">
        <v>11</v>
      </c>
      <c r="C765" s="2" t="s">
        <v>1793</v>
      </c>
      <c r="D765" s="238" t="s">
        <v>800</v>
      </c>
      <c r="E765" s="2" t="s">
        <v>1799</v>
      </c>
      <c r="F765" s="2" t="s">
        <v>949</v>
      </c>
      <c r="G765" s="1" t="s">
        <v>950</v>
      </c>
      <c r="H765" s="2">
        <v>60</v>
      </c>
      <c r="I765" s="235">
        <v>33437</v>
      </c>
      <c r="J765" s="2">
        <v>9</v>
      </c>
      <c r="K765" s="2" t="s">
        <v>973</v>
      </c>
    </row>
    <row r="766" spans="1:11" x14ac:dyDescent="0.25">
      <c r="A766" s="1">
        <v>765</v>
      </c>
      <c r="B766" s="1">
        <v>11</v>
      </c>
      <c r="C766" s="2" t="s">
        <v>1793</v>
      </c>
      <c r="D766" s="238" t="s">
        <v>801</v>
      </c>
      <c r="E766" s="2" t="s">
        <v>1800</v>
      </c>
      <c r="F766" s="2" t="s">
        <v>949</v>
      </c>
      <c r="G766" s="1" t="s">
        <v>950</v>
      </c>
      <c r="H766" s="2">
        <v>60</v>
      </c>
      <c r="I766" s="235">
        <v>64910</v>
      </c>
      <c r="J766" s="2">
        <v>10</v>
      </c>
      <c r="K766" s="2" t="s">
        <v>951</v>
      </c>
    </row>
    <row r="767" spans="1:11" x14ac:dyDescent="0.25">
      <c r="A767" s="1">
        <v>766</v>
      </c>
      <c r="B767" s="1">
        <v>11</v>
      </c>
      <c r="C767" s="2" t="s">
        <v>1793</v>
      </c>
      <c r="D767" s="238" t="s">
        <v>802</v>
      </c>
      <c r="E767" s="2" t="s">
        <v>1801</v>
      </c>
      <c r="F767" s="2" t="s">
        <v>949</v>
      </c>
      <c r="G767" s="1" t="s">
        <v>957</v>
      </c>
      <c r="H767" s="2">
        <v>172</v>
      </c>
      <c r="I767" s="235">
        <v>100729</v>
      </c>
      <c r="J767" s="2">
        <v>13</v>
      </c>
      <c r="K767" s="2" t="s">
        <v>958</v>
      </c>
    </row>
    <row r="768" spans="1:11" x14ac:dyDescent="0.25">
      <c r="A768" s="1">
        <v>767</v>
      </c>
      <c r="B768" s="1">
        <v>11</v>
      </c>
      <c r="C768" s="2" t="s">
        <v>1793</v>
      </c>
      <c r="D768" s="238" t="s">
        <v>803</v>
      </c>
      <c r="E768" s="2" t="s">
        <v>1802</v>
      </c>
      <c r="F768" s="2" t="s">
        <v>982</v>
      </c>
      <c r="G768" s="1" t="s">
        <v>983</v>
      </c>
      <c r="H768" s="2">
        <v>234</v>
      </c>
      <c r="I768" s="235">
        <v>105075</v>
      </c>
      <c r="J768" s="2">
        <v>15</v>
      </c>
      <c r="K768" s="2" t="s">
        <v>984</v>
      </c>
    </row>
    <row r="769" spans="1:11" x14ac:dyDescent="0.25">
      <c r="A769" s="1">
        <v>768</v>
      </c>
      <c r="B769" s="1">
        <v>11</v>
      </c>
      <c r="C769" s="2" t="s">
        <v>1793</v>
      </c>
      <c r="D769" s="238" t="s">
        <v>804</v>
      </c>
      <c r="E769" s="2" t="s">
        <v>1803</v>
      </c>
      <c r="F769" s="2" t="s">
        <v>949</v>
      </c>
      <c r="G769" s="1" t="s">
        <v>954</v>
      </c>
      <c r="H769" s="2">
        <v>30</v>
      </c>
      <c r="I769" s="235">
        <v>22297</v>
      </c>
      <c r="J769" s="2">
        <v>5</v>
      </c>
      <c r="K769" s="2" t="s">
        <v>955</v>
      </c>
    </row>
    <row r="770" spans="1:11" x14ac:dyDescent="0.25">
      <c r="A770" s="1">
        <v>769</v>
      </c>
      <c r="B770" s="1">
        <v>11</v>
      </c>
      <c r="C770" s="2" t="s">
        <v>1793</v>
      </c>
      <c r="D770" s="238" t="s">
        <v>805</v>
      </c>
      <c r="E770" s="2" t="s">
        <v>1804</v>
      </c>
      <c r="F770" s="2" t="s">
        <v>949</v>
      </c>
      <c r="G770" s="1" t="s">
        <v>950</v>
      </c>
      <c r="H770" s="2">
        <v>60</v>
      </c>
      <c r="I770" s="235">
        <v>59357</v>
      </c>
      <c r="J770" s="2">
        <v>10</v>
      </c>
      <c r="K770" s="2" t="s">
        <v>951</v>
      </c>
    </row>
    <row r="771" spans="1:11" x14ac:dyDescent="0.25">
      <c r="A771" s="1">
        <v>770</v>
      </c>
      <c r="B771" s="1">
        <v>11</v>
      </c>
      <c r="C771" s="2" t="s">
        <v>1793</v>
      </c>
      <c r="D771" s="238" t="s">
        <v>806</v>
      </c>
      <c r="E771" s="2" t="s">
        <v>1805</v>
      </c>
      <c r="F771" s="2" t="s">
        <v>949</v>
      </c>
      <c r="G771" s="1" t="s">
        <v>957</v>
      </c>
      <c r="H771" s="2">
        <v>90</v>
      </c>
      <c r="I771" s="235">
        <v>60478</v>
      </c>
      <c r="J771" s="2">
        <v>12</v>
      </c>
      <c r="K771" s="2" t="s">
        <v>962</v>
      </c>
    </row>
    <row r="772" spans="1:11" x14ac:dyDescent="0.25">
      <c r="A772" s="1">
        <v>771</v>
      </c>
      <c r="B772" s="1">
        <v>11</v>
      </c>
      <c r="C772" s="2" t="s">
        <v>1793</v>
      </c>
      <c r="D772" s="238" t="s">
        <v>807</v>
      </c>
      <c r="E772" s="2" t="s">
        <v>1806</v>
      </c>
      <c r="F772" s="2" t="s">
        <v>949</v>
      </c>
      <c r="G772" s="1" t="s">
        <v>950</v>
      </c>
      <c r="H772" s="2">
        <v>30</v>
      </c>
      <c r="I772" s="235">
        <v>64404</v>
      </c>
      <c r="J772" s="2">
        <v>10</v>
      </c>
      <c r="K772" s="2" t="s">
        <v>951</v>
      </c>
    </row>
    <row r="773" spans="1:11" x14ac:dyDescent="0.25">
      <c r="A773" s="1">
        <v>772</v>
      </c>
      <c r="B773" s="1">
        <v>11</v>
      </c>
      <c r="C773" s="2" t="s">
        <v>1793</v>
      </c>
      <c r="D773" s="238" t="s">
        <v>808</v>
      </c>
      <c r="E773" s="2" t="s">
        <v>1807</v>
      </c>
      <c r="F773" s="2" t="s">
        <v>982</v>
      </c>
      <c r="G773" s="1" t="s">
        <v>983</v>
      </c>
      <c r="H773" s="2">
        <v>260</v>
      </c>
      <c r="I773" s="235">
        <v>72644</v>
      </c>
      <c r="J773" s="2">
        <v>15</v>
      </c>
      <c r="K773" s="2" t="s">
        <v>984</v>
      </c>
    </row>
    <row r="774" spans="1:11" x14ac:dyDescent="0.25">
      <c r="A774" s="1">
        <v>773</v>
      </c>
      <c r="B774" s="1">
        <v>11</v>
      </c>
      <c r="C774" s="2" t="s">
        <v>1793</v>
      </c>
      <c r="D774" s="238" t="s">
        <v>809</v>
      </c>
      <c r="E774" s="2" t="s">
        <v>1808</v>
      </c>
      <c r="F774" s="2" t="s">
        <v>949</v>
      </c>
      <c r="G774" s="1" t="s">
        <v>954</v>
      </c>
      <c r="H774" s="2">
        <v>30</v>
      </c>
      <c r="I774" s="235">
        <v>25760</v>
      </c>
      <c r="J774" s="2">
        <v>5</v>
      </c>
      <c r="K774" s="2" t="s">
        <v>955</v>
      </c>
    </row>
    <row r="775" spans="1:11" x14ac:dyDescent="0.25">
      <c r="A775" s="1">
        <v>774</v>
      </c>
      <c r="B775" s="1">
        <v>11</v>
      </c>
      <c r="C775" s="2" t="s">
        <v>1793</v>
      </c>
      <c r="D775" s="238" t="s">
        <v>810</v>
      </c>
      <c r="E775" s="2" t="s">
        <v>1809</v>
      </c>
      <c r="F775" s="2" t="s">
        <v>949</v>
      </c>
      <c r="G775" s="1" t="s">
        <v>954</v>
      </c>
      <c r="H775" s="2">
        <v>59</v>
      </c>
      <c r="I775" s="235">
        <v>51610</v>
      </c>
      <c r="J775" s="2">
        <v>6</v>
      </c>
      <c r="K775" s="2" t="s">
        <v>960</v>
      </c>
    </row>
    <row r="776" spans="1:11" x14ac:dyDescent="0.25">
      <c r="A776" s="1">
        <v>775</v>
      </c>
      <c r="B776" s="1">
        <v>11</v>
      </c>
      <c r="C776" s="2" t="s">
        <v>1793</v>
      </c>
      <c r="D776" s="238" t="s">
        <v>811</v>
      </c>
      <c r="E776" s="2" t="s">
        <v>1810</v>
      </c>
      <c r="F776" s="2" t="s">
        <v>949</v>
      </c>
      <c r="G776" s="1" t="s">
        <v>954</v>
      </c>
      <c r="H776" s="2">
        <v>30</v>
      </c>
      <c r="I776" s="235">
        <v>40391</v>
      </c>
      <c r="J776" s="2">
        <v>6</v>
      </c>
      <c r="K776" s="2" t="s">
        <v>960</v>
      </c>
    </row>
    <row r="777" spans="1:11" x14ac:dyDescent="0.25">
      <c r="A777" s="1">
        <v>776</v>
      </c>
      <c r="B777" s="1">
        <v>11</v>
      </c>
      <c r="C777" s="2" t="s">
        <v>1793</v>
      </c>
      <c r="D777" s="238" t="s">
        <v>812</v>
      </c>
      <c r="E777" s="2" t="s">
        <v>1811</v>
      </c>
      <c r="F777" s="2" t="s">
        <v>949</v>
      </c>
      <c r="G777" s="1" t="s">
        <v>976</v>
      </c>
      <c r="H777" s="2">
        <v>10</v>
      </c>
      <c r="I777" s="235">
        <v>15707</v>
      </c>
      <c r="J777" s="2">
        <v>3</v>
      </c>
      <c r="K777" s="2" t="s">
        <v>1025</v>
      </c>
    </row>
    <row r="778" spans="1:11" x14ac:dyDescent="0.25">
      <c r="A778" s="1">
        <v>777</v>
      </c>
      <c r="B778" s="1">
        <v>11</v>
      </c>
      <c r="C778" s="2" t="s">
        <v>1793</v>
      </c>
      <c r="D778" s="238" t="s">
        <v>813</v>
      </c>
      <c r="E778" s="2" t="s">
        <v>1812</v>
      </c>
      <c r="F778" s="2" t="s">
        <v>949</v>
      </c>
      <c r="G778" s="1" t="s">
        <v>954</v>
      </c>
      <c r="H778" s="2">
        <v>24</v>
      </c>
      <c r="I778" s="235">
        <v>24850</v>
      </c>
      <c r="J778" s="2">
        <v>5</v>
      </c>
      <c r="K778" s="2" t="s">
        <v>955</v>
      </c>
    </row>
    <row r="779" spans="1:11" x14ac:dyDescent="0.25">
      <c r="A779" s="1">
        <v>778</v>
      </c>
      <c r="B779" s="1">
        <v>11</v>
      </c>
      <c r="C779" s="2" t="s">
        <v>1793</v>
      </c>
      <c r="D779" s="238" t="s">
        <v>814</v>
      </c>
      <c r="E779" s="2" t="s">
        <v>1649</v>
      </c>
      <c r="F779" s="2" t="s">
        <v>949</v>
      </c>
      <c r="G779" s="1" t="s">
        <v>976</v>
      </c>
      <c r="H779" s="2">
        <v>10</v>
      </c>
      <c r="I779" s="235">
        <v>24614</v>
      </c>
      <c r="J779" s="2">
        <v>3</v>
      </c>
      <c r="K779" s="2" t="s">
        <v>1025</v>
      </c>
    </row>
    <row r="780" spans="1:11" x14ac:dyDescent="0.25">
      <c r="A780" s="1">
        <v>779</v>
      </c>
      <c r="B780" s="1">
        <v>11</v>
      </c>
      <c r="C780" s="2" t="s">
        <v>1793</v>
      </c>
      <c r="D780" s="238" t="s">
        <v>815</v>
      </c>
      <c r="E780" s="2" t="s">
        <v>1813</v>
      </c>
      <c r="F780" s="2" t="s">
        <v>949</v>
      </c>
      <c r="G780" s="1" t="s">
        <v>976</v>
      </c>
      <c r="H780" s="2">
        <v>10</v>
      </c>
      <c r="I780" s="235">
        <v>22446</v>
      </c>
      <c r="J780" s="2">
        <v>3</v>
      </c>
      <c r="K780" s="2" t="s">
        <v>1025</v>
      </c>
    </row>
    <row r="781" spans="1:11" x14ac:dyDescent="0.25">
      <c r="A781" s="1">
        <v>780</v>
      </c>
      <c r="B781" s="1">
        <v>11</v>
      </c>
      <c r="C781" s="2" t="s">
        <v>1793</v>
      </c>
      <c r="D781" s="238" t="s">
        <v>816</v>
      </c>
      <c r="E781" s="2" t="s">
        <v>1814</v>
      </c>
      <c r="F781" s="2" t="s">
        <v>949</v>
      </c>
      <c r="G781" s="1" t="s">
        <v>976</v>
      </c>
      <c r="H781" s="2">
        <v>0</v>
      </c>
      <c r="I781" s="235">
        <v>26659</v>
      </c>
      <c r="J781" s="2">
        <v>4</v>
      </c>
      <c r="K781" s="2" t="s">
        <v>1088</v>
      </c>
    </row>
    <row r="782" spans="1:11" x14ac:dyDescent="0.25">
      <c r="A782" s="1">
        <v>781</v>
      </c>
      <c r="B782" s="1">
        <v>11</v>
      </c>
      <c r="C782" s="2" t="s">
        <v>1793</v>
      </c>
      <c r="D782" s="238" t="s">
        <v>817</v>
      </c>
      <c r="E782" s="2" t="s">
        <v>1815</v>
      </c>
      <c r="F782" s="2" t="s">
        <v>949</v>
      </c>
      <c r="G782" s="1" t="s">
        <v>976</v>
      </c>
      <c r="H782" s="2">
        <v>0</v>
      </c>
      <c r="I782" s="235">
        <v>31273</v>
      </c>
      <c r="J782" s="2">
        <v>4</v>
      </c>
      <c r="K782" s="2" t="s">
        <v>1088</v>
      </c>
    </row>
    <row r="783" spans="1:11" x14ac:dyDescent="0.25">
      <c r="A783" s="1">
        <v>782</v>
      </c>
      <c r="B783" s="1">
        <v>11</v>
      </c>
      <c r="C783" s="2" t="s">
        <v>1816</v>
      </c>
      <c r="D783" s="238" t="s">
        <v>818</v>
      </c>
      <c r="E783" s="2" t="s">
        <v>1817</v>
      </c>
      <c r="F783" s="2" t="s">
        <v>982</v>
      </c>
      <c r="G783" s="1" t="s">
        <v>1009</v>
      </c>
      <c r="H783" s="2">
        <v>215</v>
      </c>
      <c r="I783" s="235">
        <v>31096</v>
      </c>
      <c r="J783" s="2">
        <v>16</v>
      </c>
      <c r="K783" s="2" t="s">
        <v>1048</v>
      </c>
    </row>
    <row r="784" spans="1:11" x14ac:dyDescent="0.25">
      <c r="A784" s="1">
        <v>783</v>
      </c>
      <c r="B784" s="1">
        <v>11</v>
      </c>
      <c r="C784" s="2" t="s">
        <v>1816</v>
      </c>
      <c r="D784" s="238" t="s">
        <v>819</v>
      </c>
      <c r="E784" s="2" t="s">
        <v>1818</v>
      </c>
      <c r="F784" s="2" t="s">
        <v>982</v>
      </c>
      <c r="G784" s="1" t="s">
        <v>983</v>
      </c>
      <c r="H784" s="2">
        <v>209</v>
      </c>
      <c r="I784" s="235">
        <v>30342</v>
      </c>
      <c r="J784" s="2">
        <v>15</v>
      </c>
      <c r="K784" s="2" t="s">
        <v>984</v>
      </c>
    </row>
    <row r="785" spans="1:11" x14ac:dyDescent="0.25">
      <c r="A785" s="1">
        <v>784</v>
      </c>
      <c r="B785" s="1">
        <v>11</v>
      </c>
      <c r="C785" s="2" t="s">
        <v>1816</v>
      </c>
      <c r="D785" s="238" t="s">
        <v>820</v>
      </c>
      <c r="E785" s="2" t="s">
        <v>1819</v>
      </c>
      <c r="F785" s="2" t="s">
        <v>949</v>
      </c>
      <c r="G785" s="1" t="s">
        <v>954</v>
      </c>
      <c r="H785" s="2">
        <v>30</v>
      </c>
      <c r="I785" s="235">
        <v>11401</v>
      </c>
      <c r="J785" s="2">
        <v>5</v>
      </c>
      <c r="K785" s="2" t="s">
        <v>955</v>
      </c>
    </row>
    <row r="786" spans="1:11" x14ac:dyDescent="0.25">
      <c r="A786" s="1">
        <v>785</v>
      </c>
      <c r="B786" s="1">
        <v>11</v>
      </c>
      <c r="C786" s="2" t="s">
        <v>1816</v>
      </c>
      <c r="D786" s="238" t="s">
        <v>821</v>
      </c>
      <c r="E786" s="2" t="s">
        <v>1820</v>
      </c>
      <c r="F786" s="2" t="s">
        <v>949</v>
      </c>
      <c r="G786" s="1" t="s">
        <v>954</v>
      </c>
      <c r="H786" s="2">
        <v>30</v>
      </c>
      <c r="I786" s="235">
        <v>11491</v>
      </c>
      <c r="J786" s="2">
        <v>5</v>
      </c>
      <c r="K786" s="2" t="s">
        <v>955</v>
      </c>
    </row>
    <row r="787" spans="1:11" x14ac:dyDescent="0.25">
      <c r="A787" s="1">
        <v>786</v>
      </c>
      <c r="B787" s="1">
        <v>11</v>
      </c>
      <c r="C787" s="2" t="s">
        <v>1816</v>
      </c>
      <c r="D787" s="238" t="s">
        <v>822</v>
      </c>
      <c r="E787" s="2" t="s">
        <v>1821</v>
      </c>
      <c r="F787" s="2" t="s">
        <v>949</v>
      </c>
      <c r="G787" s="1" t="s">
        <v>954</v>
      </c>
      <c r="H787" s="2">
        <v>30</v>
      </c>
      <c r="I787" s="235">
        <v>33289</v>
      </c>
      <c r="J787" s="2">
        <v>6</v>
      </c>
      <c r="K787" s="2" t="s">
        <v>960</v>
      </c>
    </row>
    <row r="788" spans="1:11" x14ac:dyDescent="0.25">
      <c r="A788" s="1">
        <v>787</v>
      </c>
      <c r="B788" s="1">
        <v>11</v>
      </c>
      <c r="C788" s="2" t="s">
        <v>1816</v>
      </c>
      <c r="D788" s="238" t="s">
        <v>823</v>
      </c>
      <c r="E788" s="2" t="s">
        <v>1219</v>
      </c>
      <c r="F788" s="2" t="s">
        <v>949</v>
      </c>
      <c r="G788" s="1" t="s">
        <v>976</v>
      </c>
      <c r="H788" s="2">
        <v>10</v>
      </c>
      <c r="I788" s="235">
        <v>8117</v>
      </c>
      <c r="J788" s="2">
        <v>2</v>
      </c>
      <c r="K788" s="2" t="s">
        <v>977</v>
      </c>
    </row>
    <row r="789" spans="1:11" x14ac:dyDescent="0.25">
      <c r="A789" s="1">
        <v>788</v>
      </c>
      <c r="B789" s="1">
        <v>11</v>
      </c>
      <c r="C789" s="2" t="s">
        <v>1816</v>
      </c>
      <c r="D789" s="238" t="s">
        <v>824</v>
      </c>
      <c r="E789" s="2" t="s">
        <v>1822</v>
      </c>
      <c r="F789" s="2" t="s">
        <v>949</v>
      </c>
      <c r="G789" s="1" t="s">
        <v>954</v>
      </c>
      <c r="H789" s="2">
        <v>30</v>
      </c>
      <c r="I789" s="235">
        <v>22822</v>
      </c>
      <c r="J789" s="2">
        <v>5</v>
      </c>
      <c r="K789" s="2" t="s">
        <v>955</v>
      </c>
    </row>
    <row r="790" spans="1:11" x14ac:dyDescent="0.25">
      <c r="A790" s="1">
        <v>789</v>
      </c>
      <c r="B790" s="1">
        <v>11</v>
      </c>
      <c r="C790" s="2" t="s">
        <v>1816</v>
      </c>
      <c r="D790" s="238" t="s">
        <v>825</v>
      </c>
      <c r="E790" s="2" t="s">
        <v>1823</v>
      </c>
      <c r="F790" s="2" t="s">
        <v>949</v>
      </c>
      <c r="G790" s="1" t="s">
        <v>954</v>
      </c>
      <c r="H790" s="2">
        <v>30</v>
      </c>
      <c r="I790" s="235">
        <v>20671</v>
      </c>
      <c r="J790" s="2">
        <v>5</v>
      </c>
      <c r="K790" s="2" t="s">
        <v>955</v>
      </c>
    </row>
    <row r="791" spans="1:11" x14ac:dyDescent="0.25">
      <c r="A791" s="1">
        <v>790</v>
      </c>
      <c r="B791" s="1">
        <v>11</v>
      </c>
      <c r="C791" s="2" t="s">
        <v>1816</v>
      </c>
      <c r="D791" s="238" t="s">
        <v>826</v>
      </c>
      <c r="E791" s="2" t="s">
        <v>1824</v>
      </c>
      <c r="F791" s="2" t="s">
        <v>949</v>
      </c>
      <c r="G791" s="1" t="s">
        <v>954</v>
      </c>
      <c r="H791" s="2">
        <v>30</v>
      </c>
      <c r="I791" s="235">
        <v>36227</v>
      </c>
      <c r="J791" s="2">
        <v>6</v>
      </c>
      <c r="K791" s="2" t="s">
        <v>960</v>
      </c>
    </row>
    <row r="792" spans="1:11" x14ac:dyDescent="0.25">
      <c r="A792" s="1">
        <v>791</v>
      </c>
      <c r="B792" s="1">
        <v>11</v>
      </c>
      <c r="C792" s="2" t="s">
        <v>1825</v>
      </c>
      <c r="D792" s="238" t="s">
        <v>827</v>
      </c>
      <c r="E792" s="2" t="s">
        <v>1826</v>
      </c>
      <c r="F792" s="2" t="s">
        <v>945</v>
      </c>
      <c r="G792" s="1" t="s">
        <v>946</v>
      </c>
      <c r="H792" s="2">
        <v>551</v>
      </c>
      <c r="I792" s="235">
        <v>145352</v>
      </c>
      <c r="J792" s="2">
        <v>18</v>
      </c>
      <c r="K792" s="2" t="s">
        <v>980</v>
      </c>
    </row>
    <row r="793" spans="1:11" x14ac:dyDescent="0.25">
      <c r="A793" s="1">
        <v>792</v>
      </c>
      <c r="B793" s="1">
        <v>11</v>
      </c>
      <c r="C793" s="2" t="s">
        <v>1825</v>
      </c>
      <c r="D793" s="238" t="s">
        <v>828</v>
      </c>
      <c r="E793" s="2" t="s">
        <v>1827</v>
      </c>
      <c r="F793" s="2" t="s">
        <v>949</v>
      </c>
      <c r="G793" s="1" t="s">
        <v>957</v>
      </c>
      <c r="H793" s="2">
        <v>60</v>
      </c>
      <c r="I793" s="235">
        <v>37683</v>
      </c>
      <c r="J793" s="2">
        <v>12</v>
      </c>
      <c r="K793" s="2" t="s">
        <v>962</v>
      </c>
    </row>
    <row r="794" spans="1:11" x14ac:dyDescent="0.25">
      <c r="A794" s="1">
        <v>793</v>
      </c>
      <c r="B794" s="1">
        <v>11</v>
      </c>
      <c r="C794" s="2" t="s">
        <v>1825</v>
      </c>
      <c r="D794" s="238" t="s">
        <v>829</v>
      </c>
      <c r="E794" s="2" t="s">
        <v>1828</v>
      </c>
      <c r="F794" s="2" t="s">
        <v>949</v>
      </c>
      <c r="G794" s="1" t="s">
        <v>950</v>
      </c>
      <c r="H794" s="2">
        <v>75</v>
      </c>
      <c r="I794" s="235">
        <v>66266</v>
      </c>
      <c r="J794" s="2">
        <v>10</v>
      </c>
      <c r="K794" s="2" t="s">
        <v>951</v>
      </c>
    </row>
    <row r="795" spans="1:11" x14ac:dyDescent="0.25">
      <c r="A795" s="1">
        <v>794</v>
      </c>
      <c r="B795" s="1">
        <v>11</v>
      </c>
      <c r="C795" s="2" t="s">
        <v>1829</v>
      </c>
      <c r="D795" s="238" t="s">
        <v>830</v>
      </c>
      <c r="E795" s="2" t="s">
        <v>1830</v>
      </c>
      <c r="F795" s="2" t="s">
        <v>982</v>
      </c>
      <c r="G795" s="1" t="s">
        <v>1009</v>
      </c>
      <c r="H795" s="2">
        <v>300</v>
      </c>
      <c r="I795" s="235">
        <v>61206</v>
      </c>
      <c r="J795" s="2">
        <v>16</v>
      </c>
      <c r="K795" s="2" t="s">
        <v>1048</v>
      </c>
    </row>
    <row r="796" spans="1:11" x14ac:dyDescent="0.25">
      <c r="A796" s="1">
        <v>795</v>
      </c>
      <c r="B796" s="1">
        <v>11</v>
      </c>
      <c r="C796" s="2" t="s">
        <v>1829</v>
      </c>
      <c r="D796" s="238" t="s">
        <v>831</v>
      </c>
      <c r="E796" s="2" t="s">
        <v>1831</v>
      </c>
      <c r="F796" s="2" t="s">
        <v>949</v>
      </c>
      <c r="G796" s="1" t="s">
        <v>976</v>
      </c>
      <c r="H796" s="2">
        <v>12</v>
      </c>
      <c r="I796" s="235">
        <v>10905</v>
      </c>
      <c r="J796" s="2">
        <v>2</v>
      </c>
      <c r="K796" s="2" t="s">
        <v>977</v>
      </c>
    </row>
    <row r="797" spans="1:11" x14ac:dyDescent="0.25">
      <c r="A797" s="1">
        <v>796</v>
      </c>
      <c r="B797" s="1">
        <v>11</v>
      </c>
      <c r="C797" s="2" t="s">
        <v>1829</v>
      </c>
      <c r="D797" s="238" t="s">
        <v>832</v>
      </c>
      <c r="E797" s="2" t="s">
        <v>1832</v>
      </c>
      <c r="F797" s="2" t="s">
        <v>949</v>
      </c>
      <c r="G797" s="1" t="s">
        <v>954</v>
      </c>
      <c r="H797" s="2">
        <v>30</v>
      </c>
      <c r="I797" s="235">
        <v>17460</v>
      </c>
      <c r="J797" s="2">
        <v>5</v>
      </c>
      <c r="K797" s="2" t="s">
        <v>955</v>
      </c>
    </row>
    <row r="798" spans="1:11" x14ac:dyDescent="0.25">
      <c r="A798" s="1">
        <v>797</v>
      </c>
      <c r="B798" s="1">
        <v>11</v>
      </c>
      <c r="C798" s="2" t="s">
        <v>1829</v>
      </c>
      <c r="D798" s="238" t="s">
        <v>833</v>
      </c>
      <c r="E798" s="2" t="s">
        <v>1833</v>
      </c>
      <c r="F798" s="2" t="s">
        <v>949</v>
      </c>
      <c r="G798" s="1" t="s">
        <v>954</v>
      </c>
      <c r="H798" s="2">
        <v>48</v>
      </c>
      <c r="I798" s="235">
        <v>36747</v>
      </c>
      <c r="J798" s="2">
        <v>6</v>
      </c>
      <c r="K798" s="2" t="s">
        <v>960</v>
      </c>
    </row>
    <row r="799" spans="1:11" x14ac:dyDescent="0.25">
      <c r="A799" s="1">
        <v>798</v>
      </c>
      <c r="B799" s="1">
        <v>11</v>
      </c>
      <c r="C799" s="2" t="s">
        <v>1829</v>
      </c>
      <c r="D799" s="238" t="s">
        <v>834</v>
      </c>
      <c r="E799" s="2" t="s">
        <v>1834</v>
      </c>
      <c r="F799" s="2" t="s">
        <v>949</v>
      </c>
      <c r="G799" s="1" t="s">
        <v>976</v>
      </c>
      <c r="H799" s="2">
        <v>24</v>
      </c>
      <c r="I799" s="235">
        <v>11230</v>
      </c>
      <c r="J799" s="2">
        <v>2</v>
      </c>
      <c r="K799" s="2" t="s">
        <v>977</v>
      </c>
    </row>
    <row r="800" spans="1:11" x14ac:dyDescent="0.25">
      <c r="A800" s="1">
        <v>799</v>
      </c>
      <c r="B800" s="1">
        <v>11</v>
      </c>
      <c r="C800" s="2" t="s">
        <v>1835</v>
      </c>
      <c r="D800" s="238" t="s">
        <v>835</v>
      </c>
      <c r="E800" s="2" t="s">
        <v>1836</v>
      </c>
      <c r="F800" s="2" t="s">
        <v>945</v>
      </c>
      <c r="G800" s="1" t="s">
        <v>946</v>
      </c>
      <c r="H800" s="2">
        <v>748</v>
      </c>
      <c r="I800" s="235">
        <v>135607</v>
      </c>
      <c r="J800" s="2">
        <v>19</v>
      </c>
      <c r="K800" s="2" t="s">
        <v>947</v>
      </c>
    </row>
    <row r="801" spans="1:11" x14ac:dyDescent="0.25">
      <c r="A801" s="1">
        <v>800</v>
      </c>
      <c r="B801" s="1">
        <v>11</v>
      </c>
      <c r="C801" s="2" t="s">
        <v>1835</v>
      </c>
      <c r="D801" s="238" t="s">
        <v>836</v>
      </c>
      <c r="E801" s="2" t="s">
        <v>1837</v>
      </c>
      <c r="F801" s="2" t="s">
        <v>982</v>
      </c>
      <c r="G801" s="1" t="s">
        <v>983</v>
      </c>
      <c r="H801" s="2">
        <v>126</v>
      </c>
      <c r="I801" s="235">
        <v>60192</v>
      </c>
      <c r="J801" s="2">
        <v>14</v>
      </c>
      <c r="K801" s="2" t="s">
        <v>1216</v>
      </c>
    </row>
    <row r="802" spans="1:11" x14ac:dyDescent="0.25">
      <c r="A802" s="1">
        <v>801</v>
      </c>
      <c r="B802" s="1">
        <v>11</v>
      </c>
      <c r="C802" s="2" t="s">
        <v>1835</v>
      </c>
      <c r="D802" s="238" t="s">
        <v>837</v>
      </c>
      <c r="E802" s="2" t="s">
        <v>1838</v>
      </c>
      <c r="F802" s="2" t="s">
        <v>949</v>
      </c>
      <c r="G802" s="1" t="s">
        <v>957</v>
      </c>
      <c r="H802" s="2">
        <v>118</v>
      </c>
      <c r="I802" s="235">
        <v>85446</v>
      </c>
      <c r="J802" s="2">
        <v>13</v>
      </c>
      <c r="K802" s="2" t="s">
        <v>958</v>
      </c>
    </row>
    <row r="803" spans="1:11" x14ac:dyDescent="0.25">
      <c r="A803" s="1">
        <v>802</v>
      </c>
      <c r="B803" s="1">
        <v>11</v>
      </c>
      <c r="C803" s="2" t="s">
        <v>1835</v>
      </c>
      <c r="D803" s="238" t="s">
        <v>838</v>
      </c>
      <c r="E803" s="2" t="s">
        <v>1839</v>
      </c>
      <c r="F803" s="2" t="s">
        <v>949</v>
      </c>
      <c r="G803" s="1" t="s">
        <v>954</v>
      </c>
      <c r="H803" s="2">
        <v>30</v>
      </c>
      <c r="I803" s="235">
        <v>29498</v>
      </c>
      <c r="J803" s="2">
        <v>5</v>
      </c>
      <c r="K803" s="2" t="s">
        <v>955</v>
      </c>
    </row>
    <row r="804" spans="1:11" x14ac:dyDescent="0.25">
      <c r="A804" s="1">
        <v>803</v>
      </c>
      <c r="B804" s="1">
        <v>11</v>
      </c>
      <c r="C804" s="2" t="s">
        <v>1835</v>
      </c>
      <c r="D804" s="238" t="s">
        <v>839</v>
      </c>
      <c r="E804" s="2" t="s">
        <v>1840</v>
      </c>
      <c r="F804" s="2" t="s">
        <v>949</v>
      </c>
      <c r="G804" s="1" t="s">
        <v>954</v>
      </c>
      <c r="H804" s="2">
        <v>33</v>
      </c>
      <c r="I804" s="235">
        <v>12238</v>
      </c>
      <c r="J804" s="2">
        <v>5</v>
      </c>
      <c r="K804" s="2" t="s">
        <v>955</v>
      </c>
    </row>
    <row r="805" spans="1:11" x14ac:dyDescent="0.25">
      <c r="A805" s="1">
        <v>804</v>
      </c>
      <c r="B805" s="1">
        <v>11</v>
      </c>
      <c r="C805" s="2" t="s">
        <v>1835</v>
      </c>
      <c r="D805" s="238" t="s">
        <v>840</v>
      </c>
      <c r="E805" s="2" t="s">
        <v>1841</v>
      </c>
      <c r="F805" s="2" t="s">
        <v>949</v>
      </c>
      <c r="G805" s="1" t="s">
        <v>957</v>
      </c>
      <c r="H805" s="2">
        <v>70</v>
      </c>
      <c r="I805" s="235">
        <v>42394</v>
      </c>
      <c r="J805" s="2">
        <v>12</v>
      </c>
      <c r="K805" s="2" t="s">
        <v>962</v>
      </c>
    </row>
    <row r="806" spans="1:11" x14ac:dyDescent="0.25">
      <c r="A806" s="1">
        <v>805</v>
      </c>
      <c r="B806" s="1">
        <v>11</v>
      </c>
      <c r="C806" s="2" t="s">
        <v>1835</v>
      </c>
      <c r="D806" s="238" t="s">
        <v>841</v>
      </c>
      <c r="E806" s="2" t="s">
        <v>1842</v>
      </c>
      <c r="F806" s="2" t="s">
        <v>949</v>
      </c>
      <c r="G806" s="1" t="s">
        <v>954</v>
      </c>
      <c r="H806" s="2">
        <v>30</v>
      </c>
      <c r="I806" s="235">
        <v>45465</v>
      </c>
      <c r="J806" s="2">
        <v>6</v>
      </c>
      <c r="K806" s="2" t="s">
        <v>960</v>
      </c>
    </row>
    <row r="807" spans="1:11" x14ac:dyDescent="0.25">
      <c r="A807" s="1">
        <v>806</v>
      </c>
      <c r="B807" s="1">
        <v>11</v>
      </c>
      <c r="C807" s="2" t="s">
        <v>1835</v>
      </c>
      <c r="D807" s="238" t="s">
        <v>842</v>
      </c>
      <c r="E807" s="2" t="s">
        <v>1843</v>
      </c>
      <c r="F807" s="2" t="s">
        <v>949</v>
      </c>
      <c r="G807" s="1" t="s">
        <v>954</v>
      </c>
      <c r="H807" s="2">
        <v>30</v>
      </c>
      <c r="I807" s="235">
        <v>35919</v>
      </c>
      <c r="J807" s="2">
        <v>6</v>
      </c>
      <c r="K807" s="2" t="s">
        <v>960</v>
      </c>
    </row>
    <row r="808" spans="1:11" x14ac:dyDescent="0.25">
      <c r="A808" s="1">
        <v>807</v>
      </c>
      <c r="B808" s="1">
        <v>11</v>
      </c>
      <c r="C808" s="2" t="s">
        <v>1835</v>
      </c>
      <c r="D808" s="238" t="s">
        <v>843</v>
      </c>
      <c r="E808" s="2" t="s">
        <v>1844</v>
      </c>
      <c r="F808" s="2" t="s">
        <v>949</v>
      </c>
      <c r="G808" s="1" t="s">
        <v>976</v>
      </c>
      <c r="H808" s="2">
        <v>38</v>
      </c>
      <c r="I808" s="235">
        <v>14492</v>
      </c>
      <c r="J808" s="2">
        <v>2</v>
      </c>
      <c r="K808" s="2" t="s">
        <v>977</v>
      </c>
    </row>
    <row r="809" spans="1:11" x14ac:dyDescent="0.25">
      <c r="A809" s="1">
        <v>808</v>
      </c>
      <c r="B809" s="1">
        <v>11</v>
      </c>
      <c r="C809" s="2" t="s">
        <v>1835</v>
      </c>
      <c r="D809" s="238" t="s">
        <v>844</v>
      </c>
      <c r="E809" s="2" t="s">
        <v>1845</v>
      </c>
      <c r="F809" s="2" t="s">
        <v>949</v>
      </c>
      <c r="G809" s="1" t="s">
        <v>954</v>
      </c>
      <c r="H809" s="2">
        <v>46</v>
      </c>
      <c r="I809" s="235">
        <v>32615</v>
      </c>
      <c r="J809" s="2">
        <v>6</v>
      </c>
      <c r="K809" s="2" t="s">
        <v>960</v>
      </c>
    </row>
    <row r="810" spans="1:11" x14ac:dyDescent="0.25">
      <c r="A810" s="1">
        <v>809</v>
      </c>
      <c r="B810" s="1">
        <v>11</v>
      </c>
      <c r="C810" s="2" t="s">
        <v>1835</v>
      </c>
      <c r="D810" s="238" t="s">
        <v>845</v>
      </c>
      <c r="E810" s="2" t="s">
        <v>1846</v>
      </c>
      <c r="F810" s="2" t="s">
        <v>949</v>
      </c>
      <c r="G810" s="1" t="s">
        <v>954</v>
      </c>
      <c r="H810" s="2">
        <v>28</v>
      </c>
      <c r="I810" s="235">
        <v>26765</v>
      </c>
      <c r="J810" s="2">
        <v>5</v>
      </c>
      <c r="K810" s="2" t="s">
        <v>955</v>
      </c>
    </row>
    <row r="811" spans="1:11" x14ac:dyDescent="0.25">
      <c r="A811" s="1">
        <v>810</v>
      </c>
      <c r="B811" s="1">
        <v>11</v>
      </c>
      <c r="C811" s="2" t="s">
        <v>1835</v>
      </c>
      <c r="D811" s="238" t="s">
        <v>846</v>
      </c>
      <c r="E811" s="2" t="s">
        <v>1847</v>
      </c>
      <c r="F811" s="2" t="s">
        <v>949</v>
      </c>
      <c r="G811" s="1" t="s">
        <v>957</v>
      </c>
      <c r="H811" s="2">
        <v>65</v>
      </c>
      <c r="I811" s="235">
        <v>58824</v>
      </c>
      <c r="J811" s="2">
        <v>12</v>
      </c>
      <c r="K811" s="2" t="s">
        <v>962</v>
      </c>
    </row>
    <row r="812" spans="1:11" x14ac:dyDescent="0.25">
      <c r="A812" s="1">
        <v>811</v>
      </c>
      <c r="B812" s="1">
        <v>11</v>
      </c>
      <c r="C812" s="2" t="s">
        <v>1835</v>
      </c>
      <c r="D812" s="238" t="s">
        <v>847</v>
      </c>
      <c r="E812" s="2" t="s">
        <v>1848</v>
      </c>
      <c r="F812" s="2" t="s">
        <v>949</v>
      </c>
      <c r="G812" s="1" t="s">
        <v>954</v>
      </c>
      <c r="H812" s="2">
        <v>30</v>
      </c>
      <c r="I812" s="235">
        <v>20322</v>
      </c>
      <c r="J812" s="2">
        <v>5</v>
      </c>
      <c r="K812" s="2" t="s">
        <v>955</v>
      </c>
    </row>
    <row r="813" spans="1:11" x14ac:dyDescent="0.25">
      <c r="A813" s="1">
        <v>812</v>
      </c>
      <c r="B813" s="1">
        <v>11</v>
      </c>
      <c r="C813" s="2" t="s">
        <v>1835</v>
      </c>
      <c r="D813" s="238" t="s">
        <v>848</v>
      </c>
      <c r="E813" s="2" t="s">
        <v>1849</v>
      </c>
      <c r="F813" s="2" t="s">
        <v>949</v>
      </c>
      <c r="G813" s="1" t="s">
        <v>954</v>
      </c>
      <c r="H813" s="2">
        <v>42</v>
      </c>
      <c r="I813" s="235">
        <v>43766</v>
      </c>
      <c r="J813" s="2">
        <v>6</v>
      </c>
      <c r="K813" s="2" t="s">
        <v>960</v>
      </c>
    </row>
    <row r="814" spans="1:11" x14ac:dyDescent="0.25">
      <c r="A814" s="1">
        <v>813</v>
      </c>
      <c r="B814" s="1">
        <v>11</v>
      </c>
      <c r="C814" s="2" t="s">
        <v>1835</v>
      </c>
      <c r="D814" s="238" t="s">
        <v>849</v>
      </c>
      <c r="E814" s="2" t="s">
        <v>1850</v>
      </c>
      <c r="F814" s="2" t="s">
        <v>949</v>
      </c>
      <c r="G814" s="1" t="s">
        <v>954</v>
      </c>
      <c r="H814" s="2">
        <v>60</v>
      </c>
      <c r="I814" s="235">
        <v>56796</v>
      </c>
      <c r="J814" s="2">
        <v>6</v>
      </c>
      <c r="K814" s="2" t="s">
        <v>960</v>
      </c>
    </row>
    <row r="815" spans="1:11" x14ac:dyDescent="0.25">
      <c r="A815" s="1">
        <v>814</v>
      </c>
      <c r="B815" s="1">
        <v>11</v>
      </c>
      <c r="C815" s="2" t="s">
        <v>1835</v>
      </c>
      <c r="D815" s="238" t="s">
        <v>850</v>
      </c>
      <c r="E815" s="2" t="s">
        <v>1851</v>
      </c>
      <c r="F815" s="2" t="s">
        <v>949</v>
      </c>
      <c r="G815" s="1" t="s">
        <v>954</v>
      </c>
      <c r="H815" s="2">
        <v>83</v>
      </c>
      <c r="I815" s="235">
        <v>36779</v>
      </c>
      <c r="J815" s="2">
        <v>6</v>
      </c>
      <c r="K815" s="2" t="s">
        <v>960</v>
      </c>
    </row>
    <row r="816" spans="1:11" x14ac:dyDescent="0.25">
      <c r="A816" s="1">
        <v>815</v>
      </c>
      <c r="B816" s="1">
        <v>11</v>
      </c>
      <c r="C816" s="2" t="s">
        <v>1835</v>
      </c>
      <c r="D816" s="238" t="s">
        <v>851</v>
      </c>
      <c r="E816" s="2" t="s">
        <v>1852</v>
      </c>
      <c r="F816" s="2" t="s">
        <v>949</v>
      </c>
      <c r="G816" s="1" t="s">
        <v>954</v>
      </c>
      <c r="H816" s="2">
        <v>37</v>
      </c>
      <c r="I816" s="235">
        <v>24332</v>
      </c>
      <c r="J816" s="2">
        <v>5</v>
      </c>
      <c r="K816" s="2" t="s">
        <v>955</v>
      </c>
    </row>
    <row r="817" spans="1:11" x14ac:dyDescent="0.25">
      <c r="A817" s="1">
        <v>816</v>
      </c>
      <c r="B817" s="1">
        <v>11</v>
      </c>
      <c r="C817" s="2" t="s">
        <v>1835</v>
      </c>
      <c r="D817" s="238" t="s">
        <v>852</v>
      </c>
      <c r="E817" s="2" t="s">
        <v>1853</v>
      </c>
      <c r="F817" s="2" t="s">
        <v>949</v>
      </c>
      <c r="G817" s="1" t="s">
        <v>957</v>
      </c>
      <c r="H817" s="2">
        <v>110</v>
      </c>
      <c r="I817" s="235">
        <v>51690</v>
      </c>
      <c r="J817" s="2">
        <v>13</v>
      </c>
      <c r="K817" s="2" t="s">
        <v>958</v>
      </c>
    </row>
    <row r="818" spans="1:11" x14ac:dyDescent="0.25">
      <c r="A818" s="1">
        <v>817</v>
      </c>
      <c r="B818" s="1">
        <v>11</v>
      </c>
      <c r="C818" s="2" t="s">
        <v>1835</v>
      </c>
      <c r="D818" s="238" t="s">
        <v>853</v>
      </c>
      <c r="E818" s="2" t="s">
        <v>1854</v>
      </c>
      <c r="F818" s="2" t="s">
        <v>949</v>
      </c>
      <c r="G818" s="1" t="s">
        <v>954</v>
      </c>
      <c r="H818" s="2">
        <v>30</v>
      </c>
      <c r="I818" s="235">
        <v>13736</v>
      </c>
      <c r="J818" s="2">
        <v>5</v>
      </c>
      <c r="K818" s="2" t="s">
        <v>955</v>
      </c>
    </row>
    <row r="819" spans="1:11" x14ac:dyDescent="0.25">
      <c r="A819" s="1">
        <v>818</v>
      </c>
      <c r="B819" s="1">
        <v>11</v>
      </c>
      <c r="C819" s="2" t="s">
        <v>1835</v>
      </c>
      <c r="D819" s="238" t="s">
        <v>854</v>
      </c>
      <c r="E819" s="2" t="s">
        <v>1855</v>
      </c>
      <c r="F819" s="2" t="s">
        <v>949</v>
      </c>
      <c r="G819" s="1" t="s">
        <v>957</v>
      </c>
      <c r="H819" s="2">
        <v>73</v>
      </c>
      <c r="I819" s="235">
        <v>32797</v>
      </c>
      <c r="J819" s="2">
        <v>12</v>
      </c>
      <c r="K819" s="2" t="s">
        <v>962</v>
      </c>
    </row>
    <row r="820" spans="1:11" x14ac:dyDescent="0.25">
      <c r="A820" s="1">
        <v>819</v>
      </c>
      <c r="B820" s="1">
        <v>12</v>
      </c>
      <c r="C820" s="2" t="s">
        <v>1856</v>
      </c>
      <c r="D820" s="238" t="s">
        <v>855</v>
      </c>
      <c r="E820" s="2" t="s">
        <v>1857</v>
      </c>
      <c r="F820" s="2" t="s">
        <v>945</v>
      </c>
      <c r="G820" s="1" t="s">
        <v>946</v>
      </c>
      <c r="H820" s="2">
        <v>555</v>
      </c>
      <c r="I820" s="235">
        <v>119352</v>
      </c>
      <c r="J820" s="2">
        <v>18</v>
      </c>
      <c r="K820" s="2" t="s">
        <v>980</v>
      </c>
    </row>
    <row r="821" spans="1:11" x14ac:dyDescent="0.25">
      <c r="A821" s="1">
        <v>820</v>
      </c>
      <c r="B821" s="1">
        <v>12</v>
      </c>
      <c r="C821" s="2" t="s">
        <v>1856</v>
      </c>
      <c r="D821" s="238" t="s">
        <v>856</v>
      </c>
      <c r="E821" s="2" t="s">
        <v>1858</v>
      </c>
      <c r="F821" s="2" t="s">
        <v>949</v>
      </c>
      <c r="G821" s="1" t="s">
        <v>950</v>
      </c>
      <c r="H821" s="2">
        <v>60</v>
      </c>
      <c r="I821" s="235">
        <v>67725</v>
      </c>
      <c r="J821" s="2">
        <v>10</v>
      </c>
      <c r="K821" s="2" t="s">
        <v>951</v>
      </c>
    </row>
    <row r="822" spans="1:11" x14ac:dyDescent="0.25">
      <c r="A822" s="1">
        <v>821</v>
      </c>
      <c r="B822" s="1">
        <v>12</v>
      </c>
      <c r="C822" s="2" t="s">
        <v>1856</v>
      </c>
      <c r="D822" s="238" t="s">
        <v>857</v>
      </c>
      <c r="E822" s="2" t="s">
        <v>1859</v>
      </c>
      <c r="F822" s="2" t="s">
        <v>949</v>
      </c>
      <c r="G822" s="1" t="s">
        <v>950</v>
      </c>
      <c r="H822" s="2">
        <v>60</v>
      </c>
      <c r="I822" s="235">
        <v>49940</v>
      </c>
      <c r="J822" s="2">
        <v>9</v>
      </c>
      <c r="K822" s="2" t="s">
        <v>973</v>
      </c>
    </row>
    <row r="823" spans="1:11" x14ac:dyDescent="0.25">
      <c r="A823" s="1">
        <v>822</v>
      </c>
      <c r="B823" s="1">
        <v>12</v>
      </c>
      <c r="C823" s="2" t="s">
        <v>1856</v>
      </c>
      <c r="D823" s="238" t="s">
        <v>858</v>
      </c>
      <c r="E823" s="2" t="s">
        <v>1860</v>
      </c>
      <c r="F823" s="2" t="s">
        <v>949</v>
      </c>
      <c r="G823" s="1" t="s">
        <v>954</v>
      </c>
      <c r="H823" s="2">
        <v>30</v>
      </c>
      <c r="I823" s="235">
        <v>53076</v>
      </c>
      <c r="J823" s="2">
        <v>6</v>
      </c>
      <c r="K823" s="2" t="s">
        <v>960</v>
      </c>
    </row>
    <row r="824" spans="1:11" x14ac:dyDescent="0.25">
      <c r="A824" s="1">
        <v>823</v>
      </c>
      <c r="B824" s="1">
        <v>12</v>
      </c>
      <c r="C824" s="2" t="s">
        <v>1856</v>
      </c>
      <c r="D824" s="238" t="s">
        <v>859</v>
      </c>
      <c r="E824" s="2" t="s">
        <v>1861</v>
      </c>
      <c r="F824" s="2" t="s">
        <v>949</v>
      </c>
      <c r="G824" s="1" t="s">
        <v>954</v>
      </c>
      <c r="H824" s="2">
        <v>60</v>
      </c>
      <c r="I824" s="235">
        <v>33306</v>
      </c>
      <c r="J824" s="2">
        <v>6</v>
      </c>
      <c r="K824" s="2" t="s">
        <v>960</v>
      </c>
    </row>
    <row r="825" spans="1:11" x14ac:dyDescent="0.25">
      <c r="A825" s="1">
        <v>824</v>
      </c>
      <c r="B825" s="1">
        <v>12</v>
      </c>
      <c r="C825" s="2" t="s">
        <v>1856</v>
      </c>
      <c r="D825" s="238" t="s">
        <v>860</v>
      </c>
      <c r="E825" s="2" t="s">
        <v>1862</v>
      </c>
      <c r="F825" s="2" t="s">
        <v>949</v>
      </c>
      <c r="G825" s="1" t="s">
        <v>957</v>
      </c>
      <c r="H825" s="2">
        <v>90</v>
      </c>
      <c r="I825" s="235">
        <v>73884</v>
      </c>
      <c r="J825" s="2">
        <v>12</v>
      </c>
      <c r="K825" s="2" t="s">
        <v>962</v>
      </c>
    </row>
    <row r="826" spans="1:11" x14ac:dyDescent="0.25">
      <c r="A826" s="1">
        <v>825</v>
      </c>
      <c r="B826" s="1">
        <v>12</v>
      </c>
      <c r="C826" s="2" t="s">
        <v>1856</v>
      </c>
      <c r="D826" s="238" t="s">
        <v>861</v>
      </c>
      <c r="E826" s="2" t="s">
        <v>1863</v>
      </c>
      <c r="F826" s="2" t="s">
        <v>949</v>
      </c>
      <c r="G826" s="1" t="s">
        <v>954</v>
      </c>
      <c r="H826" s="2">
        <v>30</v>
      </c>
      <c r="I826" s="235">
        <v>35124</v>
      </c>
      <c r="J826" s="2">
        <v>6</v>
      </c>
      <c r="K826" s="2" t="s">
        <v>960</v>
      </c>
    </row>
    <row r="827" spans="1:11" x14ac:dyDescent="0.25">
      <c r="A827" s="1">
        <v>826</v>
      </c>
      <c r="B827" s="1">
        <v>12</v>
      </c>
      <c r="C827" s="2" t="s">
        <v>1856</v>
      </c>
      <c r="D827" s="238" t="s">
        <v>862</v>
      </c>
      <c r="E827" s="2" t="s">
        <v>1864</v>
      </c>
      <c r="F827" s="2" t="s">
        <v>949</v>
      </c>
      <c r="G827" s="1" t="s">
        <v>954</v>
      </c>
      <c r="H827" s="2">
        <v>60</v>
      </c>
      <c r="I827" s="235">
        <v>33469</v>
      </c>
      <c r="J827" s="2">
        <v>6</v>
      </c>
      <c r="K827" s="2" t="s">
        <v>960</v>
      </c>
    </row>
    <row r="828" spans="1:11" x14ac:dyDescent="0.25">
      <c r="A828" s="1">
        <v>827</v>
      </c>
      <c r="B828" s="1">
        <v>12</v>
      </c>
      <c r="C828" s="2" t="s">
        <v>1856</v>
      </c>
      <c r="D828" s="238" t="s">
        <v>863</v>
      </c>
      <c r="E828" s="2" t="s">
        <v>1865</v>
      </c>
      <c r="F828" s="2" t="s">
        <v>949</v>
      </c>
      <c r="G828" s="1" t="s">
        <v>954</v>
      </c>
      <c r="H828" s="2">
        <v>30</v>
      </c>
      <c r="I828" s="235">
        <v>23773</v>
      </c>
      <c r="J828" s="2">
        <v>5</v>
      </c>
      <c r="K828" s="2" t="s">
        <v>955</v>
      </c>
    </row>
    <row r="829" spans="1:11" x14ac:dyDescent="0.25">
      <c r="A829" s="1">
        <v>828</v>
      </c>
      <c r="B829" s="1">
        <v>12</v>
      </c>
      <c r="C829" s="2" t="s">
        <v>1856</v>
      </c>
      <c r="D829" s="238" t="s">
        <v>864</v>
      </c>
      <c r="E829" s="2" t="s">
        <v>1866</v>
      </c>
      <c r="F829" s="2" t="s">
        <v>949</v>
      </c>
      <c r="G829" s="1" t="s">
        <v>976</v>
      </c>
      <c r="H829" s="2">
        <v>25</v>
      </c>
      <c r="I829" s="235">
        <v>12896</v>
      </c>
      <c r="J829" s="2">
        <v>2</v>
      </c>
      <c r="K829" s="2" t="s">
        <v>977</v>
      </c>
    </row>
    <row r="830" spans="1:11" x14ac:dyDescent="0.25">
      <c r="A830" s="1">
        <v>829</v>
      </c>
      <c r="B830" s="1">
        <v>12</v>
      </c>
      <c r="C830" s="2" t="s">
        <v>1867</v>
      </c>
      <c r="D830" s="238" t="s">
        <v>865</v>
      </c>
      <c r="E830" s="2" t="s">
        <v>1868</v>
      </c>
      <c r="F830" s="2" t="s">
        <v>982</v>
      </c>
      <c r="G830" s="1" t="s">
        <v>1009</v>
      </c>
      <c r="H830" s="2">
        <v>407</v>
      </c>
      <c r="I830" s="235">
        <v>97180</v>
      </c>
      <c r="J830" s="2">
        <v>17</v>
      </c>
      <c r="K830" s="2" t="s">
        <v>1010</v>
      </c>
    </row>
    <row r="831" spans="1:11" x14ac:dyDescent="0.25">
      <c r="A831" s="1">
        <v>830</v>
      </c>
      <c r="B831" s="1">
        <v>12</v>
      </c>
      <c r="C831" s="2" t="s">
        <v>1867</v>
      </c>
      <c r="D831" s="238" t="s">
        <v>866</v>
      </c>
      <c r="E831" s="2" t="s">
        <v>1869</v>
      </c>
      <c r="F831" s="2" t="s">
        <v>982</v>
      </c>
      <c r="G831" s="1" t="s">
        <v>983</v>
      </c>
      <c r="H831" s="2">
        <v>212</v>
      </c>
      <c r="I831" s="235">
        <v>69247</v>
      </c>
      <c r="J831" s="2">
        <v>15</v>
      </c>
      <c r="K831" s="2" t="s">
        <v>984</v>
      </c>
    </row>
    <row r="832" spans="1:11" x14ac:dyDescent="0.25">
      <c r="A832" s="1">
        <v>831</v>
      </c>
      <c r="B832" s="1">
        <v>12</v>
      </c>
      <c r="C832" s="2" t="s">
        <v>1867</v>
      </c>
      <c r="D832" s="238" t="s">
        <v>867</v>
      </c>
      <c r="E832" s="2" t="s">
        <v>1870</v>
      </c>
      <c r="F832" s="2" t="s">
        <v>949</v>
      </c>
      <c r="G832" s="1" t="s">
        <v>950</v>
      </c>
      <c r="H832" s="2">
        <v>110</v>
      </c>
      <c r="I832" s="235">
        <v>63063</v>
      </c>
      <c r="J832" s="2">
        <v>10</v>
      </c>
      <c r="K832" s="2" t="s">
        <v>951</v>
      </c>
    </row>
    <row r="833" spans="1:11" x14ac:dyDescent="0.25">
      <c r="A833" s="1">
        <v>832</v>
      </c>
      <c r="B833" s="1">
        <v>12</v>
      </c>
      <c r="C833" s="2" t="s">
        <v>1867</v>
      </c>
      <c r="D833" s="238" t="s">
        <v>868</v>
      </c>
      <c r="E833" s="2" t="s">
        <v>1871</v>
      </c>
      <c r="F833" s="2" t="s">
        <v>949</v>
      </c>
      <c r="G833" s="1" t="s">
        <v>954</v>
      </c>
      <c r="H833" s="2">
        <v>30</v>
      </c>
      <c r="I833" s="235">
        <v>47119</v>
      </c>
      <c r="J833" s="2">
        <v>6</v>
      </c>
      <c r="K833" s="2" t="s">
        <v>960</v>
      </c>
    </row>
    <row r="834" spans="1:11" x14ac:dyDescent="0.25">
      <c r="A834" s="1">
        <v>833</v>
      </c>
      <c r="B834" s="1">
        <v>12</v>
      </c>
      <c r="C834" s="2" t="s">
        <v>1867</v>
      </c>
      <c r="D834" s="238" t="s">
        <v>869</v>
      </c>
      <c r="E834" s="2" t="s">
        <v>1872</v>
      </c>
      <c r="F834" s="2" t="s">
        <v>949</v>
      </c>
      <c r="G834" s="1" t="s">
        <v>950</v>
      </c>
      <c r="H834" s="2">
        <v>85</v>
      </c>
      <c r="I834" s="235">
        <v>80433</v>
      </c>
      <c r="J834" s="2">
        <v>10</v>
      </c>
      <c r="K834" s="2" t="s">
        <v>951</v>
      </c>
    </row>
    <row r="835" spans="1:11" x14ac:dyDescent="0.25">
      <c r="A835" s="1">
        <v>834</v>
      </c>
      <c r="B835" s="1">
        <v>12</v>
      </c>
      <c r="C835" s="2" t="s">
        <v>1867</v>
      </c>
      <c r="D835" s="238" t="s">
        <v>870</v>
      </c>
      <c r="E835" s="2" t="s">
        <v>1873</v>
      </c>
      <c r="F835" s="2" t="s">
        <v>949</v>
      </c>
      <c r="G835" s="1" t="s">
        <v>954</v>
      </c>
      <c r="H835" s="2">
        <v>82</v>
      </c>
      <c r="I835" s="235">
        <v>63742</v>
      </c>
      <c r="J835" s="2">
        <v>7</v>
      </c>
      <c r="K835" s="2" t="s">
        <v>964</v>
      </c>
    </row>
    <row r="836" spans="1:11" x14ac:dyDescent="0.25">
      <c r="A836" s="1">
        <v>835</v>
      </c>
      <c r="B836" s="1">
        <v>12</v>
      </c>
      <c r="C836" s="2" t="s">
        <v>1867</v>
      </c>
      <c r="D836" s="238" t="s">
        <v>871</v>
      </c>
      <c r="E836" s="2" t="s">
        <v>1874</v>
      </c>
      <c r="F836" s="2" t="s">
        <v>949</v>
      </c>
      <c r="G836" s="1" t="s">
        <v>954</v>
      </c>
      <c r="H836" s="2">
        <v>42</v>
      </c>
      <c r="I836" s="235">
        <v>34595</v>
      </c>
      <c r="J836" s="2">
        <v>6</v>
      </c>
      <c r="K836" s="2" t="s">
        <v>960</v>
      </c>
    </row>
    <row r="837" spans="1:11" x14ac:dyDescent="0.25">
      <c r="A837" s="1">
        <v>836</v>
      </c>
      <c r="B837" s="1">
        <v>12</v>
      </c>
      <c r="C837" s="2" t="s">
        <v>1867</v>
      </c>
      <c r="D837" s="238" t="s">
        <v>872</v>
      </c>
      <c r="E837" s="2" t="s">
        <v>1875</v>
      </c>
      <c r="F837" s="2" t="s">
        <v>949</v>
      </c>
      <c r="G837" s="1" t="s">
        <v>954</v>
      </c>
      <c r="H837" s="2">
        <v>36</v>
      </c>
      <c r="I837" s="235">
        <v>46303</v>
      </c>
      <c r="J837" s="2">
        <v>6</v>
      </c>
      <c r="K837" s="2" t="s">
        <v>960</v>
      </c>
    </row>
    <row r="838" spans="1:11" x14ac:dyDescent="0.25">
      <c r="A838" s="1">
        <v>837</v>
      </c>
      <c r="B838" s="1">
        <v>12</v>
      </c>
      <c r="C838" s="2" t="s">
        <v>1867</v>
      </c>
      <c r="D838" s="238" t="s">
        <v>873</v>
      </c>
      <c r="E838" s="2" t="s">
        <v>1876</v>
      </c>
      <c r="F838" s="2" t="s">
        <v>949</v>
      </c>
      <c r="G838" s="1" t="s">
        <v>954</v>
      </c>
      <c r="H838" s="2">
        <v>38</v>
      </c>
      <c r="I838" s="235">
        <v>22392</v>
      </c>
      <c r="J838" s="2">
        <v>5</v>
      </c>
      <c r="K838" s="2" t="s">
        <v>955</v>
      </c>
    </row>
    <row r="839" spans="1:11" x14ac:dyDescent="0.25">
      <c r="A839" s="1">
        <v>838</v>
      </c>
      <c r="B839" s="1">
        <v>12</v>
      </c>
      <c r="C839" s="2" t="s">
        <v>1867</v>
      </c>
      <c r="D839" s="238" t="s">
        <v>874</v>
      </c>
      <c r="E839" s="2" t="s">
        <v>1877</v>
      </c>
      <c r="F839" s="2" t="s">
        <v>949</v>
      </c>
      <c r="G839" s="1" t="s">
        <v>954</v>
      </c>
      <c r="H839" s="2">
        <v>35</v>
      </c>
      <c r="I839" s="235">
        <v>49715</v>
      </c>
      <c r="J839" s="2">
        <v>6</v>
      </c>
      <c r="K839" s="2" t="s">
        <v>960</v>
      </c>
    </row>
    <row r="840" spans="1:11" x14ac:dyDescent="0.25">
      <c r="A840" s="1">
        <v>839</v>
      </c>
      <c r="B840" s="1">
        <v>12</v>
      </c>
      <c r="C840" s="2" t="s">
        <v>1867</v>
      </c>
      <c r="D840" s="238" t="s">
        <v>875</v>
      </c>
      <c r="E840" s="2" t="s">
        <v>1878</v>
      </c>
      <c r="F840" s="2" t="s">
        <v>949</v>
      </c>
      <c r="G840" s="1" t="s">
        <v>954</v>
      </c>
      <c r="H840" s="2">
        <v>37</v>
      </c>
      <c r="I840" s="235">
        <v>34499</v>
      </c>
      <c r="J840" s="2">
        <v>6</v>
      </c>
      <c r="K840" s="2" t="s">
        <v>960</v>
      </c>
    </row>
    <row r="841" spans="1:11" x14ac:dyDescent="0.25">
      <c r="A841" s="1">
        <v>840</v>
      </c>
      <c r="B841" s="1">
        <v>12</v>
      </c>
      <c r="C841" s="2" t="s">
        <v>1867</v>
      </c>
      <c r="D841" s="238" t="s">
        <v>876</v>
      </c>
      <c r="E841" s="2" t="s">
        <v>1879</v>
      </c>
      <c r="F841" s="2" t="s">
        <v>949</v>
      </c>
      <c r="G841" s="1" t="s">
        <v>954</v>
      </c>
      <c r="H841" s="2">
        <v>30</v>
      </c>
      <c r="I841" s="235">
        <v>36126</v>
      </c>
      <c r="J841" s="2">
        <v>6</v>
      </c>
      <c r="K841" s="2" t="s">
        <v>960</v>
      </c>
    </row>
    <row r="842" spans="1:11" x14ac:dyDescent="0.25">
      <c r="A842" s="1">
        <v>841</v>
      </c>
      <c r="B842" s="1">
        <v>12</v>
      </c>
      <c r="C842" s="2" t="s">
        <v>1867</v>
      </c>
      <c r="D842" s="238" t="s">
        <v>877</v>
      </c>
      <c r="E842" s="2" t="s">
        <v>1880</v>
      </c>
      <c r="F842" s="2" t="s">
        <v>949</v>
      </c>
      <c r="G842" s="1" t="s">
        <v>954</v>
      </c>
      <c r="H842" s="2">
        <v>44</v>
      </c>
      <c r="I842" s="235">
        <v>38529</v>
      </c>
      <c r="J842" s="2">
        <v>6</v>
      </c>
      <c r="K842" s="2" t="s">
        <v>960</v>
      </c>
    </row>
    <row r="843" spans="1:11" x14ac:dyDescent="0.25">
      <c r="A843" s="1">
        <v>842</v>
      </c>
      <c r="B843" s="1">
        <v>12</v>
      </c>
      <c r="C843" s="2" t="s">
        <v>1881</v>
      </c>
      <c r="D843" s="238" t="s">
        <v>878</v>
      </c>
      <c r="E843" s="2" t="s">
        <v>1882</v>
      </c>
      <c r="F843" s="2" t="s">
        <v>982</v>
      </c>
      <c r="G843" s="1" t="s">
        <v>1009</v>
      </c>
      <c r="H843" s="2">
        <v>504</v>
      </c>
      <c r="I843" s="235">
        <v>113341</v>
      </c>
      <c r="J843" s="2">
        <v>17</v>
      </c>
      <c r="K843" s="2" t="s">
        <v>1010</v>
      </c>
    </row>
    <row r="844" spans="1:11" x14ac:dyDescent="0.25">
      <c r="A844" s="1">
        <v>843</v>
      </c>
      <c r="B844" s="1">
        <v>12</v>
      </c>
      <c r="C844" s="2" t="s">
        <v>1881</v>
      </c>
      <c r="D844" s="238" t="s">
        <v>879</v>
      </c>
      <c r="E844" s="2" t="s">
        <v>1883</v>
      </c>
      <c r="F844" s="2" t="s">
        <v>949</v>
      </c>
      <c r="G844" s="1" t="s">
        <v>950</v>
      </c>
      <c r="H844" s="2">
        <v>104</v>
      </c>
      <c r="I844" s="235">
        <v>55273</v>
      </c>
      <c r="J844" s="2">
        <v>10</v>
      </c>
      <c r="K844" s="2" t="s">
        <v>951</v>
      </c>
    </row>
    <row r="845" spans="1:11" x14ac:dyDescent="0.25">
      <c r="A845" s="1">
        <v>844</v>
      </c>
      <c r="B845" s="1">
        <v>12</v>
      </c>
      <c r="C845" s="2" t="s">
        <v>1881</v>
      </c>
      <c r="D845" s="238" t="s">
        <v>880</v>
      </c>
      <c r="E845" s="2" t="s">
        <v>1884</v>
      </c>
      <c r="F845" s="2" t="s">
        <v>949</v>
      </c>
      <c r="G845" s="1" t="s">
        <v>954</v>
      </c>
      <c r="H845" s="2">
        <v>44</v>
      </c>
      <c r="I845" s="235">
        <v>64182</v>
      </c>
      <c r="J845" s="2">
        <v>7</v>
      </c>
      <c r="K845" s="2" t="s">
        <v>964</v>
      </c>
    </row>
    <row r="846" spans="1:11" x14ac:dyDescent="0.25">
      <c r="A846" s="1">
        <v>845</v>
      </c>
      <c r="B846" s="1">
        <v>12</v>
      </c>
      <c r="C846" s="2" t="s">
        <v>1881</v>
      </c>
      <c r="D846" s="238" t="s">
        <v>881</v>
      </c>
      <c r="E846" s="2" t="s">
        <v>1885</v>
      </c>
      <c r="F846" s="2" t="s">
        <v>949</v>
      </c>
      <c r="G846" s="1" t="s">
        <v>954</v>
      </c>
      <c r="H846" s="2">
        <v>30</v>
      </c>
      <c r="I846" s="235">
        <v>38919</v>
      </c>
      <c r="J846" s="2">
        <v>6</v>
      </c>
      <c r="K846" s="2" t="s">
        <v>960</v>
      </c>
    </row>
    <row r="847" spans="1:11" x14ac:dyDescent="0.25">
      <c r="A847" s="1">
        <v>846</v>
      </c>
      <c r="B847" s="1">
        <v>12</v>
      </c>
      <c r="C847" s="2" t="s">
        <v>1881</v>
      </c>
      <c r="D847" s="238" t="s">
        <v>882</v>
      </c>
      <c r="E847" s="2" t="s">
        <v>1886</v>
      </c>
      <c r="F847" s="2" t="s">
        <v>949</v>
      </c>
      <c r="G847" s="1" t="s">
        <v>954</v>
      </c>
      <c r="H847" s="2">
        <v>42</v>
      </c>
      <c r="I847" s="235">
        <v>53395</v>
      </c>
      <c r="J847" s="2">
        <v>6</v>
      </c>
      <c r="K847" s="2" t="s">
        <v>960</v>
      </c>
    </row>
    <row r="848" spans="1:11" x14ac:dyDescent="0.25">
      <c r="A848" s="1">
        <v>847</v>
      </c>
      <c r="B848" s="1">
        <v>12</v>
      </c>
      <c r="C848" s="2" t="s">
        <v>1881</v>
      </c>
      <c r="D848" s="238" t="s">
        <v>883</v>
      </c>
      <c r="E848" s="2" t="s">
        <v>1887</v>
      </c>
      <c r="F848" s="2" t="s">
        <v>949</v>
      </c>
      <c r="G848" s="1" t="s">
        <v>954</v>
      </c>
      <c r="H848" s="2">
        <v>30</v>
      </c>
      <c r="I848" s="235">
        <v>21651</v>
      </c>
      <c r="J848" s="2">
        <v>5</v>
      </c>
      <c r="K848" s="2" t="s">
        <v>955</v>
      </c>
    </row>
    <row r="849" spans="1:11" x14ac:dyDescent="0.25">
      <c r="A849" s="1">
        <v>848</v>
      </c>
      <c r="B849" s="1">
        <v>12</v>
      </c>
      <c r="C849" s="2" t="s">
        <v>1881</v>
      </c>
      <c r="D849" s="238" t="s">
        <v>884</v>
      </c>
      <c r="E849" s="2" t="s">
        <v>1888</v>
      </c>
      <c r="F849" s="2" t="s">
        <v>949</v>
      </c>
      <c r="G849" s="1" t="s">
        <v>954</v>
      </c>
      <c r="H849" s="2">
        <v>30</v>
      </c>
      <c r="I849" s="235">
        <v>10811</v>
      </c>
      <c r="J849" s="2">
        <v>5</v>
      </c>
      <c r="K849" s="2" t="s">
        <v>955</v>
      </c>
    </row>
    <row r="850" spans="1:11" x14ac:dyDescent="0.25">
      <c r="A850" s="1">
        <v>849</v>
      </c>
      <c r="B850" s="1">
        <v>12</v>
      </c>
      <c r="C850" s="2" t="s">
        <v>1881</v>
      </c>
      <c r="D850" s="238" t="s">
        <v>885</v>
      </c>
      <c r="E850" s="2" t="s">
        <v>1889</v>
      </c>
      <c r="F850" s="2" t="s">
        <v>949</v>
      </c>
      <c r="G850" s="1" t="s">
        <v>954</v>
      </c>
      <c r="H850" s="2">
        <v>62</v>
      </c>
      <c r="I850" s="235">
        <v>77036</v>
      </c>
      <c r="J850" s="2">
        <v>7</v>
      </c>
      <c r="K850" s="2" t="s">
        <v>964</v>
      </c>
    </row>
    <row r="851" spans="1:11" x14ac:dyDescent="0.25">
      <c r="A851" s="1">
        <v>850</v>
      </c>
      <c r="B851" s="1">
        <v>12</v>
      </c>
      <c r="C851" s="2" t="s">
        <v>1881</v>
      </c>
      <c r="D851" s="238" t="s">
        <v>886</v>
      </c>
      <c r="E851" s="2" t="s">
        <v>1890</v>
      </c>
      <c r="F851" s="2" t="s">
        <v>949</v>
      </c>
      <c r="G851" s="1" t="s">
        <v>954</v>
      </c>
      <c r="H851" s="2">
        <v>49</v>
      </c>
      <c r="I851" s="235">
        <v>80300</v>
      </c>
      <c r="J851" s="2">
        <v>7</v>
      </c>
      <c r="K851" s="2" t="s">
        <v>964</v>
      </c>
    </row>
    <row r="852" spans="1:11" x14ac:dyDescent="0.25">
      <c r="A852" s="1">
        <v>851</v>
      </c>
      <c r="B852" s="1">
        <v>12</v>
      </c>
      <c r="C852" s="2" t="s">
        <v>1881</v>
      </c>
      <c r="D852" s="238" t="s">
        <v>887</v>
      </c>
      <c r="E852" s="2" t="s">
        <v>1891</v>
      </c>
      <c r="F852" s="2" t="s">
        <v>949</v>
      </c>
      <c r="G852" s="1" t="s">
        <v>954</v>
      </c>
      <c r="H852" s="2">
        <v>30</v>
      </c>
      <c r="I852" s="235">
        <v>14165</v>
      </c>
      <c r="J852" s="2">
        <v>5</v>
      </c>
      <c r="K852" s="2" t="s">
        <v>955</v>
      </c>
    </row>
    <row r="853" spans="1:11" x14ac:dyDescent="0.25">
      <c r="A853" s="1">
        <v>852</v>
      </c>
      <c r="B853" s="1">
        <v>12</v>
      </c>
      <c r="C853" s="2" t="s">
        <v>1881</v>
      </c>
      <c r="D853" s="238" t="s">
        <v>888</v>
      </c>
      <c r="E853" s="2" t="s">
        <v>1892</v>
      </c>
      <c r="F853" s="2" t="s">
        <v>949</v>
      </c>
      <c r="G853" s="1" t="s">
        <v>957</v>
      </c>
      <c r="H853" s="2">
        <v>80</v>
      </c>
      <c r="I853" s="235">
        <v>59820</v>
      </c>
      <c r="J853" s="2">
        <v>12</v>
      </c>
      <c r="K853" s="2" t="s">
        <v>962</v>
      </c>
    </row>
    <row r="854" spans="1:11" x14ac:dyDescent="0.25">
      <c r="A854" s="1">
        <v>853</v>
      </c>
      <c r="B854" s="1">
        <v>12</v>
      </c>
      <c r="C854" s="2" t="s">
        <v>1881</v>
      </c>
      <c r="D854" s="238" t="s">
        <v>889</v>
      </c>
      <c r="E854" s="2" t="s">
        <v>1893</v>
      </c>
      <c r="F854" s="2" t="s">
        <v>949</v>
      </c>
      <c r="G854" s="1" t="s">
        <v>954</v>
      </c>
      <c r="H854" s="2">
        <v>32</v>
      </c>
      <c r="I854" s="235">
        <v>16480</v>
      </c>
      <c r="J854" s="2">
        <v>5</v>
      </c>
      <c r="K854" s="2" t="s">
        <v>955</v>
      </c>
    </row>
    <row r="855" spans="1:11" x14ac:dyDescent="0.25">
      <c r="A855" s="1">
        <v>854</v>
      </c>
      <c r="B855" s="1">
        <v>12</v>
      </c>
      <c r="C855" s="2" t="s">
        <v>1894</v>
      </c>
      <c r="D855" s="238" t="s">
        <v>890</v>
      </c>
      <c r="E855" s="2" t="s">
        <v>1895</v>
      </c>
      <c r="F855" s="2" t="s">
        <v>982</v>
      </c>
      <c r="G855" s="1" t="s">
        <v>1009</v>
      </c>
      <c r="H855" s="2">
        <v>445</v>
      </c>
      <c r="I855" s="235">
        <v>81845</v>
      </c>
      <c r="J855" s="2">
        <v>17</v>
      </c>
      <c r="K855" s="2" t="s">
        <v>1010</v>
      </c>
    </row>
    <row r="856" spans="1:11" x14ac:dyDescent="0.25">
      <c r="A856" s="1">
        <v>855</v>
      </c>
      <c r="B856" s="1">
        <v>12</v>
      </c>
      <c r="C856" s="2" t="s">
        <v>1894</v>
      </c>
      <c r="D856" s="238" t="s">
        <v>891</v>
      </c>
      <c r="E856" s="2" t="s">
        <v>1896</v>
      </c>
      <c r="F856" s="2" t="s">
        <v>949</v>
      </c>
      <c r="G856" s="1" t="s">
        <v>954</v>
      </c>
      <c r="H856" s="2">
        <v>30</v>
      </c>
      <c r="I856" s="235">
        <v>28867</v>
      </c>
      <c r="J856" s="2">
        <v>5</v>
      </c>
      <c r="K856" s="2" t="s">
        <v>955</v>
      </c>
    </row>
    <row r="857" spans="1:11" x14ac:dyDescent="0.25">
      <c r="A857" s="1">
        <v>856</v>
      </c>
      <c r="B857" s="1">
        <v>12</v>
      </c>
      <c r="C857" s="2" t="s">
        <v>1894</v>
      </c>
      <c r="D857" s="238" t="s">
        <v>892</v>
      </c>
      <c r="E857" s="2" t="s">
        <v>1897</v>
      </c>
      <c r="F857" s="2" t="s">
        <v>949</v>
      </c>
      <c r="G857" s="1" t="s">
        <v>954</v>
      </c>
      <c r="H857" s="2">
        <v>30</v>
      </c>
      <c r="I857" s="235">
        <v>33141</v>
      </c>
      <c r="J857" s="2">
        <v>6</v>
      </c>
      <c r="K857" s="2" t="s">
        <v>960</v>
      </c>
    </row>
    <row r="858" spans="1:11" x14ac:dyDescent="0.25">
      <c r="A858" s="1">
        <v>857</v>
      </c>
      <c r="B858" s="1">
        <v>12</v>
      </c>
      <c r="C858" s="2" t="s">
        <v>1894</v>
      </c>
      <c r="D858" s="238" t="s">
        <v>893</v>
      </c>
      <c r="E858" s="2" t="s">
        <v>1898</v>
      </c>
      <c r="F858" s="2" t="s">
        <v>949</v>
      </c>
      <c r="G858" s="1" t="s">
        <v>950</v>
      </c>
      <c r="H858" s="2">
        <v>30</v>
      </c>
      <c r="I858" s="235">
        <v>24856</v>
      </c>
      <c r="J858" s="2">
        <v>9</v>
      </c>
      <c r="K858" s="2" t="s">
        <v>973</v>
      </c>
    </row>
    <row r="859" spans="1:11" x14ac:dyDescent="0.25">
      <c r="A859" s="1">
        <v>858</v>
      </c>
      <c r="B859" s="1">
        <v>12</v>
      </c>
      <c r="C859" s="2" t="s">
        <v>1894</v>
      </c>
      <c r="D859" s="238" t="s">
        <v>894</v>
      </c>
      <c r="E859" s="2" t="s">
        <v>1899</v>
      </c>
      <c r="F859" s="2" t="s">
        <v>949</v>
      </c>
      <c r="G859" s="1" t="s">
        <v>957</v>
      </c>
      <c r="H859" s="2">
        <v>90</v>
      </c>
      <c r="I859" s="235">
        <v>59990</v>
      </c>
      <c r="J859" s="2">
        <v>12</v>
      </c>
      <c r="K859" s="2" t="s">
        <v>962</v>
      </c>
    </row>
    <row r="860" spans="1:11" x14ac:dyDescent="0.25">
      <c r="A860" s="1">
        <v>859</v>
      </c>
      <c r="B860" s="1">
        <v>12</v>
      </c>
      <c r="C860" s="2" t="s">
        <v>1894</v>
      </c>
      <c r="D860" s="238" t="s">
        <v>895</v>
      </c>
      <c r="E860" s="2" t="s">
        <v>1900</v>
      </c>
      <c r="F860" s="2" t="s">
        <v>949</v>
      </c>
      <c r="G860" s="1" t="s">
        <v>954</v>
      </c>
      <c r="H860" s="2">
        <v>30</v>
      </c>
      <c r="I860" s="235">
        <v>36971</v>
      </c>
      <c r="J860" s="2">
        <v>6</v>
      </c>
      <c r="K860" s="2" t="s">
        <v>960</v>
      </c>
    </row>
    <row r="861" spans="1:11" x14ac:dyDescent="0.25">
      <c r="A861" s="1">
        <v>860</v>
      </c>
      <c r="B861" s="1">
        <v>12</v>
      </c>
      <c r="C861" s="2" t="s">
        <v>1894</v>
      </c>
      <c r="D861" s="238" t="s">
        <v>896</v>
      </c>
      <c r="E861" s="2" t="s">
        <v>1901</v>
      </c>
      <c r="F861" s="2" t="s">
        <v>949</v>
      </c>
      <c r="G861" s="1" t="s">
        <v>954</v>
      </c>
      <c r="H861" s="2">
        <v>30</v>
      </c>
      <c r="I861" s="235">
        <v>13483</v>
      </c>
      <c r="J861" s="2">
        <v>5</v>
      </c>
      <c r="K861" s="2" t="s">
        <v>955</v>
      </c>
    </row>
    <row r="862" spans="1:11" x14ac:dyDescent="0.25">
      <c r="A862" s="1">
        <v>861</v>
      </c>
      <c r="B862" s="1">
        <v>12</v>
      </c>
      <c r="C862" s="2" t="s">
        <v>1894</v>
      </c>
      <c r="D862" s="238" t="s">
        <v>897</v>
      </c>
      <c r="E862" s="2" t="s">
        <v>1902</v>
      </c>
      <c r="F862" s="2" t="s">
        <v>949</v>
      </c>
      <c r="G862" s="1" t="s">
        <v>954</v>
      </c>
      <c r="H862" s="2">
        <v>30</v>
      </c>
      <c r="I862" s="235">
        <v>37244</v>
      </c>
      <c r="J862" s="2">
        <v>6</v>
      </c>
      <c r="K862" s="2" t="s">
        <v>960</v>
      </c>
    </row>
    <row r="863" spans="1:11" x14ac:dyDescent="0.25">
      <c r="A863" s="1">
        <v>862</v>
      </c>
      <c r="B863" s="1">
        <v>12</v>
      </c>
      <c r="C863" s="2" t="s">
        <v>1894</v>
      </c>
      <c r="D863" s="238" t="s">
        <v>898</v>
      </c>
      <c r="E863" s="2" t="s">
        <v>1903</v>
      </c>
      <c r="F863" s="2" t="s">
        <v>949</v>
      </c>
      <c r="G863" s="1" t="s">
        <v>954</v>
      </c>
      <c r="H863" s="2">
        <v>30</v>
      </c>
      <c r="I863" s="235">
        <v>19760</v>
      </c>
      <c r="J863" s="2">
        <v>5</v>
      </c>
      <c r="K863" s="2" t="s">
        <v>955</v>
      </c>
    </row>
    <row r="864" spans="1:11" x14ac:dyDescent="0.25">
      <c r="A864" s="1">
        <v>863</v>
      </c>
      <c r="B864" s="1">
        <v>12</v>
      </c>
      <c r="C864" s="2" t="s">
        <v>1894</v>
      </c>
      <c r="D864" s="238" t="s">
        <v>899</v>
      </c>
      <c r="E864" s="2" t="s">
        <v>1904</v>
      </c>
      <c r="F864" s="2" t="s">
        <v>949</v>
      </c>
      <c r="G864" s="1" t="s">
        <v>954</v>
      </c>
      <c r="H864" s="2">
        <v>30</v>
      </c>
      <c r="I864" s="235">
        <v>29218</v>
      </c>
      <c r="J864" s="2">
        <v>5</v>
      </c>
      <c r="K864" s="2" t="s">
        <v>955</v>
      </c>
    </row>
    <row r="865" spans="1:11" x14ac:dyDescent="0.25">
      <c r="A865" s="1">
        <v>864</v>
      </c>
      <c r="B865" s="1">
        <v>12</v>
      </c>
      <c r="C865" s="2" t="s">
        <v>1894</v>
      </c>
      <c r="D865" s="238" t="s">
        <v>900</v>
      </c>
      <c r="E865" s="2" t="s">
        <v>1905</v>
      </c>
      <c r="F865" s="2" t="s">
        <v>949</v>
      </c>
      <c r="G865" s="1" t="s">
        <v>976</v>
      </c>
      <c r="H865" s="2">
        <v>30</v>
      </c>
      <c r="I865" s="235">
        <v>20285</v>
      </c>
      <c r="J865" s="2">
        <v>3</v>
      </c>
      <c r="K865" s="2" t="s">
        <v>1025</v>
      </c>
    </row>
    <row r="866" spans="1:11" x14ac:dyDescent="0.25">
      <c r="A866" s="1">
        <v>865</v>
      </c>
      <c r="B866" s="1">
        <v>12</v>
      </c>
      <c r="C866" s="2" t="s">
        <v>1906</v>
      </c>
      <c r="D866" s="238" t="s">
        <v>901</v>
      </c>
      <c r="E866" s="2" t="s">
        <v>1907</v>
      </c>
      <c r="F866" s="2" t="s">
        <v>945</v>
      </c>
      <c r="G866" s="1" t="s">
        <v>946</v>
      </c>
      <c r="H866" s="2">
        <v>479</v>
      </c>
      <c r="I866" s="235">
        <v>143292</v>
      </c>
      <c r="J866" s="2">
        <v>18</v>
      </c>
      <c r="K866" s="2" t="s">
        <v>980</v>
      </c>
    </row>
    <row r="867" spans="1:11" x14ac:dyDescent="0.25">
      <c r="A867" s="1">
        <v>866</v>
      </c>
      <c r="B867" s="1">
        <v>12</v>
      </c>
      <c r="C867" s="2" t="s">
        <v>1906</v>
      </c>
      <c r="D867" s="238" t="s">
        <v>902</v>
      </c>
      <c r="E867" s="2" t="s">
        <v>1908</v>
      </c>
      <c r="F867" s="2" t="s">
        <v>982</v>
      </c>
      <c r="G867" s="1" t="s">
        <v>983</v>
      </c>
      <c r="H867" s="2">
        <v>170</v>
      </c>
      <c r="I867" s="235">
        <v>58211</v>
      </c>
      <c r="J867" s="2">
        <v>14</v>
      </c>
      <c r="K867" s="2" t="s">
        <v>1216</v>
      </c>
    </row>
    <row r="868" spans="1:11" x14ac:dyDescent="0.25">
      <c r="A868" s="1">
        <v>867</v>
      </c>
      <c r="B868" s="1">
        <v>12</v>
      </c>
      <c r="C868" s="2" t="s">
        <v>1906</v>
      </c>
      <c r="D868" s="238" t="s">
        <v>903</v>
      </c>
      <c r="E868" s="2" t="s">
        <v>1909</v>
      </c>
      <c r="F868" s="2" t="s">
        <v>949</v>
      </c>
      <c r="G868" s="1" t="s">
        <v>954</v>
      </c>
      <c r="H868" s="2">
        <v>60</v>
      </c>
      <c r="I868" s="235">
        <v>53813</v>
      </c>
      <c r="J868" s="2">
        <v>6</v>
      </c>
      <c r="K868" s="2" t="s">
        <v>960</v>
      </c>
    </row>
    <row r="869" spans="1:11" x14ac:dyDescent="0.25">
      <c r="A869" s="1">
        <v>868</v>
      </c>
      <c r="B869" s="1">
        <v>12</v>
      </c>
      <c r="C869" s="2" t="s">
        <v>1906</v>
      </c>
      <c r="D869" s="238" t="s">
        <v>904</v>
      </c>
      <c r="E869" s="2" t="s">
        <v>1910</v>
      </c>
      <c r="F869" s="2" t="s">
        <v>949</v>
      </c>
      <c r="G869" s="1" t="s">
        <v>954</v>
      </c>
      <c r="H869" s="2">
        <v>29</v>
      </c>
      <c r="I869" s="235">
        <v>21465</v>
      </c>
      <c r="J869" s="2">
        <v>5</v>
      </c>
      <c r="K869" s="2" t="s">
        <v>955</v>
      </c>
    </row>
    <row r="870" spans="1:11" x14ac:dyDescent="0.25">
      <c r="A870" s="1">
        <v>869</v>
      </c>
      <c r="B870" s="1">
        <v>12</v>
      </c>
      <c r="C870" s="2" t="s">
        <v>1906</v>
      </c>
      <c r="D870" s="238" t="s">
        <v>905</v>
      </c>
      <c r="E870" s="2" t="s">
        <v>1911</v>
      </c>
      <c r="F870" s="2" t="s">
        <v>949</v>
      </c>
      <c r="G870" s="1" t="s">
        <v>950</v>
      </c>
      <c r="H870" s="2">
        <v>89</v>
      </c>
      <c r="I870" s="235">
        <v>79985</v>
      </c>
      <c r="J870" s="2">
        <v>10</v>
      </c>
      <c r="K870" s="2" t="s">
        <v>951</v>
      </c>
    </row>
    <row r="871" spans="1:11" x14ac:dyDescent="0.25">
      <c r="A871" s="1">
        <v>870</v>
      </c>
      <c r="B871" s="1">
        <v>12</v>
      </c>
      <c r="C871" s="2" t="s">
        <v>1906</v>
      </c>
      <c r="D871" s="238" t="s">
        <v>906</v>
      </c>
      <c r="E871" s="2" t="s">
        <v>1912</v>
      </c>
      <c r="F871" s="2" t="s">
        <v>949</v>
      </c>
      <c r="G871" s="1" t="s">
        <v>950</v>
      </c>
      <c r="H871" s="2">
        <v>72</v>
      </c>
      <c r="I871" s="235">
        <v>55361</v>
      </c>
      <c r="J871" s="2">
        <v>10</v>
      </c>
      <c r="K871" s="2" t="s">
        <v>951</v>
      </c>
    </row>
    <row r="872" spans="1:11" x14ac:dyDescent="0.25">
      <c r="A872" s="1">
        <v>871</v>
      </c>
      <c r="B872" s="1">
        <v>12</v>
      </c>
      <c r="C872" s="2" t="s">
        <v>1906</v>
      </c>
      <c r="D872" s="238" t="s">
        <v>907</v>
      </c>
      <c r="E872" s="2" t="s">
        <v>1913</v>
      </c>
      <c r="F872" s="2" t="s">
        <v>949</v>
      </c>
      <c r="G872" s="1" t="s">
        <v>954</v>
      </c>
      <c r="H872" s="2">
        <v>30</v>
      </c>
      <c r="I872" s="235">
        <v>23823</v>
      </c>
      <c r="J872" s="2">
        <v>5</v>
      </c>
      <c r="K872" s="2" t="s">
        <v>955</v>
      </c>
    </row>
    <row r="873" spans="1:11" x14ac:dyDescent="0.25">
      <c r="A873" s="1">
        <v>872</v>
      </c>
      <c r="B873" s="1">
        <v>12</v>
      </c>
      <c r="C873" s="2" t="s">
        <v>1906</v>
      </c>
      <c r="D873" s="238" t="s">
        <v>908</v>
      </c>
      <c r="E873" s="2" t="s">
        <v>1914</v>
      </c>
      <c r="F873" s="2" t="s">
        <v>949</v>
      </c>
      <c r="G873" s="1" t="s">
        <v>954</v>
      </c>
      <c r="H873" s="2">
        <v>30</v>
      </c>
      <c r="I873" s="235">
        <v>25212</v>
      </c>
      <c r="J873" s="2">
        <v>5</v>
      </c>
      <c r="K873" s="2" t="s">
        <v>955</v>
      </c>
    </row>
    <row r="874" spans="1:11" x14ac:dyDescent="0.25">
      <c r="A874" s="1">
        <v>873</v>
      </c>
      <c r="B874" s="1">
        <v>12</v>
      </c>
      <c r="C874" s="2" t="s">
        <v>1915</v>
      </c>
      <c r="D874" s="238" t="s">
        <v>909</v>
      </c>
      <c r="E874" s="2" t="s">
        <v>1916</v>
      </c>
      <c r="F874" s="2" t="s">
        <v>945</v>
      </c>
      <c r="G874" s="1" t="s">
        <v>946</v>
      </c>
      <c r="H874" s="2">
        <v>685</v>
      </c>
      <c r="I874" s="235">
        <v>268360</v>
      </c>
      <c r="J874" s="2">
        <v>18</v>
      </c>
      <c r="K874" s="2" t="s">
        <v>980</v>
      </c>
    </row>
    <row r="875" spans="1:11" x14ac:dyDescent="0.25">
      <c r="A875" s="1">
        <v>874</v>
      </c>
      <c r="B875" s="1">
        <v>12</v>
      </c>
      <c r="C875" s="2" t="s">
        <v>1915</v>
      </c>
      <c r="D875" s="238" t="s">
        <v>910</v>
      </c>
      <c r="E875" s="2" t="s">
        <v>1917</v>
      </c>
      <c r="F875" s="2" t="s">
        <v>982</v>
      </c>
      <c r="G875" s="1" t="s">
        <v>1009</v>
      </c>
      <c r="H875" s="2">
        <v>508</v>
      </c>
      <c r="I875" s="235">
        <v>161113</v>
      </c>
      <c r="J875" s="2">
        <v>17</v>
      </c>
      <c r="K875" s="2" t="s">
        <v>1010</v>
      </c>
    </row>
    <row r="876" spans="1:11" x14ac:dyDescent="0.25">
      <c r="A876" s="1">
        <v>875</v>
      </c>
      <c r="B876" s="1">
        <v>12</v>
      </c>
      <c r="C876" s="2" t="s">
        <v>1915</v>
      </c>
      <c r="D876" s="238" t="s">
        <v>911</v>
      </c>
      <c r="E876" s="2" t="s">
        <v>1918</v>
      </c>
      <c r="F876" s="2" t="s">
        <v>949</v>
      </c>
      <c r="G876" s="1" t="s">
        <v>954</v>
      </c>
      <c r="H876" s="2">
        <v>30</v>
      </c>
      <c r="I876" s="235">
        <v>32408</v>
      </c>
      <c r="J876" s="2">
        <v>6</v>
      </c>
      <c r="K876" s="2" t="s">
        <v>960</v>
      </c>
    </row>
    <row r="877" spans="1:11" x14ac:dyDescent="0.25">
      <c r="A877" s="1">
        <v>876</v>
      </c>
      <c r="B877" s="1">
        <v>12</v>
      </c>
      <c r="C877" s="2" t="s">
        <v>1915</v>
      </c>
      <c r="D877" s="238" t="s">
        <v>912</v>
      </c>
      <c r="E877" s="2" t="s">
        <v>1919</v>
      </c>
      <c r="F877" s="2" t="s">
        <v>949</v>
      </c>
      <c r="G877" s="1" t="s">
        <v>954</v>
      </c>
      <c r="H877" s="2">
        <v>70</v>
      </c>
      <c r="I877" s="235">
        <v>70574</v>
      </c>
      <c r="J877" s="2">
        <v>7</v>
      </c>
      <c r="K877" s="2" t="s">
        <v>964</v>
      </c>
    </row>
    <row r="878" spans="1:11" x14ac:dyDescent="0.25">
      <c r="A878" s="1">
        <v>877</v>
      </c>
      <c r="B878" s="1">
        <v>12</v>
      </c>
      <c r="C878" s="2" t="s">
        <v>1915</v>
      </c>
      <c r="D878" s="238" t="s">
        <v>913</v>
      </c>
      <c r="E878" s="2" t="s">
        <v>1920</v>
      </c>
      <c r="F878" s="2" t="s">
        <v>949</v>
      </c>
      <c r="G878" s="1" t="s">
        <v>957</v>
      </c>
      <c r="H878" s="2">
        <v>121</v>
      </c>
      <c r="I878" s="235">
        <v>59423</v>
      </c>
      <c r="J878" s="2">
        <v>13</v>
      </c>
      <c r="K878" s="2" t="s">
        <v>958</v>
      </c>
    </row>
    <row r="879" spans="1:11" x14ac:dyDescent="0.25">
      <c r="A879" s="1">
        <v>878</v>
      </c>
      <c r="B879" s="1">
        <v>12</v>
      </c>
      <c r="C879" s="2" t="s">
        <v>1915</v>
      </c>
      <c r="D879" s="238" t="s">
        <v>914</v>
      </c>
      <c r="E879" s="2" t="s">
        <v>1921</v>
      </c>
      <c r="F879" s="2" t="s">
        <v>949</v>
      </c>
      <c r="G879" s="1" t="s">
        <v>954</v>
      </c>
      <c r="H879" s="2">
        <v>60</v>
      </c>
      <c r="I879" s="235">
        <v>63001</v>
      </c>
      <c r="J879" s="2">
        <v>7</v>
      </c>
      <c r="K879" s="2" t="s">
        <v>964</v>
      </c>
    </row>
    <row r="880" spans="1:11" x14ac:dyDescent="0.25">
      <c r="A880" s="1">
        <v>879</v>
      </c>
      <c r="B880" s="1">
        <v>12</v>
      </c>
      <c r="C880" s="2" t="s">
        <v>1915</v>
      </c>
      <c r="D880" s="238" t="s">
        <v>915</v>
      </c>
      <c r="E880" s="2" t="s">
        <v>1922</v>
      </c>
      <c r="F880" s="2" t="s">
        <v>949</v>
      </c>
      <c r="G880" s="1" t="s">
        <v>954</v>
      </c>
      <c r="H880" s="2">
        <v>44</v>
      </c>
      <c r="I880" s="235">
        <v>63259</v>
      </c>
      <c r="J880" s="2">
        <v>7</v>
      </c>
      <c r="K880" s="2" t="s">
        <v>964</v>
      </c>
    </row>
    <row r="881" spans="1:11" x14ac:dyDescent="0.25">
      <c r="A881" s="1">
        <v>880</v>
      </c>
      <c r="B881" s="1">
        <v>12</v>
      </c>
      <c r="C881" s="2" t="s">
        <v>1915</v>
      </c>
      <c r="D881" s="238" t="s">
        <v>916</v>
      </c>
      <c r="E881" s="2" t="s">
        <v>1923</v>
      </c>
      <c r="F881" s="2" t="s">
        <v>949</v>
      </c>
      <c r="G881" s="1" t="s">
        <v>950</v>
      </c>
      <c r="H881" s="2">
        <v>60</v>
      </c>
      <c r="I881" s="235">
        <v>49813</v>
      </c>
      <c r="J881" s="2">
        <v>9</v>
      </c>
      <c r="K881" s="2" t="s">
        <v>973</v>
      </c>
    </row>
    <row r="882" spans="1:11" x14ac:dyDescent="0.25">
      <c r="A882" s="1">
        <v>881</v>
      </c>
      <c r="B882" s="1">
        <v>12</v>
      </c>
      <c r="C882" s="2" t="s">
        <v>1915</v>
      </c>
      <c r="D882" s="238" t="s">
        <v>917</v>
      </c>
      <c r="E882" s="2" t="s">
        <v>1924</v>
      </c>
      <c r="F882" s="2" t="s">
        <v>949</v>
      </c>
      <c r="G882" s="1" t="s">
        <v>954</v>
      </c>
      <c r="H882" s="2">
        <v>30</v>
      </c>
      <c r="I882" s="235">
        <v>10526</v>
      </c>
      <c r="J882" s="2">
        <v>5</v>
      </c>
      <c r="K882" s="2" t="s">
        <v>955</v>
      </c>
    </row>
    <row r="883" spans="1:11" x14ac:dyDescent="0.25">
      <c r="A883" s="1">
        <v>882</v>
      </c>
      <c r="B883" s="1">
        <v>12</v>
      </c>
      <c r="C883" s="2" t="s">
        <v>1915</v>
      </c>
      <c r="D883" s="238" t="s">
        <v>918</v>
      </c>
      <c r="E883" s="2" t="s">
        <v>1925</v>
      </c>
      <c r="F883" s="2" t="s">
        <v>949</v>
      </c>
      <c r="G883" s="1" t="s">
        <v>954</v>
      </c>
      <c r="H883" s="2">
        <v>46</v>
      </c>
      <c r="I883" s="235">
        <v>56449</v>
      </c>
      <c r="J883" s="2">
        <v>6</v>
      </c>
      <c r="K883" s="2" t="s">
        <v>960</v>
      </c>
    </row>
    <row r="884" spans="1:11" x14ac:dyDescent="0.25">
      <c r="A884" s="1">
        <v>883</v>
      </c>
      <c r="B884" s="1">
        <v>12</v>
      </c>
      <c r="C884" s="2" t="s">
        <v>1915</v>
      </c>
      <c r="D884" s="238" t="s">
        <v>919</v>
      </c>
      <c r="E884" s="2" t="s">
        <v>1926</v>
      </c>
      <c r="F884" s="2" t="s">
        <v>949</v>
      </c>
      <c r="G884" s="1" t="s">
        <v>954</v>
      </c>
      <c r="H884" s="2">
        <v>43</v>
      </c>
      <c r="I884" s="235">
        <v>58812</v>
      </c>
      <c r="J884" s="2">
        <v>6</v>
      </c>
      <c r="K884" s="2" t="s">
        <v>960</v>
      </c>
    </row>
    <row r="885" spans="1:11" x14ac:dyDescent="0.25">
      <c r="A885" s="1">
        <v>884</v>
      </c>
      <c r="B885" s="1">
        <v>12</v>
      </c>
      <c r="C885" s="2" t="s">
        <v>1915</v>
      </c>
      <c r="D885" s="238" t="s">
        <v>920</v>
      </c>
      <c r="E885" s="2" t="s">
        <v>1927</v>
      </c>
      <c r="F885" s="2" t="s">
        <v>949</v>
      </c>
      <c r="G885" s="1" t="s">
        <v>954</v>
      </c>
      <c r="H885" s="2">
        <v>28</v>
      </c>
      <c r="I885" s="235">
        <v>15612</v>
      </c>
      <c r="J885" s="2">
        <v>5</v>
      </c>
      <c r="K885" s="2" t="s">
        <v>955</v>
      </c>
    </row>
    <row r="886" spans="1:11" x14ac:dyDescent="0.25">
      <c r="A886" s="1">
        <v>885</v>
      </c>
      <c r="B886" s="1">
        <v>12</v>
      </c>
      <c r="C886" s="2" t="s">
        <v>1915</v>
      </c>
      <c r="D886" s="238" t="s">
        <v>921</v>
      </c>
      <c r="E886" s="2" t="s">
        <v>1928</v>
      </c>
      <c r="F886" s="2" t="s">
        <v>949</v>
      </c>
      <c r="G886" s="1" t="s">
        <v>954</v>
      </c>
      <c r="H886" s="2">
        <v>30</v>
      </c>
      <c r="I886" s="235">
        <v>25918</v>
      </c>
      <c r="J886" s="2">
        <v>5</v>
      </c>
      <c r="K886" s="2" t="s">
        <v>955</v>
      </c>
    </row>
    <row r="887" spans="1:11" x14ac:dyDescent="0.25">
      <c r="A887" s="1">
        <v>886</v>
      </c>
      <c r="B887" s="1">
        <v>12</v>
      </c>
      <c r="C887" s="2" t="s">
        <v>1915</v>
      </c>
      <c r="D887" s="238" t="s">
        <v>922</v>
      </c>
      <c r="E887" s="2" t="s">
        <v>1929</v>
      </c>
      <c r="F887" s="2" t="s">
        <v>949</v>
      </c>
      <c r="G887" s="1" t="s">
        <v>954</v>
      </c>
      <c r="H887" s="2">
        <v>30</v>
      </c>
      <c r="I887" s="235">
        <v>35044</v>
      </c>
      <c r="J887" s="2">
        <v>6</v>
      </c>
      <c r="K887" s="2" t="s">
        <v>960</v>
      </c>
    </row>
    <row r="888" spans="1:11" x14ac:dyDescent="0.25">
      <c r="A888" s="1">
        <v>887</v>
      </c>
      <c r="B888" s="1">
        <v>12</v>
      </c>
      <c r="C888" s="2" t="s">
        <v>1915</v>
      </c>
      <c r="D888" s="238" t="s">
        <v>923</v>
      </c>
      <c r="E888" s="2" t="s">
        <v>1930</v>
      </c>
      <c r="F888" s="2" t="s">
        <v>949</v>
      </c>
      <c r="G888" s="1" t="s">
        <v>954</v>
      </c>
      <c r="H888" s="2">
        <v>30</v>
      </c>
      <c r="I888" s="235">
        <v>21163</v>
      </c>
      <c r="J888" s="2">
        <v>5</v>
      </c>
      <c r="K888" s="2" t="s">
        <v>955</v>
      </c>
    </row>
    <row r="889" spans="1:11" x14ac:dyDescent="0.25">
      <c r="A889" s="1">
        <v>888</v>
      </c>
      <c r="B889" s="1">
        <v>12</v>
      </c>
      <c r="C889" s="2" t="s">
        <v>1915</v>
      </c>
      <c r="D889" s="238" t="s">
        <v>924</v>
      </c>
      <c r="E889" s="2" t="s">
        <v>1931</v>
      </c>
      <c r="F889" s="2" t="s">
        <v>949</v>
      </c>
      <c r="G889" s="1" t="s">
        <v>954</v>
      </c>
      <c r="H889" s="2">
        <v>30</v>
      </c>
      <c r="I889" s="235">
        <v>36935</v>
      </c>
      <c r="J889" s="2">
        <v>6</v>
      </c>
      <c r="K889" s="2" t="s">
        <v>960</v>
      </c>
    </row>
    <row r="890" spans="1:11" x14ac:dyDescent="0.25">
      <c r="A890" s="1">
        <v>889</v>
      </c>
      <c r="B890" s="1">
        <v>12</v>
      </c>
      <c r="C890" s="2" t="s">
        <v>1915</v>
      </c>
      <c r="D890" s="238" t="s">
        <v>925</v>
      </c>
      <c r="E890" s="2" t="s">
        <v>1932</v>
      </c>
      <c r="F890" s="2" t="s">
        <v>949</v>
      </c>
      <c r="G890" s="1" t="s">
        <v>954</v>
      </c>
      <c r="H890" s="2">
        <v>30</v>
      </c>
      <c r="I890" s="235">
        <v>18043</v>
      </c>
      <c r="J890" s="2">
        <v>5</v>
      </c>
      <c r="K890" s="2" t="s">
        <v>955</v>
      </c>
    </row>
    <row r="891" spans="1:11" x14ac:dyDescent="0.25">
      <c r="A891" s="1">
        <v>890</v>
      </c>
      <c r="B891" s="1">
        <v>12</v>
      </c>
      <c r="C891" s="2" t="s">
        <v>1933</v>
      </c>
      <c r="D891" s="238" t="s">
        <v>926</v>
      </c>
      <c r="E891" s="2" t="s">
        <v>1934</v>
      </c>
      <c r="F891" s="2" t="s">
        <v>982</v>
      </c>
      <c r="G891" s="1" t="s">
        <v>1009</v>
      </c>
      <c r="H891" s="2">
        <v>202</v>
      </c>
      <c r="I891" s="235">
        <v>94745</v>
      </c>
      <c r="J891" s="2">
        <v>16</v>
      </c>
      <c r="K891" s="2" t="s">
        <v>1048</v>
      </c>
    </row>
    <row r="892" spans="1:11" x14ac:dyDescent="0.25">
      <c r="A892" s="1">
        <v>891</v>
      </c>
      <c r="B892" s="1">
        <v>12</v>
      </c>
      <c r="C892" s="2" t="s">
        <v>1933</v>
      </c>
      <c r="D892" s="238" t="s">
        <v>927</v>
      </c>
      <c r="E892" s="2" t="s">
        <v>1935</v>
      </c>
      <c r="F892" s="2" t="s">
        <v>949</v>
      </c>
      <c r="G892" s="1" t="s">
        <v>954</v>
      </c>
      <c r="H892" s="2">
        <v>30</v>
      </c>
      <c r="I892" s="235">
        <v>18788</v>
      </c>
      <c r="J892" s="2">
        <v>5</v>
      </c>
      <c r="K892" s="2" t="s">
        <v>955</v>
      </c>
    </row>
    <row r="893" spans="1:11" x14ac:dyDescent="0.25">
      <c r="A893" s="1">
        <v>892</v>
      </c>
      <c r="B893" s="1">
        <v>12</v>
      </c>
      <c r="C893" s="2" t="s">
        <v>1933</v>
      </c>
      <c r="D893" s="238" t="s">
        <v>928</v>
      </c>
      <c r="E893" s="2" t="s">
        <v>1936</v>
      </c>
      <c r="F893" s="2" t="s">
        <v>949</v>
      </c>
      <c r="G893" s="1" t="s">
        <v>954</v>
      </c>
      <c r="H893" s="2">
        <v>33</v>
      </c>
      <c r="I893" s="235">
        <v>26732</v>
      </c>
      <c r="J893" s="2">
        <v>5</v>
      </c>
      <c r="K893" s="2" t="s">
        <v>955</v>
      </c>
    </row>
    <row r="894" spans="1:11" x14ac:dyDescent="0.25">
      <c r="A894" s="1">
        <v>893</v>
      </c>
      <c r="B894" s="1">
        <v>12</v>
      </c>
      <c r="C894" s="2" t="s">
        <v>1933</v>
      </c>
      <c r="D894" s="238" t="s">
        <v>929</v>
      </c>
      <c r="E894" s="2" t="s">
        <v>1937</v>
      </c>
      <c r="F894" s="2" t="s">
        <v>949</v>
      </c>
      <c r="G894" s="1" t="s">
        <v>954</v>
      </c>
      <c r="H894" s="2">
        <v>33</v>
      </c>
      <c r="I894" s="235">
        <v>23916</v>
      </c>
      <c r="J894" s="2">
        <v>5</v>
      </c>
      <c r="K894" s="2" t="s">
        <v>955</v>
      </c>
    </row>
    <row r="895" spans="1:11" x14ac:dyDescent="0.25">
      <c r="A895" s="1">
        <v>894</v>
      </c>
      <c r="B895" s="1">
        <v>12</v>
      </c>
      <c r="C895" s="2" t="s">
        <v>1933</v>
      </c>
      <c r="D895" s="238" t="s">
        <v>930</v>
      </c>
      <c r="E895" s="2" t="s">
        <v>1938</v>
      </c>
      <c r="F895" s="2" t="s">
        <v>949</v>
      </c>
      <c r="G895" s="1" t="s">
        <v>950</v>
      </c>
      <c r="H895" s="2">
        <v>63</v>
      </c>
      <c r="I895" s="235">
        <v>57457</v>
      </c>
      <c r="J895" s="2">
        <v>10</v>
      </c>
      <c r="K895" s="2" t="s">
        <v>951</v>
      </c>
    </row>
    <row r="896" spans="1:11" x14ac:dyDescent="0.25">
      <c r="A896" s="1">
        <v>895</v>
      </c>
      <c r="B896" s="1">
        <v>12</v>
      </c>
      <c r="C896" s="2" t="s">
        <v>1933</v>
      </c>
      <c r="D896" s="238" t="s">
        <v>931</v>
      </c>
      <c r="E896" s="2" t="s">
        <v>1939</v>
      </c>
      <c r="F896" s="2" t="s">
        <v>949</v>
      </c>
      <c r="G896" s="1" t="s">
        <v>954</v>
      </c>
      <c r="H896" s="2">
        <v>30</v>
      </c>
      <c r="I896" s="235">
        <v>19746</v>
      </c>
      <c r="J896" s="2">
        <v>5</v>
      </c>
      <c r="K896" s="2" t="s">
        <v>955</v>
      </c>
    </row>
    <row r="897" spans="1:11" x14ac:dyDescent="0.25">
      <c r="A897" s="1">
        <v>896</v>
      </c>
      <c r="B897" s="1">
        <v>12</v>
      </c>
      <c r="C897" s="2" t="s">
        <v>1933</v>
      </c>
      <c r="D897" s="238" t="s">
        <v>932</v>
      </c>
      <c r="E897" s="2" t="s">
        <v>1940</v>
      </c>
      <c r="F897" s="2" t="s">
        <v>949</v>
      </c>
      <c r="G897" s="1" t="s">
        <v>976</v>
      </c>
      <c r="H897" s="2">
        <v>30</v>
      </c>
      <c r="I897" s="235">
        <v>14981</v>
      </c>
      <c r="J897" s="2">
        <v>2</v>
      </c>
      <c r="K897" s="2" t="s">
        <v>977</v>
      </c>
    </row>
    <row r="898" spans="1:11" x14ac:dyDescent="0.25">
      <c r="K898" s="2" t="s">
        <v>1941</v>
      </c>
    </row>
    <row r="899" spans="1:11" x14ac:dyDescent="0.25">
      <c r="K899" s="2" t="s">
        <v>1942</v>
      </c>
    </row>
    <row r="900" spans="1:11" x14ac:dyDescent="0.25">
      <c r="K900" s="2" t="s">
        <v>1943</v>
      </c>
    </row>
    <row r="901" spans="1:11" x14ac:dyDescent="0.25">
      <c r="K901" s="2" t="s">
        <v>1944</v>
      </c>
    </row>
    <row r="902" spans="1:11" x14ac:dyDescent="0.25">
      <c r="K902" s="2" t="s">
        <v>1945</v>
      </c>
    </row>
    <row r="903" spans="1:11" x14ac:dyDescent="0.25">
      <c r="K903" s="2" t="s">
        <v>1946</v>
      </c>
    </row>
    <row r="904" spans="1:11" x14ac:dyDescent="0.25">
      <c r="K904" s="2" t="s">
        <v>1947</v>
      </c>
    </row>
    <row r="905" spans="1:11" x14ac:dyDescent="0.25">
      <c r="K905" s="2" t="s">
        <v>1948</v>
      </c>
    </row>
    <row r="907" spans="1:11" x14ac:dyDescent="0.25">
      <c r="K907" s="2" t="s">
        <v>1949</v>
      </c>
    </row>
    <row r="908" spans="1:11" x14ac:dyDescent="0.25">
      <c r="K908" s="2" t="s">
        <v>1949</v>
      </c>
    </row>
    <row r="909" spans="1:11" x14ac:dyDescent="0.25">
      <c r="K909" s="2" t="s">
        <v>1949</v>
      </c>
    </row>
    <row r="910" spans="1:11" x14ac:dyDescent="0.25">
      <c r="K910" s="2" t="s">
        <v>1949</v>
      </c>
    </row>
    <row r="911" spans="1:11" x14ac:dyDescent="0.25">
      <c r="K911" s="2" t="s">
        <v>1949</v>
      </c>
    </row>
    <row r="912" spans="1:11" x14ac:dyDescent="0.25">
      <c r="K912" s="2" t="s">
        <v>1949</v>
      </c>
    </row>
    <row r="913" spans="11:11" x14ac:dyDescent="0.25">
      <c r="K913" s="2" t="s">
        <v>1949</v>
      </c>
    </row>
    <row r="914" spans="11:11" x14ac:dyDescent="0.25">
      <c r="K914" s="2" t="s">
        <v>1949</v>
      </c>
    </row>
  </sheetData>
  <sheetProtection selectLockedCells="1" selectUnlockedCells="1"/>
  <pageMargins left="0.7" right="0.7" top="0.75" bottom="0.75" header="0.3" footer="0.3"/>
  <ignoredErrors>
    <ignoredError sqref="D2:D897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C93"/>
  <sheetViews>
    <sheetView zoomScale="70" zoomScaleNormal="70" workbookViewId="0">
      <pane xSplit="5" ySplit="5" topLeftCell="F90" activePane="bottomRight" state="frozen"/>
      <selection pane="topRight" activeCell="F1" sqref="F1"/>
      <selection pane="bottomLeft" activeCell="A6" sqref="A6"/>
      <selection pane="bottomRight" activeCell="D95" sqref="D95"/>
    </sheetView>
  </sheetViews>
  <sheetFormatPr defaultColWidth="8.796875" defaultRowHeight="21" x14ac:dyDescent="0.4"/>
  <cols>
    <col min="1" max="1" width="4.69921875" style="3" customWidth="1"/>
    <col min="2" max="2" width="11.3984375" style="35" customWidth="1"/>
    <col min="3" max="3" width="7.69921875" style="4" customWidth="1"/>
    <col min="4" max="4" width="26.09765625" style="45" customWidth="1"/>
    <col min="5" max="5" width="7.796875" style="3" customWidth="1"/>
    <col min="6" max="6" width="28.69921875" style="23" customWidth="1"/>
    <col min="7" max="7" width="9.59765625" style="3" customWidth="1"/>
    <col min="8" max="10" width="14.296875" style="21" bestFit="1" customWidth="1"/>
    <col min="11" max="11" width="13.296875" style="21" bestFit="1" customWidth="1"/>
    <col min="12" max="12" width="6.8984375" style="80" customWidth="1"/>
    <col min="13" max="14" width="7.09765625" style="181" customWidth="1"/>
    <col min="15" max="15" width="6.8984375" style="25" customWidth="1"/>
    <col min="16" max="16" width="6.3984375" style="25" customWidth="1"/>
    <col min="17" max="17" width="5.69921875" style="25" customWidth="1"/>
    <col min="18" max="18" width="6.59765625" style="25" customWidth="1"/>
    <col min="19" max="19" width="15.3984375" style="25" customWidth="1"/>
    <col min="20" max="20" width="12.8984375" style="25" customWidth="1"/>
    <col min="21" max="21" width="7.796875" style="25" bestFit="1" customWidth="1"/>
    <col min="22" max="22" width="6.296875" style="25" customWidth="1"/>
    <col min="23" max="23" width="7.3984375" style="122" customWidth="1"/>
    <col min="24" max="24" width="11.3984375" style="43" customWidth="1"/>
    <col min="25" max="25" width="9.09765625" style="25" customWidth="1"/>
    <col min="26" max="26" width="9.59765625" style="25" customWidth="1"/>
    <col min="27" max="27" width="8" style="25" customWidth="1"/>
    <col min="28" max="28" width="10" style="9" customWidth="1"/>
    <col min="29" max="29" width="8.796875" style="80"/>
    <col min="30" max="16384" width="8.796875" style="3"/>
  </cols>
  <sheetData>
    <row r="1" spans="1:29" ht="26.4" customHeight="1" x14ac:dyDescent="0.4">
      <c r="A1" s="76" t="s">
        <v>3941</v>
      </c>
      <c r="L1" s="200"/>
      <c r="M1" s="203"/>
      <c r="N1" s="203"/>
      <c r="O1" s="201"/>
      <c r="P1" s="201"/>
      <c r="Q1" s="201"/>
      <c r="R1" s="201"/>
      <c r="S1" s="201"/>
      <c r="T1" s="201"/>
      <c r="U1" s="201"/>
      <c r="V1" s="201"/>
      <c r="W1" s="202"/>
      <c r="X1" s="203"/>
      <c r="Y1" s="201"/>
      <c r="Z1" s="201"/>
      <c r="AA1" s="201"/>
      <c r="AB1" s="9" t="s">
        <v>3818</v>
      </c>
    </row>
    <row r="2" spans="1:29" ht="24.6" customHeight="1" x14ac:dyDescent="0.4">
      <c r="M2" s="182" t="s">
        <v>2879</v>
      </c>
      <c r="N2" s="182" t="s">
        <v>2880</v>
      </c>
      <c r="O2" s="95" t="s">
        <v>2881</v>
      </c>
      <c r="P2" s="95" t="s">
        <v>2882</v>
      </c>
      <c r="Q2" s="95" t="s">
        <v>2883</v>
      </c>
      <c r="R2" s="95" t="s">
        <v>2884</v>
      </c>
      <c r="S2" s="95" t="s">
        <v>2885</v>
      </c>
      <c r="T2" s="95" t="s">
        <v>2886</v>
      </c>
      <c r="U2" s="289" t="s">
        <v>2887</v>
      </c>
      <c r="V2" s="289"/>
      <c r="W2" s="290" t="s">
        <v>2888</v>
      </c>
      <c r="X2" s="289"/>
      <c r="Y2" s="289" t="s">
        <v>3829</v>
      </c>
      <c r="Z2" s="289"/>
      <c r="AA2" s="95" t="s">
        <v>3946</v>
      </c>
      <c r="AB2" s="96" t="s">
        <v>3947</v>
      </c>
    </row>
    <row r="3" spans="1:29" s="71" customFormat="1" ht="31.2" customHeight="1" x14ac:dyDescent="0.25">
      <c r="A3" s="276" t="s">
        <v>0</v>
      </c>
      <c r="B3" s="276" t="s">
        <v>1</v>
      </c>
      <c r="C3" s="276" t="s">
        <v>2</v>
      </c>
      <c r="D3" s="276" t="s">
        <v>3</v>
      </c>
      <c r="E3" s="276" t="s">
        <v>933</v>
      </c>
      <c r="F3" s="276" t="s">
        <v>8</v>
      </c>
      <c r="G3" s="281" t="s">
        <v>3940</v>
      </c>
      <c r="H3" s="286" t="s">
        <v>3842</v>
      </c>
      <c r="I3" s="287"/>
      <c r="J3" s="287"/>
      <c r="K3" s="287"/>
      <c r="L3" s="288"/>
      <c r="M3" s="266" t="s">
        <v>11</v>
      </c>
      <c r="N3" s="267"/>
      <c r="O3" s="267"/>
      <c r="P3" s="267"/>
      <c r="Q3" s="267"/>
      <c r="R3" s="267"/>
      <c r="S3" s="267"/>
      <c r="T3" s="267"/>
      <c r="U3" s="267"/>
      <c r="V3" s="267"/>
      <c r="W3" s="268"/>
      <c r="X3" s="267"/>
      <c r="Y3" s="267"/>
      <c r="Z3" s="269"/>
      <c r="AA3" s="79"/>
      <c r="AB3" s="261" t="s">
        <v>3945</v>
      </c>
      <c r="AC3" s="171"/>
    </row>
    <row r="4" spans="1:29" s="93" customFormat="1" ht="82.2" customHeight="1" x14ac:dyDescent="0.25">
      <c r="A4" s="277"/>
      <c r="B4" s="277"/>
      <c r="C4" s="277"/>
      <c r="D4" s="277"/>
      <c r="E4" s="277"/>
      <c r="F4" s="277"/>
      <c r="G4" s="282"/>
      <c r="H4" s="284" t="s">
        <v>6</v>
      </c>
      <c r="I4" s="279" t="s">
        <v>3939</v>
      </c>
      <c r="J4" s="284" t="s">
        <v>7</v>
      </c>
      <c r="K4" s="284" t="s">
        <v>5</v>
      </c>
      <c r="L4" s="279" t="s">
        <v>4</v>
      </c>
      <c r="M4" s="270" t="s">
        <v>3943</v>
      </c>
      <c r="N4" s="270"/>
      <c r="O4" s="265" t="s">
        <v>1957</v>
      </c>
      <c r="P4" s="265"/>
      <c r="Q4" s="91"/>
      <c r="R4" s="92"/>
      <c r="S4" s="91"/>
      <c r="T4" s="91"/>
      <c r="U4" s="274" t="s">
        <v>3962</v>
      </c>
      <c r="V4" s="275"/>
      <c r="W4" s="264" t="s">
        <v>3963</v>
      </c>
      <c r="X4" s="265"/>
      <c r="Y4" s="271" t="s">
        <v>10</v>
      </c>
      <c r="Z4" s="271"/>
      <c r="AA4" s="272" t="s">
        <v>3819</v>
      </c>
      <c r="AB4" s="262"/>
      <c r="AC4" s="172" t="s">
        <v>3991</v>
      </c>
    </row>
    <row r="5" spans="1:29" s="29" customFormat="1" ht="94.2" customHeight="1" x14ac:dyDescent="0.25">
      <c r="A5" s="278"/>
      <c r="B5" s="278"/>
      <c r="C5" s="278"/>
      <c r="D5" s="278"/>
      <c r="E5" s="278"/>
      <c r="F5" s="278"/>
      <c r="G5" s="283"/>
      <c r="H5" s="285"/>
      <c r="I5" s="280"/>
      <c r="J5" s="285"/>
      <c r="K5" s="285"/>
      <c r="L5" s="280"/>
      <c r="M5" s="183" t="s">
        <v>3942</v>
      </c>
      <c r="N5" s="183" t="s">
        <v>3944</v>
      </c>
      <c r="O5" s="90" t="s">
        <v>1970</v>
      </c>
      <c r="P5" s="77" t="s">
        <v>1971</v>
      </c>
      <c r="Q5" s="68" t="s">
        <v>1984</v>
      </c>
      <c r="R5" s="69" t="s">
        <v>3826</v>
      </c>
      <c r="S5" s="68" t="s">
        <v>3828</v>
      </c>
      <c r="T5" s="68" t="s">
        <v>3827</v>
      </c>
      <c r="U5" s="77" t="s">
        <v>934</v>
      </c>
      <c r="V5" s="77" t="s">
        <v>935</v>
      </c>
      <c r="W5" s="123" t="s">
        <v>934</v>
      </c>
      <c r="X5" s="70" t="s">
        <v>935</v>
      </c>
      <c r="Y5" s="77" t="s">
        <v>934</v>
      </c>
      <c r="Z5" s="77" t="s">
        <v>935</v>
      </c>
      <c r="AA5" s="273"/>
      <c r="AB5" s="263"/>
      <c r="AC5" s="173"/>
    </row>
    <row r="6" spans="1:29" x14ac:dyDescent="0.4">
      <c r="A6" s="4">
        <v>8</v>
      </c>
      <c r="B6" s="35" t="s">
        <v>1507</v>
      </c>
      <c r="C6" s="63">
        <v>10711</v>
      </c>
      <c r="D6" s="45" t="s">
        <v>1508</v>
      </c>
      <c r="E6" s="4" t="s">
        <v>982</v>
      </c>
      <c r="F6" s="23" t="s">
        <v>1048</v>
      </c>
      <c r="G6" s="24">
        <v>107890</v>
      </c>
      <c r="H6" s="22">
        <v>277027347.31</v>
      </c>
      <c r="I6" s="22">
        <v>2457091.4500000002</v>
      </c>
      <c r="J6" s="22">
        <v>98036519.260000005</v>
      </c>
      <c r="K6" s="22">
        <v>86641583</v>
      </c>
      <c r="L6" s="81">
        <v>0</v>
      </c>
      <c r="M6" s="184" t="str">
        <f>VLOOKUP($C6,Planfin!$C$3:$Q$90,14,0)</f>
        <v>1.0</v>
      </c>
      <c r="N6" s="184" t="str">
        <f>VLOOKUP($C6,Planfin!$C$3:$Q$90,15,0)</f>
        <v>0</v>
      </c>
      <c r="O6" s="72" t="str">
        <f>VLOOKUP(ผลตารางคะแนน!C6,UnitCost!C3:S463,17,0)</f>
        <v>0</v>
      </c>
      <c r="P6" s="72" t="str">
        <f>VLOOKUP(ผลตารางคะแนน!$C6,UnitCost!$C$3:$T$90,18,0)</f>
        <v>1.0</v>
      </c>
      <c r="Q6" s="72">
        <f>VLOOKUP($C6,'HGR '!$C$3:$Z$90,21,0)</f>
        <v>0</v>
      </c>
      <c r="R6" s="72">
        <f>VLOOKUP($C6,'HGR '!$C$3:$Z$90,22,0)</f>
        <v>0</v>
      </c>
      <c r="S6" s="72">
        <f>VLOOKUP($C6,'HGR '!$C$3:$Z$90,24,0)</f>
        <v>0.5</v>
      </c>
      <c r="T6" s="72">
        <f>VLOOKUP($C6,'HGR '!$C$3:$Z$90,23,0)</f>
        <v>0</v>
      </c>
      <c r="U6" s="115">
        <f>VLOOKUP($C6,อัตราการครองเตียง!$C$2:$M$897,10,0)</f>
        <v>87.113758189398453</v>
      </c>
      <c r="V6" s="44">
        <f>VLOOKUP($C6,อัตราการครองเตียง!$C$2:$M$897,11,0)</f>
        <v>1</v>
      </c>
      <c r="W6" s="94">
        <f>VLOOKUP($C6,CMI!$A$3:$U$899,7,0)</f>
        <v>0.81830000000000003</v>
      </c>
      <c r="X6" s="73">
        <f>VLOOKUP($C6,CMI!$A$3:$U$899,21,0)</f>
        <v>0</v>
      </c>
      <c r="Y6" s="74" t="str">
        <f>VLOOKUP($C6,Risk2561Q4!$D$3:$AB$90,25,0)</f>
        <v>B-</v>
      </c>
      <c r="Z6" s="44">
        <f>VLOOKUP($C6,Risk2561Q4!$D$3:$AE$90,28,0)</f>
        <v>1</v>
      </c>
      <c r="AA6" s="75">
        <f>VLOOKUP($C6,Point!$C$2:$F$900,4,0)</f>
        <v>1</v>
      </c>
      <c r="AB6" s="140">
        <f t="shared" ref="AB6:AB28" si="0">M6+N6+O6+P6+Q6+R6+S6+T6+V6+X6+Z6+AA6</f>
        <v>5.5</v>
      </c>
      <c r="AC6" s="221" t="s">
        <v>3867</v>
      </c>
    </row>
    <row r="7" spans="1:29" x14ac:dyDescent="0.4">
      <c r="A7" s="4">
        <v>8</v>
      </c>
      <c r="B7" s="35" t="s">
        <v>1507</v>
      </c>
      <c r="C7" s="63">
        <v>11104</v>
      </c>
      <c r="D7" s="45" t="s">
        <v>1509</v>
      </c>
      <c r="E7" s="4" t="s">
        <v>949</v>
      </c>
      <c r="F7" s="23" t="s">
        <v>3832</v>
      </c>
      <c r="G7" s="24">
        <v>40384</v>
      </c>
      <c r="H7" s="22">
        <v>37572164.859999999</v>
      </c>
      <c r="I7" s="22">
        <v>24136162.649999999</v>
      </c>
      <c r="J7" s="22">
        <v>4322920.0199999996</v>
      </c>
      <c r="K7" s="22">
        <v>4115439.12</v>
      </c>
      <c r="L7" s="81">
        <v>0</v>
      </c>
      <c r="M7" s="184" t="str">
        <f>VLOOKUP($C7,Planfin!$C$3:$Q$90,14,0)</f>
        <v>0</v>
      </c>
      <c r="N7" s="184" t="str">
        <f>VLOOKUP($C7,Planfin!$C$3:$Q$90,15,0)</f>
        <v>1.0</v>
      </c>
      <c r="O7" s="72" t="str">
        <f>VLOOKUP(ผลตารางคะแนน!C7,UnitCost!C4:S464,17,0)</f>
        <v>1.0</v>
      </c>
      <c r="P7" s="72" t="str">
        <f>VLOOKUP(ผลตารางคะแนน!$C7,UnitCost!$C$3:$T$90,18,0)</f>
        <v>1.0</v>
      </c>
      <c r="Q7" s="72">
        <f>VLOOKUP($C7,'HGR '!$C$3:$Z$90,21,0)</f>
        <v>0.5</v>
      </c>
      <c r="R7" s="72">
        <f>VLOOKUP($C7,'HGR '!$C$3:$Z$90,22,0)</f>
        <v>0.5</v>
      </c>
      <c r="S7" s="72">
        <f>VLOOKUP($C7,'HGR '!$C$3:$Z$90,24,0)</f>
        <v>0</v>
      </c>
      <c r="T7" s="72">
        <f>VLOOKUP($C7,'HGR '!$C$3:$Z$90,23,0)</f>
        <v>0.5</v>
      </c>
      <c r="U7" s="115">
        <f>VLOOKUP($C7,อัตราการครองเตียง!$C$2:$M$897,10,0)</f>
        <v>34.613698630136987</v>
      </c>
      <c r="V7" s="44">
        <f>VLOOKUP($C7,อัตราการครองเตียง!$C$2:$M$897,11,0)</f>
        <v>0</v>
      </c>
      <c r="W7" s="94">
        <f>VLOOKUP($C7,CMI!$A$3:$U$899,7,0)</f>
        <v>0.52649999999999997</v>
      </c>
      <c r="X7" s="73">
        <f>VLOOKUP($C7,CMI!$A$3:$U$899,21,0)</f>
        <v>0</v>
      </c>
      <c r="Y7" s="74" t="str">
        <f>VLOOKUP($C7,Risk2561Q4!$D$3:$AB$90,25,0)</f>
        <v>C-</v>
      </c>
      <c r="Z7" s="44">
        <f>VLOOKUP($C7,Risk2561Q4!$D$3:$AE$90,28,0)</f>
        <v>0</v>
      </c>
      <c r="AA7" s="75">
        <f>VLOOKUP($C7,Point!$C$2:$F$900,4,0)</f>
        <v>1</v>
      </c>
      <c r="AB7" s="140">
        <f t="shared" si="0"/>
        <v>5.5</v>
      </c>
      <c r="AC7" s="221" t="s">
        <v>3867</v>
      </c>
    </row>
    <row r="8" spans="1:29" x14ac:dyDescent="0.4">
      <c r="A8" s="4">
        <v>8</v>
      </c>
      <c r="B8" s="35" t="s">
        <v>1507</v>
      </c>
      <c r="C8" s="63">
        <v>11105</v>
      </c>
      <c r="D8" s="45" t="s">
        <v>1510</v>
      </c>
      <c r="E8" s="4" t="s">
        <v>949</v>
      </c>
      <c r="F8" s="23" t="s">
        <v>3832</v>
      </c>
      <c r="G8" s="24">
        <v>45587</v>
      </c>
      <c r="H8" s="22">
        <v>13183357.34</v>
      </c>
      <c r="I8" s="22">
        <v>5970384.0199999996</v>
      </c>
      <c r="J8" s="22">
        <v>5132626.0199999996</v>
      </c>
      <c r="K8" s="22">
        <v>4204836.21</v>
      </c>
      <c r="L8" s="81">
        <v>0</v>
      </c>
      <c r="M8" s="184" t="str">
        <f>VLOOKUP($C8,Planfin!$C$3:$Q$90,14,0)</f>
        <v>1.0</v>
      </c>
      <c r="N8" s="184" t="str">
        <f>VLOOKUP($C8,Planfin!$C$3:$Q$90,15,0)</f>
        <v>1.0</v>
      </c>
      <c r="O8" s="72" t="str">
        <f>VLOOKUP(ผลตารางคะแนน!C8,UnitCost!C5:S465,17,0)</f>
        <v>1.0</v>
      </c>
      <c r="P8" s="72" t="str">
        <f>VLOOKUP(ผลตารางคะแนน!$C8,UnitCost!$C$3:$T$90,18,0)</f>
        <v>1.0</v>
      </c>
      <c r="Q8" s="72">
        <f>VLOOKUP($C8,'HGR '!$C$3:$Z$90,21,0)</f>
        <v>0.5</v>
      </c>
      <c r="R8" s="72">
        <f>VLOOKUP($C8,'HGR '!$C$3:$Z$90,22,0)</f>
        <v>0.5</v>
      </c>
      <c r="S8" s="72">
        <f>VLOOKUP($C8,'HGR '!$C$3:$Z$90,24,0)</f>
        <v>0.5</v>
      </c>
      <c r="T8" s="72">
        <f>VLOOKUP($C8,'HGR '!$C$3:$Z$90,23,0)</f>
        <v>0.5</v>
      </c>
      <c r="U8" s="115">
        <f>VLOOKUP($C8,อัตราการครองเตียง!$C$2:$M$897,10,0)</f>
        <v>54.089041095890408</v>
      </c>
      <c r="V8" s="44">
        <f>VLOOKUP($C8,อัตราการครองเตียง!$C$2:$M$897,11,0)</f>
        <v>0</v>
      </c>
      <c r="W8" s="94">
        <f>VLOOKUP($C8,CMI!$A$3:$U$899,7,0)</f>
        <v>0.2928</v>
      </c>
      <c r="X8" s="73">
        <f>VLOOKUP($C8,CMI!$A$3:$U$899,21,0)</f>
        <v>0</v>
      </c>
      <c r="Y8" s="74" t="str">
        <f>VLOOKUP($C8,Risk2561Q4!$D$3:$AB$90,25,0)</f>
        <v>C</v>
      </c>
      <c r="Z8" s="44">
        <f>VLOOKUP($C8,Risk2561Q4!$D$3:$AE$90,28,0)</f>
        <v>0</v>
      </c>
      <c r="AA8" s="75">
        <f>VLOOKUP($C8,Point!$C$2:$F$900,4,0)</f>
        <v>1</v>
      </c>
      <c r="AB8" s="140">
        <f t="shared" si="0"/>
        <v>7</v>
      </c>
      <c r="AC8" s="84" t="s">
        <v>3849</v>
      </c>
    </row>
    <row r="9" spans="1:29" x14ac:dyDescent="0.4">
      <c r="A9" s="4">
        <v>8</v>
      </c>
      <c r="B9" s="35" t="s">
        <v>1507</v>
      </c>
      <c r="C9" s="63">
        <v>11106</v>
      </c>
      <c r="D9" s="45" t="s">
        <v>1511</v>
      </c>
      <c r="E9" s="4" t="s">
        <v>949</v>
      </c>
      <c r="F9" s="23" t="s">
        <v>955</v>
      </c>
      <c r="G9" s="24">
        <v>27118</v>
      </c>
      <c r="H9" s="22">
        <v>1742758.57</v>
      </c>
      <c r="I9" s="22">
        <v>-4997902.75</v>
      </c>
      <c r="J9" s="22">
        <v>-38082.83</v>
      </c>
      <c r="K9" s="22">
        <v>-2696002.26</v>
      </c>
      <c r="L9" s="81">
        <v>4</v>
      </c>
      <c r="M9" s="184" t="str">
        <f>VLOOKUP($C9,Planfin!$C$3:$Q$90,14,0)</f>
        <v>1.0</v>
      </c>
      <c r="N9" s="184" t="str">
        <f>VLOOKUP($C9,Planfin!$C$3:$Q$90,15,0)</f>
        <v>1.0</v>
      </c>
      <c r="O9" s="72" t="str">
        <f>VLOOKUP(ผลตารางคะแนน!C9,UnitCost!C6:S466,17,0)</f>
        <v>1.0</v>
      </c>
      <c r="P9" s="72" t="str">
        <f>VLOOKUP(ผลตารางคะแนน!$C9,UnitCost!$C$3:$T$90,18,0)</f>
        <v>1.0</v>
      </c>
      <c r="Q9" s="72">
        <f>VLOOKUP($C9,'HGR '!$C$3:$Z$90,21,0)</f>
        <v>0</v>
      </c>
      <c r="R9" s="72">
        <f>VLOOKUP($C9,'HGR '!$C$3:$Z$90,22,0)</f>
        <v>0</v>
      </c>
      <c r="S9" s="72">
        <f>VLOOKUP($C9,'HGR '!$C$3:$Z$90,24,0)</f>
        <v>0.5</v>
      </c>
      <c r="T9" s="72">
        <f>VLOOKUP($C9,'HGR '!$C$3:$Z$90,23,0)</f>
        <v>0</v>
      </c>
      <c r="U9" s="115">
        <f>VLOOKUP($C9,อัตราการครองเตียง!$C$2:$M$897,10,0)</f>
        <v>42.427524689391525</v>
      </c>
      <c r="V9" s="44">
        <f>VLOOKUP($C9,อัตราการครองเตียง!$C$2:$M$897,11,0)</f>
        <v>0</v>
      </c>
      <c r="W9" s="94">
        <f>VLOOKUP($C9,CMI!$A$3:$U$899,7,0)</f>
        <v>0.45169999999999999</v>
      </c>
      <c r="X9" s="73">
        <f>VLOOKUP($C9,CMI!$A$3:$U$899,21,0)</f>
        <v>0</v>
      </c>
      <c r="Y9" s="74" t="str">
        <f>VLOOKUP($C9,Risk2561Q4!$D$3:$AB$90,25,0)</f>
        <v>D</v>
      </c>
      <c r="Z9" s="44">
        <f>VLOOKUP($C9,Risk2561Q4!$D$3:$AE$90,28,0)</f>
        <v>0</v>
      </c>
      <c r="AA9" s="75">
        <f>VLOOKUP($C9,Point!$C$2:$F$900,4,0)</f>
        <v>1</v>
      </c>
      <c r="AB9" s="140">
        <f t="shared" si="0"/>
        <v>5.5</v>
      </c>
      <c r="AC9" s="221" t="s">
        <v>3867</v>
      </c>
    </row>
    <row r="10" spans="1:29" x14ac:dyDescent="0.4">
      <c r="A10" s="4">
        <v>8</v>
      </c>
      <c r="B10" s="35" t="s">
        <v>1507</v>
      </c>
      <c r="C10" s="63">
        <v>11107</v>
      </c>
      <c r="D10" s="45" t="s">
        <v>1512</v>
      </c>
      <c r="E10" s="4" t="s">
        <v>949</v>
      </c>
      <c r="F10" s="23" t="s">
        <v>955</v>
      </c>
      <c r="G10" s="24">
        <v>17727</v>
      </c>
      <c r="H10" s="22">
        <v>6462426.0199999996</v>
      </c>
      <c r="I10" s="22">
        <v>2055140.21</v>
      </c>
      <c r="J10" s="22">
        <v>4605446.87</v>
      </c>
      <c r="K10" s="22">
        <v>2138466.56</v>
      </c>
      <c r="L10" s="81">
        <v>0</v>
      </c>
      <c r="M10" s="184" t="str">
        <f>VLOOKUP($C10,Planfin!$C$3:$Q$90,14,0)</f>
        <v>0</v>
      </c>
      <c r="N10" s="184" t="str">
        <f>VLOOKUP($C10,Planfin!$C$3:$Q$90,15,0)</f>
        <v>0</v>
      </c>
      <c r="O10" s="72" t="str">
        <f>VLOOKUP(ผลตารางคะแนน!C10,UnitCost!C7:S467,17,0)</f>
        <v>1.0</v>
      </c>
      <c r="P10" s="72" t="str">
        <f>VLOOKUP(ผลตารางคะแนน!$C10,UnitCost!$C$3:$T$90,18,0)</f>
        <v>1.0</v>
      </c>
      <c r="Q10" s="72">
        <f>VLOOKUP($C10,'HGR '!$C$3:$Z$90,21,0)</f>
        <v>0.5</v>
      </c>
      <c r="R10" s="72">
        <f>VLOOKUP($C10,'HGR '!$C$3:$Z$90,22,0)</f>
        <v>0.5</v>
      </c>
      <c r="S10" s="72">
        <f>VLOOKUP($C10,'HGR '!$C$3:$Z$90,24,0)</f>
        <v>0.5</v>
      </c>
      <c r="T10" s="72">
        <f>VLOOKUP($C10,'HGR '!$C$3:$Z$90,23,0)</f>
        <v>0.5</v>
      </c>
      <c r="U10" s="115">
        <f>VLOOKUP($C10,อัตราการครองเตียง!$C$2:$M$897,10,0)</f>
        <v>29.269406392694062</v>
      </c>
      <c r="V10" s="44">
        <f>VLOOKUP($C10,อัตราการครองเตียง!$C$2:$M$897,11,0)</f>
        <v>0</v>
      </c>
      <c r="W10" s="94">
        <f>VLOOKUP($C10,CMI!$A$3:$U$899,7,0)</f>
        <v>0.4632</v>
      </c>
      <c r="X10" s="73">
        <f>VLOOKUP($C10,CMI!$A$3:$U$899,21,0)</f>
        <v>0</v>
      </c>
      <c r="Y10" s="74" t="str">
        <f>VLOOKUP($C10,Risk2561Q4!$D$3:$AB$90,25,0)</f>
        <v>B-</v>
      </c>
      <c r="Z10" s="44">
        <f>VLOOKUP($C10,Risk2561Q4!$D$3:$AE$90,28,0)</f>
        <v>1</v>
      </c>
      <c r="AA10" s="75">
        <f>VLOOKUP($C10,Point!$C$2:$F$900,4,0)</f>
        <v>1</v>
      </c>
      <c r="AB10" s="140">
        <f t="shared" si="0"/>
        <v>6</v>
      </c>
      <c r="AC10" s="222" t="s">
        <v>3854</v>
      </c>
    </row>
    <row r="11" spans="1:29" x14ac:dyDescent="0.4">
      <c r="A11" s="4">
        <v>8</v>
      </c>
      <c r="B11" s="35" t="s">
        <v>1507</v>
      </c>
      <c r="C11" s="63">
        <v>11108</v>
      </c>
      <c r="D11" s="45" t="s">
        <v>1513</v>
      </c>
      <c r="E11" s="4" t="s">
        <v>949</v>
      </c>
      <c r="F11" s="23" t="s">
        <v>3832</v>
      </c>
      <c r="G11" s="24">
        <v>33904</v>
      </c>
      <c r="H11" s="22">
        <v>12320194.25</v>
      </c>
      <c r="I11" s="22">
        <v>-1416923.58</v>
      </c>
      <c r="J11" s="22">
        <v>4940337.5</v>
      </c>
      <c r="K11" s="22">
        <v>1181839.96</v>
      </c>
      <c r="L11" s="81">
        <v>0</v>
      </c>
      <c r="M11" s="184" t="str">
        <f>VLOOKUP($C11,Planfin!$C$3:$Q$90,14,0)</f>
        <v>0</v>
      </c>
      <c r="N11" s="184" t="str">
        <f>VLOOKUP($C11,Planfin!$C$3:$Q$90,15,0)</f>
        <v>0</v>
      </c>
      <c r="O11" s="72" t="str">
        <f>VLOOKUP(ผลตารางคะแนน!C11,UnitCost!C8:S468,17,0)</f>
        <v>1.0</v>
      </c>
      <c r="P11" s="72" t="str">
        <f>VLOOKUP(ผลตารางคะแนน!$C11,UnitCost!$C$3:$T$90,18,0)</f>
        <v>1.0</v>
      </c>
      <c r="Q11" s="72">
        <f>VLOOKUP($C11,'HGR '!$C$3:$Z$90,21,0)</f>
        <v>0.5</v>
      </c>
      <c r="R11" s="72">
        <f>VLOOKUP($C11,'HGR '!$C$3:$Z$90,22,0)</f>
        <v>0</v>
      </c>
      <c r="S11" s="72">
        <f>VLOOKUP($C11,'HGR '!$C$3:$Z$90,24,0)</f>
        <v>0</v>
      </c>
      <c r="T11" s="72">
        <f>VLOOKUP($C11,'HGR '!$C$3:$Z$90,23,0)</f>
        <v>0.5</v>
      </c>
      <c r="U11" s="115">
        <f>VLOOKUP($C11,อัตราการครองเตียง!$C$2:$M$897,10,0)</f>
        <v>48.880285884455034</v>
      </c>
      <c r="V11" s="44">
        <f>VLOOKUP($C11,อัตราการครองเตียง!$C$2:$M$897,11,0)</f>
        <v>0</v>
      </c>
      <c r="W11" s="94">
        <f>VLOOKUP($C11,CMI!$A$3:$U$899,7,0)</f>
        <v>0.54390000000000005</v>
      </c>
      <c r="X11" s="73">
        <f>VLOOKUP($C11,CMI!$A$3:$U$899,21,0)</f>
        <v>0</v>
      </c>
      <c r="Y11" s="74" t="str">
        <f>VLOOKUP($C11,Risk2561Q4!$D$3:$AB$90,25,0)</f>
        <v>C-</v>
      </c>
      <c r="Z11" s="44">
        <f>VLOOKUP($C11,Risk2561Q4!$D$3:$AE$90,28,0)</f>
        <v>0</v>
      </c>
      <c r="AA11" s="75">
        <f>VLOOKUP($C11,Point!$C$2:$F$900,4,0)</f>
        <v>1</v>
      </c>
      <c r="AB11" s="140">
        <f t="shared" si="0"/>
        <v>4</v>
      </c>
      <c r="AC11" s="141" t="s">
        <v>3862</v>
      </c>
    </row>
    <row r="12" spans="1:29" x14ac:dyDescent="0.4">
      <c r="A12" s="4">
        <v>8</v>
      </c>
      <c r="B12" s="35" t="s">
        <v>1507</v>
      </c>
      <c r="C12" s="63">
        <v>11109</v>
      </c>
      <c r="D12" s="45" t="s">
        <v>1514</v>
      </c>
      <c r="E12" s="4" t="s">
        <v>949</v>
      </c>
      <c r="F12" s="23" t="s">
        <v>3833</v>
      </c>
      <c r="G12" s="24">
        <v>55485</v>
      </c>
      <c r="H12" s="22">
        <v>40969034.770000003</v>
      </c>
      <c r="I12" s="22">
        <v>25093168.98</v>
      </c>
      <c r="J12" s="22">
        <v>4679484.54</v>
      </c>
      <c r="K12" s="22">
        <v>76141.86</v>
      </c>
      <c r="L12" s="81">
        <v>0</v>
      </c>
      <c r="M12" s="184" t="str">
        <f>VLOOKUP($C12,Planfin!$C$3:$Q$90,14,0)</f>
        <v>0</v>
      </c>
      <c r="N12" s="184" t="str">
        <f>VLOOKUP($C12,Planfin!$C$3:$Q$90,15,0)</f>
        <v>1.0</v>
      </c>
      <c r="O12" s="72" t="str">
        <f>VLOOKUP(ผลตารางคะแนน!C12,UnitCost!C9:S469,17,0)</f>
        <v>1.0</v>
      </c>
      <c r="P12" s="72" t="str">
        <f>VLOOKUP(ผลตารางคะแนน!$C12,UnitCost!$C$3:$T$90,18,0)</f>
        <v>1.0</v>
      </c>
      <c r="Q12" s="72">
        <f>VLOOKUP($C12,'HGR '!$C$3:$Z$90,21,0)</f>
        <v>0.5</v>
      </c>
      <c r="R12" s="72">
        <f>VLOOKUP($C12,'HGR '!$C$3:$Z$90,22,0)</f>
        <v>0.5</v>
      </c>
      <c r="S12" s="72">
        <f>VLOOKUP($C12,'HGR '!$C$3:$Z$90,24,0)</f>
        <v>0.5</v>
      </c>
      <c r="T12" s="72">
        <f>VLOOKUP($C12,'HGR '!$C$3:$Z$90,23,0)</f>
        <v>0.5</v>
      </c>
      <c r="U12" s="115">
        <f>VLOOKUP($C12,อัตราการครองเตียง!$C$2:$M$897,10,0)</f>
        <v>56.03900626886464</v>
      </c>
      <c r="V12" s="44">
        <f>VLOOKUP($C12,อัตราการครองเตียง!$C$2:$M$897,11,0)</f>
        <v>0</v>
      </c>
      <c r="W12" s="94">
        <f>VLOOKUP($C12,CMI!$A$3:$U$899,7,0)</f>
        <v>0.55549999999999999</v>
      </c>
      <c r="X12" s="73">
        <f>VLOOKUP($C12,CMI!$A$3:$U$899,21,0)</f>
        <v>0</v>
      </c>
      <c r="Y12" s="74" t="str">
        <f>VLOOKUP($C12,Risk2561Q4!$D$3:$AB$90,25,0)</f>
        <v>C-</v>
      </c>
      <c r="Z12" s="44">
        <f>VLOOKUP($C12,Risk2561Q4!$D$3:$AE$90,28,0)</f>
        <v>0</v>
      </c>
      <c r="AA12" s="75">
        <f>VLOOKUP($C12,Point!$C$2:$F$900,4,0)</f>
        <v>1</v>
      </c>
      <c r="AB12" s="140">
        <f t="shared" si="0"/>
        <v>6</v>
      </c>
      <c r="AC12" s="222" t="s">
        <v>3854</v>
      </c>
    </row>
    <row r="13" spans="1:29" x14ac:dyDescent="0.4">
      <c r="A13" s="4">
        <v>8</v>
      </c>
      <c r="B13" s="35" t="s">
        <v>1507</v>
      </c>
      <c r="C13" s="63">
        <v>11110</v>
      </c>
      <c r="D13" s="45" t="s">
        <v>1515</v>
      </c>
      <c r="E13" s="4" t="s">
        <v>949</v>
      </c>
      <c r="F13" s="23" t="s">
        <v>3831</v>
      </c>
      <c r="G13" s="24">
        <v>54188</v>
      </c>
      <c r="H13" s="22">
        <v>40796378.659999996</v>
      </c>
      <c r="I13" s="22">
        <v>17604237.079999998</v>
      </c>
      <c r="J13" s="22">
        <v>3873682.83</v>
      </c>
      <c r="K13" s="22">
        <v>-1821535.14</v>
      </c>
      <c r="L13" s="81">
        <v>1</v>
      </c>
      <c r="M13" s="184" t="str">
        <f>VLOOKUP($C13,Planfin!$C$3:$Q$90,14,0)</f>
        <v>0</v>
      </c>
      <c r="N13" s="184" t="str">
        <f>VLOOKUP($C13,Planfin!$C$3:$Q$90,15,0)</f>
        <v>1.0</v>
      </c>
      <c r="O13" s="72" t="str">
        <f>VLOOKUP(ผลตารางคะแนน!C13,UnitCost!C10:S470,17,0)</f>
        <v>1.0</v>
      </c>
      <c r="P13" s="72" t="str">
        <f>VLOOKUP(ผลตารางคะแนน!$C13,UnitCost!$C$3:$T$90,18,0)</f>
        <v>1.0</v>
      </c>
      <c r="Q13" s="72">
        <f>VLOOKUP($C13,'HGR '!$C$3:$Z$90,21,0)</f>
        <v>0.5</v>
      </c>
      <c r="R13" s="72">
        <f>VLOOKUP($C13,'HGR '!$C$3:$Z$90,22,0)</f>
        <v>0.5</v>
      </c>
      <c r="S13" s="72">
        <f>VLOOKUP($C13,'HGR '!$C$3:$Z$90,24,0)</f>
        <v>0</v>
      </c>
      <c r="T13" s="72">
        <f>VLOOKUP($C13,'HGR '!$C$3:$Z$90,23,0)</f>
        <v>0.5</v>
      </c>
      <c r="U13" s="115">
        <f>VLOOKUP($C13,อัตราการครองเตียง!$C$2:$M$897,10,0)</f>
        <v>79.726027397260268</v>
      </c>
      <c r="V13" s="44">
        <f>VLOOKUP($C13,อัตราการครองเตียง!$C$2:$M$897,11,0)</f>
        <v>0</v>
      </c>
      <c r="W13" s="94">
        <f>VLOOKUP($C13,CMI!$A$3:$U$899,7,0)</f>
        <v>0.62660000000000005</v>
      </c>
      <c r="X13" s="73">
        <f>VLOOKUP($C13,CMI!$A$3:$U$899,21,0)</f>
        <v>1</v>
      </c>
      <c r="Y13" s="74" t="str">
        <f>VLOOKUP($C13,Risk2561Q4!$D$3:$AB$90,25,0)</f>
        <v>C</v>
      </c>
      <c r="Z13" s="44">
        <f>VLOOKUP($C13,Risk2561Q4!$D$3:$AE$90,28,0)</f>
        <v>0</v>
      </c>
      <c r="AA13" s="75">
        <f>VLOOKUP($C13,Point!$C$2:$F$900,4,0)</f>
        <v>1</v>
      </c>
      <c r="AB13" s="140">
        <f t="shared" si="0"/>
        <v>6.5</v>
      </c>
      <c r="AC13" s="222" t="s">
        <v>3854</v>
      </c>
    </row>
    <row r="14" spans="1:29" x14ac:dyDescent="0.4">
      <c r="A14" s="4">
        <v>8</v>
      </c>
      <c r="B14" s="35" t="s">
        <v>1507</v>
      </c>
      <c r="C14" s="63">
        <v>11111</v>
      </c>
      <c r="D14" s="45" t="s">
        <v>1516</v>
      </c>
      <c r="E14" s="4" t="s">
        <v>949</v>
      </c>
      <c r="F14" s="23" t="s">
        <v>3832</v>
      </c>
      <c r="G14" s="24">
        <v>38676</v>
      </c>
      <c r="H14" s="22">
        <v>21009971.370000001</v>
      </c>
      <c r="I14" s="22">
        <v>12786745.75</v>
      </c>
      <c r="J14" s="22">
        <v>5205155.4800000004</v>
      </c>
      <c r="K14" s="22">
        <v>5606069.04</v>
      </c>
      <c r="L14" s="81">
        <v>0</v>
      </c>
      <c r="M14" s="184" t="str">
        <f>VLOOKUP($C14,Planfin!$C$3:$Q$90,14,0)</f>
        <v>1.0</v>
      </c>
      <c r="N14" s="184" t="str">
        <f>VLOOKUP($C14,Planfin!$C$3:$Q$90,15,0)</f>
        <v>1.0</v>
      </c>
      <c r="O14" s="72" t="str">
        <f>VLOOKUP(ผลตารางคะแนน!C14,UnitCost!C11:S471,17,0)</f>
        <v>1.0</v>
      </c>
      <c r="P14" s="72" t="str">
        <f>VLOOKUP(ผลตารางคะแนน!$C14,UnitCost!$C$3:$T$90,18,0)</f>
        <v>1.0</v>
      </c>
      <c r="Q14" s="72">
        <f>VLOOKUP($C14,'HGR '!$C$3:$Z$90,21,0)</f>
        <v>0.5</v>
      </c>
      <c r="R14" s="72">
        <f>VLOOKUP($C14,'HGR '!$C$3:$Z$90,22,0)</f>
        <v>0.5</v>
      </c>
      <c r="S14" s="72">
        <f>VLOOKUP($C14,'HGR '!$C$3:$Z$90,24,0)</f>
        <v>0.5</v>
      </c>
      <c r="T14" s="72">
        <f>VLOOKUP($C14,'HGR '!$C$3:$Z$90,23,0)</f>
        <v>0.5</v>
      </c>
      <c r="U14" s="115">
        <f>VLOOKUP($C14,อัตราการครองเตียง!$C$2:$M$897,10,0)</f>
        <v>68.540387340576288</v>
      </c>
      <c r="V14" s="44">
        <f>VLOOKUP($C14,อัตราการครองเตียง!$C$2:$M$897,11,0)</f>
        <v>0</v>
      </c>
      <c r="W14" s="94">
        <f>VLOOKUP($C14,CMI!$A$3:$U$899,7,0)</f>
        <v>0.45700000000000002</v>
      </c>
      <c r="X14" s="73">
        <f>VLOOKUP($C14,CMI!$A$3:$U$899,21,0)</f>
        <v>0</v>
      </c>
      <c r="Y14" s="74" t="str">
        <f>VLOOKUP($C14,Risk2561Q4!$D$3:$AB$90,25,0)</f>
        <v>B-</v>
      </c>
      <c r="Z14" s="44">
        <f>VLOOKUP($C14,Risk2561Q4!$D$3:$AE$90,28,0)</f>
        <v>1</v>
      </c>
      <c r="AA14" s="75">
        <f>VLOOKUP($C14,Point!$C$2:$F$900,4,0)</f>
        <v>1</v>
      </c>
      <c r="AB14" s="140">
        <f t="shared" si="0"/>
        <v>8</v>
      </c>
      <c r="AC14" s="142" t="s">
        <v>946</v>
      </c>
    </row>
    <row r="15" spans="1:29" x14ac:dyDescent="0.4">
      <c r="A15" s="4">
        <v>8</v>
      </c>
      <c r="B15" s="35" t="s">
        <v>1507</v>
      </c>
      <c r="C15" s="63">
        <v>11112</v>
      </c>
      <c r="D15" s="45" t="s">
        <v>1517</v>
      </c>
      <c r="E15" s="4" t="s">
        <v>949</v>
      </c>
      <c r="F15" s="23" t="s">
        <v>3832</v>
      </c>
      <c r="G15" s="24">
        <v>43883</v>
      </c>
      <c r="H15" s="22">
        <v>27457289.190000001</v>
      </c>
      <c r="I15" s="22">
        <v>14750033.199999999</v>
      </c>
      <c r="J15" s="22">
        <v>2069087.31</v>
      </c>
      <c r="K15" s="22">
        <v>-1525879.87</v>
      </c>
      <c r="L15" s="81">
        <v>1</v>
      </c>
      <c r="M15" s="184" t="str">
        <f>VLOOKUP($C15,Planfin!$C$3:$Q$90,14,0)</f>
        <v>0</v>
      </c>
      <c r="N15" s="184" t="str">
        <f>VLOOKUP($C15,Planfin!$C$3:$Q$90,15,0)</f>
        <v>0</v>
      </c>
      <c r="O15" s="72" t="str">
        <f>VLOOKUP(ผลตารางคะแนน!C15,UnitCost!C12:S472,17,0)</f>
        <v>1.0</v>
      </c>
      <c r="P15" s="72" t="str">
        <f>VLOOKUP(ผลตารางคะแนน!$C15,UnitCost!$C$3:$T$90,18,0)</f>
        <v>1.0</v>
      </c>
      <c r="Q15" s="72">
        <f>VLOOKUP($C15,'HGR '!$C$3:$Z$90,21,0)</f>
        <v>0.5</v>
      </c>
      <c r="R15" s="72">
        <f>VLOOKUP($C15,'HGR '!$C$3:$Z$90,22,0)</f>
        <v>0.5</v>
      </c>
      <c r="S15" s="72">
        <f>VLOOKUP($C15,'HGR '!$C$3:$Z$90,24,0)</f>
        <v>0.5</v>
      </c>
      <c r="T15" s="72">
        <f>VLOOKUP($C15,'HGR '!$C$3:$Z$90,23,0)</f>
        <v>0</v>
      </c>
      <c r="U15" s="115">
        <f>VLOOKUP($C15,อัตราการครองเตียง!$C$2:$M$897,10,0)</f>
        <v>73.671232876712324</v>
      </c>
      <c r="V15" s="44">
        <f>VLOOKUP($C15,อัตราการครองเตียง!$C$2:$M$897,11,0)</f>
        <v>0</v>
      </c>
      <c r="W15" s="94">
        <f>VLOOKUP($C15,CMI!$A$3:$U$899,7,0)</f>
        <v>0.45889999999999997</v>
      </c>
      <c r="X15" s="73">
        <f>VLOOKUP($C15,CMI!$A$3:$U$899,21,0)</f>
        <v>0</v>
      </c>
      <c r="Y15" s="74" t="str">
        <f>VLOOKUP($C15,Risk2561Q4!$D$3:$AB$90,25,0)</f>
        <v>C-</v>
      </c>
      <c r="Z15" s="44">
        <f>VLOOKUP($C15,Risk2561Q4!$D$3:$AE$90,28,0)</f>
        <v>0</v>
      </c>
      <c r="AA15" s="75">
        <f>VLOOKUP($C15,Point!$C$2:$F$900,4,0)</f>
        <v>1</v>
      </c>
      <c r="AB15" s="140">
        <f t="shared" si="0"/>
        <v>4.5</v>
      </c>
      <c r="AC15" s="141" t="s">
        <v>3862</v>
      </c>
    </row>
    <row r="16" spans="1:29" x14ac:dyDescent="0.4">
      <c r="A16" s="4">
        <v>8</v>
      </c>
      <c r="B16" s="35" t="s">
        <v>1507</v>
      </c>
      <c r="C16" s="63">
        <v>11451</v>
      </c>
      <c r="D16" s="45" t="s">
        <v>1518</v>
      </c>
      <c r="E16" s="4" t="s">
        <v>949</v>
      </c>
      <c r="F16" s="23" t="s">
        <v>958</v>
      </c>
      <c r="G16" s="24">
        <v>55985</v>
      </c>
      <c r="H16" s="22">
        <v>-18782339.93</v>
      </c>
      <c r="I16" s="22">
        <v>-52347834.450000003</v>
      </c>
      <c r="J16" s="22">
        <v>1799872.14</v>
      </c>
      <c r="K16" s="22">
        <v>1399229.16</v>
      </c>
      <c r="L16" s="81">
        <v>6</v>
      </c>
      <c r="M16" s="184" t="str">
        <f>VLOOKUP($C16,Planfin!$C$3:$Q$90,14,0)</f>
        <v>1.0</v>
      </c>
      <c r="N16" s="184" t="str">
        <f>VLOOKUP($C16,Planfin!$C$3:$Q$90,15,0)</f>
        <v>1.0</v>
      </c>
      <c r="O16" s="72" t="str">
        <f>VLOOKUP(ผลตารางคะแนน!C16,UnitCost!C13:S473,17,0)</f>
        <v>1.0</v>
      </c>
      <c r="P16" s="72" t="str">
        <f>VLOOKUP(ผลตารางคะแนน!$C16,UnitCost!$C$3:$T$90,18,0)</f>
        <v>1.0</v>
      </c>
      <c r="Q16" s="72">
        <f>VLOOKUP($C16,'HGR '!$C$3:$Z$90,21,0)</f>
        <v>0.5</v>
      </c>
      <c r="R16" s="72">
        <f>VLOOKUP($C16,'HGR '!$C$3:$Z$90,22,0)</f>
        <v>0.5</v>
      </c>
      <c r="S16" s="72">
        <f>VLOOKUP($C16,'HGR '!$C$3:$Z$90,24,0)</f>
        <v>0.5</v>
      </c>
      <c r="T16" s="72">
        <f>VLOOKUP($C16,'HGR '!$C$3:$Z$90,23,0)</f>
        <v>0.5</v>
      </c>
      <c r="U16" s="115">
        <f>VLOOKUP($C16,อัตราการครองเตียง!$C$2:$M$897,10,0)</f>
        <v>64.495180111618467</v>
      </c>
      <c r="V16" s="44">
        <f>VLOOKUP($C16,อัตราการครองเตียง!$C$2:$M$897,11,0)</f>
        <v>0</v>
      </c>
      <c r="W16" s="94">
        <f>VLOOKUP($C16,CMI!$A$3:$U$899,7,0)</f>
        <v>0.6331</v>
      </c>
      <c r="X16" s="73">
        <f>VLOOKUP($C16,CMI!$A$3:$U$899,21,0)</f>
        <v>0</v>
      </c>
      <c r="Y16" s="74" t="str">
        <f>VLOOKUP($C16,Risk2561Q4!$D$3:$AB$90,25,0)</f>
        <v>D</v>
      </c>
      <c r="Z16" s="44">
        <f>VLOOKUP($C16,Risk2561Q4!$D$3:$AE$90,28,0)</f>
        <v>0</v>
      </c>
      <c r="AA16" s="75">
        <f>VLOOKUP($C16,Point!$C$2:$F$900,4,0)</f>
        <v>1</v>
      </c>
      <c r="AB16" s="140">
        <f t="shared" si="0"/>
        <v>7</v>
      </c>
      <c r="AC16" s="84" t="s">
        <v>3849</v>
      </c>
    </row>
    <row r="17" spans="1:29" x14ac:dyDescent="0.4">
      <c r="A17" s="4">
        <v>8</v>
      </c>
      <c r="B17" s="35" t="s">
        <v>1507</v>
      </c>
      <c r="C17" s="63">
        <v>40840</v>
      </c>
      <c r="D17" s="45" t="s">
        <v>1519</v>
      </c>
      <c r="E17" s="4" t="s">
        <v>949</v>
      </c>
      <c r="F17" s="23" t="s">
        <v>977</v>
      </c>
      <c r="G17" s="24">
        <v>11272</v>
      </c>
      <c r="H17" s="22">
        <v>5048364.38</v>
      </c>
      <c r="I17" s="22">
        <v>496580.22</v>
      </c>
      <c r="J17" s="22">
        <v>5502624.5999999996</v>
      </c>
      <c r="K17" s="22">
        <v>3139118.79</v>
      </c>
      <c r="L17" s="81">
        <v>0</v>
      </c>
      <c r="M17" s="184" t="str">
        <f>VLOOKUP($C17,Planfin!$C$3:$Q$90,14,0)</f>
        <v>0</v>
      </c>
      <c r="N17" s="184" t="str">
        <f>VLOOKUP($C17,Planfin!$C$3:$Q$90,15,0)</f>
        <v>1.0</v>
      </c>
      <c r="O17" s="72" t="str">
        <f>VLOOKUP(ผลตารางคะแนน!C17,UnitCost!C14:S474,17,0)</f>
        <v>1.0</v>
      </c>
      <c r="P17" s="72" t="str">
        <f>VLOOKUP(ผลตารางคะแนน!$C17,UnitCost!$C$3:$T$90,18,0)</f>
        <v>1.0</v>
      </c>
      <c r="Q17" s="72">
        <f>VLOOKUP($C17,'HGR '!$C$3:$Z$90,21,0)</f>
        <v>0.5</v>
      </c>
      <c r="R17" s="72">
        <f>VLOOKUP($C17,'HGR '!$C$3:$Z$90,22,0)</f>
        <v>0</v>
      </c>
      <c r="S17" s="72">
        <f>VLOOKUP($C17,'HGR '!$C$3:$Z$90,24,0)</f>
        <v>0.5</v>
      </c>
      <c r="T17" s="72">
        <f>VLOOKUP($C17,'HGR '!$C$3:$Z$90,23,0)</f>
        <v>0.5</v>
      </c>
      <c r="U17" s="115">
        <f>VLOOKUP($C17,อัตราการครองเตียง!$C$2:$M$897,10,0)</f>
        <v>55.123287671232873</v>
      </c>
      <c r="V17" s="44">
        <f>VLOOKUP($C17,อัตราการครองเตียง!$C$2:$M$897,11,0)</f>
        <v>0</v>
      </c>
      <c r="W17" s="94">
        <f>VLOOKUP($C17,CMI!$A$3:$U$899,7,0)</f>
        <v>0.40329999999999999</v>
      </c>
      <c r="X17" s="73">
        <f>VLOOKUP($C17,CMI!$A$3:$U$899,21,0)</f>
        <v>0</v>
      </c>
      <c r="Y17" s="74" t="str">
        <f>VLOOKUP($C17,Risk2561Q4!$D$3:$AB$90,25,0)</f>
        <v>C</v>
      </c>
      <c r="Z17" s="44">
        <f>VLOOKUP($C17,Risk2561Q4!$D$3:$AE$90,28,0)</f>
        <v>0</v>
      </c>
      <c r="AA17" s="75">
        <f>VLOOKUP($C17,Point!$C$2:$F$900,4,0)</f>
        <v>1</v>
      </c>
      <c r="AB17" s="140">
        <f t="shared" si="0"/>
        <v>5.5</v>
      </c>
      <c r="AC17" s="221" t="s">
        <v>3867</v>
      </c>
    </row>
    <row r="18" spans="1:29" x14ac:dyDescent="0.4">
      <c r="A18" s="4">
        <v>8</v>
      </c>
      <c r="B18" s="35" t="s">
        <v>1520</v>
      </c>
      <c r="C18" s="63">
        <v>11040</v>
      </c>
      <c r="D18" s="45" t="s">
        <v>1521</v>
      </c>
      <c r="E18" s="4" t="s">
        <v>982</v>
      </c>
      <c r="F18" s="23" t="s">
        <v>1048</v>
      </c>
      <c r="G18" s="24">
        <v>78299</v>
      </c>
      <c r="H18" s="22">
        <v>23413404.289999999</v>
      </c>
      <c r="I18" s="22">
        <v>-58255612.259999998</v>
      </c>
      <c r="J18" s="22">
        <v>27249386.449999999</v>
      </c>
      <c r="K18" s="22">
        <v>13012313.77</v>
      </c>
      <c r="L18" s="81">
        <v>2</v>
      </c>
      <c r="M18" s="184" t="str">
        <f>VLOOKUP($C18,Planfin!$C$3:$Q$90,14,0)</f>
        <v>1.0</v>
      </c>
      <c r="N18" s="184" t="str">
        <f>VLOOKUP($C18,Planfin!$C$3:$Q$90,15,0)</f>
        <v>0</v>
      </c>
      <c r="O18" s="72" t="str">
        <f>VLOOKUP(ผลตารางคะแนน!C18,UnitCost!C15:S475,17,0)</f>
        <v>0</v>
      </c>
      <c r="P18" s="72" t="str">
        <f>VLOOKUP(ผลตารางคะแนน!$C18,UnitCost!$C$3:$T$90,18,0)</f>
        <v>1.0</v>
      </c>
      <c r="Q18" s="72">
        <f>VLOOKUP($C18,'HGR '!$C$3:$Z$90,21,0)</f>
        <v>0.5</v>
      </c>
      <c r="R18" s="72">
        <f>VLOOKUP($C18,'HGR '!$C$3:$Z$90,22,0)</f>
        <v>0.5</v>
      </c>
      <c r="S18" s="72">
        <f>VLOOKUP($C18,'HGR '!$C$3:$Z$90,24,0)</f>
        <v>0.5</v>
      </c>
      <c r="T18" s="72">
        <f>VLOOKUP($C18,'HGR '!$C$3:$Z$90,23,0)</f>
        <v>0.5</v>
      </c>
      <c r="U18" s="115">
        <f>VLOOKUP($C18,อัตราการครองเตียง!$C$2:$M$897,10,0)</f>
        <v>91.916438356164377</v>
      </c>
      <c r="V18" s="44">
        <f>VLOOKUP($C18,อัตราการครองเตียง!$C$2:$M$897,11,0)</f>
        <v>1</v>
      </c>
      <c r="W18" s="94">
        <f>VLOOKUP($C18,CMI!$A$3:$U$899,7,0)</f>
        <v>1.0975999999999999</v>
      </c>
      <c r="X18" s="73">
        <f>VLOOKUP($C18,CMI!$A$3:$U$899,21,0)</f>
        <v>0</v>
      </c>
      <c r="Y18" s="74" t="str">
        <f>VLOOKUP($C18,Risk2561Q4!$D$3:$AB$90,25,0)</f>
        <v>C</v>
      </c>
      <c r="Z18" s="44">
        <f>VLOOKUP($C18,Risk2561Q4!$D$3:$AE$90,28,0)</f>
        <v>0</v>
      </c>
      <c r="AA18" s="75">
        <f>VLOOKUP($C18,Point!$C$2:$F$900,4,0)</f>
        <v>1</v>
      </c>
      <c r="AB18" s="140">
        <f t="shared" si="0"/>
        <v>6</v>
      </c>
      <c r="AC18" s="222" t="s">
        <v>3854</v>
      </c>
    </row>
    <row r="19" spans="1:29" x14ac:dyDescent="0.4">
      <c r="A19" s="4">
        <v>8</v>
      </c>
      <c r="B19" s="35" t="s">
        <v>1520</v>
      </c>
      <c r="C19" s="63">
        <v>11041</v>
      </c>
      <c r="D19" s="45" t="s">
        <v>1522</v>
      </c>
      <c r="E19" s="4" t="s">
        <v>949</v>
      </c>
      <c r="F19" s="23" t="s">
        <v>3832</v>
      </c>
      <c r="G19" s="24">
        <v>42690</v>
      </c>
      <c r="H19" s="22">
        <v>24980610.719999999</v>
      </c>
      <c r="I19" s="22">
        <v>14152154.289999999</v>
      </c>
      <c r="J19" s="22">
        <v>3230483.6</v>
      </c>
      <c r="K19" s="22">
        <v>-549242.35</v>
      </c>
      <c r="L19" s="81">
        <v>1</v>
      </c>
      <c r="M19" s="184" t="str">
        <f>VLOOKUP($C19,Planfin!$C$3:$Q$90,14,0)</f>
        <v>1.0</v>
      </c>
      <c r="N19" s="184" t="str">
        <f>VLOOKUP($C19,Planfin!$C$3:$Q$90,15,0)</f>
        <v>1.0</v>
      </c>
      <c r="O19" s="72" t="str">
        <f>VLOOKUP(ผลตารางคะแนน!C19,UnitCost!C16:S476,17,0)</f>
        <v>1.0</v>
      </c>
      <c r="P19" s="72" t="str">
        <f>VLOOKUP(ผลตารางคะแนน!$C19,UnitCost!$C$3:$T$90,18,0)</f>
        <v>1.0</v>
      </c>
      <c r="Q19" s="72">
        <f>VLOOKUP($C19,'HGR '!$C$3:$Z$90,21,0)</f>
        <v>0.5</v>
      </c>
      <c r="R19" s="72">
        <f>VLOOKUP($C19,'HGR '!$C$3:$Z$90,22,0)</f>
        <v>0.5</v>
      </c>
      <c r="S19" s="72">
        <f>VLOOKUP($C19,'HGR '!$C$3:$Z$90,24,0)</f>
        <v>0</v>
      </c>
      <c r="T19" s="72">
        <f>VLOOKUP($C19,'HGR '!$C$3:$Z$90,23,0)</f>
        <v>0.5</v>
      </c>
      <c r="U19" s="115">
        <f>VLOOKUP($C19,อัตราการครองเตียง!$C$2:$M$897,10,0)</f>
        <v>76.621004566210047</v>
      </c>
      <c r="V19" s="44">
        <f>VLOOKUP($C19,อัตราการครองเตียง!$C$2:$M$897,11,0)</f>
        <v>0</v>
      </c>
      <c r="W19" s="94">
        <f>VLOOKUP($C19,CMI!$A$3:$U$899,7,0)</f>
        <v>0.55130000000000001</v>
      </c>
      <c r="X19" s="73">
        <f>VLOOKUP($C19,CMI!$A$3:$U$899,21,0)</f>
        <v>0</v>
      </c>
      <c r="Y19" s="74" t="str">
        <f>VLOOKUP($C19,Risk2561Q4!$D$3:$AB$90,25,0)</f>
        <v>D</v>
      </c>
      <c r="Z19" s="44">
        <f>VLOOKUP($C19,Risk2561Q4!$D$3:$AE$90,28,0)</f>
        <v>0</v>
      </c>
      <c r="AA19" s="75">
        <f>VLOOKUP($C19,Point!$C$2:$F$900,4,0)</f>
        <v>1</v>
      </c>
      <c r="AB19" s="140">
        <f t="shared" si="0"/>
        <v>6.5</v>
      </c>
      <c r="AC19" s="222" t="s">
        <v>3854</v>
      </c>
    </row>
    <row r="20" spans="1:29" x14ac:dyDescent="0.4">
      <c r="A20" s="4">
        <v>8</v>
      </c>
      <c r="B20" s="35" t="s">
        <v>1520</v>
      </c>
      <c r="C20" s="63">
        <v>11043</v>
      </c>
      <c r="D20" s="45" t="s">
        <v>1523</v>
      </c>
      <c r="E20" s="4" t="s">
        <v>949</v>
      </c>
      <c r="F20" s="23" t="s">
        <v>3832</v>
      </c>
      <c r="G20" s="24">
        <v>48061</v>
      </c>
      <c r="H20" s="22">
        <v>24825369.670000002</v>
      </c>
      <c r="I20" s="22">
        <v>8712826</v>
      </c>
      <c r="J20" s="22">
        <v>-400922.1</v>
      </c>
      <c r="K20" s="22">
        <v>-4379801.7300000004</v>
      </c>
      <c r="L20" s="81">
        <v>1</v>
      </c>
      <c r="M20" s="184" t="str">
        <f>VLOOKUP($C20,Planfin!$C$3:$Q$90,14,0)</f>
        <v>1.0</v>
      </c>
      <c r="N20" s="184" t="str">
        <f>VLOOKUP($C20,Planfin!$C$3:$Q$90,15,0)</f>
        <v>0</v>
      </c>
      <c r="O20" s="72" t="str">
        <f>VLOOKUP(ผลตารางคะแนน!C20,UnitCost!C17:S477,17,0)</f>
        <v>1.0</v>
      </c>
      <c r="P20" s="72" t="str">
        <f>VLOOKUP(ผลตารางคะแนน!$C20,UnitCost!$C$3:$T$90,18,0)</f>
        <v>1.0</v>
      </c>
      <c r="Q20" s="72">
        <f>VLOOKUP($C20,'HGR '!$C$3:$Z$90,21,0)</f>
        <v>0.5</v>
      </c>
      <c r="R20" s="72">
        <f>VLOOKUP($C20,'HGR '!$C$3:$Z$90,22,0)</f>
        <v>0.5</v>
      </c>
      <c r="S20" s="72">
        <f>VLOOKUP($C20,'HGR '!$C$3:$Z$90,24,0)</f>
        <v>0</v>
      </c>
      <c r="T20" s="72">
        <f>VLOOKUP($C20,'HGR '!$C$3:$Z$90,23,0)</f>
        <v>0.5</v>
      </c>
      <c r="U20" s="115">
        <f>VLOOKUP($C20,อัตราการครองเตียง!$C$2:$M$897,10,0)</f>
        <v>38.11643835616438</v>
      </c>
      <c r="V20" s="44">
        <f>VLOOKUP($C20,อัตราการครองเตียง!$C$2:$M$897,11,0)</f>
        <v>0</v>
      </c>
      <c r="W20" s="94">
        <f>VLOOKUP($C20,CMI!$A$3:$U$899,7,0)</f>
        <v>0.5474</v>
      </c>
      <c r="X20" s="73">
        <f>VLOOKUP($C20,CMI!$A$3:$U$899,21,0)</f>
        <v>0</v>
      </c>
      <c r="Y20" s="74" t="str">
        <f>VLOOKUP($C20,Risk2561Q4!$D$3:$AB$90,25,0)</f>
        <v>C-</v>
      </c>
      <c r="Z20" s="44">
        <f>VLOOKUP($C20,Risk2561Q4!$D$3:$AE$90,28,0)</f>
        <v>0</v>
      </c>
      <c r="AA20" s="75">
        <f>VLOOKUP($C20,Point!$C$2:$F$900,4,0)</f>
        <v>1</v>
      </c>
      <c r="AB20" s="140">
        <f t="shared" si="0"/>
        <v>5.5</v>
      </c>
      <c r="AC20" s="221" t="s">
        <v>3867</v>
      </c>
    </row>
    <row r="21" spans="1:29" x14ac:dyDescent="0.4">
      <c r="A21" s="4">
        <v>8</v>
      </c>
      <c r="B21" s="35" t="s">
        <v>1520</v>
      </c>
      <c r="C21" s="63">
        <v>11046</v>
      </c>
      <c r="D21" s="45" t="s">
        <v>1524</v>
      </c>
      <c r="E21" s="4" t="s">
        <v>949</v>
      </c>
      <c r="F21" s="23" t="s">
        <v>3831</v>
      </c>
      <c r="G21" s="24">
        <v>55527</v>
      </c>
      <c r="H21" s="22">
        <v>52043589.670000002</v>
      </c>
      <c r="I21" s="22">
        <v>5495004.71</v>
      </c>
      <c r="J21" s="22">
        <v>11438276.880000001</v>
      </c>
      <c r="K21" s="22">
        <v>-242551.7</v>
      </c>
      <c r="L21" s="81">
        <v>1</v>
      </c>
      <c r="M21" s="184" t="str">
        <f>VLOOKUP($C21,Planfin!$C$3:$Q$90,14,0)</f>
        <v>0</v>
      </c>
      <c r="N21" s="184" t="str">
        <f>VLOOKUP($C21,Planfin!$C$3:$Q$90,15,0)</f>
        <v>0</v>
      </c>
      <c r="O21" s="72" t="str">
        <f>VLOOKUP(ผลตารางคะแนน!C21,UnitCost!C18:S478,17,0)</f>
        <v>1.0</v>
      </c>
      <c r="P21" s="72" t="str">
        <f>VLOOKUP(ผลตารางคะแนน!$C21,UnitCost!$C$3:$T$90,18,0)</f>
        <v>1.0</v>
      </c>
      <c r="Q21" s="72">
        <f>VLOOKUP($C21,'HGR '!$C$3:$Z$90,21,0)</f>
        <v>0.5</v>
      </c>
      <c r="R21" s="72">
        <f>VLOOKUP($C21,'HGR '!$C$3:$Z$90,22,0)</f>
        <v>0</v>
      </c>
      <c r="S21" s="72">
        <f>VLOOKUP($C21,'HGR '!$C$3:$Z$90,24,0)</f>
        <v>0</v>
      </c>
      <c r="T21" s="72">
        <f>VLOOKUP($C21,'HGR '!$C$3:$Z$90,23,0)</f>
        <v>0</v>
      </c>
      <c r="U21" s="115">
        <f>VLOOKUP($C21,อัตราการครองเตียง!$C$2:$M$897,10,0)</f>
        <v>76.055936073059357</v>
      </c>
      <c r="V21" s="44">
        <f>VLOOKUP($C21,อัตราการครองเตียง!$C$2:$M$897,11,0)</f>
        <v>0</v>
      </c>
      <c r="W21" s="94">
        <f>VLOOKUP($C21,CMI!$A$3:$U$899,7,0)</f>
        <v>0.81110000000000004</v>
      </c>
      <c r="X21" s="73">
        <f>VLOOKUP($C21,CMI!$A$3:$U$899,21,0)</f>
        <v>1</v>
      </c>
      <c r="Y21" s="74" t="str">
        <f>VLOOKUP($C21,Risk2561Q4!$D$3:$AB$90,25,0)</f>
        <v>C-</v>
      </c>
      <c r="Z21" s="44">
        <f>VLOOKUP($C21,Risk2561Q4!$D$3:$AE$90,28,0)</f>
        <v>0</v>
      </c>
      <c r="AA21" s="75">
        <f>VLOOKUP($C21,Point!$C$2:$F$900,4,0)</f>
        <v>1</v>
      </c>
      <c r="AB21" s="140">
        <f t="shared" si="0"/>
        <v>4.5</v>
      </c>
      <c r="AC21" s="141" t="s">
        <v>3862</v>
      </c>
    </row>
    <row r="22" spans="1:29" x14ac:dyDescent="0.4">
      <c r="A22" s="4">
        <v>8</v>
      </c>
      <c r="B22" s="35" t="s">
        <v>1520</v>
      </c>
      <c r="C22" s="63">
        <v>11047</v>
      </c>
      <c r="D22" s="45" t="s">
        <v>1525</v>
      </c>
      <c r="E22" s="4" t="s">
        <v>949</v>
      </c>
      <c r="F22" s="23" t="s">
        <v>3832</v>
      </c>
      <c r="G22" s="24">
        <v>31980</v>
      </c>
      <c r="H22" s="22">
        <v>14670728.619999999</v>
      </c>
      <c r="I22" s="22">
        <v>389512.25</v>
      </c>
      <c r="J22" s="22">
        <v>-3439504.95</v>
      </c>
      <c r="K22" s="22">
        <v>-8352346.8200000003</v>
      </c>
      <c r="L22" s="81">
        <v>1</v>
      </c>
      <c r="M22" s="184" t="str">
        <f>VLOOKUP($C22,Planfin!$C$3:$Q$90,14,0)</f>
        <v>0</v>
      </c>
      <c r="N22" s="184" t="str">
        <f>VLOOKUP($C22,Planfin!$C$3:$Q$90,15,0)</f>
        <v>0</v>
      </c>
      <c r="O22" s="72" t="str">
        <f>VLOOKUP(ผลตารางคะแนน!C22,UnitCost!C19:S479,17,0)</f>
        <v>1.0</v>
      </c>
      <c r="P22" s="72" t="str">
        <f>VLOOKUP(ผลตารางคะแนน!$C22,UnitCost!$C$3:$T$90,18,0)</f>
        <v>1.0</v>
      </c>
      <c r="Q22" s="72">
        <f>VLOOKUP($C22,'HGR '!$C$3:$Z$90,21,0)</f>
        <v>0.5</v>
      </c>
      <c r="R22" s="72">
        <f>VLOOKUP($C22,'HGR '!$C$3:$Z$90,22,0)</f>
        <v>0.5</v>
      </c>
      <c r="S22" s="72">
        <f>VLOOKUP($C22,'HGR '!$C$3:$Z$90,24,0)</f>
        <v>0.5</v>
      </c>
      <c r="T22" s="72">
        <f>VLOOKUP($C22,'HGR '!$C$3:$Z$90,23,0)</f>
        <v>0.5</v>
      </c>
      <c r="U22" s="115">
        <f>VLOOKUP($C22,อัตราการครองเตียง!$C$2:$M$897,10,0)</f>
        <v>62.595529920692144</v>
      </c>
      <c r="V22" s="44">
        <f>VLOOKUP($C22,อัตราการครองเตียง!$C$2:$M$897,11,0)</f>
        <v>0</v>
      </c>
      <c r="W22" s="94">
        <f>VLOOKUP($C22,CMI!$A$3:$U$899,7,0)</f>
        <v>0.6391</v>
      </c>
      <c r="X22" s="73">
        <f>VLOOKUP($C22,CMI!$A$3:$U$899,21,0)</f>
        <v>1</v>
      </c>
      <c r="Y22" s="74" t="str">
        <f>VLOOKUP($C22,Risk2561Q4!$D$3:$AB$90,25,0)</f>
        <v>F</v>
      </c>
      <c r="Z22" s="44">
        <f>VLOOKUP($C22,Risk2561Q4!$D$3:$AE$90,28,0)</f>
        <v>0</v>
      </c>
      <c r="AA22" s="75">
        <f>VLOOKUP($C22,Point!$C$2:$F$900,4,0)</f>
        <v>0</v>
      </c>
      <c r="AB22" s="140">
        <f t="shared" si="0"/>
        <v>5</v>
      </c>
      <c r="AC22" s="221" t="s">
        <v>3867</v>
      </c>
    </row>
    <row r="23" spans="1:29" x14ac:dyDescent="0.4">
      <c r="A23" s="4">
        <v>8</v>
      </c>
      <c r="B23" s="35" t="s">
        <v>1520</v>
      </c>
      <c r="C23" s="63">
        <v>11048</v>
      </c>
      <c r="D23" s="45" t="s">
        <v>1526</v>
      </c>
      <c r="E23" s="4" t="s">
        <v>949</v>
      </c>
      <c r="F23" s="23" t="s">
        <v>3832</v>
      </c>
      <c r="G23" s="24">
        <v>30786</v>
      </c>
      <c r="H23" s="22">
        <v>16505178.789999999</v>
      </c>
      <c r="I23" s="22">
        <v>3173136.99</v>
      </c>
      <c r="J23" s="22">
        <v>5998490.0700000003</v>
      </c>
      <c r="K23" s="22">
        <v>3073053.05</v>
      </c>
      <c r="L23" s="81">
        <v>0</v>
      </c>
      <c r="M23" s="184" t="str">
        <f>VLOOKUP($C23,Planfin!$C$3:$Q$90,14,0)</f>
        <v>0</v>
      </c>
      <c r="N23" s="184" t="str">
        <f>VLOOKUP($C23,Planfin!$C$3:$Q$90,15,0)</f>
        <v>1.0</v>
      </c>
      <c r="O23" s="72" t="str">
        <f>VLOOKUP(ผลตารางคะแนน!C23,UnitCost!C20:S480,17,0)</f>
        <v>1.0</v>
      </c>
      <c r="P23" s="72" t="str">
        <f>VLOOKUP(ผลตารางคะแนน!$C23,UnitCost!$C$3:$T$90,18,0)</f>
        <v>1.0</v>
      </c>
      <c r="Q23" s="72">
        <f>VLOOKUP($C23,'HGR '!$C$3:$Z$90,21,0)</f>
        <v>0.5</v>
      </c>
      <c r="R23" s="72">
        <f>VLOOKUP($C23,'HGR '!$C$3:$Z$90,22,0)</f>
        <v>0.5</v>
      </c>
      <c r="S23" s="72">
        <f>VLOOKUP($C23,'HGR '!$C$3:$Z$90,24,0)</f>
        <v>0</v>
      </c>
      <c r="T23" s="72">
        <f>VLOOKUP($C23,'HGR '!$C$3:$Z$90,23,0)</f>
        <v>0.5</v>
      </c>
      <c r="U23" s="115">
        <f>VLOOKUP($C23,อัตราการครองเตียง!$C$2:$M$897,10,0)</f>
        <v>68.555015466195314</v>
      </c>
      <c r="V23" s="44">
        <f>VLOOKUP($C23,อัตราการครองเตียง!$C$2:$M$897,11,0)</f>
        <v>0</v>
      </c>
      <c r="W23" s="94">
        <f>VLOOKUP($C23,CMI!$A$3:$U$899,7,0)</f>
        <v>0.71650000000000003</v>
      </c>
      <c r="X23" s="73">
        <f>VLOOKUP($C23,CMI!$A$3:$U$899,21,0)</f>
        <v>1</v>
      </c>
      <c r="Y23" s="74" t="str">
        <f>VLOOKUP($C23,Risk2561Q4!$D$3:$AB$90,25,0)</f>
        <v>B</v>
      </c>
      <c r="Z23" s="44">
        <f>VLOOKUP($C23,Risk2561Q4!$D$3:$AE$90,28,0)</f>
        <v>1</v>
      </c>
      <c r="AA23" s="75">
        <f>VLOOKUP($C23,Point!$C$2:$F$900,4,0)</f>
        <v>1</v>
      </c>
      <c r="AB23" s="140">
        <f t="shared" si="0"/>
        <v>7.5</v>
      </c>
      <c r="AC23" s="84" t="s">
        <v>3849</v>
      </c>
    </row>
    <row r="24" spans="1:29" x14ac:dyDescent="0.4">
      <c r="A24" s="4">
        <v>8</v>
      </c>
      <c r="B24" s="35" t="s">
        <v>1520</v>
      </c>
      <c r="C24" s="63">
        <v>11049</v>
      </c>
      <c r="D24" s="45" t="s">
        <v>1527</v>
      </c>
      <c r="E24" s="4" t="s">
        <v>949</v>
      </c>
      <c r="F24" s="23" t="s">
        <v>3832</v>
      </c>
      <c r="G24" s="24">
        <v>32397</v>
      </c>
      <c r="H24" s="22">
        <v>7110630.0199999996</v>
      </c>
      <c r="I24" s="22">
        <v>-4458222.92</v>
      </c>
      <c r="J24" s="22">
        <v>-117390.52</v>
      </c>
      <c r="K24" s="22">
        <v>-2111603.21</v>
      </c>
      <c r="L24" s="81">
        <v>3</v>
      </c>
      <c r="M24" s="184" t="str">
        <f>VLOOKUP($C24,Planfin!$C$3:$Q$90,14,0)</f>
        <v>1.0</v>
      </c>
      <c r="N24" s="184" t="str">
        <f>VLOOKUP($C24,Planfin!$C$3:$Q$90,15,0)</f>
        <v>0</v>
      </c>
      <c r="O24" s="72" t="str">
        <f>VLOOKUP(ผลตารางคะแนน!C24,UnitCost!C21:S481,17,0)</f>
        <v>1.0</v>
      </c>
      <c r="P24" s="72" t="str">
        <f>VLOOKUP(ผลตารางคะแนน!$C24,UnitCost!$C$3:$T$90,18,0)</f>
        <v>1.0</v>
      </c>
      <c r="Q24" s="72">
        <f>VLOOKUP($C24,'HGR '!$C$3:$Z$90,21,0)</f>
        <v>0.5</v>
      </c>
      <c r="R24" s="72">
        <f>VLOOKUP($C24,'HGR '!$C$3:$Z$90,22,0)</f>
        <v>0.5</v>
      </c>
      <c r="S24" s="72">
        <f>VLOOKUP($C24,'HGR '!$C$3:$Z$90,24,0)</f>
        <v>0.5</v>
      </c>
      <c r="T24" s="72">
        <f>VLOOKUP($C24,'HGR '!$C$3:$Z$90,23,0)</f>
        <v>0.5</v>
      </c>
      <c r="U24" s="115">
        <f>VLOOKUP($C24,อัตราการครองเตียง!$C$2:$M$897,10,0)</f>
        <v>67.166546503244419</v>
      </c>
      <c r="V24" s="44">
        <f>VLOOKUP($C24,อัตราการครองเตียง!$C$2:$M$897,11,0)</f>
        <v>0</v>
      </c>
      <c r="W24" s="94">
        <f>VLOOKUP($C24,CMI!$A$3:$U$899,7,0)</f>
        <v>0.6119</v>
      </c>
      <c r="X24" s="73">
        <f>VLOOKUP($C24,CMI!$A$3:$U$899,21,0)</f>
        <v>1</v>
      </c>
      <c r="Y24" s="74" t="str">
        <f>VLOOKUP($C24,Risk2561Q4!$D$3:$AB$90,25,0)</f>
        <v>F</v>
      </c>
      <c r="Z24" s="44">
        <f>VLOOKUP($C24,Risk2561Q4!$D$3:$AE$90,28,0)</f>
        <v>0</v>
      </c>
      <c r="AA24" s="75">
        <f>VLOOKUP($C24,Point!$C$2:$F$900,4,0)</f>
        <v>0</v>
      </c>
      <c r="AB24" s="140">
        <f t="shared" si="0"/>
        <v>6</v>
      </c>
      <c r="AC24" s="222" t="s">
        <v>3854</v>
      </c>
    </row>
    <row r="25" spans="1:29" x14ac:dyDescent="0.4">
      <c r="A25" s="4">
        <v>8</v>
      </c>
      <c r="B25" s="35" t="s">
        <v>1520</v>
      </c>
      <c r="C25" s="63">
        <v>11050</v>
      </c>
      <c r="D25" s="45" t="s">
        <v>1528</v>
      </c>
      <c r="E25" s="4" t="s">
        <v>949</v>
      </c>
      <c r="F25" s="23" t="s">
        <v>977</v>
      </c>
      <c r="G25" s="24">
        <v>11373</v>
      </c>
      <c r="H25" s="22">
        <v>2140555.4</v>
      </c>
      <c r="I25" s="22">
        <v>-6223539.1699999999</v>
      </c>
      <c r="J25" s="22">
        <v>3732538.12</v>
      </c>
      <c r="K25" s="22">
        <v>2019045.71</v>
      </c>
      <c r="L25" s="81">
        <v>3</v>
      </c>
      <c r="M25" s="184" t="str">
        <f>VLOOKUP($C25,Planfin!$C$3:$Q$90,14,0)</f>
        <v>0</v>
      </c>
      <c r="N25" s="184" t="str">
        <f>VLOOKUP($C25,Planfin!$C$3:$Q$90,15,0)</f>
        <v>0</v>
      </c>
      <c r="O25" s="72" t="str">
        <f>VLOOKUP(ผลตารางคะแนน!C25,UnitCost!C22:S482,17,0)</f>
        <v>1.0</v>
      </c>
      <c r="P25" s="72" t="str">
        <f>VLOOKUP(ผลตารางคะแนน!$C25,UnitCost!$C$3:$T$90,18,0)</f>
        <v>1.0</v>
      </c>
      <c r="Q25" s="72">
        <f>VLOOKUP($C25,'HGR '!$C$3:$Z$90,21,0)</f>
        <v>0</v>
      </c>
      <c r="R25" s="72">
        <f>VLOOKUP($C25,'HGR '!$C$3:$Z$90,22,0)</f>
        <v>0</v>
      </c>
      <c r="S25" s="72">
        <f>VLOOKUP($C25,'HGR '!$C$3:$Z$90,24,0)</f>
        <v>0</v>
      </c>
      <c r="T25" s="72">
        <f>VLOOKUP($C25,'HGR '!$C$3:$Z$90,23,0)</f>
        <v>0.5</v>
      </c>
      <c r="U25" s="115">
        <f>VLOOKUP($C25,อัตราการครองเตียง!$C$2:$M$897,10,0)</f>
        <v>26.883561643835616</v>
      </c>
      <c r="V25" s="44">
        <f>VLOOKUP($C25,อัตราการครองเตียง!$C$2:$M$897,11,0)</f>
        <v>0</v>
      </c>
      <c r="W25" s="94">
        <f>VLOOKUP($C25,CMI!$A$3:$U$899,7,0)</f>
        <v>0.7228</v>
      </c>
      <c r="X25" s="73">
        <f>VLOOKUP($C25,CMI!$A$3:$U$899,21,0)</f>
        <v>1</v>
      </c>
      <c r="Y25" s="74" t="str">
        <f>VLOOKUP($C25,Risk2561Q4!$D$3:$AB$90,25,0)</f>
        <v>B</v>
      </c>
      <c r="Z25" s="44">
        <f>VLOOKUP($C25,Risk2561Q4!$D$3:$AE$90,28,0)</f>
        <v>1</v>
      </c>
      <c r="AA25" s="75">
        <f>VLOOKUP($C25,Point!$C$2:$F$900,4,0)</f>
        <v>1</v>
      </c>
      <c r="AB25" s="140">
        <f t="shared" si="0"/>
        <v>5.5</v>
      </c>
      <c r="AC25" s="221" t="s">
        <v>3867</v>
      </c>
    </row>
    <row r="26" spans="1:29" x14ac:dyDescent="0.4">
      <c r="A26" s="4">
        <v>8</v>
      </c>
      <c r="B26" s="35" t="s">
        <v>1529</v>
      </c>
      <c r="C26" s="63">
        <v>10705</v>
      </c>
      <c r="D26" s="45" t="s">
        <v>1530</v>
      </c>
      <c r="E26" s="4" t="s">
        <v>982</v>
      </c>
      <c r="F26" s="23" t="s">
        <v>1010</v>
      </c>
      <c r="G26" s="24">
        <v>92519</v>
      </c>
      <c r="H26" s="22">
        <v>57108217.100000001</v>
      </c>
      <c r="I26" s="22">
        <v>-95794665.650000006</v>
      </c>
      <c r="J26" s="22">
        <v>14438465.1</v>
      </c>
      <c r="K26" s="22">
        <v>-26306657.879999999</v>
      </c>
      <c r="L26" s="81">
        <v>3</v>
      </c>
      <c r="M26" s="184" t="str">
        <f>VLOOKUP($C26,Planfin!$C$3:$Q$90,14,0)</f>
        <v>0</v>
      </c>
      <c r="N26" s="184" t="str">
        <f>VLOOKUP($C26,Planfin!$C$3:$Q$90,15,0)</f>
        <v>0</v>
      </c>
      <c r="O26" s="72" t="str">
        <f>VLOOKUP(ผลตารางคะแนน!C26,UnitCost!C23:S483,17,0)</f>
        <v>1.0</v>
      </c>
      <c r="P26" s="72" t="str">
        <f>VLOOKUP(ผลตารางคะแนน!$C26,UnitCost!$C$3:$T$90,18,0)</f>
        <v>1.0</v>
      </c>
      <c r="Q26" s="72">
        <f>VLOOKUP($C26,'HGR '!$C$3:$Z$90,21,0)</f>
        <v>0.5</v>
      </c>
      <c r="R26" s="72">
        <f>VLOOKUP($C26,'HGR '!$C$3:$Z$90,22,0)</f>
        <v>0.5</v>
      </c>
      <c r="S26" s="72">
        <f>VLOOKUP($C26,'HGR '!$C$3:$Z$90,24,0)</f>
        <v>0</v>
      </c>
      <c r="T26" s="72">
        <f>VLOOKUP($C26,'HGR '!$C$3:$Z$90,23,0)</f>
        <v>0.5</v>
      </c>
      <c r="U26" s="115">
        <f>VLOOKUP($C26,อัตราการครองเตียง!$C$2:$M$897,10,0)</f>
        <v>105.09447331128956</v>
      </c>
      <c r="V26" s="44">
        <f>VLOOKUP($C26,อัตราการครองเตียง!$C$2:$M$897,11,0)</f>
        <v>1</v>
      </c>
      <c r="W26" s="94">
        <f>VLOOKUP($C26,CMI!$A$3:$U$899,7,0)</f>
        <v>1.2078</v>
      </c>
      <c r="X26" s="73">
        <f>VLOOKUP($C26,CMI!$A$3:$U$899,21,0)</f>
        <v>1</v>
      </c>
      <c r="Y26" s="74" t="str">
        <f>VLOOKUP($C26,Risk2561Q4!$D$3:$AB$90,25,0)</f>
        <v>B-</v>
      </c>
      <c r="Z26" s="44">
        <f>VLOOKUP($C26,Risk2561Q4!$D$3:$AE$90,28,0)</f>
        <v>1</v>
      </c>
      <c r="AA26" s="75">
        <f>VLOOKUP($C26,Point!$C$2:$F$900,4,0)</f>
        <v>1</v>
      </c>
      <c r="AB26" s="140">
        <f t="shared" si="0"/>
        <v>7.5</v>
      </c>
      <c r="AC26" s="84" t="s">
        <v>3849</v>
      </c>
    </row>
    <row r="27" spans="1:29" x14ac:dyDescent="0.4">
      <c r="A27" s="4">
        <v>8</v>
      </c>
      <c r="B27" s="35" t="s">
        <v>1529</v>
      </c>
      <c r="C27" s="63">
        <v>11030</v>
      </c>
      <c r="D27" s="45" t="s">
        <v>1531</v>
      </c>
      <c r="E27" s="4" t="s">
        <v>949</v>
      </c>
      <c r="F27" s="23" t="s">
        <v>955</v>
      </c>
      <c r="G27" s="24">
        <v>21587</v>
      </c>
      <c r="H27" s="22">
        <v>4442662.59</v>
      </c>
      <c r="I27" s="22">
        <v>-2038097.69</v>
      </c>
      <c r="J27" s="22">
        <v>-1827956.88</v>
      </c>
      <c r="K27" s="22">
        <v>-4313510.72</v>
      </c>
      <c r="L27" s="81">
        <v>2</v>
      </c>
      <c r="M27" s="184" t="str">
        <f>VLOOKUP($C27,Planfin!$C$3:$Q$90,14,0)</f>
        <v>1.0</v>
      </c>
      <c r="N27" s="184" t="str">
        <f>VLOOKUP($C27,Planfin!$C$3:$Q$90,15,0)</f>
        <v>0</v>
      </c>
      <c r="O27" s="72" t="str">
        <f>VLOOKUP(ผลตารางคะแนน!C27,UnitCost!C24:S484,17,0)</f>
        <v>1.0</v>
      </c>
      <c r="P27" s="72" t="str">
        <f>VLOOKUP(ผลตารางคะแนน!$C27,UnitCost!$C$3:$T$90,18,0)</f>
        <v>1.0</v>
      </c>
      <c r="Q27" s="72">
        <f>VLOOKUP($C27,'HGR '!$C$3:$Z$90,21,0)</f>
        <v>0.5</v>
      </c>
      <c r="R27" s="72">
        <f>VLOOKUP($C27,'HGR '!$C$3:$Z$90,22,0)</f>
        <v>0.5</v>
      </c>
      <c r="S27" s="72">
        <f>VLOOKUP($C27,'HGR '!$C$3:$Z$90,24,0)</f>
        <v>0.5</v>
      </c>
      <c r="T27" s="72">
        <f>VLOOKUP($C27,'HGR '!$C$3:$Z$90,23,0)</f>
        <v>0</v>
      </c>
      <c r="U27" s="115">
        <f>VLOOKUP($C27,อัตราการครองเตียง!$C$2:$M$897,10,0)</f>
        <v>70.243040212107815</v>
      </c>
      <c r="V27" s="44">
        <f>VLOOKUP($C27,อัตราการครองเตียง!$C$2:$M$897,11,0)</f>
        <v>0</v>
      </c>
      <c r="W27" s="94">
        <f>VLOOKUP($C27,CMI!$A$3:$U$899,7,0)</f>
        <v>0.54779999999999995</v>
      </c>
      <c r="X27" s="73">
        <f>VLOOKUP($C27,CMI!$A$3:$U$899,21,0)</f>
        <v>0</v>
      </c>
      <c r="Y27" s="74" t="str">
        <f>VLOOKUP($C27,Risk2561Q4!$D$3:$AB$90,25,0)</f>
        <v>C-</v>
      </c>
      <c r="Z27" s="44">
        <f>VLOOKUP($C27,Risk2561Q4!$D$3:$AE$90,28,0)</f>
        <v>0</v>
      </c>
      <c r="AA27" s="75">
        <f>VLOOKUP($C27,Point!$C$2:$F$900,4,0)</f>
        <v>1</v>
      </c>
      <c r="AB27" s="140">
        <f t="shared" si="0"/>
        <v>5.5</v>
      </c>
      <c r="AC27" s="221" t="s">
        <v>3867</v>
      </c>
    </row>
    <row r="28" spans="1:29" x14ac:dyDescent="0.4">
      <c r="A28" s="4">
        <v>8</v>
      </c>
      <c r="B28" s="35" t="s">
        <v>1529</v>
      </c>
      <c r="C28" s="63">
        <v>11031</v>
      </c>
      <c r="D28" s="45" t="s">
        <v>1532</v>
      </c>
      <c r="E28" s="4" t="s">
        <v>949</v>
      </c>
      <c r="F28" s="23" t="s">
        <v>3832</v>
      </c>
      <c r="G28" s="24">
        <v>48188</v>
      </c>
      <c r="H28" s="22">
        <v>44088090.07</v>
      </c>
      <c r="I28" s="22">
        <v>23075496.510000002</v>
      </c>
      <c r="J28" s="22">
        <v>-5477828.6399999997</v>
      </c>
      <c r="K28" s="22">
        <v>-12434493.74</v>
      </c>
      <c r="L28" s="81">
        <v>1</v>
      </c>
      <c r="M28" s="184" t="str">
        <f>VLOOKUP($C28,Planfin!$C$3:$Q$90,14,0)</f>
        <v>0</v>
      </c>
      <c r="N28" s="184" t="str">
        <f>VLOOKUP($C28,Planfin!$C$3:$Q$90,15,0)</f>
        <v>1.0</v>
      </c>
      <c r="O28" s="72" t="str">
        <f>VLOOKUP(ผลตารางคะแนน!C28,UnitCost!C25:S485,17,0)</f>
        <v>1.0</v>
      </c>
      <c r="P28" s="72" t="str">
        <f>VLOOKUP(ผลตารางคะแนน!$C28,UnitCost!$C$3:$T$90,18,0)</f>
        <v>1.0</v>
      </c>
      <c r="Q28" s="72">
        <f>VLOOKUP($C28,'HGR '!$C$3:$Z$90,21,0)</f>
        <v>0</v>
      </c>
      <c r="R28" s="72">
        <f>VLOOKUP($C28,'HGR '!$C$3:$Z$90,22,0)</f>
        <v>0</v>
      </c>
      <c r="S28" s="72">
        <f>VLOOKUP($C28,'HGR '!$C$3:$Z$90,24,0)</f>
        <v>0</v>
      </c>
      <c r="T28" s="72">
        <f>VLOOKUP($C28,'HGR '!$C$3:$Z$90,23,0)</f>
        <v>0.5</v>
      </c>
      <c r="U28" s="115">
        <f>VLOOKUP($C28,อัตราการครองเตียง!$C$2:$M$897,10,0)</f>
        <v>78.867579908675793</v>
      </c>
      <c r="V28" s="44">
        <f>VLOOKUP($C28,อัตราการครองเตียง!$C$2:$M$897,11,0)</f>
        <v>0</v>
      </c>
      <c r="W28" s="94">
        <f>VLOOKUP($C28,CMI!$A$3:$U$899,7,0)</f>
        <v>0.76590000000000003</v>
      </c>
      <c r="X28" s="73">
        <f>VLOOKUP($C28,CMI!$A$3:$U$899,21,0)</f>
        <v>1</v>
      </c>
      <c r="Y28" s="74" t="str">
        <f>VLOOKUP($C28,Risk2561Q4!$D$3:$AB$90,25,0)</f>
        <v>C-</v>
      </c>
      <c r="Z28" s="44">
        <f>VLOOKUP($C28,Risk2561Q4!$D$3:$AE$90,28,0)</f>
        <v>0</v>
      </c>
      <c r="AA28" s="75">
        <f>VLOOKUP($C28,Point!$C$2:$F$900,4,0)</f>
        <v>1</v>
      </c>
      <c r="AB28" s="140">
        <f t="shared" si="0"/>
        <v>5.5</v>
      </c>
      <c r="AC28" s="221" t="s">
        <v>3867</v>
      </c>
    </row>
    <row r="29" spans="1:29" x14ac:dyDescent="0.4">
      <c r="A29" s="4">
        <v>8</v>
      </c>
      <c r="B29" s="35" t="s">
        <v>1529</v>
      </c>
      <c r="C29" s="63">
        <v>11032</v>
      </c>
      <c r="D29" s="45" t="s">
        <v>1533</v>
      </c>
      <c r="E29" s="4" t="s">
        <v>949</v>
      </c>
      <c r="F29" s="23" t="s">
        <v>3832</v>
      </c>
      <c r="G29" s="24">
        <v>34442</v>
      </c>
      <c r="H29" s="22">
        <v>14988537.68</v>
      </c>
      <c r="I29" s="22">
        <v>4141115.52</v>
      </c>
      <c r="J29" s="22">
        <v>-2461752.12</v>
      </c>
      <c r="K29" s="22">
        <v>-7014830.0199999996</v>
      </c>
      <c r="L29" s="81">
        <v>1</v>
      </c>
      <c r="M29" s="184" t="str">
        <f>VLOOKUP($C29,Planfin!$C$3:$Q$90,14,0)</f>
        <v>0</v>
      </c>
      <c r="N29" s="184" t="str">
        <f>VLOOKUP($C29,Planfin!$C$3:$Q$90,15,0)</f>
        <v>0</v>
      </c>
      <c r="O29" s="72" t="str">
        <f>VLOOKUP(ผลตารางคะแนน!C29,UnitCost!C26:S486,17,0)</f>
        <v>1.0</v>
      </c>
      <c r="P29" s="72" t="str">
        <f>VLOOKUP(ผลตารางคะแนน!$C29,UnitCost!$C$3:$T$90,18,0)</f>
        <v>1.0</v>
      </c>
      <c r="Q29" s="72">
        <f>VLOOKUP($C29,'HGR '!$C$3:$Z$90,21,0)</f>
        <v>0.5</v>
      </c>
      <c r="R29" s="72">
        <f>VLOOKUP($C29,'HGR '!$C$3:$Z$90,22,0)</f>
        <v>0.5</v>
      </c>
      <c r="S29" s="72">
        <f>VLOOKUP($C29,'HGR '!$C$3:$Z$90,24,0)</f>
        <v>0</v>
      </c>
      <c r="T29" s="72">
        <f>VLOOKUP($C29,'HGR '!$C$3:$Z$90,23,0)</f>
        <v>0.5</v>
      </c>
      <c r="U29" s="115">
        <f>VLOOKUP($C29,อัตราการครองเตียง!$C$2:$M$897,10,0)</f>
        <v>102.94687604410291</v>
      </c>
      <c r="V29" s="44">
        <f>VLOOKUP($C29,อัตราการครองเตียง!$C$2:$M$897,11,0)</f>
        <v>1</v>
      </c>
      <c r="W29" s="94">
        <f>VLOOKUP($C29,CMI!$A$3:$U$899,7,0)</f>
        <v>0.49390000000000001</v>
      </c>
      <c r="X29" s="73">
        <f>VLOOKUP($C29,CMI!$A$3:$U$899,21,0)</f>
        <v>0</v>
      </c>
      <c r="Y29" s="74" t="str">
        <f>VLOOKUP($C29,Risk2561Q4!$D$3:$AB$90,25,0)</f>
        <v>D</v>
      </c>
      <c r="Z29" s="44">
        <f>VLOOKUP($C29,Risk2561Q4!$D$3:$AE$90,28,0)</f>
        <v>0</v>
      </c>
      <c r="AA29" s="75">
        <f>VLOOKUP($C29,Point!$C$2:$F$900,4,0)</f>
        <v>1</v>
      </c>
      <c r="AB29" s="140">
        <f t="shared" ref="AB29:AB92" si="1">M29+N29+O29+P29+Q29+R29+S29+T29+V29+X29+Z29+AA29</f>
        <v>5.5</v>
      </c>
      <c r="AC29" s="221" t="s">
        <v>3867</v>
      </c>
    </row>
    <row r="30" spans="1:29" x14ac:dyDescent="0.4">
      <c r="A30" s="4">
        <v>8</v>
      </c>
      <c r="B30" s="35" t="s">
        <v>1529</v>
      </c>
      <c r="C30" s="63">
        <v>11033</v>
      </c>
      <c r="D30" s="45" t="s">
        <v>1534</v>
      </c>
      <c r="E30" s="4" t="s">
        <v>949</v>
      </c>
      <c r="F30" s="23" t="s">
        <v>977</v>
      </c>
      <c r="G30" s="24">
        <v>8983</v>
      </c>
      <c r="H30" s="22">
        <v>-1187789.22</v>
      </c>
      <c r="I30" s="22">
        <v>-5800713.7699999996</v>
      </c>
      <c r="J30" s="22">
        <v>970124.98</v>
      </c>
      <c r="K30" s="22">
        <v>-1881617.92</v>
      </c>
      <c r="L30" s="82">
        <v>7</v>
      </c>
      <c r="M30" s="184" t="str">
        <f>VLOOKUP($C30,Planfin!$C$3:$Q$90,14,0)</f>
        <v>0</v>
      </c>
      <c r="N30" s="184" t="str">
        <f>VLOOKUP($C30,Planfin!$C$3:$Q$90,15,0)</f>
        <v>0</v>
      </c>
      <c r="O30" s="72" t="str">
        <f>VLOOKUP(ผลตารางคะแนน!C30,UnitCost!C27:S487,17,0)</f>
        <v>1.0</v>
      </c>
      <c r="P30" s="72" t="str">
        <f>VLOOKUP(ผลตารางคะแนน!$C30,UnitCost!$C$3:$T$90,18,0)</f>
        <v>1.0</v>
      </c>
      <c r="Q30" s="72">
        <f>VLOOKUP($C30,'HGR '!$C$3:$Z$90,21,0)</f>
        <v>0</v>
      </c>
      <c r="R30" s="72">
        <f>VLOOKUP($C30,'HGR '!$C$3:$Z$90,22,0)</f>
        <v>0</v>
      </c>
      <c r="S30" s="72">
        <f>VLOOKUP($C30,'HGR '!$C$3:$Z$90,24,0)</f>
        <v>0</v>
      </c>
      <c r="T30" s="72">
        <f>VLOOKUP($C30,'HGR '!$C$3:$Z$90,23,0)</f>
        <v>0</v>
      </c>
      <c r="U30" s="115">
        <f>VLOOKUP($C30,อัตราการครองเตียง!$C$2:$M$897,10,0)</f>
        <v>35.384615384615387</v>
      </c>
      <c r="V30" s="44">
        <f>VLOOKUP($C30,อัตราการครองเตียง!$C$2:$M$897,11,0)</f>
        <v>0</v>
      </c>
      <c r="W30" s="94">
        <f>VLOOKUP($C30,CMI!$A$3:$U$899,7,0)</f>
        <v>0.33210000000000001</v>
      </c>
      <c r="X30" s="73">
        <f>VLOOKUP($C30,CMI!$A$3:$U$899,21,0)</f>
        <v>0</v>
      </c>
      <c r="Y30" s="74" t="str">
        <f>VLOOKUP($C30,Risk2561Q4!$D$3:$AB$90,25,0)</f>
        <v>D</v>
      </c>
      <c r="Z30" s="44">
        <f>VLOOKUP($C30,Risk2561Q4!$D$3:$AE$90,28,0)</f>
        <v>0</v>
      </c>
      <c r="AA30" s="75">
        <f>VLOOKUP($C30,Point!$C$2:$F$900,4,0)</f>
        <v>1</v>
      </c>
      <c r="AB30" s="140">
        <f t="shared" si="1"/>
        <v>3</v>
      </c>
      <c r="AC30" s="141" t="s">
        <v>3862</v>
      </c>
    </row>
    <row r="31" spans="1:29" x14ac:dyDescent="0.4">
      <c r="A31" s="4">
        <v>8</v>
      </c>
      <c r="B31" s="35" t="s">
        <v>1529</v>
      </c>
      <c r="C31" s="63">
        <v>11034</v>
      </c>
      <c r="D31" s="45" t="s">
        <v>1535</v>
      </c>
      <c r="E31" s="4" t="s">
        <v>949</v>
      </c>
      <c r="F31" s="23" t="s">
        <v>955</v>
      </c>
      <c r="G31" s="24">
        <v>18073</v>
      </c>
      <c r="H31" s="22">
        <v>3891629.8</v>
      </c>
      <c r="I31" s="22">
        <v>-734682.69</v>
      </c>
      <c r="J31" s="22">
        <v>54741.17</v>
      </c>
      <c r="K31" s="22">
        <v>-3201857.54</v>
      </c>
      <c r="L31" s="81">
        <v>2</v>
      </c>
      <c r="M31" s="184" t="str">
        <f>VLOOKUP($C31,Planfin!$C$3:$Q$90,14,0)</f>
        <v>1.0</v>
      </c>
      <c r="N31" s="184" t="str">
        <f>VLOOKUP($C31,Planfin!$C$3:$Q$90,15,0)</f>
        <v>0</v>
      </c>
      <c r="O31" s="72" t="str">
        <f>VLOOKUP(ผลตารางคะแนน!C31,UnitCost!C28:S488,17,0)</f>
        <v>1.0</v>
      </c>
      <c r="P31" s="72" t="str">
        <f>VLOOKUP(ผลตารางคะแนน!$C31,UnitCost!$C$3:$T$90,18,0)</f>
        <v>1.0</v>
      </c>
      <c r="Q31" s="72">
        <f>VLOOKUP($C31,'HGR '!$C$3:$Z$90,21,0)</f>
        <v>0.5</v>
      </c>
      <c r="R31" s="72">
        <f>VLOOKUP($C31,'HGR '!$C$3:$Z$90,22,0)</f>
        <v>0.5</v>
      </c>
      <c r="S31" s="72">
        <f>VLOOKUP($C31,'HGR '!$C$3:$Z$90,24,0)</f>
        <v>0</v>
      </c>
      <c r="T31" s="72">
        <f>VLOOKUP($C31,'HGR '!$C$3:$Z$90,23,0)</f>
        <v>0.5</v>
      </c>
      <c r="U31" s="115">
        <f>VLOOKUP($C31,อัตราการครองเตียง!$C$2:$M$897,10,0)</f>
        <v>35.914585012087024</v>
      </c>
      <c r="V31" s="44">
        <f>VLOOKUP($C31,อัตราการครองเตียง!$C$2:$M$897,11,0)</f>
        <v>0</v>
      </c>
      <c r="W31" s="94">
        <f>VLOOKUP($C31,CMI!$A$3:$U$899,7,0)</f>
        <v>0.45979999999999999</v>
      </c>
      <c r="X31" s="73">
        <f>VLOOKUP($C31,CMI!$A$3:$U$899,21,0)</f>
        <v>0</v>
      </c>
      <c r="Y31" s="74" t="str">
        <f>VLOOKUP($C31,Risk2561Q4!$D$3:$AB$90,25,0)</f>
        <v>D</v>
      </c>
      <c r="Z31" s="44">
        <f>VLOOKUP($C31,Risk2561Q4!$D$3:$AE$90,28,0)</f>
        <v>0</v>
      </c>
      <c r="AA31" s="75">
        <f>VLOOKUP($C31,Point!$C$2:$F$900,4,0)</f>
        <v>1</v>
      </c>
      <c r="AB31" s="140">
        <f t="shared" si="1"/>
        <v>5.5</v>
      </c>
      <c r="AC31" s="221" t="s">
        <v>3867</v>
      </c>
    </row>
    <row r="32" spans="1:29" x14ac:dyDescent="0.4">
      <c r="A32" s="4">
        <v>8</v>
      </c>
      <c r="B32" s="35" t="s">
        <v>1529</v>
      </c>
      <c r="C32" s="63">
        <v>11035</v>
      </c>
      <c r="D32" s="45" t="s">
        <v>1536</v>
      </c>
      <c r="E32" s="4" t="s">
        <v>949</v>
      </c>
      <c r="F32" s="23" t="s">
        <v>955</v>
      </c>
      <c r="G32" s="24">
        <v>21818</v>
      </c>
      <c r="H32" s="22">
        <v>19801709.039999999</v>
      </c>
      <c r="I32" s="22">
        <v>12357703.449999999</v>
      </c>
      <c r="J32" s="22">
        <v>5118052.17</v>
      </c>
      <c r="K32" s="22">
        <v>-1508123.83</v>
      </c>
      <c r="L32" s="81">
        <v>1</v>
      </c>
      <c r="M32" s="184" t="str">
        <f>VLOOKUP($C32,Planfin!$C$3:$Q$90,14,0)</f>
        <v>1.0</v>
      </c>
      <c r="N32" s="184" t="str">
        <f>VLOOKUP($C32,Planfin!$C$3:$Q$90,15,0)</f>
        <v>0</v>
      </c>
      <c r="O32" s="72" t="str">
        <f>VLOOKUP(ผลตารางคะแนน!C32,UnitCost!C29:S489,17,0)</f>
        <v>1.0</v>
      </c>
      <c r="P32" s="72" t="str">
        <f>VLOOKUP(ผลตารางคะแนน!$C32,UnitCost!$C$3:$T$90,18,0)</f>
        <v>1.0</v>
      </c>
      <c r="Q32" s="72">
        <f>VLOOKUP($C32,'HGR '!$C$3:$Z$90,21,0)</f>
        <v>0</v>
      </c>
      <c r="R32" s="72">
        <f>VLOOKUP($C32,'HGR '!$C$3:$Z$90,22,0)</f>
        <v>0</v>
      </c>
      <c r="S32" s="72">
        <f>VLOOKUP($C32,'HGR '!$C$3:$Z$90,24,0)</f>
        <v>0</v>
      </c>
      <c r="T32" s="72">
        <f>VLOOKUP($C32,'HGR '!$C$3:$Z$90,23,0)</f>
        <v>0</v>
      </c>
      <c r="U32" s="115">
        <f>VLOOKUP($C32,อัตราการครองเตียง!$C$2:$M$897,10,0)</f>
        <v>65.976027397260268</v>
      </c>
      <c r="V32" s="44">
        <f>VLOOKUP($C32,อัตราการครองเตียง!$C$2:$M$897,11,0)</f>
        <v>0</v>
      </c>
      <c r="W32" s="94">
        <f>VLOOKUP($C32,CMI!$A$3:$U$899,7,0)</f>
        <v>0.52710000000000001</v>
      </c>
      <c r="X32" s="73">
        <f>VLOOKUP($C32,CMI!$A$3:$U$899,21,0)</f>
        <v>0</v>
      </c>
      <c r="Y32" s="74" t="str">
        <f>VLOOKUP($C32,Risk2561Q4!$D$3:$AB$90,25,0)</f>
        <v>B-</v>
      </c>
      <c r="Z32" s="44">
        <f>VLOOKUP($C32,Risk2561Q4!$D$3:$AE$90,28,0)</f>
        <v>1</v>
      </c>
      <c r="AA32" s="75">
        <f>VLOOKUP($C32,Point!$C$2:$F$900,4,0)</f>
        <v>1</v>
      </c>
      <c r="AB32" s="140">
        <f t="shared" si="1"/>
        <v>5</v>
      </c>
      <c r="AC32" s="221" t="s">
        <v>3867</v>
      </c>
    </row>
    <row r="33" spans="1:29" x14ac:dyDescent="0.4">
      <c r="A33" s="4">
        <v>8</v>
      </c>
      <c r="B33" s="35" t="s">
        <v>1529</v>
      </c>
      <c r="C33" s="63">
        <v>11036</v>
      </c>
      <c r="D33" s="45" t="s">
        <v>1537</v>
      </c>
      <c r="E33" s="4" t="s">
        <v>949</v>
      </c>
      <c r="F33" s="23" t="s">
        <v>3831</v>
      </c>
      <c r="G33" s="24">
        <v>86952</v>
      </c>
      <c r="H33" s="22">
        <v>20683931.34</v>
      </c>
      <c r="I33" s="22">
        <v>-11798676.42</v>
      </c>
      <c r="J33" s="22">
        <v>2365024.58</v>
      </c>
      <c r="K33" s="22">
        <v>916195.07</v>
      </c>
      <c r="L33" s="81">
        <v>1</v>
      </c>
      <c r="M33" s="184" t="str">
        <f>VLOOKUP($C33,Planfin!$C$3:$Q$90,14,0)</f>
        <v>1.0</v>
      </c>
      <c r="N33" s="184" t="str">
        <f>VLOOKUP($C33,Planfin!$C$3:$Q$90,15,0)</f>
        <v>0</v>
      </c>
      <c r="O33" s="72" t="str">
        <f>VLOOKUP(ผลตารางคะแนน!C33,UnitCost!C30:S490,17,0)</f>
        <v>1.0</v>
      </c>
      <c r="P33" s="72" t="str">
        <f>VLOOKUP(ผลตารางคะแนน!$C33,UnitCost!$C$3:$T$90,18,0)</f>
        <v>1.0</v>
      </c>
      <c r="Q33" s="72">
        <f>VLOOKUP($C33,'HGR '!$C$3:$Z$90,21,0)</f>
        <v>0</v>
      </c>
      <c r="R33" s="72">
        <f>VLOOKUP($C33,'HGR '!$C$3:$Z$90,22,0)</f>
        <v>0</v>
      </c>
      <c r="S33" s="72">
        <f>VLOOKUP($C33,'HGR '!$C$3:$Z$90,24,0)</f>
        <v>0</v>
      </c>
      <c r="T33" s="72">
        <f>VLOOKUP($C33,'HGR '!$C$3:$Z$90,23,0)</f>
        <v>0</v>
      </c>
      <c r="U33" s="115">
        <f>VLOOKUP($C33,อัตราการครองเตียง!$C$2:$M$897,10,0)</f>
        <v>68.621651109225354</v>
      </c>
      <c r="V33" s="44">
        <f>VLOOKUP($C33,อัตราการครองเตียง!$C$2:$M$897,11,0)</f>
        <v>0</v>
      </c>
      <c r="W33" s="94">
        <f>VLOOKUP($C33,CMI!$A$3:$U$899,7,0)</f>
        <v>0.70240000000000002</v>
      </c>
      <c r="X33" s="73">
        <f>VLOOKUP($C33,CMI!$A$3:$U$899,21,0)</f>
        <v>1</v>
      </c>
      <c r="Y33" s="74" t="str">
        <f>VLOOKUP($C33,Risk2561Q4!$D$3:$AB$90,25,0)</f>
        <v>C</v>
      </c>
      <c r="Z33" s="44">
        <f>VLOOKUP($C33,Risk2561Q4!$D$3:$AE$90,28,0)</f>
        <v>0</v>
      </c>
      <c r="AA33" s="75">
        <f>VLOOKUP($C33,Point!$C$2:$F$900,4,0)</f>
        <v>1</v>
      </c>
      <c r="AB33" s="140">
        <f t="shared" si="1"/>
        <v>5</v>
      </c>
      <c r="AC33" s="221" t="s">
        <v>3867</v>
      </c>
    </row>
    <row r="34" spans="1:29" x14ac:dyDescent="0.4">
      <c r="A34" s="4">
        <v>8</v>
      </c>
      <c r="B34" s="35" t="s">
        <v>1529</v>
      </c>
      <c r="C34" s="63">
        <v>11037</v>
      </c>
      <c r="D34" s="45" t="s">
        <v>1538</v>
      </c>
      <c r="E34" s="4" t="s">
        <v>949</v>
      </c>
      <c r="F34" s="23" t="s">
        <v>955</v>
      </c>
      <c r="G34" s="24">
        <v>27651</v>
      </c>
      <c r="H34" s="22">
        <v>6642478.2599999998</v>
      </c>
      <c r="I34" s="22">
        <v>-1049398.17</v>
      </c>
      <c r="J34" s="22">
        <v>405324.15</v>
      </c>
      <c r="K34" s="22">
        <v>-3902220.28</v>
      </c>
      <c r="L34" s="81">
        <v>1</v>
      </c>
      <c r="M34" s="184" t="str">
        <f>VLOOKUP($C34,Planfin!$C$3:$Q$90,14,0)</f>
        <v>1.0</v>
      </c>
      <c r="N34" s="184" t="str">
        <f>VLOOKUP($C34,Planfin!$C$3:$Q$90,15,0)</f>
        <v>0</v>
      </c>
      <c r="O34" s="72" t="str">
        <f>VLOOKUP(ผลตารางคะแนน!C34,UnitCost!C31:S491,17,0)</f>
        <v>1.0</v>
      </c>
      <c r="P34" s="72" t="str">
        <f>VLOOKUP(ผลตารางคะแนน!$C34,UnitCost!$C$3:$T$90,18,0)</f>
        <v>1.0</v>
      </c>
      <c r="Q34" s="72">
        <f>VLOOKUP($C34,'HGR '!$C$3:$Z$90,21,0)</f>
        <v>0</v>
      </c>
      <c r="R34" s="72">
        <f>VLOOKUP($C34,'HGR '!$C$3:$Z$90,22,0)</f>
        <v>0</v>
      </c>
      <c r="S34" s="72">
        <f>VLOOKUP($C34,'HGR '!$C$3:$Z$90,24,0)</f>
        <v>0</v>
      </c>
      <c r="T34" s="72">
        <f>VLOOKUP($C34,'HGR '!$C$3:$Z$90,23,0)</f>
        <v>0.5</v>
      </c>
      <c r="U34" s="115">
        <f>VLOOKUP($C34,อัตราการครองเตียง!$C$2:$M$897,10,0)</f>
        <v>51.775449905989795</v>
      </c>
      <c r="V34" s="44">
        <f>VLOOKUP($C34,อัตราการครองเตียง!$C$2:$M$897,11,0)</f>
        <v>0</v>
      </c>
      <c r="W34" s="94">
        <f>VLOOKUP($C34,CMI!$A$3:$U$899,7,0)</f>
        <v>0.48649999999999999</v>
      </c>
      <c r="X34" s="73">
        <f>VLOOKUP($C34,CMI!$A$3:$U$899,21,0)</f>
        <v>0</v>
      </c>
      <c r="Y34" s="74" t="str">
        <f>VLOOKUP($C34,Risk2561Q4!$D$3:$AB$90,25,0)</f>
        <v>C-</v>
      </c>
      <c r="Z34" s="44">
        <f>VLOOKUP($C34,Risk2561Q4!$D$3:$AE$90,28,0)</f>
        <v>0</v>
      </c>
      <c r="AA34" s="75">
        <f>VLOOKUP($C34,Point!$C$2:$F$900,4,0)</f>
        <v>1</v>
      </c>
      <c r="AB34" s="140">
        <f t="shared" si="1"/>
        <v>4.5</v>
      </c>
      <c r="AC34" s="141" t="s">
        <v>3862</v>
      </c>
    </row>
    <row r="35" spans="1:29" x14ac:dyDescent="0.4">
      <c r="A35" s="4">
        <v>8</v>
      </c>
      <c r="B35" s="35" t="s">
        <v>1529</v>
      </c>
      <c r="C35" s="63">
        <v>11038</v>
      </c>
      <c r="D35" s="45" t="s">
        <v>1539</v>
      </c>
      <c r="E35" s="4" t="s">
        <v>949</v>
      </c>
      <c r="F35" s="23" t="s">
        <v>955</v>
      </c>
      <c r="G35" s="24">
        <v>20022</v>
      </c>
      <c r="H35" s="22">
        <v>-3346807.69</v>
      </c>
      <c r="I35" s="22">
        <v>-9641106.5099999998</v>
      </c>
      <c r="J35" s="22">
        <v>1651556.3</v>
      </c>
      <c r="K35" s="22">
        <v>-1893640.11</v>
      </c>
      <c r="L35" s="82">
        <v>7</v>
      </c>
      <c r="M35" s="184" t="str">
        <f>VLOOKUP($C35,Planfin!$C$3:$Q$90,14,0)</f>
        <v>1.0</v>
      </c>
      <c r="N35" s="184" t="str">
        <f>VLOOKUP($C35,Planfin!$C$3:$Q$90,15,0)</f>
        <v>0</v>
      </c>
      <c r="O35" s="72" t="str">
        <f>VLOOKUP(ผลตารางคะแนน!C35,UnitCost!C32:S492,17,0)</f>
        <v>1.0</v>
      </c>
      <c r="P35" s="72" t="str">
        <f>VLOOKUP(ผลตารางคะแนน!$C35,UnitCost!$C$3:$T$90,18,0)</f>
        <v>1.0</v>
      </c>
      <c r="Q35" s="72">
        <f>VLOOKUP($C35,'HGR '!$C$3:$Z$90,21,0)</f>
        <v>0.5</v>
      </c>
      <c r="R35" s="72">
        <f>VLOOKUP($C35,'HGR '!$C$3:$Z$90,22,0)</f>
        <v>0.5</v>
      </c>
      <c r="S35" s="72">
        <f>VLOOKUP($C35,'HGR '!$C$3:$Z$90,24,0)</f>
        <v>0</v>
      </c>
      <c r="T35" s="72">
        <f>VLOOKUP($C35,'HGR '!$C$3:$Z$90,23,0)</f>
        <v>0</v>
      </c>
      <c r="U35" s="115">
        <f>VLOOKUP($C35,อัตราการครองเตียง!$C$2:$M$897,10,0)</f>
        <v>82.958904109589042</v>
      </c>
      <c r="V35" s="44">
        <f>VLOOKUP($C35,อัตราการครองเตียง!$C$2:$M$897,11,0)</f>
        <v>1</v>
      </c>
      <c r="W35" s="94">
        <f>VLOOKUP($C35,CMI!$A$3:$U$899,7,0)</f>
        <v>0.58169999999999999</v>
      </c>
      <c r="X35" s="73">
        <f>VLOOKUP($C35,CMI!$A$3:$U$899,21,0)</f>
        <v>0</v>
      </c>
      <c r="Y35" s="74" t="str">
        <f>VLOOKUP($C35,Risk2561Q4!$D$3:$AB$90,25,0)</f>
        <v>C-</v>
      </c>
      <c r="Z35" s="44">
        <f>VLOOKUP($C35,Risk2561Q4!$D$3:$AE$90,28,0)</f>
        <v>0</v>
      </c>
      <c r="AA35" s="75">
        <f>VLOOKUP($C35,Point!$C$2:$F$900,4,0)</f>
        <v>1</v>
      </c>
      <c r="AB35" s="140">
        <f t="shared" si="1"/>
        <v>6</v>
      </c>
      <c r="AC35" s="222" t="s">
        <v>3854</v>
      </c>
    </row>
    <row r="36" spans="1:29" x14ac:dyDescent="0.4">
      <c r="A36" s="4">
        <v>8</v>
      </c>
      <c r="B36" s="35" t="s">
        <v>1529</v>
      </c>
      <c r="C36" s="63">
        <v>11039</v>
      </c>
      <c r="D36" s="45" t="s">
        <v>1540</v>
      </c>
      <c r="E36" s="4" t="s">
        <v>949</v>
      </c>
      <c r="F36" s="23" t="s">
        <v>3832</v>
      </c>
      <c r="G36" s="24">
        <v>32996</v>
      </c>
      <c r="H36" s="22">
        <v>29412281.73</v>
      </c>
      <c r="I36" s="22">
        <v>18734308.149999999</v>
      </c>
      <c r="J36" s="22">
        <v>11366033.73</v>
      </c>
      <c r="K36" s="22">
        <v>7543007.4100000001</v>
      </c>
      <c r="L36" s="81">
        <v>0</v>
      </c>
      <c r="M36" s="184" t="str">
        <f>VLOOKUP($C36,Planfin!$C$3:$Q$90,14,0)</f>
        <v>0</v>
      </c>
      <c r="N36" s="184" t="str">
        <f>VLOOKUP($C36,Planfin!$C$3:$Q$90,15,0)</f>
        <v>0</v>
      </c>
      <c r="O36" s="72" t="str">
        <f>VLOOKUP(ผลตารางคะแนน!C36,UnitCost!C33:S493,17,0)</f>
        <v>1.0</v>
      </c>
      <c r="P36" s="72" t="str">
        <f>VLOOKUP(ผลตารางคะแนน!$C36,UnitCost!$C$3:$T$90,18,0)</f>
        <v>1.0</v>
      </c>
      <c r="Q36" s="72">
        <f>VLOOKUP($C36,'HGR '!$C$3:$Z$90,21,0)</f>
        <v>0.5</v>
      </c>
      <c r="R36" s="72">
        <f>VLOOKUP($C36,'HGR '!$C$3:$Z$90,22,0)</f>
        <v>0.5</v>
      </c>
      <c r="S36" s="72">
        <f>VLOOKUP($C36,'HGR '!$C$3:$Z$90,24,0)</f>
        <v>0.5</v>
      </c>
      <c r="T36" s="72">
        <f>VLOOKUP($C36,'HGR '!$C$3:$Z$90,23,0)</f>
        <v>0</v>
      </c>
      <c r="U36" s="115">
        <f>VLOOKUP($C36,อัตราการครองเตียง!$C$2:$M$897,10,0)</f>
        <v>60.541718555417184</v>
      </c>
      <c r="V36" s="44">
        <f>VLOOKUP($C36,อัตราการครองเตียง!$C$2:$M$897,11,0)</f>
        <v>0</v>
      </c>
      <c r="W36" s="94">
        <f>VLOOKUP($C36,CMI!$A$3:$U$899,7,0)</f>
        <v>0.3992</v>
      </c>
      <c r="X36" s="73">
        <f>VLOOKUP($C36,CMI!$A$3:$U$899,21,0)</f>
        <v>0</v>
      </c>
      <c r="Y36" s="74" t="str">
        <f>VLOOKUP($C36,Risk2561Q4!$D$3:$AB$90,25,0)</f>
        <v>B-</v>
      </c>
      <c r="Z36" s="44">
        <f>VLOOKUP($C36,Risk2561Q4!$D$3:$AE$90,28,0)</f>
        <v>1</v>
      </c>
      <c r="AA36" s="75">
        <f>VLOOKUP($C36,Point!$C$2:$F$900,4,0)</f>
        <v>1</v>
      </c>
      <c r="AB36" s="140">
        <f t="shared" si="1"/>
        <v>5.5</v>
      </c>
      <c r="AC36" s="221" t="s">
        <v>3867</v>
      </c>
    </row>
    <row r="37" spans="1:29" x14ac:dyDescent="0.4">
      <c r="A37" s="4">
        <v>8</v>
      </c>
      <c r="B37" s="35" t="s">
        <v>1529</v>
      </c>
      <c r="C37" s="63">
        <v>11447</v>
      </c>
      <c r="D37" s="45" t="s">
        <v>1541</v>
      </c>
      <c r="E37" s="4" t="s">
        <v>949</v>
      </c>
      <c r="F37" s="23" t="s">
        <v>962</v>
      </c>
      <c r="G37" s="24">
        <v>41779</v>
      </c>
      <c r="H37" s="22">
        <v>9141649.2100000009</v>
      </c>
      <c r="I37" s="22">
        <v>-4399630.68</v>
      </c>
      <c r="J37" s="22">
        <v>23332346.460000001</v>
      </c>
      <c r="K37" s="22">
        <v>11937521.42</v>
      </c>
      <c r="L37" s="81">
        <v>1</v>
      </c>
      <c r="M37" s="184" t="str">
        <f>VLOOKUP($C37,Planfin!$C$3:$Q$90,14,0)</f>
        <v>0</v>
      </c>
      <c r="N37" s="184" t="str">
        <f>VLOOKUP($C37,Planfin!$C$3:$Q$90,15,0)</f>
        <v>0</v>
      </c>
      <c r="O37" s="72" t="str">
        <f>VLOOKUP(ผลตารางคะแนน!C37,UnitCost!C34:S494,17,0)</f>
        <v>1.0</v>
      </c>
      <c r="P37" s="72" t="str">
        <f>VLOOKUP(ผลตารางคะแนน!$C37,UnitCost!$C$3:$T$90,18,0)</f>
        <v>1.0</v>
      </c>
      <c r="Q37" s="72">
        <f>VLOOKUP($C37,'HGR '!$C$3:$Z$90,21,0)</f>
        <v>0.5</v>
      </c>
      <c r="R37" s="72">
        <f>VLOOKUP($C37,'HGR '!$C$3:$Z$90,22,0)</f>
        <v>0.5</v>
      </c>
      <c r="S37" s="72">
        <f>VLOOKUP($C37,'HGR '!$C$3:$Z$90,24,0)</f>
        <v>0.5</v>
      </c>
      <c r="T37" s="72">
        <f>VLOOKUP($C37,'HGR '!$C$3:$Z$90,23,0)</f>
        <v>0.5</v>
      </c>
      <c r="U37" s="115">
        <f>VLOOKUP($C37,อัตราการครองเตียง!$C$2:$M$897,10,0)</f>
        <v>74.328767123287676</v>
      </c>
      <c r="V37" s="44">
        <f>VLOOKUP($C37,อัตราการครองเตียง!$C$2:$M$897,11,0)</f>
        <v>0</v>
      </c>
      <c r="W37" s="94">
        <f>VLOOKUP($C37,CMI!$A$3:$U$899,7,0)</f>
        <v>0.67020000000000002</v>
      </c>
      <c r="X37" s="73">
        <f>VLOOKUP($C37,CMI!$A$3:$U$899,21,0)</f>
        <v>0</v>
      </c>
      <c r="Y37" s="74" t="str">
        <f>VLOOKUP($C37,Risk2561Q4!$D$3:$AB$90,25,0)</f>
        <v>B</v>
      </c>
      <c r="Z37" s="44">
        <f>VLOOKUP($C37,Risk2561Q4!$D$3:$AE$90,28,0)</f>
        <v>1</v>
      </c>
      <c r="AA37" s="75">
        <f>VLOOKUP($C37,Point!$C$2:$F$900,4,0)</f>
        <v>1</v>
      </c>
      <c r="AB37" s="140">
        <f t="shared" si="1"/>
        <v>6</v>
      </c>
      <c r="AC37" s="222" t="s">
        <v>3854</v>
      </c>
    </row>
    <row r="38" spans="1:29" x14ac:dyDescent="0.4">
      <c r="A38" s="4">
        <v>8</v>
      </c>
      <c r="B38" s="35" t="s">
        <v>1529</v>
      </c>
      <c r="C38" s="63">
        <v>14133</v>
      </c>
      <c r="D38" s="45" t="s">
        <v>1542</v>
      </c>
      <c r="E38" s="4" t="s">
        <v>949</v>
      </c>
      <c r="F38" s="23" t="s">
        <v>3832</v>
      </c>
      <c r="G38" s="24">
        <v>31698</v>
      </c>
      <c r="H38" s="22">
        <v>56141650.899999999</v>
      </c>
      <c r="I38" s="22">
        <v>45999212.920000002</v>
      </c>
      <c r="J38" s="22">
        <v>7504496.9000000004</v>
      </c>
      <c r="K38" s="22">
        <v>3532434.54</v>
      </c>
      <c r="L38" s="81">
        <v>0</v>
      </c>
      <c r="M38" s="184" t="str">
        <f>VLOOKUP($C38,Planfin!$C$3:$Q$90,14,0)</f>
        <v>1.0</v>
      </c>
      <c r="N38" s="184" t="str">
        <f>VLOOKUP($C38,Planfin!$C$3:$Q$90,15,0)</f>
        <v>0</v>
      </c>
      <c r="O38" s="72" t="str">
        <f>VLOOKUP(ผลตารางคะแนน!C38,UnitCost!C35:S495,17,0)</f>
        <v>1.0</v>
      </c>
      <c r="P38" s="72" t="str">
        <f>VLOOKUP(ผลตารางคะแนน!$C38,UnitCost!$C$3:$T$90,18,0)</f>
        <v>1.0</v>
      </c>
      <c r="Q38" s="72">
        <f>VLOOKUP($C38,'HGR '!$C$3:$Z$90,21,0)</f>
        <v>0.5</v>
      </c>
      <c r="R38" s="72">
        <f>VLOOKUP($C38,'HGR '!$C$3:$Z$90,22,0)</f>
        <v>0.5</v>
      </c>
      <c r="S38" s="72">
        <f>VLOOKUP($C38,'HGR '!$C$3:$Z$90,24,0)</f>
        <v>0.5</v>
      </c>
      <c r="T38" s="72">
        <f>VLOOKUP($C38,'HGR '!$C$3:$Z$90,23,0)</f>
        <v>0.5</v>
      </c>
      <c r="U38" s="115">
        <f>VLOOKUP($C38,อัตราการครองเตียง!$C$2:$M$897,10,0)</f>
        <v>66.659056316590565</v>
      </c>
      <c r="V38" s="44">
        <f>VLOOKUP($C38,อัตราการครองเตียง!$C$2:$M$897,11,0)</f>
        <v>0</v>
      </c>
      <c r="W38" s="94">
        <f>VLOOKUP($C38,CMI!$A$3:$U$899,7,0)</f>
        <v>0.65639999999999998</v>
      </c>
      <c r="X38" s="73">
        <f>VLOOKUP($C38,CMI!$A$3:$U$899,21,0)</f>
        <v>1</v>
      </c>
      <c r="Y38" s="74" t="str">
        <f>VLOOKUP($C38,Risk2561Q4!$D$3:$AB$90,25,0)</f>
        <v>B-</v>
      </c>
      <c r="Z38" s="44">
        <f>VLOOKUP($C38,Risk2561Q4!$D$3:$AE$90,28,0)</f>
        <v>1</v>
      </c>
      <c r="AA38" s="75">
        <f>VLOOKUP($C38,Point!$C$2:$F$900,4,0)</f>
        <v>1</v>
      </c>
      <c r="AB38" s="140">
        <f t="shared" si="1"/>
        <v>8</v>
      </c>
      <c r="AC38" s="142" t="s">
        <v>946</v>
      </c>
    </row>
    <row r="39" spans="1:29" x14ac:dyDescent="0.4">
      <c r="A39" s="4">
        <v>8</v>
      </c>
      <c r="B39" s="35" t="s">
        <v>1529</v>
      </c>
      <c r="C39" s="63">
        <v>28861</v>
      </c>
      <c r="D39" s="45" t="s">
        <v>1543</v>
      </c>
      <c r="E39" s="4" t="s">
        <v>949</v>
      </c>
      <c r="F39" s="23" t="s">
        <v>3835</v>
      </c>
      <c r="G39" s="24">
        <v>19561</v>
      </c>
      <c r="H39" s="22">
        <v>650823.74</v>
      </c>
      <c r="I39" s="22">
        <v>-5127925.47</v>
      </c>
      <c r="J39" s="22">
        <v>10105330.609999999</v>
      </c>
      <c r="K39" s="22">
        <v>4880695.8499999996</v>
      </c>
      <c r="L39" s="81">
        <v>3</v>
      </c>
      <c r="M39" s="184" t="str">
        <f>VLOOKUP($C39,Planfin!$C$3:$Q$90,14,0)</f>
        <v>0</v>
      </c>
      <c r="N39" s="184" t="str">
        <f>VLOOKUP($C39,Planfin!$C$3:$Q$90,15,0)</f>
        <v>0</v>
      </c>
      <c r="O39" s="72" t="str">
        <f>VLOOKUP(ผลตารางคะแนน!C39,UnitCost!C36:S496,17,0)</f>
        <v>1.0</v>
      </c>
      <c r="P39" s="72" t="str">
        <f>VLOOKUP(ผลตารางคะแนน!$C39,UnitCost!$C$3:$T$90,18,0)</f>
        <v>1.0</v>
      </c>
      <c r="Q39" s="72">
        <f>VLOOKUP($C39,'HGR '!$C$3:$Z$90,21,0)</f>
        <v>0</v>
      </c>
      <c r="R39" s="72">
        <f>VLOOKUP($C39,'HGR '!$C$3:$Z$90,22,0)</f>
        <v>0</v>
      </c>
      <c r="S39" s="72">
        <f>VLOOKUP($C39,'HGR '!$C$3:$Z$90,24,0)</f>
        <v>0</v>
      </c>
      <c r="T39" s="72">
        <f>VLOOKUP($C39,'HGR '!$C$3:$Z$90,23,0)</f>
        <v>0.5</v>
      </c>
      <c r="U39" s="115">
        <f>VLOOKUP($C39,อัตราการครองเตียง!$C$2:$M$897,10,0)</f>
        <v>87.136986301369859</v>
      </c>
      <c r="V39" s="44">
        <f>VLOOKUP($C39,อัตราการครองเตียง!$C$2:$M$897,11,0)</f>
        <v>1</v>
      </c>
      <c r="W39" s="94">
        <f>VLOOKUP($C39,CMI!$A$3:$U$899,7,0)</f>
        <v>0.40300000000000002</v>
      </c>
      <c r="X39" s="73">
        <f>VLOOKUP($C39,CMI!$A$3:$U$899,21,0)</f>
        <v>0</v>
      </c>
      <c r="Y39" s="74" t="str">
        <f>VLOOKUP($C39,Risk2561Q4!$D$3:$AB$90,25,0)</f>
        <v>C-</v>
      </c>
      <c r="Z39" s="44">
        <f>VLOOKUP($C39,Risk2561Q4!$D$3:$AE$90,28,0)</f>
        <v>0</v>
      </c>
      <c r="AA39" s="75">
        <f>VLOOKUP($C39,Point!$C$2:$F$900,4,0)</f>
        <v>1</v>
      </c>
      <c r="AB39" s="140">
        <f t="shared" si="1"/>
        <v>4.5</v>
      </c>
      <c r="AC39" s="141" t="s">
        <v>3862</v>
      </c>
    </row>
    <row r="40" spans="1:29" x14ac:dyDescent="0.4">
      <c r="A40" s="4">
        <v>8</v>
      </c>
      <c r="B40" s="35" t="s">
        <v>1544</v>
      </c>
      <c r="C40" s="63">
        <v>10710</v>
      </c>
      <c r="D40" s="45" t="s">
        <v>1545</v>
      </c>
      <c r="E40" s="4" t="s">
        <v>945</v>
      </c>
      <c r="F40" s="23" t="s">
        <v>1976</v>
      </c>
      <c r="G40" s="24">
        <v>141300</v>
      </c>
      <c r="H40" s="22">
        <v>131589431.77</v>
      </c>
      <c r="I40" s="22">
        <v>-262713786.27000001</v>
      </c>
      <c r="J40" s="22">
        <v>155718726.66</v>
      </c>
      <c r="K40" s="22">
        <v>190155215.93000001</v>
      </c>
      <c r="L40" s="81">
        <v>2</v>
      </c>
      <c r="M40" s="184" t="str">
        <f>VLOOKUP($C40,Planfin!$C$3:$Q$90,14,0)</f>
        <v>0</v>
      </c>
      <c r="N40" s="184" t="str">
        <f>VLOOKUP($C40,Planfin!$C$3:$Q$90,15,0)</f>
        <v>1.0</v>
      </c>
      <c r="O40" s="72" t="str">
        <f>VLOOKUP(ผลตารางคะแนน!C40,UnitCost!C37:S497,17,0)</f>
        <v>1.0</v>
      </c>
      <c r="P40" s="72" t="str">
        <f>VLOOKUP(ผลตารางคะแนน!$C40,UnitCost!$C$3:$T$90,18,0)</f>
        <v>1.0</v>
      </c>
      <c r="Q40" s="72">
        <f>VLOOKUP($C40,'HGR '!$C$3:$Z$90,21,0)</f>
        <v>0.5</v>
      </c>
      <c r="R40" s="72">
        <f>VLOOKUP($C40,'HGR '!$C$3:$Z$90,22,0)</f>
        <v>0</v>
      </c>
      <c r="S40" s="72">
        <f>VLOOKUP($C40,'HGR '!$C$3:$Z$90,24,0)</f>
        <v>0</v>
      </c>
      <c r="T40" s="72">
        <f>VLOOKUP($C40,'HGR '!$C$3:$Z$90,23,0)</f>
        <v>0</v>
      </c>
      <c r="U40" s="115">
        <f>VLOOKUP($C40,อัตราการครองเตียง!$C$2:$M$897,10,0)</f>
        <v>106.64740296803653</v>
      </c>
      <c r="V40" s="44">
        <f>VLOOKUP($C40,อัตราการครองเตียง!$C$2:$M$897,11,0)</f>
        <v>1</v>
      </c>
      <c r="W40" s="124">
        <f>VLOOKUP($C40,CMI!$A$3:$U$899,7,0)</f>
        <v>1.65</v>
      </c>
      <c r="X40" s="73">
        <f>VLOOKUP($C40,CMI!$A$3:$U$899,21,0)</f>
        <v>1</v>
      </c>
      <c r="Y40" s="74" t="str">
        <f>VLOOKUP($C40,Risk2561Q4!$D$3:$AB$90,25,0)</f>
        <v>B</v>
      </c>
      <c r="Z40" s="44">
        <f>VLOOKUP($C40,Risk2561Q4!$D$3:$AE$90,28,0)</f>
        <v>1</v>
      </c>
      <c r="AA40" s="75">
        <f>VLOOKUP($C40,Point!$C$2:$F$900,4,0)</f>
        <v>1</v>
      </c>
      <c r="AB40" s="140">
        <f t="shared" si="1"/>
        <v>7.5</v>
      </c>
      <c r="AC40" s="84" t="s">
        <v>3849</v>
      </c>
    </row>
    <row r="41" spans="1:29" x14ac:dyDescent="0.4">
      <c r="A41" s="4">
        <v>8</v>
      </c>
      <c r="B41" s="35" t="s">
        <v>1544</v>
      </c>
      <c r="C41" s="63">
        <v>11089</v>
      </c>
      <c r="D41" s="45" t="s">
        <v>1546</v>
      </c>
      <c r="E41" s="4" t="s">
        <v>949</v>
      </c>
      <c r="F41" s="23" t="s">
        <v>3832</v>
      </c>
      <c r="G41" s="24">
        <v>35699</v>
      </c>
      <c r="H41" s="22">
        <v>14552980.91</v>
      </c>
      <c r="I41" s="22">
        <v>3216383.62</v>
      </c>
      <c r="J41" s="22">
        <v>4708197.18</v>
      </c>
      <c r="K41" s="22">
        <v>11401266.720000001</v>
      </c>
      <c r="L41" s="81">
        <v>0</v>
      </c>
      <c r="M41" s="184" t="str">
        <f>VLOOKUP($C41,Planfin!$C$3:$Q$90,14,0)</f>
        <v>0</v>
      </c>
      <c r="N41" s="184" t="str">
        <f>VLOOKUP($C41,Planfin!$C$3:$Q$90,15,0)</f>
        <v>0</v>
      </c>
      <c r="O41" s="72" t="str">
        <f>VLOOKUP(ผลตารางคะแนน!C41,UnitCost!C38:S498,17,0)</f>
        <v>1.0</v>
      </c>
      <c r="P41" s="72" t="str">
        <f>VLOOKUP(ผลตารางคะแนน!$C41,UnitCost!$C$3:$T$90,18,0)</f>
        <v>1.0</v>
      </c>
      <c r="Q41" s="72">
        <f>VLOOKUP($C41,'HGR '!$C$3:$Z$90,21,0)</f>
        <v>0.5</v>
      </c>
      <c r="R41" s="72">
        <f>VLOOKUP($C41,'HGR '!$C$3:$Z$90,22,0)</f>
        <v>0.5</v>
      </c>
      <c r="S41" s="72">
        <f>VLOOKUP($C41,'HGR '!$C$3:$Z$90,24,0)</f>
        <v>0</v>
      </c>
      <c r="T41" s="72">
        <f>VLOOKUP($C41,'HGR '!$C$3:$Z$90,23,0)</f>
        <v>0.5</v>
      </c>
      <c r="U41" s="115">
        <f>VLOOKUP($C41,อัตราการครองเตียง!$C$2:$M$897,10,0)</f>
        <v>67.849315068493155</v>
      </c>
      <c r="V41" s="44">
        <f>VLOOKUP($C41,อัตราการครองเตียง!$C$2:$M$897,11,0)</f>
        <v>0</v>
      </c>
      <c r="W41" s="94">
        <f>VLOOKUP($C41,CMI!$A$3:$U$899,7,0)</f>
        <v>0.56230000000000002</v>
      </c>
      <c r="X41" s="73">
        <f>VLOOKUP($C41,CMI!$A$3:$U$899,21,0)</f>
        <v>0</v>
      </c>
      <c r="Y41" s="74" t="str">
        <f>VLOOKUP($C41,Risk2561Q4!$D$3:$AB$90,25,0)</f>
        <v>C-</v>
      </c>
      <c r="Z41" s="44">
        <f>VLOOKUP($C41,Risk2561Q4!$D$3:$AE$90,28,0)</f>
        <v>0</v>
      </c>
      <c r="AA41" s="75">
        <f>VLOOKUP($C41,Point!$C$2:$F$900,4,0)</f>
        <v>1</v>
      </c>
      <c r="AB41" s="140">
        <f t="shared" si="1"/>
        <v>4.5</v>
      </c>
      <c r="AC41" s="141" t="s">
        <v>3862</v>
      </c>
    </row>
    <row r="42" spans="1:29" x14ac:dyDescent="0.4">
      <c r="A42" s="4">
        <v>8</v>
      </c>
      <c r="B42" s="35" t="s">
        <v>1544</v>
      </c>
      <c r="C42" s="63">
        <v>11090</v>
      </c>
      <c r="D42" s="45" t="s">
        <v>1547</v>
      </c>
      <c r="E42" s="4" t="s">
        <v>949</v>
      </c>
      <c r="F42" s="23" t="s">
        <v>955</v>
      </c>
      <c r="G42" s="24">
        <v>24320</v>
      </c>
      <c r="H42" s="22">
        <v>20279482.739999998</v>
      </c>
      <c r="I42" s="22">
        <v>13255051.220000001</v>
      </c>
      <c r="J42" s="22">
        <v>400178.8</v>
      </c>
      <c r="K42" s="22">
        <v>-2924557.38</v>
      </c>
      <c r="L42" s="81">
        <v>1</v>
      </c>
      <c r="M42" s="184" t="str">
        <f>VLOOKUP($C42,Planfin!$C$3:$Q$90,14,0)</f>
        <v>1.0</v>
      </c>
      <c r="N42" s="184" t="str">
        <f>VLOOKUP($C42,Planfin!$C$3:$Q$90,15,0)</f>
        <v>0</v>
      </c>
      <c r="O42" s="72" t="str">
        <f>VLOOKUP(ผลตารางคะแนน!C42,UnitCost!C39:S499,17,0)</f>
        <v>1.0</v>
      </c>
      <c r="P42" s="72" t="str">
        <f>VLOOKUP(ผลตารางคะแนน!$C42,UnitCost!$C$3:$T$90,18,0)</f>
        <v>1.0</v>
      </c>
      <c r="Q42" s="72">
        <f>VLOOKUP($C42,'HGR '!$C$3:$Z$90,21,0)</f>
        <v>0.5</v>
      </c>
      <c r="R42" s="72">
        <f>VLOOKUP($C42,'HGR '!$C$3:$Z$90,22,0)</f>
        <v>0.5</v>
      </c>
      <c r="S42" s="72">
        <f>VLOOKUP($C42,'HGR '!$C$3:$Z$90,24,0)</f>
        <v>0</v>
      </c>
      <c r="T42" s="72">
        <f>VLOOKUP($C42,'HGR '!$C$3:$Z$90,23,0)</f>
        <v>0.5</v>
      </c>
      <c r="U42" s="115">
        <f>VLOOKUP($C42,อัตราการครองเตียง!$C$2:$M$897,10,0)</f>
        <v>59.899766120948883</v>
      </c>
      <c r="V42" s="44">
        <f>VLOOKUP($C42,อัตราการครองเตียง!$C$2:$M$897,11,0)</f>
        <v>0</v>
      </c>
      <c r="W42" s="94">
        <f>VLOOKUP($C42,CMI!$A$3:$U$899,7,0)</f>
        <v>0.5786</v>
      </c>
      <c r="X42" s="73">
        <f>VLOOKUP($C42,CMI!$A$3:$U$899,21,0)</f>
        <v>0</v>
      </c>
      <c r="Y42" s="74" t="str">
        <f>VLOOKUP($C42,Risk2561Q4!$D$3:$AB$90,25,0)</f>
        <v>C-</v>
      </c>
      <c r="Z42" s="44">
        <f>VLOOKUP($C42,Risk2561Q4!$D$3:$AE$90,28,0)</f>
        <v>0</v>
      </c>
      <c r="AA42" s="75">
        <f>VLOOKUP($C42,Point!$C$2:$F$900,4,0)</f>
        <v>1</v>
      </c>
      <c r="AB42" s="140">
        <f t="shared" si="1"/>
        <v>5.5</v>
      </c>
      <c r="AC42" s="221" t="s">
        <v>3867</v>
      </c>
    </row>
    <row r="43" spans="1:29" x14ac:dyDescent="0.4">
      <c r="A43" s="4">
        <v>8</v>
      </c>
      <c r="B43" s="35" t="s">
        <v>1544</v>
      </c>
      <c r="C43" s="63">
        <v>11091</v>
      </c>
      <c r="D43" s="45" t="s">
        <v>1548</v>
      </c>
      <c r="E43" s="4" t="s">
        <v>949</v>
      </c>
      <c r="F43" s="23" t="s">
        <v>3832</v>
      </c>
      <c r="G43" s="24">
        <v>57209</v>
      </c>
      <c r="H43" s="22">
        <v>9243404.3499999996</v>
      </c>
      <c r="I43" s="22">
        <v>-37508087.539999999</v>
      </c>
      <c r="J43" s="22">
        <v>8007130.6500000004</v>
      </c>
      <c r="K43" s="22">
        <v>1636199.83</v>
      </c>
      <c r="L43" s="81">
        <v>3</v>
      </c>
      <c r="M43" s="184" t="str">
        <f>VLOOKUP($C43,Planfin!$C$3:$Q$90,14,0)</f>
        <v>1.0</v>
      </c>
      <c r="N43" s="184" t="str">
        <f>VLOOKUP($C43,Planfin!$C$3:$Q$90,15,0)</f>
        <v>1.0</v>
      </c>
      <c r="O43" s="72" t="str">
        <f>VLOOKUP(ผลตารางคะแนน!C43,UnitCost!C40:S500,17,0)</f>
        <v>1.0</v>
      </c>
      <c r="P43" s="72" t="str">
        <f>VLOOKUP(ผลตารางคะแนน!$C43,UnitCost!$C$3:$T$90,18,0)</f>
        <v>1.0</v>
      </c>
      <c r="Q43" s="72">
        <f>VLOOKUP($C43,'HGR '!$C$3:$Z$90,21,0)</f>
        <v>0</v>
      </c>
      <c r="R43" s="72">
        <f>VLOOKUP($C43,'HGR '!$C$3:$Z$90,22,0)</f>
        <v>0</v>
      </c>
      <c r="S43" s="72">
        <f>VLOOKUP($C43,'HGR '!$C$3:$Z$90,24,0)</f>
        <v>0</v>
      </c>
      <c r="T43" s="72">
        <f>VLOOKUP($C43,'HGR '!$C$3:$Z$90,23,0)</f>
        <v>0</v>
      </c>
      <c r="U43" s="115">
        <f>VLOOKUP($C43,อัตราการครองเตียง!$C$2:$M$897,10,0)</f>
        <v>56.965044874822865</v>
      </c>
      <c r="V43" s="44">
        <f>VLOOKUP($C43,อัตราการครองเตียง!$C$2:$M$897,11,0)</f>
        <v>0</v>
      </c>
      <c r="W43" s="124">
        <f>VLOOKUP($C43,CMI!$A$3:$U$899,7,0)</f>
        <v>0.67889999999999995</v>
      </c>
      <c r="X43" s="73">
        <f>VLOOKUP($C43,CMI!$A$3:$U$899,21,0)</f>
        <v>1</v>
      </c>
      <c r="Y43" s="74" t="str">
        <f>VLOOKUP($C43,Risk2561Q4!$D$3:$AB$90,25,0)</f>
        <v>C-</v>
      </c>
      <c r="Z43" s="44">
        <f>VLOOKUP($C43,Risk2561Q4!$D$3:$AE$90,28,0)</f>
        <v>0</v>
      </c>
      <c r="AA43" s="75">
        <f>VLOOKUP($C43,Point!$C$2:$F$900,4,0)</f>
        <v>1</v>
      </c>
      <c r="AB43" s="140">
        <f t="shared" si="1"/>
        <v>6</v>
      </c>
      <c r="AC43" s="222" t="s">
        <v>3854</v>
      </c>
    </row>
    <row r="44" spans="1:29" x14ac:dyDescent="0.4">
      <c r="A44" s="4">
        <v>8</v>
      </c>
      <c r="B44" s="35" t="s">
        <v>1544</v>
      </c>
      <c r="C44" s="63">
        <v>11092</v>
      </c>
      <c r="D44" s="45" t="s">
        <v>1549</v>
      </c>
      <c r="E44" s="4" t="s">
        <v>949</v>
      </c>
      <c r="F44" s="23" t="s">
        <v>973</v>
      </c>
      <c r="G44" s="24">
        <v>39421</v>
      </c>
      <c r="H44" s="22">
        <v>-2865154</v>
      </c>
      <c r="I44" s="22">
        <v>-19362379.030000001</v>
      </c>
      <c r="J44" s="22">
        <v>9422058.4499999993</v>
      </c>
      <c r="K44" s="22">
        <v>2766311.78</v>
      </c>
      <c r="L44" s="81">
        <v>6</v>
      </c>
      <c r="M44" s="184" t="str">
        <f>VLOOKUP($C44,Planfin!$C$3:$Q$90,14,0)</f>
        <v>1.0</v>
      </c>
      <c r="N44" s="184" t="str">
        <f>VLOOKUP($C44,Planfin!$C$3:$Q$90,15,0)</f>
        <v>1.0</v>
      </c>
      <c r="O44" s="72" t="str">
        <f>VLOOKUP(ผลตารางคะแนน!C44,UnitCost!C41:S501,17,0)</f>
        <v>1.0</v>
      </c>
      <c r="P44" s="72" t="str">
        <f>VLOOKUP(ผลตารางคะแนน!$C44,UnitCost!$C$3:$T$90,18,0)</f>
        <v>1.0</v>
      </c>
      <c r="Q44" s="72">
        <f>VLOOKUP($C44,'HGR '!$C$3:$Z$90,21,0)</f>
        <v>0</v>
      </c>
      <c r="R44" s="72">
        <f>VLOOKUP($C44,'HGR '!$C$3:$Z$90,22,0)</f>
        <v>0.5</v>
      </c>
      <c r="S44" s="72">
        <f>VLOOKUP($C44,'HGR '!$C$3:$Z$90,24,0)</f>
        <v>0</v>
      </c>
      <c r="T44" s="72">
        <f>VLOOKUP($C44,'HGR '!$C$3:$Z$90,23,0)</f>
        <v>0</v>
      </c>
      <c r="U44" s="115">
        <f>VLOOKUP($C44,อัตราการครองเตียง!$C$2:$M$897,10,0)</f>
        <v>72.286865431103948</v>
      </c>
      <c r="V44" s="44">
        <f>VLOOKUP($C44,อัตราการครองเตียง!$C$2:$M$897,11,0)</f>
        <v>0</v>
      </c>
      <c r="W44" s="94">
        <f>VLOOKUP($C44,CMI!$A$3:$U$899,7,0)</f>
        <v>0.5</v>
      </c>
      <c r="X44" s="73">
        <f>VLOOKUP($C44,CMI!$A$3:$U$899,21,0)</f>
        <v>0</v>
      </c>
      <c r="Y44" s="74" t="str">
        <f>VLOOKUP($C44,Risk2561Q4!$D$3:$AB$90,25,0)</f>
        <v>B</v>
      </c>
      <c r="Z44" s="44">
        <f>VLOOKUP($C44,Risk2561Q4!$D$3:$AE$90,28,0)</f>
        <v>1</v>
      </c>
      <c r="AA44" s="75">
        <f>VLOOKUP($C44,Point!$C$2:$F$900,4,0)</f>
        <v>1</v>
      </c>
      <c r="AB44" s="140">
        <f t="shared" si="1"/>
        <v>6.5</v>
      </c>
      <c r="AC44" s="222" t="s">
        <v>3854</v>
      </c>
    </row>
    <row r="45" spans="1:29" x14ac:dyDescent="0.4">
      <c r="A45" s="4">
        <v>8</v>
      </c>
      <c r="B45" s="35" t="s">
        <v>1544</v>
      </c>
      <c r="C45" s="63">
        <v>11093</v>
      </c>
      <c r="D45" s="45" t="s">
        <v>1550</v>
      </c>
      <c r="E45" s="4" t="s">
        <v>949</v>
      </c>
      <c r="F45" s="23" t="s">
        <v>3832</v>
      </c>
      <c r="G45" s="24">
        <v>38703</v>
      </c>
      <c r="H45" s="22">
        <v>1575596.7</v>
      </c>
      <c r="I45" s="22">
        <v>-6673499.0700000003</v>
      </c>
      <c r="J45" s="22">
        <v>16210652.65</v>
      </c>
      <c r="K45" s="22">
        <v>12271347.34</v>
      </c>
      <c r="L45" s="81">
        <v>3</v>
      </c>
      <c r="M45" s="184" t="str">
        <f>VLOOKUP($C45,Planfin!$C$3:$Q$90,14,0)</f>
        <v>0</v>
      </c>
      <c r="N45" s="184" t="str">
        <f>VLOOKUP($C45,Planfin!$C$3:$Q$90,15,0)</f>
        <v>1.0</v>
      </c>
      <c r="O45" s="72" t="str">
        <f>VLOOKUP(ผลตารางคะแนน!C45,UnitCost!C42:S502,17,0)</f>
        <v>1.0</v>
      </c>
      <c r="P45" s="72" t="str">
        <f>VLOOKUP(ผลตารางคะแนน!$C45,UnitCost!$C$3:$T$90,18,0)</f>
        <v>1.0</v>
      </c>
      <c r="Q45" s="72">
        <f>VLOOKUP($C45,'HGR '!$C$3:$Z$90,21,0)</f>
        <v>0.5</v>
      </c>
      <c r="R45" s="72">
        <f>VLOOKUP($C45,'HGR '!$C$3:$Z$90,22,0)</f>
        <v>0.5</v>
      </c>
      <c r="S45" s="72">
        <f>VLOOKUP($C45,'HGR '!$C$3:$Z$90,24,0)</f>
        <v>0.5</v>
      </c>
      <c r="T45" s="72">
        <f>VLOOKUP($C45,'HGR '!$C$3:$Z$90,23,0)</f>
        <v>0.5</v>
      </c>
      <c r="U45" s="115">
        <f>VLOOKUP($C45,อัตราการครองเตียง!$C$2:$M$897,10,0)</f>
        <v>69.893455098934552</v>
      </c>
      <c r="V45" s="44">
        <f>VLOOKUP($C45,อัตราการครองเตียง!$C$2:$M$897,11,0)</f>
        <v>0</v>
      </c>
      <c r="W45" s="94">
        <f>VLOOKUP($C45,CMI!$A$3:$U$899,7,0)</f>
        <v>0.35439999999999999</v>
      </c>
      <c r="X45" s="73">
        <f>VLOOKUP($C45,CMI!$A$3:$U$899,21,0)</f>
        <v>0</v>
      </c>
      <c r="Y45" s="74" t="str">
        <f>VLOOKUP($C45,Risk2561Q4!$D$3:$AB$90,25,0)</f>
        <v>B-</v>
      </c>
      <c r="Z45" s="44">
        <f>VLOOKUP($C45,Risk2561Q4!$D$3:$AE$90,28,0)</f>
        <v>1</v>
      </c>
      <c r="AA45" s="75">
        <f>VLOOKUP($C45,Point!$C$2:$F$900,4,0)</f>
        <v>1</v>
      </c>
      <c r="AB45" s="140">
        <f t="shared" si="1"/>
        <v>7</v>
      </c>
      <c r="AC45" s="84" t="s">
        <v>3849</v>
      </c>
    </row>
    <row r="46" spans="1:29" x14ac:dyDescent="0.4">
      <c r="A46" s="4">
        <v>8</v>
      </c>
      <c r="B46" s="35" t="s">
        <v>1544</v>
      </c>
      <c r="C46" s="63">
        <v>11094</v>
      </c>
      <c r="D46" s="45" t="s">
        <v>1551</v>
      </c>
      <c r="E46" s="4" t="s">
        <v>949</v>
      </c>
      <c r="F46" s="23" t="s">
        <v>977</v>
      </c>
      <c r="G46" s="24">
        <v>10852</v>
      </c>
      <c r="H46" s="22">
        <v>-607779.66</v>
      </c>
      <c r="I46" s="22">
        <v>-4076693.18</v>
      </c>
      <c r="J46" s="22">
        <v>2766806.79</v>
      </c>
      <c r="K46" s="22">
        <v>4183326.6</v>
      </c>
      <c r="L46" s="81">
        <v>4</v>
      </c>
      <c r="M46" s="184" t="str">
        <f>VLOOKUP($C46,Planfin!$C$3:$Q$90,14,0)</f>
        <v>0</v>
      </c>
      <c r="N46" s="184" t="str">
        <f>VLOOKUP($C46,Planfin!$C$3:$Q$90,15,0)</f>
        <v>0</v>
      </c>
      <c r="O46" s="72" t="str">
        <f>VLOOKUP(ผลตารางคะแนน!C46,UnitCost!C43:S503,17,0)</f>
        <v>1.0</v>
      </c>
      <c r="P46" s="72" t="str">
        <f>VLOOKUP(ผลตารางคะแนน!$C46,UnitCost!$C$3:$T$90,18,0)</f>
        <v>1.0</v>
      </c>
      <c r="Q46" s="72">
        <f>VLOOKUP($C46,'HGR '!$C$3:$Z$90,21,0)</f>
        <v>0</v>
      </c>
      <c r="R46" s="72">
        <f>VLOOKUP($C46,'HGR '!$C$3:$Z$90,22,0)</f>
        <v>0.5</v>
      </c>
      <c r="S46" s="72">
        <f>VLOOKUP($C46,'HGR '!$C$3:$Z$90,24,0)</f>
        <v>0.5</v>
      </c>
      <c r="T46" s="72">
        <f>VLOOKUP($C46,'HGR '!$C$3:$Z$90,23,0)</f>
        <v>0.5</v>
      </c>
      <c r="U46" s="115">
        <f>VLOOKUP($C46,อัตราการครองเตียง!$C$2:$M$897,10,0)</f>
        <v>42.626913779210312</v>
      </c>
      <c r="V46" s="44">
        <f>VLOOKUP($C46,อัตราการครองเตียง!$C$2:$M$897,11,0)</f>
        <v>0</v>
      </c>
      <c r="W46" s="94">
        <f>VLOOKUP($C46,CMI!$A$3:$U$899,7,0)</f>
        <v>0.51339999999999997</v>
      </c>
      <c r="X46" s="73">
        <f>VLOOKUP($C46,CMI!$A$3:$U$899,21,0)</f>
        <v>0</v>
      </c>
      <c r="Y46" s="74" t="str">
        <f>VLOOKUP($C46,Risk2561Q4!$D$3:$AB$90,25,0)</f>
        <v>C-</v>
      </c>
      <c r="Z46" s="44">
        <f>VLOOKUP($C46,Risk2561Q4!$D$3:$AE$90,28,0)</f>
        <v>0</v>
      </c>
      <c r="AA46" s="75">
        <f>VLOOKUP($C46,Point!$C$2:$F$900,4,0)</f>
        <v>1</v>
      </c>
      <c r="AB46" s="140">
        <f t="shared" si="1"/>
        <v>4.5</v>
      </c>
      <c r="AC46" s="141" t="s">
        <v>3862</v>
      </c>
    </row>
    <row r="47" spans="1:29" x14ac:dyDescent="0.4">
      <c r="A47" s="4">
        <v>8</v>
      </c>
      <c r="B47" s="35" t="s">
        <v>1544</v>
      </c>
      <c r="C47" s="63">
        <v>11095</v>
      </c>
      <c r="D47" s="45" t="s">
        <v>1552</v>
      </c>
      <c r="E47" s="4" t="s">
        <v>949</v>
      </c>
      <c r="F47" s="23" t="s">
        <v>962</v>
      </c>
      <c r="G47" s="24">
        <v>94075</v>
      </c>
      <c r="H47" s="22">
        <v>5630479.0300000003</v>
      </c>
      <c r="I47" s="22">
        <v>-32399950.600000001</v>
      </c>
      <c r="J47" s="22">
        <v>-1246490.51</v>
      </c>
      <c r="K47" s="22">
        <v>-8586060.3800000008</v>
      </c>
      <c r="L47" s="81">
        <v>4</v>
      </c>
      <c r="M47" s="184" t="str">
        <f>VLOOKUP($C47,Planfin!$C$3:$Q$90,14,0)</f>
        <v>1.0</v>
      </c>
      <c r="N47" s="184" t="str">
        <f>VLOOKUP($C47,Planfin!$C$3:$Q$90,15,0)</f>
        <v>0</v>
      </c>
      <c r="O47" s="72" t="str">
        <f>VLOOKUP(ผลตารางคะแนน!C47,UnitCost!C44:S504,17,0)</f>
        <v>0</v>
      </c>
      <c r="P47" s="72" t="str">
        <f>VLOOKUP(ผลตารางคะแนน!$C47,UnitCost!$C$3:$T$90,18,0)</f>
        <v>1.0</v>
      </c>
      <c r="Q47" s="72">
        <f>VLOOKUP($C47,'HGR '!$C$3:$Z$90,21,0)</f>
        <v>0</v>
      </c>
      <c r="R47" s="72">
        <f>VLOOKUP($C47,'HGR '!$C$3:$Z$90,22,0)</f>
        <v>0</v>
      </c>
      <c r="S47" s="72">
        <f>VLOOKUP($C47,'HGR '!$C$3:$Z$90,24,0)</f>
        <v>0</v>
      </c>
      <c r="T47" s="72">
        <f>VLOOKUP($C47,'HGR '!$C$3:$Z$90,23,0)</f>
        <v>0</v>
      </c>
      <c r="U47" s="115">
        <f>VLOOKUP($C47,อัตราการครองเตียง!$C$2:$M$897,10,0)</f>
        <v>79.732511955904997</v>
      </c>
      <c r="V47" s="44">
        <f>VLOOKUP($C47,อัตราการครองเตียง!$C$2:$M$897,11,0)</f>
        <v>0</v>
      </c>
      <c r="W47" s="94">
        <f>VLOOKUP($C47,CMI!$A$3:$U$899,7,0)</f>
        <v>0.87309999999999999</v>
      </c>
      <c r="X47" s="73">
        <f>VLOOKUP($C47,CMI!$A$3:$U$899,21,0)</f>
        <v>0</v>
      </c>
      <c r="Y47" s="74" t="str">
        <f>VLOOKUP($C47,Risk2561Q4!$D$3:$AB$90,25,0)</f>
        <v>C</v>
      </c>
      <c r="Z47" s="44">
        <f>VLOOKUP($C47,Risk2561Q4!$D$3:$AE$90,28,0)</f>
        <v>0</v>
      </c>
      <c r="AA47" s="75">
        <f>VLOOKUP($C47,Point!$C$2:$F$900,4,0)</f>
        <v>1</v>
      </c>
      <c r="AB47" s="140">
        <f t="shared" si="1"/>
        <v>3</v>
      </c>
      <c r="AC47" s="141" t="s">
        <v>3862</v>
      </c>
    </row>
    <row r="48" spans="1:29" x14ac:dyDescent="0.4">
      <c r="A48" s="4">
        <v>8</v>
      </c>
      <c r="B48" s="35" t="s">
        <v>1544</v>
      </c>
      <c r="C48" s="63">
        <v>11096</v>
      </c>
      <c r="D48" s="45" t="s">
        <v>1553</v>
      </c>
      <c r="E48" s="4" t="s">
        <v>949</v>
      </c>
      <c r="F48" s="23" t="s">
        <v>3832</v>
      </c>
      <c r="G48" s="24">
        <v>30502</v>
      </c>
      <c r="H48" s="22">
        <v>18329521.609999999</v>
      </c>
      <c r="I48" s="22">
        <v>9530049.4000000004</v>
      </c>
      <c r="J48" s="22">
        <v>969689.76</v>
      </c>
      <c r="K48" s="22">
        <v>-2220288.02</v>
      </c>
      <c r="L48" s="81">
        <v>1</v>
      </c>
      <c r="M48" s="184" t="str">
        <f>VLOOKUP($C48,Planfin!$C$3:$Q$90,14,0)</f>
        <v>1.0</v>
      </c>
      <c r="N48" s="184" t="str">
        <f>VLOOKUP($C48,Planfin!$C$3:$Q$90,15,0)</f>
        <v>0</v>
      </c>
      <c r="O48" s="72" t="str">
        <f>VLOOKUP(ผลตารางคะแนน!C48,UnitCost!C45:S505,17,0)</f>
        <v>1.0</v>
      </c>
      <c r="P48" s="72" t="str">
        <f>VLOOKUP(ผลตารางคะแนน!$C48,UnitCost!$C$3:$T$90,18,0)</f>
        <v>1.0</v>
      </c>
      <c r="Q48" s="72">
        <f>VLOOKUP($C48,'HGR '!$C$3:$Z$90,21,0)</f>
        <v>0.5</v>
      </c>
      <c r="R48" s="72">
        <f>VLOOKUP($C48,'HGR '!$C$3:$Z$90,22,0)</f>
        <v>0.5</v>
      </c>
      <c r="S48" s="72">
        <f>VLOOKUP($C48,'HGR '!$C$3:$Z$90,24,0)</f>
        <v>0.5</v>
      </c>
      <c r="T48" s="72">
        <f>VLOOKUP($C48,'HGR '!$C$3:$Z$90,23,0)</f>
        <v>0.5</v>
      </c>
      <c r="U48" s="115">
        <f>VLOOKUP($C48,อัตราการครองเตียง!$C$2:$M$897,10,0)</f>
        <v>64.06849315068493</v>
      </c>
      <c r="V48" s="44">
        <f>VLOOKUP($C48,อัตราการครองเตียง!$C$2:$M$897,11,0)</f>
        <v>0</v>
      </c>
      <c r="W48" s="94">
        <f>VLOOKUP($C48,CMI!$A$3:$U$899,7,0)</f>
        <v>0.47910000000000003</v>
      </c>
      <c r="X48" s="73">
        <f>VLOOKUP($C48,CMI!$A$3:$U$899,21,0)</f>
        <v>0</v>
      </c>
      <c r="Y48" s="74" t="str">
        <f>VLOOKUP($C48,Risk2561Q4!$D$3:$AB$90,25,0)</f>
        <v>C-</v>
      </c>
      <c r="Z48" s="44">
        <f>VLOOKUP($C48,Risk2561Q4!$D$3:$AE$90,28,0)</f>
        <v>0</v>
      </c>
      <c r="AA48" s="75">
        <f>VLOOKUP($C48,Point!$C$2:$F$900,4,0)</f>
        <v>1</v>
      </c>
      <c r="AB48" s="140">
        <f t="shared" si="1"/>
        <v>6</v>
      </c>
      <c r="AC48" s="222" t="s">
        <v>3854</v>
      </c>
    </row>
    <row r="49" spans="1:29" x14ac:dyDescent="0.4">
      <c r="A49" s="4">
        <v>8</v>
      </c>
      <c r="B49" s="35" t="s">
        <v>1544</v>
      </c>
      <c r="C49" s="63">
        <v>11097</v>
      </c>
      <c r="D49" s="45" t="s">
        <v>1554</v>
      </c>
      <c r="E49" s="4" t="s">
        <v>949</v>
      </c>
      <c r="F49" s="23" t="s">
        <v>3832</v>
      </c>
      <c r="G49" s="24">
        <v>53535</v>
      </c>
      <c r="H49" s="22">
        <v>-4791355.4800000004</v>
      </c>
      <c r="I49" s="22">
        <v>-27306452.629999999</v>
      </c>
      <c r="J49" s="22">
        <v>9691016.7200000007</v>
      </c>
      <c r="K49" s="22">
        <v>2334740.7000000002</v>
      </c>
      <c r="L49" s="81">
        <v>6</v>
      </c>
      <c r="M49" s="184" t="str">
        <f>VLOOKUP($C49,Planfin!$C$3:$Q$90,14,0)</f>
        <v>1.0</v>
      </c>
      <c r="N49" s="184" t="str">
        <f>VLOOKUP($C49,Planfin!$C$3:$Q$90,15,0)</f>
        <v>1.0</v>
      </c>
      <c r="O49" s="72" t="str">
        <f>VLOOKUP(ผลตารางคะแนน!C49,UnitCost!C46:S506,17,0)</f>
        <v>1.0</v>
      </c>
      <c r="P49" s="72" t="str">
        <f>VLOOKUP(ผลตารางคะแนน!$C49,UnitCost!$C$3:$T$90,18,0)</f>
        <v>1.0</v>
      </c>
      <c r="Q49" s="72">
        <f>VLOOKUP($C49,'HGR '!$C$3:$Z$90,21,0)</f>
        <v>0</v>
      </c>
      <c r="R49" s="72">
        <f>VLOOKUP($C49,'HGR '!$C$3:$Z$90,22,0)</f>
        <v>0</v>
      </c>
      <c r="S49" s="72">
        <f>VLOOKUP($C49,'HGR '!$C$3:$Z$90,24,0)</f>
        <v>0</v>
      </c>
      <c r="T49" s="72">
        <f>VLOOKUP($C49,'HGR '!$C$3:$Z$90,23,0)</f>
        <v>0</v>
      </c>
      <c r="U49" s="115">
        <f>VLOOKUP($C49,อัตราการครองเตียง!$C$2:$M$897,10,0)</f>
        <v>72.139093782929393</v>
      </c>
      <c r="V49" s="44">
        <f>VLOOKUP($C49,อัตราการครองเตียง!$C$2:$M$897,11,0)</f>
        <v>0</v>
      </c>
      <c r="W49" s="94">
        <f>VLOOKUP($C49,CMI!$A$3:$U$899,7,0)</f>
        <v>0.63690000000000002</v>
      </c>
      <c r="X49" s="73">
        <f>VLOOKUP($C49,CMI!$A$3:$U$899,21,0)</f>
        <v>1</v>
      </c>
      <c r="Y49" s="74" t="str">
        <f>VLOOKUP($C49,Risk2561Q4!$D$3:$AB$90,25,0)</f>
        <v>C</v>
      </c>
      <c r="Z49" s="44">
        <f>VLOOKUP($C49,Risk2561Q4!$D$3:$AE$90,28,0)</f>
        <v>0</v>
      </c>
      <c r="AA49" s="75">
        <f>VLOOKUP($C49,Point!$C$2:$F$900,4,0)</f>
        <v>1</v>
      </c>
      <c r="AB49" s="140">
        <f t="shared" si="1"/>
        <v>6</v>
      </c>
      <c r="AC49" s="222" t="s">
        <v>3854</v>
      </c>
    </row>
    <row r="50" spans="1:29" x14ac:dyDescent="0.4">
      <c r="A50" s="4">
        <v>8</v>
      </c>
      <c r="B50" s="35" t="s">
        <v>1544</v>
      </c>
      <c r="C50" s="63">
        <v>11098</v>
      </c>
      <c r="D50" s="45" t="s">
        <v>1555</v>
      </c>
      <c r="E50" s="4" t="s">
        <v>949</v>
      </c>
      <c r="F50" s="23" t="s">
        <v>3832</v>
      </c>
      <c r="G50" s="24">
        <v>53987</v>
      </c>
      <c r="H50" s="22">
        <v>-18207731.57</v>
      </c>
      <c r="I50" s="22">
        <v>-34485079.869999997</v>
      </c>
      <c r="J50" s="22">
        <v>6484428.5700000003</v>
      </c>
      <c r="K50" s="22">
        <v>4458558.34</v>
      </c>
      <c r="L50" s="81">
        <v>6</v>
      </c>
      <c r="M50" s="184" t="str">
        <f>VLOOKUP($C50,Planfin!$C$3:$Q$90,14,0)</f>
        <v>1.0</v>
      </c>
      <c r="N50" s="184" t="str">
        <f>VLOOKUP($C50,Planfin!$C$3:$Q$90,15,0)</f>
        <v>1.0</v>
      </c>
      <c r="O50" s="72" t="str">
        <f>VLOOKUP(ผลตารางคะแนน!C50,UnitCost!C47:S507,17,0)</f>
        <v>1.0</v>
      </c>
      <c r="P50" s="72" t="str">
        <f>VLOOKUP(ผลตารางคะแนน!$C50,UnitCost!$C$3:$T$90,18,0)</f>
        <v>1.0</v>
      </c>
      <c r="Q50" s="72">
        <f>VLOOKUP($C50,'HGR '!$C$3:$Z$90,21,0)</f>
        <v>0</v>
      </c>
      <c r="R50" s="72">
        <f>VLOOKUP($C50,'HGR '!$C$3:$Z$90,22,0)</f>
        <v>0</v>
      </c>
      <c r="S50" s="72">
        <f>VLOOKUP($C50,'HGR '!$C$3:$Z$90,24,0)</f>
        <v>0</v>
      </c>
      <c r="T50" s="72">
        <f>VLOOKUP($C50,'HGR '!$C$3:$Z$90,23,0)</f>
        <v>0</v>
      </c>
      <c r="U50" s="115">
        <f>VLOOKUP($C50,อัตราการครองเตียง!$C$2:$M$897,10,0)</f>
        <v>89.232876712328761</v>
      </c>
      <c r="V50" s="44">
        <f>VLOOKUP($C50,อัตราการครองเตียง!$C$2:$M$897,11,0)</f>
        <v>1</v>
      </c>
      <c r="W50" s="94">
        <f>VLOOKUP($C50,CMI!$A$3:$U$899,7,0)</f>
        <v>0.59640000000000004</v>
      </c>
      <c r="X50" s="73">
        <f>VLOOKUP($C50,CMI!$A$3:$U$899,21,0)</f>
        <v>0</v>
      </c>
      <c r="Y50" s="74" t="str">
        <f>VLOOKUP($C50,Risk2561Q4!$D$3:$AB$90,25,0)</f>
        <v>C</v>
      </c>
      <c r="Z50" s="44">
        <f>VLOOKUP($C50,Risk2561Q4!$D$3:$AE$90,28,0)</f>
        <v>0</v>
      </c>
      <c r="AA50" s="75">
        <f>VLOOKUP($C50,Point!$C$2:$F$900,4,0)</f>
        <v>1</v>
      </c>
      <c r="AB50" s="140">
        <f t="shared" si="1"/>
        <v>6</v>
      </c>
      <c r="AC50" s="222" t="s">
        <v>3854</v>
      </c>
    </row>
    <row r="51" spans="1:29" x14ac:dyDescent="0.4">
      <c r="A51" s="4">
        <v>8</v>
      </c>
      <c r="B51" s="35" t="s">
        <v>1544</v>
      </c>
      <c r="C51" s="63">
        <v>11099</v>
      </c>
      <c r="D51" s="45" t="s">
        <v>1556</v>
      </c>
      <c r="E51" s="4" t="s">
        <v>949</v>
      </c>
      <c r="F51" s="23" t="s">
        <v>955</v>
      </c>
      <c r="G51" s="24">
        <v>26336</v>
      </c>
      <c r="H51" s="22">
        <v>12303823.74</v>
      </c>
      <c r="I51" s="22">
        <v>6001938.25</v>
      </c>
      <c r="J51" s="22">
        <v>3806549.6</v>
      </c>
      <c r="K51" s="22">
        <v>2161671.8199999998</v>
      </c>
      <c r="L51" s="81">
        <v>0</v>
      </c>
      <c r="M51" s="184" t="str">
        <f>VLOOKUP($C51,Planfin!$C$3:$Q$90,14,0)</f>
        <v>1.0</v>
      </c>
      <c r="N51" s="184" t="str">
        <f>VLOOKUP($C51,Planfin!$C$3:$Q$90,15,0)</f>
        <v>1.0</v>
      </c>
      <c r="O51" s="72" t="str">
        <f>VLOOKUP(ผลตารางคะแนน!C51,UnitCost!C48:S508,17,0)</f>
        <v>1.0</v>
      </c>
      <c r="P51" s="72" t="str">
        <f>VLOOKUP(ผลตารางคะแนน!$C51,UnitCost!$C$3:$T$90,18,0)</f>
        <v>1.0</v>
      </c>
      <c r="Q51" s="72">
        <f>VLOOKUP($C51,'HGR '!$C$3:$Z$90,21,0)</f>
        <v>0</v>
      </c>
      <c r="R51" s="72">
        <f>VLOOKUP($C51,'HGR '!$C$3:$Z$90,22,0)</f>
        <v>0.5</v>
      </c>
      <c r="S51" s="72">
        <f>VLOOKUP($C51,'HGR '!$C$3:$Z$90,24,0)</f>
        <v>0</v>
      </c>
      <c r="T51" s="72">
        <f>VLOOKUP($C51,'HGR '!$C$3:$Z$90,23,0)</f>
        <v>0</v>
      </c>
      <c r="U51" s="115">
        <f>VLOOKUP($C51,อัตราการครองเตียง!$C$2:$M$897,10,0)</f>
        <v>59.899766120948883</v>
      </c>
      <c r="V51" s="44">
        <f>VLOOKUP($C51,อัตราการครองเตียง!$C$2:$M$897,11,0)</f>
        <v>0</v>
      </c>
      <c r="W51" s="94">
        <f>VLOOKUP($C51,CMI!$A$3:$U$899,7,0)</f>
        <v>0.50860000000000005</v>
      </c>
      <c r="X51" s="73">
        <f>VLOOKUP($C51,CMI!$A$3:$U$899,21,0)</f>
        <v>0</v>
      </c>
      <c r="Y51" s="74" t="str">
        <f>VLOOKUP($C51,Risk2561Q4!$D$3:$AB$90,25,0)</f>
        <v>C</v>
      </c>
      <c r="Z51" s="44">
        <f>VLOOKUP($C51,Risk2561Q4!$D$3:$AE$90,28,0)</f>
        <v>0</v>
      </c>
      <c r="AA51" s="75">
        <f>VLOOKUP($C51,Point!$C$2:$F$900,4,0)</f>
        <v>1</v>
      </c>
      <c r="AB51" s="140">
        <f t="shared" si="1"/>
        <v>5.5</v>
      </c>
      <c r="AC51" s="221" t="s">
        <v>3867</v>
      </c>
    </row>
    <row r="52" spans="1:29" x14ac:dyDescent="0.4">
      <c r="A52" s="4">
        <v>8</v>
      </c>
      <c r="B52" s="35" t="s">
        <v>1544</v>
      </c>
      <c r="C52" s="63">
        <v>11100</v>
      </c>
      <c r="D52" s="45" t="s">
        <v>1557</v>
      </c>
      <c r="E52" s="4" t="s">
        <v>949</v>
      </c>
      <c r="F52" s="23" t="s">
        <v>955</v>
      </c>
      <c r="G52" s="24">
        <v>18072</v>
      </c>
      <c r="H52" s="22">
        <v>7497757.6500000004</v>
      </c>
      <c r="I52" s="22">
        <v>1515668.11</v>
      </c>
      <c r="J52" s="22">
        <v>8874877.0099999998</v>
      </c>
      <c r="K52" s="22">
        <v>9841380.75</v>
      </c>
      <c r="L52" s="81">
        <v>0</v>
      </c>
      <c r="M52" s="184" t="str">
        <f>VLOOKUP($C52,Planfin!$C$3:$Q$90,14,0)</f>
        <v>0</v>
      </c>
      <c r="N52" s="184" t="str">
        <f>VLOOKUP($C52,Planfin!$C$3:$Q$90,15,0)</f>
        <v>1.0</v>
      </c>
      <c r="O52" s="72" t="str">
        <f>VLOOKUP(ผลตารางคะแนน!C52,UnitCost!C49:S509,17,0)</f>
        <v>1.0</v>
      </c>
      <c r="P52" s="72" t="str">
        <f>VLOOKUP(ผลตารางคะแนน!$C52,UnitCost!$C$3:$T$90,18,0)</f>
        <v>1.0</v>
      </c>
      <c r="Q52" s="72">
        <f>VLOOKUP($C52,'HGR '!$C$3:$Z$90,21,0)</f>
        <v>0.5</v>
      </c>
      <c r="R52" s="72">
        <f>VLOOKUP($C52,'HGR '!$C$3:$Z$90,22,0)</f>
        <v>0.5</v>
      </c>
      <c r="S52" s="72">
        <f>VLOOKUP($C52,'HGR '!$C$3:$Z$90,24,0)</f>
        <v>0.5</v>
      </c>
      <c r="T52" s="72">
        <f>VLOOKUP($C52,'HGR '!$C$3:$Z$90,23,0)</f>
        <v>0.5</v>
      </c>
      <c r="U52" s="115">
        <f>VLOOKUP($C52,อัตราการครองเตียง!$C$2:$M$897,10,0)</f>
        <v>72.374429223744286</v>
      </c>
      <c r="V52" s="44">
        <f>VLOOKUP($C52,อัตราการครองเตียง!$C$2:$M$897,11,0)</f>
        <v>0</v>
      </c>
      <c r="W52" s="94">
        <f>VLOOKUP($C52,CMI!$A$3:$U$899,7,0)</f>
        <v>0.52939999999999998</v>
      </c>
      <c r="X52" s="73">
        <f>VLOOKUP($C52,CMI!$A$3:$U$899,21,0)</f>
        <v>0</v>
      </c>
      <c r="Y52" s="74" t="str">
        <f>VLOOKUP($C52,Risk2561Q4!$D$3:$AB$90,25,0)</f>
        <v>C</v>
      </c>
      <c r="Z52" s="44">
        <f>VLOOKUP($C52,Risk2561Q4!$D$3:$AE$90,28,0)</f>
        <v>0</v>
      </c>
      <c r="AA52" s="75">
        <f>VLOOKUP($C52,Point!$C$2:$F$900,4,0)</f>
        <v>1</v>
      </c>
      <c r="AB52" s="140">
        <f t="shared" si="1"/>
        <v>6</v>
      </c>
      <c r="AC52" s="222" t="s">
        <v>3854</v>
      </c>
    </row>
    <row r="53" spans="1:29" x14ac:dyDescent="0.4">
      <c r="A53" s="4">
        <v>8</v>
      </c>
      <c r="B53" s="35" t="s">
        <v>1544</v>
      </c>
      <c r="C53" s="63">
        <v>11101</v>
      </c>
      <c r="D53" s="45" t="s">
        <v>1558</v>
      </c>
      <c r="E53" s="4" t="s">
        <v>949</v>
      </c>
      <c r="F53" s="23" t="s">
        <v>955</v>
      </c>
      <c r="G53" s="24">
        <v>25424</v>
      </c>
      <c r="H53" s="22">
        <v>156559.38</v>
      </c>
      <c r="I53" s="22">
        <v>-8318730.2400000002</v>
      </c>
      <c r="J53" s="22">
        <v>520096.35</v>
      </c>
      <c r="K53" s="22">
        <v>-5999973.5099999998</v>
      </c>
      <c r="L53" s="81">
        <v>6</v>
      </c>
      <c r="M53" s="184" t="str">
        <f>VLOOKUP($C53,Planfin!$C$3:$Q$90,14,0)</f>
        <v>1.0</v>
      </c>
      <c r="N53" s="184" t="str">
        <f>VLOOKUP($C53,Planfin!$C$3:$Q$90,15,0)</f>
        <v>1.0</v>
      </c>
      <c r="O53" s="72" t="str">
        <f>VLOOKUP(ผลตารางคะแนน!C53,UnitCost!C50:S510,17,0)</f>
        <v>1.0</v>
      </c>
      <c r="P53" s="72" t="str">
        <f>VLOOKUP(ผลตารางคะแนน!$C53,UnitCost!$C$3:$T$90,18,0)</f>
        <v>1.0</v>
      </c>
      <c r="Q53" s="72">
        <f>VLOOKUP($C53,'HGR '!$C$3:$Z$90,21,0)</f>
        <v>0</v>
      </c>
      <c r="R53" s="72">
        <f>VLOOKUP($C53,'HGR '!$C$3:$Z$90,22,0)</f>
        <v>0</v>
      </c>
      <c r="S53" s="72">
        <f>VLOOKUP($C53,'HGR '!$C$3:$Z$90,24,0)</f>
        <v>0</v>
      </c>
      <c r="T53" s="72">
        <f>VLOOKUP($C53,'HGR '!$C$3:$Z$90,23,0)</f>
        <v>0</v>
      </c>
      <c r="U53" s="115">
        <f>VLOOKUP($C53,อัตราการครองเตียง!$C$2:$M$897,10,0)</f>
        <v>63.434804667681377</v>
      </c>
      <c r="V53" s="44">
        <f>VLOOKUP($C53,อัตราการครองเตียง!$C$2:$M$897,11,0)</f>
        <v>0</v>
      </c>
      <c r="W53" s="94">
        <f>VLOOKUP($C53,CMI!$A$3:$U$899,7,0)</f>
        <v>0.52359999999999995</v>
      </c>
      <c r="X53" s="73">
        <f>VLOOKUP($C53,CMI!$A$3:$U$899,21,0)</f>
        <v>0</v>
      </c>
      <c r="Y53" s="74" t="str">
        <f>VLOOKUP($C53,Risk2561Q4!$D$3:$AB$90,25,0)</f>
        <v>C-</v>
      </c>
      <c r="Z53" s="44">
        <f>VLOOKUP($C53,Risk2561Q4!$D$3:$AE$90,28,0)</f>
        <v>0</v>
      </c>
      <c r="AA53" s="75">
        <f>VLOOKUP($C53,Point!$C$2:$F$900,4,0)</f>
        <v>1</v>
      </c>
      <c r="AB53" s="140">
        <f t="shared" si="1"/>
        <v>5</v>
      </c>
      <c r="AC53" s="221" t="s">
        <v>3867</v>
      </c>
    </row>
    <row r="54" spans="1:29" x14ac:dyDescent="0.4">
      <c r="A54" s="4">
        <v>8</v>
      </c>
      <c r="B54" s="35" t="s">
        <v>1544</v>
      </c>
      <c r="C54" s="63">
        <v>11102</v>
      </c>
      <c r="D54" s="45" t="s">
        <v>1559</v>
      </c>
      <c r="E54" s="4" t="s">
        <v>949</v>
      </c>
      <c r="F54" s="23" t="s">
        <v>3832</v>
      </c>
      <c r="G54" s="24">
        <v>33419</v>
      </c>
      <c r="H54" s="22">
        <v>4567908.12</v>
      </c>
      <c r="I54" s="22">
        <v>-3379338</v>
      </c>
      <c r="J54" s="22">
        <v>4812465.59</v>
      </c>
      <c r="K54" s="22">
        <v>1411027.43</v>
      </c>
      <c r="L54" s="81">
        <v>1</v>
      </c>
      <c r="M54" s="184" t="str">
        <f>VLOOKUP($C54,Planfin!$C$3:$Q$90,14,0)</f>
        <v>1.0</v>
      </c>
      <c r="N54" s="184" t="str">
        <f>VLOOKUP($C54,Planfin!$C$3:$Q$90,15,0)</f>
        <v>1.0</v>
      </c>
      <c r="O54" s="72" t="str">
        <f>VLOOKUP(ผลตารางคะแนน!C54,UnitCost!C51:S511,17,0)</f>
        <v>1.0</v>
      </c>
      <c r="P54" s="72" t="str">
        <f>VLOOKUP(ผลตารางคะแนน!$C54,UnitCost!$C$3:$T$90,18,0)</f>
        <v>1.0</v>
      </c>
      <c r="Q54" s="72">
        <f>VLOOKUP($C54,'HGR '!$C$3:$Z$90,21,0)</f>
        <v>0.5</v>
      </c>
      <c r="R54" s="72">
        <f>VLOOKUP($C54,'HGR '!$C$3:$Z$90,22,0)</f>
        <v>0.5</v>
      </c>
      <c r="S54" s="72">
        <f>VLOOKUP($C54,'HGR '!$C$3:$Z$90,24,0)</f>
        <v>0.5</v>
      </c>
      <c r="T54" s="72">
        <f>VLOOKUP($C54,'HGR '!$C$3:$Z$90,23,0)</f>
        <v>0.5</v>
      </c>
      <c r="U54" s="115">
        <f>VLOOKUP($C54,อัตราการครองเตียง!$C$2:$M$897,10,0)</f>
        <v>47.787671232876711</v>
      </c>
      <c r="V54" s="44">
        <f>VLOOKUP($C54,อัตราการครองเตียง!$C$2:$M$897,11,0)</f>
        <v>0</v>
      </c>
      <c r="W54" s="94">
        <f>VLOOKUP($C54,CMI!$A$3:$U$899,7,0)</f>
        <v>0.60070000000000001</v>
      </c>
      <c r="X54" s="73">
        <f>VLOOKUP($C54,CMI!$A$3:$U$899,21,0)</f>
        <v>1</v>
      </c>
      <c r="Y54" s="74" t="str">
        <f>VLOOKUP($C54,Risk2561Q4!$D$3:$AB$90,25,0)</f>
        <v>B</v>
      </c>
      <c r="Z54" s="44">
        <f>VLOOKUP($C54,Risk2561Q4!$D$3:$AE$90,28,0)</f>
        <v>1</v>
      </c>
      <c r="AA54" s="75">
        <f>VLOOKUP($C54,Point!$C$2:$F$900,4,0)</f>
        <v>1</v>
      </c>
      <c r="AB54" s="140">
        <f t="shared" si="1"/>
        <v>9</v>
      </c>
      <c r="AC54" s="142" t="s">
        <v>946</v>
      </c>
    </row>
    <row r="55" spans="1:29" x14ac:dyDescent="0.4">
      <c r="A55" s="4">
        <v>8</v>
      </c>
      <c r="B55" s="35" t="s">
        <v>1544</v>
      </c>
      <c r="C55" s="63">
        <v>11103</v>
      </c>
      <c r="D55" s="45" t="s">
        <v>1560</v>
      </c>
      <c r="E55" s="4" t="s">
        <v>949</v>
      </c>
      <c r="F55" s="23" t="s">
        <v>955</v>
      </c>
      <c r="G55" s="24">
        <v>28698</v>
      </c>
      <c r="H55" s="22">
        <v>15116243.300000001</v>
      </c>
      <c r="I55" s="22">
        <v>10155576.27</v>
      </c>
      <c r="J55" s="22">
        <v>7510598.3899999997</v>
      </c>
      <c r="K55" s="22">
        <v>4715835.87</v>
      </c>
      <c r="L55" s="81">
        <v>0</v>
      </c>
      <c r="M55" s="184" t="str">
        <f>VLOOKUP($C55,Planfin!$C$3:$Q$90,14,0)</f>
        <v>0</v>
      </c>
      <c r="N55" s="184" t="str">
        <f>VLOOKUP($C55,Planfin!$C$3:$Q$90,15,0)</f>
        <v>1.0</v>
      </c>
      <c r="O55" s="72" t="str">
        <f>VLOOKUP(ผลตารางคะแนน!C55,UnitCost!C52:S512,17,0)</f>
        <v>1.0</v>
      </c>
      <c r="P55" s="72" t="str">
        <f>VLOOKUP(ผลตารางคะแนน!$C55,UnitCost!$C$3:$T$90,18,0)</f>
        <v>1.0</v>
      </c>
      <c r="Q55" s="72">
        <f>VLOOKUP($C55,'HGR '!$C$3:$Z$90,21,0)</f>
        <v>0.5</v>
      </c>
      <c r="R55" s="72">
        <f>VLOOKUP($C55,'HGR '!$C$3:$Z$90,22,0)</f>
        <v>0.5</v>
      </c>
      <c r="S55" s="72">
        <f>VLOOKUP($C55,'HGR '!$C$3:$Z$90,24,0)</f>
        <v>0</v>
      </c>
      <c r="T55" s="72">
        <f>VLOOKUP($C55,'HGR '!$C$3:$Z$90,23,0)</f>
        <v>0.5</v>
      </c>
      <c r="U55" s="115">
        <f>VLOOKUP($C55,อัตราการครองเตียง!$C$2:$M$897,10,0)</f>
        <v>50.998997661209486</v>
      </c>
      <c r="V55" s="44">
        <f>VLOOKUP($C55,อัตราการครองเตียง!$C$2:$M$897,11,0)</f>
        <v>0</v>
      </c>
      <c r="W55" s="94">
        <f>VLOOKUP($C55,CMI!$A$3:$U$899,7,0)</f>
        <v>5.21E-2</v>
      </c>
      <c r="X55" s="73">
        <f>VLOOKUP($C55,CMI!$A$3:$U$899,21,0)</f>
        <v>0</v>
      </c>
      <c r="Y55" s="74" t="str">
        <f>VLOOKUP($C55,Risk2561Q4!$D$3:$AB$90,25,0)</f>
        <v>B-</v>
      </c>
      <c r="Z55" s="44">
        <f>VLOOKUP($C55,Risk2561Q4!$D$3:$AE$90,28,0)</f>
        <v>1</v>
      </c>
      <c r="AA55" s="75">
        <f>VLOOKUP($C55,Point!$C$2:$F$900,4,0)</f>
        <v>1</v>
      </c>
      <c r="AB55" s="140">
        <f t="shared" si="1"/>
        <v>6.5</v>
      </c>
      <c r="AC55" s="222" t="s">
        <v>3854</v>
      </c>
    </row>
    <row r="56" spans="1:29" x14ac:dyDescent="0.4">
      <c r="A56" s="4">
        <v>8</v>
      </c>
      <c r="B56" s="35" t="s">
        <v>1544</v>
      </c>
      <c r="C56" s="63">
        <v>11450</v>
      </c>
      <c r="D56" s="45" t="s">
        <v>1561</v>
      </c>
      <c r="E56" s="4" t="s">
        <v>982</v>
      </c>
      <c r="F56" s="23" t="s">
        <v>1977</v>
      </c>
      <c r="G56" s="24">
        <v>115471</v>
      </c>
      <c r="H56" s="22">
        <v>80684609.340000004</v>
      </c>
      <c r="I56" s="22">
        <v>-24554414.66</v>
      </c>
      <c r="J56" s="22">
        <v>59483948.140000001</v>
      </c>
      <c r="K56" s="22">
        <v>-2500073.63</v>
      </c>
      <c r="L56" s="81">
        <v>2</v>
      </c>
      <c r="M56" s="184" t="str">
        <f>VLOOKUP($C56,Planfin!$C$3:$Q$90,14,0)</f>
        <v>0</v>
      </c>
      <c r="N56" s="184" t="str">
        <f>VLOOKUP($C56,Planfin!$C$3:$Q$90,15,0)</f>
        <v>0</v>
      </c>
      <c r="O56" s="72" t="str">
        <f>VLOOKUP(ผลตารางคะแนน!C56,UnitCost!C53:S513,17,0)</f>
        <v>1.0</v>
      </c>
      <c r="P56" s="72" t="str">
        <f>VLOOKUP(ผลตารางคะแนน!$C56,UnitCost!$C$3:$T$90,18,0)</f>
        <v>1.0</v>
      </c>
      <c r="Q56" s="72">
        <f>VLOOKUP($C56,'HGR '!$C$3:$Z$90,21,0)</f>
        <v>0.5</v>
      </c>
      <c r="R56" s="72">
        <f>VLOOKUP($C56,'HGR '!$C$3:$Z$90,22,0)</f>
        <v>0.5</v>
      </c>
      <c r="S56" s="72">
        <f>VLOOKUP($C56,'HGR '!$C$3:$Z$90,24,0)</f>
        <v>0.5</v>
      </c>
      <c r="T56" s="72">
        <f>VLOOKUP($C56,'HGR '!$C$3:$Z$90,23,0)</f>
        <v>0</v>
      </c>
      <c r="U56" s="115">
        <f>VLOOKUP($C56,อัตราการครองเตียง!$C$2:$M$897,10,0)</f>
        <v>62.659817351598171</v>
      </c>
      <c r="V56" s="44">
        <f>VLOOKUP($C56,อัตราการครองเตียง!$C$2:$M$897,11,0)</f>
        <v>0</v>
      </c>
      <c r="W56" s="94">
        <f>VLOOKUP($C56,CMI!$A$3:$U$899,7,0)</f>
        <v>0.99490000000000001</v>
      </c>
      <c r="X56" s="73">
        <f>VLOOKUP($C56,CMI!$A$3:$U$899,21,0)</f>
        <v>0</v>
      </c>
      <c r="Y56" s="74" t="str">
        <f>VLOOKUP($C56,Risk2561Q4!$D$3:$AB$90,25,0)</f>
        <v>C</v>
      </c>
      <c r="Z56" s="44">
        <f>VLOOKUP($C56,Risk2561Q4!$D$3:$AE$90,28,0)</f>
        <v>0</v>
      </c>
      <c r="AA56" s="75">
        <f>VLOOKUP($C56,Point!$C$2:$F$900,4,0)</f>
        <v>1</v>
      </c>
      <c r="AB56" s="140">
        <f t="shared" si="1"/>
        <v>4.5</v>
      </c>
      <c r="AC56" s="141" t="s">
        <v>3862</v>
      </c>
    </row>
    <row r="57" spans="1:29" x14ac:dyDescent="0.4">
      <c r="A57" s="4">
        <v>8</v>
      </c>
      <c r="B57" s="35" t="s">
        <v>1544</v>
      </c>
      <c r="C57" s="63">
        <v>21323</v>
      </c>
      <c r="D57" s="45" t="s">
        <v>1562</v>
      </c>
      <c r="E57" s="4" t="s">
        <v>949</v>
      </c>
      <c r="F57" s="23" t="s">
        <v>955</v>
      </c>
      <c r="G57" s="24">
        <v>29111</v>
      </c>
      <c r="H57" s="22">
        <v>727343.13</v>
      </c>
      <c r="I57" s="22">
        <v>-8964740.5099999998</v>
      </c>
      <c r="J57" s="22">
        <v>14521011.35</v>
      </c>
      <c r="K57" s="22">
        <v>4027321.15</v>
      </c>
      <c r="L57" s="81">
        <v>3</v>
      </c>
      <c r="M57" s="184" t="str">
        <f>VLOOKUP($C57,Planfin!$C$3:$Q$90,14,0)</f>
        <v>0</v>
      </c>
      <c r="N57" s="184" t="str">
        <f>VLOOKUP($C57,Planfin!$C$3:$Q$90,15,0)</f>
        <v>1.0</v>
      </c>
      <c r="O57" s="72" t="str">
        <f>VLOOKUP(ผลตารางคะแนน!C57,UnitCost!C54:S514,17,0)</f>
        <v>1.0</v>
      </c>
      <c r="P57" s="72" t="str">
        <f>VLOOKUP(ผลตารางคะแนน!$C57,UnitCost!$C$3:$T$90,18,0)</f>
        <v>0</v>
      </c>
      <c r="Q57" s="72">
        <f>VLOOKUP($C57,'HGR '!$C$3:$Z$90,21,0)</f>
        <v>0.5</v>
      </c>
      <c r="R57" s="72">
        <f>VLOOKUP($C57,'HGR '!$C$3:$Z$90,22,0)</f>
        <v>0.5</v>
      </c>
      <c r="S57" s="72">
        <f>VLOOKUP($C57,'HGR '!$C$3:$Z$90,24,0)</f>
        <v>0</v>
      </c>
      <c r="T57" s="72">
        <f>VLOOKUP($C57,'HGR '!$C$3:$Z$90,23,0)</f>
        <v>0.5</v>
      </c>
      <c r="U57" s="115">
        <f>VLOOKUP($C57,อัตราการครองเตียง!$C$2:$M$897,10,0)</f>
        <v>37.50060081711127</v>
      </c>
      <c r="V57" s="44">
        <f>VLOOKUP($C57,อัตราการครองเตียง!$C$2:$M$897,11,0)</f>
        <v>0</v>
      </c>
      <c r="W57" s="94">
        <f>VLOOKUP($C57,CMI!$A$3:$U$899,7,0)</f>
        <v>0.57299999999999995</v>
      </c>
      <c r="X57" s="73">
        <f>VLOOKUP($C57,CMI!$A$3:$U$899,21,0)</f>
        <v>0</v>
      </c>
      <c r="Y57" s="74" t="str">
        <f>VLOOKUP($C57,Risk2561Q4!$D$3:$AB$90,25,0)</f>
        <v>B-</v>
      </c>
      <c r="Z57" s="44">
        <f>VLOOKUP($C57,Risk2561Q4!$D$3:$AE$90,28,0)</f>
        <v>1</v>
      </c>
      <c r="AA57" s="75">
        <f>VLOOKUP($C57,Point!$C$2:$F$900,4,0)</f>
        <v>1</v>
      </c>
      <c r="AB57" s="140">
        <f t="shared" si="1"/>
        <v>5.5</v>
      </c>
      <c r="AC57" s="221" t="s">
        <v>3867</v>
      </c>
    </row>
    <row r="58" spans="1:29" x14ac:dyDescent="0.4">
      <c r="A58" s="4">
        <v>8</v>
      </c>
      <c r="B58" s="35" t="s">
        <v>1563</v>
      </c>
      <c r="C58" s="63">
        <v>10706</v>
      </c>
      <c r="D58" s="45" t="s">
        <v>1564</v>
      </c>
      <c r="E58" s="4" t="s">
        <v>982</v>
      </c>
      <c r="F58" s="23" t="s">
        <v>1048</v>
      </c>
      <c r="G58" s="24">
        <v>114643</v>
      </c>
      <c r="H58" s="22">
        <v>283508139.67000002</v>
      </c>
      <c r="I58" s="22">
        <v>135939993.03</v>
      </c>
      <c r="J58" s="22">
        <v>70407381.819999993</v>
      </c>
      <c r="K58" s="22">
        <v>81229795.640000001</v>
      </c>
      <c r="L58" s="81">
        <v>0</v>
      </c>
      <c r="M58" s="184" t="str">
        <f>VLOOKUP($C58,Planfin!$C$3:$Q$90,14,0)</f>
        <v>0</v>
      </c>
      <c r="N58" s="184" t="str">
        <f>VLOOKUP($C58,Planfin!$C$3:$Q$90,15,0)</f>
        <v>0</v>
      </c>
      <c r="O58" s="72" t="str">
        <f>VLOOKUP(ผลตารางคะแนน!C58,UnitCost!C55:S515,17,0)</f>
        <v>1.0</v>
      </c>
      <c r="P58" s="72" t="str">
        <f>VLOOKUP(ผลตารางคะแนน!$C58,UnitCost!$C$3:$T$90,18,0)</f>
        <v>1.0</v>
      </c>
      <c r="Q58" s="72">
        <f>VLOOKUP($C58,'HGR '!$C$3:$Z$90,21,0)</f>
        <v>0</v>
      </c>
      <c r="R58" s="72">
        <f>VLOOKUP($C58,'HGR '!$C$3:$Z$90,22,0)</f>
        <v>0</v>
      </c>
      <c r="S58" s="72">
        <f>VLOOKUP($C58,'HGR '!$C$3:$Z$90,24,0)</f>
        <v>0</v>
      </c>
      <c r="T58" s="72">
        <f>VLOOKUP($C58,'HGR '!$C$3:$Z$90,23,0)</f>
        <v>0</v>
      </c>
      <c r="U58" s="115">
        <f>VLOOKUP($C58,อัตราการครองเตียง!$C$2:$M$897,10,0)</f>
        <v>102.89123523177769</v>
      </c>
      <c r="V58" s="44">
        <f>VLOOKUP($C58,อัตราการครองเตียง!$C$2:$M$897,11,0)</f>
        <v>1</v>
      </c>
      <c r="W58" s="94">
        <f>VLOOKUP($C58,CMI!$A$3:$U$899,7,0)</f>
        <v>1.1589</v>
      </c>
      <c r="X58" s="73">
        <f>VLOOKUP($C58,CMI!$A$3:$U$899,21,0)</f>
        <v>0</v>
      </c>
      <c r="Y58" s="74" t="str">
        <f>VLOOKUP($C58,Risk2561Q4!$D$3:$AB$90,25,0)</f>
        <v>B-</v>
      </c>
      <c r="Z58" s="44">
        <f>VLOOKUP($C58,Risk2561Q4!$D$3:$AE$90,28,0)</f>
        <v>1</v>
      </c>
      <c r="AA58" s="75">
        <f>VLOOKUP($C58,Point!$C$2:$F$900,4,0)</f>
        <v>1</v>
      </c>
      <c r="AB58" s="140">
        <f t="shared" si="1"/>
        <v>5</v>
      </c>
      <c r="AC58" s="221" t="s">
        <v>3867</v>
      </c>
    </row>
    <row r="59" spans="1:29" x14ac:dyDescent="0.4">
      <c r="A59" s="4">
        <v>8</v>
      </c>
      <c r="B59" s="35" t="s">
        <v>1563</v>
      </c>
      <c r="C59" s="63">
        <v>11042</v>
      </c>
      <c r="D59" s="45" t="s">
        <v>1565</v>
      </c>
      <c r="E59" s="4" t="s">
        <v>949</v>
      </c>
      <c r="F59" s="23" t="s">
        <v>3831</v>
      </c>
      <c r="G59" s="24">
        <v>58461</v>
      </c>
      <c r="H59" s="22">
        <v>34442665.560000002</v>
      </c>
      <c r="I59" s="22">
        <v>873005.51</v>
      </c>
      <c r="J59" s="22">
        <v>15379198.02</v>
      </c>
      <c r="K59" s="22">
        <v>7206683.5999999996</v>
      </c>
      <c r="L59" s="81">
        <v>0</v>
      </c>
      <c r="M59" s="184" t="str">
        <f>VLOOKUP($C59,Planfin!$C$3:$Q$90,14,0)</f>
        <v>0</v>
      </c>
      <c r="N59" s="184" t="str">
        <f>VLOOKUP($C59,Planfin!$C$3:$Q$90,15,0)</f>
        <v>0</v>
      </c>
      <c r="O59" s="72" t="str">
        <f>VLOOKUP(ผลตารางคะแนน!C59,UnitCost!C56:S516,17,0)</f>
        <v>1.0</v>
      </c>
      <c r="P59" s="72" t="str">
        <f>VLOOKUP(ผลตารางคะแนน!$C59,UnitCost!$C$3:$T$90,18,0)</f>
        <v>1.0</v>
      </c>
      <c r="Q59" s="72">
        <f>VLOOKUP($C59,'HGR '!$C$3:$Z$90,21,0)</f>
        <v>0</v>
      </c>
      <c r="R59" s="72">
        <f>VLOOKUP($C59,'HGR '!$C$3:$Z$90,22,0)</f>
        <v>0</v>
      </c>
      <c r="S59" s="72">
        <f>VLOOKUP($C59,'HGR '!$C$3:$Z$90,24,0)</f>
        <v>0</v>
      </c>
      <c r="T59" s="72">
        <f>VLOOKUP($C59,'HGR '!$C$3:$Z$90,23,0)</f>
        <v>0.5</v>
      </c>
      <c r="U59" s="115">
        <f>VLOOKUP($C59,อัตราการครองเตียง!$C$2:$M$897,10,0)</f>
        <v>102.93078586878154</v>
      </c>
      <c r="V59" s="44">
        <f>VLOOKUP($C59,อัตราการครองเตียง!$C$2:$M$897,11,0)</f>
        <v>1</v>
      </c>
      <c r="W59" s="94">
        <f>VLOOKUP($C59,CMI!$A$3:$U$899,7,0)</f>
        <v>0.57379999999999998</v>
      </c>
      <c r="X59" s="73">
        <f>VLOOKUP($C59,CMI!$A$3:$U$899,21,0)</f>
        <v>0</v>
      </c>
      <c r="Y59" s="74" t="str">
        <f>VLOOKUP($C59,Risk2561Q4!$D$3:$AB$90,25,0)</f>
        <v>B-</v>
      </c>
      <c r="Z59" s="44">
        <f>VLOOKUP($C59,Risk2561Q4!$D$3:$AE$90,28,0)</f>
        <v>1</v>
      </c>
      <c r="AA59" s="75">
        <f>VLOOKUP($C59,Point!$C$2:$F$900,4,0)</f>
        <v>1</v>
      </c>
      <c r="AB59" s="140">
        <f t="shared" si="1"/>
        <v>5.5</v>
      </c>
      <c r="AC59" s="221" t="s">
        <v>3867</v>
      </c>
    </row>
    <row r="60" spans="1:29" x14ac:dyDescent="0.4">
      <c r="A60" s="4">
        <v>8</v>
      </c>
      <c r="B60" s="35" t="s">
        <v>1563</v>
      </c>
      <c r="C60" s="63">
        <v>11044</v>
      </c>
      <c r="D60" s="45" t="s">
        <v>1566</v>
      </c>
      <c r="E60" s="4" t="s">
        <v>949</v>
      </c>
      <c r="F60" s="23" t="s">
        <v>955</v>
      </c>
      <c r="G60" s="24">
        <v>23941</v>
      </c>
      <c r="H60" s="22">
        <v>-6062800.3799999999</v>
      </c>
      <c r="I60" s="22">
        <v>-14274984.050000001</v>
      </c>
      <c r="J60" s="22">
        <v>-1136661.03</v>
      </c>
      <c r="K60" s="22">
        <v>-3368162.02</v>
      </c>
      <c r="L60" s="82">
        <v>7</v>
      </c>
      <c r="M60" s="184" t="str">
        <f>VLOOKUP($C60,Planfin!$C$3:$Q$90,14,0)</f>
        <v>0</v>
      </c>
      <c r="N60" s="184" t="str">
        <f>VLOOKUP($C60,Planfin!$C$3:$Q$90,15,0)</f>
        <v>0</v>
      </c>
      <c r="O60" s="72" t="str">
        <f>VLOOKUP(ผลตารางคะแนน!C60,UnitCost!C57:S517,17,0)</f>
        <v>1.0</v>
      </c>
      <c r="P60" s="72" t="str">
        <f>VLOOKUP(ผลตารางคะแนน!$C60,UnitCost!$C$3:$T$90,18,0)</f>
        <v>1.0</v>
      </c>
      <c r="Q60" s="72">
        <f>VLOOKUP($C60,'HGR '!$C$3:$Z$90,21,0)</f>
        <v>0</v>
      </c>
      <c r="R60" s="72">
        <f>VLOOKUP($C60,'HGR '!$C$3:$Z$90,22,0)</f>
        <v>0.5</v>
      </c>
      <c r="S60" s="72">
        <f>VLOOKUP($C60,'HGR '!$C$3:$Z$90,24,0)</f>
        <v>0</v>
      </c>
      <c r="T60" s="72">
        <f>VLOOKUP($C60,'HGR '!$C$3:$Z$90,23,0)</f>
        <v>0.5</v>
      </c>
      <c r="U60" s="115">
        <f>VLOOKUP($C60,อัตราการครองเตียง!$C$2:$M$897,10,0)</f>
        <v>44.493150684931507</v>
      </c>
      <c r="V60" s="44">
        <f>VLOOKUP($C60,อัตราการครองเตียง!$C$2:$M$897,11,0)</f>
        <v>0</v>
      </c>
      <c r="W60" s="94">
        <f>VLOOKUP($C60,CMI!$A$3:$U$899,7,0)</f>
        <v>0.621</v>
      </c>
      <c r="X60" s="73">
        <f>VLOOKUP($C60,CMI!$A$3:$U$899,21,0)</f>
        <v>1</v>
      </c>
      <c r="Y60" s="74" t="str">
        <f>VLOOKUP($C60,Risk2561Q4!$D$3:$AB$90,25,0)</f>
        <v>C-</v>
      </c>
      <c r="Z60" s="44">
        <f>VLOOKUP($C60,Risk2561Q4!$D$3:$AE$90,28,0)</f>
        <v>0</v>
      </c>
      <c r="AA60" s="75">
        <f>VLOOKUP($C60,Point!$C$2:$F$900,4,0)</f>
        <v>1</v>
      </c>
      <c r="AB60" s="140">
        <f t="shared" si="1"/>
        <v>5</v>
      </c>
      <c r="AC60" s="221" t="s">
        <v>3867</v>
      </c>
    </row>
    <row r="61" spans="1:29" x14ac:dyDescent="0.4">
      <c r="A61" s="4">
        <v>8</v>
      </c>
      <c r="B61" s="35" t="s">
        <v>1563</v>
      </c>
      <c r="C61" s="63">
        <v>11045</v>
      </c>
      <c r="D61" s="45" t="s">
        <v>1567</v>
      </c>
      <c r="E61" s="4" t="s">
        <v>949</v>
      </c>
      <c r="F61" s="23" t="s">
        <v>955</v>
      </c>
      <c r="G61" s="24">
        <v>20306</v>
      </c>
      <c r="H61" s="22">
        <v>-5250758.12</v>
      </c>
      <c r="I61" s="22">
        <v>-12257692.09</v>
      </c>
      <c r="J61" s="22">
        <v>-172505.17</v>
      </c>
      <c r="K61" s="22">
        <v>-2280501.64</v>
      </c>
      <c r="L61" s="82">
        <v>7</v>
      </c>
      <c r="M61" s="184" t="str">
        <f>VLOOKUP($C61,Planfin!$C$3:$Q$90,14,0)</f>
        <v>0</v>
      </c>
      <c r="N61" s="184" t="str">
        <f>VLOOKUP($C61,Planfin!$C$3:$Q$90,15,0)</f>
        <v>0</v>
      </c>
      <c r="O61" s="72" t="str">
        <f>VLOOKUP(ผลตารางคะแนน!C61,UnitCost!C58:S518,17,0)</f>
        <v>1.0</v>
      </c>
      <c r="P61" s="72" t="str">
        <f>VLOOKUP(ผลตารางคะแนน!$C61,UnitCost!$C$3:$T$90,18,0)</f>
        <v>1.0</v>
      </c>
      <c r="Q61" s="72">
        <f>VLOOKUP($C61,'HGR '!$C$3:$Z$90,21,0)</f>
        <v>0.5</v>
      </c>
      <c r="R61" s="72">
        <f>VLOOKUP($C61,'HGR '!$C$3:$Z$90,22,0)</f>
        <v>0.5</v>
      </c>
      <c r="S61" s="72">
        <f>VLOOKUP($C61,'HGR '!$C$3:$Z$90,24,0)</f>
        <v>0.5</v>
      </c>
      <c r="T61" s="72">
        <f>VLOOKUP($C61,'HGR '!$C$3:$Z$90,23,0)</f>
        <v>0.5</v>
      </c>
      <c r="U61" s="115">
        <f>VLOOKUP($C61,อัตราการครองเตียง!$C$2:$M$897,10,0)</f>
        <v>57.359208523592088</v>
      </c>
      <c r="V61" s="44">
        <f>VLOOKUP($C61,อัตราการครองเตียง!$C$2:$M$897,11,0)</f>
        <v>0</v>
      </c>
      <c r="W61" s="94">
        <f>VLOOKUP($C61,CMI!$A$3:$U$899,7,0)</f>
        <v>0.38919999999999999</v>
      </c>
      <c r="X61" s="73">
        <f>VLOOKUP($C61,CMI!$A$3:$U$899,21,0)</f>
        <v>0</v>
      </c>
      <c r="Y61" s="74" t="str">
        <f>VLOOKUP($C61,Risk2561Q4!$D$3:$AB$90,25,0)</f>
        <v>C</v>
      </c>
      <c r="Z61" s="44">
        <f>VLOOKUP($C61,Risk2561Q4!$D$3:$AE$90,28,0)</f>
        <v>0</v>
      </c>
      <c r="AA61" s="75">
        <f>VLOOKUP($C61,Point!$C$2:$F$900,4,0)</f>
        <v>1</v>
      </c>
      <c r="AB61" s="140">
        <f t="shared" si="1"/>
        <v>5</v>
      </c>
      <c r="AC61" s="221" t="s">
        <v>3867</v>
      </c>
    </row>
    <row r="62" spans="1:29" x14ac:dyDescent="0.4">
      <c r="A62" s="4">
        <v>8</v>
      </c>
      <c r="B62" s="35" t="s">
        <v>1563</v>
      </c>
      <c r="C62" s="63">
        <v>11448</v>
      </c>
      <c r="D62" s="45" t="s">
        <v>1568</v>
      </c>
      <c r="E62" s="4" t="s">
        <v>949</v>
      </c>
      <c r="F62" s="23" t="s">
        <v>958</v>
      </c>
      <c r="G62" s="24">
        <v>65171</v>
      </c>
      <c r="H62" s="22">
        <v>-47343413.310000002</v>
      </c>
      <c r="I62" s="22">
        <v>-135880123.03999999</v>
      </c>
      <c r="J62" s="22">
        <v>147959903.47999999</v>
      </c>
      <c r="K62" s="22">
        <v>106269472.27</v>
      </c>
      <c r="L62" s="81">
        <v>5</v>
      </c>
      <c r="M62" s="184" t="str">
        <f>VLOOKUP($C62,Planfin!$C$3:$Q$90,14,0)</f>
        <v>0</v>
      </c>
      <c r="N62" s="184" t="str">
        <f>VLOOKUP($C62,Planfin!$C$3:$Q$90,15,0)</f>
        <v>1.0</v>
      </c>
      <c r="O62" s="72" t="str">
        <f>VLOOKUP(ผลตารางคะแนน!C62,UnitCost!C59:S519,17,0)</f>
        <v>0</v>
      </c>
      <c r="P62" s="72" t="str">
        <f>VLOOKUP(ผลตารางคะแนน!$C62,UnitCost!$C$3:$T$90,18,0)</f>
        <v>1.0</v>
      </c>
      <c r="Q62" s="72">
        <f>VLOOKUP($C62,'HGR '!$C$3:$Z$90,21,0)</f>
        <v>0</v>
      </c>
      <c r="R62" s="72">
        <f>VLOOKUP($C62,'HGR '!$C$3:$Z$90,22,0)</f>
        <v>0</v>
      </c>
      <c r="S62" s="72">
        <f>VLOOKUP($C62,'HGR '!$C$3:$Z$90,24,0)</f>
        <v>0</v>
      </c>
      <c r="T62" s="72">
        <f>VLOOKUP($C62,'HGR '!$C$3:$Z$90,23,0)</f>
        <v>0</v>
      </c>
      <c r="U62" s="115">
        <f>VLOOKUP($C62,อัตราการครองเตียง!$C$2:$M$897,10,0)</f>
        <v>90.082191780821915</v>
      </c>
      <c r="V62" s="44">
        <f>VLOOKUP($C62,อัตราการครองเตียง!$C$2:$M$897,11,0)</f>
        <v>1</v>
      </c>
      <c r="W62" s="94">
        <f>VLOOKUP($C62,CMI!$A$3:$U$899,7,0)</f>
        <v>1.4761</v>
      </c>
      <c r="X62" s="73">
        <f>VLOOKUP($C62,CMI!$A$3:$U$899,21,0)</f>
        <v>1</v>
      </c>
      <c r="Y62" s="74" t="str">
        <f>VLOOKUP($C62,Risk2561Q4!$D$3:$AB$90,25,0)</f>
        <v>B-</v>
      </c>
      <c r="Z62" s="44">
        <f>VLOOKUP($C62,Risk2561Q4!$D$3:$AE$90,28,0)</f>
        <v>1</v>
      </c>
      <c r="AA62" s="75">
        <f>VLOOKUP($C62,Point!$C$2:$F$900,4,0)</f>
        <v>1</v>
      </c>
      <c r="AB62" s="140">
        <f t="shared" si="1"/>
        <v>6</v>
      </c>
      <c r="AC62" s="222" t="s">
        <v>3854</v>
      </c>
    </row>
    <row r="63" spans="1:29" x14ac:dyDescent="0.4">
      <c r="A63" s="4">
        <v>8</v>
      </c>
      <c r="B63" s="35" t="s">
        <v>1563</v>
      </c>
      <c r="C63" s="63">
        <v>21356</v>
      </c>
      <c r="D63" s="45" t="s">
        <v>1569</v>
      </c>
      <c r="E63" s="4" t="s">
        <v>949</v>
      </c>
      <c r="F63" s="23" t="s">
        <v>3835</v>
      </c>
      <c r="G63" s="24">
        <v>20422</v>
      </c>
      <c r="H63" s="22">
        <v>2303860.5299999998</v>
      </c>
      <c r="I63" s="22">
        <v>-4931158.4800000004</v>
      </c>
      <c r="J63" s="22">
        <v>-6819125.1600000001</v>
      </c>
      <c r="K63" s="22">
        <v>-9604349.8800000008</v>
      </c>
      <c r="L63" s="81">
        <v>5</v>
      </c>
      <c r="M63" s="184" t="str">
        <f>VLOOKUP($C63,Planfin!$C$3:$Q$90,14,0)</f>
        <v>1.0</v>
      </c>
      <c r="N63" s="184" t="str">
        <f>VLOOKUP($C63,Planfin!$C$3:$Q$90,15,0)</f>
        <v>0</v>
      </c>
      <c r="O63" s="72" t="str">
        <f>VLOOKUP(ผลตารางคะแนน!C63,UnitCost!C60:S520,17,0)</f>
        <v>1.0</v>
      </c>
      <c r="P63" s="72" t="str">
        <f>VLOOKUP(ผลตารางคะแนน!$C63,UnitCost!$C$3:$T$90,18,0)</f>
        <v>0</v>
      </c>
      <c r="Q63" s="72">
        <f>VLOOKUP($C63,'HGR '!$C$3:$Z$90,21,0)</f>
        <v>0</v>
      </c>
      <c r="R63" s="72">
        <f>VLOOKUP($C63,'HGR '!$C$3:$Z$90,22,0)</f>
        <v>0.5</v>
      </c>
      <c r="S63" s="72">
        <f>VLOOKUP($C63,'HGR '!$C$3:$Z$90,24,0)</f>
        <v>0.5</v>
      </c>
      <c r="T63" s="72">
        <f>VLOOKUP($C63,'HGR '!$C$3:$Z$90,23,0)</f>
        <v>0.5</v>
      </c>
      <c r="U63" s="115">
        <f>VLOOKUP($C63,อัตราการครองเตียง!$C$2:$M$897,10,0)</f>
        <v>39.251141552511413</v>
      </c>
      <c r="V63" s="44">
        <f>VLOOKUP($C63,อัตราการครองเตียง!$C$2:$M$897,11,0)</f>
        <v>0</v>
      </c>
      <c r="W63" s="94">
        <f>VLOOKUP($C63,CMI!$A$3:$U$899,7,0)</f>
        <v>0.45350000000000001</v>
      </c>
      <c r="X63" s="73">
        <f>VLOOKUP($C63,CMI!$A$3:$U$899,21,0)</f>
        <v>0</v>
      </c>
      <c r="Y63" s="74" t="str">
        <f>VLOOKUP($C63,Risk2561Q4!$D$3:$AB$90,25,0)</f>
        <v>C-</v>
      </c>
      <c r="Z63" s="44">
        <f>VLOOKUP($C63,Risk2561Q4!$D$3:$AE$90,28,0)</f>
        <v>0</v>
      </c>
      <c r="AA63" s="75">
        <f>VLOOKUP($C63,Point!$C$2:$F$900,4,0)</f>
        <v>1</v>
      </c>
      <c r="AB63" s="140">
        <f t="shared" si="1"/>
        <v>4.5</v>
      </c>
      <c r="AC63" s="141" t="s">
        <v>3862</v>
      </c>
    </row>
    <row r="64" spans="1:29" x14ac:dyDescent="0.4">
      <c r="A64" s="4">
        <v>8</v>
      </c>
      <c r="B64" s="35" t="s">
        <v>1563</v>
      </c>
      <c r="C64" s="63">
        <v>28778</v>
      </c>
      <c r="D64" s="45" t="s">
        <v>1570</v>
      </c>
      <c r="E64" s="4" t="s">
        <v>949</v>
      </c>
      <c r="F64" s="23" t="s">
        <v>977</v>
      </c>
      <c r="G64" s="24">
        <v>12091</v>
      </c>
      <c r="H64" s="22">
        <v>-5580282.8099999996</v>
      </c>
      <c r="I64" s="22">
        <v>-7710805.6500000004</v>
      </c>
      <c r="J64" s="22">
        <v>-5677685.4800000004</v>
      </c>
      <c r="K64" s="22">
        <v>-9677232.8599999994</v>
      </c>
      <c r="L64" s="82">
        <v>7</v>
      </c>
      <c r="M64" s="184" t="str">
        <f>VLOOKUP($C64,Planfin!$C$3:$Q$90,14,0)</f>
        <v>0</v>
      </c>
      <c r="N64" s="184" t="str">
        <f>VLOOKUP($C64,Planfin!$C$3:$Q$90,15,0)</f>
        <v>0</v>
      </c>
      <c r="O64" s="72" t="str">
        <f>VLOOKUP(ผลตารางคะแนน!C64,UnitCost!C61:S521,17,0)</f>
        <v>0</v>
      </c>
      <c r="P64" s="72" t="str">
        <f>VLOOKUP(ผลตารางคะแนน!$C64,UnitCost!$C$3:$T$90,18,0)</f>
        <v>1.0</v>
      </c>
      <c r="Q64" s="72">
        <f>VLOOKUP($C64,'HGR '!$C$3:$Z$90,21,0)</f>
        <v>0.5</v>
      </c>
      <c r="R64" s="72">
        <f>VLOOKUP($C64,'HGR '!$C$3:$Z$90,22,0)</f>
        <v>0.5</v>
      </c>
      <c r="S64" s="72">
        <f>VLOOKUP($C64,'HGR '!$C$3:$Z$90,24,0)</f>
        <v>0.5</v>
      </c>
      <c r="T64" s="72">
        <f>VLOOKUP($C64,'HGR '!$C$3:$Z$90,23,0)</f>
        <v>0.5</v>
      </c>
      <c r="U64" s="116">
        <f>VLOOKUP($C64,อัตราการครองเตียง!$C$2:$M$897,10,0)</f>
        <v>0</v>
      </c>
      <c r="V64" s="117">
        <f>VLOOKUP($C64,อัตราการครองเตียง!$C$2:$M$897,11,0)</f>
        <v>1</v>
      </c>
      <c r="W64" s="118">
        <f>VLOOKUP($C64,CMI!$A$3:$U$899,7,0)</f>
        <v>0.42409999999999998</v>
      </c>
      <c r="X64" s="119" t="s">
        <v>1985</v>
      </c>
      <c r="Y64" s="74" t="str">
        <f>VLOOKUP($C64,Risk2561Q4!$D$3:$AB$90,25,0)</f>
        <v>C</v>
      </c>
      <c r="Z64" s="44">
        <f>VLOOKUP($C64,Risk2561Q4!$D$3:$AE$90,28,0)</f>
        <v>0</v>
      </c>
      <c r="AA64" s="75">
        <f>VLOOKUP($C64,Point!$C$2:$F$900,4,0)</f>
        <v>1</v>
      </c>
      <c r="AB64" s="140">
        <f t="shared" si="1"/>
        <v>6</v>
      </c>
      <c r="AC64" s="222" t="s">
        <v>3854</v>
      </c>
    </row>
    <row r="65" spans="1:29" x14ac:dyDescent="0.4">
      <c r="A65" s="4">
        <v>8</v>
      </c>
      <c r="B65" s="35" t="s">
        <v>1563</v>
      </c>
      <c r="C65" s="63">
        <v>28811</v>
      </c>
      <c r="D65" s="45" t="s">
        <v>1571</v>
      </c>
      <c r="E65" s="4" t="s">
        <v>949</v>
      </c>
      <c r="F65" s="23" t="s">
        <v>3834</v>
      </c>
      <c r="G65" s="24">
        <v>36183</v>
      </c>
      <c r="H65" s="22">
        <v>14677603.300000001</v>
      </c>
      <c r="I65" s="22">
        <v>3530823.16</v>
      </c>
      <c r="J65" s="22">
        <v>-681647.87</v>
      </c>
      <c r="K65" s="22">
        <v>-5329414.7300000004</v>
      </c>
      <c r="L65" s="81">
        <v>1</v>
      </c>
      <c r="M65" s="184" t="str">
        <f>VLOOKUP($C65,Planfin!$C$3:$Q$90,14,0)</f>
        <v>0</v>
      </c>
      <c r="N65" s="184" t="str">
        <f>VLOOKUP($C65,Planfin!$C$3:$Q$90,15,0)</f>
        <v>1.0</v>
      </c>
      <c r="O65" s="72" t="str">
        <f>VLOOKUP(ผลตารางคะแนน!C65,UnitCost!C62:S522,17,0)</f>
        <v>1.0</v>
      </c>
      <c r="P65" s="72" t="str">
        <f>VLOOKUP(ผลตารางคะแนน!$C65,UnitCost!$C$3:$T$90,18,0)</f>
        <v>1.0</v>
      </c>
      <c r="Q65" s="72">
        <f>VLOOKUP($C65,'HGR '!$C$3:$Z$90,21,0)</f>
        <v>0</v>
      </c>
      <c r="R65" s="72">
        <f>VLOOKUP($C65,'HGR '!$C$3:$Z$90,22,0)</f>
        <v>0</v>
      </c>
      <c r="S65" s="72">
        <f>VLOOKUP($C65,'HGR '!$C$3:$Z$90,24,0)</f>
        <v>0</v>
      </c>
      <c r="T65" s="72">
        <f>VLOOKUP($C65,'HGR '!$C$3:$Z$90,23,0)</f>
        <v>0.5</v>
      </c>
      <c r="U65" s="115">
        <f>VLOOKUP($C65,อัตราการครองเตียง!$C$2:$M$897,10,0)</f>
        <v>52.575342465753423</v>
      </c>
      <c r="V65" s="44">
        <f>VLOOKUP($C65,อัตราการครองเตียง!$C$2:$M$897,11,0)</f>
        <v>0</v>
      </c>
      <c r="W65" s="94">
        <f>VLOOKUP($C65,CMI!$A$3:$U$899,7,0)</f>
        <v>0.67300000000000004</v>
      </c>
      <c r="X65" s="73">
        <f>VLOOKUP($C65,CMI!$A$3:$U$899,21,0)</f>
        <v>1</v>
      </c>
      <c r="Y65" s="74" t="str">
        <f>VLOOKUP($C65,Risk2561Q4!$D$3:$AB$90,25,0)</f>
        <v>F</v>
      </c>
      <c r="Z65" s="44">
        <f>VLOOKUP($C65,Risk2561Q4!$D$3:$AE$90,28,0)</f>
        <v>0</v>
      </c>
      <c r="AA65" s="75">
        <f>VLOOKUP($C65,Point!$C$2:$F$900,4,0)</f>
        <v>1</v>
      </c>
      <c r="AB65" s="140">
        <f t="shared" si="1"/>
        <v>5.5</v>
      </c>
      <c r="AC65" s="221" t="s">
        <v>3867</v>
      </c>
    </row>
    <row r="66" spans="1:29" x14ac:dyDescent="0.4">
      <c r="A66" s="4">
        <v>8</v>
      </c>
      <c r="B66" s="35" t="s">
        <v>1563</v>
      </c>
      <c r="C66" s="63">
        <v>28815</v>
      </c>
      <c r="D66" s="45" t="s">
        <v>1572</v>
      </c>
      <c r="E66" s="4" t="s">
        <v>949</v>
      </c>
      <c r="F66" s="23" t="s">
        <v>3834</v>
      </c>
      <c r="G66" s="24">
        <v>29269</v>
      </c>
      <c r="H66" s="22">
        <v>13506817.869999999</v>
      </c>
      <c r="I66" s="22">
        <v>6741761.79</v>
      </c>
      <c r="J66" s="22">
        <v>-6171257.8200000003</v>
      </c>
      <c r="K66" s="22">
        <v>-8647952.0399999991</v>
      </c>
      <c r="L66" s="81">
        <v>1</v>
      </c>
      <c r="M66" s="184" t="str">
        <f>VLOOKUP($C66,Planfin!$C$3:$Q$90,14,0)</f>
        <v>0</v>
      </c>
      <c r="N66" s="184" t="str">
        <f>VLOOKUP($C66,Planfin!$C$3:$Q$90,15,0)</f>
        <v>0</v>
      </c>
      <c r="O66" s="72" t="str">
        <f>VLOOKUP(ผลตารางคะแนน!C66,UnitCost!C63:S523,17,0)</f>
        <v>1.0</v>
      </c>
      <c r="P66" s="72" t="str">
        <f>VLOOKUP(ผลตารางคะแนน!$C66,UnitCost!$C$3:$T$90,18,0)</f>
        <v>0</v>
      </c>
      <c r="Q66" s="72">
        <f>VLOOKUP($C66,'HGR '!$C$3:$Z$90,21,0)</f>
        <v>0.5</v>
      </c>
      <c r="R66" s="72">
        <f>VLOOKUP($C66,'HGR '!$C$3:$Z$90,22,0)</f>
        <v>0.5</v>
      </c>
      <c r="S66" s="72">
        <f>VLOOKUP($C66,'HGR '!$C$3:$Z$90,24,0)</f>
        <v>0</v>
      </c>
      <c r="T66" s="72">
        <f>VLOOKUP($C66,'HGR '!$C$3:$Z$90,23,0)</f>
        <v>0.5</v>
      </c>
      <c r="U66" s="116">
        <f>VLOOKUP($C66,อัตราการครองเตียง!$C$2:$M$897,10,0)</f>
        <v>0</v>
      </c>
      <c r="V66" s="117">
        <f>VLOOKUP($C66,อัตราการครองเตียง!$C$2:$M$897,11,0)</f>
        <v>1</v>
      </c>
      <c r="W66" s="118">
        <f>VLOOKUP($C66,CMI!$A$3:$U$899,7,0)</f>
        <v>0.59989999999999999</v>
      </c>
      <c r="X66" s="119" t="s">
        <v>1985</v>
      </c>
      <c r="Y66" s="74" t="str">
        <f>VLOOKUP($C66,Risk2561Q4!$D$3:$AB$90,25,0)</f>
        <v>C-</v>
      </c>
      <c r="Z66" s="44">
        <f>VLOOKUP($C66,Risk2561Q4!$D$3:$AE$90,28,0)</f>
        <v>0</v>
      </c>
      <c r="AA66" s="75">
        <f>VLOOKUP($C66,Point!$C$2:$F$900,4,0)</f>
        <v>1</v>
      </c>
      <c r="AB66" s="140">
        <f t="shared" si="1"/>
        <v>5.5</v>
      </c>
      <c r="AC66" s="221" t="s">
        <v>3867</v>
      </c>
    </row>
    <row r="67" spans="1:29" x14ac:dyDescent="0.4">
      <c r="A67" s="4">
        <v>8</v>
      </c>
      <c r="B67" s="35" t="s">
        <v>1573</v>
      </c>
      <c r="C67" s="63">
        <v>10704</v>
      </c>
      <c r="D67" s="45" t="s">
        <v>1574</v>
      </c>
      <c r="E67" s="4" t="s">
        <v>982</v>
      </c>
      <c r="F67" s="23" t="s">
        <v>1048</v>
      </c>
      <c r="G67" s="24">
        <v>100365</v>
      </c>
      <c r="H67" s="22">
        <v>37912347.109999999</v>
      </c>
      <c r="I67" s="22">
        <v>-115117473.81999999</v>
      </c>
      <c r="J67" s="22">
        <v>29750102.960000001</v>
      </c>
      <c r="K67" s="22">
        <v>-16028599.689999999</v>
      </c>
      <c r="L67" s="81">
        <v>4</v>
      </c>
      <c r="M67" s="184" t="str">
        <f>VLOOKUP($C67,Planfin!$C$3:$Q$90,14,0)</f>
        <v>1.0</v>
      </c>
      <c r="N67" s="184" t="str">
        <f>VLOOKUP($C67,Planfin!$C$3:$Q$90,15,0)</f>
        <v>1.0</v>
      </c>
      <c r="O67" s="72" t="str">
        <f>VLOOKUP(ผลตารางคะแนน!C67,UnitCost!C64:S524,17,0)</f>
        <v>1.0</v>
      </c>
      <c r="P67" s="72" t="str">
        <f>VLOOKUP(ผลตารางคะแนน!$C67,UnitCost!$C$3:$T$90,18,0)</f>
        <v>1.0</v>
      </c>
      <c r="Q67" s="72">
        <f>VLOOKUP($C67,'HGR '!$C$3:$Z$90,21,0)</f>
        <v>0.5</v>
      </c>
      <c r="R67" s="72">
        <f>VLOOKUP($C67,'HGR '!$C$3:$Z$90,22,0)</f>
        <v>0.5</v>
      </c>
      <c r="S67" s="72">
        <f>VLOOKUP($C67,'HGR '!$C$3:$Z$90,24,0)</f>
        <v>0.5</v>
      </c>
      <c r="T67" s="72">
        <f>VLOOKUP($C67,'HGR '!$C$3:$Z$90,23,0)</f>
        <v>0</v>
      </c>
      <c r="U67" s="115">
        <f>VLOOKUP($C67,อัตราการครองเตียง!$C$2:$M$897,10,0)</f>
        <v>86.018915136350145</v>
      </c>
      <c r="V67" s="44">
        <f>VLOOKUP($C67,อัตราการครองเตียง!$C$2:$M$897,11,0)</f>
        <v>1</v>
      </c>
      <c r="W67" s="94">
        <f>VLOOKUP($C67,CMI!$A$3:$U$899,7,0)</f>
        <v>1.1099000000000001</v>
      </c>
      <c r="X67" s="73">
        <f>VLOOKUP($C67,CMI!$A$3:$U$899,21,0)</f>
        <v>0</v>
      </c>
      <c r="Y67" s="74" t="str">
        <f>VLOOKUP($C67,Risk2561Q4!$D$3:$AB$90,25,0)</f>
        <v>C-</v>
      </c>
      <c r="Z67" s="44">
        <f>VLOOKUP($C67,Risk2561Q4!$D$3:$AE$90,28,0)</f>
        <v>0</v>
      </c>
      <c r="AA67" s="75">
        <f>VLOOKUP($C67,Point!$C$2:$F$900,4,0)</f>
        <v>1</v>
      </c>
      <c r="AB67" s="140">
        <f t="shared" si="1"/>
        <v>7.5</v>
      </c>
      <c r="AC67" s="84" t="s">
        <v>3849</v>
      </c>
    </row>
    <row r="68" spans="1:29" x14ac:dyDescent="0.4">
      <c r="A68" s="4">
        <v>8</v>
      </c>
      <c r="B68" s="35" t="s">
        <v>1573</v>
      </c>
      <c r="C68" s="63">
        <v>10991</v>
      </c>
      <c r="D68" s="45" t="s">
        <v>1575</v>
      </c>
      <c r="E68" s="4" t="s">
        <v>949</v>
      </c>
      <c r="F68" s="23" t="s">
        <v>3833</v>
      </c>
      <c r="G68" s="24">
        <v>70977</v>
      </c>
      <c r="H68" s="22">
        <v>2756983.82</v>
      </c>
      <c r="I68" s="22">
        <v>-20957444.899999999</v>
      </c>
      <c r="J68" s="22">
        <v>3487820.42</v>
      </c>
      <c r="K68" s="22">
        <v>-3912679.26</v>
      </c>
      <c r="L68" s="81">
        <v>4</v>
      </c>
      <c r="M68" s="184" t="str">
        <f>VLOOKUP($C68,Planfin!$C$3:$Q$90,14,0)</f>
        <v>1.0</v>
      </c>
      <c r="N68" s="184" t="str">
        <f>VLOOKUP($C68,Planfin!$C$3:$Q$90,15,0)</f>
        <v>0</v>
      </c>
      <c r="O68" s="72" t="str">
        <f>VLOOKUP(ผลตารางคะแนน!C68,UnitCost!C65:S525,17,0)</f>
        <v>1.0</v>
      </c>
      <c r="P68" s="72" t="str">
        <f>VLOOKUP(ผลตารางคะแนน!$C68,UnitCost!$C$3:$T$90,18,0)</f>
        <v>1.0</v>
      </c>
      <c r="Q68" s="72">
        <f>VLOOKUP($C68,'HGR '!$C$3:$Z$90,21,0)</f>
        <v>0.5</v>
      </c>
      <c r="R68" s="72">
        <f>VLOOKUP($C68,'HGR '!$C$3:$Z$90,22,0)</f>
        <v>0.5</v>
      </c>
      <c r="S68" s="72">
        <f>VLOOKUP($C68,'HGR '!$C$3:$Z$90,24,0)</f>
        <v>0</v>
      </c>
      <c r="T68" s="72">
        <f>VLOOKUP($C68,'HGR '!$C$3:$Z$90,23,0)</f>
        <v>0.5</v>
      </c>
      <c r="U68" s="115">
        <f>VLOOKUP($C68,อัตราการครองเตียง!$C$2:$M$897,10,0)</f>
        <v>50.075342465753423</v>
      </c>
      <c r="V68" s="44">
        <f>VLOOKUP($C68,อัตราการครองเตียง!$C$2:$M$897,11,0)</f>
        <v>0</v>
      </c>
      <c r="W68" s="94">
        <f>VLOOKUP($C68,CMI!$A$3:$U$899,7,0)</f>
        <v>0.52280000000000004</v>
      </c>
      <c r="X68" s="73">
        <f>VLOOKUP($C68,CMI!$A$3:$U$899,21,0)</f>
        <v>0</v>
      </c>
      <c r="Y68" s="74" t="str">
        <f>VLOOKUP($C68,Risk2561Q4!$D$3:$AB$90,25,0)</f>
        <v>C-</v>
      </c>
      <c r="Z68" s="44">
        <f>VLOOKUP($C68,Risk2561Q4!$D$3:$AE$90,28,0)</f>
        <v>0</v>
      </c>
      <c r="AA68" s="75">
        <f>VLOOKUP($C68,Point!$C$2:$F$900,4,0)</f>
        <v>1</v>
      </c>
      <c r="AB68" s="140">
        <f t="shared" si="1"/>
        <v>5.5</v>
      </c>
      <c r="AC68" s="221" t="s">
        <v>3867</v>
      </c>
    </row>
    <row r="69" spans="1:29" x14ac:dyDescent="0.4">
      <c r="A69" s="4">
        <v>8</v>
      </c>
      <c r="B69" s="35" t="s">
        <v>1573</v>
      </c>
      <c r="C69" s="63">
        <v>10992</v>
      </c>
      <c r="D69" s="45" t="s">
        <v>1576</v>
      </c>
      <c r="E69" s="4" t="s">
        <v>949</v>
      </c>
      <c r="F69" s="23" t="s">
        <v>3832</v>
      </c>
      <c r="G69" s="24">
        <v>47716</v>
      </c>
      <c r="H69" s="22">
        <v>910289.28</v>
      </c>
      <c r="I69" s="22">
        <v>-12182368.59</v>
      </c>
      <c r="J69" s="22">
        <v>4180059.86</v>
      </c>
      <c r="K69" s="22">
        <v>-716874.47</v>
      </c>
      <c r="L69" s="81">
        <v>4</v>
      </c>
      <c r="M69" s="184" t="str">
        <f>VLOOKUP($C69,Planfin!$C$3:$Q$90,14,0)</f>
        <v>0</v>
      </c>
      <c r="N69" s="184" t="str">
        <f>VLOOKUP($C69,Planfin!$C$3:$Q$90,15,0)</f>
        <v>0</v>
      </c>
      <c r="O69" s="72" t="str">
        <f>VLOOKUP(ผลตารางคะแนน!C69,UnitCost!C66:S526,17,0)</f>
        <v>1.0</v>
      </c>
      <c r="P69" s="72" t="str">
        <f>VLOOKUP(ผลตารางคะแนน!$C69,UnitCost!$C$3:$T$90,18,0)</f>
        <v>1.0</v>
      </c>
      <c r="Q69" s="72">
        <f>VLOOKUP($C69,'HGR '!$C$3:$Z$90,21,0)</f>
        <v>0.5</v>
      </c>
      <c r="R69" s="72">
        <f>VLOOKUP($C69,'HGR '!$C$3:$Z$90,22,0)</f>
        <v>0</v>
      </c>
      <c r="S69" s="72">
        <f>VLOOKUP($C69,'HGR '!$C$3:$Z$90,24,0)</f>
        <v>0</v>
      </c>
      <c r="T69" s="72">
        <f>VLOOKUP($C69,'HGR '!$C$3:$Z$90,23,0)</f>
        <v>0.5</v>
      </c>
      <c r="U69" s="115">
        <f>VLOOKUP($C69,อัตราการครองเตียง!$C$2:$M$897,10,0)</f>
        <v>57.150684931506852</v>
      </c>
      <c r="V69" s="44">
        <f>VLOOKUP($C69,อัตราการครองเตียง!$C$2:$M$897,11,0)</f>
        <v>0</v>
      </c>
      <c r="W69" s="94">
        <f>VLOOKUP($C69,CMI!$A$3:$U$899,7,0)</f>
        <v>0.67789999999999995</v>
      </c>
      <c r="X69" s="73">
        <f>VLOOKUP($C69,CMI!$A$3:$U$899,21,0)</f>
        <v>1</v>
      </c>
      <c r="Y69" s="74" t="str">
        <f>VLOOKUP($C69,Risk2561Q4!$D$3:$AB$90,25,0)</f>
        <v>C-</v>
      </c>
      <c r="Z69" s="44">
        <f>VLOOKUP($C69,Risk2561Q4!$D$3:$AE$90,28,0)</f>
        <v>0</v>
      </c>
      <c r="AA69" s="75">
        <f>VLOOKUP($C69,Point!$C$2:$F$900,4,0)</f>
        <v>1</v>
      </c>
      <c r="AB69" s="140">
        <f t="shared" si="1"/>
        <v>5</v>
      </c>
      <c r="AC69" s="221" t="s">
        <v>3867</v>
      </c>
    </row>
    <row r="70" spans="1:29" x14ac:dyDescent="0.4">
      <c r="A70" s="4">
        <v>8</v>
      </c>
      <c r="B70" s="35" t="s">
        <v>1573</v>
      </c>
      <c r="C70" s="63">
        <v>10993</v>
      </c>
      <c r="D70" s="45" t="s">
        <v>1577</v>
      </c>
      <c r="E70" s="4" t="s">
        <v>949</v>
      </c>
      <c r="F70" s="23" t="s">
        <v>3831</v>
      </c>
      <c r="G70" s="24">
        <v>84907</v>
      </c>
      <c r="H70" s="22">
        <v>-3515858.47</v>
      </c>
      <c r="I70" s="22">
        <v>-29517785.16</v>
      </c>
      <c r="J70" s="22">
        <v>12669195.65</v>
      </c>
      <c r="K70" s="22">
        <v>327825.09999999998</v>
      </c>
      <c r="L70" s="81">
        <v>6</v>
      </c>
      <c r="M70" s="184" t="str">
        <f>VLOOKUP($C70,Planfin!$C$3:$Q$90,14,0)</f>
        <v>1.0</v>
      </c>
      <c r="N70" s="184" t="str">
        <f>VLOOKUP($C70,Planfin!$C$3:$Q$90,15,0)</f>
        <v>1.0</v>
      </c>
      <c r="O70" s="72" t="str">
        <f>VLOOKUP(ผลตารางคะแนน!C70,UnitCost!C67:S527,17,0)</f>
        <v>1.0</v>
      </c>
      <c r="P70" s="72" t="str">
        <f>VLOOKUP(ผลตารางคะแนน!$C70,UnitCost!$C$3:$T$90,18,0)</f>
        <v>1.0</v>
      </c>
      <c r="Q70" s="72">
        <f>VLOOKUP($C70,'HGR '!$C$3:$Z$90,21,0)</f>
        <v>0.5</v>
      </c>
      <c r="R70" s="72">
        <f>VLOOKUP($C70,'HGR '!$C$3:$Z$90,22,0)</f>
        <v>0</v>
      </c>
      <c r="S70" s="72">
        <f>VLOOKUP($C70,'HGR '!$C$3:$Z$90,24,0)</f>
        <v>0</v>
      </c>
      <c r="T70" s="72">
        <f>VLOOKUP($C70,'HGR '!$C$3:$Z$90,23,0)</f>
        <v>0.5</v>
      </c>
      <c r="U70" s="115">
        <f>VLOOKUP($C70,อัตราการครองเตียง!$C$2:$M$897,10,0)</f>
        <v>69.476407914764081</v>
      </c>
      <c r="V70" s="44">
        <f>VLOOKUP($C70,อัตราการครองเตียง!$C$2:$M$897,11,0)</f>
        <v>0</v>
      </c>
      <c r="W70" s="94">
        <f>VLOOKUP($C70,CMI!$A$3:$U$899,7,0)</f>
        <v>0.60440000000000005</v>
      </c>
      <c r="X70" s="73">
        <f>VLOOKUP($C70,CMI!$A$3:$U$899,21,0)</f>
        <v>1</v>
      </c>
      <c r="Y70" s="74" t="str">
        <f>VLOOKUP($C70,Risk2561Q4!$D$3:$AB$90,25,0)</f>
        <v>C</v>
      </c>
      <c r="Z70" s="44">
        <f>VLOOKUP($C70,Risk2561Q4!$D$3:$AE$90,28,0)</f>
        <v>0</v>
      </c>
      <c r="AA70" s="75">
        <f>VLOOKUP($C70,Point!$C$2:$F$900,4,0)</f>
        <v>1</v>
      </c>
      <c r="AB70" s="140">
        <f t="shared" si="1"/>
        <v>7</v>
      </c>
      <c r="AC70" s="84" t="s">
        <v>3849</v>
      </c>
    </row>
    <row r="71" spans="1:29" x14ac:dyDescent="0.4">
      <c r="A71" s="4">
        <v>8</v>
      </c>
      <c r="B71" s="35" t="s">
        <v>1573</v>
      </c>
      <c r="C71" s="63">
        <v>10994</v>
      </c>
      <c r="D71" s="45" t="s">
        <v>1578</v>
      </c>
      <c r="E71" s="4" t="s">
        <v>949</v>
      </c>
      <c r="F71" s="23" t="s">
        <v>3832</v>
      </c>
      <c r="G71" s="24">
        <v>53812</v>
      </c>
      <c r="H71" s="22">
        <v>5465712.2000000002</v>
      </c>
      <c r="I71" s="22">
        <v>-10703940.59</v>
      </c>
      <c r="J71" s="22">
        <v>3288430.65</v>
      </c>
      <c r="K71" s="22">
        <v>-575622.68000000005</v>
      </c>
      <c r="L71" s="81">
        <v>4</v>
      </c>
      <c r="M71" s="184" t="str">
        <f>VLOOKUP($C71,Planfin!$C$3:$Q$90,14,0)</f>
        <v>0</v>
      </c>
      <c r="N71" s="184" t="str">
        <f>VLOOKUP($C71,Planfin!$C$3:$Q$90,15,0)</f>
        <v>1.0</v>
      </c>
      <c r="O71" s="72" t="str">
        <f>VLOOKUP(ผลตารางคะแนน!C71,UnitCost!C68:S528,17,0)</f>
        <v>1.0</v>
      </c>
      <c r="P71" s="72" t="str">
        <f>VLOOKUP(ผลตารางคะแนน!$C71,UnitCost!$C$3:$T$90,18,0)</f>
        <v>1.0</v>
      </c>
      <c r="Q71" s="72">
        <f>VLOOKUP($C71,'HGR '!$C$3:$Z$90,21,0)</f>
        <v>0.5</v>
      </c>
      <c r="R71" s="72">
        <f>VLOOKUP($C71,'HGR '!$C$3:$Z$90,22,0)</f>
        <v>0</v>
      </c>
      <c r="S71" s="72">
        <f>VLOOKUP($C71,'HGR '!$C$3:$Z$90,24,0)</f>
        <v>0</v>
      </c>
      <c r="T71" s="72">
        <f>VLOOKUP($C71,'HGR '!$C$3:$Z$90,23,0)</f>
        <v>0</v>
      </c>
      <c r="U71" s="115">
        <f>VLOOKUP($C71,อัตราการครองเตียง!$C$2:$M$897,10,0)</f>
        <v>66.94063926940639</v>
      </c>
      <c r="V71" s="44">
        <f>VLOOKUP($C71,อัตราการครองเตียง!$C$2:$M$897,11,0)</f>
        <v>0</v>
      </c>
      <c r="W71" s="94">
        <f>VLOOKUP($C71,CMI!$A$3:$U$899,7,0)</f>
        <v>0.6956</v>
      </c>
      <c r="X71" s="73">
        <f>VLOOKUP($C71,CMI!$A$3:$U$899,21,0)</f>
        <v>1</v>
      </c>
      <c r="Y71" s="74" t="str">
        <f>VLOOKUP($C71,Risk2561Q4!$D$3:$AB$90,25,0)</f>
        <v>C-</v>
      </c>
      <c r="Z71" s="44">
        <f>VLOOKUP($C71,Risk2561Q4!$D$3:$AE$90,28,0)</f>
        <v>0</v>
      </c>
      <c r="AA71" s="75">
        <f>VLOOKUP($C71,Point!$C$2:$F$900,4,0)</f>
        <v>1</v>
      </c>
      <c r="AB71" s="140">
        <f t="shared" si="1"/>
        <v>5.5</v>
      </c>
      <c r="AC71" s="221" t="s">
        <v>3867</v>
      </c>
    </row>
    <row r="72" spans="1:29" x14ac:dyDescent="0.4">
      <c r="A72" s="4">
        <v>8</v>
      </c>
      <c r="B72" s="35" t="s">
        <v>1573</v>
      </c>
      <c r="C72" s="63">
        <v>23367</v>
      </c>
      <c r="D72" s="45" t="s">
        <v>1579</v>
      </c>
      <c r="E72" s="4" t="s">
        <v>949</v>
      </c>
      <c r="F72" s="23" t="s">
        <v>955</v>
      </c>
      <c r="G72" s="24">
        <v>29545</v>
      </c>
      <c r="H72" s="22">
        <v>3960693.42</v>
      </c>
      <c r="I72" s="22">
        <v>-7282513.7300000004</v>
      </c>
      <c r="J72" s="22">
        <v>2110715.27</v>
      </c>
      <c r="K72" s="22">
        <v>-6731099.1900000004</v>
      </c>
      <c r="L72" s="81">
        <v>4</v>
      </c>
      <c r="M72" s="184" t="str">
        <f>VLOOKUP($C72,Planfin!$C$3:$Q$90,14,0)</f>
        <v>0</v>
      </c>
      <c r="N72" s="184" t="str">
        <f>VLOOKUP($C72,Planfin!$C$3:$Q$90,15,0)</f>
        <v>0</v>
      </c>
      <c r="O72" s="72" t="str">
        <f>VLOOKUP(ผลตารางคะแนน!C72,UnitCost!C69:S529,17,0)</f>
        <v>1.0</v>
      </c>
      <c r="P72" s="72" t="str">
        <f>VLOOKUP(ผลตารางคะแนน!$C72,UnitCost!$C$3:$T$90,18,0)</f>
        <v>1.0</v>
      </c>
      <c r="Q72" s="72">
        <f>VLOOKUP($C72,'HGR '!$C$3:$Z$90,21,0)</f>
        <v>0.5</v>
      </c>
      <c r="R72" s="72">
        <f>VLOOKUP($C72,'HGR '!$C$3:$Z$90,22,0)</f>
        <v>0</v>
      </c>
      <c r="S72" s="72">
        <f>VLOOKUP($C72,'HGR '!$C$3:$Z$90,24,0)</f>
        <v>0</v>
      </c>
      <c r="T72" s="72">
        <f>VLOOKUP($C72,'HGR '!$C$3:$Z$90,23,0)</f>
        <v>0</v>
      </c>
      <c r="U72" s="115">
        <f>VLOOKUP($C72,อัตราการครองเตียง!$C$2:$M$897,10,0)</f>
        <v>59.945205479452056</v>
      </c>
      <c r="V72" s="44">
        <f>VLOOKUP($C72,อัตราการครองเตียง!$C$2:$M$897,11,0)</f>
        <v>0</v>
      </c>
      <c r="W72" s="94">
        <f>VLOOKUP($C72,CMI!$A$3:$U$899,7,0)</f>
        <v>0.85299999999999998</v>
      </c>
      <c r="X72" s="73">
        <f>VLOOKUP($C72,CMI!$A$3:$U$899,21,0)</f>
        <v>1</v>
      </c>
      <c r="Y72" s="74" t="str">
        <f>VLOOKUP($C72,Risk2561Q4!$D$3:$AB$90,25,0)</f>
        <v>D</v>
      </c>
      <c r="Z72" s="44">
        <f>VLOOKUP($C72,Risk2561Q4!$D$3:$AE$90,28,0)</f>
        <v>0</v>
      </c>
      <c r="AA72" s="75">
        <f>VLOOKUP($C72,Point!$C$2:$F$900,4,0)</f>
        <v>1</v>
      </c>
      <c r="AB72" s="140">
        <f t="shared" si="1"/>
        <v>4.5</v>
      </c>
      <c r="AC72" s="141" t="s">
        <v>3862</v>
      </c>
    </row>
    <row r="73" spans="1:29" x14ac:dyDescent="0.4">
      <c r="A73" s="4">
        <v>8</v>
      </c>
      <c r="B73" s="35" t="s">
        <v>1580</v>
      </c>
      <c r="C73" s="63">
        <v>10671</v>
      </c>
      <c r="D73" s="45" t="s">
        <v>1581</v>
      </c>
      <c r="E73" s="4" t="s">
        <v>945</v>
      </c>
      <c r="F73" s="23" t="s">
        <v>3830</v>
      </c>
      <c r="G73" s="24">
        <v>254736</v>
      </c>
      <c r="H73" s="22">
        <v>1181078368.1400001</v>
      </c>
      <c r="I73" s="22">
        <v>573056950.88</v>
      </c>
      <c r="J73" s="22">
        <v>184882957.13</v>
      </c>
      <c r="K73" s="22">
        <v>75560347.030000001</v>
      </c>
      <c r="L73" s="81">
        <v>0</v>
      </c>
      <c r="M73" s="184" t="str">
        <f>VLOOKUP($C73,Planfin!$C$3:$Q$90,14,0)</f>
        <v>1.0</v>
      </c>
      <c r="N73" s="184" t="str">
        <f>VLOOKUP($C73,Planfin!$C$3:$Q$90,15,0)</f>
        <v>1.0</v>
      </c>
      <c r="O73" s="72" t="str">
        <f>VLOOKUP(ผลตารางคะแนน!C73,UnitCost!C70:S530,17,0)</f>
        <v>1.0</v>
      </c>
      <c r="P73" s="72" t="str">
        <f>VLOOKUP(ผลตารางคะแนน!$C73,UnitCost!$C$3:$T$90,18,0)</f>
        <v>1.0</v>
      </c>
      <c r="Q73" s="72">
        <f>VLOOKUP($C73,'HGR '!$C$3:$Z$90,21,0)</f>
        <v>0</v>
      </c>
      <c r="R73" s="72">
        <f>VLOOKUP($C73,'HGR '!$C$3:$Z$90,22,0)</f>
        <v>0</v>
      </c>
      <c r="S73" s="72">
        <f>VLOOKUP($C73,'HGR '!$C$3:$Z$90,24,0)</f>
        <v>0</v>
      </c>
      <c r="T73" s="72">
        <f>VLOOKUP($C73,'HGR '!$C$3:$Z$90,23,0)</f>
        <v>0</v>
      </c>
      <c r="U73" s="115">
        <f>VLOOKUP($C73,อัตราการครองเตียง!$C$2:$M$897,10,0)</f>
        <v>112.79360909310243</v>
      </c>
      <c r="V73" s="44">
        <f>VLOOKUP($C73,อัตราการครองเตียง!$C$2:$M$897,11,0)</f>
        <v>1</v>
      </c>
      <c r="W73" s="124">
        <f>VLOOKUP($C73,CMI!$A$3:$U$899,7,0)</f>
        <v>1.9312</v>
      </c>
      <c r="X73" s="73">
        <f>VLOOKUP($C73,CMI!$A$3:$U$899,21,0)</f>
        <v>1</v>
      </c>
      <c r="Y73" s="74" t="str">
        <f>VLOOKUP($C73,Risk2561Q4!$D$3:$AB$90,25,0)</f>
        <v>C</v>
      </c>
      <c r="Z73" s="44">
        <f>VLOOKUP($C73,Risk2561Q4!$D$3:$AE$90,28,0)</f>
        <v>0</v>
      </c>
      <c r="AA73" s="75">
        <f>VLOOKUP($C73,Point!$C$2:$F$900,4,0)</f>
        <v>1</v>
      </c>
      <c r="AB73" s="140">
        <f t="shared" si="1"/>
        <v>7</v>
      </c>
      <c r="AC73" s="84" t="s">
        <v>3849</v>
      </c>
    </row>
    <row r="74" spans="1:29" x14ac:dyDescent="0.4">
      <c r="A74" s="4">
        <v>8</v>
      </c>
      <c r="B74" s="35" t="s">
        <v>1580</v>
      </c>
      <c r="C74" s="63">
        <v>11013</v>
      </c>
      <c r="D74" s="45" t="s">
        <v>1582</v>
      </c>
      <c r="E74" s="4" t="s">
        <v>949</v>
      </c>
      <c r="F74" s="23" t="s">
        <v>3832</v>
      </c>
      <c r="G74" s="24">
        <v>51630</v>
      </c>
      <c r="H74" s="22">
        <v>6011350.75</v>
      </c>
      <c r="I74" s="22">
        <v>-4050554.71</v>
      </c>
      <c r="J74" s="22">
        <v>9414705.0700000003</v>
      </c>
      <c r="K74" s="22">
        <v>7314688.9100000001</v>
      </c>
      <c r="L74" s="81">
        <v>1</v>
      </c>
      <c r="M74" s="184" t="str">
        <f>VLOOKUP($C74,Planfin!$C$3:$Q$90,14,0)</f>
        <v>0</v>
      </c>
      <c r="N74" s="184" t="str">
        <f>VLOOKUP($C74,Planfin!$C$3:$Q$90,15,0)</f>
        <v>1.0</v>
      </c>
      <c r="O74" s="72" t="str">
        <f>VLOOKUP(ผลตารางคะแนน!C74,UnitCost!C71:S531,17,0)</f>
        <v>1.0</v>
      </c>
      <c r="P74" s="72" t="str">
        <f>VLOOKUP(ผลตารางคะแนน!$C74,UnitCost!$C$3:$T$90,18,0)</f>
        <v>1.0</v>
      </c>
      <c r="Q74" s="72">
        <f>VLOOKUP($C74,'HGR '!$C$3:$Z$90,21,0)</f>
        <v>0.5</v>
      </c>
      <c r="R74" s="72">
        <f>VLOOKUP($C74,'HGR '!$C$3:$Z$90,22,0)</f>
        <v>0</v>
      </c>
      <c r="S74" s="72">
        <f>VLOOKUP($C74,'HGR '!$C$3:$Z$90,24,0)</f>
        <v>0</v>
      </c>
      <c r="T74" s="72">
        <f>VLOOKUP($C74,'HGR '!$C$3:$Z$90,23,0)</f>
        <v>0</v>
      </c>
      <c r="U74" s="115">
        <f>VLOOKUP($C74,อัตราการครองเตียง!$C$2:$M$897,10,0)</f>
        <v>125.8082191780822</v>
      </c>
      <c r="V74" s="44">
        <f>VLOOKUP($C74,อัตราการครองเตียง!$C$2:$M$897,11,0)</f>
        <v>1</v>
      </c>
      <c r="W74" s="94">
        <f>VLOOKUP($C74,CMI!$A$3:$U$899,7,0)</f>
        <v>0.57050000000000001</v>
      </c>
      <c r="X74" s="73">
        <f>VLOOKUP($C74,CMI!$A$3:$U$899,21,0)</f>
        <v>0</v>
      </c>
      <c r="Y74" s="74" t="str">
        <f>VLOOKUP($C74,Risk2561Q4!$D$3:$AB$90,25,0)</f>
        <v>B</v>
      </c>
      <c r="Z74" s="44">
        <f>VLOOKUP($C74,Risk2561Q4!$D$3:$AE$90,28,0)</f>
        <v>1</v>
      </c>
      <c r="AA74" s="75">
        <f>VLOOKUP($C74,Point!$C$2:$F$900,4,0)</f>
        <v>1</v>
      </c>
      <c r="AB74" s="140">
        <f t="shared" si="1"/>
        <v>6.5</v>
      </c>
      <c r="AC74" s="222" t="s">
        <v>3854</v>
      </c>
    </row>
    <row r="75" spans="1:29" x14ac:dyDescent="0.4">
      <c r="A75" s="4">
        <v>8</v>
      </c>
      <c r="B75" s="35" t="s">
        <v>1580</v>
      </c>
      <c r="C75" s="63">
        <v>11014</v>
      </c>
      <c r="D75" s="45" t="s">
        <v>1583</v>
      </c>
      <c r="E75" s="4" t="s">
        <v>949</v>
      </c>
      <c r="F75" s="23" t="s">
        <v>3832</v>
      </c>
      <c r="G75" s="24">
        <v>50073</v>
      </c>
      <c r="H75" s="22">
        <v>-3791128.2</v>
      </c>
      <c r="I75" s="22">
        <v>-14073832.439999999</v>
      </c>
      <c r="J75" s="22">
        <v>8637140.5800000001</v>
      </c>
      <c r="K75" s="22">
        <v>5929913.0999999996</v>
      </c>
      <c r="L75" s="81">
        <v>6</v>
      </c>
      <c r="M75" s="184" t="str">
        <f>VLOOKUP($C75,Planfin!$C$3:$Q$90,14,0)</f>
        <v>1.0</v>
      </c>
      <c r="N75" s="184" t="str">
        <f>VLOOKUP($C75,Planfin!$C$3:$Q$90,15,0)</f>
        <v>1.0</v>
      </c>
      <c r="O75" s="72" t="str">
        <f>VLOOKUP(ผลตารางคะแนน!C75,UnitCost!C72:S532,17,0)</f>
        <v>1.0</v>
      </c>
      <c r="P75" s="72" t="str">
        <f>VLOOKUP(ผลตารางคะแนน!$C75,UnitCost!$C$3:$T$90,18,0)</f>
        <v>1.0</v>
      </c>
      <c r="Q75" s="72">
        <f>VLOOKUP($C75,'HGR '!$C$3:$Z$90,21,0)</f>
        <v>0.5</v>
      </c>
      <c r="R75" s="72">
        <f>VLOOKUP($C75,'HGR '!$C$3:$Z$90,22,0)</f>
        <v>0.5</v>
      </c>
      <c r="S75" s="72">
        <f>VLOOKUP($C75,'HGR '!$C$3:$Z$90,24,0)</f>
        <v>0</v>
      </c>
      <c r="T75" s="72">
        <f>VLOOKUP($C75,'HGR '!$C$3:$Z$90,23,0)</f>
        <v>0.5</v>
      </c>
      <c r="U75" s="115">
        <f>VLOOKUP($C75,อัตราการครองเตียง!$C$2:$M$897,10,0)</f>
        <v>85.883887801696019</v>
      </c>
      <c r="V75" s="44">
        <f>VLOOKUP($C75,อัตราการครองเตียง!$C$2:$M$897,11,0)</f>
        <v>1</v>
      </c>
      <c r="W75" s="94">
        <f>VLOOKUP($C75,CMI!$A$3:$U$899,7,0)</f>
        <v>0.58830000000000005</v>
      </c>
      <c r="X75" s="73">
        <f>VLOOKUP($C75,CMI!$A$3:$U$899,21,0)</f>
        <v>0</v>
      </c>
      <c r="Y75" s="74" t="str">
        <f>VLOOKUP($C75,Risk2561Q4!$D$3:$AB$90,25,0)</f>
        <v>B-</v>
      </c>
      <c r="Z75" s="44">
        <f>VLOOKUP($C75,Risk2561Q4!$D$3:$AE$90,28,0)</f>
        <v>1</v>
      </c>
      <c r="AA75" s="75">
        <f>VLOOKUP($C75,Point!$C$2:$F$900,4,0)</f>
        <v>1</v>
      </c>
      <c r="AB75" s="140">
        <f t="shared" si="1"/>
        <v>8.5</v>
      </c>
      <c r="AC75" s="142" t="s">
        <v>946</v>
      </c>
    </row>
    <row r="76" spans="1:29" x14ac:dyDescent="0.4">
      <c r="A76" s="4">
        <v>8</v>
      </c>
      <c r="B76" s="35" t="s">
        <v>1580</v>
      </c>
      <c r="C76" s="63">
        <v>11015</v>
      </c>
      <c r="D76" s="45" t="s">
        <v>1584</v>
      </c>
      <c r="E76" s="4" t="s">
        <v>982</v>
      </c>
      <c r="F76" s="23" t="s">
        <v>1978</v>
      </c>
      <c r="G76" s="24">
        <v>85389</v>
      </c>
      <c r="H76" s="22">
        <v>-2518950.0499999998</v>
      </c>
      <c r="I76" s="22">
        <v>-67993593.599999994</v>
      </c>
      <c r="J76" s="22">
        <v>15061906.57</v>
      </c>
      <c r="K76" s="22">
        <v>63168635.689999998</v>
      </c>
      <c r="L76" s="81">
        <v>4</v>
      </c>
      <c r="M76" s="184" t="str">
        <f>VLOOKUP($C76,Planfin!$C$3:$Q$90,14,0)</f>
        <v>0</v>
      </c>
      <c r="N76" s="184" t="str">
        <f>VLOOKUP($C76,Planfin!$C$3:$Q$90,15,0)</f>
        <v>0</v>
      </c>
      <c r="O76" s="72" t="str">
        <f>VLOOKUP(ผลตารางคะแนน!C76,UnitCost!C73:S533,17,0)</f>
        <v>1.0</v>
      </c>
      <c r="P76" s="72" t="str">
        <f>VLOOKUP(ผลตารางคะแนน!$C76,UnitCost!$C$3:$T$90,18,0)</f>
        <v>1.0</v>
      </c>
      <c r="Q76" s="72">
        <f>VLOOKUP($C76,'HGR '!$C$3:$Z$90,21,0)</f>
        <v>0.5</v>
      </c>
      <c r="R76" s="72">
        <f>VLOOKUP($C76,'HGR '!$C$3:$Z$90,22,0)</f>
        <v>0</v>
      </c>
      <c r="S76" s="72">
        <f>VLOOKUP($C76,'HGR '!$C$3:$Z$90,24,0)</f>
        <v>0.5</v>
      </c>
      <c r="T76" s="72">
        <f>VLOOKUP($C76,'HGR '!$C$3:$Z$90,23,0)</f>
        <v>0</v>
      </c>
      <c r="U76" s="115">
        <f>VLOOKUP($C76,อัตราการครองเตียง!$C$2:$M$897,10,0)</f>
        <v>96.61948249619482</v>
      </c>
      <c r="V76" s="44">
        <f>VLOOKUP($C76,อัตราการครองเตียง!$C$2:$M$897,11,0)</f>
        <v>1</v>
      </c>
      <c r="W76" s="94">
        <f>VLOOKUP($C76,CMI!$A$3:$U$899,7,0)</f>
        <v>1.0128999999999999</v>
      </c>
      <c r="X76" s="73">
        <f>VLOOKUP($C76,CMI!$A$3:$U$899,21,0)</f>
        <v>1</v>
      </c>
      <c r="Y76" s="74" t="str">
        <f>VLOOKUP($C76,Risk2561Q4!$D$3:$AB$90,25,0)</f>
        <v>C</v>
      </c>
      <c r="Z76" s="44">
        <f>VLOOKUP($C76,Risk2561Q4!$D$3:$AE$90,28,0)</f>
        <v>0</v>
      </c>
      <c r="AA76" s="75">
        <f>VLOOKUP($C76,Point!$C$2:$F$900,4,0)</f>
        <v>1</v>
      </c>
      <c r="AB76" s="140">
        <f t="shared" si="1"/>
        <v>6</v>
      </c>
      <c r="AC76" s="222" t="s">
        <v>3854</v>
      </c>
    </row>
    <row r="77" spans="1:29" x14ac:dyDescent="0.4">
      <c r="A77" s="4">
        <v>8</v>
      </c>
      <c r="B77" s="35" t="s">
        <v>1580</v>
      </c>
      <c r="C77" s="63">
        <v>11016</v>
      </c>
      <c r="D77" s="45" t="s">
        <v>1585</v>
      </c>
      <c r="E77" s="4" t="s">
        <v>949</v>
      </c>
      <c r="F77" s="23" t="s">
        <v>977</v>
      </c>
      <c r="G77" s="24">
        <v>3773</v>
      </c>
      <c r="H77" s="22">
        <v>-5707545.1399999997</v>
      </c>
      <c r="I77" s="22">
        <v>-8715580.3399999999</v>
      </c>
      <c r="J77" s="22">
        <v>2654977.19</v>
      </c>
      <c r="K77" s="22">
        <v>695073.67</v>
      </c>
      <c r="L77" s="81">
        <v>6</v>
      </c>
      <c r="M77" s="184" t="str">
        <f>VLOOKUP($C77,Planfin!$C$3:$Q$90,14,0)</f>
        <v>1.0</v>
      </c>
      <c r="N77" s="184" t="str">
        <f>VLOOKUP($C77,Planfin!$C$3:$Q$90,15,0)</f>
        <v>0</v>
      </c>
      <c r="O77" s="72" t="str">
        <f>VLOOKUP(ผลตารางคะแนน!C77,UnitCost!C74:S534,17,0)</f>
        <v>1.0</v>
      </c>
      <c r="P77" s="72" t="str">
        <f>VLOOKUP(ผลตารางคะแนน!$C77,UnitCost!$C$3:$T$90,18,0)</f>
        <v>0</v>
      </c>
      <c r="Q77" s="72">
        <f>VLOOKUP($C77,'HGR '!$C$3:$Z$90,21,0)</f>
        <v>0.5</v>
      </c>
      <c r="R77" s="72">
        <f>VLOOKUP($C77,'HGR '!$C$3:$Z$90,22,0)</f>
        <v>0.5</v>
      </c>
      <c r="S77" s="72">
        <f>VLOOKUP($C77,'HGR '!$C$3:$Z$90,24,0)</f>
        <v>0.5</v>
      </c>
      <c r="T77" s="72">
        <f>VLOOKUP($C77,'HGR '!$C$3:$Z$90,23,0)</f>
        <v>0.5</v>
      </c>
      <c r="U77" s="115">
        <f>VLOOKUP($C77,อัตราการครองเตียง!$C$2:$M$897,10,0)</f>
        <v>8.3013698630136989</v>
      </c>
      <c r="V77" s="44">
        <f>VLOOKUP($C77,อัตราการครองเตียง!$C$2:$M$897,11,0)</f>
        <v>0</v>
      </c>
      <c r="W77" s="94">
        <f>VLOOKUP($C77,CMI!$A$3:$U$899,7,0)</f>
        <v>0.20899999999999999</v>
      </c>
      <c r="X77" s="73">
        <f>VLOOKUP($C77,CMI!$A$3:$U$899,21,0)</f>
        <v>0</v>
      </c>
      <c r="Y77" s="74" t="str">
        <f>VLOOKUP($C77,Risk2561Q4!$D$3:$AB$90,25,0)</f>
        <v>D</v>
      </c>
      <c r="Z77" s="44">
        <f>VLOOKUP($C77,Risk2561Q4!$D$3:$AE$90,28,0)</f>
        <v>0</v>
      </c>
      <c r="AA77" s="75">
        <f>VLOOKUP($C77,Point!$C$2:$F$900,4,0)</f>
        <v>1</v>
      </c>
      <c r="AB77" s="140">
        <f t="shared" si="1"/>
        <v>5</v>
      </c>
      <c r="AC77" s="221" t="s">
        <v>3867</v>
      </c>
    </row>
    <row r="78" spans="1:29" x14ac:dyDescent="0.4">
      <c r="A78" s="4">
        <v>8</v>
      </c>
      <c r="B78" s="35" t="s">
        <v>1580</v>
      </c>
      <c r="C78" s="63">
        <v>11017</v>
      </c>
      <c r="D78" s="45" t="s">
        <v>1586</v>
      </c>
      <c r="E78" s="4" t="s">
        <v>949</v>
      </c>
      <c r="F78" s="23" t="s">
        <v>3832</v>
      </c>
      <c r="G78" s="24">
        <v>38089</v>
      </c>
      <c r="H78" s="22">
        <v>10165890.75</v>
      </c>
      <c r="I78" s="22">
        <v>1969893.17</v>
      </c>
      <c r="J78" s="22">
        <v>8234511.9900000002</v>
      </c>
      <c r="K78" s="22">
        <v>4229622.33</v>
      </c>
      <c r="L78" s="81">
        <v>0</v>
      </c>
      <c r="M78" s="184" t="str">
        <f>VLOOKUP($C78,Planfin!$C$3:$Q$90,14,0)</f>
        <v>1.0</v>
      </c>
      <c r="N78" s="184" t="str">
        <f>VLOOKUP($C78,Planfin!$C$3:$Q$90,15,0)</f>
        <v>1.0</v>
      </c>
      <c r="O78" s="72" t="str">
        <f>VLOOKUP(ผลตารางคะแนน!C78,UnitCost!C75:S535,17,0)</f>
        <v>1.0</v>
      </c>
      <c r="P78" s="72" t="str">
        <f>VLOOKUP(ผลตารางคะแนน!$C78,UnitCost!$C$3:$T$90,18,0)</f>
        <v>1.0</v>
      </c>
      <c r="Q78" s="72">
        <f>VLOOKUP($C78,'HGR '!$C$3:$Z$90,21,0)</f>
        <v>0.5</v>
      </c>
      <c r="R78" s="72">
        <f>VLOOKUP($C78,'HGR '!$C$3:$Z$90,22,0)</f>
        <v>0.5</v>
      </c>
      <c r="S78" s="72">
        <f>VLOOKUP($C78,'HGR '!$C$3:$Z$90,24,0)</f>
        <v>0.5</v>
      </c>
      <c r="T78" s="72">
        <f>VLOOKUP($C78,'HGR '!$C$3:$Z$90,23,0)</f>
        <v>0.5</v>
      </c>
      <c r="U78" s="115">
        <f>VLOOKUP($C78,อัตราการครองเตียง!$C$2:$M$897,10,0)</f>
        <v>61.347031963470322</v>
      </c>
      <c r="V78" s="44">
        <f>VLOOKUP($C78,อัตราการครองเตียง!$C$2:$M$897,11,0)</f>
        <v>0</v>
      </c>
      <c r="W78" s="94">
        <f>VLOOKUP($C78,CMI!$A$3:$U$899,7,0)</f>
        <v>0.62209999999999999</v>
      </c>
      <c r="X78" s="73">
        <f>VLOOKUP($C78,CMI!$A$3:$U$899,21,0)</f>
        <v>1</v>
      </c>
      <c r="Y78" s="74" t="str">
        <f>VLOOKUP($C78,Risk2561Q4!$D$3:$AB$90,25,0)</f>
        <v>B-</v>
      </c>
      <c r="Z78" s="44">
        <f>VLOOKUP($C78,Risk2561Q4!$D$3:$AE$90,28,0)</f>
        <v>1</v>
      </c>
      <c r="AA78" s="75">
        <f>VLOOKUP($C78,Point!$C$2:$F$900,4,0)</f>
        <v>1</v>
      </c>
      <c r="AB78" s="140">
        <f t="shared" si="1"/>
        <v>9</v>
      </c>
      <c r="AC78" s="142" t="s">
        <v>946</v>
      </c>
    </row>
    <row r="79" spans="1:29" x14ac:dyDescent="0.4">
      <c r="A79" s="4">
        <v>8</v>
      </c>
      <c r="B79" s="35" t="s">
        <v>1580</v>
      </c>
      <c r="C79" s="63">
        <v>11018</v>
      </c>
      <c r="D79" s="45" t="s">
        <v>1587</v>
      </c>
      <c r="E79" s="4" t="s">
        <v>949</v>
      </c>
      <c r="F79" s="23" t="s">
        <v>962</v>
      </c>
      <c r="G79" s="24">
        <v>91849</v>
      </c>
      <c r="H79" s="22">
        <v>-12232494.34</v>
      </c>
      <c r="I79" s="22">
        <v>-34743695.789999999</v>
      </c>
      <c r="J79" s="22">
        <v>8903602.9399999995</v>
      </c>
      <c r="K79" s="22">
        <v>6474508.4699999997</v>
      </c>
      <c r="L79" s="81">
        <v>6</v>
      </c>
      <c r="M79" s="184" t="str">
        <f>VLOOKUP($C79,Planfin!$C$3:$Q$90,14,0)</f>
        <v>1.0</v>
      </c>
      <c r="N79" s="184" t="str">
        <f>VLOOKUP($C79,Planfin!$C$3:$Q$90,15,0)</f>
        <v>1.0</v>
      </c>
      <c r="O79" s="72" t="str">
        <f>VLOOKUP(ผลตารางคะแนน!C79,UnitCost!C76:S536,17,0)</f>
        <v>1.0</v>
      </c>
      <c r="P79" s="72" t="str">
        <f>VLOOKUP(ผลตารางคะแนน!$C79,UnitCost!$C$3:$T$90,18,0)</f>
        <v>1.0</v>
      </c>
      <c r="Q79" s="72">
        <f>VLOOKUP($C79,'HGR '!$C$3:$Z$90,21,0)</f>
        <v>0</v>
      </c>
      <c r="R79" s="72">
        <f>VLOOKUP($C79,'HGR '!$C$3:$Z$90,22,0)</f>
        <v>0</v>
      </c>
      <c r="S79" s="72">
        <f>VLOOKUP($C79,'HGR '!$C$3:$Z$90,24,0)</f>
        <v>0</v>
      </c>
      <c r="T79" s="72">
        <f>VLOOKUP($C79,'HGR '!$C$3:$Z$90,23,0)</f>
        <v>0</v>
      </c>
      <c r="U79" s="115">
        <f>VLOOKUP($C79,อัตราการครองเตียง!$C$2:$M$897,10,0)</f>
        <v>79.687234816341373</v>
      </c>
      <c r="V79" s="44">
        <f>VLOOKUP($C79,อัตราการครองเตียง!$C$2:$M$897,11,0)</f>
        <v>0</v>
      </c>
      <c r="W79" s="94">
        <f>VLOOKUP($C79,CMI!$A$3:$U$899,7,0)</f>
        <v>0.7601</v>
      </c>
      <c r="X79" s="73">
        <f>VLOOKUP($C79,CMI!$A$3:$U$899,21,0)</f>
        <v>0</v>
      </c>
      <c r="Y79" s="74" t="str">
        <f>VLOOKUP($C79,Risk2561Q4!$D$3:$AB$90,25,0)</f>
        <v>B-</v>
      </c>
      <c r="Z79" s="44">
        <f>VLOOKUP($C79,Risk2561Q4!$D$3:$AE$90,28,0)</f>
        <v>1</v>
      </c>
      <c r="AA79" s="75">
        <f>VLOOKUP($C79,Point!$C$2:$F$900,4,0)</f>
        <v>1</v>
      </c>
      <c r="AB79" s="140">
        <f t="shared" si="1"/>
        <v>6</v>
      </c>
      <c r="AC79" s="222" t="s">
        <v>3854</v>
      </c>
    </row>
    <row r="80" spans="1:29" x14ac:dyDescent="0.4">
      <c r="A80" s="4">
        <v>8</v>
      </c>
      <c r="B80" s="35" t="s">
        <v>1580</v>
      </c>
      <c r="C80" s="63">
        <v>11019</v>
      </c>
      <c r="D80" s="45" t="s">
        <v>1588</v>
      </c>
      <c r="E80" s="4" t="s">
        <v>949</v>
      </c>
      <c r="F80" s="23" t="s">
        <v>955</v>
      </c>
      <c r="G80" s="24">
        <v>25366</v>
      </c>
      <c r="H80" s="22">
        <v>3244199.84</v>
      </c>
      <c r="I80" s="22">
        <v>-3147094.42</v>
      </c>
      <c r="J80" s="22">
        <v>1345668.82</v>
      </c>
      <c r="K80" s="22">
        <v>-3082408.08</v>
      </c>
      <c r="L80" s="81">
        <v>3</v>
      </c>
      <c r="M80" s="184" t="str">
        <f>VLOOKUP($C80,Planfin!$C$3:$Q$90,14,0)</f>
        <v>1.0</v>
      </c>
      <c r="N80" s="184" t="str">
        <f>VLOOKUP($C80,Planfin!$C$3:$Q$90,15,0)</f>
        <v>0</v>
      </c>
      <c r="O80" s="72" t="str">
        <f>VLOOKUP(ผลตารางคะแนน!C80,UnitCost!C77:S537,17,0)</f>
        <v>1.0</v>
      </c>
      <c r="P80" s="72" t="str">
        <f>VLOOKUP(ผลตารางคะแนน!$C80,UnitCost!$C$3:$T$90,18,0)</f>
        <v>1.0</v>
      </c>
      <c r="Q80" s="72">
        <f>VLOOKUP($C80,'HGR '!$C$3:$Z$90,21,0)</f>
        <v>0.5</v>
      </c>
      <c r="R80" s="72">
        <f>VLOOKUP($C80,'HGR '!$C$3:$Z$90,22,0)</f>
        <v>0.5</v>
      </c>
      <c r="S80" s="72">
        <f>VLOOKUP($C80,'HGR '!$C$3:$Z$90,24,0)</f>
        <v>0</v>
      </c>
      <c r="T80" s="72">
        <f>VLOOKUP($C80,'HGR '!$C$3:$Z$90,23,0)</f>
        <v>0.5</v>
      </c>
      <c r="U80" s="115">
        <f>VLOOKUP($C80,อัตราการครองเตียง!$C$2:$M$897,10,0)</f>
        <v>58.821917808219176</v>
      </c>
      <c r="V80" s="44">
        <f>VLOOKUP($C80,อัตราการครองเตียง!$C$2:$M$897,11,0)</f>
        <v>0</v>
      </c>
      <c r="W80" s="94">
        <f>VLOOKUP($C80,CMI!$A$3:$U$899,7,0)</f>
        <v>0.60780000000000001</v>
      </c>
      <c r="X80" s="73">
        <f>VLOOKUP($C80,CMI!$A$3:$U$899,21,0)</f>
        <v>1</v>
      </c>
      <c r="Y80" s="74" t="str">
        <f>VLOOKUP($C80,Risk2561Q4!$D$3:$AB$90,25,0)</f>
        <v>C</v>
      </c>
      <c r="Z80" s="44">
        <f>VLOOKUP($C80,Risk2561Q4!$D$3:$AE$90,28,0)</f>
        <v>0</v>
      </c>
      <c r="AA80" s="75">
        <f>VLOOKUP($C80,Point!$C$2:$F$900,4,0)</f>
        <v>1</v>
      </c>
      <c r="AB80" s="140">
        <f t="shared" si="1"/>
        <v>6.5</v>
      </c>
      <c r="AC80" s="222" t="s">
        <v>3854</v>
      </c>
    </row>
    <row r="81" spans="1:29" x14ac:dyDescent="0.4">
      <c r="A81" s="4">
        <v>8</v>
      </c>
      <c r="B81" s="35" t="s">
        <v>1580</v>
      </c>
      <c r="C81" s="63">
        <v>11020</v>
      </c>
      <c r="D81" s="45" t="s">
        <v>1589</v>
      </c>
      <c r="E81" s="4" t="s">
        <v>949</v>
      </c>
      <c r="F81" s="23" t="s">
        <v>3832</v>
      </c>
      <c r="G81" s="24">
        <v>30421</v>
      </c>
      <c r="H81" s="22">
        <v>526301.74</v>
      </c>
      <c r="I81" s="22">
        <v>-5453151.9400000004</v>
      </c>
      <c r="J81" s="22">
        <v>4380951.88</v>
      </c>
      <c r="K81" s="22">
        <v>1055389.8799999999</v>
      </c>
      <c r="L81" s="81">
        <v>3</v>
      </c>
      <c r="M81" s="184" t="str">
        <f>VLOOKUP($C81,Planfin!$C$3:$Q$90,14,0)</f>
        <v>1.0</v>
      </c>
      <c r="N81" s="184" t="str">
        <f>VLOOKUP($C81,Planfin!$C$3:$Q$90,15,0)</f>
        <v>1.0</v>
      </c>
      <c r="O81" s="72" t="str">
        <f>VLOOKUP(ผลตารางคะแนน!C81,UnitCost!C78:S538,17,0)</f>
        <v>1.0</v>
      </c>
      <c r="P81" s="72" t="str">
        <f>VLOOKUP(ผลตารางคะแนน!$C81,UnitCost!$C$3:$T$90,18,0)</f>
        <v>1.0</v>
      </c>
      <c r="Q81" s="72">
        <f>VLOOKUP($C81,'HGR '!$C$3:$Z$90,21,0)</f>
        <v>0.5</v>
      </c>
      <c r="R81" s="72">
        <f>VLOOKUP($C81,'HGR '!$C$3:$Z$90,22,0)</f>
        <v>0.5</v>
      </c>
      <c r="S81" s="72">
        <f>VLOOKUP($C81,'HGR '!$C$3:$Z$90,24,0)</f>
        <v>0.5</v>
      </c>
      <c r="T81" s="72">
        <f>VLOOKUP($C81,'HGR '!$C$3:$Z$90,23,0)</f>
        <v>0</v>
      </c>
      <c r="U81" s="115">
        <f>VLOOKUP($C81,อัตราการครองเตียง!$C$2:$M$897,10,0)</f>
        <v>41.561643835616437</v>
      </c>
      <c r="V81" s="44">
        <f>VLOOKUP($C81,อัตราการครองเตียง!$C$2:$M$897,11,0)</f>
        <v>0</v>
      </c>
      <c r="W81" s="94">
        <f>VLOOKUP($C81,CMI!$A$3:$U$899,7,0)</f>
        <v>0.68559999999999999</v>
      </c>
      <c r="X81" s="73">
        <f>VLOOKUP($C81,CMI!$A$3:$U$899,21,0)</f>
        <v>1</v>
      </c>
      <c r="Y81" s="74" t="str">
        <f>VLOOKUP($C81,Risk2561Q4!$D$3:$AB$90,25,0)</f>
        <v>C</v>
      </c>
      <c r="Z81" s="44">
        <f>VLOOKUP($C81,Risk2561Q4!$D$3:$AE$90,28,0)</f>
        <v>0</v>
      </c>
      <c r="AA81" s="75">
        <f>VLOOKUP($C81,Point!$C$2:$F$900,4,0)</f>
        <v>1</v>
      </c>
      <c r="AB81" s="140">
        <f t="shared" si="1"/>
        <v>7.5</v>
      </c>
      <c r="AC81" s="84" t="s">
        <v>3849</v>
      </c>
    </row>
    <row r="82" spans="1:29" x14ac:dyDescent="0.4">
      <c r="A82" s="4">
        <v>8</v>
      </c>
      <c r="B82" s="35" t="s">
        <v>1580</v>
      </c>
      <c r="C82" s="63">
        <v>11021</v>
      </c>
      <c r="D82" s="45" t="s">
        <v>1590</v>
      </c>
      <c r="E82" s="4" t="s">
        <v>949</v>
      </c>
      <c r="F82" s="23" t="s">
        <v>3832</v>
      </c>
      <c r="G82" s="24">
        <v>37737</v>
      </c>
      <c r="H82" s="22">
        <v>2282164.67</v>
      </c>
      <c r="I82" s="22">
        <v>-6028723</v>
      </c>
      <c r="J82" s="22">
        <v>4867578.6100000003</v>
      </c>
      <c r="K82" s="22">
        <v>2128495.2999999998</v>
      </c>
      <c r="L82" s="81">
        <v>3</v>
      </c>
      <c r="M82" s="184" t="str">
        <f>VLOOKUP($C82,Planfin!$C$3:$Q$90,14,0)</f>
        <v>0</v>
      </c>
      <c r="N82" s="184" t="str">
        <f>VLOOKUP($C82,Planfin!$C$3:$Q$90,15,0)</f>
        <v>0</v>
      </c>
      <c r="O82" s="72" t="str">
        <f>VLOOKUP(ผลตารางคะแนน!C82,UnitCost!C79:S539,17,0)</f>
        <v>1.0</v>
      </c>
      <c r="P82" s="72" t="str">
        <f>VLOOKUP(ผลตารางคะแนน!$C82,UnitCost!$C$3:$T$90,18,0)</f>
        <v>1.0</v>
      </c>
      <c r="Q82" s="72">
        <f>VLOOKUP($C82,'HGR '!$C$3:$Z$90,21,0)</f>
        <v>0.5</v>
      </c>
      <c r="R82" s="72">
        <f>VLOOKUP($C82,'HGR '!$C$3:$Z$90,22,0)</f>
        <v>0.5</v>
      </c>
      <c r="S82" s="72">
        <f>VLOOKUP($C82,'HGR '!$C$3:$Z$90,24,0)</f>
        <v>0.5</v>
      </c>
      <c r="T82" s="72">
        <f>VLOOKUP($C82,'HGR '!$C$3:$Z$90,23,0)</f>
        <v>0.5</v>
      </c>
      <c r="U82" s="115">
        <f>VLOOKUP($C82,อัตราการครองเตียง!$C$2:$M$897,10,0)</f>
        <v>83.607305936073061</v>
      </c>
      <c r="V82" s="44">
        <f>VLOOKUP($C82,อัตราการครองเตียง!$C$2:$M$897,11,0)</f>
        <v>1</v>
      </c>
      <c r="W82" s="94">
        <f>VLOOKUP($C82,CMI!$A$3:$U$899,7,0)</f>
        <v>0.63200000000000001</v>
      </c>
      <c r="X82" s="73">
        <f>VLOOKUP($C82,CMI!$A$3:$U$899,21,0)</f>
        <v>1</v>
      </c>
      <c r="Y82" s="74" t="str">
        <f>VLOOKUP($C82,Risk2561Q4!$D$3:$AB$90,25,0)</f>
        <v>B</v>
      </c>
      <c r="Z82" s="44">
        <f>VLOOKUP($C82,Risk2561Q4!$D$3:$AE$90,28,0)</f>
        <v>1</v>
      </c>
      <c r="AA82" s="75">
        <f>VLOOKUP($C82,Point!$C$2:$F$900,4,0)</f>
        <v>1</v>
      </c>
      <c r="AB82" s="140">
        <f t="shared" si="1"/>
        <v>8</v>
      </c>
      <c r="AC82" s="142" t="s">
        <v>946</v>
      </c>
    </row>
    <row r="83" spans="1:29" x14ac:dyDescent="0.4">
      <c r="A83" s="4">
        <v>8</v>
      </c>
      <c r="B83" s="35" t="s">
        <v>1580</v>
      </c>
      <c r="C83" s="63">
        <v>11022</v>
      </c>
      <c r="D83" s="45" t="s">
        <v>1591</v>
      </c>
      <c r="E83" s="4" t="s">
        <v>949</v>
      </c>
      <c r="F83" s="23" t="s">
        <v>3832</v>
      </c>
      <c r="G83" s="24">
        <v>45226</v>
      </c>
      <c r="H83" s="22">
        <v>1497451.04</v>
      </c>
      <c r="I83" s="22">
        <v>-13389003.560000001</v>
      </c>
      <c r="J83" s="22">
        <v>11226197.380000001</v>
      </c>
      <c r="K83" s="22">
        <v>3753790.26</v>
      </c>
      <c r="L83" s="81">
        <v>3</v>
      </c>
      <c r="M83" s="184" t="str">
        <f>VLOOKUP($C83,Planfin!$C$3:$Q$90,14,0)</f>
        <v>0</v>
      </c>
      <c r="N83" s="184" t="str">
        <f>VLOOKUP($C83,Planfin!$C$3:$Q$90,15,0)</f>
        <v>0</v>
      </c>
      <c r="O83" s="72" t="str">
        <f>VLOOKUP(ผลตารางคะแนน!C83,UnitCost!C80:S540,17,0)</f>
        <v>1.0</v>
      </c>
      <c r="P83" s="72" t="str">
        <f>VLOOKUP(ผลตารางคะแนน!$C83,UnitCost!$C$3:$T$90,18,0)</f>
        <v>1.0</v>
      </c>
      <c r="Q83" s="72">
        <f>VLOOKUP($C83,'HGR '!$C$3:$Z$90,21,0)</f>
        <v>0.5</v>
      </c>
      <c r="R83" s="72">
        <f>VLOOKUP($C83,'HGR '!$C$3:$Z$90,22,0)</f>
        <v>0.5</v>
      </c>
      <c r="S83" s="72">
        <f>VLOOKUP($C83,'HGR '!$C$3:$Z$90,24,0)</f>
        <v>0.5</v>
      </c>
      <c r="T83" s="72">
        <f>VLOOKUP($C83,'HGR '!$C$3:$Z$90,23,0)</f>
        <v>0</v>
      </c>
      <c r="U83" s="115">
        <f>VLOOKUP($C83,อัตราการครองเตียง!$C$2:$M$897,10,0)</f>
        <v>65.778331257783307</v>
      </c>
      <c r="V83" s="44">
        <f>VLOOKUP($C83,อัตราการครองเตียง!$C$2:$M$897,11,0)</f>
        <v>0</v>
      </c>
      <c r="W83" s="94">
        <f>VLOOKUP($C83,CMI!$A$3:$U$899,7,0)</f>
        <v>0.45660000000000001</v>
      </c>
      <c r="X83" s="73">
        <f>VLOOKUP($C83,CMI!$A$3:$U$899,21,0)</f>
        <v>0</v>
      </c>
      <c r="Y83" s="74" t="str">
        <f>VLOOKUP($C83,Risk2561Q4!$D$3:$AB$90,25,0)</f>
        <v>B-</v>
      </c>
      <c r="Z83" s="44">
        <f>VLOOKUP($C83,Risk2561Q4!$D$3:$AE$90,28,0)</f>
        <v>1</v>
      </c>
      <c r="AA83" s="75">
        <f>VLOOKUP($C83,Point!$C$2:$F$900,4,0)</f>
        <v>1</v>
      </c>
      <c r="AB83" s="140">
        <f t="shared" si="1"/>
        <v>5.5</v>
      </c>
      <c r="AC83" s="221" t="s">
        <v>3867</v>
      </c>
    </row>
    <row r="84" spans="1:29" x14ac:dyDescent="0.4">
      <c r="A84" s="4">
        <v>8</v>
      </c>
      <c r="B84" s="35" t="s">
        <v>1580</v>
      </c>
      <c r="C84" s="63">
        <v>11023</v>
      </c>
      <c r="D84" s="45" t="s">
        <v>1592</v>
      </c>
      <c r="E84" s="4" t="s">
        <v>949</v>
      </c>
      <c r="F84" s="23" t="s">
        <v>962</v>
      </c>
      <c r="G84" s="24">
        <v>88762</v>
      </c>
      <c r="H84" s="22">
        <v>27521916.879999999</v>
      </c>
      <c r="I84" s="22">
        <v>883905.64</v>
      </c>
      <c r="J84" s="22">
        <v>2765779.27</v>
      </c>
      <c r="K84" s="22">
        <v>28890856.890000001</v>
      </c>
      <c r="L84" s="81">
        <v>0</v>
      </c>
      <c r="M84" s="184" t="str">
        <f>VLOOKUP($C84,Planfin!$C$3:$Q$90,14,0)</f>
        <v>1.0</v>
      </c>
      <c r="N84" s="184" t="str">
        <f>VLOOKUP($C84,Planfin!$C$3:$Q$90,15,0)</f>
        <v>1.0</v>
      </c>
      <c r="O84" s="72" t="str">
        <f>VLOOKUP(ผลตารางคะแนน!C84,UnitCost!C81:S541,17,0)</f>
        <v>1.0</v>
      </c>
      <c r="P84" s="72" t="str">
        <f>VLOOKUP(ผลตารางคะแนน!$C84,UnitCost!$C$3:$T$90,18,0)</f>
        <v>1.0</v>
      </c>
      <c r="Q84" s="72">
        <f>VLOOKUP($C84,'HGR '!$C$3:$Z$90,21,0)</f>
        <v>0</v>
      </c>
      <c r="R84" s="72">
        <f>VLOOKUP($C84,'HGR '!$C$3:$Z$90,22,0)</f>
        <v>0</v>
      </c>
      <c r="S84" s="72">
        <f>VLOOKUP($C84,'HGR '!$C$3:$Z$90,24,0)</f>
        <v>0</v>
      </c>
      <c r="T84" s="72">
        <f>VLOOKUP($C84,'HGR '!$C$3:$Z$90,23,0)</f>
        <v>0</v>
      </c>
      <c r="U84" s="115">
        <f>VLOOKUP($C84,อัตราการครองเตียง!$C$2:$M$897,10,0)</f>
        <v>52.455530566346347</v>
      </c>
      <c r="V84" s="44">
        <f>VLOOKUP($C84,อัตราการครองเตียง!$C$2:$M$897,11,0)</f>
        <v>0</v>
      </c>
      <c r="W84" s="94">
        <f>VLOOKUP($C84,CMI!$A$3:$U$899,7,0)</f>
        <v>0.79820000000000002</v>
      </c>
      <c r="X84" s="73">
        <f>VLOOKUP($C84,CMI!$A$3:$U$899,21,0)</f>
        <v>0</v>
      </c>
      <c r="Y84" s="74" t="str">
        <f>VLOOKUP($C84,Risk2561Q4!$D$3:$AB$90,25,0)</f>
        <v>B-</v>
      </c>
      <c r="Z84" s="44">
        <f>VLOOKUP($C84,Risk2561Q4!$D$3:$AE$90,28,0)</f>
        <v>1</v>
      </c>
      <c r="AA84" s="75">
        <f>VLOOKUP($C84,Point!$C$2:$F$900,4,0)</f>
        <v>1</v>
      </c>
      <c r="AB84" s="140">
        <f t="shared" si="1"/>
        <v>6</v>
      </c>
      <c r="AC84" s="222" t="s">
        <v>3854</v>
      </c>
    </row>
    <row r="85" spans="1:29" x14ac:dyDescent="0.4">
      <c r="A85" s="4">
        <v>8</v>
      </c>
      <c r="B85" s="35" t="s">
        <v>1580</v>
      </c>
      <c r="C85" s="63">
        <v>11024</v>
      </c>
      <c r="D85" s="45" t="s">
        <v>1593</v>
      </c>
      <c r="E85" s="4" t="s">
        <v>949</v>
      </c>
      <c r="F85" s="23" t="s">
        <v>3832</v>
      </c>
      <c r="G85" s="24">
        <v>47881</v>
      </c>
      <c r="H85" s="22">
        <v>25968071.780000001</v>
      </c>
      <c r="I85" s="22">
        <v>14388556.369999999</v>
      </c>
      <c r="J85" s="22">
        <v>10930575.91</v>
      </c>
      <c r="K85" s="22">
        <v>4631271.62</v>
      </c>
      <c r="L85" s="81">
        <v>0</v>
      </c>
      <c r="M85" s="184" t="str">
        <f>VLOOKUP($C85,Planfin!$C$3:$Q$90,14,0)</f>
        <v>1.0</v>
      </c>
      <c r="N85" s="184" t="str">
        <f>VLOOKUP($C85,Planfin!$C$3:$Q$90,15,0)</f>
        <v>1.0</v>
      </c>
      <c r="O85" s="72" t="str">
        <f>VLOOKUP(ผลตารางคะแนน!C85,UnitCost!C82:S542,17,0)</f>
        <v>1.0</v>
      </c>
      <c r="P85" s="72" t="str">
        <f>VLOOKUP(ผลตารางคะแนน!$C85,UnitCost!$C$3:$T$90,18,0)</f>
        <v>1.0</v>
      </c>
      <c r="Q85" s="72">
        <f>VLOOKUP($C85,'HGR '!$C$3:$Z$90,21,0)</f>
        <v>0</v>
      </c>
      <c r="R85" s="72">
        <f>VLOOKUP($C85,'HGR '!$C$3:$Z$90,22,0)</f>
        <v>0.5</v>
      </c>
      <c r="S85" s="72">
        <f>VLOOKUP($C85,'HGR '!$C$3:$Z$90,24,0)</f>
        <v>0</v>
      </c>
      <c r="T85" s="72">
        <f>VLOOKUP($C85,'HGR '!$C$3:$Z$90,23,0)</f>
        <v>0.5</v>
      </c>
      <c r="U85" s="115">
        <f>VLOOKUP($C85,อัตราการครองเตียง!$C$2:$M$897,10,0)</f>
        <v>79.495107632093934</v>
      </c>
      <c r="V85" s="44">
        <f>VLOOKUP($C85,อัตราการครองเตียง!$C$2:$M$897,11,0)</f>
        <v>0</v>
      </c>
      <c r="W85" s="94">
        <f>VLOOKUP($C85,CMI!$A$3:$U$899,7,0)</f>
        <v>0.54679999999999995</v>
      </c>
      <c r="X85" s="73">
        <f>VLOOKUP($C85,CMI!$A$3:$U$899,21,0)</f>
        <v>0</v>
      </c>
      <c r="Y85" s="74" t="str">
        <f>VLOOKUP($C85,Risk2561Q4!$D$3:$AB$90,25,0)</f>
        <v>B-</v>
      </c>
      <c r="Z85" s="44">
        <f>VLOOKUP($C85,Risk2561Q4!$D$3:$AE$90,28,0)</f>
        <v>1</v>
      </c>
      <c r="AA85" s="75">
        <f>VLOOKUP($C85,Point!$C$2:$F$900,4,0)</f>
        <v>1</v>
      </c>
      <c r="AB85" s="140">
        <f t="shared" si="1"/>
        <v>7</v>
      </c>
      <c r="AC85" s="84" t="s">
        <v>3849</v>
      </c>
    </row>
    <row r="86" spans="1:29" x14ac:dyDescent="0.4">
      <c r="A86" s="4">
        <v>8</v>
      </c>
      <c r="B86" s="35" t="s">
        <v>1580</v>
      </c>
      <c r="C86" s="63">
        <v>11025</v>
      </c>
      <c r="D86" s="45" t="s">
        <v>1594</v>
      </c>
      <c r="E86" s="4" t="s">
        <v>949</v>
      </c>
      <c r="F86" s="23" t="s">
        <v>3831</v>
      </c>
      <c r="G86" s="24">
        <v>89624</v>
      </c>
      <c r="H86" s="22">
        <v>34778048.43</v>
      </c>
      <c r="I86" s="22">
        <v>13150084.82</v>
      </c>
      <c r="J86" s="22">
        <v>39924326.520000003</v>
      </c>
      <c r="K86" s="22">
        <v>31065668.030000001</v>
      </c>
      <c r="L86" s="81">
        <v>0</v>
      </c>
      <c r="M86" s="184" t="str">
        <f>VLOOKUP($C86,Planfin!$C$3:$Q$90,14,0)</f>
        <v>0</v>
      </c>
      <c r="N86" s="184" t="str">
        <f>VLOOKUP($C86,Planfin!$C$3:$Q$90,15,0)</f>
        <v>1.0</v>
      </c>
      <c r="O86" s="72" t="str">
        <f>VLOOKUP(ผลตารางคะแนน!C86,UnitCost!C83:S543,17,0)</f>
        <v>1.0</v>
      </c>
      <c r="P86" s="72" t="str">
        <f>VLOOKUP(ผลตารางคะแนน!$C86,UnitCost!$C$3:$T$90,18,0)</f>
        <v>1.0</v>
      </c>
      <c r="Q86" s="72">
        <f>VLOOKUP($C86,'HGR '!$C$3:$Z$90,21,0)</f>
        <v>0.5</v>
      </c>
      <c r="R86" s="72">
        <f>VLOOKUP($C86,'HGR '!$C$3:$Z$90,22,0)</f>
        <v>0.5</v>
      </c>
      <c r="S86" s="72">
        <f>VLOOKUP($C86,'HGR '!$C$3:$Z$90,24,0)</f>
        <v>0</v>
      </c>
      <c r="T86" s="72">
        <f>VLOOKUP($C86,'HGR '!$C$3:$Z$90,23,0)</f>
        <v>0.5</v>
      </c>
      <c r="U86" s="115">
        <f>VLOOKUP($C86,อัตราการครองเตียง!$C$2:$M$897,10,0)</f>
        <v>70.433789954337897</v>
      </c>
      <c r="V86" s="44">
        <f>VLOOKUP($C86,อัตราการครองเตียง!$C$2:$M$897,11,0)</f>
        <v>0</v>
      </c>
      <c r="W86" s="94">
        <f>VLOOKUP($C86,CMI!$A$3:$U$899,7,0)</f>
        <v>0.73829999999999996</v>
      </c>
      <c r="X86" s="73">
        <f>VLOOKUP($C86,CMI!$A$3:$U$899,21,0)</f>
        <v>1</v>
      </c>
      <c r="Y86" s="74" t="str">
        <f>VLOOKUP($C86,Risk2561Q4!$D$3:$AB$90,25,0)</f>
        <v>B-</v>
      </c>
      <c r="Z86" s="44">
        <f>VLOOKUP($C86,Risk2561Q4!$D$3:$AE$90,28,0)</f>
        <v>1</v>
      </c>
      <c r="AA86" s="75">
        <f>VLOOKUP($C86,Point!$C$2:$F$900,4,0)</f>
        <v>1</v>
      </c>
      <c r="AB86" s="140">
        <f t="shared" si="1"/>
        <v>7.5</v>
      </c>
      <c r="AC86" s="84" t="s">
        <v>3849</v>
      </c>
    </row>
    <row r="87" spans="1:29" x14ac:dyDescent="0.4">
      <c r="A87" s="4">
        <v>8</v>
      </c>
      <c r="B87" s="35" t="s">
        <v>1580</v>
      </c>
      <c r="C87" s="63">
        <v>11026</v>
      </c>
      <c r="D87" s="45" t="s">
        <v>1595</v>
      </c>
      <c r="E87" s="4" t="s">
        <v>949</v>
      </c>
      <c r="F87" s="23" t="s">
        <v>955</v>
      </c>
      <c r="G87" s="24">
        <v>22687</v>
      </c>
      <c r="H87" s="22">
        <v>11281705.800000001</v>
      </c>
      <c r="I87" s="22">
        <v>6755347</v>
      </c>
      <c r="J87" s="22">
        <v>3153513.23</v>
      </c>
      <c r="K87" s="22">
        <v>1883623.6</v>
      </c>
      <c r="L87" s="81">
        <v>0</v>
      </c>
      <c r="M87" s="184" t="str">
        <f>VLOOKUP($C87,Planfin!$C$3:$Q$90,14,0)</f>
        <v>1.0</v>
      </c>
      <c r="N87" s="184" t="str">
        <f>VLOOKUP($C87,Planfin!$C$3:$Q$90,15,0)</f>
        <v>1.0</v>
      </c>
      <c r="O87" s="72" t="str">
        <f>VLOOKUP(ผลตารางคะแนน!C87,UnitCost!C84:S544,17,0)</f>
        <v>1.0</v>
      </c>
      <c r="P87" s="72" t="str">
        <f>VLOOKUP(ผลตารางคะแนน!$C87,UnitCost!$C$3:$T$90,18,0)</f>
        <v>1.0</v>
      </c>
      <c r="Q87" s="72">
        <f>VLOOKUP($C87,'HGR '!$C$3:$Z$90,21,0)</f>
        <v>0.5</v>
      </c>
      <c r="R87" s="72">
        <f>VLOOKUP($C87,'HGR '!$C$3:$Z$90,22,0)</f>
        <v>0.5</v>
      </c>
      <c r="S87" s="72">
        <f>VLOOKUP($C87,'HGR '!$C$3:$Z$90,24,0)</f>
        <v>0.5</v>
      </c>
      <c r="T87" s="72">
        <f>VLOOKUP($C87,'HGR '!$C$3:$Z$90,23,0)</f>
        <v>0.5</v>
      </c>
      <c r="U87" s="115">
        <f>VLOOKUP($C87,อัตราการครองเตียง!$C$2:$M$897,10,0)</f>
        <v>66.273972602739732</v>
      </c>
      <c r="V87" s="44">
        <f>VLOOKUP($C87,อัตราการครองเตียง!$C$2:$M$897,11,0)</f>
        <v>0</v>
      </c>
      <c r="W87" s="94">
        <f>VLOOKUP($C87,CMI!$A$3:$U$899,7,0)</f>
        <v>0.29980000000000001</v>
      </c>
      <c r="X87" s="73">
        <f>VLOOKUP($C87,CMI!$A$3:$U$899,21,0)</f>
        <v>0</v>
      </c>
      <c r="Y87" s="74" t="str">
        <f>VLOOKUP($C87,Risk2561Q4!$D$3:$AB$90,25,0)</f>
        <v>C</v>
      </c>
      <c r="Z87" s="44">
        <f>VLOOKUP($C87,Risk2561Q4!$D$3:$AE$90,28,0)</f>
        <v>0</v>
      </c>
      <c r="AA87" s="75">
        <f>VLOOKUP($C87,Point!$C$2:$F$900,4,0)</f>
        <v>1</v>
      </c>
      <c r="AB87" s="140">
        <f t="shared" si="1"/>
        <v>7</v>
      </c>
      <c r="AC87" s="84" t="s">
        <v>3849</v>
      </c>
    </row>
    <row r="88" spans="1:29" x14ac:dyDescent="0.4">
      <c r="A88" s="4">
        <v>8</v>
      </c>
      <c r="B88" s="35" t="s">
        <v>1580</v>
      </c>
      <c r="C88" s="63">
        <v>11027</v>
      </c>
      <c r="D88" s="45" t="s">
        <v>1596</v>
      </c>
      <c r="E88" s="4" t="s">
        <v>949</v>
      </c>
      <c r="F88" s="23" t="s">
        <v>955</v>
      </c>
      <c r="G88" s="24">
        <v>21267</v>
      </c>
      <c r="H88" s="22">
        <v>6795220.0999999996</v>
      </c>
      <c r="I88" s="22">
        <v>1883579.71</v>
      </c>
      <c r="J88" s="22">
        <v>-2812313.16</v>
      </c>
      <c r="K88" s="22">
        <v>-5098064.78</v>
      </c>
      <c r="L88" s="81">
        <v>2</v>
      </c>
      <c r="M88" s="184" t="str">
        <f>VLOOKUP($C88,Planfin!$C$3:$Q$90,14,0)</f>
        <v>0</v>
      </c>
      <c r="N88" s="184" t="str">
        <f>VLOOKUP($C88,Planfin!$C$3:$Q$90,15,0)</f>
        <v>0</v>
      </c>
      <c r="O88" s="72" t="str">
        <f>VLOOKUP(ผลตารางคะแนน!C88,UnitCost!C85:S545,17,0)</f>
        <v>1.0</v>
      </c>
      <c r="P88" s="72" t="str">
        <f>VLOOKUP(ผลตารางคะแนน!$C88,UnitCost!$C$3:$T$90,18,0)</f>
        <v>1.0</v>
      </c>
      <c r="Q88" s="72">
        <f>VLOOKUP($C88,'HGR '!$C$3:$Z$90,21,0)</f>
        <v>0.5</v>
      </c>
      <c r="R88" s="72">
        <f>VLOOKUP($C88,'HGR '!$C$3:$Z$90,22,0)</f>
        <v>0.5</v>
      </c>
      <c r="S88" s="72">
        <f>VLOOKUP($C88,'HGR '!$C$3:$Z$90,24,0)</f>
        <v>0.5</v>
      </c>
      <c r="T88" s="72">
        <f>VLOOKUP($C88,'HGR '!$C$3:$Z$90,23,0)</f>
        <v>0.5</v>
      </c>
      <c r="U88" s="115">
        <f>VLOOKUP($C88,อัตราการครองเตียง!$C$2:$M$897,10,0)</f>
        <v>40.572119258662369</v>
      </c>
      <c r="V88" s="44">
        <f>VLOOKUP($C88,อัตราการครองเตียง!$C$2:$M$897,11,0)</f>
        <v>0</v>
      </c>
      <c r="W88" s="94">
        <f>VLOOKUP($C88,CMI!$A$3:$U$899,7,0)</f>
        <v>0.55520000000000003</v>
      </c>
      <c r="X88" s="73">
        <f>VLOOKUP($C88,CMI!$A$3:$U$899,21,0)</f>
        <v>0</v>
      </c>
      <c r="Y88" s="74" t="str">
        <f>VLOOKUP($C88,Risk2561Q4!$D$3:$AB$90,25,0)</f>
        <v>C-</v>
      </c>
      <c r="Z88" s="44">
        <f>VLOOKUP($C88,Risk2561Q4!$D$3:$AE$90,28,0)</f>
        <v>0</v>
      </c>
      <c r="AA88" s="75">
        <f>VLOOKUP($C88,Point!$C$2:$F$900,4,0)</f>
        <v>1</v>
      </c>
      <c r="AB88" s="140">
        <f t="shared" si="1"/>
        <v>5</v>
      </c>
      <c r="AC88" s="221" t="s">
        <v>3867</v>
      </c>
    </row>
    <row r="89" spans="1:29" x14ac:dyDescent="0.4">
      <c r="A89" s="4">
        <v>8</v>
      </c>
      <c r="B89" s="35" t="s">
        <v>1580</v>
      </c>
      <c r="C89" s="63">
        <v>11028</v>
      </c>
      <c r="D89" s="45" t="s">
        <v>1597</v>
      </c>
      <c r="E89" s="4" t="s">
        <v>949</v>
      </c>
      <c r="F89" s="23" t="s">
        <v>955</v>
      </c>
      <c r="G89" s="24">
        <v>24265</v>
      </c>
      <c r="H89" s="22">
        <v>983532.11</v>
      </c>
      <c r="I89" s="22">
        <v>-5480003.1600000001</v>
      </c>
      <c r="J89" s="22">
        <v>1602643.28</v>
      </c>
      <c r="K89" s="22">
        <v>-2159718.41</v>
      </c>
      <c r="L89" s="81">
        <v>5</v>
      </c>
      <c r="M89" s="184" t="str">
        <f>VLOOKUP($C89,Planfin!$C$3:$Q$90,14,0)</f>
        <v>1.0</v>
      </c>
      <c r="N89" s="184" t="str">
        <f>VLOOKUP($C89,Planfin!$C$3:$Q$90,15,0)</f>
        <v>1.0</v>
      </c>
      <c r="O89" s="72" t="str">
        <f>VLOOKUP(ผลตารางคะแนน!C89,UnitCost!C86:S546,17,0)</f>
        <v>1.0</v>
      </c>
      <c r="P89" s="72" t="str">
        <f>VLOOKUP(ผลตารางคะแนน!$C89,UnitCost!$C$3:$T$90,18,0)</f>
        <v>1.0</v>
      </c>
      <c r="Q89" s="72">
        <f>VLOOKUP($C89,'HGR '!$C$3:$Z$90,21,0)</f>
        <v>0.5</v>
      </c>
      <c r="R89" s="72">
        <f>VLOOKUP($C89,'HGR '!$C$3:$Z$90,22,0)</f>
        <v>0.5</v>
      </c>
      <c r="S89" s="72">
        <f>VLOOKUP($C89,'HGR '!$C$3:$Z$90,24,0)</f>
        <v>0.5</v>
      </c>
      <c r="T89" s="72">
        <f>VLOOKUP($C89,'HGR '!$C$3:$Z$90,23,0)</f>
        <v>0.5</v>
      </c>
      <c r="U89" s="115">
        <f>VLOOKUP($C89,อัตราการครองเตียง!$C$2:$M$897,10,0)</f>
        <v>51.68036529680365</v>
      </c>
      <c r="V89" s="44">
        <f>VLOOKUP($C89,อัตราการครองเตียง!$C$2:$M$897,11,0)</f>
        <v>0</v>
      </c>
      <c r="W89" s="94">
        <f>VLOOKUP($C89,CMI!$A$3:$U$899,7,0)</f>
        <v>0.40289999999999998</v>
      </c>
      <c r="X89" s="73">
        <f>VLOOKUP($C89,CMI!$A$3:$U$899,21,0)</f>
        <v>0</v>
      </c>
      <c r="Y89" s="74" t="str">
        <f>VLOOKUP($C89,Risk2561Q4!$D$3:$AB$90,25,0)</f>
        <v>C-</v>
      </c>
      <c r="Z89" s="44">
        <f>VLOOKUP($C89,Risk2561Q4!$D$3:$AE$90,28,0)</f>
        <v>0</v>
      </c>
      <c r="AA89" s="75">
        <f>VLOOKUP($C89,Point!$C$2:$F$900,4,0)</f>
        <v>1</v>
      </c>
      <c r="AB89" s="140">
        <f t="shared" si="1"/>
        <v>7</v>
      </c>
      <c r="AC89" s="84" t="s">
        <v>3849</v>
      </c>
    </row>
    <row r="90" spans="1:29" x14ac:dyDescent="0.4">
      <c r="A90" s="4">
        <v>8</v>
      </c>
      <c r="B90" s="35" t="s">
        <v>1580</v>
      </c>
      <c r="C90" s="63">
        <v>11029</v>
      </c>
      <c r="D90" s="45" t="s">
        <v>1598</v>
      </c>
      <c r="E90" s="4" t="s">
        <v>949</v>
      </c>
      <c r="F90" s="23" t="s">
        <v>955</v>
      </c>
      <c r="G90" s="24">
        <v>19394</v>
      </c>
      <c r="H90" s="22">
        <v>5453072.9000000004</v>
      </c>
      <c r="I90" s="22">
        <v>-1699765.2</v>
      </c>
      <c r="J90" s="22">
        <v>129177.71</v>
      </c>
      <c r="K90" s="22">
        <v>-1654976.49</v>
      </c>
      <c r="L90" s="81">
        <v>1</v>
      </c>
      <c r="M90" s="184" t="str">
        <f>VLOOKUP($C90,Planfin!$C$3:$Q$90,14,0)</f>
        <v>1.0</v>
      </c>
      <c r="N90" s="184" t="str">
        <f>VLOOKUP($C90,Planfin!$C$3:$Q$90,15,0)</f>
        <v>0</v>
      </c>
      <c r="O90" s="72" t="str">
        <f>VLOOKUP(ผลตารางคะแนน!C90,UnitCost!C87:S547,17,0)</f>
        <v>1.0</v>
      </c>
      <c r="P90" s="72" t="str">
        <f>VLOOKUP(ผลตารางคะแนน!$C90,UnitCost!$C$3:$T$90,18,0)</f>
        <v>1.0</v>
      </c>
      <c r="Q90" s="72">
        <f>VLOOKUP($C90,'HGR '!$C$3:$Z$90,21,0)</f>
        <v>0.5</v>
      </c>
      <c r="R90" s="72">
        <f>VLOOKUP($C90,'HGR '!$C$3:$Z$90,22,0)</f>
        <v>0.5</v>
      </c>
      <c r="S90" s="72">
        <f>VLOOKUP($C90,'HGR '!$C$3:$Z$90,24,0)</f>
        <v>0</v>
      </c>
      <c r="T90" s="72">
        <f>VLOOKUP($C90,'HGR '!$C$3:$Z$90,23,0)</f>
        <v>0.5</v>
      </c>
      <c r="U90" s="115">
        <f>VLOOKUP($C90,อัตราการครองเตียง!$C$2:$M$897,10,0)</f>
        <v>61.141552511415526</v>
      </c>
      <c r="V90" s="44">
        <f>VLOOKUP($C90,อัตราการครองเตียง!$C$2:$M$897,11,0)</f>
        <v>0</v>
      </c>
      <c r="W90" s="94">
        <f>VLOOKUP($C90,CMI!$A$3:$U$899,7,0)</f>
        <v>0.4672</v>
      </c>
      <c r="X90" s="73">
        <f>VLOOKUP($C90,CMI!$A$3:$U$899,21,0)</f>
        <v>0</v>
      </c>
      <c r="Y90" s="74" t="str">
        <f>VLOOKUP($C90,Risk2561Q4!$D$3:$AB$90,25,0)</f>
        <v>D</v>
      </c>
      <c r="Z90" s="44">
        <f>VLOOKUP($C90,Risk2561Q4!$D$3:$AE$90,28,0)</f>
        <v>0</v>
      </c>
      <c r="AA90" s="75">
        <f>VLOOKUP($C90,Point!$C$2:$F$900,4,0)</f>
        <v>1</v>
      </c>
      <c r="AB90" s="140">
        <f t="shared" si="1"/>
        <v>5.5</v>
      </c>
      <c r="AC90" s="221" t="s">
        <v>3867</v>
      </c>
    </row>
    <row r="91" spans="1:29" x14ac:dyDescent="0.4">
      <c r="A91" s="4">
        <v>8</v>
      </c>
      <c r="B91" s="35" t="s">
        <v>1580</v>
      </c>
      <c r="C91" s="63">
        <v>11446</v>
      </c>
      <c r="D91" s="45" t="s">
        <v>1599</v>
      </c>
      <c r="E91" s="4" t="s">
        <v>949</v>
      </c>
      <c r="F91" s="23" t="s">
        <v>3831</v>
      </c>
      <c r="G91" s="24">
        <v>99181</v>
      </c>
      <c r="H91" s="22">
        <v>5886375.0300000003</v>
      </c>
      <c r="I91" s="22">
        <v>-28948362.43</v>
      </c>
      <c r="J91" s="22">
        <v>-762773.25</v>
      </c>
      <c r="K91" s="22">
        <v>-17672667.739999998</v>
      </c>
      <c r="L91" s="81">
        <v>5</v>
      </c>
      <c r="M91" s="184" t="str">
        <f>VLOOKUP($C91,Planfin!$C$3:$Q$90,14,0)</f>
        <v>1.0</v>
      </c>
      <c r="N91" s="184" t="str">
        <f>VLOOKUP($C91,Planfin!$C$3:$Q$90,15,0)</f>
        <v>0</v>
      </c>
      <c r="O91" s="72" t="str">
        <f>VLOOKUP(ผลตารางคะแนน!C91,UnitCost!C88:S548,17,0)</f>
        <v>1.0</v>
      </c>
      <c r="P91" s="72" t="str">
        <f>VLOOKUP(ผลตารางคะแนน!$C91,UnitCost!$C$3:$T$90,18,0)</f>
        <v>1.0</v>
      </c>
      <c r="Q91" s="72">
        <f>VLOOKUP($C91,'HGR '!$C$3:$Z$90,21,0)</f>
        <v>0</v>
      </c>
      <c r="R91" s="72">
        <f>VLOOKUP($C91,'HGR '!$C$3:$Z$90,22,0)</f>
        <v>0</v>
      </c>
      <c r="S91" s="72">
        <f>VLOOKUP($C91,'HGR '!$C$3:$Z$90,24,0)</f>
        <v>0</v>
      </c>
      <c r="T91" s="72">
        <f>VLOOKUP($C91,'HGR '!$C$3:$Z$90,23,0)</f>
        <v>0</v>
      </c>
      <c r="U91" s="115">
        <f>VLOOKUP($C91,อัตราการครองเตียง!$C$2:$M$897,10,0)</f>
        <v>77.191780821917803</v>
      </c>
      <c r="V91" s="44">
        <f>VLOOKUP($C91,อัตราการครองเตียง!$C$2:$M$897,11,0)</f>
        <v>0</v>
      </c>
      <c r="W91" s="94">
        <f>VLOOKUP($C91,CMI!$A$3:$U$899,7,0)</f>
        <v>0.71679999999999999</v>
      </c>
      <c r="X91" s="73">
        <f>VLOOKUP($C91,CMI!$A$3:$U$899,21,0)</f>
        <v>1</v>
      </c>
      <c r="Y91" s="74" t="str">
        <f>VLOOKUP($C91,Risk2561Q4!$D$3:$AB$90,25,0)</f>
        <v>B-</v>
      </c>
      <c r="Z91" s="44">
        <f>VLOOKUP($C91,Risk2561Q4!$D$3:$AE$90,28,0)</f>
        <v>1</v>
      </c>
      <c r="AA91" s="75">
        <f>VLOOKUP($C91,Point!$C$2:$F$900,4,0)</f>
        <v>1</v>
      </c>
      <c r="AB91" s="140">
        <f t="shared" si="1"/>
        <v>6</v>
      </c>
      <c r="AC91" s="222" t="s">
        <v>3854</v>
      </c>
    </row>
    <row r="92" spans="1:29" x14ac:dyDescent="0.4">
      <c r="A92" s="4">
        <v>8</v>
      </c>
      <c r="B92" s="35" t="s">
        <v>1580</v>
      </c>
      <c r="C92" s="63">
        <v>25058</v>
      </c>
      <c r="D92" s="45" t="s">
        <v>1600</v>
      </c>
      <c r="E92" s="4" t="s">
        <v>949</v>
      </c>
      <c r="F92" s="23" t="s">
        <v>3835</v>
      </c>
      <c r="G92" s="24">
        <v>18114</v>
      </c>
      <c r="H92" s="22">
        <v>2074572.92</v>
      </c>
      <c r="I92" s="22">
        <v>-2415683.8199999998</v>
      </c>
      <c r="J92" s="22">
        <v>1044833.86</v>
      </c>
      <c r="K92" s="22">
        <v>-1074985.94</v>
      </c>
      <c r="L92" s="81">
        <v>3</v>
      </c>
      <c r="M92" s="184" t="str">
        <f>VLOOKUP($C92,Planfin!$C$3:$Q$90,14,0)</f>
        <v>0</v>
      </c>
      <c r="N92" s="184" t="str">
        <f>VLOOKUP($C92,Planfin!$C$3:$Q$90,15,0)</f>
        <v>1.0</v>
      </c>
      <c r="O92" s="72" t="str">
        <f>VLOOKUP(ผลตารางคะแนน!C92,UnitCost!C89:S549,17,0)</f>
        <v>1.0</v>
      </c>
      <c r="P92" s="72" t="str">
        <f>VLOOKUP(ผลตารางคะแนน!$C92,UnitCost!$C$3:$T$90,18,0)</f>
        <v>1.0</v>
      </c>
      <c r="Q92" s="72">
        <f>VLOOKUP($C92,'HGR '!$C$3:$Z$90,21,0)</f>
        <v>0.5</v>
      </c>
      <c r="R92" s="72">
        <f>VLOOKUP($C92,'HGR '!$C$3:$Z$90,22,0)</f>
        <v>0.5</v>
      </c>
      <c r="S92" s="72">
        <f>VLOOKUP($C92,'HGR '!$C$3:$Z$90,24,0)</f>
        <v>0.5</v>
      </c>
      <c r="T92" s="72">
        <f>VLOOKUP($C92,'HGR '!$C$3:$Z$90,23,0)</f>
        <v>0.5</v>
      </c>
      <c r="U92" s="115">
        <f>VLOOKUP($C92,อัตราการครองเตียง!$C$2:$M$897,10,0)</f>
        <v>60.849315068493148</v>
      </c>
      <c r="V92" s="44">
        <f>VLOOKUP($C92,อัตราการครองเตียง!$C$2:$M$897,11,0)</f>
        <v>0</v>
      </c>
      <c r="W92" s="94">
        <f>VLOOKUP($C92,CMI!$A$3:$U$899,7,0)</f>
        <v>0.54449999999999998</v>
      </c>
      <c r="X92" s="73">
        <f>VLOOKUP($C92,CMI!$A$3:$U$899,21,0)</f>
        <v>0</v>
      </c>
      <c r="Y92" s="74" t="str">
        <f>VLOOKUP($C92,Risk2561Q4!$D$3:$AB$90,25,0)</f>
        <v>D</v>
      </c>
      <c r="Z92" s="44">
        <f>VLOOKUP($C92,Risk2561Q4!$D$3:$AE$90,28,0)</f>
        <v>0</v>
      </c>
      <c r="AA92" s="75">
        <f>VLOOKUP($C92,Point!$C$2:$F$900,4,0)</f>
        <v>1</v>
      </c>
      <c r="AB92" s="140">
        <f t="shared" si="1"/>
        <v>6</v>
      </c>
      <c r="AC92" s="222" t="s">
        <v>3854</v>
      </c>
    </row>
    <row r="93" spans="1:29" x14ac:dyDescent="0.4">
      <c r="A93" s="4">
        <v>8</v>
      </c>
      <c r="B93" s="35" t="s">
        <v>1580</v>
      </c>
      <c r="C93" s="63">
        <v>25059</v>
      </c>
      <c r="D93" s="45" t="s">
        <v>1601</v>
      </c>
      <c r="E93" s="4" t="s">
        <v>949</v>
      </c>
      <c r="F93" s="23" t="s">
        <v>3835</v>
      </c>
      <c r="G93" s="24">
        <v>18885</v>
      </c>
      <c r="H93" s="22">
        <v>11463179.210000001</v>
      </c>
      <c r="I93" s="22">
        <v>6724803.5899999999</v>
      </c>
      <c r="J93" s="22">
        <v>12519622.02</v>
      </c>
      <c r="K93" s="22">
        <v>7736659.0800000001</v>
      </c>
      <c r="L93" s="81">
        <v>0</v>
      </c>
      <c r="M93" s="184" t="str">
        <f>VLOOKUP($C93,Planfin!$C$3:$Q$90,14,0)</f>
        <v>0</v>
      </c>
      <c r="N93" s="184" t="str">
        <f>VLOOKUP($C93,Planfin!$C$3:$Q$90,15,0)</f>
        <v>0</v>
      </c>
      <c r="O93" s="72" t="str">
        <f>VLOOKUP(ผลตารางคะแนน!C93,UnitCost!C90:S550,17,0)</f>
        <v>1.0</v>
      </c>
      <c r="P93" s="72" t="str">
        <f>VLOOKUP(ผลตารางคะแนน!$C93,UnitCost!$C$3:$T$90,18,0)</f>
        <v>1.0</v>
      </c>
      <c r="Q93" s="72">
        <f>VLOOKUP($C93,'HGR '!$C$3:$Z$90,21,0)</f>
        <v>0.5</v>
      </c>
      <c r="R93" s="72">
        <f>VLOOKUP($C93,'HGR '!$C$3:$Z$90,22,0)</f>
        <v>0.5</v>
      </c>
      <c r="S93" s="72">
        <f>VLOOKUP($C93,'HGR '!$C$3:$Z$90,24,0)</f>
        <v>0</v>
      </c>
      <c r="T93" s="72">
        <f>VLOOKUP($C93,'HGR '!$C$3:$Z$90,23,0)</f>
        <v>0.5</v>
      </c>
      <c r="U93" s="115">
        <f>VLOOKUP($C93,อัตราการครองเตียง!$C$2:$M$897,10,0)</f>
        <v>58.904109589041099</v>
      </c>
      <c r="V93" s="44">
        <f>VLOOKUP($C93,อัตราการครองเตียง!$C$2:$M$897,11,0)</f>
        <v>0</v>
      </c>
      <c r="W93" s="94">
        <f>VLOOKUP($C93,CMI!$A$3:$U$899,7,0)</f>
        <v>0.626</v>
      </c>
      <c r="X93" s="73">
        <f>VLOOKUP($C93,CMI!$A$3:$U$899,21,0)</f>
        <v>1</v>
      </c>
      <c r="Y93" s="74" t="str">
        <f>VLOOKUP($C93,Risk2561Q4!$D$3:$AB$90,25,0)</f>
        <v>C</v>
      </c>
      <c r="Z93" s="44">
        <f>VLOOKUP($C93,Risk2561Q4!$D$3:$AE$90,28,0)</f>
        <v>0</v>
      </c>
      <c r="AA93" s="75">
        <f>VLOOKUP($C93,Point!$C$2:$F$900,4,0)</f>
        <v>1</v>
      </c>
      <c r="AB93" s="140">
        <f t="shared" ref="AB93" si="2">M93+N93+O93+P93+Q93+R93+S93+T93+V93+X93+Z93+AA93</f>
        <v>5.5</v>
      </c>
      <c r="AC93" s="221" t="s">
        <v>3867</v>
      </c>
    </row>
  </sheetData>
  <sheetProtection selectLockedCells="1" selectUnlockedCells="1"/>
  <autoFilter ref="A5:AC93"/>
  <mergeCells count="24">
    <mergeCell ref="U2:V2"/>
    <mergeCell ref="K4:K5"/>
    <mergeCell ref="L4:L5"/>
    <mergeCell ref="W2:X2"/>
    <mergeCell ref="Y2:Z2"/>
    <mergeCell ref="A3:A5"/>
    <mergeCell ref="B3:B5"/>
    <mergeCell ref="C3:C5"/>
    <mergeCell ref="D3:D5"/>
    <mergeCell ref="E3:E5"/>
    <mergeCell ref="F3:F5"/>
    <mergeCell ref="I4:I5"/>
    <mergeCell ref="G3:G5"/>
    <mergeCell ref="H4:H5"/>
    <mergeCell ref="J4:J5"/>
    <mergeCell ref="H3:L3"/>
    <mergeCell ref="AB3:AB5"/>
    <mergeCell ref="W4:X4"/>
    <mergeCell ref="M3:Z3"/>
    <mergeCell ref="M4:N4"/>
    <mergeCell ref="O4:P4"/>
    <mergeCell ref="Y4:Z4"/>
    <mergeCell ref="AA4:AA5"/>
    <mergeCell ref="U4:V4"/>
  </mergeCells>
  <pageMargins left="0.17" right="0.09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59999389629810485"/>
  </sheetPr>
  <dimension ref="A1:AO90"/>
  <sheetViews>
    <sheetView zoomScale="70" zoomScaleNormal="70" workbookViewId="0">
      <pane xSplit="4" ySplit="2" topLeftCell="E86" activePane="bottomRight" state="frozen"/>
      <selection pane="topRight" activeCell="E1" sqref="E1"/>
      <selection pane="bottomLeft" activeCell="A4" sqref="A4"/>
      <selection pane="bottomRight" activeCell="E92" sqref="E92"/>
    </sheetView>
  </sheetViews>
  <sheetFormatPr defaultColWidth="9" defaultRowHeight="21" x14ac:dyDescent="0.4"/>
  <cols>
    <col min="1" max="1" width="5" style="204" customWidth="1"/>
    <col min="2" max="2" width="4.296875" style="3" customWidth="1"/>
    <col min="3" max="3" width="12.8984375" style="3" customWidth="1"/>
    <col min="4" max="4" width="7.09765625" style="3" customWidth="1"/>
    <col min="5" max="5" width="22.3984375" style="3" customWidth="1"/>
    <col min="6" max="6" width="5.69921875" style="3" customWidth="1"/>
    <col min="7" max="7" width="5.19921875" style="3" hidden="1" customWidth="1"/>
    <col min="8" max="8" width="21.296875" style="3" hidden="1" customWidth="1"/>
    <col min="9" max="9" width="6.296875" style="3" customWidth="1"/>
    <col min="10" max="10" width="6.19921875" style="3" customWidth="1"/>
    <col min="11" max="11" width="5.8984375" style="3" customWidth="1"/>
    <col min="12" max="12" width="16.09765625" style="239" customWidth="1"/>
    <col min="13" max="13" width="16.19921875" style="3" customWidth="1"/>
    <col min="14" max="14" width="4.796875" style="3" customWidth="1"/>
    <col min="15" max="15" width="4.09765625" style="3" customWidth="1"/>
    <col min="16" max="16" width="6.09765625" style="3" customWidth="1"/>
    <col min="17" max="17" width="7.796875" style="3" hidden="1" customWidth="1"/>
    <col min="18" max="18" width="4" style="3" customWidth="1"/>
    <col min="19" max="19" width="16.19921875" style="3" customWidth="1"/>
    <col min="20" max="20" width="16.19921875" style="20" customWidth="1"/>
    <col min="21" max="29" width="4.3984375" style="20" customWidth="1"/>
    <col min="30" max="30" width="8.5" style="80" customWidth="1"/>
    <col min="31" max="31" width="12.796875" style="80" customWidth="1"/>
    <col min="32" max="32" width="2.296875" style="20" customWidth="1"/>
    <col min="33" max="36" width="5.8984375" style="20" hidden="1" customWidth="1"/>
    <col min="37" max="41" width="7.296875" style="20" hidden="1" customWidth="1"/>
    <col min="42" max="42" width="9" style="20" customWidth="1"/>
    <col min="43" max="16384" width="9" style="20"/>
  </cols>
  <sheetData>
    <row r="1" spans="1:41" ht="18.75" customHeight="1" x14ac:dyDescent="0.4">
      <c r="C1" s="46" t="s">
        <v>3836</v>
      </c>
      <c r="O1" s="47" t="s">
        <v>3837</v>
      </c>
      <c r="P1" s="48">
        <v>12</v>
      </c>
      <c r="U1" s="49" t="s">
        <v>4027</v>
      </c>
      <c r="V1" s="49"/>
      <c r="W1" s="49"/>
      <c r="X1" s="49"/>
      <c r="Y1" s="49"/>
      <c r="Z1" s="49"/>
      <c r="AA1" s="49"/>
      <c r="AB1" s="49"/>
      <c r="AC1" s="49"/>
      <c r="AG1" s="50" t="s">
        <v>28</v>
      </c>
      <c r="AH1" s="50"/>
      <c r="AI1" s="50" t="s">
        <v>29</v>
      </c>
      <c r="AJ1" s="50"/>
      <c r="AK1" s="51" t="s">
        <v>30</v>
      </c>
      <c r="AL1" s="51" t="s">
        <v>31</v>
      </c>
      <c r="AM1" s="51" t="s">
        <v>32</v>
      </c>
      <c r="AN1" s="51" t="s">
        <v>33</v>
      </c>
      <c r="AO1" s="51" t="s">
        <v>34</v>
      </c>
    </row>
    <row r="2" spans="1:41" s="10" customFormat="1" ht="205.8" customHeight="1" x14ac:dyDescent="0.25">
      <c r="A2" s="226" t="s">
        <v>936</v>
      </c>
      <c r="B2" s="227" t="s">
        <v>937</v>
      </c>
      <c r="C2" s="227" t="s">
        <v>1</v>
      </c>
      <c r="D2" s="227" t="s">
        <v>2</v>
      </c>
      <c r="E2" s="227" t="s">
        <v>938</v>
      </c>
      <c r="F2" s="227" t="s">
        <v>15</v>
      </c>
      <c r="G2" s="227" t="s">
        <v>16</v>
      </c>
      <c r="H2" s="227" t="s">
        <v>17</v>
      </c>
      <c r="I2" s="227" t="s">
        <v>18</v>
      </c>
      <c r="J2" s="227" t="s">
        <v>19</v>
      </c>
      <c r="K2" s="227" t="s">
        <v>20</v>
      </c>
      <c r="L2" s="240" t="s">
        <v>6</v>
      </c>
      <c r="M2" s="227" t="s">
        <v>21</v>
      </c>
      <c r="N2" s="228" t="s">
        <v>22</v>
      </c>
      <c r="O2" s="228" t="s">
        <v>23</v>
      </c>
      <c r="P2" s="228" t="s">
        <v>24</v>
      </c>
      <c r="Q2" s="5" t="s">
        <v>25</v>
      </c>
      <c r="R2" s="225" t="s">
        <v>26</v>
      </c>
      <c r="S2" s="229" t="s">
        <v>7</v>
      </c>
      <c r="T2" s="227" t="s">
        <v>27</v>
      </c>
      <c r="U2" s="6" t="s">
        <v>4034</v>
      </c>
      <c r="V2" s="6" t="s">
        <v>4032</v>
      </c>
      <c r="W2" s="6" t="s">
        <v>4031</v>
      </c>
      <c r="X2" s="6" t="s">
        <v>31</v>
      </c>
      <c r="Y2" s="6" t="s">
        <v>32</v>
      </c>
      <c r="Z2" s="6" t="s">
        <v>33</v>
      </c>
      <c r="AA2" s="6" t="s">
        <v>4033</v>
      </c>
      <c r="AB2" s="7" t="s">
        <v>35</v>
      </c>
      <c r="AC2" s="8" t="s">
        <v>36</v>
      </c>
      <c r="AD2" s="224" t="s">
        <v>4029</v>
      </c>
      <c r="AE2" s="223" t="s">
        <v>4028</v>
      </c>
      <c r="AG2" s="52" t="s">
        <v>3838</v>
      </c>
      <c r="AH2" s="53" t="s">
        <v>3839</v>
      </c>
      <c r="AI2" s="52" t="s">
        <v>3838</v>
      </c>
      <c r="AJ2" s="53" t="s">
        <v>3839</v>
      </c>
      <c r="AK2" s="54" t="s">
        <v>3840</v>
      </c>
      <c r="AL2" s="52" t="s">
        <v>3841</v>
      </c>
      <c r="AM2" s="52" t="s">
        <v>3841</v>
      </c>
      <c r="AN2" s="52" t="s">
        <v>3841</v>
      </c>
      <c r="AO2" s="52" t="s">
        <v>3841</v>
      </c>
    </row>
    <row r="3" spans="1:41" x14ac:dyDescent="0.4">
      <c r="A3" s="205">
        <v>491</v>
      </c>
      <c r="B3" s="12">
        <v>8</v>
      </c>
      <c r="C3" s="12" t="s">
        <v>1507</v>
      </c>
      <c r="D3" s="62">
        <v>10711</v>
      </c>
      <c r="E3" s="12" t="s">
        <v>1508</v>
      </c>
      <c r="F3" s="12" t="s">
        <v>982</v>
      </c>
      <c r="G3" s="11" t="s">
        <v>3922</v>
      </c>
      <c r="H3" s="13" t="s">
        <v>3893</v>
      </c>
      <c r="I3" s="14">
        <v>2.96</v>
      </c>
      <c r="J3" s="14">
        <v>2.83</v>
      </c>
      <c r="K3" s="14">
        <v>1.02</v>
      </c>
      <c r="L3" s="241">
        <v>277027347.31</v>
      </c>
      <c r="M3" s="16">
        <v>86641583</v>
      </c>
      <c r="N3" s="11">
        <v>0</v>
      </c>
      <c r="O3" s="11">
        <v>0</v>
      </c>
      <c r="P3" s="11">
        <v>0</v>
      </c>
      <c r="Q3" s="17" t="s">
        <v>3848</v>
      </c>
      <c r="R3" s="11">
        <v>0</v>
      </c>
      <c r="S3" s="55">
        <v>98036519.260000005</v>
      </c>
      <c r="T3" s="15">
        <v>2457091.4500000002</v>
      </c>
      <c r="U3" s="18">
        <v>1</v>
      </c>
      <c r="V3" s="18">
        <v>1</v>
      </c>
      <c r="W3" s="18">
        <v>1</v>
      </c>
      <c r="X3" s="18">
        <v>0</v>
      </c>
      <c r="Y3" s="18">
        <v>0</v>
      </c>
      <c r="Z3" s="18">
        <v>0</v>
      </c>
      <c r="AA3" s="18">
        <v>1</v>
      </c>
      <c r="AB3" s="19" t="s">
        <v>3851</v>
      </c>
      <c r="AC3" s="19" t="s">
        <v>3872</v>
      </c>
      <c r="AD3" s="80">
        <f t="shared" ref="AD3:AD25" si="0">COUNTIF(U3:AA3,"1")</f>
        <v>4</v>
      </c>
      <c r="AE3" s="80">
        <f t="shared" ref="AE3:AE25" si="1">IF(AD3&gt;=4,1,0)</f>
        <v>1</v>
      </c>
      <c r="AG3" s="56">
        <v>6.45</v>
      </c>
      <c r="AH3" s="56">
        <v>-6.097857142857146</v>
      </c>
      <c r="AI3" s="56">
        <v>7.86</v>
      </c>
      <c r="AJ3" s="56">
        <v>2.8507142857142864</v>
      </c>
      <c r="AK3" s="56">
        <v>89.48</v>
      </c>
      <c r="AL3" s="56">
        <v>146.30000000000001</v>
      </c>
      <c r="AM3" s="56">
        <v>83.58</v>
      </c>
      <c r="AN3" s="56">
        <v>700.42</v>
      </c>
      <c r="AO3" s="56">
        <v>27.88</v>
      </c>
    </row>
    <row r="4" spans="1:41" x14ac:dyDescent="0.4">
      <c r="A4" s="205">
        <v>492</v>
      </c>
      <c r="B4" s="12">
        <v>8</v>
      </c>
      <c r="C4" s="12" t="s">
        <v>1507</v>
      </c>
      <c r="D4" s="62">
        <v>11104</v>
      </c>
      <c r="E4" s="12" t="s">
        <v>1509</v>
      </c>
      <c r="F4" s="12" t="s">
        <v>949</v>
      </c>
      <c r="G4" s="11" t="s">
        <v>3898</v>
      </c>
      <c r="H4" s="13" t="s">
        <v>960</v>
      </c>
      <c r="I4" s="14">
        <v>4.5599999999999996</v>
      </c>
      <c r="J4" s="14">
        <v>4.22</v>
      </c>
      <c r="K4" s="14">
        <v>3.32</v>
      </c>
      <c r="L4" s="241">
        <v>37572164.859999999</v>
      </c>
      <c r="M4" s="16">
        <v>4115439.12</v>
      </c>
      <c r="N4" s="11">
        <v>0</v>
      </c>
      <c r="O4" s="11">
        <v>0</v>
      </c>
      <c r="P4" s="11">
        <v>0</v>
      </c>
      <c r="Q4" s="17" t="s">
        <v>3848</v>
      </c>
      <c r="R4" s="11">
        <v>0</v>
      </c>
      <c r="S4" s="55">
        <v>4322920.0199999996</v>
      </c>
      <c r="T4" s="15">
        <v>24136162.649999999</v>
      </c>
      <c r="U4" s="18">
        <v>1</v>
      </c>
      <c r="V4" s="18">
        <v>1</v>
      </c>
      <c r="W4" s="18">
        <v>0</v>
      </c>
      <c r="X4" s="18">
        <v>0</v>
      </c>
      <c r="Y4" s="18">
        <v>0</v>
      </c>
      <c r="Z4" s="18">
        <v>0</v>
      </c>
      <c r="AA4" s="18">
        <v>0</v>
      </c>
      <c r="AB4" s="19" t="s">
        <v>3859</v>
      </c>
      <c r="AC4" s="19" t="s">
        <v>3894</v>
      </c>
      <c r="AD4" s="80">
        <f t="shared" si="0"/>
        <v>2</v>
      </c>
      <c r="AE4" s="80">
        <f t="shared" si="1"/>
        <v>0</v>
      </c>
      <c r="AG4" s="56">
        <v>0.55000000000000004</v>
      </c>
      <c r="AH4" s="56">
        <v>-2.3275373134328365</v>
      </c>
      <c r="AI4" s="56">
        <v>6.21</v>
      </c>
      <c r="AJ4" s="56">
        <v>2.2327238805970144</v>
      </c>
      <c r="AK4" s="56">
        <v>99.18</v>
      </c>
      <c r="AL4" s="56">
        <v>94.6</v>
      </c>
      <c r="AM4" s="56">
        <v>91.6</v>
      </c>
      <c r="AN4" s="56">
        <v>432.18</v>
      </c>
      <c r="AO4" s="56">
        <v>74.77</v>
      </c>
    </row>
    <row r="5" spans="1:41" x14ac:dyDescent="0.4">
      <c r="A5" s="205">
        <v>493</v>
      </c>
      <c r="B5" s="12">
        <v>8</v>
      </c>
      <c r="C5" s="12" t="s">
        <v>1507</v>
      </c>
      <c r="D5" s="62">
        <v>11105</v>
      </c>
      <c r="E5" s="12" t="s">
        <v>1510</v>
      </c>
      <c r="F5" s="12" t="s">
        <v>949</v>
      </c>
      <c r="G5" s="11" t="s">
        <v>3903</v>
      </c>
      <c r="H5" s="13" t="s">
        <v>960</v>
      </c>
      <c r="I5" s="14">
        <v>2.25</v>
      </c>
      <c r="J5" s="14">
        <v>2.06</v>
      </c>
      <c r="K5" s="14">
        <v>1.56</v>
      </c>
      <c r="L5" s="241">
        <v>13183357.34</v>
      </c>
      <c r="M5" s="16">
        <v>4204836.21</v>
      </c>
      <c r="N5" s="11">
        <v>0</v>
      </c>
      <c r="O5" s="11">
        <v>0</v>
      </c>
      <c r="P5" s="11">
        <v>0</v>
      </c>
      <c r="Q5" s="17" t="s">
        <v>3848</v>
      </c>
      <c r="R5" s="11">
        <v>0</v>
      </c>
      <c r="S5" s="55">
        <v>5132626.0199999996</v>
      </c>
      <c r="T5" s="15">
        <v>5970384.0199999996</v>
      </c>
      <c r="U5" s="18">
        <v>1</v>
      </c>
      <c r="V5" s="18">
        <v>1</v>
      </c>
      <c r="W5" s="18">
        <v>0</v>
      </c>
      <c r="X5" s="18">
        <v>1</v>
      </c>
      <c r="Y5" s="18">
        <v>0</v>
      </c>
      <c r="Z5" s="18">
        <v>0</v>
      </c>
      <c r="AA5" s="18">
        <v>0</v>
      </c>
      <c r="AB5" s="19" t="s">
        <v>3854</v>
      </c>
      <c r="AC5" s="19" t="s">
        <v>3857</v>
      </c>
      <c r="AD5" s="80">
        <f t="shared" si="0"/>
        <v>3</v>
      </c>
      <c r="AE5" s="80">
        <f t="shared" si="1"/>
        <v>0</v>
      </c>
      <c r="AG5" s="56">
        <v>2.4500000000000002</v>
      </c>
      <c r="AH5" s="56">
        <v>-2.3275373134328365</v>
      </c>
      <c r="AI5" s="56">
        <v>9.39</v>
      </c>
      <c r="AJ5" s="56">
        <v>2.2327238805970144</v>
      </c>
      <c r="AK5" s="56">
        <v>110.81</v>
      </c>
      <c r="AL5" s="56">
        <v>45.3</v>
      </c>
      <c r="AM5" s="56">
        <v>65.400000000000006</v>
      </c>
      <c r="AN5" s="56">
        <v>297.95999999999998</v>
      </c>
      <c r="AO5" s="56">
        <v>60.37</v>
      </c>
    </row>
    <row r="6" spans="1:41" x14ac:dyDescent="0.4">
      <c r="A6" s="205">
        <v>494</v>
      </c>
      <c r="B6" s="12">
        <v>8</v>
      </c>
      <c r="C6" s="12" t="s">
        <v>1507</v>
      </c>
      <c r="D6" s="62">
        <v>11106</v>
      </c>
      <c r="E6" s="12" t="s">
        <v>1511</v>
      </c>
      <c r="F6" s="12" t="s">
        <v>949</v>
      </c>
      <c r="G6" s="11" t="s">
        <v>3886</v>
      </c>
      <c r="H6" s="13" t="s">
        <v>960</v>
      </c>
      <c r="I6" s="14">
        <v>1.1100000000000001</v>
      </c>
      <c r="J6" s="14">
        <v>0.97</v>
      </c>
      <c r="K6" s="14">
        <v>0.69</v>
      </c>
      <c r="L6" s="241">
        <v>1742758.57</v>
      </c>
      <c r="M6" s="16">
        <v>-2696002.26</v>
      </c>
      <c r="N6" s="11">
        <v>3</v>
      </c>
      <c r="O6" s="11">
        <v>1</v>
      </c>
      <c r="P6" s="11">
        <v>0</v>
      </c>
      <c r="Q6" s="17">
        <v>7.7</v>
      </c>
      <c r="R6" s="11">
        <v>4</v>
      </c>
      <c r="S6" s="55">
        <v>-38082.83</v>
      </c>
      <c r="T6" s="15">
        <v>-4997902.75</v>
      </c>
      <c r="U6" s="18">
        <v>0</v>
      </c>
      <c r="V6" s="18">
        <v>0</v>
      </c>
      <c r="W6" s="18">
        <v>0</v>
      </c>
      <c r="X6" s="18">
        <v>1</v>
      </c>
      <c r="Y6" s="18">
        <v>0</v>
      </c>
      <c r="Z6" s="18">
        <v>0</v>
      </c>
      <c r="AA6" s="18">
        <v>0</v>
      </c>
      <c r="AB6" s="19" t="s">
        <v>3867</v>
      </c>
      <c r="AC6" s="19" t="s">
        <v>3905</v>
      </c>
      <c r="AD6" s="80">
        <f t="shared" si="0"/>
        <v>1</v>
      </c>
      <c r="AE6" s="80">
        <f t="shared" si="1"/>
        <v>0</v>
      </c>
      <c r="AG6" s="56">
        <v>-5.69</v>
      </c>
      <c r="AH6" s="56">
        <v>-2.3275373134328365</v>
      </c>
      <c r="AI6" s="56">
        <v>-6.11</v>
      </c>
      <c r="AJ6" s="56">
        <v>2.2327238805970144</v>
      </c>
      <c r="AK6" s="56">
        <v>403.53</v>
      </c>
      <c r="AL6" s="56">
        <v>42.56</v>
      </c>
      <c r="AM6" s="56">
        <v>161.56</v>
      </c>
      <c r="AN6" s="56">
        <v>556.78</v>
      </c>
      <c r="AO6" s="56">
        <v>67.27</v>
      </c>
    </row>
    <row r="7" spans="1:41" x14ac:dyDescent="0.4">
      <c r="A7" s="205">
        <v>495</v>
      </c>
      <c r="B7" s="12">
        <v>8</v>
      </c>
      <c r="C7" s="12" t="s">
        <v>1507</v>
      </c>
      <c r="D7" s="62">
        <v>11107</v>
      </c>
      <c r="E7" s="12" t="s">
        <v>1512</v>
      </c>
      <c r="F7" s="12" t="s">
        <v>949</v>
      </c>
      <c r="G7" s="11" t="s">
        <v>3889</v>
      </c>
      <c r="H7" s="13" t="s">
        <v>955</v>
      </c>
      <c r="I7" s="14">
        <v>1.56</v>
      </c>
      <c r="J7" s="14">
        <v>1.41</v>
      </c>
      <c r="K7" s="14">
        <v>1.19</v>
      </c>
      <c r="L7" s="241">
        <v>6462426.0199999996</v>
      </c>
      <c r="M7" s="16">
        <v>2138466.56</v>
      </c>
      <c r="N7" s="11">
        <v>0</v>
      </c>
      <c r="O7" s="11">
        <v>0</v>
      </c>
      <c r="P7" s="11">
        <v>0</v>
      </c>
      <c r="Q7" s="17" t="s">
        <v>3848</v>
      </c>
      <c r="R7" s="11">
        <v>0</v>
      </c>
      <c r="S7" s="55">
        <v>4605446.87</v>
      </c>
      <c r="T7" s="15">
        <v>2055140.21</v>
      </c>
      <c r="U7" s="18">
        <v>1</v>
      </c>
      <c r="V7" s="18">
        <v>1</v>
      </c>
      <c r="W7" s="18">
        <v>0</v>
      </c>
      <c r="X7" s="18">
        <v>1</v>
      </c>
      <c r="Y7" s="18">
        <v>0</v>
      </c>
      <c r="Z7" s="18">
        <v>0</v>
      </c>
      <c r="AA7" s="18">
        <v>1</v>
      </c>
      <c r="AB7" s="19" t="s">
        <v>3851</v>
      </c>
      <c r="AC7" s="19" t="s">
        <v>3872</v>
      </c>
      <c r="AD7" s="80">
        <f t="shared" si="0"/>
        <v>4</v>
      </c>
      <c r="AE7" s="80">
        <f t="shared" si="1"/>
        <v>1</v>
      </c>
      <c r="AG7" s="56">
        <v>1.92</v>
      </c>
      <c r="AH7" s="56">
        <v>-4.5212173913043481</v>
      </c>
      <c r="AI7" s="56">
        <v>6.74</v>
      </c>
      <c r="AJ7" s="56">
        <v>1.576782608695652</v>
      </c>
      <c r="AK7" s="56">
        <v>267.81</v>
      </c>
      <c r="AL7" s="56">
        <v>39.83</v>
      </c>
      <c r="AM7" s="56">
        <v>71.23</v>
      </c>
      <c r="AN7" s="56">
        <v>287.01</v>
      </c>
      <c r="AO7" s="56">
        <v>49.29</v>
      </c>
    </row>
    <row r="8" spans="1:41" x14ac:dyDescent="0.4">
      <c r="A8" s="205">
        <v>496</v>
      </c>
      <c r="B8" s="12">
        <v>8</v>
      </c>
      <c r="C8" s="12" t="s">
        <v>1507</v>
      </c>
      <c r="D8" s="62">
        <v>11108</v>
      </c>
      <c r="E8" s="12" t="s">
        <v>1513</v>
      </c>
      <c r="F8" s="12" t="s">
        <v>949</v>
      </c>
      <c r="G8" s="11" t="s">
        <v>3911</v>
      </c>
      <c r="H8" s="13" t="s">
        <v>960</v>
      </c>
      <c r="I8" s="14">
        <v>1.56</v>
      </c>
      <c r="J8" s="14">
        <v>1.36</v>
      </c>
      <c r="K8" s="14">
        <v>0.93</v>
      </c>
      <c r="L8" s="241">
        <v>12320194.25</v>
      </c>
      <c r="M8" s="16">
        <v>1181839.96</v>
      </c>
      <c r="N8" s="11">
        <v>0</v>
      </c>
      <c r="O8" s="11">
        <v>0</v>
      </c>
      <c r="P8" s="11">
        <v>0</v>
      </c>
      <c r="Q8" s="17" t="s">
        <v>3848</v>
      </c>
      <c r="R8" s="11">
        <v>0</v>
      </c>
      <c r="S8" s="55">
        <v>4940337.5</v>
      </c>
      <c r="T8" s="15">
        <v>-1416923.58</v>
      </c>
      <c r="U8" s="18">
        <v>0</v>
      </c>
      <c r="V8" s="18">
        <v>0</v>
      </c>
      <c r="W8" s="18">
        <v>0</v>
      </c>
      <c r="X8" s="18">
        <v>1</v>
      </c>
      <c r="Y8" s="18">
        <v>1</v>
      </c>
      <c r="Z8" s="18">
        <v>0</v>
      </c>
      <c r="AA8" s="18">
        <v>0</v>
      </c>
      <c r="AB8" s="19" t="s">
        <v>3859</v>
      </c>
      <c r="AC8" s="19" t="s">
        <v>3894</v>
      </c>
      <c r="AD8" s="80">
        <f t="shared" si="0"/>
        <v>2</v>
      </c>
      <c r="AE8" s="80">
        <f t="shared" si="1"/>
        <v>0</v>
      </c>
      <c r="AG8" s="56">
        <v>-4.3499999999999996</v>
      </c>
      <c r="AH8" s="56">
        <v>-2.3275373134328365</v>
      </c>
      <c r="AI8" s="56">
        <v>1.79</v>
      </c>
      <c r="AJ8" s="56">
        <v>2.2327238805970144</v>
      </c>
      <c r="AK8" s="56">
        <v>235.45</v>
      </c>
      <c r="AL8" s="56">
        <v>45.3</v>
      </c>
      <c r="AM8" s="56">
        <v>50.36</v>
      </c>
      <c r="AN8" s="56">
        <v>213.17</v>
      </c>
      <c r="AO8" s="56">
        <v>64.08</v>
      </c>
    </row>
    <row r="9" spans="1:41" x14ac:dyDescent="0.4">
      <c r="A9" s="205">
        <v>497</v>
      </c>
      <c r="B9" s="12">
        <v>8</v>
      </c>
      <c r="C9" s="12" t="s">
        <v>1507</v>
      </c>
      <c r="D9" s="62">
        <v>11109</v>
      </c>
      <c r="E9" s="12" t="s">
        <v>1514</v>
      </c>
      <c r="F9" s="12" t="s">
        <v>949</v>
      </c>
      <c r="G9" s="11" t="s">
        <v>3917</v>
      </c>
      <c r="H9" s="13" t="s">
        <v>964</v>
      </c>
      <c r="I9" s="14">
        <v>5.25</v>
      </c>
      <c r="J9" s="14">
        <v>4.59</v>
      </c>
      <c r="K9" s="14">
        <v>3.6</v>
      </c>
      <c r="L9" s="241">
        <v>40969034.770000003</v>
      </c>
      <c r="M9" s="16">
        <v>76141.86</v>
      </c>
      <c r="N9" s="11">
        <v>0</v>
      </c>
      <c r="O9" s="11">
        <v>0</v>
      </c>
      <c r="P9" s="11">
        <v>0</v>
      </c>
      <c r="Q9" s="17" t="s">
        <v>3848</v>
      </c>
      <c r="R9" s="11">
        <v>0</v>
      </c>
      <c r="S9" s="55">
        <v>4679484.54</v>
      </c>
      <c r="T9" s="15">
        <v>25093168.98</v>
      </c>
      <c r="U9" s="18">
        <v>1</v>
      </c>
      <c r="V9" s="18">
        <v>0</v>
      </c>
      <c r="W9" s="18">
        <v>0</v>
      </c>
      <c r="X9" s="18">
        <v>1</v>
      </c>
      <c r="Y9" s="18">
        <v>0</v>
      </c>
      <c r="Z9" s="18">
        <v>0</v>
      </c>
      <c r="AA9" s="18">
        <v>0</v>
      </c>
      <c r="AB9" s="19" t="s">
        <v>3859</v>
      </c>
      <c r="AC9" s="19" t="s">
        <v>3894</v>
      </c>
      <c r="AD9" s="80">
        <f t="shared" si="0"/>
        <v>2</v>
      </c>
      <c r="AE9" s="80">
        <f t="shared" si="1"/>
        <v>0</v>
      </c>
      <c r="AG9" s="56">
        <v>0.57999999999999996</v>
      </c>
      <c r="AH9" s="56">
        <v>-3.1151960784313713</v>
      </c>
      <c r="AI9" s="56">
        <v>0.11</v>
      </c>
      <c r="AJ9" s="56">
        <v>3.2665686274509809</v>
      </c>
      <c r="AK9" s="56">
        <v>138.6</v>
      </c>
      <c r="AL9" s="56">
        <v>23.45</v>
      </c>
      <c r="AM9" s="56">
        <v>88.11</v>
      </c>
      <c r="AN9" s="56">
        <v>390.01</v>
      </c>
      <c r="AO9" s="56">
        <v>146.18</v>
      </c>
    </row>
    <row r="10" spans="1:41" x14ac:dyDescent="0.4">
      <c r="A10" s="205">
        <v>498</v>
      </c>
      <c r="B10" s="12">
        <v>8</v>
      </c>
      <c r="C10" s="12" t="s">
        <v>1507</v>
      </c>
      <c r="D10" s="62">
        <v>11110</v>
      </c>
      <c r="E10" s="12" t="s">
        <v>1515</v>
      </c>
      <c r="F10" s="12" t="s">
        <v>949</v>
      </c>
      <c r="G10" s="11" t="s">
        <v>3890</v>
      </c>
      <c r="H10" s="13" t="s">
        <v>951</v>
      </c>
      <c r="I10" s="14">
        <v>3.39</v>
      </c>
      <c r="J10" s="14">
        <v>2.9</v>
      </c>
      <c r="K10" s="14">
        <v>2.08</v>
      </c>
      <c r="L10" s="241">
        <v>40796378.659999996</v>
      </c>
      <c r="M10" s="16">
        <v>-1821535.14</v>
      </c>
      <c r="N10" s="11">
        <v>0</v>
      </c>
      <c r="O10" s="11">
        <v>1</v>
      </c>
      <c r="P10" s="11">
        <v>0</v>
      </c>
      <c r="Q10" s="17">
        <v>268.7</v>
      </c>
      <c r="R10" s="11">
        <v>1</v>
      </c>
      <c r="S10" s="55">
        <v>3873682.83</v>
      </c>
      <c r="T10" s="15">
        <v>17604237.079999998</v>
      </c>
      <c r="U10" s="18">
        <v>1</v>
      </c>
      <c r="V10" s="18">
        <v>0</v>
      </c>
      <c r="W10" s="18">
        <v>1</v>
      </c>
      <c r="X10" s="18">
        <v>0</v>
      </c>
      <c r="Y10" s="18">
        <v>1</v>
      </c>
      <c r="Z10" s="18">
        <v>0</v>
      </c>
      <c r="AA10" s="18">
        <v>0</v>
      </c>
      <c r="AB10" s="19" t="s">
        <v>3854</v>
      </c>
      <c r="AC10" s="19" t="s">
        <v>3883</v>
      </c>
      <c r="AD10" s="80">
        <f t="shared" si="0"/>
        <v>3</v>
      </c>
      <c r="AE10" s="80">
        <f t="shared" si="1"/>
        <v>0</v>
      </c>
      <c r="AG10" s="56">
        <v>-1.27</v>
      </c>
      <c r="AH10" s="56">
        <v>-5.5007843137254904</v>
      </c>
      <c r="AI10" s="56">
        <v>-1.59</v>
      </c>
      <c r="AJ10" s="56">
        <v>2.7552941176470589</v>
      </c>
      <c r="AK10" s="56">
        <v>87.52</v>
      </c>
      <c r="AL10" s="56">
        <v>70.17</v>
      </c>
      <c r="AM10" s="56">
        <v>41.92</v>
      </c>
      <c r="AN10" s="56">
        <v>335.36</v>
      </c>
      <c r="AO10" s="56">
        <v>85.69</v>
      </c>
    </row>
    <row r="11" spans="1:41" x14ac:dyDescent="0.4">
      <c r="A11" s="205">
        <v>499</v>
      </c>
      <c r="B11" s="12">
        <v>8</v>
      </c>
      <c r="C11" s="12" t="s">
        <v>1507</v>
      </c>
      <c r="D11" s="62">
        <v>11111</v>
      </c>
      <c r="E11" s="12" t="s">
        <v>1516</v>
      </c>
      <c r="F11" s="12" t="s">
        <v>949</v>
      </c>
      <c r="G11" s="11" t="s">
        <v>3906</v>
      </c>
      <c r="H11" s="13" t="s">
        <v>960</v>
      </c>
      <c r="I11" s="14">
        <v>2.66</v>
      </c>
      <c r="J11" s="14">
        <v>2.52</v>
      </c>
      <c r="K11" s="14">
        <v>2.0099999999999998</v>
      </c>
      <c r="L11" s="241">
        <v>21009971.370000001</v>
      </c>
      <c r="M11" s="16">
        <v>5606069.04</v>
      </c>
      <c r="N11" s="11">
        <v>0</v>
      </c>
      <c r="O11" s="11">
        <v>0</v>
      </c>
      <c r="P11" s="11">
        <v>0</v>
      </c>
      <c r="Q11" s="17" t="s">
        <v>3848</v>
      </c>
      <c r="R11" s="11">
        <v>0</v>
      </c>
      <c r="S11" s="55">
        <v>5205155.4800000004</v>
      </c>
      <c r="T11" s="15">
        <v>12786745.75</v>
      </c>
      <c r="U11" s="18">
        <v>1</v>
      </c>
      <c r="V11" s="18">
        <v>1</v>
      </c>
      <c r="W11" s="18">
        <v>0</v>
      </c>
      <c r="X11" s="18">
        <v>0</v>
      </c>
      <c r="Y11" s="18">
        <v>1</v>
      </c>
      <c r="Z11" s="18">
        <v>0</v>
      </c>
      <c r="AA11" s="18">
        <v>1</v>
      </c>
      <c r="AB11" s="19" t="s">
        <v>3851</v>
      </c>
      <c r="AC11" s="19" t="s">
        <v>3872</v>
      </c>
      <c r="AD11" s="80">
        <f t="shared" si="0"/>
        <v>4</v>
      </c>
      <c r="AE11" s="80">
        <f t="shared" si="1"/>
        <v>1</v>
      </c>
      <c r="AG11" s="56">
        <v>5.32</v>
      </c>
      <c r="AH11" s="56">
        <v>-2.3275373134328365</v>
      </c>
      <c r="AI11" s="56">
        <v>10.73</v>
      </c>
      <c r="AJ11" s="56">
        <v>2.2327238805970144</v>
      </c>
      <c r="AK11" s="56">
        <v>223.51</v>
      </c>
      <c r="AL11" s="56">
        <v>105.28</v>
      </c>
      <c r="AM11" s="56">
        <v>40.21</v>
      </c>
      <c r="AN11" s="56">
        <v>505</v>
      </c>
      <c r="AO11" s="56">
        <v>50.24</v>
      </c>
    </row>
    <row r="12" spans="1:41" x14ac:dyDescent="0.4">
      <c r="A12" s="205">
        <v>500</v>
      </c>
      <c r="B12" s="12">
        <v>8</v>
      </c>
      <c r="C12" s="12" t="s">
        <v>1507</v>
      </c>
      <c r="D12" s="62">
        <v>11112</v>
      </c>
      <c r="E12" s="12" t="s">
        <v>1517</v>
      </c>
      <c r="F12" s="12" t="s">
        <v>949</v>
      </c>
      <c r="G12" s="11" t="s">
        <v>3903</v>
      </c>
      <c r="H12" s="13" t="s">
        <v>960</v>
      </c>
      <c r="I12" s="14">
        <v>4.63</v>
      </c>
      <c r="J12" s="14">
        <v>3.95</v>
      </c>
      <c r="K12" s="14">
        <v>2.95</v>
      </c>
      <c r="L12" s="241">
        <v>27457289.190000001</v>
      </c>
      <c r="M12" s="16">
        <v>-1525879.87</v>
      </c>
      <c r="N12" s="11">
        <v>0</v>
      </c>
      <c r="O12" s="11">
        <v>1</v>
      </c>
      <c r="P12" s="11">
        <v>0</v>
      </c>
      <c r="Q12" s="17">
        <v>215.9</v>
      </c>
      <c r="R12" s="11">
        <v>1</v>
      </c>
      <c r="S12" s="55">
        <v>2069087.31</v>
      </c>
      <c r="T12" s="15">
        <v>14750033.199999999</v>
      </c>
      <c r="U12" s="18">
        <v>1</v>
      </c>
      <c r="V12" s="18">
        <v>0</v>
      </c>
      <c r="W12" s="18">
        <v>0</v>
      </c>
      <c r="X12" s="18">
        <v>0</v>
      </c>
      <c r="Y12" s="18">
        <v>1</v>
      </c>
      <c r="Z12" s="18">
        <v>0</v>
      </c>
      <c r="AA12" s="18">
        <v>0</v>
      </c>
      <c r="AB12" s="19" t="s">
        <v>3859</v>
      </c>
      <c r="AC12" s="19" t="s">
        <v>3866</v>
      </c>
      <c r="AD12" s="80">
        <f t="shared" si="0"/>
        <v>2</v>
      </c>
      <c r="AE12" s="80">
        <f t="shared" si="1"/>
        <v>0</v>
      </c>
      <c r="AG12" s="56">
        <v>-0.56999999999999995</v>
      </c>
      <c r="AH12" s="56">
        <v>-2.3275373134328365</v>
      </c>
      <c r="AI12" s="56">
        <v>-2.83</v>
      </c>
      <c r="AJ12" s="56">
        <v>2.2327238805970144</v>
      </c>
      <c r="AK12" s="56">
        <v>94.54</v>
      </c>
      <c r="AL12" s="56">
        <v>72.150000000000006</v>
      </c>
      <c r="AM12" s="56">
        <v>48.7</v>
      </c>
      <c r="AN12" s="56">
        <v>351.77</v>
      </c>
      <c r="AO12" s="56">
        <v>85.22</v>
      </c>
    </row>
    <row r="13" spans="1:41" x14ac:dyDescent="0.4">
      <c r="A13" s="205">
        <v>501</v>
      </c>
      <c r="B13" s="12">
        <v>8</v>
      </c>
      <c r="C13" s="12" t="s">
        <v>1507</v>
      </c>
      <c r="D13" s="62">
        <v>11451</v>
      </c>
      <c r="E13" s="12" t="s">
        <v>1518</v>
      </c>
      <c r="F13" s="12" t="s">
        <v>949</v>
      </c>
      <c r="G13" s="11" t="s">
        <v>3923</v>
      </c>
      <c r="H13" s="13" t="s">
        <v>958</v>
      </c>
      <c r="I13" s="14">
        <v>0.71</v>
      </c>
      <c r="J13" s="14">
        <v>0.6</v>
      </c>
      <c r="K13" s="14">
        <v>0.2</v>
      </c>
      <c r="L13" s="241">
        <v>-18782339.93</v>
      </c>
      <c r="M13" s="16">
        <v>1399229.16</v>
      </c>
      <c r="N13" s="11">
        <v>3</v>
      </c>
      <c r="O13" s="11">
        <v>1</v>
      </c>
      <c r="P13" s="11">
        <v>2</v>
      </c>
      <c r="Q13" s="17">
        <v>161</v>
      </c>
      <c r="R13" s="11">
        <v>6</v>
      </c>
      <c r="S13" s="55">
        <v>1799872.14</v>
      </c>
      <c r="T13" s="15">
        <v>-52347834.450000003</v>
      </c>
      <c r="U13" s="18">
        <v>0</v>
      </c>
      <c r="V13" s="18">
        <v>0</v>
      </c>
      <c r="W13" s="18">
        <v>0</v>
      </c>
      <c r="X13" s="18">
        <v>0</v>
      </c>
      <c r="Y13" s="18">
        <v>0</v>
      </c>
      <c r="Z13" s="18">
        <v>0</v>
      </c>
      <c r="AA13" s="18">
        <v>1</v>
      </c>
      <c r="AB13" s="19" t="s">
        <v>3867</v>
      </c>
      <c r="AC13" s="19" t="s">
        <v>3880</v>
      </c>
      <c r="AD13" s="80">
        <f t="shared" si="0"/>
        <v>1</v>
      </c>
      <c r="AE13" s="80">
        <f t="shared" si="1"/>
        <v>0</v>
      </c>
      <c r="AG13" s="56">
        <v>-4.78</v>
      </c>
      <c r="AH13" s="56">
        <v>-3.4415217391304349</v>
      </c>
      <c r="AI13" s="56">
        <v>0.77</v>
      </c>
      <c r="AJ13" s="56">
        <v>4.5321739130434784</v>
      </c>
      <c r="AK13" s="56">
        <v>369.69</v>
      </c>
      <c r="AL13" s="56">
        <v>70.959999999999994</v>
      </c>
      <c r="AM13" s="56">
        <v>111.95</v>
      </c>
      <c r="AN13" s="56">
        <v>248.13</v>
      </c>
      <c r="AO13" s="56">
        <v>52.33</v>
      </c>
    </row>
    <row r="14" spans="1:41" x14ac:dyDescent="0.4">
      <c r="A14" s="205">
        <v>502</v>
      </c>
      <c r="B14" s="12">
        <v>8</v>
      </c>
      <c r="C14" s="12" t="s">
        <v>1507</v>
      </c>
      <c r="D14" s="62">
        <v>40840</v>
      </c>
      <c r="E14" s="12" t="s">
        <v>1519</v>
      </c>
      <c r="F14" s="12" t="s">
        <v>949</v>
      </c>
      <c r="G14" s="11" t="s">
        <v>2651</v>
      </c>
      <c r="H14" s="13" t="s">
        <v>1025</v>
      </c>
      <c r="I14" s="14">
        <v>1.9</v>
      </c>
      <c r="J14" s="14">
        <v>1.64</v>
      </c>
      <c r="K14" s="14">
        <v>1.08</v>
      </c>
      <c r="L14" s="241">
        <v>5048364.38</v>
      </c>
      <c r="M14" s="16">
        <v>3139118.79</v>
      </c>
      <c r="N14" s="11">
        <v>0</v>
      </c>
      <c r="O14" s="11">
        <v>0</v>
      </c>
      <c r="P14" s="11">
        <v>0</v>
      </c>
      <c r="Q14" s="17" t="s">
        <v>3848</v>
      </c>
      <c r="R14" s="11">
        <v>0</v>
      </c>
      <c r="S14" s="55">
        <v>5502624.5999999996</v>
      </c>
      <c r="T14" s="15">
        <v>496580.22</v>
      </c>
      <c r="U14" s="18">
        <v>1</v>
      </c>
      <c r="V14" s="18">
        <v>1</v>
      </c>
      <c r="W14" s="18">
        <v>0</v>
      </c>
      <c r="X14" s="18">
        <v>1</v>
      </c>
      <c r="Y14" s="18">
        <v>0</v>
      </c>
      <c r="Z14" s="18">
        <v>0</v>
      </c>
      <c r="AA14" s="18">
        <v>0</v>
      </c>
      <c r="AB14" s="19" t="s">
        <v>3854</v>
      </c>
      <c r="AC14" s="19" t="s">
        <v>3857</v>
      </c>
      <c r="AD14" s="80">
        <f t="shared" si="0"/>
        <v>3</v>
      </c>
      <c r="AE14" s="80">
        <f t="shared" si="1"/>
        <v>0</v>
      </c>
      <c r="AG14" s="56">
        <v>16.54</v>
      </c>
      <c r="AH14" s="56">
        <v>7.5142857142857108E-2</v>
      </c>
      <c r="AI14" s="56">
        <v>7.74</v>
      </c>
      <c r="AJ14" s="56">
        <v>3.2525714285714273</v>
      </c>
      <c r="AK14" s="56">
        <v>225.28</v>
      </c>
      <c r="AL14" s="56">
        <v>35.049999999999997</v>
      </c>
      <c r="AM14" s="56">
        <v>134.81</v>
      </c>
      <c r="AN14" s="56">
        <v>252.59</v>
      </c>
      <c r="AO14" s="56">
        <v>90.51</v>
      </c>
    </row>
    <row r="15" spans="1:41" x14ac:dyDescent="0.4">
      <c r="A15" s="205">
        <v>503</v>
      </c>
      <c r="B15" s="12">
        <v>8</v>
      </c>
      <c r="C15" s="12" t="s">
        <v>1520</v>
      </c>
      <c r="D15" s="62">
        <v>11040</v>
      </c>
      <c r="E15" s="12" t="s">
        <v>1521</v>
      </c>
      <c r="F15" s="12" t="s">
        <v>982</v>
      </c>
      <c r="G15" s="11" t="s">
        <v>3924</v>
      </c>
      <c r="H15" s="13" t="s">
        <v>3893</v>
      </c>
      <c r="I15" s="14">
        <v>1.17</v>
      </c>
      <c r="J15" s="14">
        <v>1.05</v>
      </c>
      <c r="K15" s="14">
        <v>0.57999999999999996</v>
      </c>
      <c r="L15" s="241">
        <v>23413404.289999999</v>
      </c>
      <c r="M15" s="16">
        <v>13012313.77</v>
      </c>
      <c r="N15" s="11">
        <v>2</v>
      </c>
      <c r="O15" s="11">
        <v>0</v>
      </c>
      <c r="P15" s="11">
        <v>0</v>
      </c>
      <c r="Q15" s="17" t="s">
        <v>3848</v>
      </c>
      <c r="R15" s="11">
        <v>2</v>
      </c>
      <c r="S15" s="55">
        <v>27249386.449999999</v>
      </c>
      <c r="T15" s="15">
        <v>-58255612.259999998</v>
      </c>
      <c r="U15" s="18">
        <v>1</v>
      </c>
      <c r="V15" s="18">
        <v>0</v>
      </c>
      <c r="W15" s="18">
        <v>0</v>
      </c>
      <c r="X15" s="18">
        <v>0</v>
      </c>
      <c r="Y15" s="18">
        <v>1</v>
      </c>
      <c r="Z15" s="18">
        <v>0</v>
      </c>
      <c r="AA15" s="18">
        <v>1</v>
      </c>
      <c r="AB15" s="19" t="s">
        <v>3854</v>
      </c>
      <c r="AC15" s="19" t="s">
        <v>3865</v>
      </c>
      <c r="AD15" s="80">
        <f t="shared" si="0"/>
        <v>3</v>
      </c>
      <c r="AE15" s="80">
        <f t="shared" si="1"/>
        <v>0</v>
      </c>
      <c r="AG15" s="56">
        <v>-0.64</v>
      </c>
      <c r="AH15" s="56">
        <v>-6.097857142857146</v>
      </c>
      <c r="AI15" s="56">
        <v>2.2000000000000002</v>
      </c>
      <c r="AJ15" s="56">
        <v>2.8507142857142864</v>
      </c>
      <c r="AK15" s="56">
        <v>206.14</v>
      </c>
      <c r="AL15" s="56">
        <v>62.73</v>
      </c>
      <c r="AM15" s="56">
        <v>59.58</v>
      </c>
      <c r="AN15" s="56">
        <v>165.34</v>
      </c>
      <c r="AO15" s="56">
        <v>45.43</v>
      </c>
    </row>
    <row r="16" spans="1:41" x14ac:dyDescent="0.4">
      <c r="A16" s="205">
        <v>504</v>
      </c>
      <c r="B16" s="12">
        <v>8</v>
      </c>
      <c r="C16" s="12" t="s">
        <v>1520</v>
      </c>
      <c r="D16" s="62">
        <v>11041</v>
      </c>
      <c r="E16" s="12" t="s">
        <v>1522</v>
      </c>
      <c r="F16" s="12" t="s">
        <v>949</v>
      </c>
      <c r="G16" s="11" t="s">
        <v>3911</v>
      </c>
      <c r="H16" s="13" t="s">
        <v>960</v>
      </c>
      <c r="I16" s="14">
        <v>2.52</v>
      </c>
      <c r="J16" s="14">
        <v>2.2799999999999998</v>
      </c>
      <c r="K16" s="14">
        <v>1.86</v>
      </c>
      <c r="L16" s="241">
        <v>24980610.719999999</v>
      </c>
      <c r="M16" s="16">
        <v>-549242.35</v>
      </c>
      <c r="N16" s="11">
        <v>0</v>
      </c>
      <c r="O16" s="11">
        <v>1</v>
      </c>
      <c r="P16" s="11">
        <v>0</v>
      </c>
      <c r="Q16" s="17">
        <v>545.70000000000005</v>
      </c>
      <c r="R16" s="11">
        <v>1</v>
      </c>
      <c r="S16" s="55">
        <v>3230483.6</v>
      </c>
      <c r="T16" s="15">
        <v>14152154.289999999</v>
      </c>
      <c r="U16" s="18">
        <v>0</v>
      </c>
      <c r="V16" s="18">
        <v>0</v>
      </c>
      <c r="W16" s="18">
        <v>0</v>
      </c>
      <c r="X16" s="18">
        <v>1</v>
      </c>
      <c r="Y16" s="18">
        <v>0</v>
      </c>
      <c r="Z16" s="18">
        <v>0</v>
      </c>
      <c r="AA16" s="18">
        <v>0</v>
      </c>
      <c r="AB16" s="19" t="s">
        <v>3867</v>
      </c>
      <c r="AC16" s="19" t="s">
        <v>3882</v>
      </c>
      <c r="AD16" s="80">
        <f t="shared" si="0"/>
        <v>1</v>
      </c>
      <c r="AE16" s="80">
        <f t="shared" si="1"/>
        <v>0</v>
      </c>
      <c r="AG16" s="56">
        <v>-2.83</v>
      </c>
      <c r="AH16" s="56">
        <v>-2.3275373134328365</v>
      </c>
      <c r="AI16" s="56">
        <v>-0.81</v>
      </c>
      <c r="AJ16" s="56">
        <v>2.2327238805970144</v>
      </c>
      <c r="AK16" s="56">
        <v>141.13999999999999</v>
      </c>
      <c r="AL16" s="56">
        <v>56.9</v>
      </c>
      <c r="AM16" s="56">
        <v>80.150000000000006</v>
      </c>
      <c r="AN16" s="56">
        <v>235.95</v>
      </c>
      <c r="AO16" s="56">
        <v>75.12</v>
      </c>
    </row>
    <row r="17" spans="1:41" x14ac:dyDescent="0.4">
      <c r="A17" s="205">
        <v>505</v>
      </c>
      <c r="B17" s="12">
        <v>8</v>
      </c>
      <c r="C17" s="12" t="s">
        <v>1520</v>
      </c>
      <c r="D17" s="62">
        <v>11043</v>
      </c>
      <c r="E17" s="12" t="s">
        <v>1523</v>
      </c>
      <c r="F17" s="12" t="s">
        <v>949</v>
      </c>
      <c r="G17" s="11" t="s">
        <v>3917</v>
      </c>
      <c r="H17" s="13" t="s">
        <v>964</v>
      </c>
      <c r="I17" s="14">
        <v>2.0099999999999998</v>
      </c>
      <c r="J17" s="14">
        <v>1.86</v>
      </c>
      <c r="K17" s="14">
        <v>1.35</v>
      </c>
      <c r="L17" s="241">
        <v>24825369.670000002</v>
      </c>
      <c r="M17" s="16">
        <v>-4379801.7300000004</v>
      </c>
      <c r="N17" s="11">
        <v>0</v>
      </c>
      <c r="O17" s="11">
        <v>1</v>
      </c>
      <c r="P17" s="11">
        <v>0</v>
      </c>
      <c r="Q17" s="17">
        <v>68</v>
      </c>
      <c r="R17" s="11">
        <v>1</v>
      </c>
      <c r="S17" s="55">
        <v>-400922.1</v>
      </c>
      <c r="T17" s="15">
        <v>8712826</v>
      </c>
      <c r="U17" s="18">
        <v>1</v>
      </c>
      <c r="V17" s="18">
        <v>0</v>
      </c>
      <c r="W17" s="18">
        <v>0</v>
      </c>
      <c r="X17" s="18">
        <v>0</v>
      </c>
      <c r="Y17" s="18">
        <v>0</v>
      </c>
      <c r="Z17" s="18">
        <v>0</v>
      </c>
      <c r="AA17" s="18">
        <v>1</v>
      </c>
      <c r="AB17" s="19" t="s">
        <v>3859</v>
      </c>
      <c r="AC17" s="19" t="s">
        <v>3866</v>
      </c>
      <c r="AD17" s="80">
        <f t="shared" si="0"/>
        <v>2</v>
      </c>
      <c r="AE17" s="80">
        <f t="shared" si="1"/>
        <v>0</v>
      </c>
      <c r="AG17" s="56">
        <v>-0.83</v>
      </c>
      <c r="AH17" s="56">
        <v>-3.1151960784313713</v>
      </c>
      <c r="AI17" s="56">
        <v>-5.07</v>
      </c>
      <c r="AJ17" s="56">
        <v>3.2665686274509809</v>
      </c>
      <c r="AK17" s="56">
        <v>175.49</v>
      </c>
      <c r="AL17" s="56">
        <v>92.95</v>
      </c>
      <c r="AM17" s="56">
        <v>62.9</v>
      </c>
      <c r="AN17" s="56">
        <v>155.1</v>
      </c>
      <c r="AO17" s="56">
        <v>56.53</v>
      </c>
    </row>
    <row r="18" spans="1:41" x14ac:dyDescent="0.4">
      <c r="A18" s="205">
        <v>506</v>
      </c>
      <c r="B18" s="12">
        <v>8</v>
      </c>
      <c r="C18" s="12" t="s">
        <v>1520</v>
      </c>
      <c r="D18" s="62">
        <v>11046</v>
      </c>
      <c r="E18" s="12" t="s">
        <v>1524</v>
      </c>
      <c r="F18" s="12" t="s">
        <v>949</v>
      </c>
      <c r="G18" s="11" t="s">
        <v>3920</v>
      </c>
      <c r="H18" s="13" t="s">
        <v>951</v>
      </c>
      <c r="I18" s="14">
        <v>2.4300000000000002</v>
      </c>
      <c r="J18" s="14">
        <v>2.1800000000000002</v>
      </c>
      <c r="K18" s="14">
        <v>1.1599999999999999</v>
      </c>
      <c r="L18" s="241">
        <v>52043589.670000002</v>
      </c>
      <c r="M18" s="16">
        <v>-242551.7</v>
      </c>
      <c r="N18" s="11">
        <v>0</v>
      </c>
      <c r="O18" s="11">
        <v>1</v>
      </c>
      <c r="P18" s="11">
        <v>0</v>
      </c>
      <c r="Q18" s="17">
        <v>2574.8000000000002</v>
      </c>
      <c r="R18" s="11">
        <v>1</v>
      </c>
      <c r="S18" s="55">
        <v>11438276.880000001</v>
      </c>
      <c r="T18" s="15">
        <v>5495004.71</v>
      </c>
      <c r="U18" s="18">
        <v>1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1</v>
      </c>
      <c r="AB18" s="19" t="s">
        <v>3859</v>
      </c>
      <c r="AC18" s="19" t="s">
        <v>3866</v>
      </c>
      <c r="AD18" s="80">
        <f t="shared" si="0"/>
        <v>2</v>
      </c>
      <c r="AE18" s="80">
        <f t="shared" si="1"/>
        <v>0</v>
      </c>
      <c r="AG18" s="56">
        <v>0.26</v>
      </c>
      <c r="AH18" s="56">
        <v>-5.5007843137254904</v>
      </c>
      <c r="AI18" s="56">
        <v>-0.11</v>
      </c>
      <c r="AJ18" s="56">
        <v>2.7552941176470589</v>
      </c>
      <c r="AK18" s="56">
        <v>134.94</v>
      </c>
      <c r="AL18" s="56">
        <v>170.62</v>
      </c>
      <c r="AM18" s="56">
        <v>73.94</v>
      </c>
      <c r="AN18" s="56">
        <v>1353.87</v>
      </c>
      <c r="AO18" s="56">
        <v>46.9</v>
      </c>
    </row>
    <row r="19" spans="1:41" x14ac:dyDescent="0.4">
      <c r="A19" s="205">
        <v>507</v>
      </c>
      <c r="B19" s="12">
        <v>8</v>
      </c>
      <c r="C19" s="12" t="s">
        <v>1520</v>
      </c>
      <c r="D19" s="62">
        <v>11047</v>
      </c>
      <c r="E19" s="12" t="s">
        <v>1525</v>
      </c>
      <c r="F19" s="12" t="s">
        <v>949</v>
      </c>
      <c r="G19" s="11" t="s">
        <v>3906</v>
      </c>
      <c r="H19" s="13" t="s">
        <v>960</v>
      </c>
      <c r="I19" s="14">
        <v>1.59</v>
      </c>
      <c r="J19" s="14">
        <v>1.48</v>
      </c>
      <c r="K19" s="14">
        <v>0.97</v>
      </c>
      <c r="L19" s="241">
        <v>14670728.619999999</v>
      </c>
      <c r="M19" s="16">
        <v>-8352346.8200000003</v>
      </c>
      <c r="N19" s="11">
        <v>0</v>
      </c>
      <c r="O19" s="11">
        <v>1</v>
      </c>
      <c r="P19" s="11">
        <v>0</v>
      </c>
      <c r="Q19" s="17">
        <v>21</v>
      </c>
      <c r="R19" s="11">
        <v>1</v>
      </c>
      <c r="S19" s="55">
        <v>-3439504.95</v>
      </c>
      <c r="T19" s="15">
        <v>389512.25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9" t="s">
        <v>3862</v>
      </c>
      <c r="AC19" s="19" t="s">
        <v>3910</v>
      </c>
      <c r="AD19" s="80">
        <f t="shared" si="0"/>
        <v>0</v>
      </c>
      <c r="AE19" s="80">
        <f t="shared" si="1"/>
        <v>0</v>
      </c>
      <c r="AG19" s="56">
        <v>-11.27</v>
      </c>
      <c r="AH19" s="56">
        <v>-2.3275373134328365</v>
      </c>
      <c r="AI19" s="56">
        <v>-12.03</v>
      </c>
      <c r="AJ19" s="56">
        <v>2.2327238805970144</v>
      </c>
      <c r="AK19" s="56">
        <v>251.8</v>
      </c>
      <c r="AL19" s="56">
        <v>139.19999999999999</v>
      </c>
      <c r="AM19" s="56">
        <v>118.65</v>
      </c>
      <c r="AN19" s="56">
        <v>269.29000000000002</v>
      </c>
      <c r="AO19" s="56">
        <v>60.58</v>
      </c>
    </row>
    <row r="20" spans="1:41" x14ac:dyDescent="0.4">
      <c r="A20" s="205">
        <v>508</v>
      </c>
      <c r="B20" s="12">
        <v>8</v>
      </c>
      <c r="C20" s="12" t="s">
        <v>1520</v>
      </c>
      <c r="D20" s="62">
        <v>11048</v>
      </c>
      <c r="E20" s="12" t="s">
        <v>1526</v>
      </c>
      <c r="F20" s="12" t="s">
        <v>949</v>
      </c>
      <c r="G20" s="11" t="s">
        <v>3898</v>
      </c>
      <c r="H20" s="13" t="s">
        <v>960</v>
      </c>
      <c r="I20" s="14">
        <v>1.99</v>
      </c>
      <c r="J20" s="14">
        <v>1.72</v>
      </c>
      <c r="K20" s="14">
        <v>1.2</v>
      </c>
      <c r="L20" s="241">
        <v>16505178.789999999</v>
      </c>
      <c r="M20" s="16">
        <v>3073053.05</v>
      </c>
      <c r="N20" s="11">
        <v>0</v>
      </c>
      <c r="O20" s="11">
        <v>0</v>
      </c>
      <c r="P20" s="11">
        <v>0</v>
      </c>
      <c r="Q20" s="17" t="s">
        <v>3848</v>
      </c>
      <c r="R20" s="11">
        <v>0</v>
      </c>
      <c r="S20" s="55">
        <v>5998490.0700000003</v>
      </c>
      <c r="T20" s="15">
        <v>3173136.99</v>
      </c>
      <c r="U20" s="18">
        <v>1</v>
      </c>
      <c r="V20" s="18">
        <v>1</v>
      </c>
      <c r="W20" s="18">
        <v>0</v>
      </c>
      <c r="X20" s="18">
        <v>1</v>
      </c>
      <c r="Y20" s="18">
        <v>1</v>
      </c>
      <c r="Z20" s="18">
        <v>0</v>
      </c>
      <c r="AA20" s="18">
        <v>1</v>
      </c>
      <c r="AB20" s="19" t="s">
        <v>3849</v>
      </c>
      <c r="AC20" s="19" t="s">
        <v>3850</v>
      </c>
      <c r="AD20" s="80">
        <f t="shared" si="0"/>
        <v>5</v>
      </c>
      <c r="AE20" s="80">
        <f t="shared" si="1"/>
        <v>1</v>
      </c>
      <c r="AG20" s="56">
        <v>4.29</v>
      </c>
      <c r="AH20" s="56">
        <v>-2.3275373134328365</v>
      </c>
      <c r="AI20" s="56">
        <v>4.8099999999999996</v>
      </c>
      <c r="AJ20" s="56">
        <v>2.2327238805970144</v>
      </c>
      <c r="AK20" s="56">
        <v>194.62</v>
      </c>
      <c r="AL20" s="56">
        <v>40.72</v>
      </c>
      <c r="AM20" s="56">
        <v>58.27</v>
      </c>
      <c r="AN20" s="56">
        <v>217.46</v>
      </c>
      <c r="AO20" s="56">
        <v>47.61</v>
      </c>
    </row>
    <row r="21" spans="1:41" x14ac:dyDescent="0.4">
      <c r="A21" s="205">
        <v>509</v>
      </c>
      <c r="B21" s="12">
        <v>8</v>
      </c>
      <c r="C21" s="12" t="s">
        <v>1520</v>
      </c>
      <c r="D21" s="62">
        <v>11049</v>
      </c>
      <c r="E21" s="12" t="s">
        <v>1527</v>
      </c>
      <c r="F21" s="12" t="s">
        <v>949</v>
      </c>
      <c r="G21" s="11" t="s">
        <v>3906</v>
      </c>
      <c r="H21" s="13" t="s">
        <v>960</v>
      </c>
      <c r="I21" s="14">
        <v>1.39</v>
      </c>
      <c r="J21" s="14">
        <v>1.17</v>
      </c>
      <c r="K21" s="14">
        <v>0.72</v>
      </c>
      <c r="L21" s="241">
        <v>7110630.0199999996</v>
      </c>
      <c r="M21" s="16">
        <v>-2111603.21</v>
      </c>
      <c r="N21" s="11">
        <v>2</v>
      </c>
      <c r="O21" s="11">
        <v>1</v>
      </c>
      <c r="P21" s="11">
        <v>0</v>
      </c>
      <c r="Q21" s="17">
        <v>40.4</v>
      </c>
      <c r="R21" s="11">
        <v>3</v>
      </c>
      <c r="S21" s="55">
        <v>-117390.52</v>
      </c>
      <c r="T21" s="15">
        <v>-4458222.92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9" t="s">
        <v>3862</v>
      </c>
      <c r="AC21" s="19" t="s">
        <v>3863</v>
      </c>
      <c r="AD21" s="80">
        <f t="shared" si="0"/>
        <v>0</v>
      </c>
      <c r="AE21" s="80">
        <f t="shared" si="1"/>
        <v>0</v>
      </c>
      <c r="AG21" s="56">
        <v>-3.52</v>
      </c>
      <c r="AH21" s="56">
        <v>-2.3275373134328365</v>
      </c>
      <c r="AI21" s="56">
        <v>-5.43</v>
      </c>
      <c r="AJ21" s="56">
        <v>2.2327238805970144</v>
      </c>
      <c r="AK21" s="56">
        <v>216.78</v>
      </c>
      <c r="AL21" s="56">
        <v>100.78</v>
      </c>
      <c r="AM21" s="56">
        <v>72.72</v>
      </c>
      <c r="AN21" s="56">
        <v>168.55</v>
      </c>
      <c r="AO21" s="56">
        <v>69.56</v>
      </c>
    </row>
    <row r="22" spans="1:41" x14ac:dyDescent="0.4">
      <c r="A22" s="205">
        <v>510</v>
      </c>
      <c r="B22" s="12">
        <v>8</v>
      </c>
      <c r="C22" s="12" t="s">
        <v>1520</v>
      </c>
      <c r="D22" s="62">
        <v>11050</v>
      </c>
      <c r="E22" s="12" t="s">
        <v>1528</v>
      </c>
      <c r="F22" s="12" t="s">
        <v>949</v>
      </c>
      <c r="G22" s="11" t="s">
        <v>3915</v>
      </c>
      <c r="H22" s="13" t="s">
        <v>977</v>
      </c>
      <c r="I22" s="14">
        <v>1.1200000000000001</v>
      </c>
      <c r="J22" s="14">
        <v>0.95</v>
      </c>
      <c r="K22" s="14">
        <v>0.68</v>
      </c>
      <c r="L22" s="241">
        <v>2140555.4</v>
      </c>
      <c r="M22" s="16">
        <v>2019045.71</v>
      </c>
      <c r="N22" s="11">
        <v>3</v>
      </c>
      <c r="O22" s="11">
        <v>0</v>
      </c>
      <c r="P22" s="11">
        <v>0</v>
      </c>
      <c r="Q22" s="17" t="s">
        <v>3848</v>
      </c>
      <c r="R22" s="11">
        <v>3</v>
      </c>
      <c r="S22" s="55">
        <v>3732538.12</v>
      </c>
      <c r="T22" s="15">
        <v>-6223539.1699999999</v>
      </c>
      <c r="U22" s="18">
        <v>1</v>
      </c>
      <c r="V22" s="18">
        <v>1</v>
      </c>
      <c r="W22" s="18">
        <v>0</v>
      </c>
      <c r="X22" s="18">
        <v>1</v>
      </c>
      <c r="Y22" s="18">
        <v>1</v>
      </c>
      <c r="Z22" s="18">
        <v>0</v>
      </c>
      <c r="AA22" s="18">
        <v>1</v>
      </c>
      <c r="AB22" s="19" t="s">
        <v>3849</v>
      </c>
      <c r="AC22" s="19" t="s">
        <v>3885</v>
      </c>
      <c r="AD22" s="80">
        <f t="shared" si="0"/>
        <v>5</v>
      </c>
      <c r="AE22" s="80">
        <f t="shared" si="1"/>
        <v>1</v>
      </c>
      <c r="AG22" s="56">
        <v>-0.41</v>
      </c>
      <c r="AH22" s="56">
        <v>-0.72666666666666735</v>
      </c>
      <c r="AI22" s="56">
        <v>6.38</v>
      </c>
      <c r="AJ22" s="56">
        <v>1.7549999999999997</v>
      </c>
      <c r="AK22" s="56">
        <v>467.99</v>
      </c>
      <c r="AL22" s="56">
        <v>23.63</v>
      </c>
      <c r="AM22" s="56">
        <v>53.52</v>
      </c>
      <c r="AN22" s="56">
        <v>168.44</v>
      </c>
      <c r="AO22" s="56">
        <v>58.94</v>
      </c>
    </row>
    <row r="23" spans="1:41" x14ac:dyDescent="0.4">
      <c r="A23" s="205">
        <v>511</v>
      </c>
      <c r="B23" s="12">
        <v>8</v>
      </c>
      <c r="C23" s="12" t="s">
        <v>1529</v>
      </c>
      <c r="D23" s="62">
        <v>10705</v>
      </c>
      <c r="E23" s="12" t="s">
        <v>1530</v>
      </c>
      <c r="F23" s="12" t="s">
        <v>982</v>
      </c>
      <c r="G23" s="11" t="s">
        <v>3925</v>
      </c>
      <c r="H23" s="13" t="s">
        <v>1010</v>
      </c>
      <c r="I23" s="14">
        <v>1.21</v>
      </c>
      <c r="J23" s="14">
        <v>1.1200000000000001</v>
      </c>
      <c r="K23" s="14">
        <v>0.64</v>
      </c>
      <c r="L23" s="241">
        <v>57108217.100000001</v>
      </c>
      <c r="M23" s="16">
        <v>-26306657.879999999</v>
      </c>
      <c r="N23" s="11">
        <v>2</v>
      </c>
      <c r="O23" s="11">
        <v>1</v>
      </c>
      <c r="P23" s="11">
        <v>0</v>
      </c>
      <c r="Q23" s="17">
        <v>26</v>
      </c>
      <c r="R23" s="11">
        <v>3</v>
      </c>
      <c r="S23" s="55">
        <v>14438465.1</v>
      </c>
      <c r="T23" s="15">
        <v>-95794665.650000006</v>
      </c>
      <c r="U23" s="18">
        <v>1</v>
      </c>
      <c r="V23" s="18">
        <v>0</v>
      </c>
      <c r="W23" s="18">
        <v>1</v>
      </c>
      <c r="X23" s="18">
        <v>0</v>
      </c>
      <c r="Y23" s="18">
        <v>1</v>
      </c>
      <c r="Z23" s="18">
        <v>0</v>
      </c>
      <c r="AA23" s="18">
        <v>1</v>
      </c>
      <c r="AB23" s="19" t="s">
        <v>3851</v>
      </c>
      <c r="AC23" s="19" t="s">
        <v>3869</v>
      </c>
      <c r="AD23" s="80">
        <f t="shared" si="0"/>
        <v>4</v>
      </c>
      <c r="AE23" s="80">
        <f t="shared" si="1"/>
        <v>1</v>
      </c>
      <c r="AG23" s="56">
        <v>-1.04</v>
      </c>
      <c r="AH23" s="56">
        <v>-2.0754999999999999</v>
      </c>
      <c r="AI23" s="56">
        <v>-2.94</v>
      </c>
      <c r="AJ23" s="56">
        <v>6.3070000000000004</v>
      </c>
      <c r="AK23" s="56">
        <v>179.1</v>
      </c>
      <c r="AL23" s="56">
        <v>62.48</v>
      </c>
      <c r="AM23" s="56">
        <v>31.8</v>
      </c>
      <c r="AN23" s="56">
        <v>151.91999999999999</v>
      </c>
      <c r="AO23" s="56">
        <v>29.23</v>
      </c>
    </row>
    <row r="24" spans="1:41" x14ac:dyDescent="0.4">
      <c r="A24" s="205">
        <v>512</v>
      </c>
      <c r="B24" s="12">
        <v>8</v>
      </c>
      <c r="C24" s="12" t="s">
        <v>1529</v>
      </c>
      <c r="D24" s="62">
        <v>11030</v>
      </c>
      <c r="E24" s="12" t="s">
        <v>1531</v>
      </c>
      <c r="F24" s="12" t="s">
        <v>949</v>
      </c>
      <c r="G24" s="11" t="s">
        <v>3895</v>
      </c>
      <c r="H24" s="13" t="s">
        <v>955</v>
      </c>
      <c r="I24" s="14">
        <v>1.63</v>
      </c>
      <c r="J24" s="14">
        <v>1.25</v>
      </c>
      <c r="K24" s="14">
        <v>0.71</v>
      </c>
      <c r="L24" s="241">
        <v>4442662.59</v>
      </c>
      <c r="M24" s="16">
        <v>-4313510.72</v>
      </c>
      <c r="N24" s="11">
        <v>1</v>
      </c>
      <c r="O24" s="11">
        <v>1</v>
      </c>
      <c r="P24" s="11">
        <v>0</v>
      </c>
      <c r="Q24" s="17">
        <v>12.3</v>
      </c>
      <c r="R24" s="11">
        <v>2</v>
      </c>
      <c r="S24" s="55">
        <v>-1827956.88</v>
      </c>
      <c r="T24" s="15">
        <v>-2038097.69</v>
      </c>
      <c r="U24" s="18">
        <v>0</v>
      </c>
      <c r="V24" s="18">
        <v>0</v>
      </c>
      <c r="W24" s="18">
        <v>1</v>
      </c>
      <c r="X24" s="18">
        <v>1</v>
      </c>
      <c r="Y24" s="18">
        <v>0</v>
      </c>
      <c r="Z24" s="18">
        <v>0</v>
      </c>
      <c r="AA24" s="18">
        <v>0</v>
      </c>
      <c r="AB24" s="19" t="s">
        <v>3859</v>
      </c>
      <c r="AC24" s="19" t="s">
        <v>3870</v>
      </c>
      <c r="AD24" s="80">
        <f t="shared" si="0"/>
        <v>2</v>
      </c>
      <c r="AE24" s="80">
        <f t="shared" si="1"/>
        <v>0</v>
      </c>
      <c r="AG24" s="56">
        <v>-7.22</v>
      </c>
      <c r="AH24" s="56">
        <v>-4.5212173913043481</v>
      </c>
      <c r="AI24" s="56">
        <v>-11.86</v>
      </c>
      <c r="AJ24" s="56">
        <v>1.576782608695652</v>
      </c>
      <c r="AK24" s="56">
        <v>156.71</v>
      </c>
      <c r="AL24" s="56">
        <v>19.079999999999998</v>
      </c>
      <c r="AM24" s="56">
        <v>148.74</v>
      </c>
      <c r="AN24" s="56">
        <v>216.86</v>
      </c>
      <c r="AO24" s="56">
        <v>78.040000000000006</v>
      </c>
    </row>
    <row r="25" spans="1:41" x14ac:dyDescent="0.4">
      <c r="A25" s="205">
        <v>513</v>
      </c>
      <c r="B25" s="12">
        <v>8</v>
      </c>
      <c r="C25" s="12" t="s">
        <v>1529</v>
      </c>
      <c r="D25" s="62">
        <v>11031</v>
      </c>
      <c r="E25" s="12" t="s">
        <v>1532</v>
      </c>
      <c r="F25" s="12" t="s">
        <v>949</v>
      </c>
      <c r="G25" s="11" t="s">
        <v>3858</v>
      </c>
      <c r="H25" s="13" t="s">
        <v>964</v>
      </c>
      <c r="I25" s="14">
        <v>4.8600000000000003</v>
      </c>
      <c r="J25" s="14">
        <v>4.26</v>
      </c>
      <c r="K25" s="14">
        <v>3.01</v>
      </c>
      <c r="L25" s="241">
        <v>44088090.07</v>
      </c>
      <c r="M25" s="16">
        <v>-12434493.74</v>
      </c>
      <c r="N25" s="11">
        <v>0</v>
      </c>
      <c r="O25" s="11">
        <v>1</v>
      </c>
      <c r="P25" s="11">
        <v>0</v>
      </c>
      <c r="Q25" s="17">
        <v>42.5</v>
      </c>
      <c r="R25" s="11">
        <v>1</v>
      </c>
      <c r="S25" s="55">
        <v>-5477828.6399999997</v>
      </c>
      <c r="T25" s="15">
        <v>23075496.510000002</v>
      </c>
      <c r="U25" s="18">
        <v>0</v>
      </c>
      <c r="V25" s="18">
        <v>0</v>
      </c>
      <c r="W25" s="18">
        <v>1</v>
      </c>
      <c r="X25" s="18">
        <v>1</v>
      </c>
      <c r="Y25" s="18">
        <v>0</v>
      </c>
      <c r="Z25" s="18">
        <v>0</v>
      </c>
      <c r="AA25" s="18">
        <v>0</v>
      </c>
      <c r="AB25" s="19" t="s">
        <v>3859</v>
      </c>
      <c r="AC25" s="19" t="s">
        <v>3866</v>
      </c>
      <c r="AD25" s="80">
        <f t="shared" si="0"/>
        <v>2</v>
      </c>
      <c r="AE25" s="80">
        <f t="shared" si="1"/>
        <v>0</v>
      </c>
      <c r="AG25" s="56">
        <v>-10.7</v>
      </c>
      <c r="AH25" s="56">
        <v>-3.1151960784313713</v>
      </c>
      <c r="AI25" s="56">
        <v>-11.81</v>
      </c>
      <c r="AJ25" s="56">
        <v>3.2665686274509809</v>
      </c>
      <c r="AK25" s="56">
        <v>57.51</v>
      </c>
      <c r="AL25" s="56">
        <v>42.04</v>
      </c>
      <c r="AM25" s="56">
        <v>60.27</v>
      </c>
      <c r="AN25" s="56">
        <v>377.97</v>
      </c>
      <c r="AO25" s="56">
        <v>74.239999999999995</v>
      </c>
    </row>
    <row r="26" spans="1:41" x14ac:dyDescent="0.4">
      <c r="A26" s="205">
        <v>514</v>
      </c>
      <c r="B26" s="12">
        <v>8</v>
      </c>
      <c r="C26" s="12" t="s">
        <v>1529</v>
      </c>
      <c r="D26" s="62">
        <v>11032</v>
      </c>
      <c r="E26" s="12" t="s">
        <v>1533</v>
      </c>
      <c r="F26" s="12" t="s">
        <v>949</v>
      </c>
      <c r="G26" s="11" t="s">
        <v>3907</v>
      </c>
      <c r="H26" s="13" t="s">
        <v>960</v>
      </c>
      <c r="I26" s="14">
        <v>1.61</v>
      </c>
      <c r="J26" s="14">
        <v>1.42</v>
      </c>
      <c r="K26" s="14">
        <v>1.1599999999999999</v>
      </c>
      <c r="L26" s="241">
        <v>14988537.68</v>
      </c>
      <c r="M26" s="16">
        <v>-7014830.0199999996</v>
      </c>
      <c r="N26" s="11">
        <v>0</v>
      </c>
      <c r="O26" s="11">
        <v>1</v>
      </c>
      <c r="P26" s="11">
        <v>0</v>
      </c>
      <c r="Q26" s="17">
        <v>25.6</v>
      </c>
      <c r="R26" s="11">
        <v>1</v>
      </c>
      <c r="S26" s="55">
        <v>-2461752.12</v>
      </c>
      <c r="T26" s="15">
        <v>4141115.52</v>
      </c>
      <c r="U26" s="18">
        <v>0</v>
      </c>
      <c r="V26" s="18">
        <v>0</v>
      </c>
      <c r="W26" s="18">
        <v>0</v>
      </c>
      <c r="X26" s="18">
        <v>1</v>
      </c>
      <c r="Y26" s="18">
        <v>0</v>
      </c>
      <c r="Z26" s="18">
        <v>0</v>
      </c>
      <c r="AA26" s="18">
        <v>0</v>
      </c>
      <c r="AB26" s="19" t="s">
        <v>3867</v>
      </c>
      <c r="AC26" s="19" t="s">
        <v>3882</v>
      </c>
      <c r="AD26" s="80">
        <f t="shared" ref="AD26:AD89" si="2">COUNTIF(U26:AA26,"1")</f>
        <v>1</v>
      </c>
      <c r="AE26" s="80">
        <f t="shared" ref="AE26:AE89" si="3">IF(AD26&gt;=4,1,0)</f>
        <v>0</v>
      </c>
      <c r="AG26" s="56">
        <v>-6.38</v>
      </c>
      <c r="AH26" s="56">
        <v>-2.3275373134328365</v>
      </c>
      <c r="AI26" s="56">
        <v>-10.09</v>
      </c>
      <c r="AJ26" s="56">
        <v>2.2327238805970144</v>
      </c>
      <c r="AK26" s="56">
        <v>256.74</v>
      </c>
      <c r="AL26" s="56">
        <v>24.39</v>
      </c>
      <c r="AM26" s="56">
        <v>133.12</v>
      </c>
      <c r="AN26" s="56">
        <v>315.81</v>
      </c>
      <c r="AO26" s="56">
        <v>68.319999999999993</v>
      </c>
    </row>
    <row r="27" spans="1:41" x14ac:dyDescent="0.4">
      <c r="A27" s="205">
        <v>515</v>
      </c>
      <c r="B27" s="12">
        <v>8</v>
      </c>
      <c r="C27" s="12" t="s">
        <v>1529</v>
      </c>
      <c r="D27" s="62">
        <v>11033</v>
      </c>
      <c r="E27" s="12" t="s">
        <v>1534</v>
      </c>
      <c r="F27" s="12" t="s">
        <v>949</v>
      </c>
      <c r="G27" s="11" t="s">
        <v>3909</v>
      </c>
      <c r="H27" s="13" t="s">
        <v>977</v>
      </c>
      <c r="I27" s="14">
        <v>0.87</v>
      </c>
      <c r="J27" s="14">
        <v>0.57999999999999996</v>
      </c>
      <c r="K27" s="14">
        <v>0.34</v>
      </c>
      <c r="L27" s="241">
        <v>-1187789.22</v>
      </c>
      <c r="M27" s="16">
        <v>-1881617.92</v>
      </c>
      <c r="N27" s="11">
        <v>3</v>
      </c>
      <c r="O27" s="11">
        <v>2</v>
      </c>
      <c r="P27" s="11">
        <v>2</v>
      </c>
      <c r="Q27" s="17" t="s">
        <v>3848</v>
      </c>
      <c r="R27" s="11">
        <v>7</v>
      </c>
      <c r="S27" s="55">
        <v>970124.98</v>
      </c>
      <c r="T27" s="15">
        <v>-5800713.7699999996</v>
      </c>
      <c r="U27" s="18">
        <v>0</v>
      </c>
      <c r="V27" s="18">
        <v>0</v>
      </c>
      <c r="W27" s="18">
        <v>0</v>
      </c>
      <c r="X27" s="18">
        <v>1</v>
      </c>
      <c r="Y27" s="18">
        <v>0</v>
      </c>
      <c r="Z27" s="18">
        <v>0</v>
      </c>
      <c r="AA27" s="18">
        <v>0</v>
      </c>
      <c r="AB27" s="19" t="s">
        <v>3867</v>
      </c>
      <c r="AC27" s="19" t="s">
        <v>3899</v>
      </c>
      <c r="AD27" s="80">
        <f t="shared" si="2"/>
        <v>1</v>
      </c>
      <c r="AE27" s="80">
        <f t="shared" si="3"/>
        <v>0</v>
      </c>
      <c r="AG27" s="56">
        <v>-7.44</v>
      </c>
      <c r="AH27" s="56">
        <v>-0.72666666666666735</v>
      </c>
      <c r="AI27" s="56">
        <v>-11.03</v>
      </c>
      <c r="AJ27" s="56">
        <v>1.7549999999999997</v>
      </c>
      <c r="AK27" s="56">
        <v>325.41000000000003</v>
      </c>
      <c r="AL27" s="56">
        <v>16.79</v>
      </c>
      <c r="AM27" s="56">
        <v>90.13</v>
      </c>
      <c r="AN27" s="56">
        <v>154.25</v>
      </c>
      <c r="AO27" s="56">
        <v>108.12</v>
      </c>
    </row>
    <row r="28" spans="1:41" x14ac:dyDescent="0.4">
      <c r="A28" s="205">
        <v>516</v>
      </c>
      <c r="B28" s="12">
        <v>8</v>
      </c>
      <c r="C28" s="12" t="s">
        <v>1529</v>
      </c>
      <c r="D28" s="62">
        <v>11034</v>
      </c>
      <c r="E28" s="12" t="s">
        <v>1535</v>
      </c>
      <c r="F28" s="12" t="s">
        <v>949</v>
      </c>
      <c r="G28" s="11" t="s">
        <v>3864</v>
      </c>
      <c r="H28" s="13" t="s">
        <v>955</v>
      </c>
      <c r="I28" s="14">
        <v>1.49</v>
      </c>
      <c r="J28" s="14">
        <v>1.26</v>
      </c>
      <c r="K28" s="14">
        <v>0.88</v>
      </c>
      <c r="L28" s="241">
        <v>3891629.8</v>
      </c>
      <c r="M28" s="16">
        <v>-3201857.54</v>
      </c>
      <c r="N28" s="11">
        <v>1</v>
      </c>
      <c r="O28" s="11">
        <v>1</v>
      </c>
      <c r="P28" s="11">
        <v>0</v>
      </c>
      <c r="Q28" s="17">
        <v>14.5</v>
      </c>
      <c r="R28" s="11">
        <v>2</v>
      </c>
      <c r="S28" s="55">
        <v>54741.17</v>
      </c>
      <c r="T28" s="15">
        <v>-734682.69</v>
      </c>
      <c r="U28" s="18">
        <v>0</v>
      </c>
      <c r="V28" s="18">
        <v>0</v>
      </c>
      <c r="W28" s="18">
        <v>0</v>
      </c>
      <c r="X28" s="18">
        <v>1</v>
      </c>
      <c r="Y28" s="18">
        <v>0</v>
      </c>
      <c r="Z28" s="18">
        <v>0</v>
      </c>
      <c r="AA28" s="18">
        <v>0</v>
      </c>
      <c r="AB28" s="19" t="s">
        <v>3867</v>
      </c>
      <c r="AC28" s="19" t="s">
        <v>3908</v>
      </c>
      <c r="AD28" s="80">
        <f t="shared" si="2"/>
        <v>1</v>
      </c>
      <c r="AE28" s="80">
        <f t="shared" si="3"/>
        <v>0</v>
      </c>
      <c r="AG28" s="56">
        <v>-8.14</v>
      </c>
      <c r="AH28" s="56">
        <v>-4.5212173913043481</v>
      </c>
      <c r="AI28" s="56">
        <v>-10.17</v>
      </c>
      <c r="AJ28" s="56">
        <v>1.576782608695652</v>
      </c>
      <c r="AK28" s="56">
        <v>171.49</v>
      </c>
      <c r="AL28" s="56">
        <v>21.61</v>
      </c>
      <c r="AM28" s="56">
        <v>89.98</v>
      </c>
      <c r="AN28" s="56">
        <v>231.54</v>
      </c>
      <c r="AO28" s="56">
        <v>60.06</v>
      </c>
    </row>
    <row r="29" spans="1:41" x14ac:dyDescent="0.4">
      <c r="A29" s="205">
        <v>517</v>
      </c>
      <c r="B29" s="12">
        <v>8</v>
      </c>
      <c r="C29" s="12" t="s">
        <v>1529</v>
      </c>
      <c r="D29" s="62">
        <v>11035</v>
      </c>
      <c r="E29" s="12" t="s">
        <v>1536</v>
      </c>
      <c r="F29" s="12" t="s">
        <v>949</v>
      </c>
      <c r="G29" s="11" t="s">
        <v>3926</v>
      </c>
      <c r="H29" s="13" t="s">
        <v>955</v>
      </c>
      <c r="I29" s="14">
        <v>4.34</v>
      </c>
      <c r="J29" s="14">
        <v>3.79</v>
      </c>
      <c r="K29" s="14">
        <v>3.08</v>
      </c>
      <c r="L29" s="241">
        <v>19801709.039999999</v>
      </c>
      <c r="M29" s="16">
        <v>-1508123.83</v>
      </c>
      <c r="N29" s="11">
        <v>0</v>
      </c>
      <c r="O29" s="11">
        <v>1</v>
      </c>
      <c r="P29" s="11">
        <v>0</v>
      </c>
      <c r="Q29" s="17">
        <v>157.5</v>
      </c>
      <c r="R29" s="11">
        <v>1</v>
      </c>
      <c r="S29" s="55">
        <v>5118052.17</v>
      </c>
      <c r="T29" s="15">
        <v>12357703.449999999</v>
      </c>
      <c r="U29" s="18">
        <v>1</v>
      </c>
      <c r="V29" s="18">
        <v>0</v>
      </c>
      <c r="W29" s="18">
        <v>1</v>
      </c>
      <c r="X29" s="18">
        <v>1</v>
      </c>
      <c r="Y29" s="18">
        <v>0</v>
      </c>
      <c r="Z29" s="18">
        <v>0</v>
      </c>
      <c r="AA29" s="18">
        <v>1</v>
      </c>
      <c r="AB29" s="19" t="s">
        <v>3851</v>
      </c>
      <c r="AC29" s="19" t="s">
        <v>3856</v>
      </c>
      <c r="AD29" s="80">
        <f t="shared" si="2"/>
        <v>4</v>
      </c>
      <c r="AE29" s="80">
        <f t="shared" si="3"/>
        <v>1</v>
      </c>
      <c r="AG29" s="56">
        <v>-1.37</v>
      </c>
      <c r="AH29" s="56">
        <v>-4.5212173913043481</v>
      </c>
      <c r="AI29" s="56">
        <v>-2.73</v>
      </c>
      <c r="AJ29" s="56">
        <v>1.576782608695652</v>
      </c>
      <c r="AK29" s="56">
        <v>49.69</v>
      </c>
      <c r="AL29" s="56">
        <v>21.71</v>
      </c>
      <c r="AM29" s="56">
        <v>64.27</v>
      </c>
      <c r="AN29" s="56">
        <v>114.89</v>
      </c>
      <c r="AO29" s="56">
        <v>53.71</v>
      </c>
    </row>
    <row r="30" spans="1:41" x14ac:dyDescent="0.4">
      <c r="A30" s="205">
        <v>518</v>
      </c>
      <c r="B30" s="12">
        <v>8</v>
      </c>
      <c r="C30" s="12" t="s">
        <v>1529</v>
      </c>
      <c r="D30" s="62">
        <v>11036</v>
      </c>
      <c r="E30" s="12" t="s">
        <v>1537</v>
      </c>
      <c r="F30" s="12" t="s">
        <v>949</v>
      </c>
      <c r="G30" s="11" t="s">
        <v>3918</v>
      </c>
      <c r="H30" s="13" t="s">
        <v>3900</v>
      </c>
      <c r="I30" s="14">
        <v>1.54</v>
      </c>
      <c r="J30" s="14">
        <v>1.22</v>
      </c>
      <c r="K30" s="14">
        <v>0.68</v>
      </c>
      <c r="L30" s="241">
        <v>20683931.34</v>
      </c>
      <c r="M30" s="16">
        <v>916195.07</v>
      </c>
      <c r="N30" s="11">
        <v>1</v>
      </c>
      <c r="O30" s="11">
        <v>0</v>
      </c>
      <c r="P30" s="11">
        <v>0</v>
      </c>
      <c r="Q30" s="17" t="s">
        <v>3848</v>
      </c>
      <c r="R30" s="11">
        <v>1</v>
      </c>
      <c r="S30" s="55">
        <v>2365024.58</v>
      </c>
      <c r="T30" s="15">
        <v>-11798676.42</v>
      </c>
      <c r="U30" s="18">
        <v>1</v>
      </c>
      <c r="V30" s="18">
        <v>1</v>
      </c>
      <c r="W30" s="18">
        <v>0</v>
      </c>
      <c r="X30" s="18">
        <v>1</v>
      </c>
      <c r="Y30" s="18">
        <v>0</v>
      </c>
      <c r="Z30" s="18">
        <v>0</v>
      </c>
      <c r="AA30" s="18">
        <v>0</v>
      </c>
      <c r="AB30" s="19" t="s">
        <v>3854</v>
      </c>
      <c r="AC30" s="19" t="s">
        <v>3883</v>
      </c>
      <c r="AD30" s="80">
        <f t="shared" si="2"/>
        <v>3</v>
      </c>
      <c r="AE30" s="80">
        <f t="shared" si="3"/>
        <v>0</v>
      </c>
      <c r="AG30" s="56">
        <v>-4.04</v>
      </c>
      <c r="AH30" s="56">
        <v>-5.4964285714285719</v>
      </c>
      <c r="AI30" s="56">
        <v>0.48</v>
      </c>
      <c r="AJ30" s="56">
        <v>-0.97392857142857159</v>
      </c>
      <c r="AK30" s="56">
        <v>181.38</v>
      </c>
      <c r="AL30" s="56">
        <v>42.72</v>
      </c>
      <c r="AM30" s="56">
        <v>130.65</v>
      </c>
      <c r="AN30" s="56">
        <v>214.07</v>
      </c>
      <c r="AO30" s="56">
        <v>83.04</v>
      </c>
    </row>
    <row r="31" spans="1:41" x14ac:dyDescent="0.4">
      <c r="A31" s="205">
        <v>519</v>
      </c>
      <c r="B31" s="12">
        <v>8</v>
      </c>
      <c r="C31" s="12" t="s">
        <v>1529</v>
      </c>
      <c r="D31" s="62">
        <v>11037</v>
      </c>
      <c r="E31" s="12" t="s">
        <v>1538</v>
      </c>
      <c r="F31" s="12" t="s">
        <v>949</v>
      </c>
      <c r="G31" s="11" t="s">
        <v>3914</v>
      </c>
      <c r="H31" s="13" t="s">
        <v>960</v>
      </c>
      <c r="I31" s="14">
        <v>1.66</v>
      </c>
      <c r="J31" s="14">
        <v>1.34</v>
      </c>
      <c r="K31" s="14">
        <v>0.92</v>
      </c>
      <c r="L31" s="241">
        <v>6642478.2599999998</v>
      </c>
      <c r="M31" s="16">
        <v>-3902220.28</v>
      </c>
      <c r="N31" s="11">
        <v>0</v>
      </c>
      <c r="O31" s="11">
        <v>1</v>
      </c>
      <c r="P31" s="11">
        <v>0</v>
      </c>
      <c r="Q31" s="17">
        <v>20.399999999999999</v>
      </c>
      <c r="R31" s="11">
        <v>1</v>
      </c>
      <c r="S31" s="55">
        <v>405324.15</v>
      </c>
      <c r="T31" s="15">
        <v>-1049398.17</v>
      </c>
      <c r="U31" s="18">
        <v>0</v>
      </c>
      <c r="V31" s="18">
        <v>0</v>
      </c>
      <c r="W31" s="18">
        <v>0</v>
      </c>
      <c r="X31" s="18">
        <v>1</v>
      </c>
      <c r="Y31" s="18">
        <v>1</v>
      </c>
      <c r="Z31" s="18">
        <v>0</v>
      </c>
      <c r="AA31" s="18">
        <v>0</v>
      </c>
      <c r="AB31" s="19" t="s">
        <v>3859</v>
      </c>
      <c r="AC31" s="19" t="s">
        <v>3866</v>
      </c>
      <c r="AD31" s="80">
        <f t="shared" si="2"/>
        <v>2</v>
      </c>
      <c r="AE31" s="80">
        <f t="shared" si="3"/>
        <v>0</v>
      </c>
      <c r="AG31" s="56">
        <v>-5.0199999999999996</v>
      </c>
      <c r="AH31" s="56">
        <v>-2.3275373134328365</v>
      </c>
      <c r="AI31" s="56">
        <v>-8.75</v>
      </c>
      <c r="AJ31" s="56">
        <v>2.2327238805970144</v>
      </c>
      <c r="AK31" s="56">
        <v>166.86</v>
      </c>
      <c r="AL31" s="56">
        <v>23.83</v>
      </c>
      <c r="AM31" s="56">
        <v>51.29</v>
      </c>
      <c r="AN31" s="56">
        <v>183.58</v>
      </c>
      <c r="AO31" s="56">
        <v>87.02</v>
      </c>
    </row>
    <row r="32" spans="1:41" x14ac:dyDescent="0.4">
      <c r="A32" s="205">
        <v>520</v>
      </c>
      <c r="B32" s="12">
        <v>8</v>
      </c>
      <c r="C32" s="12" t="s">
        <v>1529</v>
      </c>
      <c r="D32" s="62">
        <v>11038</v>
      </c>
      <c r="E32" s="12" t="s">
        <v>1539</v>
      </c>
      <c r="F32" s="12" t="s">
        <v>949</v>
      </c>
      <c r="G32" s="11" t="s">
        <v>3855</v>
      </c>
      <c r="H32" s="13" t="s">
        <v>955</v>
      </c>
      <c r="I32" s="14">
        <v>0.74</v>
      </c>
      <c r="J32" s="14">
        <v>0.56000000000000005</v>
      </c>
      <c r="K32" s="14">
        <v>0.23</v>
      </c>
      <c r="L32" s="241">
        <v>-3346807.69</v>
      </c>
      <c r="M32" s="16">
        <v>-1893640.11</v>
      </c>
      <c r="N32" s="11">
        <v>3</v>
      </c>
      <c r="O32" s="11">
        <v>2</v>
      </c>
      <c r="P32" s="11">
        <v>2</v>
      </c>
      <c r="Q32" s="17" t="s">
        <v>3848</v>
      </c>
      <c r="R32" s="11">
        <v>7</v>
      </c>
      <c r="S32" s="55">
        <v>1651556.3</v>
      </c>
      <c r="T32" s="15">
        <v>-9641106.5099999998</v>
      </c>
      <c r="U32" s="18">
        <v>1</v>
      </c>
      <c r="V32" s="18">
        <v>0</v>
      </c>
      <c r="W32" s="18">
        <v>0</v>
      </c>
      <c r="X32" s="18">
        <v>1</v>
      </c>
      <c r="Y32" s="18">
        <v>0</v>
      </c>
      <c r="Z32" s="18">
        <v>0</v>
      </c>
      <c r="AA32" s="18">
        <v>0</v>
      </c>
      <c r="AB32" s="19" t="s">
        <v>3859</v>
      </c>
      <c r="AC32" s="19" t="s">
        <v>3904</v>
      </c>
      <c r="AD32" s="80">
        <f t="shared" si="2"/>
        <v>2</v>
      </c>
      <c r="AE32" s="80">
        <f t="shared" si="3"/>
        <v>0</v>
      </c>
      <c r="AG32" s="56">
        <v>-3.89</v>
      </c>
      <c r="AH32" s="56">
        <v>-4.5212173913043481</v>
      </c>
      <c r="AI32" s="56">
        <v>-5.75</v>
      </c>
      <c r="AJ32" s="56">
        <v>1.576782608695652</v>
      </c>
      <c r="AK32" s="56">
        <v>240.69</v>
      </c>
      <c r="AL32" s="56">
        <v>21.04</v>
      </c>
      <c r="AM32" s="56">
        <v>64.430000000000007</v>
      </c>
      <c r="AN32" s="56">
        <v>166.21</v>
      </c>
      <c r="AO32" s="56">
        <v>68.33</v>
      </c>
    </row>
    <row r="33" spans="1:41" x14ac:dyDescent="0.4">
      <c r="A33" s="205">
        <v>521</v>
      </c>
      <c r="B33" s="12">
        <v>8</v>
      </c>
      <c r="C33" s="12" t="s">
        <v>1529</v>
      </c>
      <c r="D33" s="62">
        <v>11039</v>
      </c>
      <c r="E33" s="12" t="s">
        <v>1540</v>
      </c>
      <c r="F33" s="12" t="s">
        <v>949</v>
      </c>
      <c r="G33" s="11" t="s">
        <v>3877</v>
      </c>
      <c r="H33" s="13" t="s">
        <v>960</v>
      </c>
      <c r="I33" s="14">
        <v>3</v>
      </c>
      <c r="J33" s="14">
        <v>2.68</v>
      </c>
      <c r="K33" s="14">
        <v>2.39</v>
      </c>
      <c r="L33" s="241">
        <v>29412281.73</v>
      </c>
      <c r="M33" s="16">
        <v>7543007.4100000001</v>
      </c>
      <c r="N33" s="11">
        <v>0</v>
      </c>
      <c r="O33" s="11">
        <v>0</v>
      </c>
      <c r="P33" s="11">
        <v>0</v>
      </c>
      <c r="Q33" s="17" t="s">
        <v>3848</v>
      </c>
      <c r="R33" s="11">
        <v>0</v>
      </c>
      <c r="S33" s="55">
        <v>11366033.73</v>
      </c>
      <c r="T33" s="15">
        <v>18734308.149999999</v>
      </c>
      <c r="U33" s="18">
        <v>1</v>
      </c>
      <c r="V33" s="18">
        <v>1</v>
      </c>
      <c r="W33" s="18">
        <v>0</v>
      </c>
      <c r="X33" s="18">
        <v>1</v>
      </c>
      <c r="Y33" s="18">
        <v>1</v>
      </c>
      <c r="Z33" s="18">
        <v>0</v>
      </c>
      <c r="AA33" s="18">
        <v>0</v>
      </c>
      <c r="AB33" s="19" t="s">
        <v>3851</v>
      </c>
      <c r="AC33" s="19" t="s">
        <v>3872</v>
      </c>
      <c r="AD33" s="80">
        <f t="shared" si="2"/>
        <v>4</v>
      </c>
      <c r="AE33" s="80">
        <f t="shared" si="3"/>
        <v>1</v>
      </c>
      <c r="AG33" s="56">
        <v>6.71</v>
      </c>
      <c r="AH33" s="56">
        <v>-2.3275373134328365</v>
      </c>
      <c r="AI33" s="56">
        <v>10.68</v>
      </c>
      <c r="AJ33" s="56">
        <v>2.2327238805970144</v>
      </c>
      <c r="AK33" s="56">
        <v>173.59</v>
      </c>
      <c r="AL33" s="56">
        <v>27.44</v>
      </c>
      <c r="AM33" s="56">
        <v>52.04</v>
      </c>
      <c r="AN33" s="56">
        <v>147.79</v>
      </c>
      <c r="AO33" s="56">
        <v>96.89</v>
      </c>
    </row>
    <row r="34" spans="1:41" x14ac:dyDescent="0.4">
      <c r="A34" s="205">
        <v>522</v>
      </c>
      <c r="B34" s="12">
        <v>8</v>
      </c>
      <c r="C34" s="12" t="s">
        <v>1529</v>
      </c>
      <c r="D34" s="62">
        <v>11447</v>
      </c>
      <c r="E34" s="12" t="s">
        <v>1541</v>
      </c>
      <c r="F34" s="12" t="s">
        <v>949</v>
      </c>
      <c r="G34" s="11" t="s">
        <v>3858</v>
      </c>
      <c r="H34" s="13" t="s">
        <v>962</v>
      </c>
      <c r="I34" s="14">
        <v>1.51</v>
      </c>
      <c r="J34" s="14">
        <v>1.1599999999999999</v>
      </c>
      <c r="K34" s="14">
        <v>0.75</v>
      </c>
      <c r="L34" s="241">
        <v>9141649.2100000009</v>
      </c>
      <c r="M34" s="16">
        <v>11937521.42</v>
      </c>
      <c r="N34" s="11">
        <v>1</v>
      </c>
      <c r="O34" s="11">
        <v>0</v>
      </c>
      <c r="P34" s="11">
        <v>0</v>
      </c>
      <c r="Q34" s="17" t="s">
        <v>3848</v>
      </c>
      <c r="R34" s="11">
        <v>1</v>
      </c>
      <c r="S34" s="55">
        <v>23332346.460000001</v>
      </c>
      <c r="T34" s="15">
        <v>-4399630.68</v>
      </c>
      <c r="U34" s="18">
        <v>1</v>
      </c>
      <c r="V34" s="18">
        <v>1</v>
      </c>
      <c r="W34" s="18">
        <v>1</v>
      </c>
      <c r="X34" s="18">
        <v>1</v>
      </c>
      <c r="Y34" s="18">
        <v>0</v>
      </c>
      <c r="Z34" s="18">
        <v>0</v>
      </c>
      <c r="AA34" s="18">
        <v>1</v>
      </c>
      <c r="AB34" s="19" t="s">
        <v>3849</v>
      </c>
      <c r="AC34" s="19" t="s">
        <v>3861</v>
      </c>
      <c r="AD34" s="80">
        <f t="shared" si="2"/>
        <v>5</v>
      </c>
      <c r="AE34" s="80">
        <f t="shared" si="3"/>
        <v>1</v>
      </c>
      <c r="AG34" s="56">
        <v>-0.38</v>
      </c>
      <c r="AH34" s="56">
        <v>-4.3256097560975597</v>
      </c>
      <c r="AI34" s="56">
        <v>12.87</v>
      </c>
      <c r="AJ34" s="56">
        <v>4.4568292682926831</v>
      </c>
      <c r="AK34" s="56">
        <v>143.57</v>
      </c>
      <c r="AL34" s="56">
        <v>19.5</v>
      </c>
      <c r="AM34" s="56">
        <v>65.72</v>
      </c>
      <c r="AN34" s="56">
        <v>147.61000000000001</v>
      </c>
      <c r="AO34" s="56">
        <v>55.51</v>
      </c>
    </row>
    <row r="35" spans="1:41" x14ac:dyDescent="0.4">
      <c r="A35" s="205">
        <v>523</v>
      </c>
      <c r="B35" s="12">
        <v>8</v>
      </c>
      <c r="C35" s="12" t="s">
        <v>1529</v>
      </c>
      <c r="D35" s="62">
        <v>14133</v>
      </c>
      <c r="E35" s="12" t="s">
        <v>1542</v>
      </c>
      <c r="F35" s="12" t="s">
        <v>949</v>
      </c>
      <c r="G35" s="11" t="s">
        <v>3881</v>
      </c>
      <c r="H35" s="13" t="s">
        <v>960</v>
      </c>
      <c r="I35" s="14">
        <v>6.51</v>
      </c>
      <c r="J35" s="14">
        <v>6.27</v>
      </c>
      <c r="K35" s="14">
        <v>5.55</v>
      </c>
      <c r="L35" s="241">
        <v>56141650.899999999</v>
      </c>
      <c r="M35" s="16">
        <v>3532434.54</v>
      </c>
      <c r="N35" s="11">
        <v>0</v>
      </c>
      <c r="O35" s="11">
        <v>0</v>
      </c>
      <c r="P35" s="11">
        <v>0</v>
      </c>
      <c r="Q35" s="17" t="s">
        <v>3848</v>
      </c>
      <c r="R35" s="11">
        <v>0</v>
      </c>
      <c r="S35" s="55">
        <v>7504496.9000000004</v>
      </c>
      <c r="T35" s="15">
        <v>45999212.920000002</v>
      </c>
      <c r="U35" s="18">
        <v>1</v>
      </c>
      <c r="V35" s="18">
        <v>1</v>
      </c>
      <c r="W35" s="18">
        <v>0</v>
      </c>
      <c r="X35" s="18">
        <v>1</v>
      </c>
      <c r="Y35" s="18">
        <v>0</v>
      </c>
      <c r="Z35" s="18">
        <v>0</v>
      </c>
      <c r="AA35" s="18">
        <v>1</v>
      </c>
      <c r="AB35" s="19" t="s">
        <v>3851</v>
      </c>
      <c r="AC35" s="19" t="s">
        <v>3872</v>
      </c>
      <c r="AD35" s="80">
        <f t="shared" si="2"/>
        <v>4</v>
      </c>
      <c r="AE35" s="80">
        <f t="shared" si="3"/>
        <v>1</v>
      </c>
      <c r="AG35" s="56">
        <v>5.19</v>
      </c>
      <c r="AH35" s="56">
        <v>-2.3275373134328365</v>
      </c>
      <c r="AI35" s="56">
        <v>3.6</v>
      </c>
      <c r="AJ35" s="56">
        <v>2.2327238805970144</v>
      </c>
      <c r="AK35" s="56">
        <v>116.47</v>
      </c>
      <c r="AL35" s="56">
        <v>21.98</v>
      </c>
      <c r="AM35" s="56">
        <v>65.94</v>
      </c>
      <c r="AN35" s="56">
        <v>255.93</v>
      </c>
      <c r="AO35" s="56">
        <v>54.58</v>
      </c>
    </row>
    <row r="36" spans="1:41" x14ac:dyDescent="0.4">
      <c r="A36" s="205">
        <v>524</v>
      </c>
      <c r="B36" s="12">
        <v>8</v>
      </c>
      <c r="C36" s="12" t="s">
        <v>1529</v>
      </c>
      <c r="D36" s="62">
        <v>28861</v>
      </c>
      <c r="E36" s="12" t="s">
        <v>1543</v>
      </c>
      <c r="F36" s="12" t="s">
        <v>949</v>
      </c>
      <c r="G36" s="11" t="s">
        <v>3913</v>
      </c>
      <c r="H36" s="13" t="s">
        <v>1025</v>
      </c>
      <c r="I36" s="14">
        <v>1.07</v>
      </c>
      <c r="J36" s="14">
        <v>0.8</v>
      </c>
      <c r="K36" s="14">
        <v>0.43</v>
      </c>
      <c r="L36" s="241">
        <v>650823.74</v>
      </c>
      <c r="M36" s="16">
        <v>4880695.8499999996</v>
      </c>
      <c r="N36" s="11">
        <v>3</v>
      </c>
      <c r="O36" s="11">
        <v>0</v>
      </c>
      <c r="P36" s="11">
        <v>0</v>
      </c>
      <c r="Q36" s="17" t="s">
        <v>3848</v>
      </c>
      <c r="R36" s="11">
        <v>3</v>
      </c>
      <c r="S36" s="55">
        <v>10105330.609999999</v>
      </c>
      <c r="T36" s="15">
        <v>-5127925.47</v>
      </c>
      <c r="U36" s="18">
        <v>0</v>
      </c>
      <c r="V36" s="18">
        <v>1</v>
      </c>
      <c r="W36" s="18">
        <v>0</v>
      </c>
      <c r="X36" s="18">
        <v>1</v>
      </c>
      <c r="Y36" s="18">
        <v>0</v>
      </c>
      <c r="Z36" s="18">
        <v>0</v>
      </c>
      <c r="AA36" s="18">
        <v>0</v>
      </c>
      <c r="AB36" s="19" t="s">
        <v>3859</v>
      </c>
      <c r="AC36" s="19" t="s">
        <v>3892</v>
      </c>
      <c r="AD36" s="80">
        <f t="shared" si="2"/>
        <v>2</v>
      </c>
      <c r="AE36" s="80">
        <f t="shared" si="3"/>
        <v>0</v>
      </c>
      <c r="AG36" s="56">
        <v>-3.14</v>
      </c>
      <c r="AH36" s="56">
        <v>7.5142857142857108E-2</v>
      </c>
      <c r="AI36" s="56">
        <v>7.14</v>
      </c>
      <c r="AJ36" s="56">
        <v>3.2525714285714273</v>
      </c>
      <c r="AK36" s="56">
        <v>196.87</v>
      </c>
      <c r="AL36" s="56">
        <v>24.47</v>
      </c>
      <c r="AM36" s="56">
        <v>87.72</v>
      </c>
      <c r="AN36" s="56">
        <v>112.06</v>
      </c>
      <c r="AO36" s="56">
        <v>60.6</v>
      </c>
    </row>
    <row r="37" spans="1:41" x14ac:dyDescent="0.4">
      <c r="A37" s="205">
        <v>525</v>
      </c>
      <c r="B37" s="12">
        <v>8</v>
      </c>
      <c r="C37" s="12" t="s">
        <v>1544</v>
      </c>
      <c r="D37" s="62">
        <v>10710</v>
      </c>
      <c r="E37" s="12" t="s">
        <v>1545</v>
      </c>
      <c r="F37" s="12" t="s">
        <v>945</v>
      </c>
      <c r="G37" s="11" t="s">
        <v>3927</v>
      </c>
      <c r="H37" s="13" t="s">
        <v>980</v>
      </c>
      <c r="I37" s="14">
        <v>1.23</v>
      </c>
      <c r="J37" s="14">
        <v>1.03</v>
      </c>
      <c r="K37" s="14">
        <v>0.53</v>
      </c>
      <c r="L37" s="241">
        <v>131589431.77</v>
      </c>
      <c r="M37" s="16">
        <v>190155215.93000001</v>
      </c>
      <c r="N37" s="11">
        <v>2</v>
      </c>
      <c r="O37" s="11">
        <v>0</v>
      </c>
      <c r="P37" s="11">
        <v>0</v>
      </c>
      <c r="Q37" s="17" t="s">
        <v>3848</v>
      </c>
      <c r="R37" s="11">
        <v>2</v>
      </c>
      <c r="S37" s="55">
        <v>155718726.66</v>
      </c>
      <c r="T37" s="15">
        <v>-262713786.27000001</v>
      </c>
      <c r="U37" s="18">
        <v>1</v>
      </c>
      <c r="V37" s="18">
        <v>1</v>
      </c>
      <c r="W37" s="18">
        <v>0</v>
      </c>
      <c r="X37" s="18">
        <v>1</v>
      </c>
      <c r="Y37" s="18">
        <v>1</v>
      </c>
      <c r="Z37" s="18">
        <v>0</v>
      </c>
      <c r="AA37" s="18">
        <v>1</v>
      </c>
      <c r="AB37" s="19" t="s">
        <v>3849</v>
      </c>
      <c r="AC37" s="19" t="s">
        <v>3888</v>
      </c>
      <c r="AD37" s="80">
        <f t="shared" si="2"/>
        <v>5</v>
      </c>
      <c r="AE37" s="80">
        <f t="shared" si="3"/>
        <v>1</v>
      </c>
      <c r="AG37" s="56">
        <v>7.75</v>
      </c>
      <c r="AH37" s="56">
        <v>-0.42722222222222228</v>
      </c>
      <c r="AI37" s="56">
        <v>9.75</v>
      </c>
      <c r="AJ37" s="56">
        <v>8.0077777777777772</v>
      </c>
      <c r="AK37" s="56">
        <v>193.48</v>
      </c>
      <c r="AL37" s="56">
        <v>50.88</v>
      </c>
      <c r="AM37" s="56">
        <v>46.93</v>
      </c>
      <c r="AN37" s="56">
        <v>142.34</v>
      </c>
      <c r="AO37" s="56">
        <v>52.01</v>
      </c>
    </row>
    <row r="38" spans="1:41" x14ac:dyDescent="0.4">
      <c r="A38" s="205">
        <v>526</v>
      </c>
      <c r="B38" s="12">
        <v>8</v>
      </c>
      <c r="C38" s="12" t="s">
        <v>1544</v>
      </c>
      <c r="D38" s="62">
        <v>11089</v>
      </c>
      <c r="E38" s="12" t="s">
        <v>1546</v>
      </c>
      <c r="F38" s="12" t="s">
        <v>949</v>
      </c>
      <c r="G38" s="11" t="s">
        <v>3891</v>
      </c>
      <c r="H38" s="13" t="s">
        <v>960</v>
      </c>
      <c r="I38" s="14">
        <v>2.06</v>
      </c>
      <c r="J38" s="14">
        <v>1.74</v>
      </c>
      <c r="K38" s="14">
        <v>1.26</v>
      </c>
      <c r="L38" s="241">
        <v>14552980.91</v>
      </c>
      <c r="M38" s="16">
        <v>11401266.720000001</v>
      </c>
      <c r="N38" s="11">
        <v>0</v>
      </c>
      <c r="O38" s="11">
        <v>0</v>
      </c>
      <c r="P38" s="11">
        <v>0</v>
      </c>
      <c r="Q38" s="17" t="s">
        <v>3848</v>
      </c>
      <c r="R38" s="11">
        <v>0</v>
      </c>
      <c r="S38" s="55">
        <v>4708197.18</v>
      </c>
      <c r="T38" s="15">
        <v>3216383.62</v>
      </c>
      <c r="U38" s="18">
        <v>1</v>
      </c>
      <c r="V38" s="18">
        <v>1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9" t="s">
        <v>3859</v>
      </c>
      <c r="AC38" s="19" t="s">
        <v>3894</v>
      </c>
      <c r="AD38" s="80">
        <f t="shared" si="2"/>
        <v>2</v>
      </c>
      <c r="AE38" s="80">
        <f t="shared" si="3"/>
        <v>0</v>
      </c>
      <c r="AG38" s="56">
        <v>1.02</v>
      </c>
      <c r="AH38" s="56">
        <v>-2.3275373134328365</v>
      </c>
      <c r="AI38" s="56">
        <v>18.440000000000001</v>
      </c>
      <c r="AJ38" s="56">
        <v>2.2327238805970144</v>
      </c>
      <c r="AK38" s="56">
        <v>129.69999999999999</v>
      </c>
      <c r="AL38" s="56">
        <v>61.45</v>
      </c>
      <c r="AM38" s="56">
        <v>105.3</v>
      </c>
      <c r="AN38" s="56">
        <v>210.46</v>
      </c>
      <c r="AO38" s="56">
        <v>87.59</v>
      </c>
    </row>
    <row r="39" spans="1:41" x14ac:dyDescent="0.4">
      <c r="A39" s="205">
        <v>527</v>
      </c>
      <c r="B39" s="12">
        <v>8</v>
      </c>
      <c r="C39" s="12" t="s">
        <v>1544</v>
      </c>
      <c r="D39" s="62">
        <v>11090</v>
      </c>
      <c r="E39" s="12" t="s">
        <v>1547</v>
      </c>
      <c r="F39" s="12" t="s">
        <v>949</v>
      </c>
      <c r="G39" s="11" t="s">
        <v>3855</v>
      </c>
      <c r="H39" s="13" t="s">
        <v>960</v>
      </c>
      <c r="I39" s="14">
        <v>2.72</v>
      </c>
      <c r="J39" s="14">
        <v>2.54</v>
      </c>
      <c r="K39" s="14">
        <v>2.14</v>
      </c>
      <c r="L39" s="241">
        <v>20279482.739999998</v>
      </c>
      <c r="M39" s="16">
        <v>-2924557.38</v>
      </c>
      <c r="N39" s="11">
        <v>0</v>
      </c>
      <c r="O39" s="11">
        <v>1</v>
      </c>
      <c r="P39" s="11">
        <v>0</v>
      </c>
      <c r="Q39" s="17">
        <v>83.2</v>
      </c>
      <c r="R39" s="11">
        <v>1</v>
      </c>
      <c r="S39" s="55">
        <v>400178.8</v>
      </c>
      <c r="T39" s="15">
        <v>13255051.220000001</v>
      </c>
      <c r="U39" s="18">
        <v>0</v>
      </c>
      <c r="V39" s="18">
        <v>0</v>
      </c>
      <c r="W39" s="18">
        <v>0</v>
      </c>
      <c r="X39" s="18">
        <v>1</v>
      </c>
      <c r="Y39" s="18">
        <v>0</v>
      </c>
      <c r="Z39" s="18">
        <v>0</v>
      </c>
      <c r="AA39" s="18">
        <v>1</v>
      </c>
      <c r="AB39" s="19" t="s">
        <v>3859</v>
      </c>
      <c r="AC39" s="19" t="s">
        <v>3866</v>
      </c>
      <c r="AD39" s="80">
        <f t="shared" si="2"/>
        <v>2</v>
      </c>
      <c r="AE39" s="80">
        <f t="shared" si="3"/>
        <v>0</v>
      </c>
      <c r="AG39" s="56">
        <v>-5.5</v>
      </c>
      <c r="AH39" s="56">
        <v>-2.3275373134328365</v>
      </c>
      <c r="AI39" s="56">
        <v>-5.97</v>
      </c>
      <c r="AJ39" s="56">
        <v>2.2327238805970144</v>
      </c>
      <c r="AK39" s="56">
        <v>195.74</v>
      </c>
      <c r="AL39" s="56">
        <v>46.87</v>
      </c>
      <c r="AM39" s="56">
        <v>64.430000000000007</v>
      </c>
      <c r="AN39" s="56">
        <v>221.99</v>
      </c>
      <c r="AO39" s="56">
        <v>54.68</v>
      </c>
    </row>
    <row r="40" spans="1:41" x14ac:dyDescent="0.4">
      <c r="A40" s="205">
        <v>528</v>
      </c>
      <c r="B40" s="12">
        <v>8</v>
      </c>
      <c r="C40" s="12" t="s">
        <v>1544</v>
      </c>
      <c r="D40" s="62">
        <v>11091</v>
      </c>
      <c r="E40" s="12" t="s">
        <v>1548</v>
      </c>
      <c r="F40" s="12" t="s">
        <v>949</v>
      </c>
      <c r="G40" s="11" t="s">
        <v>3876</v>
      </c>
      <c r="H40" s="13" t="s">
        <v>964</v>
      </c>
      <c r="I40" s="14">
        <v>1.17</v>
      </c>
      <c r="J40" s="14">
        <v>0.81</v>
      </c>
      <c r="K40" s="14">
        <v>0.3</v>
      </c>
      <c r="L40" s="241">
        <v>9243404.3499999996</v>
      </c>
      <c r="M40" s="16">
        <v>1636199.83</v>
      </c>
      <c r="N40" s="11">
        <v>3</v>
      </c>
      <c r="O40" s="11">
        <v>0</v>
      </c>
      <c r="P40" s="11">
        <v>0</v>
      </c>
      <c r="Q40" s="17" t="s">
        <v>3848</v>
      </c>
      <c r="R40" s="11">
        <v>3</v>
      </c>
      <c r="S40" s="55">
        <v>8007130.6500000004</v>
      </c>
      <c r="T40" s="15">
        <v>-37508087.539999999</v>
      </c>
      <c r="U40" s="18">
        <v>1</v>
      </c>
      <c r="V40" s="18">
        <v>0</v>
      </c>
      <c r="W40" s="18">
        <v>0</v>
      </c>
      <c r="X40" s="18">
        <v>1</v>
      </c>
      <c r="Y40" s="18">
        <v>0</v>
      </c>
      <c r="Z40" s="18">
        <v>0</v>
      </c>
      <c r="AA40" s="18">
        <v>0</v>
      </c>
      <c r="AB40" s="19" t="s">
        <v>3859</v>
      </c>
      <c r="AC40" s="19" t="s">
        <v>3892</v>
      </c>
      <c r="AD40" s="80">
        <f t="shared" si="2"/>
        <v>2</v>
      </c>
      <c r="AE40" s="80">
        <f t="shared" si="3"/>
        <v>0</v>
      </c>
      <c r="AG40" s="56">
        <v>-3.09</v>
      </c>
      <c r="AH40" s="56">
        <v>-3.1151960784313713</v>
      </c>
      <c r="AI40" s="56">
        <v>1.42</v>
      </c>
      <c r="AJ40" s="56">
        <v>3.2665686274509809</v>
      </c>
      <c r="AK40" s="56">
        <v>276.12</v>
      </c>
      <c r="AL40" s="56">
        <v>51.4</v>
      </c>
      <c r="AM40" s="56">
        <v>60.67</v>
      </c>
      <c r="AN40" s="56">
        <v>156.84</v>
      </c>
      <c r="AO40" s="56">
        <v>132.61000000000001</v>
      </c>
    </row>
    <row r="41" spans="1:41" x14ac:dyDescent="0.4">
      <c r="A41" s="205">
        <v>529</v>
      </c>
      <c r="B41" s="12">
        <v>8</v>
      </c>
      <c r="C41" s="12" t="s">
        <v>1544</v>
      </c>
      <c r="D41" s="62">
        <v>11092</v>
      </c>
      <c r="E41" s="12" t="s">
        <v>1549</v>
      </c>
      <c r="F41" s="12" t="s">
        <v>949</v>
      </c>
      <c r="G41" s="11" t="s">
        <v>3928</v>
      </c>
      <c r="H41" s="13" t="s">
        <v>951</v>
      </c>
      <c r="I41" s="14">
        <v>0.89</v>
      </c>
      <c r="J41" s="14">
        <v>0.7</v>
      </c>
      <c r="K41" s="14">
        <v>0.23</v>
      </c>
      <c r="L41" s="241">
        <v>-2865154</v>
      </c>
      <c r="M41" s="16">
        <v>2766311.78</v>
      </c>
      <c r="N41" s="11">
        <v>3</v>
      </c>
      <c r="O41" s="11">
        <v>1</v>
      </c>
      <c r="P41" s="11">
        <v>2</v>
      </c>
      <c r="Q41" s="17">
        <v>12.4</v>
      </c>
      <c r="R41" s="11">
        <v>6</v>
      </c>
      <c r="S41" s="55">
        <v>9422058.4499999993</v>
      </c>
      <c r="T41" s="15">
        <v>-19362379.030000001</v>
      </c>
      <c r="U41" s="18">
        <v>1</v>
      </c>
      <c r="V41" s="18">
        <v>1</v>
      </c>
      <c r="W41" s="18">
        <v>0</v>
      </c>
      <c r="X41" s="18">
        <v>1</v>
      </c>
      <c r="Y41" s="18">
        <v>1</v>
      </c>
      <c r="Z41" s="18">
        <v>0</v>
      </c>
      <c r="AA41" s="18">
        <v>1</v>
      </c>
      <c r="AB41" s="19" t="s">
        <v>3849</v>
      </c>
      <c r="AC41" s="19" t="s">
        <v>3887</v>
      </c>
      <c r="AD41" s="80">
        <f t="shared" si="2"/>
        <v>5</v>
      </c>
      <c r="AE41" s="80">
        <f t="shared" si="3"/>
        <v>1</v>
      </c>
      <c r="AG41" s="56">
        <v>-2.73</v>
      </c>
      <c r="AH41" s="56">
        <v>-5.5007843137254904</v>
      </c>
      <c r="AI41" s="56">
        <v>3.45</v>
      </c>
      <c r="AJ41" s="56">
        <v>2.7552941176470589</v>
      </c>
      <c r="AK41" s="56">
        <v>197.43</v>
      </c>
      <c r="AL41" s="56">
        <v>30.9</v>
      </c>
      <c r="AM41" s="56">
        <v>53.46</v>
      </c>
      <c r="AN41" s="56">
        <v>198.42</v>
      </c>
      <c r="AO41" s="56">
        <v>48.01</v>
      </c>
    </row>
    <row r="42" spans="1:41" x14ac:dyDescent="0.4">
      <c r="A42" s="205">
        <v>530</v>
      </c>
      <c r="B42" s="12">
        <v>8</v>
      </c>
      <c r="C42" s="12" t="s">
        <v>1544</v>
      </c>
      <c r="D42" s="62">
        <v>11093</v>
      </c>
      <c r="E42" s="12" t="s">
        <v>1550</v>
      </c>
      <c r="F42" s="12" t="s">
        <v>949</v>
      </c>
      <c r="G42" s="11" t="s">
        <v>3881</v>
      </c>
      <c r="H42" s="13" t="s">
        <v>960</v>
      </c>
      <c r="I42" s="14">
        <v>1.08</v>
      </c>
      <c r="J42" s="14">
        <v>0.95</v>
      </c>
      <c r="K42" s="14">
        <v>0.68</v>
      </c>
      <c r="L42" s="241">
        <v>1575596.7</v>
      </c>
      <c r="M42" s="16">
        <v>12271347.34</v>
      </c>
      <c r="N42" s="11">
        <v>3</v>
      </c>
      <c r="O42" s="11">
        <v>0</v>
      </c>
      <c r="P42" s="11">
        <v>0</v>
      </c>
      <c r="Q42" s="17" t="s">
        <v>3848</v>
      </c>
      <c r="R42" s="11">
        <v>3</v>
      </c>
      <c r="S42" s="55">
        <v>16210652.65</v>
      </c>
      <c r="T42" s="15">
        <v>-6673499.0700000003</v>
      </c>
      <c r="U42" s="18">
        <v>1</v>
      </c>
      <c r="V42" s="18">
        <v>1</v>
      </c>
      <c r="W42" s="18">
        <v>0</v>
      </c>
      <c r="X42" s="18">
        <v>1</v>
      </c>
      <c r="Y42" s="18">
        <v>0</v>
      </c>
      <c r="Z42" s="18">
        <v>0</v>
      </c>
      <c r="AA42" s="18">
        <v>1</v>
      </c>
      <c r="AB42" s="19" t="s">
        <v>3851</v>
      </c>
      <c r="AC42" s="19" t="s">
        <v>3869</v>
      </c>
      <c r="AD42" s="80">
        <f t="shared" si="2"/>
        <v>4</v>
      </c>
      <c r="AE42" s="80">
        <f t="shared" si="3"/>
        <v>1</v>
      </c>
      <c r="AG42" s="56">
        <v>1.03</v>
      </c>
      <c r="AH42" s="56">
        <v>-2.3275373134328365</v>
      </c>
      <c r="AI42" s="56">
        <v>19.149999999999999</v>
      </c>
      <c r="AJ42" s="56">
        <v>2.2327238805970144</v>
      </c>
      <c r="AK42" s="56">
        <v>297.2</v>
      </c>
      <c r="AL42" s="56">
        <v>28.86</v>
      </c>
      <c r="AM42" s="56">
        <v>71.09</v>
      </c>
      <c r="AN42" s="56">
        <v>210.7</v>
      </c>
      <c r="AO42" s="56">
        <v>54.2</v>
      </c>
    </row>
    <row r="43" spans="1:41" x14ac:dyDescent="0.4">
      <c r="A43" s="205">
        <v>531</v>
      </c>
      <c r="B43" s="12">
        <v>8</v>
      </c>
      <c r="C43" s="12" t="s">
        <v>1544</v>
      </c>
      <c r="D43" s="62">
        <v>11094</v>
      </c>
      <c r="E43" s="12" t="s">
        <v>1551</v>
      </c>
      <c r="F43" s="12" t="s">
        <v>949</v>
      </c>
      <c r="G43" s="11" t="s">
        <v>3929</v>
      </c>
      <c r="H43" s="13" t="s">
        <v>977</v>
      </c>
      <c r="I43" s="14">
        <v>0.94</v>
      </c>
      <c r="J43" s="14">
        <v>0.84</v>
      </c>
      <c r="K43" s="14">
        <v>0.64</v>
      </c>
      <c r="L43" s="241">
        <v>-607779.66</v>
      </c>
      <c r="M43" s="16">
        <v>4183326.6</v>
      </c>
      <c r="N43" s="11">
        <v>3</v>
      </c>
      <c r="O43" s="11">
        <v>1</v>
      </c>
      <c r="P43" s="11">
        <v>0</v>
      </c>
      <c r="Q43" s="17">
        <v>1.7</v>
      </c>
      <c r="R43" s="11">
        <v>4</v>
      </c>
      <c r="S43" s="55">
        <v>2766806.79</v>
      </c>
      <c r="T43" s="15">
        <v>-4076693.18</v>
      </c>
      <c r="U43" s="18">
        <v>0</v>
      </c>
      <c r="V43" s="18">
        <v>1</v>
      </c>
      <c r="W43" s="18">
        <v>0</v>
      </c>
      <c r="X43" s="18">
        <v>1</v>
      </c>
      <c r="Y43" s="18">
        <v>0</v>
      </c>
      <c r="Z43" s="18">
        <v>0</v>
      </c>
      <c r="AA43" s="18">
        <v>0</v>
      </c>
      <c r="AB43" s="19" t="s">
        <v>3859</v>
      </c>
      <c r="AC43" s="19" t="s">
        <v>3884</v>
      </c>
      <c r="AD43" s="80">
        <f t="shared" si="2"/>
        <v>2</v>
      </c>
      <c r="AE43" s="80">
        <f t="shared" si="3"/>
        <v>0</v>
      </c>
      <c r="AG43" s="56">
        <v>-2.2599999999999998</v>
      </c>
      <c r="AH43" s="56">
        <v>-0.72666666666666735</v>
      </c>
      <c r="AI43" s="56">
        <v>14.43</v>
      </c>
      <c r="AJ43" s="56">
        <v>1.7549999999999997</v>
      </c>
      <c r="AK43" s="56">
        <v>294.47000000000003</v>
      </c>
      <c r="AL43" s="56">
        <v>20.13</v>
      </c>
      <c r="AM43" s="56">
        <v>66.31</v>
      </c>
      <c r="AN43" s="56">
        <v>215.03</v>
      </c>
      <c r="AO43" s="56">
        <v>77.97</v>
      </c>
    </row>
    <row r="44" spans="1:41" x14ac:dyDescent="0.4">
      <c r="A44" s="205">
        <v>532</v>
      </c>
      <c r="B44" s="12">
        <v>8</v>
      </c>
      <c r="C44" s="12" t="s">
        <v>1544</v>
      </c>
      <c r="D44" s="62">
        <v>11095</v>
      </c>
      <c r="E44" s="12" t="s">
        <v>1552</v>
      </c>
      <c r="F44" s="12" t="s">
        <v>949</v>
      </c>
      <c r="G44" s="11" t="s">
        <v>3901</v>
      </c>
      <c r="H44" s="13" t="s">
        <v>962</v>
      </c>
      <c r="I44" s="14">
        <v>1.1000000000000001</v>
      </c>
      <c r="J44" s="14">
        <v>0.88</v>
      </c>
      <c r="K44" s="14">
        <v>0.43</v>
      </c>
      <c r="L44" s="241">
        <v>5630479.0300000003</v>
      </c>
      <c r="M44" s="16">
        <v>-8586060.3800000008</v>
      </c>
      <c r="N44" s="11">
        <v>3</v>
      </c>
      <c r="O44" s="11">
        <v>1</v>
      </c>
      <c r="P44" s="11">
        <v>0</v>
      </c>
      <c r="Q44" s="17">
        <v>7.8</v>
      </c>
      <c r="R44" s="11">
        <v>4</v>
      </c>
      <c r="S44" s="55">
        <v>-1246490.51</v>
      </c>
      <c r="T44" s="15">
        <v>-32399950.600000001</v>
      </c>
      <c r="U44" s="18">
        <v>0</v>
      </c>
      <c r="V44" s="18">
        <v>0</v>
      </c>
      <c r="W44" s="18">
        <v>1</v>
      </c>
      <c r="X44" s="18">
        <v>1</v>
      </c>
      <c r="Y44" s="18">
        <v>0</v>
      </c>
      <c r="Z44" s="18">
        <v>0</v>
      </c>
      <c r="AA44" s="18">
        <v>1</v>
      </c>
      <c r="AB44" s="19" t="s">
        <v>3854</v>
      </c>
      <c r="AC44" s="19" t="s">
        <v>3878</v>
      </c>
      <c r="AD44" s="80">
        <f t="shared" si="2"/>
        <v>3</v>
      </c>
      <c r="AE44" s="80">
        <f t="shared" si="3"/>
        <v>0</v>
      </c>
      <c r="AG44" s="56">
        <v>-5.78</v>
      </c>
      <c r="AH44" s="56">
        <v>-4.3256097560975597</v>
      </c>
      <c r="AI44" s="56">
        <v>-3.55</v>
      </c>
      <c r="AJ44" s="56">
        <v>4.4568292682926831</v>
      </c>
      <c r="AK44" s="56">
        <v>154.99</v>
      </c>
      <c r="AL44" s="56">
        <v>26.5</v>
      </c>
      <c r="AM44" s="56">
        <v>66.64</v>
      </c>
      <c r="AN44" s="56">
        <v>177</v>
      </c>
      <c r="AO44" s="56">
        <v>51.28</v>
      </c>
    </row>
    <row r="45" spans="1:41" x14ac:dyDescent="0.4">
      <c r="A45" s="205">
        <v>533</v>
      </c>
      <c r="B45" s="12">
        <v>8</v>
      </c>
      <c r="C45" s="12" t="s">
        <v>1544</v>
      </c>
      <c r="D45" s="62">
        <v>11096</v>
      </c>
      <c r="E45" s="12" t="s">
        <v>1553</v>
      </c>
      <c r="F45" s="12" t="s">
        <v>949</v>
      </c>
      <c r="G45" s="11" t="s">
        <v>3881</v>
      </c>
      <c r="H45" s="13" t="s">
        <v>960</v>
      </c>
      <c r="I45" s="14">
        <v>2.4300000000000002</v>
      </c>
      <c r="J45" s="14">
        <v>2.15</v>
      </c>
      <c r="K45" s="14">
        <v>1.75</v>
      </c>
      <c r="L45" s="241">
        <v>18329521.609999999</v>
      </c>
      <c r="M45" s="16">
        <v>-2220288.02</v>
      </c>
      <c r="N45" s="11">
        <v>0</v>
      </c>
      <c r="O45" s="11">
        <v>1</v>
      </c>
      <c r="P45" s="11">
        <v>0</v>
      </c>
      <c r="Q45" s="17">
        <v>99</v>
      </c>
      <c r="R45" s="11">
        <v>1</v>
      </c>
      <c r="S45" s="55">
        <v>969689.76</v>
      </c>
      <c r="T45" s="15">
        <v>9530049.4000000004</v>
      </c>
      <c r="U45" s="18">
        <v>1</v>
      </c>
      <c r="V45" s="18">
        <v>0</v>
      </c>
      <c r="W45" s="18">
        <v>0</v>
      </c>
      <c r="X45" s="18">
        <v>1</v>
      </c>
      <c r="Y45" s="18">
        <v>0</v>
      </c>
      <c r="Z45" s="18">
        <v>0</v>
      </c>
      <c r="AA45" s="18">
        <v>0</v>
      </c>
      <c r="AB45" s="19" t="s">
        <v>3859</v>
      </c>
      <c r="AC45" s="19" t="s">
        <v>3866</v>
      </c>
      <c r="AD45" s="80">
        <f t="shared" si="2"/>
        <v>2</v>
      </c>
      <c r="AE45" s="80">
        <f t="shared" si="3"/>
        <v>0</v>
      </c>
      <c r="AG45" s="56">
        <v>-0.83</v>
      </c>
      <c r="AH45" s="56">
        <v>-2.3275373134328365</v>
      </c>
      <c r="AI45" s="56">
        <v>-4.0599999999999996</v>
      </c>
      <c r="AJ45" s="56">
        <v>2.2327238805970144</v>
      </c>
      <c r="AK45" s="56">
        <v>128.47999999999999</v>
      </c>
      <c r="AL45" s="56">
        <v>53.3</v>
      </c>
      <c r="AM45" s="56">
        <v>60.69</v>
      </c>
      <c r="AN45" s="56">
        <v>201.64</v>
      </c>
      <c r="AO45" s="56">
        <v>82.74</v>
      </c>
    </row>
    <row r="46" spans="1:41" x14ac:dyDescent="0.4">
      <c r="A46" s="205">
        <v>534</v>
      </c>
      <c r="B46" s="12">
        <v>8</v>
      </c>
      <c r="C46" s="12" t="s">
        <v>1544</v>
      </c>
      <c r="D46" s="62">
        <v>11097</v>
      </c>
      <c r="E46" s="12" t="s">
        <v>1554</v>
      </c>
      <c r="F46" s="12" t="s">
        <v>949</v>
      </c>
      <c r="G46" s="11" t="s">
        <v>3916</v>
      </c>
      <c r="H46" s="13" t="s">
        <v>964</v>
      </c>
      <c r="I46" s="14">
        <v>0.88</v>
      </c>
      <c r="J46" s="14">
        <v>0.68</v>
      </c>
      <c r="K46" s="14">
        <v>0.3</v>
      </c>
      <c r="L46" s="241">
        <v>-4791355.4800000004</v>
      </c>
      <c r="M46" s="16">
        <v>2334740.7000000002</v>
      </c>
      <c r="N46" s="11">
        <v>3</v>
      </c>
      <c r="O46" s="11">
        <v>1</v>
      </c>
      <c r="P46" s="11">
        <v>2</v>
      </c>
      <c r="Q46" s="17">
        <v>24.6</v>
      </c>
      <c r="R46" s="11">
        <v>6</v>
      </c>
      <c r="S46" s="55">
        <v>9691016.7200000007</v>
      </c>
      <c r="T46" s="15">
        <v>-27306452.629999999</v>
      </c>
      <c r="U46" s="18">
        <v>1</v>
      </c>
      <c r="V46" s="18">
        <v>0</v>
      </c>
      <c r="W46" s="18">
        <v>0</v>
      </c>
      <c r="X46" s="18">
        <v>1</v>
      </c>
      <c r="Y46" s="18">
        <v>0</v>
      </c>
      <c r="Z46" s="18">
        <v>0</v>
      </c>
      <c r="AA46" s="18">
        <v>1</v>
      </c>
      <c r="AB46" s="19" t="s">
        <v>3854</v>
      </c>
      <c r="AC46" s="19" t="s">
        <v>3874</v>
      </c>
      <c r="AD46" s="80">
        <f t="shared" si="2"/>
        <v>3</v>
      </c>
      <c r="AE46" s="80">
        <f t="shared" si="3"/>
        <v>0</v>
      </c>
      <c r="AG46" s="56">
        <v>3.12</v>
      </c>
      <c r="AH46" s="56">
        <v>-3.1151960784313713</v>
      </c>
      <c r="AI46" s="56">
        <v>2.23</v>
      </c>
      <c r="AJ46" s="56">
        <v>3.2665686274509809</v>
      </c>
      <c r="AK46" s="56">
        <v>315.60000000000002</v>
      </c>
      <c r="AL46" s="56">
        <v>33.25</v>
      </c>
      <c r="AM46" s="56">
        <v>163.72</v>
      </c>
      <c r="AN46" s="56">
        <v>167.53</v>
      </c>
      <c r="AO46" s="56">
        <v>46.08</v>
      </c>
    </row>
    <row r="47" spans="1:41" x14ac:dyDescent="0.4">
      <c r="A47" s="205">
        <v>535</v>
      </c>
      <c r="B47" s="12">
        <v>8</v>
      </c>
      <c r="C47" s="12" t="s">
        <v>1544</v>
      </c>
      <c r="D47" s="62">
        <v>11098</v>
      </c>
      <c r="E47" s="12" t="s">
        <v>1555</v>
      </c>
      <c r="F47" s="12" t="s">
        <v>949</v>
      </c>
      <c r="G47" s="11" t="s">
        <v>3901</v>
      </c>
      <c r="H47" s="13" t="s">
        <v>964</v>
      </c>
      <c r="I47" s="14">
        <v>0.53</v>
      </c>
      <c r="J47" s="14">
        <v>0.34</v>
      </c>
      <c r="K47" s="14">
        <v>0.11</v>
      </c>
      <c r="L47" s="241">
        <v>-18207731.57</v>
      </c>
      <c r="M47" s="16">
        <v>4458558.34</v>
      </c>
      <c r="N47" s="11">
        <v>3</v>
      </c>
      <c r="O47" s="11">
        <v>1</v>
      </c>
      <c r="P47" s="11">
        <v>2</v>
      </c>
      <c r="Q47" s="17">
        <v>49</v>
      </c>
      <c r="R47" s="11">
        <v>6</v>
      </c>
      <c r="S47" s="55">
        <v>6484428.5700000003</v>
      </c>
      <c r="T47" s="15">
        <v>-34485079.869999997</v>
      </c>
      <c r="U47" s="18">
        <v>1</v>
      </c>
      <c r="V47" s="18">
        <v>1</v>
      </c>
      <c r="W47" s="18">
        <v>0</v>
      </c>
      <c r="X47" s="18">
        <v>1</v>
      </c>
      <c r="Y47" s="18">
        <v>0</v>
      </c>
      <c r="Z47" s="18">
        <v>0</v>
      </c>
      <c r="AA47" s="18">
        <v>0</v>
      </c>
      <c r="AB47" s="19" t="s">
        <v>3854</v>
      </c>
      <c r="AC47" s="19" t="s">
        <v>3874</v>
      </c>
      <c r="AD47" s="80">
        <f t="shared" si="2"/>
        <v>3</v>
      </c>
      <c r="AE47" s="80">
        <f t="shared" si="3"/>
        <v>0</v>
      </c>
      <c r="AG47" s="56">
        <v>-1.08</v>
      </c>
      <c r="AH47" s="56">
        <v>-3.1151960784313713</v>
      </c>
      <c r="AI47" s="56">
        <v>4.42</v>
      </c>
      <c r="AJ47" s="56">
        <v>3.2665686274509809</v>
      </c>
      <c r="AK47" s="56">
        <v>319.89999999999998</v>
      </c>
      <c r="AL47" s="56">
        <v>14.52</v>
      </c>
      <c r="AM47" s="56">
        <v>67.03</v>
      </c>
      <c r="AN47" s="56">
        <v>204.09</v>
      </c>
      <c r="AO47" s="56">
        <v>65.72</v>
      </c>
    </row>
    <row r="48" spans="1:41" x14ac:dyDescent="0.4">
      <c r="A48" s="205">
        <v>536</v>
      </c>
      <c r="B48" s="12">
        <v>8</v>
      </c>
      <c r="C48" s="12" t="s">
        <v>1544</v>
      </c>
      <c r="D48" s="62">
        <v>11099</v>
      </c>
      <c r="E48" s="12" t="s">
        <v>1556</v>
      </c>
      <c r="F48" s="12" t="s">
        <v>949</v>
      </c>
      <c r="G48" s="11" t="s">
        <v>3907</v>
      </c>
      <c r="H48" s="13" t="s">
        <v>960</v>
      </c>
      <c r="I48" s="14">
        <v>2.41</v>
      </c>
      <c r="J48" s="14">
        <v>2.16</v>
      </c>
      <c r="K48" s="14">
        <v>1.71</v>
      </c>
      <c r="L48" s="241">
        <v>12303823.74</v>
      </c>
      <c r="M48" s="16">
        <v>2161671.8199999998</v>
      </c>
      <c r="N48" s="11">
        <v>0</v>
      </c>
      <c r="O48" s="11">
        <v>0</v>
      </c>
      <c r="P48" s="11">
        <v>0</v>
      </c>
      <c r="Q48" s="17" t="s">
        <v>3848</v>
      </c>
      <c r="R48" s="11">
        <v>0</v>
      </c>
      <c r="S48" s="55">
        <v>3806549.6</v>
      </c>
      <c r="T48" s="15">
        <v>6001938.25</v>
      </c>
      <c r="U48" s="18">
        <v>1</v>
      </c>
      <c r="V48" s="18">
        <v>1</v>
      </c>
      <c r="W48" s="18">
        <v>0</v>
      </c>
      <c r="X48" s="18">
        <v>1</v>
      </c>
      <c r="Y48" s="18">
        <v>0</v>
      </c>
      <c r="Z48" s="18">
        <v>0</v>
      </c>
      <c r="AA48" s="18">
        <v>0</v>
      </c>
      <c r="AB48" s="19" t="s">
        <v>3854</v>
      </c>
      <c r="AC48" s="19" t="s">
        <v>3857</v>
      </c>
      <c r="AD48" s="80">
        <f t="shared" si="2"/>
        <v>3</v>
      </c>
      <c r="AE48" s="80">
        <f t="shared" si="3"/>
        <v>0</v>
      </c>
      <c r="AG48" s="56">
        <v>-0.56000000000000005</v>
      </c>
      <c r="AH48" s="56">
        <v>-2.3275373134328365</v>
      </c>
      <c r="AI48" s="56">
        <v>5.7</v>
      </c>
      <c r="AJ48" s="56">
        <v>2.2327238805970144</v>
      </c>
      <c r="AK48" s="56">
        <v>167.89</v>
      </c>
      <c r="AL48" s="56">
        <v>24.88</v>
      </c>
      <c r="AM48" s="56">
        <v>66.31</v>
      </c>
      <c r="AN48" s="56">
        <v>248.86</v>
      </c>
      <c r="AO48" s="56">
        <v>62</v>
      </c>
    </row>
    <row r="49" spans="1:41" x14ac:dyDescent="0.4">
      <c r="A49" s="205">
        <v>537</v>
      </c>
      <c r="B49" s="12">
        <v>8</v>
      </c>
      <c r="C49" s="12" t="s">
        <v>1544</v>
      </c>
      <c r="D49" s="62">
        <v>11100</v>
      </c>
      <c r="E49" s="12" t="s">
        <v>1557</v>
      </c>
      <c r="F49" s="12" t="s">
        <v>949</v>
      </c>
      <c r="G49" s="11" t="s">
        <v>3855</v>
      </c>
      <c r="H49" s="13" t="s">
        <v>955</v>
      </c>
      <c r="I49" s="14">
        <v>1.68</v>
      </c>
      <c r="J49" s="14">
        <v>1.55</v>
      </c>
      <c r="K49" s="14">
        <v>1.1599999999999999</v>
      </c>
      <c r="L49" s="241">
        <v>7497757.6500000004</v>
      </c>
      <c r="M49" s="16">
        <v>9841380.75</v>
      </c>
      <c r="N49" s="11">
        <v>0</v>
      </c>
      <c r="O49" s="11">
        <v>0</v>
      </c>
      <c r="P49" s="11">
        <v>0</v>
      </c>
      <c r="Q49" s="17" t="s">
        <v>3848</v>
      </c>
      <c r="R49" s="11">
        <v>0</v>
      </c>
      <c r="S49" s="55">
        <v>8874877.0099999998</v>
      </c>
      <c r="T49" s="15">
        <v>1515668.11</v>
      </c>
      <c r="U49" s="18">
        <v>1</v>
      </c>
      <c r="V49" s="18">
        <v>1</v>
      </c>
      <c r="W49" s="18">
        <v>0</v>
      </c>
      <c r="X49" s="18">
        <v>0</v>
      </c>
      <c r="Y49" s="18">
        <v>0</v>
      </c>
      <c r="Z49" s="18">
        <v>0</v>
      </c>
      <c r="AA49" s="18">
        <v>1</v>
      </c>
      <c r="AB49" s="19" t="s">
        <v>3854</v>
      </c>
      <c r="AC49" s="19" t="s">
        <v>3857</v>
      </c>
      <c r="AD49" s="80">
        <f t="shared" si="2"/>
        <v>3</v>
      </c>
      <c r="AE49" s="80">
        <f t="shared" si="3"/>
        <v>0</v>
      </c>
      <c r="AG49" s="56">
        <v>4.1900000000000004</v>
      </c>
      <c r="AH49" s="56">
        <v>-4.5212173913043481</v>
      </c>
      <c r="AI49" s="56">
        <v>20.95</v>
      </c>
      <c r="AJ49" s="56">
        <v>1.576782608695652</v>
      </c>
      <c r="AK49" s="56">
        <v>321.61</v>
      </c>
      <c r="AL49" s="56">
        <v>65.290000000000006</v>
      </c>
      <c r="AM49" s="56">
        <v>184.58</v>
      </c>
      <c r="AN49" s="56">
        <v>178.54</v>
      </c>
      <c r="AO49" s="56">
        <v>46.69</v>
      </c>
    </row>
    <row r="50" spans="1:41" x14ac:dyDescent="0.4">
      <c r="A50" s="205">
        <v>538</v>
      </c>
      <c r="B50" s="12">
        <v>8</v>
      </c>
      <c r="C50" s="12" t="s">
        <v>1544</v>
      </c>
      <c r="D50" s="62">
        <v>11101</v>
      </c>
      <c r="E50" s="12" t="s">
        <v>1558</v>
      </c>
      <c r="F50" s="12" t="s">
        <v>949</v>
      </c>
      <c r="G50" s="11" t="s">
        <v>3919</v>
      </c>
      <c r="H50" s="13" t="s">
        <v>960</v>
      </c>
      <c r="I50" s="14">
        <v>1.01</v>
      </c>
      <c r="J50" s="14">
        <v>0.86</v>
      </c>
      <c r="K50" s="14">
        <v>0.53</v>
      </c>
      <c r="L50" s="241">
        <v>156559.38</v>
      </c>
      <c r="M50" s="16">
        <v>-5999973.5099999998</v>
      </c>
      <c r="N50" s="11">
        <v>3</v>
      </c>
      <c r="O50" s="11">
        <v>1</v>
      </c>
      <c r="P50" s="11">
        <v>2</v>
      </c>
      <c r="Q50" s="17">
        <v>0.3</v>
      </c>
      <c r="R50" s="11">
        <v>6</v>
      </c>
      <c r="S50" s="55">
        <v>520096.35</v>
      </c>
      <c r="T50" s="15">
        <v>-8318730.2400000002</v>
      </c>
      <c r="U50" s="18">
        <v>0</v>
      </c>
      <c r="V50" s="18">
        <v>0</v>
      </c>
      <c r="W50" s="18">
        <v>0</v>
      </c>
      <c r="X50" s="18">
        <v>1</v>
      </c>
      <c r="Y50" s="18">
        <v>0</v>
      </c>
      <c r="Z50" s="18">
        <v>0</v>
      </c>
      <c r="AA50" s="18">
        <v>1</v>
      </c>
      <c r="AB50" s="19" t="s">
        <v>3859</v>
      </c>
      <c r="AC50" s="19" t="s">
        <v>3860</v>
      </c>
      <c r="AD50" s="80">
        <f t="shared" si="2"/>
        <v>2</v>
      </c>
      <c r="AE50" s="80">
        <f t="shared" si="3"/>
        <v>0</v>
      </c>
      <c r="AG50" s="56">
        <v>-7.71</v>
      </c>
      <c r="AH50" s="56">
        <v>-2.3275373134328365</v>
      </c>
      <c r="AI50" s="56">
        <v>-9.9</v>
      </c>
      <c r="AJ50" s="56">
        <v>2.2327238805970144</v>
      </c>
      <c r="AK50" s="56">
        <v>303.19</v>
      </c>
      <c r="AL50" s="56">
        <v>31.63</v>
      </c>
      <c r="AM50" s="56">
        <v>69.94</v>
      </c>
      <c r="AN50" s="56">
        <v>212.28</v>
      </c>
      <c r="AO50" s="56">
        <v>56.88</v>
      </c>
    </row>
    <row r="51" spans="1:41" x14ac:dyDescent="0.4">
      <c r="A51" s="205">
        <v>539</v>
      </c>
      <c r="B51" s="12">
        <v>8</v>
      </c>
      <c r="C51" s="12" t="s">
        <v>1544</v>
      </c>
      <c r="D51" s="62">
        <v>11102</v>
      </c>
      <c r="E51" s="12" t="s">
        <v>1559</v>
      </c>
      <c r="F51" s="12" t="s">
        <v>949</v>
      </c>
      <c r="G51" s="11" t="s">
        <v>3903</v>
      </c>
      <c r="H51" s="13" t="s">
        <v>960</v>
      </c>
      <c r="I51" s="14">
        <v>1.27</v>
      </c>
      <c r="J51" s="14">
        <v>1.06</v>
      </c>
      <c r="K51" s="14">
        <v>0.81</v>
      </c>
      <c r="L51" s="241">
        <v>4567908.12</v>
      </c>
      <c r="M51" s="16">
        <v>1411027.43</v>
      </c>
      <c r="N51" s="11">
        <v>1</v>
      </c>
      <c r="O51" s="11">
        <v>0</v>
      </c>
      <c r="P51" s="11">
        <v>0</v>
      </c>
      <c r="Q51" s="17" t="s">
        <v>3848</v>
      </c>
      <c r="R51" s="11">
        <v>1</v>
      </c>
      <c r="S51" s="55">
        <v>4812465.59</v>
      </c>
      <c r="T51" s="15">
        <v>-3379338</v>
      </c>
      <c r="U51" s="18">
        <v>1</v>
      </c>
      <c r="V51" s="18">
        <v>1</v>
      </c>
      <c r="W51" s="18">
        <v>0</v>
      </c>
      <c r="X51" s="18">
        <v>1</v>
      </c>
      <c r="Y51" s="18">
        <v>1</v>
      </c>
      <c r="Z51" s="18">
        <v>0</v>
      </c>
      <c r="AA51" s="18">
        <v>1</v>
      </c>
      <c r="AB51" s="19" t="s">
        <v>3849</v>
      </c>
      <c r="AC51" s="19" t="s">
        <v>3861</v>
      </c>
      <c r="AD51" s="80">
        <f t="shared" si="2"/>
        <v>5</v>
      </c>
      <c r="AE51" s="80">
        <f t="shared" si="3"/>
        <v>1</v>
      </c>
      <c r="AG51" s="56">
        <v>3.54</v>
      </c>
      <c r="AH51" s="56">
        <v>-2.3275373134328365</v>
      </c>
      <c r="AI51" s="56">
        <v>3.15</v>
      </c>
      <c r="AJ51" s="56">
        <v>2.2327238805970144</v>
      </c>
      <c r="AK51" s="56">
        <v>253.98</v>
      </c>
      <c r="AL51" s="56">
        <v>49.35</v>
      </c>
      <c r="AM51" s="56">
        <v>36.119999999999997</v>
      </c>
      <c r="AN51" s="56">
        <v>281.3</v>
      </c>
      <c r="AO51" s="56">
        <v>59.94</v>
      </c>
    </row>
    <row r="52" spans="1:41" x14ac:dyDescent="0.4">
      <c r="A52" s="205">
        <v>540</v>
      </c>
      <c r="B52" s="12">
        <v>8</v>
      </c>
      <c r="C52" s="12" t="s">
        <v>1544</v>
      </c>
      <c r="D52" s="62">
        <v>11103</v>
      </c>
      <c r="E52" s="12" t="s">
        <v>1560</v>
      </c>
      <c r="F52" s="12" t="s">
        <v>949</v>
      </c>
      <c r="G52" s="11" t="s">
        <v>3903</v>
      </c>
      <c r="H52" s="13" t="s">
        <v>960</v>
      </c>
      <c r="I52" s="14">
        <v>2.8</v>
      </c>
      <c r="J52" s="14">
        <v>2.59</v>
      </c>
      <c r="K52" s="14">
        <v>2.2000000000000002</v>
      </c>
      <c r="L52" s="241">
        <v>15116243.300000001</v>
      </c>
      <c r="M52" s="16">
        <v>4715835.87</v>
      </c>
      <c r="N52" s="11">
        <v>0</v>
      </c>
      <c r="O52" s="11">
        <v>0</v>
      </c>
      <c r="P52" s="11">
        <v>0</v>
      </c>
      <c r="Q52" s="17" t="s">
        <v>3848</v>
      </c>
      <c r="R52" s="11">
        <v>0</v>
      </c>
      <c r="S52" s="55">
        <v>7510598.3899999997</v>
      </c>
      <c r="T52" s="15">
        <v>10155576.27</v>
      </c>
      <c r="U52" s="18">
        <v>1</v>
      </c>
      <c r="V52" s="18">
        <v>1</v>
      </c>
      <c r="W52" s="18">
        <v>0</v>
      </c>
      <c r="X52" s="18">
        <v>1</v>
      </c>
      <c r="Y52" s="18">
        <v>0</v>
      </c>
      <c r="Z52" s="18">
        <v>0</v>
      </c>
      <c r="AA52" s="18">
        <v>1</v>
      </c>
      <c r="AB52" s="19" t="s">
        <v>3851</v>
      </c>
      <c r="AC52" s="19" t="s">
        <v>3872</v>
      </c>
      <c r="AD52" s="80">
        <f t="shared" si="2"/>
        <v>4</v>
      </c>
      <c r="AE52" s="80">
        <f t="shared" si="3"/>
        <v>1</v>
      </c>
      <c r="AG52" s="56">
        <v>-1.29</v>
      </c>
      <c r="AH52" s="56">
        <v>-2.3275373134328365</v>
      </c>
      <c r="AI52" s="56">
        <v>8.7799999999999994</v>
      </c>
      <c r="AJ52" s="56">
        <v>2.2327238805970144</v>
      </c>
      <c r="AK52" s="56">
        <v>92.43</v>
      </c>
      <c r="AL52" s="56">
        <v>19.649999999999999</v>
      </c>
      <c r="AM52" s="56">
        <v>68.34</v>
      </c>
      <c r="AN52" s="56">
        <v>135.9</v>
      </c>
      <c r="AO52" s="56">
        <v>46.67</v>
      </c>
    </row>
    <row r="53" spans="1:41" x14ac:dyDescent="0.4">
      <c r="A53" s="205">
        <v>541</v>
      </c>
      <c r="B53" s="12">
        <v>8</v>
      </c>
      <c r="C53" s="12" t="s">
        <v>1544</v>
      </c>
      <c r="D53" s="62">
        <v>11450</v>
      </c>
      <c r="E53" s="12" t="s">
        <v>1561</v>
      </c>
      <c r="F53" s="12" t="s">
        <v>982</v>
      </c>
      <c r="G53" s="11" t="s">
        <v>3930</v>
      </c>
      <c r="H53" s="13" t="s">
        <v>1216</v>
      </c>
      <c r="I53" s="14">
        <v>1.72</v>
      </c>
      <c r="J53" s="14">
        <v>1.35</v>
      </c>
      <c r="K53" s="14">
        <v>0.77</v>
      </c>
      <c r="L53" s="241">
        <v>80684609.340000004</v>
      </c>
      <c r="M53" s="16">
        <v>-2500073.63</v>
      </c>
      <c r="N53" s="11">
        <v>1</v>
      </c>
      <c r="O53" s="11">
        <v>1</v>
      </c>
      <c r="P53" s="11">
        <v>0</v>
      </c>
      <c r="Q53" s="17">
        <v>387.2</v>
      </c>
      <c r="R53" s="11">
        <v>2</v>
      </c>
      <c r="S53" s="55">
        <v>59483948.140000001</v>
      </c>
      <c r="T53" s="15">
        <v>-24554414.66</v>
      </c>
      <c r="U53" s="18">
        <v>1</v>
      </c>
      <c r="V53" s="18">
        <v>0</v>
      </c>
      <c r="W53" s="18">
        <v>1</v>
      </c>
      <c r="X53" s="18">
        <v>0</v>
      </c>
      <c r="Y53" s="18">
        <v>1</v>
      </c>
      <c r="Z53" s="18">
        <v>0</v>
      </c>
      <c r="AA53" s="18">
        <v>0</v>
      </c>
      <c r="AB53" s="19" t="s">
        <v>3854</v>
      </c>
      <c r="AC53" s="19" t="s">
        <v>3865</v>
      </c>
      <c r="AD53" s="80">
        <f t="shared" si="2"/>
        <v>3</v>
      </c>
      <c r="AE53" s="80">
        <f t="shared" si="3"/>
        <v>0</v>
      </c>
      <c r="AG53" s="56">
        <v>4.5</v>
      </c>
      <c r="AH53" s="56">
        <v>1.0906250000000006</v>
      </c>
      <c r="AI53" s="56">
        <v>-0.44</v>
      </c>
      <c r="AJ53" s="56">
        <v>8.18</v>
      </c>
      <c r="AK53" s="56">
        <v>164.25</v>
      </c>
      <c r="AL53" s="56">
        <v>71.13</v>
      </c>
      <c r="AM53" s="56">
        <v>59.61</v>
      </c>
      <c r="AN53" s="56">
        <v>358.55</v>
      </c>
      <c r="AO53" s="56">
        <v>92.1</v>
      </c>
    </row>
    <row r="54" spans="1:41" x14ac:dyDescent="0.4">
      <c r="A54" s="205">
        <v>542</v>
      </c>
      <c r="B54" s="12">
        <v>8</v>
      </c>
      <c r="C54" s="12" t="s">
        <v>1544</v>
      </c>
      <c r="D54" s="62">
        <v>21323</v>
      </c>
      <c r="E54" s="12" t="s">
        <v>1562</v>
      </c>
      <c r="F54" s="12" t="s">
        <v>949</v>
      </c>
      <c r="G54" s="11" t="s">
        <v>3911</v>
      </c>
      <c r="H54" s="13" t="s">
        <v>960</v>
      </c>
      <c r="I54" s="14">
        <v>1.04</v>
      </c>
      <c r="J54" s="14">
        <v>0.93</v>
      </c>
      <c r="K54" s="14">
        <v>0.52</v>
      </c>
      <c r="L54" s="241">
        <v>727343.13</v>
      </c>
      <c r="M54" s="16">
        <v>4027321.15</v>
      </c>
      <c r="N54" s="11">
        <v>3</v>
      </c>
      <c r="O54" s="11">
        <v>0</v>
      </c>
      <c r="P54" s="11">
        <v>0</v>
      </c>
      <c r="Q54" s="17" t="s">
        <v>3848</v>
      </c>
      <c r="R54" s="11">
        <v>3</v>
      </c>
      <c r="S54" s="55">
        <v>14521011.35</v>
      </c>
      <c r="T54" s="15">
        <v>-8964740.5099999998</v>
      </c>
      <c r="U54" s="18">
        <v>1</v>
      </c>
      <c r="V54" s="18">
        <v>1</v>
      </c>
      <c r="W54" s="18">
        <v>0</v>
      </c>
      <c r="X54" s="18">
        <v>1</v>
      </c>
      <c r="Y54" s="18">
        <v>0</v>
      </c>
      <c r="Z54" s="18">
        <v>0</v>
      </c>
      <c r="AA54" s="18">
        <v>1</v>
      </c>
      <c r="AB54" s="19" t="s">
        <v>3851</v>
      </c>
      <c r="AC54" s="19" t="s">
        <v>3869</v>
      </c>
      <c r="AD54" s="80">
        <f t="shared" si="2"/>
        <v>4</v>
      </c>
      <c r="AE54" s="80">
        <f t="shared" si="3"/>
        <v>1</v>
      </c>
      <c r="AG54" s="56">
        <v>0.9</v>
      </c>
      <c r="AH54" s="56">
        <v>-2.3275373134328365</v>
      </c>
      <c r="AI54" s="56">
        <v>2.78</v>
      </c>
      <c r="AJ54" s="56">
        <v>2.2327238805970144</v>
      </c>
      <c r="AK54" s="56">
        <v>230.35</v>
      </c>
      <c r="AL54" s="56">
        <v>55.41</v>
      </c>
      <c r="AM54" s="56">
        <v>72.5</v>
      </c>
      <c r="AN54" s="56">
        <v>204.23</v>
      </c>
      <c r="AO54" s="56">
        <v>54.32</v>
      </c>
    </row>
    <row r="55" spans="1:41" x14ac:dyDescent="0.4">
      <c r="A55" s="205">
        <v>543</v>
      </c>
      <c r="B55" s="12">
        <v>8</v>
      </c>
      <c r="C55" s="12" t="s">
        <v>1563</v>
      </c>
      <c r="D55" s="62">
        <v>10706</v>
      </c>
      <c r="E55" s="12" t="s">
        <v>1564</v>
      </c>
      <c r="F55" s="12" t="s">
        <v>982</v>
      </c>
      <c r="G55" s="11" t="s">
        <v>3931</v>
      </c>
      <c r="H55" s="13" t="s">
        <v>3893</v>
      </c>
      <c r="I55" s="14">
        <v>2.87</v>
      </c>
      <c r="J55" s="14">
        <v>2.62</v>
      </c>
      <c r="K55" s="14">
        <v>1.9</v>
      </c>
      <c r="L55" s="241">
        <v>283508139.67000002</v>
      </c>
      <c r="M55" s="16">
        <v>81229795.640000001</v>
      </c>
      <c r="N55" s="11">
        <v>0</v>
      </c>
      <c r="O55" s="11">
        <v>0</v>
      </c>
      <c r="P55" s="11">
        <v>0</v>
      </c>
      <c r="Q55" s="17" t="s">
        <v>3848</v>
      </c>
      <c r="R55" s="11">
        <v>0</v>
      </c>
      <c r="S55" s="55">
        <v>70407381.819999993</v>
      </c>
      <c r="T55" s="15">
        <v>135939993.03</v>
      </c>
      <c r="U55" s="18">
        <v>1</v>
      </c>
      <c r="V55" s="18">
        <v>1</v>
      </c>
      <c r="W55" s="18">
        <v>0</v>
      </c>
      <c r="X55" s="18">
        <v>0</v>
      </c>
      <c r="Y55" s="18">
        <v>1</v>
      </c>
      <c r="Z55" s="18">
        <v>0</v>
      </c>
      <c r="AA55" s="18">
        <v>1</v>
      </c>
      <c r="AB55" s="19" t="s">
        <v>3851</v>
      </c>
      <c r="AC55" s="19" t="s">
        <v>3872</v>
      </c>
      <c r="AD55" s="80">
        <f t="shared" si="2"/>
        <v>4</v>
      </c>
      <c r="AE55" s="80">
        <f t="shared" si="3"/>
        <v>1</v>
      </c>
      <c r="AG55" s="56">
        <v>2.4500000000000002</v>
      </c>
      <c r="AH55" s="56">
        <v>-6.097857142857146</v>
      </c>
      <c r="AI55" s="56">
        <v>9.34</v>
      </c>
      <c r="AJ55" s="56">
        <v>2.8507142857142864</v>
      </c>
      <c r="AK55" s="56">
        <v>92.69</v>
      </c>
      <c r="AL55" s="56">
        <v>94.59</v>
      </c>
      <c r="AM55" s="56">
        <v>47.59</v>
      </c>
      <c r="AN55" s="56">
        <v>200.15</v>
      </c>
      <c r="AO55" s="56">
        <v>38.119999999999997</v>
      </c>
    </row>
    <row r="56" spans="1:41" x14ac:dyDescent="0.4">
      <c r="A56" s="205">
        <v>544</v>
      </c>
      <c r="B56" s="12">
        <v>8</v>
      </c>
      <c r="C56" s="12" t="s">
        <v>1563</v>
      </c>
      <c r="D56" s="62">
        <v>11042</v>
      </c>
      <c r="E56" s="12" t="s">
        <v>1565</v>
      </c>
      <c r="F56" s="12" t="s">
        <v>949</v>
      </c>
      <c r="G56" s="11" t="s">
        <v>3932</v>
      </c>
      <c r="H56" s="13" t="s">
        <v>951</v>
      </c>
      <c r="I56" s="14">
        <v>1.83</v>
      </c>
      <c r="J56" s="14">
        <v>1.66</v>
      </c>
      <c r="K56" s="14">
        <v>1.03</v>
      </c>
      <c r="L56" s="241">
        <v>34442665.560000002</v>
      </c>
      <c r="M56" s="16">
        <v>7206683.5999999996</v>
      </c>
      <c r="N56" s="11">
        <v>0</v>
      </c>
      <c r="O56" s="11">
        <v>0</v>
      </c>
      <c r="P56" s="11">
        <v>0</v>
      </c>
      <c r="Q56" s="17" t="s">
        <v>3848</v>
      </c>
      <c r="R56" s="11">
        <v>0</v>
      </c>
      <c r="S56" s="55">
        <v>15379198.02</v>
      </c>
      <c r="T56" s="15">
        <v>873005.51</v>
      </c>
      <c r="U56" s="18">
        <v>1</v>
      </c>
      <c r="V56" s="18">
        <v>1</v>
      </c>
      <c r="W56" s="18">
        <v>0</v>
      </c>
      <c r="X56" s="18">
        <v>1</v>
      </c>
      <c r="Y56" s="18">
        <v>0</v>
      </c>
      <c r="Z56" s="18">
        <v>0</v>
      </c>
      <c r="AA56" s="18">
        <v>1</v>
      </c>
      <c r="AB56" s="19" t="s">
        <v>3851</v>
      </c>
      <c r="AC56" s="19" t="s">
        <v>3872</v>
      </c>
      <c r="AD56" s="80">
        <f t="shared" si="2"/>
        <v>4</v>
      </c>
      <c r="AE56" s="80">
        <f t="shared" si="3"/>
        <v>1</v>
      </c>
      <c r="AG56" s="56">
        <v>-2.4</v>
      </c>
      <c r="AH56" s="56">
        <v>-5.5007843137254904</v>
      </c>
      <c r="AI56" s="56">
        <v>4.68</v>
      </c>
      <c r="AJ56" s="56">
        <v>2.7552941176470589</v>
      </c>
      <c r="AK56" s="56">
        <v>235.47</v>
      </c>
      <c r="AL56" s="56">
        <v>50.48</v>
      </c>
      <c r="AM56" s="56">
        <v>121.81</v>
      </c>
      <c r="AN56" s="56">
        <v>249.78</v>
      </c>
      <c r="AO56" s="56">
        <v>58.28</v>
      </c>
    </row>
    <row r="57" spans="1:41" x14ac:dyDescent="0.4">
      <c r="A57" s="205">
        <v>545</v>
      </c>
      <c r="B57" s="12">
        <v>8</v>
      </c>
      <c r="C57" s="12" t="s">
        <v>1563</v>
      </c>
      <c r="D57" s="62">
        <v>11044</v>
      </c>
      <c r="E57" s="12" t="s">
        <v>1566</v>
      </c>
      <c r="F57" s="12" t="s">
        <v>949</v>
      </c>
      <c r="G57" s="11" t="s">
        <v>3855</v>
      </c>
      <c r="H57" s="13" t="s">
        <v>960</v>
      </c>
      <c r="I57" s="14">
        <v>0.7</v>
      </c>
      <c r="J57" s="14">
        <v>0.57999999999999996</v>
      </c>
      <c r="K57" s="14">
        <v>0.28000000000000003</v>
      </c>
      <c r="L57" s="241">
        <v>-6062800.3799999999</v>
      </c>
      <c r="M57" s="16">
        <v>-3368162.02</v>
      </c>
      <c r="N57" s="11">
        <v>3</v>
      </c>
      <c r="O57" s="11">
        <v>2</v>
      </c>
      <c r="P57" s="11">
        <v>2</v>
      </c>
      <c r="Q57" s="17" t="s">
        <v>3848</v>
      </c>
      <c r="R57" s="11">
        <v>7</v>
      </c>
      <c r="S57" s="55">
        <v>-1136661.03</v>
      </c>
      <c r="T57" s="15">
        <v>-14274984.050000001</v>
      </c>
      <c r="U57" s="18">
        <v>0</v>
      </c>
      <c r="V57" s="18">
        <v>0</v>
      </c>
      <c r="W57" s="18">
        <v>0</v>
      </c>
      <c r="X57" s="18">
        <v>1</v>
      </c>
      <c r="Y57" s="18">
        <v>1</v>
      </c>
      <c r="Z57" s="18">
        <v>0</v>
      </c>
      <c r="AA57" s="18">
        <v>0</v>
      </c>
      <c r="AB57" s="19" t="s">
        <v>3859</v>
      </c>
      <c r="AC57" s="19" t="s">
        <v>3904</v>
      </c>
      <c r="AD57" s="80">
        <f t="shared" si="2"/>
        <v>2</v>
      </c>
      <c r="AE57" s="80">
        <f t="shared" si="3"/>
        <v>0</v>
      </c>
      <c r="AG57" s="56">
        <v>-7.36</v>
      </c>
      <c r="AH57" s="56">
        <v>-2.3275373134328365</v>
      </c>
      <c r="AI57" s="56">
        <v>-12.33</v>
      </c>
      <c r="AJ57" s="56">
        <v>2.2327238805970144</v>
      </c>
      <c r="AK57" s="56">
        <v>413.73</v>
      </c>
      <c r="AL57" s="56">
        <v>30.13</v>
      </c>
      <c r="AM57" s="56">
        <v>40.39</v>
      </c>
      <c r="AN57" s="56">
        <v>276.52</v>
      </c>
      <c r="AO57" s="56">
        <v>72.8</v>
      </c>
    </row>
    <row r="58" spans="1:41" x14ac:dyDescent="0.4">
      <c r="A58" s="205">
        <v>546</v>
      </c>
      <c r="B58" s="12">
        <v>8</v>
      </c>
      <c r="C58" s="12" t="s">
        <v>1563</v>
      </c>
      <c r="D58" s="62">
        <v>11045</v>
      </c>
      <c r="E58" s="12" t="s">
        <v>1567</v>
      </c>
      <c r="F58" s="12" t="s">
        <v>949</v>
      </c>
      <c r="G58" s="11" t="s">
        <v>3881</v>
      </c>
      <c r="H58" s="13" t="s">
        <v>955</v>
      </c>
      <c r="I58" s="14">
        <v>0.69</v>
      </c>
      <c r="J58" s="14">
        <v>0.47</v>
      </c>
      <c r="K58" s="14">
        <v>0.27</v>
      </c>
      <c r="L58" s="241">
        <v>-5250758.12</v>
      </c>
      <c r="M58" s="16">
        <v>-2280501.64</v>
      </c>
      <c r="N58" s="11">
        <v>3</v>
      </c>
      <c r="O58" s="11">
        <v>2</v>
      </c>
      <c r="P58" s="11">
        <v>2</v>
      </c>
      <c r="Q58" s="17" t="s">
        <v>3848</v>
      </c>
      <c r="R58" s="11">
        <v>7</v>
      </c>
      <c r="S58" s="55">
        <v>-172505.17</v>
      </c>
      <c r="T58" s="15">
        <v>-12257692.09</v>
      </c>
      <c r="U58" s="18">
        <v>1</v>
      </c>
      <c r="V58" s="18">
        <v>0</v>
      </c>
      <c r="W58" s="18">
        <v>0</v>
      </c>
      <c r="X58" s="18">
        <v>1</v>
      </c>
      <c r="Y58" s="18">
        <v>1</v>
      </c>
      <c r="Z58" s="18">
        <v>0</v>
      </c>
      <c r="AA58" s="18">
        <v>0</v>
      </c>
      <c r="AB58" s="19" t="s">
        <v>3854</v>
      </c>
      <c r="AC58" s="19" t="s">
        <v>3897</v>
      </c>
      <c r="AD58" s="80">
        <f t="shared" si="2"/>
        <v>3</v>
      </c>
      <c r="AE58" s="80">
        <f t="shared" si="3"/>
        <v>0</v>
      </c>
      <c r="AG58" s="56">
        <v>-4.12</v>
      </c>
      <c r="AH58" s="56">
        <v>-4.5212173913043481</v>
      </c>
      <c r="AI58" s="56">
        <v>-9.0500000000000007</v>
      </c>
      <c r="AJ58" s="56">
        <v>1.576782608695652</v>
      </c>
      <c r="AK58" s="56">
        <v>366.11</v>
      </c>
      <c r="AL58" s="56">
        <v>2.5</v>
      </c>
      <c r="AM58" s="56">
        <v>59.65</v>
      </c>
      <c r="AN58" s="56">
        <v>459.24</v>
      </c>
      <c r="AO58" s="56">
        <v>117.53</v>
      </c>
    </row>
    <row r="59" spans="1:41" x14ac:dyDescent="0.4">
      <c r="A59" s="205">
        <v>547</v>
      </c>
      <c r="B59" s="12">
        <v>8</v>
      </c>
      <c r="C59" s="12" t="s">
        <v>1563</v>
      </c>
      <c r="D59" s="62">
        <v>11448</v>
      </c>
      <c r="E59" s="12" t="s">
        <v>1568</v>
      </c>
      <c r="F59" s="12" t="s">
        <v>949</v>
      </c>
      <c r="G59" s="11" t="s">
        <v>3902</v>
      </c>
      <c r="H59" s="13" t="s">
        <v>958</v>
      </c>
      <c r="I59" s="14">
        <v>0.76</v>
      </c>
      <c r="J59" s="14">
        <v>0.7</v>
      </c>
      <c r="K59" s="14">
        <v>0.3</v>
      </c>
      <c r="L59" s="241">
        <v>-47343413.310000002</v>
      </c>
      <c r="M59" s="16">
        <v>106269472.27</v>
      </c>
      <c r="N59" s="11">
        <v>3</v>
      </c>
      <c r="O59" s="11">
        <v>1</v>
      </c>
      <c r="P59" s="11">
        <v>1</v>
      </c>
      <c r="Q59" s="17">
        <v>5.3</v>
      </c>
      <c r="R59" s="11">
        <v>5</v>
      </c>
      <c r="S59" s="55">
        <v>147959903.47999999</v>
      </c>
      <c r="T59" s="15">
        <v>-135880123.03999999</v>
      </c>
      <c r="U59" s="18">
        <v>1</v>
      </c>
      <c r="V59" s="18">
        <v>1</v>
      </c>
      <c r="W59" s="18">
        <v>0</v>
      </c>
      <c r="X59" s="18">
        <v>1</v>
      </c>
      <c r="Y59" s="18">
        <v>0</v>
      </c>
      <c r="Z59" s="18">
        <v>0</v>
      </c>
      <c r="AA59" s="18">
        <v>1</v>
      </c>
      <c r="AB59" s="19" t="s">
        <v>3851</v>
      </c>
      <c r="AC59" s="19" t="s">
        <v>3852</v>
      </c>
      <c r="AD59" s="80">
        <f t="shared" si="2"/>
        <v>4</v>
      </c>
      <c r="AE59" s="80">
        <f t="shared" si="3"/>
        <v>1</v>
      </c>
      <c r="AG59" s="56">
        <v>4.1900000000000004</v>
      </c>
      <c r="AH59" s="56">
        <v>-3.4415217391304349</v>
      </c>
      <c r="AI59" s="56">
        <v>20.54</v>
      </c>
      <c r="AJ59" s="56">
        <v>4.5321739130434784</v>
      </c>
      <c r="AK59" s="56">
        <v>294.94</v>
      </c>
      <c r="AL59" s="56">
        <v>24.37</v>
      </c>
      <c r="AM59" s="56">
        <v>68.22</v>
      </c>
      <c r="AN59" s="56">
        <v>213.87</v>
      </c>
      <c r="AO59" s="56">
        <v>20.78</v>
      </c>
    </row>
    <row r="60" spans="1:41" x14ac:dyDescent="0.4">
      <c r="A60" s="205">
        <v>548</v>
      </c>
      <c r="B60" s="12">
        <v>8</v>
      </c>
      <c r="C60" s="12" t="s">
        <v>1563</v>
      </c>
      <c r="D60" s="62">
        <v>21356</v>
      </c>
      <c r="E60" s="12" t="s">
        <v>1569</v>
      </c>
      <c r="F60" s="12" t="s">
        <v>949</v>
      </c>
      <c r="G60" s="11" t="s">
        <v>3855</v>
      </c>
      <c r="H60" s="13" t="s">
        <v>1088</v>
      </c>
      <c r="I60" s="14">
        <v>1.17</v>
      </c>
      <c r="J60" s="14">
        <v>1.03</v>
      </c>
      <c r="K60" s="14">
        <v>0.73</v>
      </c>
      <c r="L60" s="241">
        <v>2303860.5299999998</v>
      </c>
      <c r="M60" s="16">
        <v>-9604349.8800000008</v>
      </c>
      <c r="N60" s="11">
        <v>2</v>
      </c>
      <c r="O60" s="11">
        <v>1</v>
      </c>
      <c r="P60" s="11">
        <v>2</v>
      </c>
      <c r="Q60" s="17">
        <v>2.8</v>
      </c>
      <c r="R60" s="11">
        <v>5</v>
      </c>
      <c r="S60" s="55">
        <v>-6819125.1600000001</v>
      </c>
      <c r="T60" s="15">
        <v>-4931158.4800000004</v>
      </c>
      <c r="U60" s="18">
        <v>0</v>
      </c>
      <c r="V60" s="18">
        <v>0</v>
      </c>
      <c r="W60" s="18">
        <v>1</v>
      </c>
      <c r="X60" s="18">
        <v>1</v>
      </c>
      <c r="Y60" s="18">
        <v>0</v>
      </c>
      <c r="Z60" s="18">
        <v>0</v>
      </c>
      <c r="AA60" s="18">
        <v>0</v>
      </c>
      <c r="AB60" s="19" t="s">
        <v>3859</v>
      </c>
      <c r="AC60" s="19" t="s">
        <v>3871</v>
      </c>
      <c r="AD60" s="80">
        <f t="shared" si="2"/>
        <v>2</v>
      </c>
      <c r="AE60" s="80">
        <f t="shared" si="3"/>
        <v>0</v>
      </c>
      <c r="AG60" s="56">
        <v>-14.71</v>
      </c>
      <c r="AH60" s="56">
        <v>1.5191836734693871</v>
      </c>
      <c r="AI60" s="56">
        <v>-24.68</v>
      </c>
      <c r="AJ60" s="56">
        <v>5.8928571428571432</v>
      </c>
      <c r="AK60" s="56">
        <v>176.86</v>
      </c>
      <c r="AL60" s="56">
        <v>23.09</v>
      </c>
      <c r="AM60" s="56">
        <v>66.73</v>
      </c>
      <c r="AN60" s="56">
        <v>254.87</v>
      </c>
      <c r="AO60" s="56">
        <v>81.87</v>
      </c>
    </row>
    <row r="61" spans="1:41" x14ac:dyDescent="0.4">
      <c r="A61" s="205">
        <v>549</v>
      </c>
      <c r="B61" s="12">
        <v>8</v>
      </c>
      <c r="C61" s="12" t="s">
        <v>1563</v>
      </c>
      <c r="D61" s="62">
        <v>28778</v>
      </c>
      <c r="E61" s="12" t="s">
        <v>1570</v>
      </c>
      <c r="F61" s="12" t="s">
        <v>949</v>
      </c>
      <c r="G61" s="11" t="s">
        <v>3847</v>
      </c>
      <c r="H61" s="13" t="s">
        <v>1025</v>
      </c>
      <c r="I61" s="14">
        <v>0.56000000000000005</v>
      </c>
      <c r="J61" s="14">
        <v>0.51</v>
      </c>
      <c r="K61" s="14">
        <v>0.41</v>
      </c>
      <c r="L61" s="241">
        <v>-5580282.8099999996</v>
      </c>
      <c r="M61" s="16">
        <v>-9677232.8599999994</v>
      </c>
      <c r="N61" s="11">
        <v>3</v>
      </c>
      <c r="O61" s="11">
        <v>2</v>
      </c>
      <c r="P61" s="11">
        <v>2</v>
      </c>
      <c r="Q61" s="17" t="s">
        <v>3848</v>
      </c>
      <c r="R61" s="11">
        <v>7</v>
      </c>
      <c r="S61" s="55">
        <v>-5677685.4800000004</v>
      </c>
      <c r="T61" s="15">
        <v>-7710805.6500000004</v>
      </c>
      <c r="U61" s="18">
        <v>0</v>
      </c>
      <c r="V61" s="18">
        <v>0</v>
      </c>
      <c r="W61" s="18">
        <v>0</v>
      </c>
      <c r="X61" s="18">
        <v>1</v>
      </c>
      <c r="Y61" s="18">
        <v>1</v>
      </c>
      <c r="Z61" s="18">
        <v>0</v>
      </c>
      <c r="AA61" s="18">
        <v>1</v>
      </c>
      <c r="AB61" s="19" t="s">
        <v>3854</v>
      </c>
      <c r="AC61" s="19" t="s">
        <v>3897</v>
      </c>
      <c r="AD61" s="80">
        <f t="shared" si="2"/>
        <v>3</v>
      </c>
      <c r="AE61" s="80">
        <f t="shared" si="3"/>
        <v>0</v>
      </c>
      <c r="AG61" s="56">
        <v>-37.26</v>
      </c>
      <c r="AH61" s="56">
        <v>7.5142857142857108E-2</v>
      </c>
      <c r="AI61" s="56">
        <v>-24.48</v>
      </c>
      <c r="AJ61" s="56">
        <v>3.2525714285714273</v>
      </c>
      <c r="AK61" s="56">
        <v>525.19000000000005</v>
      </c>
      <c r="AL61" s="56">
        <v>7.07</v>
      </c>
      <c r="AM61" s="56">
        <v>53.62</v>
      </c>
      <c r="AN61" s="56">
        <v>151.12</v>
      </c>
      <c r="AO61" s="56">
        <v>21.43</v>
      </c>
    </row>
    <row r="62" spans="1:41" x14ac:dyDescent="0.4">
      <c r="A62" s="205">
        <v>550</v>
      </c>
      <c r="B62" s="12">
        <v>8</v>
      </c>
      <c r="C62" s="12" t="s">
        <v>1563</v>
      </c>
      <c r="D62" s="62">
        <v>28811</v>
      </c>
      <c r="E62" s="12" t="s">
        <v>1571</v>
      </c>
      <c r="F62" s="12" t="s">
        <v>949</v>
      </c>
      <c r="G62" s="11" t="s">
        <v>3847</v>
      </c>
      <c r="H62" s="13" t="s">
        <v>1088</v>
      </c>
      <c r="I62" s="14">
        <v>1.57</v>
      </c>
      <c r="J62" s="14">
        <v>1.37</v>
      </c>
      <c r="K62" s="14">
        <v>1.1399999999999999</v>
      </c>
      <c r="L62" s="241">
        <v>14677603.300000001</v>
      </c>
      <c r="M62" s="16">
        <v>-5329414.7300000004</v>
      </c>
      <c r="N62" s="11">
        <v>0</v>
      </c>
      <c r="O62" s="11">
        <v>1</v>
      </c>
      <c r="P62" s="11">
        <v>0</v>
      </c>
      <c r="Q62" s="17">
        <v>33</v>
      </c>
      <c r="R62" s="11">
        <v>1</v>
      </c>
      <c r="S62" s="55">
        <v>-681647.87</v>
      </c>
      <c r="T62" s="15">
        <v>3530823.16</v>
      </c>
      <c r="U62" s="18">
        <v>0</v>
      </c>
      <c r="V62" s="18">
        <v>0</v>
      </c>
      <c r="W62" s="18">
        <v>0</v>
      </c>
      <c r="X62" s="18">
        <v>0</v>
      </c>
      <c r="Y62" s="18">
        <v>0</v>
      </c>
      <c r="Z62" s="18">
        <v>0</v>
      </c>
      <c r="AA62" s="18">
        <v>0</v>
      </c>
      <c r="AB62" s="19" t="s">
        <v>3862</v>
      </c>
      <c r="AC62" s="19" t="s">
        <v>3910</v>
      </c>
      <c r="AD62" s="80">
        <f t="shared" si="2"/>
        <v>0</v>
      </c>
      <c r="AE62" s="80">
        <f t="shared" si="3"/>
        <v>0</v>
      </c>
      <c r="AG62" s="56">
        <v>-0.81</v>
      </c>
      <c r="AH62" s="56">
        <v>1.5191836734693871</v>
      </c>
      <c r="AI62" s="56">
        <v>-6.38</v>
      </c>
      <c r="AJ62" s="56">
        <v>5.8928571428571432</v>
      </c>
      <c r="AK62" s="56">
        <v>297.86</v>
      </c>
      <c r="AL62" s="56">
        <v>82.98</v>
      </c>
      <c r="AM62" s="56">
        <v>118.17</v>
      </c>
      <c r="AN62" s="56">
        <v>636.22</v>
      </c>
      <c r="AO62" s="56">
        <v>128</v>
      </c>
    </row>
    <row r="63" spans="1:41" x14ac:dyDescent="0.4">
      <c r="A63" s="205">
        <v>551</v>
      </c>
      <c r="B63" s="12">
        <v>8</v>
      </c>
      <c r="C63" s="12" t="s">
        <v>1563</v>
      </c>
      <c r="D63" s="62">
        <v>28815</v>
      </c>
      <c r="E63" s="12" t="s">
        <v>1572</v>
      </c>
      <c r="F63" s="12" t="s">
        <v>949</v>
      </c>
      <c r="G63" s="11" t="s">
        <v>3847</v>
      </c>
      <c r="H63" s="13" t="s">
        <v>1088</v>
      </c>
      <c r="I63" s="14">
        <v>2.2000000000000002</v>
      </c>
      <c r="J63" s="14">
        <v>2</v>
      </c>
      <c r="K63" s="14">
        <v>1.6</v>
      </c>
      <c r="L63" s="241">
        <v>13506817.869999999</v>
      </c>
      <c r="M63" s="16">
        <v>-8647952.0399999991</v>
      </c>
      <c r="N63" s="11">
        <v>0</v>
      </c>
      <c r="O63" s="11">
        <v>1</v>
      </c>
      <c r="P63" s="11">
        <v>0</v>
      </c>
      <c r="Q63" s="17">
        <v>18.7</v>
      </c>
      <c r="R63" s="11">
        <v>1</v>
      </c>
      <c r="S63" s="55">
        <v>-6171257.8200000003</v>
      </c>
      <c r="T63" s="15">
        <v>6741761.79</v>
      </c>
      <c r="U63" s="18">
        <v>0</v>
      </c>
      <c r="V63" s="18">
        <v>0</v>
      </c>
      <c r="W63" s="18">
        <v>0</v>
      </c>
      <c r="X63" s="18">
        <v>1</v>
      </c>
      <c r="Y63" s="18">
        <v>0</v>
      </c>
      <c r="Z63" s="18">
        <v>0</v>
      </c>
      <c r="AA63" s="18">
        <v>1</v>
      </c>
      <c r="AB63" s="19" t="s">
        <v>3859</v>
      </c>
      <c r="AC63" s="19" t="s">
        <v>3866</v>
      </c>
      <c r="AD63" s="80">
        <f t="shared" si="2"/>
        <v>2</v>
      </c>
      <c r="AE63" s="80">
        <f t="shared" si="3"/>
        <v>0</v>
      </c>
      <c r="AG63" s="56">
        <v>-14.72</v>
      </c>
      <c r="AH63" s="56">
        <v>1.5191836734693871</v>
      </c>
      <c r="AI63" s="56">
        <v>-12.9</v>
      </c>
      <c r="AJ63" s="56">
        <v>5.8928571428571432</v>
      </c>
      <c r="AK63" s="56">
        <v>124.63</v>
      </c>
      <c r="AL63" s="56">
        <v>58.86</v>
      </c>
      <c r="AM63" s="56">
        <v>170.16</v>
      </c>
      <c r="AN63" s="56">
        <v>399.17</v>
      </c>
      <c r="AO63" s="56">
        <v>56.48</v>
      </c>
    </row>
    <row r="64" spans="1:41" x14ac:dyDescent="0.4">
      <c r="A64" s="205">
        <v>552</v>
      </c>
      <c r="B64" s="12">
        <v>8</v>
      </c>
      <c r="C64" s="12" t="s">
        <v>1573</v>
      </c>
      <c r="D64" s="62">
        <v>10704</v>
      </c>
      <c r="E64" s="12" t="s">
        <v>1574</v>
      </c>
      <c r="F64" s="12" t="s">
        <v>982</v>
      </c>
      <c r="G64" s="11" t="s">
        <v>3933</v>
      </c>
      <c r="H64" s="13" t="s">
        <v>3893</v>
      </c>
      <c r="I64" s="14">
        <v>1.18</v>
      </c>
      <c r="J64" s="14">
        <v>0.93</v>
      </c>
      <c r="K64" s="14">
        <v>0.46</v>
      </c>
      <c r="L64" s="241">
        <v>37912347.109999999</v>
      </c>
      <c r="M64" s="16">
        <v>-16028599.689999999</v>
      </c>
      <c r="N64" s="11">
        <v>3</v>
      </c>
      <c r="O64" s="11">
        <v>1</v>
      </c>
      <c r="P64" s="11">
        <v>0</v>
      </c>
      <c r="Q64" s="17">
        <v>28.3</v>
      </c>
      <c r="R64" s="11">
        <v>4</v>
      </c>
      <c r="S64" s="55">
        <v>29750102.960000001</v>
      </c>
      <c r="T64" s="15">
        <v>-115117473.81999999</v>
      </c>
      <c r="U64" s="18">
        <v>1</v>
      </c>
      <c r="V64" s="18">
        <v>0</v>
      </c>
      <c r="W64" s="18">
        <v>0</v>
      </c>
      <c r="X64" s="18">
        <v>1</v>
      </c>
      <c r="Y64" s="18">
        <v>0</v>
      </c>
      <c r="Z64" s="18">
        <v>0</v>
      </c>
      <c r="AA64" s="18">
        <v>0</v>
      </c>
      <c r="AB64" s="19" t="s">
        <v>3859</v>
      </c>
      <c r="AC64" s="19" t="s">
        <v>3884</v>
      </c>
      <c r="AD64" s="80">
        <f t="shared" si="2"/>
        <v>2</v>
      </c>
      <c r="AE64" s="80">
        <f t="shared" si="3"/>
        <v>0</v>
      </c>
      <c r="AG64" s="56">
        <v>0.67</v>
      </c>
      <c r="AH64" s="56">
        <v>-6.097857142857146</v>
      </c>
      <c r="AI64" s="56">
        <v>-3.01</v>
      </c>
      <c r="AJ64" s="56">
        <v>2.8507142857142864</v>
      </c>
      <c r="AK64" s="56">
        <v>235.32</v>
      </c>
      <c r="AL64" s="56">
        <v>59.83</v>
      </c>
      <c r="AM64" s="56">
        <v>67.23</v>
      </c>
      <c r="AN64" s="56">
        <v>288.92</v>
      </c>
      <c r="AO64" s="56">
        <v>84.46</v>
      </c>
    </row>
    <row r="65" spans="1:41" x14ac:dyDescent="0.4">
      <c r="A65" s="205">
        <v>553</v>
      </c>
      <c r="B65" s="12">
        <v>8</v>
      </c>
      <c r="C65" s="12" t="s">
        <v>1573</v>
      </c>
      <c r="D65" s="62">
        <v>10991</v>
      </c>
      <c r="E65" s="12" t="s">
        <v>1575</v>
      </c>
      <c r="F65" s="12" t="s">
        <v>949</v>
      </c>
      <c r="G65" s="11" t="s">
        <v>3896</v>
      </c>
      <c r="H65" s="13" t="s">
        <v>3900</v>
      </c>
      <c r="I65" s="14">
        <v>1.06</v>
      </c>
      <c r="J65" s="14">
        <v>0.9</v>
      </c>
      <c r="K65" s="14">
        <v>0.51</v>
      </c>
      <c r="L65" s="241">
        <v>2756983.82</v>
      </c>
      <c r="M65" s="16">
        <v>-3912679.26</v>
      </c>
      <c r="N65" s="11">
        <v>3</v>
      </c>
      <c r="O65" s="11">
        <v>1</v>
      </c>
      <c r="P65" s="11">
        <v>0</v>
      </c>
      <c r="Q65" s="17">
        <v>8.4</v>
      </c>
      <c r="R65" s="11">
        <v>4</v>
      </c>
      <c r="S65" s="55">
        <v>3487820.42</v>
      </c>
      <c r="T65" s="15">
        <v>-20957444.899999999</v>
      </c>
      <c r="U65" s="18">
        <v>1</v>
      </c>
      <c r="V65" s="18">
        <v>0</v>
      </c>
      <c r="W65" s="18">
        <v>0</v>
      </c>
      <c r="X65" s="18">
        <v>1</v>
      </c>
      <c r="Y65" s="18">
        <v>0</v>
      </c>
      <c r="Z65" s="18">
        <v>0</v>
      </c>
      <c r="AA65" s="18">
        <v>0</v>
      </c>
      <c r="AB65" s="19" t="s">
        <v>3859</v>
      </c>
      <c r="AC65" s="19" t="s">
        <v>3884</v>
      </c>
      <c r="AD65" s="80">
        <f t="shared" si="2"/>
        <v>2</v>
      </c>
      <c r="AE65" s="80">
        <f t="shared" si="3"/>
        <v>0</v>
      </c>
      <c r="AG65" s="56">
        <v>-1.1000000000000001</v>
      </c>
      <c r="AH65" s="56">
        <v>-5.4964285714285719</v>
      </c>
      <c r="AI65" s="56">
        <v>-4</v>
      </c>
      <c r="AJ65" s="56">
        <v>-0.97392857142857159</v>
      </c>
      <c r="AK65" s="56">
        <v>379.69</v>
      </c>
      <c r="AL65" s="56">
        <v>54.66</v>
      </c>
      <c r="AM65" s="56">
        <v>179.8</v>
      </c>
      <c r="AN65" s="56">
        <v>217.35</v>
      </c>
      <c r="AO65" s="56">
        <v>90.73</v>
      </c>
    </row>
    <row r="66" spans="1:41" x14ac:dyDescent="0.4">
      <c r="A66" s="205">
        <v>554</v>
      </c>
      <c r="B66" s="12">
        <v>8</v>
      </c>
      <c r="C66" s="12" t="s">
        <v>1573</v>
      </c>
      <c r="D66" s="62">
        <v>10992</v>
      </c>
      <c r="E66" s="12" t="s">
        <v>1576</v>
      </c>
      <c r="F66" s="12" t="s">
        <v>949</v>
      </c>
      <c r="G66" s="11" t="s">
        <v>3891</v>
      </c>
      <c r="H66" s="13" t="s">
        <v>964</v>
      </c>
      <c r="I66" s="14">
        <v>1.03</v>
      </c>
      <c r="J66" s="14">
        <v>0.89</v>
      </c>
      <c r="K66" s="14">
        <v>0.63</v>
      </c>
      <c r="L66" s="241">
        <v>910289.28</v>
      </c>
      <c r="M66" s="16">
        <v>-716874.47</v>
      </c>
      <c r="N66" s="11">
        <v>3</v>
      </c>
      <c r="O66" s="11">
        <v>1</v>
      </c>
      <c r="P66" s="11">
        <v>0</v>
      </c>
      <c r="Q66" s="17">
        <v>15.2</v>
      </c>
      <c r="R66" s="11">
        <v>4</v>
      </c>
      <c r="S66" s="55">
        <v>4180059.86</v>
      </c>
      <c r="T66" s="15">
        <v>-12182368.59</v>
      </c>
      <c r="U66" s="18">
        <v>1</v>
      </c>
      <c r="V66" s="18">
        <v>0</v>
      </c>
      <c r="W66" s="18">
        <v>0</v>
      </c>
      <c r="X66" s="18">
        <v>1</v>
      </c>
      <c r="Y66" s="18">
        <v>0</v>
      </c>
      <c r="Z66" s="18">
        <v>0</v>
      </c>
      <c r="AA66" s="18">
        <v>0</v>
      </c>
      <c r="AB66" s="19" t="s">
        <v>3859</v>
      </c>
      <c r="AC66" s="19" t="s">
        <v>3884</v>
      </c>
      <c r="AD66" s="80">
        <f t="shared" si="2"/>
        <v>2</v>
      </c>
      <c r="AE66" s="80">
        <f t="shared" si="3"/>
        <v>0</v>
      </c>
      <c r="AG66" s="56">
        <v>-2.5299999999999998</v>
      </c>
      <c r="AH66" s="56">
        <v>-3.1151960784313713</v>
      </c>
      <c r="AI66" s="56">
        <v>-1</v>
      </c>
      <c r="AJ66" s="56">
        <v>3.2665686274509809</v>
      </c>
      <c r="AK66" s="56">
        <v>411.08</v>
      </c>
      <c r="AL66" s="56">
        <v>38.46</v>
      </c>
      <c r="AM66" s="56">
        <v>62.13</v>
      </c>
      <c r="AN66" s="56">
        <v>189.89</v>
      </c>
      <c r="AO66" s="56">
        <v>88.14</v>
      </c>
    </row>
    <row r="67" spans="1:41" x14ac:dyDescent="0.4">
      <c r="A67" s="205">
        <v>555</v>
      </c>
      <c r="B67" s="12">
        <v>8</v>
      </c>
      <c r="C67" s="12" t="s">
        <v>1573</v>
      </c>
      <c r="D67" s="62">
        <v>10993</v>
      </c>
      <c r="E67" s="12" t="s">
        <v>1577</v>
      </c>
      <c r="F67" s="12" t="s">
        <v>949</v>
      </c>
      <c r="G67" s="11" t="s">
        <v>3921</v>
      </c>
      <c r="H67" s="13" t="s">
        <v>3853</v>
      </c>
      <c r="I67" s="14">
        <v>0.93</v>
      </c>
      <c r="J67" s="14">
        <v>0.66</v>
      </c>
      <c r="K67" s="14">
        <v>0.39</v>
      </c>
      <c r="L67" s="241">
        <v>-3515858.47</v>
      </c>
      <c r="M67" s="16">
        <v>327825.09999999998</v>
      </c>
      <c r="N67" s="11">
        <v>3</v>
      </c>
      <c r="O67" s="11">
        <v>1</v>
      </c>
      <c r="P67" s="11">
        <v>2</v>
      </c>
      <c r="Q67" s="17">
        <v>128.6</v>
      </c>
      <c r="R67" s="11">
        <v>6</v>
      </c>
      <c r="S67" s="55">
        <v>12669195.65</v>
      </c>
      <c r="T67" s="15">
        <v>-29517785.16</v>
      </c>
      <c r="U67" s="18">
        <v>1</v>
      </c>
      <c r="V67" s="18">
        <v>0</v>
      </c>
      <c r="W67" s="18">
        <v>0</v>
      </c>
      <c r="X67" s="18">
        <v>1</v>
      </c>
      <c r="Y67" s="18">
        <v>1</v>
      </c>
      <c r="Z67" s="18">
        <v>0</v>
      </c>
      <c r="AA67" s="18">
        <v>0</v>
      </c>
      <c r="AB67" s="19" t="s">
        <v>3854</v>
      </c>
      <c r="AC67" s="19" t="s">
        <v>3874</v>
      </c>
      <c r="AD67" s="80">
        <f t="shared" si="2"/>
        <v>3</v>
      </c>
      <c r="AE67" s="80">
        <f t="shared" si="3"/>
        <v>0</v>
      </c>
      <c r="AG67" s="56">
        <v>1.06</v>
      </c>
      <c r="AH67" s="56">
        <v>0.23437499999999989</v>
      </c>
      <c r="AI67" s="56">
        <v>0.27</v>
      </c>
      <c r="AJ67" s="56">
        <v>6.7812499999999991</v>
      </c>
      <c r="AK67" s="56">
        <v>266.61</v>
      </c>
      <c r="AL67" s="56">
        <v>52.04</v>
      </c>
      <c r="AM67" s="56">
        <v>55.56</v>
      </c>
      <c r="AN67" s="56">
        <v>239.85</v>
      </c>
      <c r="AO67" s="56">
        <v>102.38</v>
      </c>
    </row>
    <row r="68" spans="1:41" x14ac:dyDescent="0.4">
      <c r="A68" s="205">
        <v>556</v>
      </c>
      <c r="B68" s="12">
        <v>8</v>
      </c>
      <c r="C68" s="12" t="s">
        <v>1573</v>
      </c>
      <c r="D68" s="62">
        <v>10994</v>
      </c>
      <c r="E68" s="12" t="s">
        <v>1578</v>
      </c>
      <c r="F68" s="12" t="s">
        <v>949</v>
      </c>
      <c r="G68" s="11" t="s">
        <v>3914</v>
      </c>
      <c r="H68" s="13" t="s">
        <v>964</v>
      </c>
      <c r="I68" s="14">
        <v>1.23</v>
      </c>
      <c r="J68" s="14">
        <v>0.96</v>
      </c>
      <c r="K68" s="14">
        <v>0.55000000000000004</v>
      </c>
      <c r="L68" s="241">
        <v>5465712.2000000002</v>
      </c>
      <c r="M68" s="16">
        <v>-575622.68000000005</v>
      </c>
      <c r="N68" s="11">
        <v>3</v>
      </c>
      <c r="O68" s="11">
        <v>1</v>
      </c>
      <c r="P68" s="11">
        <v>0</v>
      </c>
      <c r="Q68" s="17">
        <v>113.9</v>
      </c>
      <c r="R68" s="11">
        <v>4</v>
      </c>
      <c r="S68" s="55">
        <v>3288430.65</v>
      </c>
      <c r="T68" s="15">
        <v>-10703940.59</v>
      </c>
      <c r="U68" s="18">
        <v>1</v>
      </c>
      <c r="V68" s="18">
        <v>0</v>
      </c>
      <c r="W68" s="18">
        <v>0</v>
      </c>
      <c r="X68" s="18">
        <v>1</v>
      </c>
      <c r="Y68" s="18">
        <v>0</v>
      </c>
      <c r="Z68" s="18">
        <v>0</v>
      </c>
      <c r="AA68" s="18">
        <v>0</v>
      </c>
      <c r="AB68" s="19" t="s">
        <v>3859</v>
      </c>
      <c r="AC68" s="19" t="s">
        <v>3884</v>
      </c>
      <c r="AD68" s="80">
        <f t="shared" si="2"/>
        <v>2</v>
      </c>
      <c r="AE68" s="80">
        <f t="shared" si="3"/>
        <v>0</v>
      </c>
      <c r="AG68" s="56">
        <v>-1.28</v>
      </c>
      <c r="AH68" s="56">
        <v>-3.1151960784313713</v>
      </c>
      <c r="AI68" s="56">
        <v>-1.02</v>
      </c>
      <c r="AJ68" s="56">
        <v>3.2665686274509809</v>
      </c>
      <c r="AK68" s="56">
        <v>207.3</v>
      </c>
      <c r="AL68" s="56">
        <v>39.06</v>
      </c>
      <c r="AM68" s="56">
        <v>84.65</v>
      </c>
      <c r="AN68" s="56">
        <v>285.54000000000002</v>
      </c>
      <c r="AO68" s="56">
        <v>88.79</v>
      </c>
    </row>
    <row r="69" spans="1:41" x14ac:dyDescent="0.4">
      <c r="A69" s="205">
        <v>557</v>
      </c>
      <c r="B69" s="12">
        <v>8</v>
      </c>
      <c r="C69" s="12" t="s">
        <v>1573</v>
      </c>
      <c r="D69" s="62">
        <v>23367</v>
      </c>
      <c r="E69" s="12" t="s">
        <v>1579</v>
      </c>
      <c r="F69" s="12" t="s">
        <v>949</v>
      </c>
      <c r="G69" s="11" t="s">
        <v>3903</v>
      </c>
      <c r="H69" s="13" t="s">
        <v>960</v>
      </c>
      <c r="I69" s="14">
        <v>1.18</v>
      </c>
      <c r="J69" s="14">
        <v>0.9</v>
      </c>
      <c r="K69" s="14">
        <v>0.67</v>
      </c>
      <c r="L69" s="241">
        <v>3960693.42</v>
      </c>
      <c r="M69" s="16">
        <v>-6731099.1900000004</v>
      </c>
      <c r="N69" s="11">
        <v>3</v>
      </c>
      <c r="O69" s="11">
        <v>1</v>
      </c>
      <c r="P69" s="11">
        <v>0</v>
      </c>
      <c r="Q69" s="17">
        <v>7</v>
      </c>
      <c r="R69" s="11">
        <v>4</v>
      </c>
      <c r="S69" s="55">
        <v>2110715.27</v>
      </c>
      <c r="T69" s="15">
        <v>-7282513.7300000004</v>
      </c>
      <c r="U69" s="18">
        <v>0</v>
      </c>
      <c r="V69" s="18">
        <v>0</v>
      </c>
      <c r="W69" s="18">
        <v>0</v>
      </c>
      <c r="X69" s="18">
        <v>1</v>
      </c>
      <c r="Y69" s="18">
        <v>0</v>
      </c>
      <c r="Z69" s="18">
        <v>0</v>
      </c>
      <c r="AA69" s="18">
        <v>0</v>
      </c>
      <c r="AB69" s="19" t="s">
        <v>3867</v>
      </c>
      <c r="AC69" s="19" t="s">
        <v>3905</v>
      </c>
      <c r="AD69" s="80">
        <f t="shared" si="2"/>
        <v>1</v>
      </c>
      <c r="AE69" s="80">
        <f t="shared" si="3"/>
        <v>0</v>
      </c>
      <c r="AG69" s="56">
        <v>-2.99</v>
      </c>
      <c r="AH69" s="56">
        <v>-2.3275373134328365</v>
      </c>
      <c r="AI69" s="56">
        <v>-9.75</v>
      </c>
      <c r="AJ69" s="56">
        <v>2.2327238805970144</v>
      </c>
      <c r="AK69" s="56">
        <v>315.16000000000003</v>
      </c>
      <c r="AL69" s="56">
        <v>30.45</v>
      </c>
      <c r="AM69" s="56">
        <v>92.72</v>
      </c>
      <c r="AN69" s="56">
        <v>179.45</v>
      </c>
      <c r="AO69" s="56">
        <v>120.36</v>
      </c>
    </row>
    <row r="70" spans="1:41" x14ac:dyDescent="0.4">
      <c r="A70" s="205">
        <v>558</v>
      </c>
      <c r="B70" s="12">
        <v>8</v>
      </c>
      <c r="C70" s="12" t="s">
        <v>1580</v>
      </c>
      <c r="D70" s="62">
        <v>10671</v>
      </c>
      <c r="E70" s="12" t="s">
        <v>1581</v>
      </c>
      <c r="F70" s="12" t="s">
        <v>945</v>
      </c>
      <c r="G70" s="11" t="s">
        <v>3934</v>
      </c>
      <c r="H70" s="13" t="s">
        <v>947</v>
      </c>
      <c r="I70" s="14">
        <v>3.04</v>
      </c>
      <c r="J70" s="14">
        <v>2.79</v>
      </c>
      <c r="K70" s="14">
        <v>1.97</v>
      </c>
      <c r="L70" s="241">
        <v>1181078368.1400001</v>
      </c>
      <c r="M70" s="16">
        <v>75560347.030000001</v>
      </c>
      <c r="N70" s="11">
        <v>0</v>
      </c>
      <c r="O70" s="11">
        <v>0</v>
      </c>
      <c r="P70" s="11">
        <v>0</v>
      </c>
      <c r="Q70" s="17" t="s">
        <v>3848</v>
      </c>
      <c r="R70" s="11">
        <v>0</v>
      </c>
      <c r="S70" s="55">
        <v>184882957.13</v>
      </c>
      <c r="T70" s="15">
        <v>573056950.88</v>
      </c>
      <c r="U70" s="18">
        <v>1</v>
      </c>
      <c r="V70" s="18">
        <v>0</v>
      </c>
      <c r="W70" s="18">
        <v>0</v>
      </c>
      <c r="X70" s="18">
        <v>0</v>
      </c>
      <c r="Y70" s="18">
        <v>1</v>
      </c>
      <c r="Z70" s="18">
        <v>0</v>
      </c>
      <c r="AA70" s="18">
        <v>1</v>
      </c>
      <c r="AB70" s="19" t="s">
        <v>3854</v>
      </c>
      <c r="AC70" s="19" t="s">
        <v>3857</v>
      </c>
      <c r="AD70" s="80">
        <f t="shared" si="2"/>
        <v>3</v>
      </c>
      <c r="AE70" s="80">
        <f t="shared" si="3"/>
        <v>0</v>
      </c>
      <c r="AG70" s="56">
        <v>3.26</v>
      </c>
      <c r="AH70" s="56">
        <v>-6.9191666666666682</v>
      </c>
      <c r="AI70" s="56">
        <v>2.4700000000000002</v>
      </c>
      <c r="AJ70" s="56">
        <v>6.961666666666666</v>
      </c>
      <c r="AK70" s="56">
        <v>106.94</v>
      </c>
      <c r="AL70" s="56">
        <v>72.61</v>
      </c>
      <c r="AM70" s="56">
        <v>58.14</v>
      </c>
      <c r="AN70" s="56">
        <v>156.69</v>
      </c>
      <c r="AO70" s="56">
        <v>48.93</v>
      </c>
    </row>
    <row r="71" spans="1:41" x14ac:dyDescent="0.4">
      <c r="A71" s="205">
        <v>559</v>
      </c>
      <c r="B71" s="12">
        <v>8</v>
      </c>
      <c r="C71" s="12" t="s">
        <v>1580</v>
      </c>
      <c r="D71" s="62">
        <v>11013</v>
      </c>
      <c r="E71" s="12" t="s">
        <v>1582</v>
      </c>
      <c r="F71" s="12" t="s">
        <v>949</v>
      </c>
      <c r="G71" s="11" t="s">
        <v>3891</v>
      </c>
      <c r="H71" s="13" t="s">
        <v>964</v>
      </c>
      <c r="I71" s="14">
        <v>1.2</v>
      </c>
      <c r="J71" s="14">
        <v>1.0900000000000001</v>
      </c>
      <c r="K71" s="14">
        <v>0.87</v>
      </c>
      <c r="L71" s="241">
        <v>6011350.75</v>
      </c>
      <c r="M71" s="16">
        <v>7314688.9100000001</v>
      </c>
      <c r="N71" s="11">
        <v>1</v>
      </c>
      <c r="O71" s="11">
        <v>0</v>
      </c>
      <c r="P71" s="11">
        <v>0</v>
      </c>
      <c r="Q71" s="17" t="s">
        <v>3848</v>
      </c>
      <c r="R71" s="11">
        <v>1</v>
      </c>
      <c r="S71" s="55">
        <v>9414705.0700000003</v>
      </c>
      <c r="T71" s="15">
        <v>-4050554.71</v>
      </c>
      <c r="U71" s="18">
        <v>1</v>
      </c>
      <c r="V71" s="18">
        <v>1</v>
      </c>
      <c r="W71" s="18">
        <v>0</v>
      </c>
      <c r="X71" s="18">
        <v>1</v>
      </c>
      <c r="Y71" s="18">
        <v>1</v>
      </c>
      <c r="Z71" s="18">
        <v>0</v>
      </c>
      <c r="AA71" s="18">
        <v>1</v>
      </c>
      <c r="AB71" s="19" t="s">
        <v>3849</v>
      </c>
      <c r="AC71" s="19" t="s">
        <v>3861</v>
      </c>
      <c r="AD71" s="80">
        <f t="shared" si="2"/>
        <v>5</v>
      </c>
      <c r="AE71" s="80">
        <f t="shared" si="3"/>
        <v>1</v>
      </c>
      <c r="AG71" s="56">
        <v>2.91</v>
      </c>
      <c r="AH71" s="56">
        <v>-3.1151960784313713</v>
      </c>
      <c r="AI71" s="56">
        <v>11.33</v>
      </c>
      <c r="AJ71" s="56">
        <v>3.2665686274509809</v>
      </c>
      <c r="AK71" s="56">
        <v>335.7</v>
      </c>
      <c r="AL71" s="56">
        <v>23.14</v>
      </c>
      <c r="AM71" s="56">
        <v>59.49</v>
      </c>
      <c r="AN71" s="56">
        <v>126.04</v>
      </c>
      <c r="AO71" s="56">
        <v>45.4</v>
      </c>
    </row>
    <row r="72" spans="1:41" x14ac:dyDescent="0.4">
      <c r="A72" s="205">
        <v>560</v>
      </c>
      <c r="B72" s="12">
        <v>8</v>
      </c>
      <c r="C72" s="12" t="s">
        <v>1580</v>
      </c>
      <c r="D72" s="62">
        <v>11014</v>
      </c>
      <c r="E72" s="12" t="s">
        <v>1583</v>
      </c>
      <c r="F72" s="12" t="s">
        <v>949</v>
      </c>
      <c r="G72" s="11" t="s">
        <v>3889</v>
      </c>
      <c r="H72" s="13" t="s">
        <v>964</v>
      </c>
      <c r="I72" s="14">
        <v>0.86</v>
      </c>
      <c r="J72" s="14">
        <v>0.7</v>
      </c>
      <c r="K72" s="14">
        <v>0.49</v>
      </c>
      <c r="L72" s="241">
        <v>-3791128.2</v>
      </c>
      <c r="M72" s="16">
        <v>5929913.0999999996</v>
      </c>
      <c r="N72" s="11">
        <v>3</v>
      </c>
      <c r="O72" s="11">
        <v>1</v>
      </c>
      <c r="P72" s="11">
        <v>2</v>
      </c>
      <c r="Q72" s="17">
        <v>7.6</v>
      </c>
      <c r="R72" s="11">
        <v>6</v>
      </c>
      <c r="S72" s="55">
        <v>8637140.5800000001</v>
      </c>
      <c r="T72" s="15">
        <v>-14073832.439999999</v>
      </c>
      <c r="U72" s="18">
        <v>1</v>
      </c>
      <c r="V72" s="18">
        <v>1</v>
      </c>
      <c r="W72" s="18">
        <v>0</v>
      </c>
      <c r="X72" s="18">
        <v>1</v>
      </c>
      <c r="Y72" s="18">
        <v>1</v>
      </c>
      <c r="Z72" s="18">
        <v>0</v>
      </c>
      <c r="AA72" s="18">
        <v>0</v>
      </c>
      <c r="AB72" s="19" t="s">
        <v>3851</v>
      </c>
      <c r="AC72" s="19" t="s">
        <v>3879</v>
      </c>
      <c r="AD72" s="80">
        <f t="shared" si="2"/>
        <v>4</v>
      </c>
      <c r="AE72" s="80">
        <f t="shared" si="3"/>
        <v>1</v>
      </c>
      <c r="AG72" s="56">
        <v>2.77</v>
      </c>
      <c r="AH72" s="56">
        <v>-3.1151960784313713</v>
      </c>
      <c r="AI72" s="56">
        <v>13.29</v>
      </c>
      <c r="AJ72" s="56">
        <v>3.2665686274509809</v>
      </c>
      <c r="AK72" s="56">
        <v>391.95</v>
      </c>
      <c r="AL72" s="56">
        <v>20.38</v>
      </c>
      <c r="AM72" s="56">
        <v>45.32</v>
      </c>
      <c r="AN72" s="56">
        <v>96.36</v>
      </c>
      <c r="AO72" s="56">
        <v>78.83</v>
      </c>
    </row>
    <row r="73" spans="1:41" x14ac:dyDescent="0.4">
      <c r="A73" s="205">
        <v>561</v>
      </c>
      <c r="B73" s="12">
        <v>8</v>
      </c>
      <c r="C73" s="12" t="s">
        <v>1580</v>
      </c>
      <c r="D73" s="62">
        <v>11015</v>
      </c>
      <c r="E73" s="12" t="s">
        <v>1584</v>
      </c>
      <c r="F73" s="12" t="s">
        <v>982</v>
      </c>
      <c r="G73" s="11" t="s">
        <v>3912</v>
      </c>
      <c r="H73" s="13" t="s">
        <v>1216</v>
      </c>
      <c r="I73" s="14">
        <v>0.98</v>
      </c>
      <c r="J73" s="14">
        <v>0.82</v>
      </c>
      <c r="K73" s="14">
        <v>0.34</v>
      </c>
      <c r="L73" s="241">
        <v>-2518950.0499999998</v>
      </c>
      <c r="M73" s="16">
        <v>63168635.689999998</v>
      </c>
      <c r="N73" s="11">
        <v>3</v>
      </c>
      <c r="O73" s="11">
        <v>1</v>
      </c>
      <c r="P73" s="11">
        <v>0</v>
      </c>
      <c r="Q73" s="17">
        <v>0.4</v>
      </c>
      <c r="R73" s="11">
        <v>4</v>
      </c>
      <c r="S73" s="55">
        <v>15061906.57</v>
      </c>
      <c r="T73" s="15">
        <v>-67993593.599999994</v>
      </c>
      <c r="U73" s="18">
        <v>0</v>
      </c>
      <c r="V73" s="18">
        <v>1</v>
      </c>
      <c r="W73" s="18">
        <v>0</v>
      </c>
      <c r="X73" s="18">
        <v>1</v>
      </c>
      <c r="Y73" s="18">
        <v>0</v>
      </c>
      <c r="Z73" s="18">
        <v>0</v>
      </c>
      <c r="AA73" s="18">
        <v>1</v>
      </c>
      <c r="AB73" s="19" t="s">
        <v>3854</v>
      </c>
      <c r="AC73" s="19" t="s">
        <v>3878</v>
      </c>
      <c r="AD73" s="80">
        <f t="shared" si="2"/>
        <v>3</v>
      </c>
      <c r="AE73" s="80">
        <f t="shared" si="3"/>
        <v>0</v>
      </c>
      <c r="AG73" s="56">
        <v>-3.93</v>
      </c>
      <c r="AH73" s="56">
        <v>1.0906250000000006</v>
      </c>
      <c r="AI73" s="56">
        <v>13.02</v>
      </c>
      <c r="AJ73" s="56">
        <v>8.18</v>
      </c>
      <c r="AK73" s="56">
        <v>212.85</v>
      </c>
      <c r="AL73" s="56">
        <v>51.07</v>
      </c>
      <c r="AM73" s="56">
        <v>80.23</v>
      </c>
      <c r="AN73" s="56">
        <v>141.71</v>
      </c>
      <c r="AO73" s="56">
        <v>44.97</v>
      </c>
    </row>
    <row r="74" spans="1:41" x14ac:dyDescent="0.4">
      <c r="A74" s="205">
        <v>562</v>
      </c>
      <c r="B74" s="12">
        <v>8</v>
      </c>
      <c r="C74" s="12" t="s">
        <v>1580</v>
      </c>
      <c r="D74" s="62">
        <v>11016</v>
      </c>
      <c r="E74" s="12" t="s">
        <v>1585</v>
      </c>
      <c r="F74" s="12" t="s">
        <v>949</v>
      </c>
      <c r="G74" s="11" t="s">
        <v>2651</v>
      </c>
      <c r="H74" s="13" t="s">
        <v>1088</v>
      </c>
      <c r="I74" s="14">
        <v>0.45</v>
      </c>
      <c r="J74" s="14">
        <v>0.4</v>
      </c>
      <c r="K74" s="14">
        <v>0.16</v>
      </c>
      <c r="L74" s="241">
        <v>-5707545.1399999997</v>
      </c>
      <c r="M74" s="16">
        <v>695073.67</v>
      </c>
      <c r="N74" s="11">
        <v>3</v>
      </c>
      <c r="O74" s="11">
        <v>1</v>
      </c>
      <c r="P74" s="11">
        <v>2</v>
      </c>
      <c r="Q74" s="17">
        <v>98.5</v>
      </c>
      <c r="R74" s="11">
        <v>6</v>
      </c>
      <c r="S74" s="55">
        <v>2654977.19</v>
      </c>
      <c r="T74" s="15">
        <v>-8715580.3399999999</v>
      </c>
      <c r="U74" s="18">
        <v>0</v>
      </c>
      <c r="V74" s="18">
        <v>0</v>
      </c>
      <c r="W74" s="18">
        <v>0</v>
      </c>
      <c r="X74" s="18">
        <v>0</v>
      </c>
      <c r="Y74" s="18">
        <v>1</v>
      </c>
      <c r="Z74" s="18">
        <v>0</v>
      </c>
      <c r="AA74" s="18">
        <v>0</v>
      </c>
      <c r="AB74" s="19" t="s">
        <v>3867</v>
      </c>
      <c r="AC74" s="19" t="s">
        <v>3880</v>
      </c>
      <c r="AD74" s="80">
        <f t="shared" si="2"/>
        <v>1</v>
      </c>
      <c r="AE74" s="80">
        <f t="shared" si="3"/>
        <v>0</v>
      </c>
      <c r="AG74" s="56">
        <v>-11.76</v>
      </c>
      <c r="AH74" s="56">
        <v>1.5191836734693871</v>
      </c>
      <c r="AI74" s="56">
        <v>2.6</v>
      </c>
      <c r="AJ74" s="56">
        <v>5.8928571428571432</v>
      </c>
      <c r="AK74" s="56">
        <v>602.85</v>
      </c>
      <c r="AL74" s="56">
        <v>347.87</v>
      </c>
      <c r="AM74" s="56">
        <v>38.44</v>
      </c>
      <c r="AN74" s="56">
        <v>123.71</v>
      </c>
      <c r="AO74" s="56">
        <v>68.3</v>
      </c>
    </row>
    <row r="75" spans="1:41" x14ac:dyDescent="0.4">
      <c r="A75" s="205">
        <v>563</v>
      </c>
      <c r="B75" s="12">
        <v>8</v>
      </c>
      <c r="C75" s="12" t="s">
        <v>1580</v>
      </c>
      <c r="D75" s="62">
        <v>11017</v>
      </c>
      <c r="E75" s="12" t="s">
        <v>1586</v>
      </c>
      <c r="F75" s="12" t="s">
        <v>949</v>
      </c>
      <c r="G75" s="11" t="s">
        <v>3881</v>
      </c>
      <c r="H75" s="13" t="s">
        <v>960</v>
      </c>
      <c r="I75" s="14">
        <v>1.53</v>
      </c>
      <c r="J75" s="14">
        <v>1.38</v>
      </c>
      <c r="K75" s="14">
        <v>1.0900000000000001</v>
      </c>
      <c r="L75" s="241">
        <v>10165890.75</v>
      </c>
      <c r="M75" s="16">
        <v>4229622.33</v>
      </c>
      <c r="N75" s="11">
        <v>0</v>
      </c>
      <c r="O75" s="11">
        <v>0</v>
      </c>
      <c r="P75" s="11">
        <v>0</v>
      </c>
      <c r="Q75" s="17" t="s">
        <v>3848</v>
      </c>
      <c r="R75" s="11">
        <v>0</v>
      </c>
      <c r="S75" s="55">
        <v>8234511.9900000002</v>
      </c>
      <c r="T75" s="15">
        <v>1969893.17</v>
      </c>
      <c r="U75" s="18">
        <v>1</v>
      </c>
      <c r="V75" s="18">
        <v>1</v>
      </c>
      <c r="W75" s="18">
        <v>0</v>
      </c>
      <c r="X75" s="18">
        <v>1</v>
      </c>
      <c r="Y75" s="18">
        <v>1</v>
      </c>
      <c r="Z75" s="18">
        <v>0</v>
      </c>
      <c r="AA75" s="18">
        <v>0</v>
      </c>
      <c r="AB75" s="19" t="s">
        <v>3851</v>
      </c>
      <c r="AC75" s="19" t="s">
        <v>3872</v>
      </c>
      <c r="AD75" s="80">
        <f t="shared" si="2"/>
        <v>4</v>
      </c>
      <c r="AE75" s="80">
        <f t="shared" si="3"/>
        <v>1</v>
      </c>
      <c r="AG75" s="56">
        <v>5.05</v>
      </c>
      <c r="AH75" s="56">
        <v>-2.3275373134328365</v>
      </c>
      <c r="AI75" s="56">
        <v>6.24</v>
      </c>
      <c r="AJ75" s="56">
        <v>2.2327238805970144</v>
      </c>
      <c r="AK75" s="56">
        <v>367.19</v>
      </c>
      <c r="AL75" s="56">
        <v>24.92</v>
      </c>
      <c r="AM75" s="56">
        <v>43.64</v>
      </c>
      <c r="AN75" s="56">
        <v>138.02000000000001</v>
      </c>
      <c r="AO75" s="56">
        <v>76.290000000000006</v>
      </c>
    </row>
    <row r="76" spans="1:41" x14ac:dyDescent="0.4">
      <c r="A76" s="205">
        <v>564</v>
      </c>
      <c r="B76" s="12">
        <v>8</v>
      </c>
      <c r="C76" s="12" t="s">
        <v>1580</v>
      </c>
      <c r="D76" s="62">
        <v>11018</v>
      </c>
      <c r="E76" s="12" t="s">
        <v>1587</v>
      </c>
      <c r="F76" s="12" t="s">
        <v>949</v>
      </c>
      <c r="G76" s="11" t="s">
        <v>3921</v>
      </c>
      <c r="H76" s="13" t="s">
        <v>962</v>
      </c>
      <c r="I76" s="14">
        <v>0.78</v>
      </c>
      <c r="J76" s="14">
        <v>0.68</v>
      </c>
      <c r="K76" s="14">
        <v>0.39</v>
      </c>
      <c r="L76" s="241">
        <v>-12232494.34</v>
      </c>
      <c r="M76" s="16">
        <v>6474508.4699999997</v>
      </c>
      <c r="N76" s="11">
        <v>3</v>
      </c>
      <c r="O76" s="11">
        <v>1</v>
      </c>
      <c r="P76" s="11">
        <v>2</v>
      </c>
      <c r="Q76" s="17">
        <v>22.6</v>
      </c>
      <c r="R76" s="11">
        <v>6</v>
      </c>
      <c r="S76" s="55">
        <v>8903602.9399999995</v>
      </c>
      <c r="T76" s="15">
        <v>-34743695.789999999</v>
      </c>
      <c r="U76" s="18">
        <v>1</v>
      </c>
      <c r="V76" s="18">
        <v>0</v>
      </c>
      <c r="W76" s="18">
        <v>0</v>
      </c>
      <c r="X76" s="18">
        <v>1</v>
      </c>
      <c r="Y76" s="18">
        <v>1</v>
      </c>
      <c r="Z76" s="18">
        <v>0</v>
      </c>
      <c r="AA76" s="18">
        <v>1</v>
      </c>
      <c r="AB76" s="19" t="s">
        <v>3851</v>
      </c>
      <c r="AC76" s="19" t="s">
        <v>3879</v>
      </c>
      <c r="AD76" s="80">
        <f t="shared" si="2"/>
        <v>4</v>
      </c>
      <c r="AE76" s="80">
        <f t="shared" si="3"/>
        <v>1</v>
      </c>
      <c r="AG76" s="56">
        <v>-0.39</v>
      </c>
      <c r="AH76" s="56">
        <v>-4.3256097560975597</v>
      </c>
      <c r="AI76" s="56">
        <v>3.36</v>
      </c>
      <c r="AJ76" s="56">
        <v>4.4568292682926831</v>
      </c>
      <c r="AK76" s="56">
        <v>230.02</v>
      </c>
      <c r="AL76" s="56">
        <v>34.07</v>
      </c>
      <c r="AM76" s="56">
        <v>49.33</v>
      </c>
      <c r="AN76" s="56">
        <v>139.38999999999999</v>
      </c>
      <c r="AO76" s="56">
        <v>39.700000000000003</v>
      </c>
    </row>
    <row r="77" spans="1:41" x14ac:dyDescent="0.4">
      <c r="A77" s="205">
        <v>565</v>
      </c>
      <c r="B77" s="12">
        <v>8</v>
      </c>
      <c r="C77" s="12" t="s">
        <v>1580</v>
      </c>
      <c r="D77" s="62">
        <v>11019</v>
      </c>
      <c r="E77" s="12" t="s">
        <v>1588</v>
      </c>
      <c r="F77" s="12" t="s">
        <v>949</v>
      </c>
      <c r="G77" s="11" t="s">
        <v>3855</v>
      </c>
      <c r="H77" s="13" t="s">
        <v>960</v>
      </c>
      <c r="I77" s="14">
        <v>1.35</v>
      </c>
      <c r="J77" s="14">
        <v>1.01</v>
      </c>
      <c r="K77" s="14">
        <v>0.67</v>
      </c>
      <c r="L77" s="241">
        <v>3244199.84</v>
      </c>
      <c r="M77" s="16">
        <v>-3082408.08</v>
      </c>
      <c r="N77" s="11">
        <v>2</v>
      </c>
      <c r="O77" s="11">
        <v>1</v>
      </c>
      <c r="P77" s="11">
        <v>0</v>
      </c>
      <c r="Q77" s="17">
        <v>12.6</v>
      </c>
      <c r="R77" s="11">
        <v>3</v>
      </c>
      <c r="S77" s="55">
        <v>1345668.82</v>
      </c>
      <c r="T77" s="15">
        <v>-3147094.42</v>
      </c>
      <c r="U77" s="18">
        <v>1</v>
      </c>
      <c r="V77" s="18">
        <v>0</v>
      </c>
      <c r="W77" s="18">
        <v>0</v>
      </c>
      <c r="X77" s="18">
        <v>1</v>
      </c>
      <c r="Y77" s="18">
        <v>1</v>
      </c>
      <c r="Z77" s="18">
        <v>0</v>
      </c>
      <c r="AA77" s="18">
        <v>0</v>
      </c>
      <c r="AB77" s="19" t="s">
        <v>3854</v>
      </c>
      <c r="AC77" s="19" t="s">
        <v>3873</v>
      </c>
      <c r="AD77" s="80">
        <f t="shared" si="2"/>
        <v>3</v>
      </c>
      <c r="AE77" s="80">
        <f t="shared" si="3"/>
        <v>0</v>
      </c>
      <c r="AG77" s="56">
        <v>-2.06</v>
      </c>
      <c r="AH77" s="56">
        <v>-2.3275373134328365</v>
      </c>
      <c r="AI77" s="56">
        <v>-7.9</v>
      </c>
      <c r="AJ77" s="56">
        <v>2.2327238805970144</v>
      </c>
      <c r="AK77" s="56">
        <v>190.91</v>
      </c>
      <c r="AL77" s="56">
        <v>23.99</v>
      </c>
      <c r="AM77" s="56">
        <v>59.39</v>
      </c>
      <c r="AN77" s="56">
        <v>125.66</v>
      </c>
      <c r="AO77" s="56">
        <v>63.06</v>
      </c>
    </row>
    <row r="78" spans="1:41" x14ac:dyDescent="0.4">
      <c r="A78" s="205">
        <v>566</v>
      </c>
      <c r="B78" s="12">
        <v>8</v>
      </c>
      <c r="C78" s="12" t="s">
        <v>1580</v>
      </c>
      <c r="D78" s="62">
        <v>11020</v>
      </c>
      <c r="E78" s="12" t="s">
        <v>1589</v>
      </c>
      <c r="F78" s="12" t="s">
        <v>949</v>
      </c>
      <c r="G78" s="11" t="s">
        <v>3855</v>
      </c>
      <c r="H78" s="13" t="s">
        <v>960</v>
      </c>
      <c r="I78" s="14">
        <v>1.04</v>
      </c>
      <c r="J78" s="14">
        <v>0.82</v>
      </c>
      <c r="K78" s="14">
        <v>0.61</v>
      </c>
      <c r="L78" s="241">
        <v>526301.74</v>
      </c>
      <c r="M78" s="16">
        <v>1055389.8799999999</v>
      </c>
      <c r="N78" s="11">
        <v>3</v>
      </c>
      <c r="O78" s="11">
        <v>0</v>
      </c>
      <c r="P78" s="11">
        <v>0</v>
      </c>
      <c r="Q78" s="17" t="s">
        <v>3848</v>
      </c>
      <c r="R78" s="11">
        <v>3</v>
      </c>
      <c r="S78" s="55">
        <v>4380951.88</v>
      </c>
      <c r="T78" s="15">
        <v>-5453151.9400000004</v>
      </c>
      <c r="U78" s="18">
        <v>1</v>
      </c>
      <c r="V78" s="18">
        <v>0</v>
      </c>
      <c r="W78" s="18">
        <v>0</v>
      </c>
      <c r="X78" s="18">
        <v>1</v>
      </c>
      <c r="Y78" s="18">
        <v>1</v>
      </c>
      <c r="Z78" s="18">
        <v>0</v>
      </c>
      <c r="AA78" s="18">
        <v>0</v>
      </c>
      <c r="AB78" s="19" t="s">
        <v>3854</v>
      </c>
      <c r="AC78" s="19" t="s">
        <v>3873</v>
      </c>
      <c r="AD78" s="80">
        <f t="shared" si="2"/>
        <v>3</v>
      </c>
      <c r="AE78" s="80">
        <f t="shared" si="3"/>
        <v>0</v>
      </c>
      <c r="AG78" s="56">
        <v>2.29</v>
      </c>
      <c r="AH78" s="56">
        <v>-2.3275373134328365</v>
      </c>
      <c r="AI78" s="56">
        <v>2.2200000000000002</v>
      </c>
      <c r="AJ78" s="56">
        <v>2.2327238805970144</v>
      </c>
      <c r="AK78" s="56">
        <v>239.52</v>
      </c>
      <c r="AL78" s="56">
        <v>23.98</v>
      </c>
      <c r="AM78" s="56">
        <v>41.39</v>
      </c>
      <c r="AN78" s="56">
        <v>100.64</v>
      </c>
      <c r="AO78" s="56">
        <v>63.84</v>
      </c>
    </row>
    <row r="79" spans="1:41" x14ac:dyDescent="0.4">
      <c r="A79" s="205">
        <v>567</v>
      </c>
      <c r="B79" s="12">
        <v>8</v>
      </c>
      <c r="C79" s="12" t="s">
        <v>1580</v>
      </c>
      <c r="D79" s="62">
        <v>11021</v>
      </c>
      <c r="E79" s="12" t="s">
        <v>1590</v>
      </c>
      <c r="F79" s="12" t="s">
        <v>949</v>
      </c>
      <c r="G79" s="11" t="s">
        <v>3855</v>
      </c>
      <c r="H79" s="13" t="s">
        <v>960</v>
      </c>
      <c r="I79" s="14">
        <v>1.1000000000000001</v>
      </c>
      <c r="J79" s="14">
        <v>0.96</v>
      </c>
      <c r="K79" s="14">
        <v>0.74</v>
      </c>
      <c r="L79" s="241">
        <v>2282164.67</v>
      </c>
      <c r="M79" s="16">
        <v>2128495.2999999998</v>
      </c>
      <c r="N79" s="11">
        <v>3</v>
      </c>
      <c r="O79" s="11">
        <v>0</v>
      </c>
      <c r="P79" s="11">
        <v>0</v>
      </c>
      <c r="Q79" s="17" t="s">
        <v>3848</v>
      </c>
      <c r="R79" s="11">
        <v>3</v>
      </c>
      <c r="S79" s="55">
        <v>4867578.6100000003</v>
      </c>
      <c r="T79" s="15">
        <v>-6028723</v>
      </c>
      <c r="U79" s="18">
        <v>1</v>
      </c>
      <c r="V79" s="18">
        <v>1</v>
      </c>
      <c r="W79" s="18">
        <v>0</v>
      </c>
      <c r="X79" s="18">
        <v>1</v>
      </c>
      <c r="Y79" s="18">
        <v>1</v>
      </c>
      <c r="Z79" s="18">
        <v>0</v>
      </c>
      <c r="AA79" s="18">
        <v>1</v>
      </c>
      <c r="AB79" s="19" t="s">
        <v>3849</v>
      </c>
      <c r="AC79" s="19" t="s">
        <v>3885</v>
      </c>
      <c r="AD79" s="80">
        <f t="shared" si="2"/>
        <v>5</v>
      </c>
      <c r="AE79" s="80">
        <f t="shared" si="3"/>
        <v>1</v>
      </c>
      <c r="AG79" s="56">
        <v>0.16</v>
      </c>
      <c r="AH79" s="56">
        <v>-2.3275373134328365</v>
      </c>
      <c r="AI79" s="56">
        <v>4.78</v>
      </c>
      <c r="AJ79" s="56">
        <v>2.2327238805970144</v>
      </c>
      <c r="AK79" s="56">
        <v>347.78</v>
      </c>
      <c r="AL79" s="56">
        <v>21.79</v>
      </c>
      <c r="AM79" s="56">
        <v>50.14</v>
      </c>
      <c r="AN79" s="56">
        <v>136.46</v>
      </c>
      <c r="AO79" s="56">
        <v>59.91</v>
      </c>
    </row>
    <row r="80" spans="1:41" x14ac:dyDescent="0.4">
      <c r="A80" s="205">
        <v>568</v>
      </c>
      <c r="B80" s="12">
        <v>8</v>
      </c>
      <c r="C80" s="12" t="s">
        <v>1580</v>
      </c>
      <c r="D80" s="62">
        <v>11022</v>
      </c>
      <c r="E80" s="12" t="s">
        <v>1591</v>
      </c>
      <c r="F80" s="12" t="s">
        <v>949</v>
      </c>
      <c r="G80" s="11" t="s">
        <v>3935</v>
      </c>
      <c r="H80" s="13" t="s">
        <v>960</v>
      </c>
      <c r="I80" s="14">
        <v>1.05</v>
      </c>
      <c r="J80" s="14">
        <v>0.78</v>
      </c>
      <c r="K80" s="14">
        <v>0.52</v>
      </c>
      <c r="L80" s="241">
        <v>1497451.04</v>
      </c>
      <c r="M80" s="16">
        <v>3753790.26</v>
      </c>
      <c r="N80" s="11">
        <v>3</v>
      </c>
      <c r="O80" s="11">
        <v>0</v>
      </c>
      <c r="P80" s="11">
        <v>0</v>
      </c>
      <c r="Q80" s="17" t="s">
        <v>3848</v>
      </c>
      <c r="R80" s="11">
        <v>3</v>
      </c>
      <c r="S80" s="55">
        <v>11226197.380000001</v>
      </c>
      <c r="T80" s="15">
        <v>-13389003.560000001</v>
      </c>
      <c r="U80" s="18">
        <v>1</v>
      </c>
      <c r="V80" s="18">
        <v>1</v>
      </c>
      <c r="W80" s="18">
        <v>0</v>
      </c>
      <c r="X80" s="18">
        <v>1</v>
      </c>
      <c r="Y80" s="18">
        <v>1</v>
      </c>
      <c r="Z80" s="18">
        <v>0</v>
      </c>
      <c r="AA80" s="18">
        <v>0</v>
      </c>
      <c r="AB80" s="19" t="s">
        <v>3851</v>
      </c>
      <c r="AC80" s="19" t="s">
        <v>3869</v>
      </c>
      <c r="AD80" s="80">
        <f t="shared" si="2"/>
        <v>4</v>
      </c>
      <c r="AE80" s="80">
        <f t="shared" si="3"/>
        <v>1</v>
      </c>
      <c r="AG80" s="56">
        <v>3.02</v>
      </c>
      <c r="AH80" s="56">
        <v>-2.3275373134328365</v>
      </c>
      <c r="AI80" s="56">
        <v>5.42</v>
      </c>
      <c r="AJ80" s="56">
        <v>2.2327238805970144</v>
      </c>
      <c r="AK80" s="56">
        <v>470.56</v>
      </c>
      <c r="AL80" s="56">
        <v>25.13</v>
      </c>
      <c r="AM80" s="56">
        <v>50.62</v>
      </c>
      <c r="AN80" s="56">
        <v>141.66999999999999</v>
      </c>
      <c r="AO80" s="56">
        <v>69.5</v>
      </c>
    </row>
    <row r="81" spans="1:41" x14ac:dyDescent="0.4">
      <c r="A81" s="205">
        <v>569</v>
      </c>
      <c r="B81" s="12">
        <v>8</v>
      </c>
      <c r="C81" s="12" t="s">
        <v>1580</v>
      </c>
      <c r="D81" s="62">
        <v>11023</v>
      </c>
      <c r="E81" s="12" t="s">
        <v>1592</v>
      </c>
      <c r="F81" s="12" t="s">
        <v>949</v>
      </c>
      <c r="G81" s="11" t="s">
        <v>3936</v>
      </c>
      <c r="H81" s="13" t="s">
        <v>962</v>
      </c>
      <c r="I81" s="14">
        <v>1.61</v>
      </c>
      <c r="J81" s="14">
        <v>1.4</v>
      </c>
      <c r="K81" s="14">
        <v>1.01</v>
      </c>
      <c r="L81" s="241">
        <v>27521916.879999999</v>
      </c>
      <c r="M81" s="16">
        <v>28890856.890000001</v>
      </c>
      <c r="N81" s="11">
        <v>0</v>
      </c>
      <c r="O81" s="11">
        <v>0</v>
      </c>
      <c r="P81" s="11">
        <v>0</v>
      </c>
      <c r="Q81" s="17" t="s">
        <v>3848</v>
      </c>
      <c r="R81" s="11">
        <v>0</v>
      </c>
      <c r="S81" s="55">
        <v>2765779.27</v>
      </c>
      <c r="T81" s="15">
        <v>883905.64</v>
      </c>
      <c r="U81" s="18">
        <v>1</v>
      </c>
      <c r="V81" s="18">
        <v>1</v>
      </c>
      <c r="W81" s="18">
        <v>0</v>
      </c>
      <c r="X81" s="18">
        <v>1</v>
      </c>
      <c r="Y81" s="18">
        <v>1</v>
      </c>
      <c r="Z81" s="18">
        <v>0</v>
      </c>
      <c r="AA81" s="18">
        <v>0</v>
      </c>
      <c r="AB81" s="19" t="s">
        <v>3851</v>
      </c>
      <c r="AC81" s="19" t="s">
        <v>3872</v>
      </c>
      <c r="AD81" s="80">
        <f t="shared" si="2"/>
        <v>4</v>
      </c>
      <c r="AE81" s="80">
        <f t="shared" si="3"/>
        <v>1</v>
      </c>
      <c r="AG81" s="56">
        <v>-2.86</v>
      </c>
      <c r="AH81" s="56">
        <v>-4.3256097560975597</v>
      </c>
      <c r="AI81" s="56">
        <v>13.97</v>
      </c>
      <c r="AJ81" s="56">
        <v>4.4568292682926831</v>
      </c>
      <c r="AK81" s="56">
        <v>147.75</v>
      </c>
      <c r="AL81" s="56">
        <v>19.25</v>
      </c>
      <c r="AM81" s="56">
        <v>50.63</v>
      </c>
      <c r="AN81" s="56">
        <v>138.44999999999999</v>
      </c>
      <c r="AO81" s="56">
        <v>61.09</v>
      </c>
    </row>
    <row r="82" spans="1:41" x14ac:dyDescent="0.4">
      <c r="A82" s="205">
        <v>570</v>
      </c>
      <c r="B82" s="12">
        <v>8</v>
      </c>
      <c r="C82" s="12" t="s">
        <v>1580</v>
      </c>
      <c r="D82" s="62">
        <v>11024</v>
      </c>
      <c r="E82" s="12" t="s">
        <v>1593</v>
      </c>
      <c r="F82" s="12" t="s">
        <v>949</v>
      </c>
      <c r="G82" s="11" t="s">
        <v>3875</v>
      </c>
      <c r="H82" s="13" t="s">
        <v>960</v>
      </c>
      <c r="I82" s="14">
        <v>1.94</v>
      </c>
      <c r="J82" s="14">
        <v>1.79</v>
      </c>
      <c r="K82" s="14">
        <v>1.49</v>
      </c>
      <c r="L82" s="241">
        <v>25968071.780000001</v>
      </c>
      <c r="M82" s="16">
        <v>4631271.62</v>
      </c>
      <c r="N82" s="11">
        <v>0</v>
      </c>
      <c r="O82" s="11">
        <v>0</v>
      </c>
      <c r="P82" s="11">
        <v>0</v>
      </c>
      <c r="Q82" s="17" t="s">
        <v>3848</v>
      </c>
      <c r="R82" s="11">
        <v>0</v>
      </c>
      <c r="S82" s="55">
        <v>10930575.91</v>
      </c>
      <c r="T82" s="15">
        <v>14388556.369999999</v>
      </c>
      <c r="U82" s="18">
        <v>1</v>
      </c>
      <c r="V82" s="18">
        <v>1</v>
      </c>
      <c r="W82" s="18">
        <v>0</v>
      </c>
      <c r="X82" s="18">
        <v>1</v>
      </c>
      <c r="Y82" s="18">
        <v>1</v>
      </c>
      <c r="Z82" s="18">
        <v>0</v>
      </c>
      <c r="AA82" s="18">
        <v>0</v>
      </c>
      <c r="AB82" s="19" t="s">
        <v>3851</v>
      </c>
      <c r="AC82" s="19" t="s">
        <v>3872</v>
      </c>
      <c r="AD82" s="80">
        <f t="shared" si="2"/>
        <v>4</v>
      </c>
      <c r="AE82" s="80">
        <f t="shared" si="3"/>
        <v>1</v>
      </c>
      <c r="AG82" s="56">
        <v>4.25</v>
      </c>
      <c r="AH82" s="56">
        <v>-2.3275373134328365</v>
      </c>
      <c r="AI82" s="56">
        <v>4.96</v>
      </c>
      <c r="AJ82" s="56">
        <v>2.2327238805970144</v>
      </c>
      <c r="AK82" s="56">
        <v>352.01</v>
      </c>
      <c r="AL82" s="56">
        <v>32.99</v>
      </c>
      <c r="AM82" s="56">
        <v>35.770000000000003</v>
      </c>
      <c r="AN82" s="56">
        <v>280.52999999999997</v>
      </c>
      <c r="AO82" s="56">
        <v>64.72</v>
      </c>
    </row>
    <row r="83" spans="1:41" x14ac:dyDescent="0.4">
      <c r="A83" s="205">
        <v>571</v>
      </c>
      <c r="B83" s="12">
        <v>8</v>
      </c>
      <c r="C83" s="12" t="s">
        <v>1580</v>
      </c>
      <c r="D83" s="62">
        <v>11025</v>
      </c>
      <c r="E83" s="12" t="s">
        <v>1594</v>
      </c>
      <c r="F83" s="12" t="s">
        <v>949</v>
      </c>
      <c r="G83" s="11" t="s">
        <v>3937</v>
      </c>
      <c r="H83" s="13" t="s">
        <v>3853</v>
      </c>
      <c r="I83" s="14">
        <v>2.12</v>
      </c>
      <c r="J83" s="14">
        <v>1.85</v>
      </c>
      <c r="K83" s="14">
        <v>1.42</v>
      </c>
      <c r="L83" s="241">
        <v>34778048.43</v>
      </c>
      <c r="M83" s="16">
        <v>31065668.030000001</v>
      </c>
      <c r="N83" s="11">
        <v>0</v>
      </c>
      <c r="O83" s="11">
        <v>0</v>
      </c>
      <c r="P83" s="11">
        <v>0</v>
      </c>
      <c r="Q83" s="17" t="s">
        <v>3848</v>
      </c>
      <c r="R83" s="11">
        <v>0</v>
      </c>
      <c r="S83" s="55">
        <v>39924326.520000003</v>
      </c>
      <c r="T83" s="15">
        <v>13150084.82</v>
      </c>
      <c r="U83" s="18">
        <v>1</v>
      </c>
      <c r="V83" s="18">
        <v>1</v>
      </c>
      <c r="W83" s="18">
        <v>0</v>
      </c>
      <c r="X83" s="18">
        <v>1</v>
      </c>
      <c r="Y83" s="18">
        <v>1</v>
      </c>
      <c r="Z83" s="18">
        <v>0</v>
      </c>
      <c r="AA83" s="18">
        <v>0</v>
      </c>
      <c r="AB83" s="19" t="s">
        <v>3851</v>
      </c>
      <c r="AC83" s="19" t="s">
        <v>3872</v>
      </c>
      <c r="AD83" s="80">
        <f t="shared" si="2"/>
        <v>4</v>
      </c>
      <c r="AE83" s="80">
        <f t="shared" si="3"/>
        <v>1</v>
      </c>
      <c r="AG83" s="56">
        <v>12.18</v>
      </c>
      <c r="AH83" s="56">
        <v>0.23437499999999989</v>
      </c>
      <c r="AI83" s="56">
        <v>19.79</v>
      </c>
      <c r="AJ83" s="56">
        <v>6.7812499999999991</v>
      </c>
      <c r="AK83" s="56">
        <v>184.34</v>
      </c>
      <c r="AL83" s="56">
        <v>26.41</v>
      </c>
      <c r="AM83" s="56">
        <v>54.32</v>
      </c>
      <c r="AN83" s="56">
        <v>135</v>
      </c>
      <c r="AO83" s="56">
        <v>77.37</v>
      </c>
    </row>
    <row r="84" spans="1:41" x14ac:dyDescent="0.4">
      <c r="A84" s="205">
        <v>572</v>
      </c>
      <c r="B84" s="12">
        <v>8</v>
      </c>
      <c r="C84" s="12" t="s">
        <v>1580</v>
      </c>
      <c r="D84" s="62">
        <v>11026</v>
      </c>
      <c r="E84" s="12" t="s">
        <v>1595</v>
      </c>
      <c r="F84" s="12" t="s">
        <v>949</v>
      </c>
      <c r="G84" s="11" t="s">
        <v>3855</v>
      </c>
      <c r="H84" s="13" t="s">
        <v>955</v>
      </c>
      <c r="I84" s="14">
        <v>1.92</v>
      </c>
      <c r="J84" s="14">
        <v>1.75</v>
      </c>
      <c r="K84" s="14">
        <v>1.54</v>
      </c>
      <c r="L84" s="241">
        <v>11281705.800000001</v>
      </c>
      <c r="M84" s="16">
        <v>1883623.6</v>
      </c>
      <c r="N84" s="11">
        <v>0</v>
      </c>
      <c r="O84" s="11">
        <v>0</v>
      </c>
      <c r="P84" s="11">
        <v>0</v>
      </c>
      <c r="Q84" s="17" t="s">
        <v>3848</v>
      </c>
      <c r="R84" s="11">
        <v>0</v>
      </c>
      <c r="S84" s="55">
        <v>3153513.23</v>
      </c>
      <c r="T84" s="15">
        <v>6755347</v>
      </c>
      <c r="U84" s="18">
        <v>1</v>
      </c>
      <c r="V84" s="18">
        <v>1</v>
      </c>
      <c r="W84" s="18">
        <v>0</v>
      </c>
      <c r="X84" s="18">
        <v>1</v>
      </c>
      <c r="Y84" s="18">
        <v>0</v>
      </c>
      <c r="Z84" s="18">
        <v>0</v>
      </c>
      <c r="AA84" s="18">
        <v>0</v>
      </c>
      <c r="AB84" s="19" t="s">
        <v>3854</v>
      </c>
      <c r="AC84" s="19" t="s">
        <v>3857</v>
      </c>
      <c r="AD84" s="80">
        <f t="shared" si="2"/>
        <v>3</v>
      </c>
      <c r="AE84" s="80">
        <f t="shared" si="3"/>
        <v>0</v>
      </c>
      <c r="AG84" s="56">
        <v>0.73</v>
      </c>
      <c r="AH84" s="56">
        <v>-4.5212173913043481</v>
      </c>
      <c r="AI84" s="56">
        <v>5.28</v>
      </c>
      <c r="AJ84" s="56">
        <v>1.576782608695652</v>
      </c>
      <c r="AK84" s="56">
        <v>309.19</v>
      </c>
      <c r="AL84" s="56">
        <v>13.48</v>
      </c>
      <c r="AM84" s="56">
        <v>68.760000000000005</v>
      </c>
      <c r="AN84" s="56">
        <v>165.24</v>
      </c>
      <c r="AO84" s="56">
        <v>81.760000000000005</v>
      </c>
    </row>
    <row r="85" spans="1:41" x14ac:dyDescent="0.4">
      <c r="A85" s="205">
        <v>573</v>
      </c>
      <c r="B85" s="12">
        <v>8</v>
      </c>
      <c r="C85" s="12" t="s">
        <v>1580</v>
      </c>
      <c r="D85" s="62">
        <v>11027</v>
      </c>
      <c r="E85" s="12" t="s">
        <v>1596</v>
      </c>
      <c r="F85" s="12" t="s">
        <v>949</v>
      </c>
      <c r="G85" s="11" t="s">
        <v>3864</v>
      </c>
      <c r="H85" s="13" t="s">
        <v>955</v>
      </c>
      <c r="I85" s="14">
        <v>1.37</v>
      </c>
      <c r="J85" s="14">
        <v>1.23</v>
      </c>
      <c r="K85" s="14">
        <v>1.1000000000000001</v>
      </c>
      <c r="L85" s="241">
        <v>6795220.0999999996</v>
      </c>
      <c r="M85" s="16">
        <v>-5098064.78</v>
      </c>
      <c r="N85" s="11">
        <v>1</v>
      </c>
      <c r="O85" s="11">
        <v>1</v>
      </c>
      <c r="P85" s="11">
        <v>0</v>
      </c>
      <c r="Q85" s="17">
        <v>15.9</v>
      </c>
      <c r="R85" s="11">
        <v>2</v>
      </c>
      <c r="S85" s="55">
        <v>-2812313.16</v>
      </c>
      <c r="T85" s="15">
        <v>1883579.71</v>
      </c>
      <c r="U85" s="18">
        <v>0</v>
      </c>
      <c r="V85" s="18">
        <v>0</v>
      </c>
      <c r="W85" s="18">
        <v>0</v>
      </c>
      <c r="X85" s="18">
        <v>1</v>
      </c>
      <c r="Y85" s="18">
        <v>1</v>
      </c>
      <c r="Z85" s="18">
        <v>0</v>
      </c>
      <c r="AA85" s="18">
        <v>0</v>
      </c>
      <c r="AB85" s="19" t="s">
        <v>3859</v>
      </c>
      <c r="AC85" s="19" t="s">
        <v>3870</v>
      </c>
      <c r="AD85" s="80">
        <f t="shared" si="2"/>
        <v>2</v>
      </c>
      <c r="AE85" s="80">
        <f t="shared" si="3"/>
        <v>0</v>
      </c>
      <c r="AG85" s="56">
        <v>-8.74</v>
      </c>
      <c r="AH85" s="56">
        <v>-4.5212173913043481</v>
      </c>
      <c r="AI85" s="56">
        <v>-12.1</v>
      </c>
      <c r="AJ85" s="56">
        <v>1.576782608695652</v>
      </c>
      <c r="AK85" s="56">
        <v>405.29</v>
      </c>
      <c r="AL85" s="56">
        <v>16.77</v>
      </c>
      <c r="AM85" s="56">
        <v>38.770000000000003</v>
      </c>
      <c r="AN85" s="56">
        <v>147.53</v>
      </c>
      <c r="AO85" s="56">
        <v>81.14</v>
      </c>
    </row>
    <row r="86" spans="1:41" x14ac:dyDescent="0.4">
      <c r="A86" s="205">
        <v>574</v>
      </c>
      <c r="B86" s="12">
        <v>8</v>
      </c>
      <c r="C86" s="12" t="s">
        <v>1580</v>
      </c>
      <c r="D86" s="62">
        <v>11028</v>
      </c>
      <c r="E86" s="12" t="s">
        <v>1597</v>
      </c>
      <c r="F86" s="12" t="s">
        <v>949</v>
      </c>
      <c r="G86" s="11" t="s">
        <v>3855</v>
      </c>
      <c r="H86" s="13" t="s">
        <v>955</v>
      </c>
      <c r="I86" s="14">
        <v>1.07</v>
      </c>
      <c r="J86" s="14">
        <v>0.92</v>
      </c>
      <c r="K86" s="14">
        <v>0.61</v>
      </c>
      <c r="L86" s="241">
        <v>983532.11</v>
      </c>
      <c r="M86" s="16">
        <v>-2159718.41</v>
      </c>
      <c r="N86" s="11">
        <v>3</v>
      </c>
      <c r="O86" s="11">
        <v>1</v>
      </c>
      <c r="P86" s="11">
        <v>1</v>
      </c>
      <c r="Q86" s="17">
        <v>5.4</v>
      </c>
      <c r="R86" s="11">
        <v>5</v>
      </c>
      <c r="S86" s="55">
        <v>1602643.28</v>
      </c>
      <c r="T86" s="15">
        <v>-5480003.1600000001</v>
      </c>
      <c r="U86" s="18">
        <v>1</v>
      </c>
      <c r="V86" s="18">
        <v>0</v>
      </c>
      <c r="W86" s="18">
        <v>0</v>
      </c>
      <c r="X86" s="18">
        <v>1</v>
      </c>
      <c r="Y86" s="18">
        <v>0</v>
      </c>
      <c r="Z86" s="18">
        <v>0</v>
      </c>
      <c r="AA86" s="18">
        <v>0</v>
      </c>
      <c r="AB86" s="19" t="s">
        <v>3859</v>
      </c>
      <c r="AC86" s="19" t="s">
        <v>3871</v>
      </c>
      <c r="AD86" s="80">
        <f t="shared" si="2"/>
        <v>2</v>
      </c>
      <c r="AE86" s="80">
        <f t="shared" si="3"/>
        <v>0</v>
      </c>
      <c r="AG86" s="56">
        <v>-3.51</v>
      </c>
      <c r="AH86" s="56">
        <v>-4.5212173913043481</v>
      </c>
      <c r="AI86" s="56">
        <v>-4.7300000000000004</v>
      </c>
      <c r="AJ86" s="56">
        <v>1.576782608695652</v>
      </c>
      <c r="AK86" s="56">
        <v>287.67</v>
      </c>
      <c r="AL86" s="56">
        <v>33.54</v>
      </c>
      <c r="AM86" s="56">
        <v>80.19</v>
      </c>
      <c r="AN86" s="56">
        <v>187.54</v>
      </c>
      <c r="AO86" s="56">
        <v>74.22</v>
      </c>
    </row>
    <row r="87" spans="1:41" x14ac:dyDescent="0.4">
      <c r="A87" s="205">
        <v>575</v>
      </c>
      <c r="B87" s="12">
        <v>8</v>
      </c>
      <c r="C87" s="12" t="s">
        <v>1580</v>
      </c>
      <c r="D87" s="62">
        <v>11029</v>
      </c>
      <c r="E87" s="12" t="s">
        <v>1598</v>
      </c>
      <c r="F87" s="12" t="s">
        <v>949</v>
      </c>
      <c r="G87" s="11" t="s">
        <v>3855</v>
      </c>
      <c r="H87" s="13" t="s">
        <v>955</v>
      </c>
      <c r="I87" s="14">
        <v>1.51</v>
      </c>
      <c r="J87" s="14">
        <v>1.24</v>
      </c>
      <c r="K87" s="14">
        <v>0.85</v>
      </c>
      <c r="L87" s="241">
        <v>5453072.9000000004</v>
      </c>
      <c r="M87" s="16">
        <v>-1654976.49</v>
      </c>
      <c r="N87" s="11">
        <v>0</v>
      </c>
      <c r="O87" s="11">
        <v>1</v>
      </c>
      <c r="P87" s="11">
        <v>0</v>
      </c>
      <c r="Q87" s="17">
        <v>39.5</v>
      </c>
      <c r="R87" s="11">
        <v>1</v>
      </c>
      <c r="S87" s="55">
        <v>129177.71</v>
      </c>
      <c r="T87" s="15">
        <v>-1699765.2</v>
      </c>
      <c r="U87" s="18">
        <v>0</v>
      </c>
      <c r="V87" s="18">
        <v>0</v>
      </c>
      <c r="W87" s="18">
        <v>0</v>
      </c>
      <c r="X87" s="18">
        <v>1</v>
      </c>
      <c r="Y87" s="18">
        <v>0</v>
      </c>
      <c r="Z87" s="18">
        <v>0</v>
      </c>
      <c r="AA87" s="18">
        <v>0</v>
      </c>
      <c r="AB87" s="19" t="s">
        <v>3867</v>
      </c>
      <c r="AC87" s="19" t="s">
        <v>3882</v>
      </c>
      <c r="AD87" s="80">
        <f t="shared" si="2"/>
        <v>1</v>
      </c>
      <c r="AE87" s="80">
        <f t="shared" si="3"/>
        <v>0</v>
      </c>
      <c r="AG87" s="56">
        <v>-4.82</v>
      </c>
      <c r="AH87" s="56">
        <v>-4.5212173913043481</v>
      </c>
      <c r="AI87" s="56">
        <v>-5.97</v>
      </c>
      <c r="AJ87" s="56">
        <v>1.576782608695652</v>
      </c>
      <c r="AK87" s="56">
        <v>226.01</v>
      </c>
      <c r="AL87" s="56">
        <v>45.52</v>
      </c>
      <c r="AM87" s="56">
        <v>62.3</v>
      </c>
      <c r="AN87" s="56">
        <v>108.33</v>
      </c>
      <c r="AO87" s="56">
        <v>90.94</v>
      </c>
    </row>
    <row r="88" spans="1:41" x14ac:dyDescent="0.4">
      <c r="A88" s="205">
        <v>576</v>
      </c>
      <c r="B88" s="12">
        <v>8</v>
      </c>
      <c r="C88" s="12" t="s">
        <v>1580</v>
      </c>
      <c r="D88" s="62">
        <v>11446</v>
      </c>
      <c r="E88" s="12" t="s">
        <v>1599</v>
      </c>
      <c r="F88" s="12" t="s">
        <v>949</v>
      </c>
      <c r="G88" s="11" t="s">
        <v>3938</v>
      </c>
      <c r="H88" s="13" t="s">
        <v>3853</v>
      </c>
      <c r="I88" s="14">
        <v>1.1299999999999999</v>
      </c>
      <c r="J88" s="14">
        <v>0.85</v>
      </c>
      <c r="K88" s="14">
        <v>0.36</v>
      </c>
      <c r="L88" s="241">
        <v>5886375.0300000003</v>
      </c>
      <c r="M88" s="16">
        <v>-17672667.739999998</v>
      </c>
      <c r="N88" s="11">
        <v>3</v>
      </c>
      <c r="O88" s="11">
        <v>1</v>
      </c>
      <c r="P88" s="11">
        <v>1</v>
      </c>
      <c r="Q88" s="17">
        <v>3.9</v>
      </c>
      <c r="R88" s="11">
        <v>5</v>
      </c>
      <c r="S88" s="55">
        <v>-762773.25</v>
      </c>
      <c r="T88" s="15">
        <v>-28948362.43</v>
      </c>
      <c r="U88" s="18">
        <v>0</v>
      </c>
      <c r="V88" s="18">
        <v>0</v>
      </c>
      <c r="W88" s="18">
        <v>1</v>
      </c>
      <c r="X88" s="18">
        <v>1</v>
      </c>
      <c r="Y88" s="18">
        <v>1</v>
      </c>
      <c r="Z88" s="18">
        <v>0</v>
      </c>
      <c r="AA88" s="18">
        <v>1</v>
      </c>
      <c r="AB88" s="19" t="s">
        <v>3851</v>
      </c>
      <c r="AC88" s="19" t="s">
        <v>3852</v>
      </c>
      <c r="AD88" s="80">
        <f t="shared" si="2"/>
        <v>4</v>
      </c>
      <c r="AE88" s="80">
        <f t="shared" si="3"/>
        <v>1</v>
      </c>
      <c r="AG88" s="56">
        <v>-0.16</v>
      </c>
      <c r="AH88" s="56">
        <v>0.23437499999999989</v>
      </c>
      <c r="AI88" s="56">
        <v>-9.4499999999999993</v>
      </c>
      <c r="AJ88" s="56">
        <v>6.7812499999999991</v>
      </c>
      <c r="AK88" s="56">
        <v>142.31</v>
      </c>
      <c r="AL88" s="56">
        <v>44.12</v>
      </c>
      <c r="AM88" s="56">
        <v>46.46</v>
      </c>
      <c r="AN88" s="56">
        <v>121.78</v>
      </c>
      <c r="AO88" s="56">
        <v>52.56</v>
      </c>
    </row>
    <row r="89" spans="1:41" x14ac:dyDescent="0.4">
      <c r="A89" s="205">
        <v>577</v>
      </c>
      <c r="B89" s="12">
        <v>8</v>
      </c>
      <c r="C89" s="12" t="s">
        <v>1580</v>
      </c>
      <c r="D89" s="62">
        <v>25058</v>
      </c>
      <c r="E89" s="12" t="s">
        <v>1600</v>
      </c>
      <c r="F89" s="12" t="s">
        <v>949</v>
      </c>
      <c r="G89" s="11" t="s">
        <v>2651</v>
      </c>
      <c r="H89" s="13" t="s">
        <v>1025</v>
      </c>
      <c r="I89" s="14">
        <v>1.27</v>
      </c>
      <c r="J89" s="14">
        <v>1.04</v>
      </c>
      <c r="K89" s="14">
        <v>0.7</v>
      </c>
      <c r="L89" s="241">
        <v>2074572.92</v>
      </c>
      <c r="M89" s="16">
        <v>-1074985.94</v>
      </c>
      <c r="N89" s="11">
        <v>2</v>
      </c>
      <c r="O89" s="11">
        <v>1</v>
      </c>
      <c r="P89" s="11">
        <v>0</v>
      </c>
      <c r="Q89" s="17">
        <v>23.1</v>
      </c>
      <c r="R89" s="11">
        <v>3</v>
      </c>
      <c r="S89" s="55">
        <v>1044833.86</v>
      </c>
      <c r="T89" s="15">
        <v>-2415683.8199999998</v>
      </c>
      <c r="U89" s="18">
        <v>0</v>
      </c>
      <c r="V89" s="18">
        <v>0</v>
      </c>
      <c r="W89" s="18">
        <v>0</v>
      </c>
      <c r="X89" s="18">
        <v>1</v>
      </c>
      <c r="Y89" s="18">
        <v>0</v>
      </c>
      <c r="Z89" s="18">
        <v>0</v>
      </c>
      <c r="AA89" s="18">
        <v>0</v>
      </c>
      <c r="AB89" s="19" t="s">
        <v>3867</v>
      </c>
      <c r="AC89" s="19" t="s">
        <v>3868</v>
      </c>
      <c r="AD89" s="80">
        <f t="shared" si="2"/>
        <v>1</v>
      </c>
      <c r="AE89" s="80">
        <f t="shared" si="3"/>
        <v>0</v>
      </c>
      <c r="AG89" s="56">
        <v>-0.23</v>
      </c>
      <c r="AH89" s="56">
        <v>7.5142857142857108E-2</v>
      </c>
      <c r="AI89" s="56">
        <v>-1.88</v>
      </c>
      <c r="AJ89" s="56">
        <v>3.2525714285714273</v>
      </c>
      <c r="AK89" s="56">
        <v>225.79</v>
      </c>
      <c r="AL89" s="56">
        <v>29.69</v>
      </c>
      <c r="AM89" s="56">
        <v>119.11</v>
      </c>
      <c r="AN89" s="56">
        <v>131.1</v>
      </c>
      <c r="AO89" s="56">
        <v>101.31</v>
      </c>
    </row>
    <row r="90" spans="1:41" x14ac:dyDescent="0.4">
      <c r="A90" s="205">
        <v>578</v>
      </c>
      <c r="B90" s="12">
        <v>8</v>
      </c>
      <c r="C90" s="12" t="s">
        <v>1580</v>
      </c>
      <c r="D90" s="62">
        <v>25059</v>
      </c>
      <c r="E90" s="12" t="s">
        <v>1601</v>
      </c>
      <c r="F90" s="12" t="s">
        <v>949</v>
      </c>
      <c r="G90" s="11" t="s">
        <v>3847</v>
      </c>
      <c r="H90" s="13" t="s">
        <v>1088</v>
      </c>
      <c r="I90" s="14">
        <v>2.76</v>
      </c>
      <c r="J90" s="14">
        <v>2.4</v>
      </c>
      <c r="K90" s="14">
        <v>2.04</v>
      </c>
      <c r="L90" s="241">
        <v>11463179.210000001</v>
      </c>
      <c r="M90" s="16">
        <v>7736659.0800000001</v>
      </c>
      <c r="N90" s="11">
        <v>0</v>
      </c>
      <c r="O90" s="11">
        <v>0</v>
      </c>
      <c r="P90" s="11">
        <v>0</v>
      </c>
      <c r="Q90" s="17" t="s">
        <v>3848</v>
      </c>
      <c r="R90" s="11">
        <v>0</v>
      </c>
      <c r="S90" s="55">
        <v>12519622.02</v>
      </c>
      <c r="T90" s="15">
        <v>6724803.5899999999</v>
      </c>
      <c r="U90" s="18">
        <v>1</v>
      </c>
      <c r="V90" s="18">
        <v>1</v>
      </c>
      <c r="W90" s="18">
        <v>0</v>
      </c>
      <c r="X90" s="18">
        <v>1</v>
      </c>
      <c r="Y90" s="18">
        <v>0</v>
      </c>
      <c r="Z90" s="18">
        <v>0</v>
      </c>
      <c r="AA90" s="18">
        <v>0</v>
      </c>
      <c r="AB90" s="19" t="s">
        <v>3854</v>
      </c>
      <c r="AC90" s="19" t="s">
        <v>3857</v>
      </c>
      <c r="AD90" s="80">
        <f t="shared" ref="AD90" si="4">COUNTIF(U90:AA90,"1")</f>
        <v>3</v>
      </c>
      <c r="AE90" s="80">
        <f t="shared" ref="AE90" si="5">IF(AD90&gt;=4,1,0)</f>
        <v>0</v>
      </c>
      <c r="AG90" s="56">
        <v>10.43</v>
      </c>
      <c r="AH90" s="56">
        <v>1.5191836734693871</v>
      </c>
      <c r="AI90" s="56">
        <v>13.63</v>
      </c>
      <c r="AJ90" s="56">
        <v>5.8928571428571432</v>
      </c>
      <c r="AK90" s="56">
        <v>143.41999999999999</v>
      </c>
      <c r="AL90" s="56">
        <v>28.22</v>
      </c>
      <c r="AM90" s="56">
        <v>76.64</v>
      </c>
      <c r="AN90" s="56">
        <v>126.12</v>
      </c>
      <c r="AO90" s="56">
        <v>96.5</v>
      </c>
    </row>
  </sheetData>
  <sheetProtection selectLockedCells="1" selectUnlockedCells="1"/>
  <autoFilter ref="A2:AO90"/>
  <conditionalFormatting sqref="R3:R90">
    <cfRule type="colorScale" priority="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0866141732283472" right="0.70866141732283472" top="0.74803149606299213" bottom="0.74803149606299213" header="0.31496062992125984" footer="0.31496062992125984"/>
  <pageSetup scale="75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F1"/>
  <sheetViews>
    <sheetView topLeftCell="D1" workbookViewId="0">
      <selection activeCell="O28" sqref="O28"/>
    </sheetView>
  </sheetViews>
  <sheetFormatPr defaultRowHeight="21" x14ac:dyDescent="0.4"/>
  <cols>
    <col min="1" max="1" width="8.796875" style="204"/>
    <col min="2" max="6" width="8.796875" style="3"/>
  </cols>
  <sheetData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Q90"/>
  <sheetViews>
    <sheetView zoomScale="70" zoomScaleNormal="70" workbookViewId="0">
      <pane xSplit="4" ySplit="2" topLeftCell="E83" activePane="bottomRight" state="frozen"/>
      <selection pane="topRight" activeCell="E1" sqref="E1"/>
      <selection pane="bottomLeft" activeCell="A3" sqref="A3"/>
      <selection pane="bottomRight" activeCell="D95" sqref="D95"/>
    </sheetView>
  </sheetViews>
  <sheetFormatPr defaultColWidth="9" defaultRowHeight="21" x14ac:dyDescent="0.4"/>
  <cols>
    <col min="1" max="1" width="4.8984375" style="3" customWidth="1"/>
    <col min="2" max="2" width="12.59765625" style="3" customWidth="1"/>
    <col min="3" max="3" width="6.59765625" style="3" bestFit="1" customWidth="1"/>
    <col min="4" max="4" width="21.296875" style="3" customWidth="1"/>
    <col min="5" max="5" width="18.19921875" style="3" customWidth="1"/>
    <col min="6" max="6" width="19" style="3" customWidth="1"/>
    <col min="7" max="7" width="17.796875" style="3" customWidth="1"/>
    <col min="8" max="8" width="6.8984375" style="3" bestFit="1" customWidth="1"/>
    <col min="9" max="9" width="19.3984375" style="3" customWidth="1"/>
    <col min="10" max="10" width="19.8984375" style="3" customWidth="1"/>
    <col min="11" max="11" width="17.69921875" style="3" customWidth="1"/>
    <col min="12" max="12" width="7.296875" style="3" customWidth="1"/>
    <col min="13" max="13" width="6.69921875" style="3" customWidth="1"/>
    <col min="14" max="14" width="6.796875" style="3" bestFit="1" customWidth="1"/>
    <col min="15" max="15" width="7.19921875" style="3" customWidth="1"/>
    <col min="16" max="17" width="9" style="188"/>
    <col min="18" max="16384" width="9" style="3"/>
  </cols>
  <sheetData>
    <row r="1" spans="1:17" x14ac:dyDescent="0.4">
      <c r="A1" s="292" t="s">
        <v>937</v>
      </c>
      <c r="B1" s="292" t="s">
        <v>1</v>
      </c>
      <c r="C1" s="292" t="s">
        <v>2</v>
      </c>
      <c r="D1" s="292" t="s">
        <v>938</v>
      </c>
      <c r="E1" s="293" t="s">
        <v>1950</v>
      </c>
      <c r="F1" s="293"/>
      <c r="G1" s="293"/>
      <c r="H1" s="293"/>
      <c r="I1" s="294" t="s">
        <v>1951</v>
      </c>
      <c r="J1" s="294"/>
      <c r="K1" s="294"/>
      <c r="L1" s="294"/>
      <c r="M1" s="291" t="s">
        <v>1952</v>
      </c>
      <c r="N1" s="291"/>
      <c r="O1" s="291"/>
    </row>
    <row r="2" spans="1:17" s="29" customFormat="1" ht="63" x14ac:dyDescent="0.25">
      <c r="A2" s="292"/>
      <c r="B2" s="292"/>
      <c r="C2" s="292"/>
      <c r="D2" s="292"/>
      <c r="E2" s="26" t="s">
        <v>3845</v>
      </c>
      <c r="F2" s="26" t="s">
        <v>3846</v>
      </c>
      <c r="G2" s="26" t="s">
        <v>1953</v>
      </c>
      <c r="H2" s="26" t="s">
        <v>1949</v>
      </c>
      <c r="I2" s="27" t="s">
        <v>3845</v>
      </c>
      <c r="J2" s="27" t="s">
        <v>3846</v>
      </c>
      <c r="K2" s="27" t="s">
        <v>1953</v>
      </c>
      <c r="L2" s="27" t="s">
        <v>1949</v>
      </c>
      <c r="M2" s="28" t="s">
        <v>1954</v>
      </c>
      <c r="N2" s="28" t="s">
        <v>1955</v>
      </c>
      <c r="O2" s="28" t="s">
        <v>1956</v>
      </c>
      <c r="P2" s="189" t="s">
        <v>1954</v>
      </c>
      <c r="Q2" s="189" t="s">
        <v>1955</v>
      </c>
    </row>
    <row r="3" spans="1:17" x14ac:dyDescent="0.4">
      <c r="A3" s="18">
        <v>8</v>
      </c>
      <c r="B3" s="30" t="s">
        <v>1507</v>
      </c>
      <c r="C3" s="30">
        <v>10711</v>
      </c>
      <c r="D3" s="30" t="s">
        <v>1508</v>
      </c>
      <c r="E3" s="15">
        <v>889218664.80000007</v>
      </c>
      <c r="F3" s="15">
        <v>876050537.79999983</v>
      </c>
      <c r="G3" s="15">
        <v>-13168127.000000238</v>
      </c>
      <c r="H3" s="15">
        <v>-1.480864889735751</v>
      </c>
      <c r="I3" s="15">
        <v>698296699.72000003</v>
      </c>
      <c r="J3" s="15">
        <v>778014018.53999996</v>
      </c>
      <c r="K3" s="15">
        <v>79717318.819999933</v>
      </c>
      <c r="L3" s="15">
        <v>11.415966716148686</v>
      </c>
      <c r="M3" s="18" t="str">
        <f t="shared" ref="M3:M25" si="0">IF(AND(H3&gt;=-5,H3&lt;=5),"ผ่าน","ไม่ผ่าน")</f>
        <v>ผ่าน</v>
      </c>
      <c r="N3" s="18" t="str">
        <f t="shared" ref="N3:N25" si="1">IF(AND(L3&gt;=-5,L3&lt;=5),"ผ่าน","ไม่ผ่าน")</f>
        <v>ไม่ผ่าน</v>
      </c>
      <c r="O3" s="31" t="str">
        <f t="shared" ref="O3:O20" si="2">IF(AND(M3="ไม่ผ่าน",N3="ไม่ผ่าน"),"ไม่ผ่าน","ผ่าน")</f>
        <v>ผ่าน</v>
      </c>
      <c r="P3" s="190" t="str">
        <f t="shared" ref="P3:P25" si="3">IF(AND(H3&gt;=-5,H3&lt;=5),"1.0","0")</f>
        <v>1.0</v>
      </c>
      <c r="Q3" s="190" t="str">
        <f t="shared" ref="Q3:Q25" si="4">IF(AND(L3&gt;=-5,L3&lt;=5),"1.0","0")</f>
        <v>0</v>
      </c>
    </row>
    <row r="4" spans="1:17" x14ac:dyDescent="0.4">
      <c r="A4" s="18">
        <v>8</v>
      </c>
      <c r="B4" s="30" t="s">
        <v>1507</v>
      </c>
      <c r="C4" s="30">
        <v>11104</v>
      </c>
      <c r="D4" s="30" t="s">
        <v>1509</v>
      </c>
      <c r="E4" s="15">
        <v>104519517.12</v>
      </c>
      <c r="F4" s="15">
        <v>93858550.370000005</v>
      </c>
      <c r="G4" s="15">
        <v>-10660966.75</v>
      </c>
      <c r="H4" s="15">
        <v>-10.199977041378814</v>
      </c>
      <c r="I4" s="15">
        <v>89717150.359999999</v>
      </c>
      <c r="J4" s="15">
        <v>89535630.349999994</v>
      </c>
      <c r="K4" s="15">
        <v>-181520.01000000536</v>
      </c>
      <c r="L4" s="15">
        <v>-0.20232476095332522</v>
      </c>
      <c r="M4" s="18" t="str">
        <f t="shared" si="0"/>
        <v>ไม่ผ่าน</v>
      </c>
      <c r="N4" s="18" t="str">
        <f t="shared" si="1"/>
        <v>ผ่าน</v>
      </c>
      <c r="O4" s="31" t="str">
        <f t="shared" si="2"/>
        <v>ผ่าน</v>
      </c>
      <c r="P4" s="190" t="str">
        <f t="shared" si="3"/>
        <v>0</v>
      </c>
      <c r="Q4" s="190" t="str">
        <f t="shared" si="4"/>
        <v>1.0</v>
      </c>
    </row>
    <row r="5" spans="1:17" x14ac:dyDescent="0.4">
      <c r="A5" s="18">
        <v>8</v>
      </c>
      <c r="B5" s="30" t="s">
        <v>1507</v>
      </c>
      <c r="C5" s="30">
        <v>11105</v>
      </c>
      <c r="D5" s="30" t="s">
        <v>1510</v>
      </c>
      <c r="E5" s="15">
        <v>89748619.449999988</v>
      </c>
      <c r="F5" s="15">
        <v>91153175.289999992</v>
      </c>
      <c r="G5" s="15">
        <v>1404555.8400000036</v>
      </c>
      <c r="H5" s="15">
        <v>1.5649887971619421</v>
      </c>
      <c r="I5" s="15">
        <v>82502667.86999999</v>
      </c>
      <c r="J5" s="15">
        <v>86020549.269999996</v>
      </c>
      <c r="K5" s="15">
        <v>3517881.400000006</v>
      </c>
      <c r="L5" s="15">
        <v>4.2639607794782535</v>
      </c>
      <c r="M5" s="18" t="str">
        <f t="shared" si="0"/>
        <v>ผ่าน</v>
      </c>
      <c r="N5" s="18" t="str">
        <f t="shared" si="1"/>
        <v>ผ่าน</v>
      </c>
      <c r="O5" s="31" t="str">
        <f t="shared" si="2"/>
        <v>ผ่าน</v>
      </c>
      <c r="P5" s="190" t="str">
        <f t="shared" si="3"/>
        <v>1.0</v>
      </c>
      <c r="Q5" s="190" t="str">
        <f t="shared" si="4"/>
        <v>1.0</v>
      </c>
    </row>
    <row r="6" spans="1:17" x14ac:dyDescent="0.4">
      <c r="A6" s="18">
        <v>8</v>
      </c>
      <c r="B6" s="30" t="s">
        <v>1507</v>
      </c>
      <c r="C6" s="30">
        <v>11106</v>
      </c>
      <c r="D6" s="30" t="s">
        <v>1511</v>
      </c>
      <c r="E6" s="15">
        <v>83688909.359999999</v>
      </c>
      <c r="F6" s="15">
        <v>81670087.360000014</v>
      </c>
      <c r="G6" s="15">
        <v>-2018821.9999999851</v>
      </c>
      <c r="H6" s="15">
        <v>-2.4122933557608319</v>
      </c>
      <c r="I6" s="15">
        <v>83178405.439999998</v>
      </c>
      <c r="J6" s="15">
        <v>81708170.189999998</v>
      </c>
      <c r="K6" s="15">
        <v>-1470235.25</v>
      </c>
      <c r="L6" s="15">
        <v>-1.7675684478714142</v>
      </c>
      <c r="M6" s="18" t="str">
        <f t="shared" si="0"/>
        <v>ผ่าน</v>
      </c>
      <c r="N6" s="18" t="str">
        <f t="shared" si="1"/>
        <v>ผ่าน</v>
      </c>
      <c r="O6" s="31" t="str">
        <f t="shared" si="2"/>
        <v>ผ่าน</v>
      </c>
      <c r="P6" s="190" t="str">
        <f t="shared" si="3"/>
        <v>1.0</v>
      </c>
      <c r="Q6" s="190" t="str">
        <f t="shared" si="4"/>
        <v>1.0</v>
      </c>
    </row>
    <row r="7" spans="1:17" x14ac:dyDescent="0.4">
      <c r="A7" s="18">
        <v>8</v>
      </c>
      <c r="B7" s="30" t="s">
        <v>1507</v>
      </c>
      <c r="C7" s="30">
        <v>11107</v>
      </c>
      <c r="D7" s="30" t="s">
        <v>1512</v>
      </c>
      <c r="E7" s="15">
        <v>50455593.079999998</v>
      </c>
      <c r="F7" s="15">
        <v>58244077.739999995</v>
      </c>
      <c r="G7" s="15">
        <v>7788484.6599999964</v>
      </c>
      <c r="H7" s="15">
        <v>15.436315747296725</v>
      </c>
      <c r="I7" s="15">
        <v>47573538.939999998</v>
      </c>
      <c r="J7" s="15">
        <v>53638630.869999997</v>
      </c>
      <c r="K7" s="15">
        <v>6065091.9299999997</v>
      </c>
      <c r="L7" s="15">
        <v>12.748876928515507</v>
      </c>
      <c r="M7" s="18" t="str">
        <f t="shared" si="0"/>
        <v>ไม่ผ่าน</v>
      </c>
      <c r="N7" s="18" t="str">
        <f t="shared" si="1"/>
        <v>ไม่ผ่าน</v>
      </c>
      <c r="O7" s="31" t="str">
        <f t="shared" si="2"/>
        <v>ไม่ผ่าน</v>
      </c>
      <c r="P7" s="190" t="str">
        <f t="shared" si="3"/>
        <v>0</v>
      </c>
      <c r="Q7" s="190" t="str">
        <f t="shared" si="4"/>
        <v>0</v>
      </c>
    </row>
    <row r="8" spans="1:17" x14ac:dyDescent="0.4">
      <c r="A8" s="18">
        <v>8</v>
      </c>
      <c r="B8" s="30" t="s">
        <v>1507</v>
      </c>
      <c r="C8" s="30">
        <v>11108</v>
      </c>
      <c r="D8" s="30" t="s">
        <v>1513</v>
      </c>
      <c r="E8" s="15">
        <v>103896300.28999999</v>
      </c>
      <c r="F8" s="15">
        <v>109537164.98000002</v>
      </c>
      <c r="G8" s="15">
        <v>5640864.6900000274</v>
      </c>
      <c r="H8" s="15">
        <v>5.4293220011251542</v>
      </c>
      <c r="I8" s="15">
        <v>96613591.019999996</v>
      </c>
      <c r="J8" s="15">
        <v>104596827.48</v>
      </c>
      <c r="K8" s="15">
        <v>7983236.4600000083</v>
      </c>
      <c r="L8" s="15">
        <v>8.2630573770385958</v>
      </c>
      <c r="M8" s="18" t="str">
        <f t="shared" si="0"/>
        <v>ไม่ผ่าน</v>
      </c>
      <c r="N8" s="18" t="str">
        <f t="shared" si="1"/>
        <v>ไม่ผ่าน</v>
      </c>
      <c r="O8" s="31" t="str">
        <f t="shared" si="2"/>
        <v>ไม่ผ่าน</v>
      </c>
      <c r="P8" s="190" t="str">
        <f t="shared" si="3"/>
        <v>0</v>
      </c>
      <c r="Q8" s="190" t="str">
        <f t="shared" si="4"/>
        <v>0</v>
      </c>
    </row>
    <row r="9" spans="1:17" x14ac:dyDescent="0.4">
      <c r="A9" s="18">
        <v>8</v>
      </c>
      <c r="B9" s="30" t="s">
        <v>1507</v>
      </c>
      <c r="C9" s="30">
        <v>11109</v>
      </c>
      <c r="D9" s="30" t="s">
        <v>1514</v>
      </c>
      <c r="E9" s="15">
        <v>113573090.59</v>
      </c>
      <c r="F9" s="15">
        <v>106062072.05999999</v>
      </c>
      <c r="G9" s="15">
        <v>-7511018.5300000161</v>
      </c>
      <c r="H9" s="15">
        <v>-6.613378654205043</v>
      </c>
      <c r="I9" s="15">
        <v>99173730</v>
      </c>
      <c r="J9" s="15">
        <v>101382587.52</v>
      </c>
      <c r="K9" s="15">
        <v>2208857.5199999958</v>
      </c>
      <c r="L9" s="15">
        <v>2.2272607070440888</v>
      </c>
      <c r="M9" s="18" t="str">
        <f t="shared" si="0"/>
        <v>ไม่ผ่าน</v>
      </c>
      <c r="N9" s="18" t="str">
        <f t="shared" si="1"/>
        <v>ผ่าน</v>
      </c>
      <c r="O9" s="31" t="str">
        <f t="shared" si="2"/>
        <v>ผ่าน</v>
      </c>
      <c r="P9" s="190" t="str">
        <f t="shared" si="3"/>
        <v>0</v>
      </c>
      <c r="Q9" s="190" t="str">
        <f t="shared" si="4"/>
        <v>1.0</v>
      </c>
    </row>
    <row r="10" spans="1:17" x14ac:dyDescent="0.4">
      <c r="A10" s="18">
        <v>8</v>
      </c>
      <c r="B10" s="30" t="s">
        <v>1507</v>
      </c>
      <c r="C10" s="30">
        <v>11110</v>
      </c>
      <c r="D10" s="30" t="s">
        <v>1515</v>
      </c>
      <c r="E10" s="15">
        <v>163798540</v>
      </c>
      <c r="F10" s="15">
        <v>149189120.36000001</v>
      </c>
      <c r="G10" s="15">
        <v>-14609419.639999986</v>
      </c>
      <c r="H10" s="15">
        <v>-8.9191391083217137</v>
      </c>
      <c r="I10" s="15">
        <v>151577460</v>
      </c>
      <c r="J10" s="15">
        <v>145315437.53</v>
      </c>
      <c r="K10" s="15">
        <v>-6262022.4699999988</v>
      </c>
      <c r="L10" s="15">
        <v>-4.1312359172663262</v>
      </c>
      <c r="M10" s="18" t="str">
        <f t="shared" si="0"/>
        <v>ไม่ผ่าน</v>
      </c>
      <c r="N10" s="18" t="str">
        <f t="shared" si="1"/>
        <v>ผ่าน</v>
      </c>
      <c r="O10" s="31" t="str">
        <f t="shared" si="2"/>
        <v>ผ่าน</v>
      </c>
      <c r="P10" s="190" t="str">
        <f t="shared" si="3"/>
        <v>0</v>
      </c>
      <c r="Q10" s="190" t="str">
        <f t="shared" si="4"/>
        <v>1.0</v>
      </c>
    </row>
    <row r="11" spans="1:17" x14ac:dyDescent="0.4">
      <c r="A11" s="18">
        <v>8</v>
      </c>
      <c r="B11" s="30" t="s">
        <v>1507</v>
      </c>
      <c r="C11" s="30">
        <v>11111</v>
      </c>
      <c r="D11" s="30" t="s">
        <v>1516</v>
      </c>
      <c r="E11" s="15">
        <v>81200008.120000005</v>
      </c>
      <c r="F11" s="15">
        <v>84051748.489999995</v>
      </c>
      <c r="G11" s="15">
        <v>2851740.3699999899</v>
      </c>
      <c r="H11" s="15">
        <v>3.5119951783571199</v>
      </c>
      <c r="I11" s="15">
        <v>79455558.00999999</v>
      </c>
      <c r="J11" s="15">
        <v>78846593.010000005</v>
      </c>
      <c r="K11" s="15">
        <v>-608964.9999999851</v>
      </c>
      <c r="L11" s="15">
        <v>-0.7664221550408632</v>
      </c>
      <c r="M11" s="18" t="str">
        <f t="shared" si="0"/>
        <v>ผ่าน</v>
      </c>
      <c r="N11" s="18" t="str">
        <f t="shared" si="1"/>
        <v>ผ่าน</v>
      </c>
      <c r="O11" s="31" t="str">
        <f t="shared" si="2"/>
        <v>ผ่าน</v>
      </c>
      <c r="P11" s="190" t="str">
        <f t="shared" si="3"/>
        <v>1.0</v>
      </c>
      <c r="Q11" s="190" t="str">
        <f t="shared" si="4"/>
        <v>1.0</v>
      </c>
    </row>
    <row r="12" spans="1:17" x14ac:dyDescent="0.4">
      <c r="A12" s="18">
        <v>8</v>
      </c>
      <c r="B12" s="30" t="s">
        <v>1507</v>
      </c>
      <c r="C12" s="30">
        <v>11112</v>
      </c>
      <c r="D12" s="30" t="s">
        <v>1517</v>
      </c>
      <c r="E12" s="15">
        <v>97289938.620000005</v>
      </c>
      <c r="F12" s="15">
        <v>87480381.090000033</v>
      </c>
      <c r="G12" s="15">
        <v>-9809557.5299999714</v>
      </c>
      <c r="H12" s="15">
        <v>-10.082807810491731</v>
      </c>
      <c r="I12" s="15">
        <v>78074673.820000008</v>
      </c>
      <c r="J12" s="15">
        <v>85411293.780000001</v>
      </c>
      <c r="K12" s="15">
        <v>7336619.9599999934</v>
      </c>
      <c r="L12" s="15">
        <v>9.3969268151083938</v>
      </c>
      <c r="M12" s="18" t="str">
        <f t="shared" si="0"/>
        <v>ไม่ผ่าน</v>
      </c>
      <c r="N12" s="18" t="str">
        <f t="shared" si="1"/>
        <v>ไม่ผ่าน</v>
      </c>
      <c r="O12" s="31" t="str">
        <f t="shared" si="2"/>
        <v>ไม่ผ่าน</v>
      </c>
      <c r="P12" s="190" t="str">
        <f t="shared" si="3"/>
        <v>0</v>
      </c>
      <c r="Q12" s="190" t="str">
        <f t="shared" si="4"/>
        <v>0</v>
      </c>
    </row>
    <row r="13" spans="1:17" x14ac:dyDescent="0.4">
      <c r="A13" s="18">
        <v>8</v>
      </c>
      <c r="B13" s="30" t="s">
        <v>1507</v>
      </c>
      <c r="C13" s="30">
        <v>11451</v>
      </c>
      <c r="D13" s="30" t="s">
        <v>1518</v>
      </c>
      <c r="E13" s="15">
        <v>217790000</v>
      </c>
      <c r="F13" s="15">
        <v>221887815.75000006</v>
      </c>
      <c r="G13" s="15">
        <v>4097815.7500000596</v>
      </c>
      <c r="H13" s="15">
        <v>1.8815444924009641</v>
      </c>
      <c r="I13" s="15">
        <v>213288104.13</v>
      </c>
      <c r="J13" s="15">
        <v>220087943.61000001</v>
      </c>
      <c r="K13" s="15">
        <v>6799839.4800000191</v>
      </c>
      <c r="L13" s="15">
        <v>3.1881006715008771</v>
      </c>
      <c r="M13" s="18" t="str">
        <f t="shared" si="0"/>
        <v>ผ่าน</v>
      </c>
      <c r="N13" s="18" t="str">
        <f t="shared" si="1"/>
        <v>ผ่าน</v>
      </c>
      <c r="O13" s="31" t="str">
        <f t="shared" si="2"/>
        <v>ผ่าน</v>
      </c>
      <c r="P13" s="190" t="str">
        <f t="shared" si="3"/>
        <v>1.0</v>
      </c>
      <c r="Q13" s="190" t="str">
        <f t="shared" si="4"/>
        <v>1.0</v>
      </c>
    </row>
    <row r="14" spans="1:17" x14ac:dyDescent="0.4">
      <c r="A14" s="18">
        <v>8</v>
      </c>
      <c r="B14" s="30" t="s">
        <v>1507</v>
      </c>
      <c r="C14" s="30">
        <v>40840</v>
      </c>
      <c r="D14" s="30" t="s">
        <v>1519</v>
      </c>
      <c r="E14" s="15">
        <v>20737921.800000001</v>
      </c>
      <c r="F14" s="15">
        <v>26878353.380000006</v>
      </c>
      <c r="G14" s="15">
        <v>6140431.5800000057</v>
      </c>
      <c r="H14" s="15">
        <v>29.609676607035933</v>
      </c>
      <c r="I14" s="15">
        <v>20479284</v>
      </c>
      <c r="J14" s="15">
        <v>21375728.780000001</v>
      </c>
      <c r="K14" s="15">
        <v>896444.78000000119</v>
      </c>
      <c r="L14" s="15">
        <v>4.3773248127229509</v>
      </c>
      <c r="M14" s="18" t="str">
        <f t="shared" si="0"/>
        <v>ไม่ผ่าน</v>
      </c>
      <c r="N14" s="18" t="str">
        <f t="shared" si="1"/>
        <v>ผ่าน</v>
      </c>
      <c r="O14" s="31" t="str">
        <f t="shared" si="2"/>
        <v>ผ่าน</v>
      </c>
      <c r="P14" s="190" t="str">
        <f t="shared" si="3"/>
        <v>0</v>
      </c>
      <c r="Q14" s="190" t="str">
        <f t="shared" si="4"/>
        <v>1.0</v>
      </c>
    </row>
    <row r="15" spans="1:17" x14ac:dyDescent="0.4">
      <c r="A15" s="18">
        <v>8</v>
      </c>
      <c r="B15" s="30" t="s">
        <v>1520</v>
      </c>
      <c r="C15" s="30">
        <v>11040</v>
      </c>
      <c r="D15" s="30" t="s">
        <v>1521</v>
      </c>
      <c r="E15" s="15">
        <v>458851358.22000003</v>
      </c>
      <c r="F15" s="15">
        <v>477206135.56999993</v>
      </c>
      <c r="G15" s="15">
        <v>18354777.349999905</v>
      </c>
      <c r="H15" s="15">
        <v>4.0001575719864295</v>
      </c>
      <c r="I15" s="15">
        <v>410520969.26999998</v>
      </c>
      <c r="J15" s="15">
        <v>449956749.12</v>
      </c>
      <c r="K15" s="15">
        <v>39435779.850000024</v>
      </c>
      <c r="L15" s="15">
        <v>9.6062766099685106</v>
      </c>
      <c r="M15" s="18" t="str">
        <f t="shared" si="0"/>
        <v>ผ่าน</v>
      </c>
      <c r="N15" s="18" t="str">
        <f t="shared" si="1"/>
        <v>ไม่ผ่าน</v>
      </c>
      <c r="O15" s="31" t="str">
        <f t="shared" si="2"/>
        <v>ผ่าน</v>
      </c>
      <c r="P15" s="190" t="str">
        <f t="shared" si="3"/>
        <v>1.0</v>
      </c>
      <c r="Q15" s="190" t="str">
        <f t="shared" si="4"/>
        <v>0</v>
      </c>
    </row>
    <row r="16" spans="1:17" x14ac:dyDescent="0.4">
      <c r="A16" s="18">
        <v>8</v>
      </c>
      <c r="B16" s="30" t="s">
        <v>1520</v>
      </c>
      <c r="C16" s="30">
        <v>11041</v>
      </c>
      <c r="D16" s="30" t="s">
        <v>1522</v>
      </c>
      <c r="E16" s="15">
        <v>98510916.389999986</v>
      </c>
      <c r="F16" s="15">
        <v>102479495.73999999</v>
      </c>
      <c r="G16" s="15">
        <v>3968579.3500000089</v>
      </c>
      <c r="H16" s="15">
        <v>4.0285680972539062</v>
      </c>
      <c r="I16" s="15">
        <v>94625156.459999993</v>
      </c>
      <c r="J16" s="15">
        <v>99249012.140000001</v>
      </c>
      <c r="K16" s="15">
        <v>4623855.6800000072</v>
      </c>
      <c r="L16" s="15">
        <v>4.8864972624426848</v>
      </c>
      <c r="M16" s="18" t="str">
        <f t="shared" si="0"/>
        <v>ผ่าน</v>
      </c>
      <c r="N16" s="18" t="str">
        <f t="shared" si="1"/>
        <v>ผ่าน</v>
      </c>
      <c r="O16" s="31" t="str">
        <f t="shared" si="2"/>
        <v>ผ่าน</v>
      </c>
      <c r="P16" s="190" t="str">
        <f t="shared" si="3"/>
        <v>1.0</v>
      </c>
      <c r="Q16" s="190" t="str">
        <f t="shared" si="4"/>
        <v>1.0</v>
      </c>
    </row>
    <row r="17" spans="1:17" x14ac:dyDescent="0.4">
      <c r="A17" s="18">
        <v>8</v>
      </c>
      <c r="B17" s="30" t="s">
        <v>1520</v>
      </c>
      <c r="C17" s="30">
        <v>11043</v>
      </c>
      <c r="D17" s="30" t="s">
        <v>1523</v>
      </c>
      <c r="E17" s="15">
        <v>115166400</v>
      </c>
      <c r="F17" s="15">
        <v>115191839.57000002</v>
      </c>
      <c r="G17" s="15">
        <v>25439.57000002265</v>
      </c>
      <c r="H17" s="15">
        <v>2.2089402811950928E-2</v>
      </c>
      <c r="I17" s="15">
        <v>108262103.66</v>
      </c>
      <c r="J17" s="15">
        <v>115592761.67</v>
      </c>
      <c r="K17" s="15">
        <v>7330658.0100000054</v>
      </c>
      <c r="L17" s="15">
        <v>6.7712133444424198</v>
      </c>
      <c r="M17" s="18" t="str">
        <f t="shared" si="0"/>
        <v>ผ่าน</v>
      </c>
      <c r="N17" s="18" t="str">
        <f t="shared" si="1"/>
        <v>ไม่ผ่าน</v>
      </c>
      <c r="O17" s="31" t="str">
        <f t="shared" si="2"/>
        <v>ผ่าน</v>
      </c>
      <c r="P17" s="190" t="str">
        <f t="shared" si="3"/>
        <v>1.0</v>
      </c>
      <c r="Q17" s="190" t="str">
        <f t="shared" si="4"/>
        <v>0</v>
      </c>
    </row>
    <row r="18" spans="1:17" x14ac:dyDescent="0.4">
      <c r="A18" s="18">
        <v>8</v>
      </c>
      <c r="B18" s="30" t="s">
        <v>1520</v>
      </c>
      <c r="C18" s="30">
        <v>11046</v>
      </c>
      <c r="D18" s="30" t="s">
        <v>1524</v>
      </c>
      <c r="E18" s="15">
        <v>171408439.75</v>
      </c>
      <c r="F18" s="15">
        <v>189123318.66999999</v>
      </c>
      <c r="G18" s="15">
        <v>17714878.919999987</v>
      </c>
      <c r="H18" s="15">
        <v>10.334893046011748</v>
      </c>
      <c r="I18" s="15">
        <v>151361712.75</v>
      </c>
      <c r="J18" s="15">
        <v>177685041.78999999</v>
      </c>
      <c r="K18" s="15">
        <v>26323329.039999992</v>
      </c>
      <c r="L18" s="15">
        <v>17.391008969010223</v>
      </c>
      <c r="M18" s="18" t="str">
        <f t="shared" si="0"/>
        <v>ไม่ผ่าน</v>
      </c>
      <c r="N18" s="18" t="str">
        <f t="shared" si="1"/>
        <v>ไม่ผ่าน</v>
      </c>
      <c r="O18" s="31" t="str">
        <f t="shared" si="2"/>
        <v>ไม่ผ่าน</v>
      </c>
      <c r="P18" s="190" t="str">
        <f t="shared" si="3"/>
        <v>0</v>
      </c>
      <c r="Q18" s="190" t="str">
        <f t="shared" si="4"/>
        <v>0</v>
      </c>
    </row>
    <row r="19" spans="1:17" x14ac:dyDescent="0.4">
      <c r="A19" s="18">
        <v>8</v>
      </c>
      <c r="B19" s="30" t="s">
        <v>1520</v>
      </c>
      <c r="C19" s="30">
        <v>11047</v>
      </c>
      <c r="D19" s="30" t="s">
        <v>1525</v>
      </c>
      <c r="E19" s="15">
        <v>85964062.550000012</v>
      </c>
      <c r="F19" s="15">
        <v>95620796.810000002</v>
      </c>
      <c r="G19" s="15">
        <v>9656734.2599999905</v>
      </c>
      <c r="H19" s="15">
        <v>11.233454973563239</v>
      </c>
      <c r="I19" s="15">
        <v>80285043.870000005</v>
      </c>
      <c r="J19" s="15">
        <v>99060301.760000005</v>
      </c>
      <c r="K19" s="15">
        <v>18775257.890000001</v>
      </c>
      <c r="L19" s="15">
        <v>23.385747811761142</v>
      </c>
      <c r="M19" s="18" t="str">
        <f t="shared" si="0"/>
        <v>ไม่ผ่าน</v>
      </c>
      <c r="N19" s="18" t="str">
        <f t="shared" si="1"/>
        <v>ไม่ผ่าน</v>
      </c>
      <c r="O19" s="31" t="str">
        <f t="shared" si="2"/>
        <v>ไม่ผ่าน</v>
      </c>
      <c r="P19" s="190" t="str">
        <f t="shared" si="3"/>
        <v>0</v>
      </c>
      <c r="Q19" s="190" t="str">
        <f t="shared" si="4"/>
        <v>0</v>
      </c>
    </row>
    <row r="20" spans="1:17" x14ac:dyDescent="0.4">
      <c r="A20" s="18">
        <v>8</v>
      </c>
      <c r="B20" s="30" t="s">
        <v>1520</v>
      </c>
      <c r="C20" s="30">
        <v>11048</v>
      </c>
      <c r="D20" s="30" t="s">
        <v>1526</v>
      </c>
      <c r="E20" s="15">
        <v>113258060.68000001</v>
      </c>
      <c r="F20" s="15">
        <v>104041159.78999999</v>
      </c>
      <c r="G20" s="15">
        <v>-9216900.8900000155</v>
      </c>
      <c r="H20" s="15">
        <v>-8.1379646046046137</v>
      </c>
      <c r="I20" s="15">
        <v>102115467.22</v>
      </c>
      <c r="J20" s="15">
        <v>98042669.719999999</v>
      </c>
      <c r="K20" s="15">
        <v>-4072797.5</v>
      </c>
      <c r="L20" s="15">
        <v>-3.9884237039482651</v>
      </c>
      <c r="M20" s="18" t="str">
        <f t="shared" si="0"/>
        <v>ไม่ผ่าน</v>
      </c>
      <c r="N20" s="18" t="str">
        <f t="shared" si="1"/>
        <v>ผ่าน</v>
      </c>
      <c r="O20" s="31" t="str">
        <f t="shared" si="2"/>
        <v>ผ่าน</v>
      </c>
      <c r="P20" s="190" t="str">
        <f t="shared" si="3"/>
        <v>0</v>
      </c>
      <c r="Q20" s="190" t="str">
        <f t="shared" si="4"/>
        <v>1.0</v>
      </c>
    </row>
    <row r="21" spans="1:17" x14ac:dyDescent="0.4">
      <c r="A21" s="18">
        <v>8</v>
      </c>
      <c r="B21" s="30" t="s">
        <v>1520</v>
      </c>
      <c r="C21" s="30">
        <v>11049</v>
      </c>
      <c r="D21" s="30" t="s">
        <v>1527</v>
      </c>
      <c r="E21" s="15">
        <v>81438440.939999998</v>
      </c>
      <c r="F21" s="15">
        <v>82512754.049999997</v>
      </c>
      <c r="G21" s="15">
        <v>1074313.1099999994</v>
      </c>
      <c r="H21" s="15">
        <v>1.3191719998563118</v>
      </c>
      <c r="I21" s="15">
        <v>77237110.790000007</v>
      </c>
      <c r="J21" s="15">
        <v>82630144.569999993</v>
      </c>
      <c r="K21" s="15">
        <v>5393033.7799999863</v>
      </c>
      <c r="L21" s="15">
        <v>6.9824385257795401</v>
      </c>
      <c r="M21" s="18" t="str">
        <f t="shared" si="0"/>
        <v>ผ่าน</v>
      </c>
      <c r="N21" s="18" t="str">
        <f t="shared" si="1"/>
        <v>ไม่ผ่าน</v>
      </c>
      <c r="O21" s="31" t="str">
        <f t="shared" ref="O21:O85" si="5">IF(AND(M21="ไม่ผ่าน",N21="ไม่ผ่าน"),"ไม่ผ่าน","ผ่าน")</f>
        <v>ผ่าน</v>
      </c>
      <c r="P21" s="190" t="str">
        <f t="shared" si="3"/>
        <v>1.0</v>
      </c>
      <c r="Q21" s="190" t="str">
        <f t="shared" si="4"/>
        <v>0</v>
      </c>
    </row>
    <row r="22" spans="1:17" x14ac:dyDescent="0.4">
      <c r="A22" s="18">
        <v>8</v>
      </c>
      <c r="B22" s="30" t="s">
        <v>1520</v>
      </c>
      <c r="C22" s="30">
        <v>11050</v>
      </c>
      <c r="D22" s="30" t="s">
        <v>1528</v>
      </c>
      <c r="E22" s="15">
        <v>47004481.359999999</v>
      </c>
      <c r="F22" s="15">
        <v>53202928.709999993</v>
      </c>
      <c r="G22" s="15">
        <v>6198447.349999994</v>
      </c>
      <c r="H22" s="15">
        <v>13.186928502682651</v>
      </c>
      <c r="I22" s="15">
        <v>45908095.910000004</v>
      </c>
      <c r="J22" s="15">
        <v>49470390.590000004</v>
      </c>
      <c r="K22" s="15">
        <v>3562294.6799999997</v>
      </c>
      <c r="L22" s="15">
        <v>7.7596219346227278</v>
      </c>
      <c r="M22" s="18" t="str">
        <f t="shared" si="0"/>
        <v>ไม่ผ่าน</v>
      </c>
      <c r="N22" s="18" t="str">
        <f t="shared" si="1"/>
        <v>ไม่ผ่าน</v>
      </c>
      <c r="O22" s="31" t="str">
        <f t="shared" si="5"/>
        <v>ไม่ผ่าน</v>
      </c>
      <c r="P22" s="190" t="str">
        <f t="shared" si="3"/>
        <v>0</v>
      </c>
      <c r="Q22" s="190" t="str">
        <f t="shared" si="4"/>
        <v>0</v>
      </c>
    </row>
    <row r="23" spans="1:17" x14ac:dyDescent="0.4">
      <c r="A23" s="18">
        <v>8</v>
      </c>
      <c r="B23" s="30" t="s">
        <v>1529</v>
      </c>
      <c r="C23" s="30">
        <v>10705</v>
      </c>
      <c r="D23" s="30" t="s">
        <v>1530</v>
      </c>
      <c r="E23" s="15">
        <v>1138968000</v>
      </c>
      <c r="F23" s="15">
        <v>1022554150.5900002</v>
      </c>
      <c r="G23" s="15">
        <v>-116413849.40999985</v>
      </c>
      <c r="H23" s="15">
        <v>-10.220993865499281</v>
      </c>
      <c r="I23" s="15">
        <v>960106000</v>
      </c>
      <c r="J23" s="15">
        <v>1008115685.49</v>
      </c>
      <c r="K23" s="15">
        <v>48009685.49000001</v>
      </c>
      <c r="L23" s="15">
        <v>5.0004567714398211</v>
      </c>
      <c r="M23" s="18" t="str">
        <f t="shared" si="0"/>
        <v>ไม่ผ่าน</v>
      </c>
      <c r="N23" s="18" t="str">
        <f t="shared" si="1"/>
        <v>ไม่ผ่าน</v>
      </c>
      <c r="O23" s="31" t="str">
        <f t="shared" si="5"/>
        <v>ไม่ผ่าน</v>
      </c>
      <c r="P23" s="190" t="str">
        <f t="shared" si="3"/>
        <v>0</v>
      </c>
      <c r="Q23" s="190" t="str">
        <f t="shared" si="4"/>
        <v>0</v>
      </c>
    </row>
    <row r="24" spans="1:17" x14ac:dyDescent="0.4">
      <c r="A24" s="18">
        <v>8</v>
      </c>
      <c r="B24" s="30" t="s">
        <v>1529</v>
      </c>
      <c r="C24" s="30">
        <v>11030</v>
      </c>
      <c r="D24" s="30" t="s">
        <v>1531</v>
      </c>
      <c r="E24" s="15">
        <v>72262540</v>
      </c>
      <c r="F24" s="15">
        <v>69448330.99000001</v>
      </c>
      <c r="G24" s="15">
        <v>-2814209.0099999905</v>
      </c>
      <c r="H24" s="15">
        <v>-3.8944230440834082</v>
      </c>
      <c r="I24" s="15">
        <v>67473900</v>
      </c>
      <c r="J24" s="15">
        <v>71276287.870000005</v>
      </c>
      <c r="K24" s="15">
        <v>3802387.8700000048</v>
      </c>
      <c r="L24" s="15">
        <v>5.635346215351424</v>
      </c>
      <c r="M24" s="18" t="str">
        <f t="shared" si="0"/>
        <v>ผ่าน</v>
      </c>
      <c r="N24" s="18" t="str">
        <f t="shared" si="1"/>
        <v>ไม่ผ่าน</v>
      </c>
      <c r="O24" s="31" t="str">
        <f t="shared" si="5"/>
        <v>ผ่าน</v>
      </c>
      <c r="P24" s="190" t="str">
        <f t="shared" si="3"/>
        <v>1.0</v>
      </c>
      <c r="Q24" s="190" t="str">
        <f t="shared" si="4"/>
        <v>0</v>
      </c>
    </row>
    <row r="25" spans="1:17" x14ac:dyDescent="0.4">
      <c r="A25" s="18">
        <v>8</v>
      </c>
      <c r="B25" s="30" t="s">
        <v>1529</v>
      </c>
      <c r="C25" s="30">
        <v>11031</v>
      </c>
      <c r="D25" s="30" t="s">
        <v>1532</v>
      </c>
      <c r="E25" s="15">
        <v>128329246.10999998</v>
      </c>
      <c r="F25" s="15">
        <v>117140104.49999999</v>
      </c>
      <c r="G25" s="15">
        <v>-11189141.609999999</v>
      </c>
      <c r="H25" s="15">
        <v>-8.7190893340158819</v>
      </c>
      <c r="I25" s="15">
        <v>120484912.46000001</v>
      </c>
      <c r="J25" s="15">
        <v>122617933.14</v>
      </c>
      <c r="K25" s="15">
        <v>2133020.6799999923</v>
      </c>
      <c r="L25" s="15">
        <v>1.770363306449791</v>
      </c>
      <c r="M25" s="18" t="str">
        <f t="shared" si="0"/>
        <v>ไม่ผ่าน</v>
      </c>
      <c r="N25" s="18" t="str">
        <f t="shared" si="1"/>
        <v>ผ่าน</v>
      </c>
      <c r="O25" s="31" t="str">
        <f t="shared" si="5"/>
        <v>ผ่าน</v>
      </c>
      <c r="P25" s="190" t="str">
        <f t="shared" si="3"/>
        <v>0</v>
      </c>
      <c r="Q25" s="190" t="str">
        <f t="shared" si="4"/>
        <v>1.0</v>
      </c>
    </row>
    <row r="26" spans="1:17" x14ac:dyDescent="0.4">
      <c r="A26" s="18">
        <v>8</v>
      </c>
      <c r="B26" s="30" t="s">
        <v>1529</v>
      </c>
      <c r="C26" s="30">
        <v>11032</v>
      </c>
      <c r="D26" s="30" t="s">
        <v>1533</v>
      </c>
      <c r="E26" s="15">
        <v>95275284.99000001</v>
      </c>
      <c r="F26" s="15">
        <v>104561239.57999998</v>
      </c>
      <c r="G26" s="15">
        <v>9285954.5899999738</v>
      </c>
      <c r="H26" s="15">
        <v>9.746446406300036</v>
      </c>
      <c r="I26" s="15">
        <v>88688610.870000005</v>
      </c>
      <c r="J26" s="15">
        <v>107022991.7</v>
      </c>
      <c r="K26" s="15">
        <v>18334380.829999998</v>
      </c>
      <c r="L26" s="15">
        <v>20.672756794978536</v>
      </c>
      <c r="M26" s="18" t="str">
        <f t="shared" ref="M26:M89" si="6">IF(AND(H26&gt;=-5,H26&lt;=5),"ผ่าน","ไม่ผ่าน")</f>
        <v>ไม่ผ่าน</v>
      </c>
      <c r="N26" s="18" t="str">
        <f t="shared" ref="N26:N89" si="7">IF(AND(L26&gt;=-5,L26&lt;=5),"ผ่าน","ไม่ผ่าน")</f>
        <v>ไม่ผ่าน</v>
      </c>
      <c r="O26" s="31" t="str">
        <f t="shared" si="5"/>
        <v>ไม่ผ่าน</v>
      </c>
      <c r="P26" s="190" t="str">
        <f t="shared" ref="P26:P89" si="8">IF(AND(H26&gt;=-5,H26&lt;=5),"1.0","0")</f>
        <v>0</v>
      </c>
      <c r="Q26" s="190" t="str">
        <f t="shared" ref="Q26:Q89" si="9">IF(AND(L26&gt;=-5,L26&lt;=5),"1.0","0")</f>
        <v>0</v>
      </c>
    </row>
    <row r="27" spans="1:17" x14ac:dyDescent="0.4">
      <c r="A27" s="18">
        <v>8</v>
      </c>
      <c r="B27" s="30" t="s">
        <v>1529</v>
      </c>
      <c r="C27" s="30">
        <v>11033</v>
      </c>
      <c r="D27" s="30" t="s">
        <v>1534</v>
      </c>
      <c r="E27" s="15">
        <v>41216270.479999997</v>
      </c>
      <c r="F27" s="15">
        <v>45011722.109999999</v>
      </c>
      <c r="G27" s="15">
        <v>3795451.6300000027</v>
      </c>
      <c r="H27" s="15">
        <v>9.2086246178962945</v>
      </c>
      <c r="I27" s="15">
        <v>39762435.079999998</v>
      </c>
      <c r="J27" s="15">
        <v>44041597.130000003</v>
      </c>
      <c r="K27" s="15">
        <v>4279162.0500000045</v>
      </c>
      <c r="L27" s="15">
        <v>10.76182090304718</v>
      </c>
      <c r="M27" s="18" t="str">
        <f t="shared" si="6"/>
        <v>ไม่ผ่าน</v>
      </c>
      <c r="N27" s="18" t="str">
        <f t="shared" si="7"/>
        <v>ไม่ผ่าน</v>
      </c>
      <c r="O27" s="31" t="str">
        <f t="shared" si="5"/>
        <v>ไม่ผ่าน</v>
      </c>
      <c r="P27" s="190" t="str">
        <f t="shared" si="8"/>
        <v>0</v>
      </c>
      <c r="Q27" s="190" t="str">
        <f t="shared" si="9"/>
        <v>0</v>
      </c>
    </row>
    <row r="28" spans="1:17" x14ac:dyDescent="0.4">
      <c r="A28" s="18">
        <v>8</v>
      </c>
      <c r="B28" s="30" t="s">
        <v>1529</v>
      </c>
      <c r="C28" s="30">
        <v>11034</v>
      </c>
      <c r="D28" s="30" t="s">
        <v>1535</v>
      </c>
      <c r="E28" s="15">
        <v>65835306.400000006</v>
      </c>
      <c r="F28" s="15">
        <v>66883643.269999996</v>
      </c>
      <c r="G28" s="15">
        <v>1048336.8699999899</v>
      </c>
      <c r="H28" s="15">
        <v>1.5923627113247396</v>
      </c>
      <c r="I28" s="15">
        <v>59198309.960000008</v>
      </c>
      <c r="J28" s="15">
        <v>66828902.100000001</v>
      </c>
      <c r="K28" s="15">
        <v>7630592.1399999931</v>
      </c>
      <c r="L28" s="15">
        <v>12.88988172999524</v>
      </c>
      <c r="M28" s="18" t="str">
        <f t="shared" si="6"/>
        <v>ผ่าน</v>
      </c>
      <c r="N28" s="18" t="str">
        <f t="shared" si="7"/>
        <v>ไม่ผ่าน</v>
      </c>
      <c r="O28" s="31" t="str">
        <f t="shared" si="5"/>
        <v>ผ่าน</v>
      </c>
      <c r="P28" s="190" t="str">
        <f t="shared" si="8"/>
        <v>1.0</v>
      </c>
      <c r="Q28" s="190" t="str">
        <f t="shared" si="9"/>
        <v>0</v>
      </c>
    </row>
    <row r="29" spans="1:17" x14ac:dyDescent="0.4">
      <c r="A29" s="18">
        <v>8</v>
      </c>
      <c r="B29" s="30" t="s">
        <v>1529</v>
      </c>
      <c r="C29" s="30">
        <v>11035</v>
      </c>
      <c r="D29" s="30" t="s">
        <v>1536</v>
      </c>
      <c r="E29" s="15">
        <v>93150325.930000007</v>
      </c>
      <c r="F29" s="15">
        <v>96358926.979999989</v>
      </c>
      <c r="G29" s="15">
        <v>3208601.0499999821</v>
      </c>
      <c r="H29" s="15">
        <v>3.444540873009033</v>
      </c>
      <c r="I29" s="15">
        <v>78389927.850000009</v>
      </c>
      <c r="J29" s="15">
        <v>91240874.810000002</v>
      </c>
      <c r="K29" s="15">
        <v>12850946.959999993</v>
      </c>
      <c r="L29" s="15">
        <v>16.393620089293133</v>
      </c>
      <c r="M29" s="18" t="str">
        <f t="shared" si="6"/>
        <v>ผ่าน</v>
      </c>
      <c r="N29" s="18" t="str">
        <f t="shared" si="7"/>
        <v>ไม่ผ่าน</v>
      </c>
      <c r="O29" s="31" t="str">
        <f t="shared" si="5"/>
        <v>ผ่าน</v>
      </c>
      <c r="P29" s="190" t="str">
        <f t="shared" si="8"/>
        <v>1.0</v>
      </c>
      <c r="Q29" s="190" t="str">
        <f t="shared" si="9"/>
        <v>0</v>
      </c>
    </row>
    <row r="30" spans="1:17" x14ac:dyDescent="0.4">
      <c r="A30" s="18">
        <v>8</v>
      </c>
      <c r="B30" s="30" t="s">
        <v>1529</v>
      </c>
      <c r="C30" s="30">
        <v>11036</v>
      </c>
      <c r="D30" s="30" t="s">
        <v>1537</v>
      </c>
      <c r="E30" s="15">
        <v>223030000</v>
      </c>
      <c r="F30" s="15">
        <v>230296820.45999998</v>
      </c>
      <c r="G30" s="15">
        <v>7266820.4599999785</v>
      </c>
      <c r="H30" s="15">
        <v>3.2582255570999323</v>
      </c>
      <c r="I30" s="15">
        <v>210950000</v>
      </c>
      <c r="J30" s="15">
        <v>227931795.88</v>
      </c>
      <c r="K30" s="15">
        <v>16981795.879999995</v>
      </c>
      <c r="L30" s="15">
        <v>8.0501521118748496</v>
      </c>
      <c r="M30" s="18" t="str">
        <f t="shared" si="6"/>
        <v>ผ่าน</v>
      </c>
      <c r="N30" s="18" t="str">
        <f t="shared" si="7"/>
        <v>ไม่ผ่าน</v>
      </c>
      <c r="O30" s="31" t="str">
        <f t="shared" si="5"/>
        <v>ผ่าน</v>
      </c>
      <c r="P30" s="190" t="str">
        <f t="shared" si="8"/>
        <v>1.0</v>
      </c>
      <c r="Q30" s="190" t="str">
        <f t="shared" si="9"/>
        <v>0</v>
      </c>
    </row>
    <row r="31" spans="1:17" x14ac:dyDescent="0.4">
      <c r="A31" s="18">
        <v>8</v>
      </c>
      <c r="B31" s="30" t="s">
        <v>1529</v>
      </c>
      <c r="C31" s="30">
        <v>11037</v>
      </c>
      <c r="D31" s="30" t="s">
        <v>1538</v>
      </c>
      <c r="E31" s="15">
        <v>74962401.599999994</v>
      </c>
      <c r="F31" s="15">
        <v>77762206.979999989</v>
      </c>
      <c r="G31" s="15">
        <v>2799805.3799999952</v>
      </c>
      <c r="H31" s="15">
        <v>3.7349462133561038</v>
      </c>
      <c r="I31" s="15">
        <v>72227401.599999994</v>
      </c>
      <c r="J31" s="15">
        <v>77356882.829999998</v>
      </c>
      <c r="K31" s="15">
        <v>5129481.2300000042</v>
      </c>
      <c r="L31" s="15">
        <v>7.10184932085388</v>
      </c>
      <c r="M31" s="18" t="str">
        <f t="shared" si="6"/>
        <v>ผ่าน</v>
      </c>
      <c r="N31" s="18" t="str">
        <f t="shared" si="7"/>
        <v>ไม่ผ่าน</v>
      </c>
      <c r="O31" s="31" t="str">
        <f t="shared" si="5"/>
        <v>ผ่าน</v>
      </c>
      <c r="P31" s="190" t="str">
        <f t="shared" si="8"/>
        <v>1.0</v>
      </c>
      <c r="Q31" s="190" t="str">
        <f t="shared" si="9"/>
        <v>0</v>
      </c>
    </row>
    <row r="32" spans="1:17" x14ac:dyDescent="0.4">
      <c r="A32" s="18">
        <v>8</v>
      </c>
      <c r="B32" s="30" t="s">
        <v>1529</v>
      </c>
      <c r="C32" s="30">
        <v>11038</v>
      </c>
      <c r="D32" s="30" t="s">
        <v>1539</v>
      </c>
      <c r="E32" s="15">
        <v>70085643.979999989</v>
      </c>
      <c r="F32" s="15">
        <v>72488684.969999999</v>
      </c>
      <c r="G32" s="15">
        <v>2403040.9900000095</v>
      </c>
      <c r="H32" s="15">
        <v>3.4287207101724766</v>
      </c>
      <c r="I32" s="15">
        <v>65455857.100000001</v>
      </c>
      <c r="J32" s="15">
        <v>70837128.670000002</v>
      </c>
      <c r="K32" s="15">
        <v>5381271.5700000003</v>
      </c>
      <c r="L32" s="15">
        <v>8.2212223755297824</v>
      </c>
      <c r="M32" s="18" t="str">
        <f t="shared" si="6"/>
        <v>ผ่าน</v>
      </c>
      <c r="N32" s="18" t="str">
        <f t="shared" si="7"/>
        <v>ไม่ผ่าน</v>
      </c>
      <c r="O32" s="31" t="str">
        <f t="shared" si="5"/>
        <v>ผ่าน</v>
      </c>
      <c r="P32" s="190" t="str">
        <f t="shared" si="8"/>
        <v>1.0</v>
      </c>
      <c r="Q32" s="190" t="str">
        <f t="shared" si="9"/>
        <v>0</v>
      </c>
    </row>
    <row r="33" spans="1:17" x14ac:dyDescent="0.4">
      <c r="A33" s="18">
        <v>8</v>
      </c>
      <c r="B33" s="30" t="s">
        <v>1529</v>
      </c>
      <c r="C33" s="30">
        <v>11039</v>
      </c>
      <c r="D33" s="30" t="s">
        <v>1540</v>
      </c>
      <c r="E33" s="15">
        <v>84447172.180000007</v>
      </c>
      <c r="F33" s="15">
        <v>100552582.08</v>
      </c>
      <c r="G33" s="15">
        <v>16105409.899999991</v>
      </c>
      <c r="H33" s="15">
        <v>19.071579881527761</v>
      </c>
      <c r="I33" s="15">
        <v>80008132.24000001</v>
      </c>
      <c r="J33" s="15">
        <v>89186548.349999994</v>
      </c>
      <c r="K33" s="15">
        <v>9178416.1099999845</v>
      </c>
      <c r="L33" s="15">
        <v>11.471853989126423</v>
      </c>
      <c r="M33" s="18" t="str">
        <f t="shared" si="6"/>
        <v>ไม่ผ่าน</v>
      </c>
      <c r="N33" s="18" t="str">
        <f t="shared" si="7"/>
        <v>ไม่ผ่าน</v>
      </c>
      <c r="O33" s="31" t="str">
        <f t="shared" si="5"/>
        <v>ไม่ผ่าน</v>
      </c>
      <c r="P33" s="190" t="str">
        <f t="shared" si="8"/>
        <v>0</v>
      </c>
      <c r="Q33" s="190" t="str">
        <f t="shared" si="9"/>
        <v>0</v>
      </c>
    </row>
    <row r="34" spans="1:17" x14ac:dyDescent="0.4">
      <c r="A34" s="18">
        <v>8</v>
      </c>
      <c r="B34" s="30" t="s">
        <v>1529</v>
      </c>
      <c r="C34" s="30">
        <v>11447</v>
      </c>
      <c r="D34" s="30" t="s">
        <v>1541</v>
      </c>
      <c r="E34" s="15">
        <v>163497079.81</v>
      </c>
      <c r="F34" s="15">
        <v>181217520.89000002</v>
      </c>
      <c r="G34" s="15">
        <v>17720441.080000013</v>
      </c>
      <c r="H34" s="15">
        <v>10.838383841835549</v>
      </c>
      <c r="I34" s="15">
        <v>145046505.72999999</v>
      </c>
      <c r="J34" s="15">
        <v>157885174.43000001</v>
      </c>
      <c r="K34" s="15">
        <v>12838668.700000018</v>
      </c>
      <c r="L34" s="15">
        <v>8.851415368736177</v>
      </c>
      <c r="M34" s="18" t="str">
        <f t="shared" si="6"/>
        <v>ไม่ผ่าน</v>
      </c>
      <c r="N34" s="18" t="str">
        <f t="shared" si="7"/>
        <v>ไม่ผ่าน</v>
      </c>
      <c r="O34" s="31" t="str">
        <f t="shared" si="5"/>
        <v>ไม่ผ่าน</v>
      </c>
      <c r="P34" s="190" t="str">
        <f t="shared" si="8"/>
        <v>0</v>
      </c>
      <c r="Q34" s="190" t="str">
        <f t="shared" si="9"/>
        <v>0</v>
      </c>
    </row>
    <row r="35" spans="1:17" x14ac:dyDescent="0.4">
      <c r="A35" s="18">
        <v>8</v>
      </c>
      <c r="B35" s="30" t="s">
        <v>1529</v>
      </c>
      <c r="C35" s="30">
        <v>14133</v>
      </c>
      <c r="D35" s="30" t="s">
        <v>1542</v>
      </c>
      <c r="E35" s="15">
        <v>79428284.010000005</v>
      </c>
      <c r="F35" s="15">
        <v>80863622.029999986</v>
      </c>
      <c r="G35" s="15">
        <v>1435338.0199999809</v>
      </c>
      <c r="H35" s="15">
        <v>1.8070867800936907</v>
      </c>
      <c r="I35" s="15">
        <v>68712992.019999996</v>
      </c>
      <c r="J35" s="15">
        <v>73359125.129999995</v>
      </c>
      <c r="K35" s="15">
        <v>4646133.1099999994</v>
      </c>
      <c r="L35" s="15">
        <v>6.7616515791477543</v>
      </c>
      <c r="M35" s="18" t="str">
        <f t="shared" si="6"/>
        <v>ผ่าน</v>
      </c>
      <c r="N35" s="18" t="str">
        <f t="shared" si="7"/>
        <v>ไม่ผ่าน</v>
      </c>
      <c r="O35" s="31" t="str">
        <f t="shared" si="5"/>
        <v>ผ่าน</v>
      </c>
      <c r="P35" s="190" t="str">
        <f t="shared" si="8"/>
        <v>1.0</v>
      </c>
      <c r="Q35" s="190" t="str">
        <f t="shared" si="9"/>
        <v>0</v>
      </c>
    </row>
    <row r="36" spans="1:17" x14ac:dyDescent="0.4">
      <c r="A36" s="18">
        <v>8</v>
      </c>
      <c r="B36" s="30" t="s">
        <v>1529</v>
      </c>
      <c r="C36" s="30">
        <v>28861</v>
      </c>
      <c r="D36" s="30" t="s">
        <v>1543</v>
      </c>
      <c r="E36" s="15">
        <v>53262284.319999993</v>
      </c>
      <c r="F36" s="15">
        <v>64671000.689999998</v>
      </c>
      <c r="G36" s="15">
        <v>11408716.370000005</v>
      </c>
      <c r="H36" s="15">
        <v>21.419878091327057</v>
      </c>
      <c r="I36" s="15">
        <v>49306405.440000005</v>
      </c>
      <c r="J36" s="15">
        <v>54565670.079999998</v>
      </c>
      <c r="K36" s="15">
        <v>5259264.6399999931</v>
      </c>
      <c r="L36" s="15">
        <v>10.666493720374504</v>
      </c>
      <c r="M36" s="18" t="str">
        <f t="shared" si="6"/>
        <v>ไม่ผ่าน</v>
      </c>
      <c r="N36" s="18" t="str">
        <f t="shared" si="7"/>
        <v>ไม่ผ่าน</v>
      </c>
      <c r="O36" s="31" t="str">
        <f t="shared" si="5"/>
        <v>ไม่ผ่าน</v>
      </c>
      <c r="P36" s="190" t="str">
        <f t="shared" si="8"/>
        <v>0</v>
      </c>
      <c r="Q36" s="190" t="str">
        <f t="shared" si="9"/>
        <v>0</v>
      </c>
    </row>
    <row r="37" spans="1:17" x14ac:dyDescent="0.4">
      <c r="A37" s="18">
        <v>8</v>
      </c>
      <c r="B37" s="30" t="s">
        <v>1544</v>
      </c>
      <c r="C37" s="30">
        <v>10710</v>
      </c>
      <c r="D37" s="30" t="s">
        <v>1545</v>
      </c>
      <c r="E37" s="15">
        <v>2091265831.0200002</v>
      </c>
      <c r="F37" s="15">
        <v>1914041769.5699999</v>
      </c>
      <c r="G37" s="15">
        <v>-177224061.45000029</v>
      </c>
      <c r="H37" s="15">
        <v>-8.4744875004035478</v>
      </c>
      <c r="I37" s="15">
        <v>1787089966.9199998</v>
      </c>
      <c r="J37" s="15">
        <v>1758323042.9100001</v>
      </c>
      <c r="K37" s="15">
        <v>-28766924.009999752</v>
      </c>
      <c r="L37" s="15">
        <v>-1.6097076556016232</v>
      </c>
      <c r="M37" s="18" t="str">
        <f t="shared" si="6"/>
        <v>ไม่ผ่าน</v>
      </c>
      <c r="N37" s="18" t="str">
        <f t="shared" si="7"/>
        <v>ผ่าน</v>
      </c>
      <c r="O37" s="31" t="str">
        <f t="shared" si="5"/>
        <v>ผ่าน</v>
      </c>
      <c r="P37" s="190" t="str">
        <f t="shared" si="8"/>
        <v>0</v>
      </c>
      <c r="Q37" s="190" t="str">
        <f t="shared" si="9"/>
        <v>1.0</v>
      </c>
    </row>
    <row r="38" spans="1:17" x14ac:dyDescent="0.4">
      <c r="A38" s="18">
        <v>8</v>
      </c>
      <c r="B38" s="30" t="s">
        <v>1544</v>
      </c>
      <c r="C38" s="30">
        <v>11089</v>
      </c>
      <c r="D38" s="30" t="s">
        <v>1546</v>
      </c>
      <c r="E38" s="15">
        <v>81985545.609999985</v>
      </c>
      <c r="F38" s="15">
        <v>89076132.200000003</v>
      </c>
      <c r="G38" s="15">
        <v>7090586.5900000185</v>
      </c>
      <c r="H38" s="15">
        <v>8.6485813288716606</v>
      </c>
      <c r="I38" s="15">
        <v>75473852.670000002</v>
      </c>
      <c r="J38" s="15">
        <v>84367935.019999996</v>
      </c>
      <c r="K38" s="15">
        <v>8894082.349999994</v>
      </c>
      <c r="L38" s="15">
        <v>11.784322696349236</v>
      </c>
      <c r="M38" s="18" t="str">
        <f t="shared" si="6"/>
        <v>ไม่ผ่าน</v>
      </c>
      <c r="N38" s="18" t="str">
        <f t="shared" si="7"/>
        <v>ไม่ผ่าน</v>
      </c>
      <c r="O38" s="31" t="str">
        <f t="shared" si="5"/>
        <v>ไม่ผ่าน</v>
      </c>
      <c r="P38" s="190" t="str">
        <f t="shared" si="8"/>
        <v>0</v>
      </c>
      <c r="Q38" s="190" t="str">
        <f t="shared" si="9"/>
        <v>0</v>
      </c>
    </row>
    <row r="39" spans="1:17" x14ac:dyDescent="0.4">
      <c r="A39" s="18">
        <v>8</v>
      </c>
      <c r="B39" s="30" t="s">
        <v>1544</v>
      </c>
      <c r="C39" s="30">
        <v>11090</v>
      </c>
      <c r="D39" s="30" t="s">
        <v>1547</v>
      </c>
      <c r="E39" s="15">
        <v>65299904.530000001</v>
      </c>
      <c r="F39" s="15">
        <v>64055775.049999997</v>
      </c>
      <c r="G39" s="15">
        <v>-1244129.4800000042</v>
      </c>
      <c r="H39" s="15">
        <v>-1.9052546691372692</v>
      </c>
      <c r="I39" s="15">
        <v>58476791.789999992</v>
      </c>
      <c r="J39" s="15">
        <v>63655596.25</v>
      </c>
      <c r="K39" s="15">
        <v>5178804.4600000083</v>
      </c>
      <c r="L39" s="15">
        <v>8.8561706302185108</v>
      </c>
      <c r="M39" s="18" t="str">
        <f t="shared" si="6"/>
        <v>ผ่าน</v>
      </c>
      <c r="N39" s="18" t="str">
        <f t="shared" si="7"/>
        <v>ไม่ผ่าน</v>
      </c>
      <c r="O39" s="31" t="str">
        <f t="shared" si="5"/>
        <v>ผ่าน</v>
      </c>
      <c r="P39" s="190" t="str">
        <f t="shared" si="8"/>
        <v>1.0</v>
      </c>
      <c r="Q39" s="190" t="str">
        <f t="shared" si="9"/>
        <v>0</v>
      </c>
    </row>
    <row r="40" spans="1:17" x14ac:dyDescent="0.4">
      <c r="A40" s="18">
        <v>8</v>
      </c>
      <c r="B40" s="30" t="s">
        <v>1544</v>
      </c>
      <c r="C40" s="30">
        <v>11091</v>
      </c>
      <c r="D40" s="30" t="s">
        <v>1548</v>
      </c>
      <c r="E40" s="15">
        <v>184693838.47999999</v>
      </c>
      <c r="F40" s="15">
        <v>189153846.94999999</v>
      </c>
      <c r="G40" s="15">
        <v>4460008.4699999988</v>
      </c>
      <c r="H40" s="15">
        <v>2.414811726641851</v>
      </c>
      <c r="I40" s="15">
        <v>175055300</v>
      </c>
      <c r="J40" s="15">
        <v>181146716.30000001</v>
      </c>
      <c r="K40" s="15">
        <v>6091416.3000000119</v>
      </c>
      <c r="L40" s="15">
        <v>3.4797097260123011</v>
      </c>
      <c r="M40" s="18" t="str">
        <f t="shared" si="6"/>
        <v>ผ่าน</v>
      </c>
      <c r="N40" s="18" t="str">
        <f t="shared" si="7"/>
        <v>ผ่าน</v>
      </c>
      <c r="O40" s="31" t="str">
        <f t="shared" si="5"/>
        <v>ผ่าน</v>
      </c>
      <c r="P40" s="190" t="str">
        <f t="shared" si="8"/>
        <v>1.0</v>
      </c>
      <c r="Q40" s="190" t="str">
        <f t="shared" si="9"/>
        <v>1.0</v>
      </c>
    </row>
    <row r="41" spans="1:17" x14ac:dyDescent="0.4">
      <c r="A41" s="18">
        <v>8</v>
      </c>
      <c r="B41" s="30" t="s">
        <v>1544</v>
      </c>
      <c r="C41" s="30">
        <v>11092</v>
      </c>
      <c r="D41" s="30" t="s">
        <v>1549</v>
      </c>
      <c r="E41" s="15">
        <v>161989706.93000001</v>
      </c>
      <c r="F41" s="15">
        <v>165281400.63</v>
      </c>
      <c r="G41" s="15">
        <v>3291693.6999999881</v>
      </c>
      <c r="H41" s="15">
        <v>2.0320388019606797</v>
      </c>
      <c r="I41" s="15">
        <v>153332873.99000001</v>
      </c>
      <c r="J41" s="15">
        <v>155859342.18000001</v>
      </c>
      <c r="K41" s="15">
        <v>2526468.1899999976</v>
      </c>
      <c r="L41" s="15">
        <v>1.6477015817004563</v>
      </c>
      <c r="M41" s="18" t="str">
        <f t="shared" si="6"/>
        <v>ผ่าน</v>
      </c>
      <c r="N41" s="18" t="str">
        <f t="shared" si="7"/>
        <v>ผ่าน</v>
      </c>
      <c r="O41" s="31" t="str">
        <f t="shared" si="5"/>
        <v>ผ่าน</v>
      </c>
      <c r="P41" s="190" t="str">
        <f t="shared" si="8"/>
        <v>1.0</v>
      </c>
      <c r="Q41" s="190" t="str">
        <f t="shared" si="9"/>
        <v>1.0</v>
      </c>
    </row>
    <row r="42" spans="1:17" x14ac:dyDescent="0.4">
      <c r="A42" s="18">
        <v>8</v>
      </c>
      <c r="B42" s="30" t="s">
        <v>1544</v>
      </c>
      <c r="C42" s="30">
        <v>11093</v>
      </c>
      <c r="D42" s="30" t="s">
        <v>1550</v>
      </c>
      <c r="E42" s="15">
        <v>103627787.58</v>
      </c>
      <c r="F42" s="15">
        <v>111327061.41</v>
      </c>
      <c r="G42" s="15">
        <v>7699273.8299999982</v>
      </c>
      <c r="H42" s="15">
        <v>7.4297386924874838</v>
      </c>
      <c r="I42" s="15">
        <v>95714567.37999998</v>
      </c>
      <c r="J42" s="15">
        <v>95116408.760000005</v>
      </c>
      <c r="K42" s="15">
        <v>-598158.61999997497</v>
      </c>
      <c r="L42" s="15">
        <v>-0.62494000273250261</v>
      </c>
      <c r="M42" s="18" t="str">
        <f t="shared" si="6"/>
        <v>ไม่ผ่าน</v>
      </c>
      <c r="N42" s="18" t="str">
        <f t="shared" si="7"/>
        <v>ผ่าน</v>
      </c>
      <c r="O42" s="31" t="str">
        <f t="shared" si="5"/>
        <v>ผ่าน</v>
      </c>
      <c r="P42" s="190" t="str">
        <f t="shared" si="8"/>
        <v>0</v>
      </c>
      <c r="Q42" s="190" t="str">
        <f t="shared" si="9"/>
        <v>1.0</v>
      </c>
    </row>
    <row r="43" spans="1:17" x14ac:dyDescent="0.4">
      <c r="A43" s="18">
        <v>8</v>
      </c>
      <c r="B43" s="30" t="s">
        <v>1544</v>
      </c>
      <c r="C43" s="30">
        <v>11094</v>
      </c>
      <c r="D43" s="30" t="s">
        <v>1551</v>
      </c>
      <c r="E43" s="15">
        <v>40297558.209999993</v>
      </c>
      <c r="F43" s="15">
        <v>43119318.059999995</v>
      </c>
      <c r="G43" s="15">
        <v>2821759.8500000015</v>
      </c>
      <c r="H43" s="15">
        <v>7.0023097560779028</v>
      </c>
      <c r="I43" s="15">
        <v>38208014.729999997</v>
      </c>
      <c r="J43" s="15">
        <v>40352511.270000003</v>
      </c>
      <c r="K43" s="15">
        <v>2144496.5400000066</v>
      </c>
      <c r="L43" s="15">
        <v>5.6126876917166815</v>
      </c>
      <c r="M43" s="18" t="str">
        <f t="shared" si="6"/>
        <v>ไม่ผ่าน</v>
      </c>
      <c r="N43" s="18" t="str">
        <f t="shared" si="7"/>
        <v>ไม่ผ่าน</v>
      </c>
      <c r="O43" s="31" t="str">
        <f t="shared" si="5"/>
        <v>ไม่ผ่าน</v>
      </c>
      <c r="P43" s="190" t="str">
        <f t="shared" si="8"/>
        <v>0</v>
      </c>
      <c r="Q43" s="190" t="str">
        <f t="shared" si="9"/>
        <v>0</v>
      </c>
    </row>
    <row r="44" spans="1:17" x14ac:dyDescent="0.4">
      <c r="A44" s="18">
        <v>8</v>
      </c>
      <c r="B44" s="30" t="s">
        <v>1544</v>
      </c>
      <c r="C44" s="30">
        <v>11095</v>
      </c>
      <c r="D44" s="30" t="s">
        <v>1552</v>
      </c>
      <c r="E44" s="15">
        <v>328000149.88999999</v>
      </c>
      <c r="F44" s="15">
        <v>326824826.21000004</v>
      </c>
      <c r="G44" s="15">
        <v>-1175323.6799999475</v>
      </c>
      <c r="H44" s="15">
        <v>-0.35833022649352775</v>
      </c>
      <c r="I44" s="15">
        <v>310562584.30000007</v>
      </c>
      <c r="J44" s="15">
        <v>328071316.72000003</v>
      </c>
      <c r="K44" s="15">
        <v>17508732.419999957</v>
      </c>
      <c r="L44" s="15">
        <v>5.6377468842436969</v>
      </c>
      <c r="M44" s="18" t="str">
        <f t="shared" si="6"/>
        <v>ผ่าน</v>
      </c>
      <c r="N44" s="18" t="str">
        <f t="shared" si="7"/>
        <v>ไม่ผ่าน</v>
      </c>
      <c r="O44" s="31" t="str">
        <f t="shared" si="5"/>
        <v>ผ่าน</v>
      </c>
      <c r="P44" s="190" t="str">
        <f t="shared" si="8"/>
        <v>1.0</v>
      </c>
      <c r="Q44" s="190" t="str">
        <f t="shared" si="9"/>
        <v>0</v>
      </c>
    </row>
    <row r="45" spans="1:17" x14ac:dyDescent="0.4">
      <c r="A45" s="18">
        <v>8</v>
      </c>
      <c r="B45" s="30" t="s">
        <v>1544</v>
      </c>
      <c r="C45" s="30">
        <v>11096</v>
      </c>
      <c r="D45" s="30" t="s">
        <v>1553</v>
      </c>
      <c r="E45" s="15">
        <v>83235189.370000005</v>
      </c>
      <c r="F45" s="15">
        <v>82785135.860000014</v>
      </c>
      <c r="G45" s="15">
        <v>-450053.50999999046</v>
      </c>
      <c r="H45" s="15">
        <v>-0.54070101048175279</v>
      </c>
      <c r="I45" s="15">
        <v>75975961.769999996</v>
      </c>
      <c r="J45" s="15">
        <v>81815446.099999994</v>
      </c>
      <c r="K45" s="15">
        <v>5839484.3299999982</v>
      </c>
      <c r="L45" s="15">
        <v>7.6859630256181726</v>
      </c>
      <c r="M45" s="18" t="str">
        <f t="shared" si="6"/>
        <v>ผ่าน</v>
      </c>
      <c r="N45" s="18" t="str">
        <f t="shared" si="7"/>
        <v>ไม่ผ่าน</v>
      </c>
      <c r="O45" s="31" t="str">
        <f t="shared" si="5"/>
        <v>ผ่าน</v>
      </c>
      <c r="P45" s="190" t="str">
        <f t="shared" si="8"/>
        <v>1.0</v>
      </c>
      <c r="Q45" s="190" t="str">
        <f t="shared" si="9"/>
        <v>0</v>
      </c>
    </row>
    <row r="46" spans="1:17" x14ac:dyDescent="0.4">
      <c r="A46" s="18">
        <v>8</v>
      </c>
      <c r="B46" s="30" t="s">
        <v>1544</v>
      </c>
      <c r="C46" s="30">
        <v>11097</v>
      </c>
      <c r="D46" s="30" t="s">
        <v>1554</v>
      </c>
      <c r="E46" s="15">
        <v>165823408.25999999</v>
      </c>
      <c r="F46" s="15">
        <v>159438430.98000002</v>
      </c>
      <c r="G46" s="15">
        <v>-6384977.2799999714</v>
      </c>
      <c r="H46" s="15">
        <v>-3.8504680050893385</v>
      </c>
      <c r="I46" s="15">
        <v>155723583.47999999</v>
      </c>
      <c r="J46" s="15">
        <v>149747414.25999999</v>
      </c>
      <c r="K46" s="15">
        <v>-5976169.2199999988</v>
      </c>
      <c r="L46" s="15">
        <v>-3.8376776891777182</v>
      </c>
      <c r="M46" s="18" t="str">
        <f t="shared" si="6"/>
        <v>ผ่าน</v>
      </c>
      <c r="N46" s="18" t="str">
        <f t="shared" si="7"/>
        <v>ผ่าน</v>
      </c>
      <c r="O46" s="31" t="str">
        <f t="shared" si="5"/>
        <v>ผ่าน</v>
      </c>
      <c r="P46" s="190" t="str">
        <f t="shared" si="8"/>
        <v>1.0</v>
      </c>
      <c r="Q46" s="190" t="str">
        <f t="shared" si="9"/>
        <v>1.0</v>
      </c>
    </row>
    <row r="47" spans="1:17" x14ac:dyDescent="0.4">
      <c r="A47" s="18">
        <v>8</v>
      </c>
      <c r="B47" s="30" t="s">
        <v>1544</v>
      </c>
      <c r="C47" s="30">
        <v>11098</v>
      </c>
      <c r="D47" s="30" t="s">
        <v>1555</v>
      </c>
      <c r="E47" s="15">
        <v>160165255.55000001</v>
      </c>
      <c r="F47" s="15">
        <v>159535606.19999999</v>
      </c>
      <c r="G47" s="15">
        <v>-629649.35000002384</v>
      </c>
      <c r="H47" s="15">
        <v>-0.39312480589990473</v>
      </c>
      <c r="I47" s="15">
        <v>151247002.80000001</v>
      </c>
      <c r="J47" s="15">
        <v>153051177.63</v>
      </c>
      <c r="K47" s="15">
        <v>1804174.8299999833</v>
      </c>
      <c r="L47" s="15">
        <v>1.1928665008890895</v>
      </c>
      <c r="M47" s="18" t="str">
        <f t="shared" si="6"/>
        <v>ผ่าน</v>
      </c>
      <c r="N47" s="18" t="str">
        <f t="shared" si="7"/>
        <v>ผ่าน</v>
      </c>
      <c r="O47" s="31" t="str">
        <f t="shared" si="5"/>
        <v>ผ่าน</v>
      </c>
      <c r="P47" s="190" t="str">
        <f t="shared" si="8"/>
        <v>1.0</v>
      </c>
      <c r="Q47" s="190" t="str">
        <f t="shared" si="9"/>
        <v>1.0</v>
      </c>
    </row>
    <row r="48" spans="1:17" x14ac:dyDescent="0.4">
      <c r="A48" s="18">
        <v>8</v>
      </c>
      <c r="B48" s="30" t="s">
        <v>1544</v>
      </c>
      <c r="C48" s="30">
        <v>11099</v>
      </c>
      <c r="D48" s="30" t="s">
        <v>1556</v>
      </c>
      <c r="E48" s="15">
        <v>80962686.289999992</v>
      </c>
      <c r="F48" s="15">
        <v>80946730.760000005</v>
      </c>
      <c r="G48" s="15">
        <v>-15955.529999986291</v>
      </c>
      <c r="H48" s="15">
        <v>-1.9707263594040382E-2</v>
      </c>
      <c r="I48" s="15">
        <v>76103140.469999999</v>
      </c>
      <c r="J48" s="15">
        <v>77140181.159999996</v>
      </c>
      <c r="K48" s="15">
        <v>1037040.6899999976</v>
      </c>
      <c r="L48" s="15">
        <v>1.3626779178827726</v>
      </c>
      <c r="M48" s="18" t="str">
        <f t="shared" si="6"/>
        <v>ผ่าน</v>
      </c>
      <c r="N48" s="18" t="str">
        <f t="shared" si="7"/>
        <v>ผ่าน</v>
      </c>
      <c r="O48" s="31" t="str">
        <f t="shared" si="5"/>
        <v>ผ่าน</v>
      </c>
      <c r="P48" s="190" t="str">
        <f t="shared" si="8"/>
        <v>1.0</v>
      </c>
      <c r="Q48" s="190" t="str">
        <f t="shared" si="9"/>
        <v>1.0</v>
      </c>
    </row>
    <row r="49" spans="1:17" x14ac:dyDescent="0.4">
      <c r="A49" s="18">
        <v>8</v>
      </c>
      <c r="B49" s="30" t="s">
        <v>1544</v>
      </c>
      <c r="C49" s="30">
        <v>11100</v>
      </c>
      <c r="D49" s="30" t="s">
        <v>1557</v>
      </c>
      <c r="E49" s="15">
        <v>52011089.429999992</v>
      </c>
      <c r="F49" s="15">
        <v>60668273.730000004</v>
      </c>
      <c r="G49" s="15">
        <v>8657184.3000000119</v>
      </c>
      <c r="H49" s="15">
        <v>16.644881687493644</v>
      </c>
      <c r="I49" s="15">
        <v>49516288.019999996</v>
      </c>
      <c r="J49" s="15">
        <v>51793396.719999999</v>
      </c>
      <c r="K49" s="15">
        <v>2277108.700000003</v>
      </c>
      <c r="L49" s="15">
        <v>4.5987063874421725</v>
      </c>
      <c r="M49" s="18" t="str">
        <f t="shared" si="6"/>
        <v>ไม่ผ่าน</v>
      </c>
      <c r="N49" s="18" t="str">
        <f t="shared" si="7"/>
        <v>ผ่าน</v>
      </c>
      <c r="O49" s="31" t="str">
        <f t="shared" si="5"/>
        <v>ผ่าน</v>
      </c>
      <c r="P49" s="190" t="str">
        <f t="shared" si="8"/>
        <v>0</v>
      </c>
      <c r="Q49" s="190" t="str">
        <f t="shared" si="9"/>
        <v>1.0</v>
      </c>
    </row>
    <row r="50" spans="1:17" x14ac:dyDescent="0.4">
      <c r="A50" s="18">
        <v>8</v>
      </c>
      <c r="B50" s="30" t="s">
        <v>1544</v>
      </c>
      <c r="C50" s="30">
        <v>11101</v>
      </c>
      <c r="D50" s="30" t="s">
        <v>1558</v>
      </c>
      <c r="E50" s="15">
        <v>89825690.400000006</v>
      </c>
      <c r="F50" s="15">
        <v>90276711.579999983</v>
      </c>
      <c r="G50" s="15">
        <v>451021.17999997735</v>
      </c>
      <c r="H50" s="15">
        <v>0.5021071121096301</v>
      </c>
      <c r="I50" s="15">
        <v>86694123.25999999</v>
      </c>
      <c r="J50" s="15">
        <v>89756615.230000004</v>
      </c>
      <c r="K50" s="15">
        <v>3062491.9700000137</v>
      </c>
      <c r="L50" s="15">
        <v>3.5325254525216754</v>
      </c>
      <c r="M50" s="18" t="str">
        <f t="shared" si="6"/>
        <v>ผ่าน</v>
      </c>
      <c r="N50" s="18" t="str">
        <f t="shared" si="7"/>
        <v>ผ่าน</v>
      </c>
      <c r="O50" s="31" t="str">
        <f t="shared" si="5"/>
        <v>ผ่าน</v>
      </c>
      <c r="P50" s="190" t="str">
        <f t="shared" si="8"/>
        <v>1.0</v>
      </c>
      <c r="Q50" s="190" t="str">
        <f t="shared" si="9"/>
        <v>1.0</v>
      </c>
    </row>
    <row r="51" spans="1:17" x14ac:dyDescent="0.4">
      <c r="A51" s="18">
        <v>8</v>
      </c>
      <c r="B51" s="30" t="s">
        <v>1544</v>
      </c>
      <c r="C51" s="30">
        <v>11102</v>
      </c>
      <c r="D51" s="30" t="s">
        <v>1559</v>
      </c>
      <c r="E51" s="15">
        <v>78862253.840000004</v>
      </c>
      <c r="F51" s="15">
        <v>76232465.129999995</v>
      </c>
      <c r="G51" s="15">
        <v>-2629788.7100000083</v>
      </c>
      <c r="H51" s="15">
        <v>-3.3346608573164365</v>
      </c>
      <c r="I51" s="15">
        <v>68365512.560000002</v>
      </c>
      <c r="J51" s="15">
        <v>71419999.540000007</v>
      </c>
      <c r="K51" s="15">
        <v>3054486.9800000042</v>
      </c>
      <c r="L51" s="15">
        <v>4.4678769537773562</v>
      </c>
      <c r="M51" s="18" t="str">
        <f t="shared" si="6"/>
        <v>ผ่าน</v>
      </c>
      <c r="N51" s="18" t="str">
        <f t="shared" si="7"/>
        <v>ผ่าน</v>
      </c>
      <c r="O51" s="31" t="str">
        <f t="shared" si="5"/>
        <v>ผ่าน</v>
      </c>
      <c r="P51" s="190" t="str">
        <f t="shared" si="8"/>
        <v>1.0</v>
      </c>
      <c r="Q51" s="190" t="str">
        <f t="shared" si="9"/>
        <v>1.0</v>
      </c>
    </row>
    <row r="52" spans="1:17" x14ac:dyDescent="0.4">
      <c r="A52" s="18">
        <v>8</v>
      </c>
      <c r="B52" s="30" t="s">
        <v>1544</v>
      </c>
      <c r="C52" s="30">
        <v>11103</v>
      </c>
      <c r="D52" s="30" t="s">
        <v>1560</v>
      </c>
      <c r="E52" s="15">
        <v>79324118.74000001</v>
      </c>
      <c r="F52" s="15">
        <v>74059959.449999988</v>
      </c>
      <c r="G52" s="15">
        <v>-5264159.2900000215</v>
      </c>
      <c r="H52" s="15">
        <v>-6.6362657078540153</v>
      </c>
      <c r="I52" s="15">
        <v>63429543</v>
      </c>
      <c r="J52" s="15">
        <v>66549361.060000002</v>
      </c>
      <c r="K52" s="15">
        <v>3119818.0600000024</v>
      </c>
      <c r="L52" s="15">
        <v>4.9185567362514382</v>
      </c>
      <c r="M52" s="18" t="str">
        <f t="shared" si="6"/>
        <v>ไม่ผ่าน</v>
      </c>
      <c r="N52" s="18" t="str">
        <f t="shared" si="7"/>
        <v>ผ่าน</v>
      </c>
      <c r="O52" s="31" t="str">
        <f t="shared" si="5"/>
        <v>ผ่าน</v>
      </c>
      <c r="P52" s="190" t="str">
        <f t="shared" si="8"/>
        <v>0</v>
      </c>
      <c r="Q52" s="190" t="str">
        <f t="shared" si="9"/>
        <v>1.0</v>
      </c>
    </row>
    <row r="53" spans="1:17" x14ac:dyDescent="0.4">
      <c r="A53" s="18">
        <v>8</v>
      </c>
      <c r="B53" s="30" t="s">
        <v>1544</v>
      </c>
      <c r="C53" s="30">
        <v>11450</v>
      </c>
      <c r="D53" s="30" t="s">
        <v>1561</v>
      </c>
      <c r="E53" s="15">
        <v>519414393.58000004</v>
      </c>
      <c r="F53" s="15">
        <v>492515205.57999998</v>
      </c>
      <c r="G53" s="15">
        <v>-26899188.00000006</v>
      </c>
      <c r="H53" s="15">
        <v>-5.1787529056714625</v>
      </c>
      <c r="I53" s="15">
        <v>479070282.28000003</v>
      </c>
      <c r="J53" s="15">
        <v>433031257.44</v>
      </c>
      <c r="K53" s="15">
        <v>-46039024.840000033</v>
      </c>
      <c r="L53" s="15">
        <v>-9.6100773817341096</v>
      </c>
      <c r="M53" s="18" t="str">
        <f t="shared" si="6"/>
        <v>ไม่ผ่าน</v>
      </c>
      <c r="N53" s="18" t="str">
        <f t="shared" si="7"/>
        <v>ไม่ผ่าน</v>
      </c>
      <c r="O53" s="31" t="str">
        <f t="shared" si="5"/>
        <v>ไม่ผ่าน</v>
      </c>
      <c r="P53" s="190" t="str">
        <f t="shared" si="8"/>
        <v>0</v>
      </c>
      <c r="Q53" s="190" t="str">
        <f t="shared" si="9"/>
        <v>0</v>
      </c>
    </row>
    <row r="54" spans="1:17" x14ac:dyDescent="0.4">
      <c r="A54" s="18">
        <v>8</v>
      </c>
      <c r="B54" s="30" t="s">
        <v>1544</v>
      </c>
      <c r="C54" s="30">
        <v>21323</v>
      </c>
      <c r="D54" s="30" t="s">
        <v>1562</v>
      </c>
      <c r="E54" s="15">
        <v>85004044.710000008</v>
      </c>
      <c r="F54" s="15">
        <v>90169959.290000007</v>
      </c>
      <c r="G54" s="15">
        <v>5165914.5799999982</v>
      </c>
      <c r="H54" s="15">
        <v>6.0772573794859337</v>
      </c>
      <c r="I54" s="15">
        <v>74307833.280000001</v>
      </c>
      <c r="J54" s="15">
        <v>75648947.939999998</v>
      </c>
      <c r="K54" s="15">
        <v>1341114.6599999964</v>
      </c>
      <c r="L54" s="15">
        <v>1.8048092654599823</v>
      </c>
      <c r="M54" s="18" t="str">
        <f t="shared" si="6"/>
        <v>ไม่ผ่าน</v>
      </c>
      <c r="N54" s="18" t="str">
        <f t="shared" si="7"/>
        <v>ผ่าน</v>
      </c>
      <c r="O54" s="31" t="str">
        <f t="shared" si="5"/>
        <v>ผ่าน</v>
      </c>
      <c r="P54" s="190" t="str">
        <f t="shared" si="8"/>
        <v>0</v>
      </c>
      <c r="Q54" s="190" t="str">
        <f t="shared" si="9"/>
        <v>1.0</v>
      </c>
    </row>
    <row r="55" spans="1:17" x14ac:dyDescent="0.4">
      <c r="A55" s="18">
        <v>8</v>
      </c>
      <c r="B55" s="30" t="s">
        <v>1563</v>
      </c>
      <c r="C55" s="30">
        <v>10706</v>
      </c>
      <c r="D55" s="30" t="s">
        <v>1564</v>
      </c>
      <c r="E55" s="15">
        <v>875600000</v>
      </c>
      <c r="F55" s="15">
        <v>965657118.06000006</v>
      </c>
      <c r="G55" s="15">
        <v>90057118.060000062</v>
      </c>
      <c r="H55" s="15">
        <v>10.285189362722711</v>
      </c>
      <c r="I55" s="15">
        <v>828960000</v>
      </c>
      <c r="J55" s="15">
        <v>895249736.24000001</v>
      </c>
      <c r="K55" s="15">
        <v>66289736.24000001</v>
      </c>
      <c r="L55" s="15">
        <v>7.9967352152094202</v>
      </c>
      <c r="M55" s="18" t="str">
        <f t="shared" si="6"/>
        <v>ไม่ผ่าน</v>
      </c>
      <c r="N55" s="18" t="str">
        <f t="shared" si="7"/>
        <v>ไม่ผ่าน</v>
      </c>
      <c r="O55" s="31" t="str">
        <f t="shared" si="5"/>
        <v>ไม่ผ่าน</v>
      </c>
      <c r="P55" s="190" t="str">
        <f t="shared" si="8"/>
        <v>0</v>
      </c>
      <c r="Q55" s="190" t="str">
        <f t="shared" si="9"/>
        <v>0</v>
      </c>
    </row>
    <row r="56" spans="1:17" x14ac:dyDescent="0.4">
      <c r="A56" s="18">
        <v>8</v>
      </c>
      <c r="B56" s="30" t="s">
        <v>1563</v>
      </c>
      <c r="C56" s="30">
        <v>11042</v>
      </c>
      <c r="D56" s="30" t="s">
        <v>1565</v>
      </c>
      <c r="E56" s="15">
        <v>195542992.39000002</v>
      </c>
      <c r="F56" s="15">
        <v>217704729.26999998</v>
      </c>
      <c r="G56" s="15">
        <v>22161736.879999965</v>
      </c>
      <c r="H56" s="15">
        <v>11.33343445813674</v>
      </c>
      <c r="I56" s="15">
        <v>192186003.28999999</v>
      </c>
      <c r="J56" s="15">
        <v>202325531.25</v>
      </c>
      <c r="K56" s="15">
        <v>10139527.960000008</v>
      </c>
      <c r="L56" s="15">
        <v>5.2758930340519745</v>
      </c>
      <c r="M56" s="18" t="str">
        <f t="shared" si="6"/>
        <v>ไม่ผ่าน</v>
      </c>
      <c r="N56" s="18" t="str">
        <f t="shared" si="7"/>
        <v>ไม่ผ่าน</v>
      </c>
      <c r="O56" s="31" t="str">
        <f t="shared" si="5"/>
        <v>ไม่ผ่าน</v>
      </c>
      <c r="P56" s="190" t="str">
        <f t="shared" si="8"/>
        <v>0</v>
      </c>
      <c r="Q56" s="190" t="str">
        <f t="shared" si="9"/>
        <v>0</v>
      </c>
    </row>
    <row r="57" spans="1:17" x14ac:dyDescent="0.4">
      <c r="A57" s="18">
        <v>8</v>
      </c>
      <c r="B57" s="30" t="s">
        <v>1563</v>
      </c>
      <c r="C57" s="30">
        <v>11044</v>
      </c>
      <c r="D57" s="30" t="s">
        <v>1566</v>
      </c>
      <c r="E57" s="15">
        <v>68978909.449999988</v>
      </c>
      <c r="F57" s="15">
        <v>73884224.420000002</v>
      </c>
      <c r="G57" s="15">
        <v>4905314.9700000137</v>
      </c>
      <c r="H57" s="15">
        <v>7.1113257793031321</v>
      </c>
      <c r="I57" s="15">
        <v>68413380.519999996</v>
      </c>
      <c r="J57" s="15">
        <v>75020885.450000003</v>
      </c>
      <c r="K57" s="15">
        <v>6607504.9300000072</v>
      </c>
      <c r="L57" s="15">
        <v>9.6582055729118164</v>
      </c>
      <c r="M57" s="18" t="str">
        <f t="shared" si="6"/>
        <v>ไม่ผ่าน</v>
      </c>
      <c r="N57" s="18" t="str">
        <f t="shared" si="7"/>
        <v>ไม่ผ่าน</v>
      </c>
      <c r="O57" s="31" t="str">
        <f t="shared" si="5"/>
        <v>ไม่ผ่าน</v>
      </c>
      <c r="P57" s="190" t="str">
        <f t="shared" si="8"/>
        <v>0</v>
      </c>
      <c r="Q57" s="190" t="str">
        <f t="shared" si="9"/>
        <v>0</v>
      </c>
    </row>
    <row r="58" spans="1:17" x14ac:dyDescent="0.4">
      <c r="A58" s="18">
        <v>8</v>
      </c>
      <c r="B58" s="30" t="s">
        <v>1563</v>
      </c>
      <c r="C58" s="30">
        <v>11045</v>
      </c>
      <c r="D58" s="30" t="s">
        <v>1567</v>
      </c>
      <c r="E58" s="15">
        <v>63162431.699999996</v>
      </c>
      <c r="F58" s="15">
        <v>70934617.430000007</v>
      </c>
      <c r="G58" s="15">
        <v>7772185.7300000116</v>
      </c>
      <c r="H58" s="15">
        <v>12.305076800898425</v>
      </c>
      <c r="I58" s="15">
        <v>62272428.379999995</v>
      </c>
      <c r="J58" s="15">
        <v>71107122.599999994</v>
      </c>
      <c r="K58" s="15">
        <v>8834694.2199999988</v>
      </c>
      <c r="L58" s="15">
        <v>14.187168301979103</v>
      </c>
      <c r="M58" s="18" t="str">
        <f t="shared" si="6"/>
        <v>ไม่ผ่าน</v>
      </c>
      <c r="N58" s="18" t="str">
        <f t="shared" si="7"/>
        <v>ไม่ผ่าน</v>
      </c>
      <c r="O58" s="31" t="str">
        <f t="shared" si="5"/>
        <v>ไม่ผ่าน</v>
      </c>
      <c r="P58" s="190" t="str">
        <f t="shared" si="8"/>
        <v>0</v>
      </c>
      <c r="Q58" s="190" t="str">
        <f t="shared" si="9"/>
        <v>0</v>
      </c>
    </row>
    <row r="59" spans="1:17" x14ac:dyDescent="0.4">
      <c r="A59" s="18">
        <v>8</v>
      </c>
      <c r="B59" s="30" t="s">
        <v>1563</v>
      </c>
      <c r="C59" s="30">
        <v>11448</v>
      </c>
      <c r="D59" s="30" t="s">
        <v>1568</v>
      </c>
      <c r="E59" s="15">
        <v>577056010</v>
      </c>
      <c r="F59" s="15">
        <v>687417822.80000007</v>
      </c>
      <c r="G59" s="15">
        <v>110361812.80000007</v>
      </c>
      <c r="H59" s="15">
        <v>19.124974159787378</v>
      </c>
      <c r="I59" s="15">
        <v>539071774</v>
      </c>
      <c r="J59" s="15">
        <v>539457919.32000005</v>
      </c>
      <c r="K59" s="15">
        <v>386145.32000005245</v>
      </c>
      <c r="L59" s="15">
        <v>7.1631522669939024E-2</v>
      </c>
      <c r="M59" s="18" t="str">
        <f t="shared" si="6"/>
        <v>ไม่ผ่าน</v>
      </c>
      <c r="N59" s="18" t="str">
        <f t="shared" si="7"/>
        <v>ผ่าน</v>
      </c>
      <c r="O59" s="31" t="str">
        <f t="shared" si="5"/>
        <v>ผ่าน</v>
      </c>
      <c r="P59" s="190" t="str">
        <f t="shared" si="8"/>
        <v>0</v>
      </c>
      <c r="Q59" s="190" t="str">
        <f t="shared" si="9"/>
        <v>1.0</v>
      </c>
    </row>
    <row r="60" spans="1:17" x14ac:dyDescent="0.4">
      <c r="A60" s="18">
        <v>8</v>
      </c>
      <c r="B60" s="30" t="s">
        <v>1563</v>
      </c>
      <c r="C60" s="30">
        <v>21356</v>
      </c>
      <c r="D60" s="30" t="s">
        <v>1569</v>
      </c>
      <c r="E60" s="15">
        <v>49960655.870000005</v>
      </c>
      <c r="F60" s="15">
        <v>51335347.220000006</v>
      </c>
      <c r="G60" s="15">
        <v>1374691.3500000015</v>
      </c>
      <c r="H60" s="15">
        <v>2.7515478451223969</v>
      </c>
      <c r="I60" s="15">
        <v>48441653.160000004</v>
      </c>
      <c r="J60" s="15">
        <v>58154472.380000003</v>
      </c>
      <c r="K60" s="15">
        <v>9712819.2199999988</v>
      </c>
      <c r="L60" s="15">
        <v>20.050552750376031</v>
      </c>
      <c r="M60" s="18" t="str">
        <f t="shared" si="6"/>
        <v>ผ่าน</v>
      </c>
      <c r="N60" s="18" t="str">
        <f t="shared" si="7"/>
        <v>ไม่ผ่าน</v>
      </c>
      <c r="O60" s="31" t="str">
        <f t="shared" si="5"/>
        <v>ผ่าน</v>
      </c>
      <c r="P60" s="190" t="str">
        <f t="shared" si="8"/>
        <v>1.0</v>
      </c>
      <c r="Q60" s="190" t="str">
        <f t="shared" si="9"/>
        <v>0</v>
      </c>
    </row>
    <row r="61" spans="1:17" x14ac:dyDescent="0.4">
      <c r="A61" s="18">
        <v>8</v>
      </c>
      <c r="B61" s="30" t="s">
        <v>1563</v>
      </c>
      <c r="C61" s="30">
        <v>28778</v>
      </c>
      <c r="D61" s="30" t="s">
        <v>1570</v>
      </c>
      <c r="E61" s="15">
        <v>38880116</v>
      </c>
      <c r="F61" s="15">
        <v>31426027.439999998</v>
      </c>
      <c r="G61" s="15">
        <v>-7454088.5600000024</v>
      </c>
      <c r="H61" s="15">
        <v>-19.171981277010598</v>
      </c>
      <c r="I61" s="15">
        <v>33281334</v>
      </c>
      <c r="J61" s="15">
        <v>37103712.920000002</v>
      </c>
      <c r="K61" s="15">
        <v>3822378.9200000018</v>
      </c>
      <c r="L61" s="15">
        <v>11.485053213311708</v>
      </c>
      <c r="M61" s="18" t="str">
        <f t="shared" si="6"/>
        <v>ไม่ผ่าน</v>
      </c>
      <c r="N61" s="18" t="str">
        <f t="shared" si="7"/>
        <v>ไม่ผ่าน</v>
      </c>
      <c r="O61" s="31" t="str">
        <f t="shared" si="5"/>
        <v>ไม่ผ่าน</v>
      </c>
      <c r="P61" s="190" t="str">
        <f t="shared" si="8"/>
        <v>0</v>
      </c>
      <c r="Q61" s="190" t="str">
        <f t="shared" si="9"/>
        <v>0</v>
      </c>
    </row>
    <row r="62" spans="1:17" x14ac:dyDescent="0.4">
      <c r="A62" s="18">
        <v>8</v>
      </c>
      <c r="B62" s="30" t="s">
        <v>1563</v>
      </c>
      <c r="C62" s="30">
        <v>28811</v>
      </c>
      <c r="D62" s="30" t="s">
        <v>1571</v>
      </c>
      <c r="E62" s="15">
        <v>65580931.409999996</v>
      </c>
      <c r="F62" s="15">
        <v>62148748.549999997</v>
      </c>
      <c r="G62" s="15">
        <v>-3432182.8599999994</v>
      </c>
      <c r="H62" s="15">
        <v>-5.2335073415511895</v>
      </c>
      <c r="I62" s="15">
        <v>60946881.600000001</v>
      </c>
      <c r="J62" s="15">
        <v>62830396.420000002</v>
      </c>
      <c r="K62" s="15">
        <v>1883514.8200000003</v>
      </c>
      <c r="L62" s="15">
        <v>3.0904203308738278</v>
      </c>
      <c r="M62" s="18" t="str">
        <f t="shared" si="6"/>
        <v>ไม่ผ่าน</v>
      </c>
      <c r="N62" s="18" t="str">
        <f t="shared" si="7"/>
        <v>ผ่าน</v>
      </c>
      <c r="O62" s="31" t="str">
        <f t="shared" si="5"/>
        <v>ผ่าน</v>
      </c>
      <c r="P62" s="190" t="str">
        <f t="shared" si="8"/>
        <v>0</v>
      </c>
      <c r="Q62" s="190" t="str">
        <f t="shared" si="9"/>
        <v>1.0</v>
      </c>
    </row>
    <row r="63" spans="1:17" x14ac:dyDescent="0.4">
      <c r="A63" s="18">
        <v>8</v>
      </c>
      <c r="B63" s="30" t="s">
        <v>1563</v>
      </c>
      <c r="C63" s="30">
        <v>28815</v>
      </c>
      <c r="D63" s="30" t="s">
        <v>1572</v>
      </c>
      <c r="E63" s="15">
        <v>56924484.140000001</v>
      </c>
      <c r="F63" s="15">
        <v>47967120.649999991</v>
      </c>
      <c r="G63" s="15">
        <v>-8957363.4900000095</v>
      </c>
      <c r="H63" s="15">
        <v>-15.735519830044101</v>
      </c>
      <c r="I63" s="15">
        <v>49864332.380000003</v>
      </c>
      <c r="J63" s="15">
        <v>54138378.469999999</v>
      </c>
      <c r="K63" s="15">
        <v>4274046.0899999961</v>
      </c>
      <c r="L63" s="15">
        <v>8.5713492711160129</v>
      </c>
      <c r="M63" s="18" t="str">
        <f t="shared" si="6"/>
        <v>ไม่ผ่าน</v>
      </c>
      <c r="N63" s="18" t="str">
        <f t="shared" si="7"/>
        <v>ไม่ผ่าน</v>
      </c>
      <c r="O63" s="31" t="str">
        <f t="shared" si="5"/>
        <v>ไม่ผ่าน</v>
      </c>
      <c r="P63" s="190" t="str">
        <f t="shared" si="8"/>
        <v>0</v>
      </c>
      <c r="Q63" s="190" t="str">
        <f t="shared" si="9"/>
        <v>0</v>
      </c>
    </row>
    <row r="64" spans="1:17" x14ac:dyDescent="0.4">
      <c r="A64" s="18">
        <v>8</v>
      </c>
      <c r="B64" s="30" t="s">
        <v>1573</v>
      </c>
      <c r="C64" s="30">
        <v>10704</v>
      </c>
      <c r="D64" s="30" t="s">
        <v>1574</v>
      </c>
      <c r="E64" s="15">
        <v>629120000</v>
      </c>
      <c r="F64" s="15">
        <v>618563922.04999995</v>
      </c>
      <c r="G64" s="15">
        <v>-10556077.950000048</v>
      </c>
      <c r="H64" s="15">
        <v>-1.6779116782171997</v>
      </c>
      <c r="I64" s="15">
        <v>566235000</v>
      </c>
      <c r="J64" s="15">
        <v>588813819.09000003</v>
      </c>
      <c r="K64" s="15">
        <v>22578819.090000033</v>
      </c>
      <c r="L64" s="15">
        <v>3.9875350499351034</v>
      </c>
      <c r="M64" s="18" t="str">
        <f t="shared" si="6"/>
        <v>ผ่าน</v>
      </c>
      <c r="N64" s="18" t="str">
        <f t="shared" si="7"/>
        <v>ผ่าน</v>
      </c>
      <c r="O64" s="31" t="str">
        <f t="shared" si="5"/>
        <v>ผ่าน</v>
      </c>
      <c r="P64" s="190" t="str">
        <f t="shared" si="8"/>
        <v>1.0</v>
      </c>
      <c r="Q64" s="190" t="str">
        <f t="shared" si="9"/>
        <v>1.0</v>
      </c>
    </row>
    <row r="65" spans="1:17" x14ac:dyDescent="0.4">
      <c r="A65" s="18">
        <v>8</v>
      </c>
      <c r="B65" s="30" t="s">
        <v>1573</v>
      </c>
      <c r="C65" s="30">
        <v>10991</v>
      </c>
      <c r="D65" s="30" t="s">
        <v>1575</v>
      </c>
      <c r="E65" s="15">
        <v>160428447.32999998</v>
      </c>
      <c r="F65" s="15">
        <v>163626732.84</v>
      </c>
      <c r="G65" s="15">
        <v>3198285.5100000203</v>
      </c>
      <c r="H65" s="15">
        <v>1.9935900167513145</v>
      </c>
      <c r="I65" s="15">
        <v>151451479.88</v>
      </c>
      <c r="J65" s="15">
        <v>160138912.41999999</v>
      </c>
      <c r="K65" s="15">
        <v>8687432.5399999917</v>
      </c>
      <c r="L65" s="15">
        <v>5.7361159804336888</v>
      </c>
      <c r="M65" s="18" t="str">
        <f t="shared" si="6"/>
        <v>ผ่าน</v>
      </c>
      <c r="N65" s="18" t="str">
        <f t="shared" si="7"/>
        <v>ไม่ผ่าน</v>
      </c>
      <c r="O65" s="31" t="str">
        <f t="shared" si="5"/>
        <v>ผ่าน</v>
      </c>
      <c r="P65" s="190" t="str">
        <f t="shared" si="8"/>
        <v>1.0</v>
      </c>
      <c r="Q65" s="190" t="str">
        <f t="shared" si="9"/>
        <v>0</v>
      </c>
    </row>
    <row r="66" spans="1:17" x14ac:dyDescent="0.4">
      <c r="A66" s="18">
        <v>8</v>
      </c>
      <c r="B66" s="30" t="s">
        <v>1573</v>
      </c>
      <c r="C66" s="30">
        <v>10992</v>
      </c>
      <c r="D66" s="30" t="s">
        <v>1576</v>
      </c>
      <c r="E66" s="15">
        <v>102766688.2</v>
      </c>
      <c r="F66" s="15">
        <v>111226678.16</v>
      </c>
      <c r="G66" s="15">
        <v>8459989.9599999934</v>
      </c>
      <c r="H66" s="15">
        <v>8.2322298287315974</v>
      </c>
      <c r="I66" s="15">
        <v>99078929.73999998</v>
      </c>
      <c r="J66" s="15">
        <v>107046618.3</v>
      </c>
      <c r="K66" s="15">
        <v>7967688.5600000173</v>
      </c>
      <c r="L66" s="15">
        <v>8.0417588087685168</v>
      </c>
      <c r="M66" s="18" t="str">
        <f t="shared" si="6"/>
        <v>ไม่ผ่าน</v>
      </c>
      <c r="N66" s="18" t="str">
        <f t="shared" si="7"/>
        <v>ไม่ผ่าน</v>
      </c>
      <c r="O66" s="31" t="str">
        <f t="shared" si="5"/>
        <v>ไม่ผ่าน</v>
      </c>
      <c r="P66" s="190" t="str">
        <f t="shared" si="8"/>
        <v>0</v>
      </c>
      <c r="Q66" s="190" t="str">
        <f t="shared" si="9"/>
        <v>0</v>
      </c>
    </row>
    <row r="67" spans="1:17" x14ac:dyDescent="0.4">
      <c r="A67" s="18">
        <v>8</v>
      </c>
      <c r="B67" s="30" t="s">
        <v>1573</v>
      </c>
      <c r="C67" s="30">
        <v>10993</v>
      </c>
      <c r="D67" s="30" t="s">
        <v>1577</v>
      </c>
      <c r="E67" s="15">
        <v>189915605.31999999</v>
      </c>
      <c r="F67" s="15">
        <v>188568656.07000002</v>
      </c>
      <c r="G67" s="15">
        <v>-1346949.2499999702</v>
      </c>
      <c r="H67" s="15">
        <v>-0.70923568799436776</v>
      </c>
      <c r="I67" s="15">
        <v>175226256.45999998</v>
      </c>
      <c r="J67" s="15">
        <v>175899460.41999999</v>
      </c>
      <c r="K67" s="15">
        <v>673203.96000000834</v>
      </c>
      <c r="L67" s="15">
        <v>0.38419125854787917</v>
      </c>
      <c r="M67" s="18" t="str">
        <f t="shared" si="6"/>
        <v>ผ่าน</v>
      </c>
      <c r="N67" s="18" t="str">
        <f t="shared" si="7"/>
        <v>ผ่าน</v>
      </c>
      <c r="O67" s="31" t="str">
        <f t="shared" si="5"/>
        <v>ผ่าน</v>
      </c>
      <c r="P67" s="190" t="str">
        <f t="shared" si="8"/>
        <v>1.0</v>
      </c>
      <c r="Q67" s="190" t="str">
        <f t="shared" si="9"/>
        <v>1.0</v>
      </c>
    </row>
    <row r="68" spans="1:17" x14ac:dyDescent="0.4">
      <c r="A68" s="18">
        <v>8</v>
      </c>
      <c r="B68" s="30" t="s">
        <v>1573</v>
      </c>
      <c r="C68" s="30">
        <v>10994</v>
      </c>
      <c r="D68" s="30" t="s">
        <v>1578</v>
      </c>
      <c r="E68" s="15">
        <v>125755931.38</v>
      </c>
      <c r="F68" s="15">
        <v>118328866.16000003</v>
      </c>
      <c r="G68" s="15">
        <v>-7427065.219999969</v>
      </c>
      <c r="H68" s="15">
        <v>-5.9059363152879136</v>
      </c>
      <c r="I68" s="15">
        <v>113276268.11999999</v>
      </c>
      <c r="J68" s="15">
        <v>115040435.51000001</v>
      </c>
      <c r="K68" s="15">
        <v>1764167.3900000155</v>
      </c>
      <c r="L68" s="15">
        <v>1.5574024632689458</v>
      </c>
      <c r="M68" s="18" t="str">
        <f t="shared" si="6"/>
        <v>ไม่ผ่าน</v>
      </c>
      <c r="N68" s="18" t="str">
        <f t="shared" si="7"/>
        <v>ผ่าน</v>
      </c>
      <c r="O68" s="31" t="str">
        <f t="shared" si="5"/>
        <v>ผ่าน</v>
      </c>
      <c r="P68" s="190" t="str">
        <f t="shared" si="8"/>
        <v>0</v>
      </c>
      <c r="Q68" s="190" t="str">
        <f t="shared" si="9"/>
        <v>1.0</v>
      </c>
    </row>
    <row r="69" spans="1:17" x14ac:dyDescent="0.4">
      <c r="A69" s="18">
        <v>8</v>
      </c>
      <c r="B69" s="30" t="s">
        <v>1573</v>
      </c>
      <c r="C69" s="30">
        <v>23367</v>
      </c>
      <c r="D69" s="30" t="s">
        <v>1579</v>
      </c>
      <c r="E69" s="15">
        <v>93676840.970000014</v>
      </c>
      <c r="F69" s="15">
        <v>85623355.280000016</v>
      </c>
      <c r="G69" s="15">
        <v>-8053485.6899999976</v>
      </c>
      <c r="H69" s="15">
        <v>-8.5970935896302532</v>
      </c>
      <c r="I69" s="15">
        <v>79027367.600000009</v>
      </c>
      <c r="J69" s="15">
        <v>83512640.010000005</v>
      </c>
      <c r="K69" s="15">
        <v>4485272.4099999964</v>
      </c>
      <c r="L69" s="15">
        <v>5.6755938432649957</v>
      </c>
      <c r="M69" s="18" t="str">
        <f t="shared" si="6"/>
        <v>ไม่ผ่าน</v>
      </c>
      <c r="N69" s="18" t="str">
        <f t="shared" si="7"/>
        <v>ไม่ผ่าน</v>
      </c>
      <c r="O69" s="31" t="str">
        <f t="shared" si="5"/>
        <v>ไม่ผ่าน</v>
      </c>
      <c r="P69" s="190" t="str">
        <f t="shared" si="8"/>
        <v>0</v>
      </c>
      <c r="Q69" s="190" t="str">
        <f t="shared" si="9"/>
        <v>0</v>
      </c>
    </row>
    <row r="70" spans="1:17" x14ac:dyDescent="0.4">
      <c r="A70" s="18">
        <v>8</v>
      </c>
      <c r="B70" s="30" t="s">
        <v>1580</v>
      </c>
      <c r="C70" s="30">
        <v>10671</v>
      </c>
      <c r="D70" s="30" t="s">
        <v>1581</v>
      </c>
      <c r="E70" s="15">
        <v>2992290608</v>
      </c>
      <c r="F70" s="15">
        <v>2965032173.71</v>
      </c>
      <c r="G70" s="15">
        <v>-27258434.289999962</v>
      </c>
      <c r="H70" s="15">
        <v>-0.91095544721236399</v>
      </c>
      <c r="I70" s="15">
        <v>2886920000</v>
      </c>
      <c r="J70" s="15">
        <v>2780149216.5799999</v>
      </c>
      <c r="K70" s="15">
        <v>-106770783.42000008</v>
      </c>
      <c r="L70" s="15">
        <v>-3.6984323576683824</v>
      </c>
      <c r="M70" s="18" t="str">
        <f t="shared" si="6"/>
        <v>ผ่าน</v>
      </c>
      <c r="N70" s="18" t="str">
        <f t="shared" si="7"/>
        <v>ผ่าน</v>
      </c>
      <c r="O70" s="31" t="str">
        <f t="shared" si="5"/>
        <v>ผ่าน</v>
      </c>
      <c r="P70" s="190" t="str">
        <f t="shared" si="8"/>
        <v>1.0</v>
      </c>
      <c r="Q70" s="190" t="str">
        <f t="shared" si="9"/>
        <v>1.0</v>
      </c>
    </row>
    <row r="71" spans="1:17" x14ac:dyDescent="0.4">
      <c r="A71" s="18">
        <v>8</v>
      </c>
      <c r="B71" s="30" t="s">
        <v>1580</v>
      </c>
      <c r="C71" s="30">
        <v>11013</v>
      </c>
      <c r="D71" s="30" t="s">
        <v>1582</v>
      </c>
      <c r="E71" s="15">
        <v>123137582.42</v>
      </c>
      <c r="F71" s="15">
        <v>129798782.58000001</v>
      </c>
      <c r="G71" s="15">
        <v>6661200.1600000113</v>
      </c>
      <c r="H71" s="15">
        <v>5.4095589901057695</v>
      </c>
      <c r="I71" s="15">
        <v>115701788.78999999</v>
      </c>
      <c r="J71" s="15">
        <v>120384077.51000001</v>
      </c>
      <c r="K71" s="15">
        <v>4682288.7200000137</v>
      </c>
      <c r="L71" s="15">
        <v>4.0468594037888375</v>
      </c>
      <c r="M71" s="18" t="str">
        <f t="shared" si="6"/>
        <v>ไม่ผ่าน</v>
      </c>
      <c r="N71" s="18" t="str">
        <f t="shared" si="7"/>
        <v>ผ่าน</v>
      </c>
      <c r="O71" s="31" t="str">
        <f t="shared" si="5"/>
        <v>ผ่าน</v>
      </c>
      <c r="P71" s="190" t="str">
        <f t="shared" si="8"/>
        <v>0</v>
      </c>
      <c r="Q71" s="190" t="str">
        <f t="shared" si="9"/>
        <v>1.0</v>
      </c>
    </row>
    <row r="72" spans="1:17" x14ac:dyDescent="0.4">
      <c r="A72" s="18">
        <v>8</v>
      </c>
      <c r="B72" s="30" t="s">
        <v>1580</v>
      </c>
      <c r="C72" s="30">
        <v>11014</v>
      </c>
      <c r="D72" s="30" t="s">
        <v>1583</v>
      </c>
      <c r="E72" s="15">
        <v>118179111.34999999</v>
      </c>
      <c r="F72" s="15">
        <v>121222607.01999998</v>
      </c>
      <c r="G72" s="15">
        <v>3043495.6699999869</v>
      </c>
      <c r="H72" s="15">
        <v>2.5753245520575554</v>
      </c>
      <c r="I72" s="15">
        <v>107985668.52</v>
      </c>
      <c r="J72" s="15">
        <v>112585466.44</v>
      </c>
      <c r="K72" s="15">
        <v>4599797.9200000018</v>
      </c>
      <c r="L72" s="15">
        <v>4.2596373972978405</v>
      </c>
      <c r="M72" s="18" t="str">
        <f t="shared" si="6"/>
        <v>ผ่าน</v>
      </c>
      <c r="N72" s="18" t="str">
        <f t="shared" si="7"/>
        <v>ผ่าน</v>
      </c>
      <c r="O72" s="31" t="str">
        <f t="shared" si="5"/>
        <v>ผ่าน</v>
      </c>
      <c r="P72" s="190" t="str">
        <f t="shared" si="8"/>
        <v>1.0</v>
      </c>
      <c r="Q72" s="190" t="str">
        <f t="shared" si="9"/>
        <v>1.0</v>
      </c>
    </row>
    <row r="73" spans="1:17" x14ac:dyDescent="0.4">
      <c r="A73" s="18">
        <v>8</v>
      </c>
      <c r="B73" s="30" t="s">
        <v>1580</v>
      </c>
      <c r="C73" s="30">
        <v>11015</v>
      </c>
      <c r="D73" s="30" t="s">
        <v>1584</v>
      </c>
      <c r="E73" s="15">
        <v>380928771.89999998</v>
      </c>
      <c r="F73" s="15">
        <v>415051167.01999998</v>
      </c>
      <c r="G73" s="15">
        <v>34122395.120000005</v>
      </c>
      <c r="H73" s="15">
        <v>8.9576838603721143</v>
      </c>
      <c r="I73" s="15">
        <v>371839266.58999991</v>
      </c>
      <c r="J73" s="15">
        <v>399989260.44999999</v>
      </c>
      <c r="K73" s="15">
        <v>28149993.860000074</v>
      </c>
      <c r="L73" s="15">
        <v>7.5704736936884673</v>
      </c>
      <c r="M73" s="18" t="str">
        <f t="shared" si="6"/>
        <v>ไม่ผ่าน</v>
      </c>
      <c r="N73" s="18" t="str">
        <f t="shared" si="7"/>
        <v>ไม่ผ่าน</v>
      </c>
      <c r="O73" s="31" t="str">
        <f t="shared" si="5"/>
        <v>ไม่ผ่าน</v>
      </c>
      <c r="P73" s="190" t="str">
        <f t="shared" si="8"/>
        <v>0</v>
      </c>
      <c r="Q73" s="190" t="str">
        <f t="shared" si="9"/>
        <v>0</v>
      </c>
    </row>
    <row r="74" spans="1:17" x14ac:dyDescent="0.4">
      <c r="A74" s="18">
        <v>8</v>
      </c>
      <c r="B74" s="30" t="s">
        <v>1580</v>
      </c>
      <c r="C74" s="30">
        <v>11016</v>
      </c>
      <c r="D74" s="30" t="s">
        <v>1585</v>
      </c>
      <c r="E74" s="15">
        <v>30889503.580000002</v>
      </c>
      <c r="F74" s="15">
        <v>31657075.710000001</v>
      </c>
      <c r="G74" s="15">
        <v>767572.12999999896</v>
      </c>
      <c r="H74" s="15">
        <v>2.4848962949892734</v>
      </c>
      <c r="I74" s="15">
        <v>30588283.239999998</v>
      </c>
      <c r="J74" s="15">
        <v>29002098.52</v>
      </c>
      <c r="K74" s="15">
        <v>-1586184.7199999988</v>
      </c>
      <c r="L74" s="15">
        <v>-5.1855957640857744</v>
      </c>
      <c r="M74" s="18" t="str">
        <f t="shared" si="6"/>
        <v>ผ่าน</v>
      </c>
      <c r="N74" s="18" t="str">
        <f t="shared" si="7"/>
        <v>ไม่ผ่าน</v>
      </c>
      <c r="O74" s="31" t="str">
        <f t="shared" si="5"/>
        <v>ผ่าน</v>
      </c>
      <c r="P74" s="190" t="str">
        <f t="shared" si="8"/>
        <v>1.0</v>
      </c>
      <c r="Q74" s="190" t="str">
        <f t="shared" si="9"/>
        <v>0</v>
      </c>
    </row>
    <row r="75" spans="1:17" x14ac:dyDescent="0.4">
      <c r="A75" s="18">
        <v>8</v>
      </c>
      <c r="B75" s="30" t="s">
        <v>1580</v>
      </c>
      <c r="C75" s="30">
        <v>11017</v>
      </c>
      <c r="D75" s="30" t="s">
        <v>1586</v>
      </c>
      <c r="E75" s="15">
        <v>95465854.430000007</v>
      </c>
      <c r="F75" s="15">
        <v>93137058.650000006</v>
      </c>
      <c r="G75" s="15">
        <v>-2328795.7800000012</v>
      </c>
      <c r="H75" s="15">
        <v>-2.4394018090599947</v>
      </c>
      <c r="I75" s="15">
        <v>87679008.469999999</v>
      </c>
      <c r="J75" s="15">
        <v>84902546.659999996</v>
      </c>
      <c r="K75" s="15">
        <v>-2776461.8100000024</v>
      </c>
      <c r="L75" s="15">
        <v>-3.1666209032803887</v>
      </c>
      <c r="M75" s="18" t="str">
        <f t="shared" si="6"/>
        <v>ผ่าน</v>
      </c>
      <c r="N75" s="18" t="str">
        <f t="shared" si="7"/>
        <v>ผ่าน</v>
      </c>
      <c r="O75" s="31" t="str">
        <f t="shared" si="5"/>
        <v>ผ่าน</v>
      </c>
      <c r="P75" s="190" t="str">
        <f t="shared" si="8"/>
        <v>1.0</v>
      </c>
      <c r="Q75" s="190" t="str">
        <f t="shared" si="9"/>
        <v>1.0</v>
      </c>
    </row>
    <row r="76" spans="1:17" x14ac:dyDescent="0.4">
      <c r="A76" s="18">
        <v>8</v>
      </c>
      <c r="B76" s="30" t="s">
        <v>1580</v>
      </c>
      <c r="C76" s="30">
        <v>11018</v>
      </c>
      <c r="D76" s="30" t="s">
        <v>1587</v>
      </c>
      <c r="E76" s="15">
        <v>246400479.57999998</v>
      </c>
      <c r="F76" s="15">
        <v>250302830.15999997</v>
      </c>
      <c r="G76" s="15">
        <v>3902350.5799999833</v>
      </c>
      <c r="H76" s="15">
        <v>1.5837430944337871</v>
      </c>
      <c r="I76" s="15">
        <v>232189575.48000002</v>
      </c>
      <c r="J76" s="15">
        <v>241399227.22</v>
      </c>
      <c r="K76" s="15">
        <v>9209651.7399999797</v>
      </c>
      <c r="L76" s="15">
        <v>3.9664363574295205</v>
      </c>
      <c r="M76" s="18" t="str">
        <f t="shared" si="6"/>
        <v>ผ่าน</v>
      </c>
      <c r="N76" s="18" t="str">
        <f t="shared" si="7"/>
        <v>ผ่าน</v>
      </c>
      <c r="O76" s="31" t="str">
        <f t="shared" si="5"/>
        <v>ผ่าน</v>
      </c>
      <c r="P76" s="190" t="str">
        <f t="shared" si="8"/>
        <v>1.0</v>
      </c>
      <c r="Q76" s="190" t="str">
        <f t="shared" si="9"/>
        <v>1.0</v>
      </c>
    </row>
    <row r="77" spans="1:17" x14ac:dyDescent="0.4">
      <c r="A77" s="18">
        <v>8</v>
      </c>
      <c r="B77" s="30" t="s">
        <v>1580</v>
      </c>
      <c r="C77" s="30">
        <v>11019</v>
      </c>
      <c r="D77" s="30" t="s">
        <v>1588</v>
      </c>
      <c r="E77" s="15">
        <v>72355183.879999995</v>
      </c>
      <c r="F77" s="15">
        <v>73868596.920000017</v>
      </c>
      <c r="G77" s="15">
        <v>1513413.0400000215</v>
      </c>
      <c r="H77" s="15">
        <v>2.0916442455733297</v>
      </c>
      <c r="I77" s="15">
        <v>67728213.040000007</v>
      </c>
      <c r="J77" s="15">
        <v>72522928.099999994</v>
      </c>
      <c r="K77" s="15">
        <v>4794715.0599999875</v>
      </c>
      <c r="L77" s="15">
        <v>7.0793467667133765</v>
      </c>
      <c r="M77" s="18" t="str">
        <f t="shared" si="6"/>
        <v>ผ่าน</v>
      </c>
      <c r="N77" s="18" t="str">
        <f t="shared" si="7"/>
        <v>ไม่ผ่าน</v>
      </c>
      <c r="O77" s="31" t="str">
        <f t="shared" si="5"/>
        <v>ผ่าน</v>
      </c>
      <c r="P77" s="190" t="str">
        <f t="shared" si="8"/>
        <v>1.0</v>
      </c>
      <c r="Q77" s="190" t="str">
        <f t="shared" si="9"/>
        <v>0</v>
      </c>
    </row>
    <row r="78" spans="1:17" x14ac:dyDescent="0.4">
      <c r="A78" s="18">
        <v>8</v>
      </c>
      <c r="B78" s="30" t="s">
        <v>1580</v>
      </c>
      <c r="C78" s="30">
        <v>11020</v>
      </c>
      <c r="D78" s="30" t="s">
        <v>1589</v>
      </c>
      <c r="E78" s="15">
        <v>69099651.75999999</v>
      </c>
      <c r="F78" s="15">
        <v>71598242.769999981</v>
      </c>
      <c r="G78" s="15">
        <v>2498591.0099999905</v>
      </c>
      <c r="H78" s="15">
        <v>3.6159241709035075</v>
      </c>
      <c r="I78" s="15">
        <v>65205571.670000002</v>
      </c>
      <c r="J78" s="15">
        <v>67217290.890000001</v>
      </c>
      <c r="K78" s="15">
        <v>2011719.2199999988</v>
      </c>
      <c r="L78" s="15">
        <v>3.0851952808283669</v>
      </c>
      <c r="M78" s="18" t="str">
        <f t="shared" si="6"/>
        <v>ผ่าน</v>
      </c>
      <c r="N78" s="18" t="str">
        <f t="shared" si="7"/>
        <v>ผ่าน</v>
      </c>
      <c r="O78" s="31" t="str">
        <f t="shared" si="5"/>
        <v>ผ่าน</v>
      </c>
      <c r="P78" s="190" t="str">
        <f t="shared" si="8"/>
        <v>1.0</v>
      </c>
      <c r="Q78" s="190" t="str">
        <f t="shared" si="9"/>
        <v>1.0</v>
      </c>
    </row>
    <row r="79" spans="1:17" x14ac:dyDescent="0.4">
      <c r="A79" s="18">
        <v>8</v>
      </c>
      <c r="B79" s="30" t="s">
        <v>1580</v>
      </c>
      <c r="C79" s="30">
        <v>11021</v>
      </c>
      <c r="D79" s="30" t="s">
        <v>1590</v>
      </c>
      <c r="E79" s="15">
        <v>83904741.719999999</v>
      </c>
      <c r="F79" s="15">
        <v>92409668.210000008</v>
      </c>
      <c r="G79" s="15">
        <v>8504926.4900000095</v>
      </c>
      <c r="H79" s="15">
        <v>10.136407449273785</v>
      </c>
      <c r="I79" s="15">
        <v>80854935.859999999</v>
      </c>
      <c r="J79" s="15">
        <v>87542089.599999994</v>
      </c>
      <c r="K79" s="15">
        <v>6687153.7399999946</v>
      </c>
      <c r="L79" s="15">
        <v>8.2705572255709594</v>
      </c>
      <c r="M79" s="18" t="str">
        <f t="shared" si="6"/>
        <v>ไม่ผ่าน</v>
      </c>
      <c r="N79" s="18" t="str">
        <f t="shared" si="7"/>
        <v>ไม่ผ่าน</v>
      </c>
      <c r="O79" s="31" t="str">
        <f t="shared" si="5"/>
        <v>ไม่ผ่าน</v>
      </c>
      <c r="P79" s="190" t="str">
        <f t="shared" si="8"/>
        <v>0</v>
      </c>
      <c r="Q79" s="190" t="str">
        <f t="shared" si="9"/>
        <v>0</v>
      </c>
    </row>
    <row r="80" spans="1:17" x14ac:dyDescent="0.4">
      <c r="A80" s="18">
        <v>8</v>
      </c>
      <c r="B80" s="30" t="s">
        <v>1580</v>
      </c>
      <c r="C80" s="30">
        <v>11022</v>
      </c>
      <c r="D80" s="30" t="s">
        <v>1591</v>
      </c>
      <c r="E80" s="15">
        <v>114702121.88</v>
      </c>
      <c r="F80" s="15">
        <v>122011982.68000002</v>
      </c>
      <c r="G80" s="15">
        <v>7309860.8000000268</v>
      </c>
      <c r="H80" s="15">
        <v>6.3729080859092706</v>
      </c>
      <c r="I80" s="15">
        <v>103046803.43000001</v>
      </c>
      <c r="J80" s="15">
        <v>110785785.3</v>
      </c>
      <c r="K80" s="15">
        <v>7738981.8699999899</v>
      </c>
      <c r="L80" s="15">
        <v>7.5101619966863913</v>
      </c>
      <c r="M80" s="18" t="str">
        <f t="shared" si="6"/>
        <v>ไม่ผ่าน</v>
      </c>
      <c r="N80" s="18" t="str">
        <f t="shared" si="7"/>
        <v>ไม่ผ่าน</v>
      </c>
      <c r="O80" s="31" t="str">
        <f t="shared" si="5"/>
        <v>ไม่ผ่าน</v>
      </c>
      <c r="P80" s="190" t="str">
        <f t="shared" si="8"/>
        <v>0</v>
      </c>
      <c r="Q80" s="190" t="str">
        <f t="shared" si="9"/>
        <v>0</v>
      </c>
    </row>
    <row r="81" spans="1:17" x14ac:dyDescent="0.4">
      <c r="A81" s="18">
        <v>8</v>
      </c>
      <c r="B81" s="30" t="s">
        <v>1580</v>
      </c>
      <c r="C81" s="30">
        <v>11023</v>
      </c>
      <c r="D81" s="30" t="s">
        <v>1592</v>
      </c>
      <c r="E81" s="15">
        <v>240015855.16</v>
      </c>
      <c r="F81" s="15">
        <v>240151826.84000003</v>
      </c>
      <c r="G81" s="15">
        <v>135971.68000003695</v>
      </c>
      <c r="H81" s="15">
        <v>5.6651124114027868E-2</v>
      </c>
      <c r="I81" s="15">
        <v>228082245.52000004</v>
      </c>
      <c r="J81" s="15">
        <v>237386047.56999999</v>
      </c>
      <c r="K81" s="15">
        <v>9303802.0499999523</v>
      </c>
      <c r="L81" s="15">
        <v>4.0791434812422178</v>
      </c>
      <c r="M81" s="18" t="str">
        <f t="shared" si="6"/>
        <v>ผ่าน</v>
      </c>
      <c r="N81" s="18" t="str">
        <f t="shared" si="7"/>
        <v>ผ่าน</v>
      </c>
      <c r="O81" s="31" t="str">
        <f t="shared" si="5"/>
        <v>ผ่าน</v>
      </c>
      <c r="P81" s="190" t="str">
        <f t="shared" si="8"/>
        <v>1.0</v>
      </c>
      <c r="Q81" s="190" t="str">
        <f t="shared" si="9"/>
        <v>1.0</v>
      </c>
    </row>
    <row r="82" spans="1:17" x14ac:dyDescent="0.4">
      <c r="A82" s="18">
        <v>8</v>
      </c>
      <c r="B82" s="30" t="s">
        <v>1580</v>
      </c>
      <c r="C82" s="30">
        <v>11024</v>
      </c>
      <c r="D82" s="30" t="s">
        <v>1593</v>
      </c>
      <c r="E82" s="15">
        <v>130427670.64</v>
      </c>
      <c r="F82" s="15">
        <v>136824383.66000003</v>
      </c>
      <c r="G82" s="15">
        <v>6396713.0200000256</v>
      </c>
      <c r="H82" s="15">
        <v>4.9044140623011785</v>
      </c>
      <c r="I82" s="15">
        <v>125561851.73</v>
      </c>
      <c r="J82" s="15">
        <v>125893807.75</v>
      </c>
      <c r="K82" s="15">
        <v>331956.01999999583</v>
      </c>
      <c r="L82" s="15">
        <v>0.26437649288082521</v>
      </c>
      <c r="M82" s="18" t="str">
        <f t="shared" si="6"/>
        <v>ผ่าน</v>
      </c>
      <c r="N82" s="18" t="str">
        <f t="shared" si="7"/>
        <v>ผ่าน</v>
      </c>
      <c r="O82" s="31" t="str">
        <f t="shared" si="5"/>
        <v>ผ่าน</v>
      </c>
      <c r="P82" s="190" t="str">
        <f t="shared" si="8"/>
        <v>1.0</v>
      </c>
      <c r="Q82" s="190" t="str">
        <f t="shared" si="9"/>
        <v>1.0</v>
      </c>
    </row>
    <row r="83" spans="1:17" x14ac:dyDescent="0.4">
      <c r="A83" s="18">
        <v>8</v>
      </c>
      <c r="B83" s="30" t="s">
        <v>1580</v>
      </c>
      <c r="C83" s="30">
        <v>11025</v>
      </c>
      <c r="D83" s="30" t="s">
        <v>1594</v>
      </c>
      <c r="E83" s="15">
        <v>209900948.04000002</v>
      </c>
      <c r="F83" s="15">
        <v>227466303.24000004</v>
      </c>
      <c r="G83" s="15">
        <v>17565355.200000018</v>
      </c>
      <c r="H83" s="15">
        <v>8.3684020315394925</v>
      </c>
      <c r="I83" s="15">
        <v>182025254.41000003</v>
      </c>
      <c r="J83" s="15">
        <v>187541976.72</v>
      </c>
      <c r="K83" s="15">
        <v>5516722.3099999726</v>
      </c>
      <c r="L83" s="15">
        <v>3.0307455566434287</v>
      </c>
      <c r="M83" s="18" t="str">
        <f t="shared" si="6"/>
        <v>ไม่ผ่าน</v>
      </c>
      <c r="N83" s="18" t="str">
        <f t="shared" si="7"/>
        <v>ผ่าน</v>
      </c>
      <c r="O83" s="31" t="str">
        <f t="shared" si="5"/>
        <v>ผ่าน</v>
      </c>
      <c r="P83" s="190" t="str">
        <f t="shared" si="8"/>
        <v>0</v>
      </c>
      <c r="Q83" s="190" t="str">
        <f t="shared" si="9"/>
        <v>1.0</v>
      </c>
    </row>
    <row r="84" spans="1:17" x14ac:dyDescent="0.4">
      <c r="A84" s="18">
        <v>8</v>
      </c>
      <c r="B84" s="30" t="s">
        <v>1580</v>
      </c>
      <c r="C84" s="30">
        <v>11026</v>
      </c>
      <c r="D84" s="30" t="s">
        <v>1595</v>
      </c>
      <c r="E84" s="15">
        <v>66068810.07</v>
      </c>
      <c r="F84" s="15">
        <v>65972755.040000007</v>
      </c>
      <c r="G84" s="15">
        <v>-96055.029999993742</v>
      </c>
      <c r="H84" s="15">
        <v>-0.14538634780651155</v>
      </c>
      <c r="I84" s="15">
        <v>62410977.160000004</v>
      </c>
      <c r="J84" s="15">
        <v>62819241.810000002</v>
      </c>
      <c r="K84" s="15">
        <v>408264.64999999851</v>
      </c>
      <c r="L84" s="15">
        <v>0.6541551960536528</v>
      </c>
      <c r="M84" s="18" t="str">
        <f t="shared" si="6"/>
        <v>ผ่าน</v>
      </c>
      <c r="N84" s="18" t="str">
        <f t="shared" si="7"/>
        <v>ผ่าน</v>
      </c>
      <c r="O84" s="31" t="str">
        <f t="shared" si="5"/>
        <v>ผ่าน</v>
      </c>
      <c r="P84" s="190" t="str">
        <f t="shared" si="8"/>
        <v>1.0</v>
      </c>
      <c r="Q84" s="190" t="str">
        <f t="shared" si="9"/>
        <v>1.0</v>
      </c>
    </row>
    <row r="85" spans="1:17" x14ac:dyDescent="0.4">
      <c r="A85" s="18">
        <v>8</v>
      </c>
      <c r="B85" s="30" t="s">
        <v>1580</v>
      </c>
      <c r="C85" s="30">
        <v>11027</v>
      </c>
      <c r="D85" s="30" t="s">
        <v>1596</v>
      </c>
      <c r="E85" s="15">
        <v>66197624.75</v>
      </c>
      <c r="F85" s="15">
        <v>61635514.840000004</v>
      </c>
      <c r="G85" s="15">
        <v>-4562109.9099999964</v>
      </c>
      <c r="H85" s="15">
        <v>-6.8916519697332435</v>
      </c>
      <c r="I85" s="15">
        <v>60256111.699999996</v>
      </c>
      <c r="J85" s="15">
        <v>64447828</v>
      </c>
      <c r="K85" s="15">
        <v>4191716.3000000045</v>
      </c>
      <c r="L85" s="15">
        <v>6.9564998167646541</v>
      </c>
      <c r="M85" s="18" t="str">
        <f t="shared" si="6"/>
        <v>ไม่ผ่าน</v>
      </c>
      <c r="N85" s="18" t="str">
        <f t="shared" si="7"/>
        <v>ไม่ผ่าน</v>
      </c>
      <c r="O85" s="31" t="str">
        <f t="shared" si="5"/>
        <v>ไม่ผ่าน</v>
      </c>
      <c r="P85" s="190" t="str">
        <f t="shared" si="8"/>
        <v>0</v>
      </c>
      <c r="Q85" s="190" t="str">
        <f t="shared" si="9"/>
        <v>0</v>
      </c>
    </row>
    <row r="86" spans="1:17" x14ac:dyDescent="0.4">
      <c r="A86" s="18">
        <v>8</v>
      </c>
      <c r="B86" s="30" t="s">
        <v>1580</v>
      </c>
      <c r="C86" s="30">
        <v>11028</v>
      </c>
      <c r="D86" s="30" t="s">
        <v>1597</v>
      </c>
      <c r="E86" s="15">
        <v>59039110</v>
      </c>
      <c r="F86" s="15">
        <v>58831941.420000009</v>
      </c>
      <c r="G86" s="15">
        <v>-207168.57999999076</v>
      </c>
      <c r="H86" s="15">
        <v>-0.3509005809877398</v>
      </c>
      <c r="I86" s="15">
        <v>55026837.150000006</v>
      </c>
      <c r="J86" s="15">
        <v>57229298.140000001</v>
      </c>
      <c r="K86" s="15">
        <v>2202460.9899999946</v>
      </c>
      <c r="L86" s="15">
        <v>4.002521504182063</v>
      </c>
      <c r="M86" s="18" t="str">
        <f t="shared" si="6"/>
        <v>ผ่าน</v>
      </c>
      <c r="N86" s="18" t="str">
        <f t="shared" si="7"/>
        <v>ผ่าน</v>
      </c>
      <c r="O86" s="31" t="str">
        <f t="shared" ref="O86:O90" si="10">IF(AND(M86="ไม่ผ่าน",N86="ไม่ผ่าน"),"ไม่ผ่าน","ผ่าน")</f>
        <v>ผ่าน</v>
      </c>
      <c r="P86" s="190" t="str">
        <f t="shared" si="8"/>
        <v>1.0</v>
      </c>
      <c r="Q86" s="190" t="str">
        <f t="shared" si="9"/>
        <v>1.0</v>
      </c>
    </row>
    <row r="87" spans="1:17" x14ac:dyDescent="0.4">
      <c r="A87" s="18">
        <v>8</v>
      </c>
      <c r="B87" s="30" t="s">
        <v>1580</v>
      </c>
      <c r="C87" s="30">
        <v>11029</v>
      </c>
      <c r="D87" s="30" t="s">
        <v>1598</v>
      </c>
      <c r="E87" s="15">
        <v>61062689.850000009</v>
      </c>
      <c r="F87" s="15">
        <v>60775357.360000007</v>
      </c>
      <c r="G87" s="15">
        <v>-287332.49000000209</v>
      </c>
      <c r="H87" s="15">
        <v>-0.47055328008941627</v>
      </c>
      <c r="I87" s="15">
        <v>57125630.170000002</v>
      </c>
      <c r="J87" s="15">
        <v>60646179.649999999</v>
      </c>
      <c r="K87" s="15">
        <v>3520549.4799999967</v>
      </c>
      <c r="L87" s="15">
        <v>6.1628195076766827</v>
      </c>
      <c r="M87" s="18" t="str">
        <f t="shared" si="6"/>
        <v>ผ่าน</v>
      </c>
      <c r="N87" s="18" t="str">
        <f t="shared" si="7"/>
        <v>ไม่ผ่าน</v>
      </c>
      <c r="O87" s="31" t="str">
        <f t="shared" si="10"/>
        <v>ผ่าน</v>
      </c>
      <c r="P87" s="190" t="str">
        <f t="shared" si="8"/>
        <v>1.0</v>
      </c>
      <c r="Q87" s="190" t="str">
        <f t="shared" si="9"/>
        <v>0</v>
      </c>
    </row>
    <row r="88" spans="1:17" x14ac:dyDescent="0.4">
      <c r="A88" s="18">
        <v>8</v>
      </c>
      <c r="B88" s="30" t="s">
        <v>1580</v>
      </c>
      <c r="C88" s="30">
        <v>11446</v>
      </c>
      <c r="D88" s="30" t="s">
        <v>1599</v>
      </c>
      <c r="E88" s="15">
        <v>289050941.45000005</v>
      </c>
      <c r="F88" s="15">
        <v>292649750.21000004</v>
      </c>
      <c r="G88" s="15">
        <v>3598808.7599999905</v>
      </c>
      <c r="H88" s="15">
        <v>1.2450430854668264</v>
      </c>
      <c r="I88" s="15">
        <v>265944344.69000003</v>
      </c>
      <c r="J88" s="15">
        <v>293412523.45999998</v>
      </c>
      <c r="K88" s="15">
        <v>27468178.769999951</v>
      </c>
      <c r="L88" s="15">
        <v>10.328544042558391</v>
      </c>
      <c r="M88" s="18" t="str">
        <f t="shared" si="6"/>
        <v>ผ่าน</v>
      </c>
      <c r="N88" s="18" t="str">
        <f t="shared" si="7"/>
        <v>ไม่ผ่าน</v>
      </c>
      <c r="O88" s="31" t="str">
        <f t="shared" si="10"/>
        <v>ผ่าน</v>
      </c>
      <c r="P88" s="190" t="str">
        <f t="shared" si="8"/>
        <v>1.0</v>
      </c>
      <c r="Q88" s="190" t="str">
        <f t="shared" si="9"/>
        <v>0</v>
      </c>
    </row>
    <row r="89" spans="1:17" x14ac:dyDescent="0.4">
      <c r="A89" s="18">
        <v>8</v>
      </c>
      <c r="B89" s="30" t="s">
        <v>1580</v>
      </c>
      <c r="C89" s="30">
        <v>25058</v>
      </c>
      <c r="D89" s="30" t="s">
        <v>1600</v>
      </c>
      <c r="E89" s="15">
        <v>43093930.670000002</v>
      </c>
      <c r="F89" s="15">
        <v>36553734.63000001</v>
      </c>
      <c r="G89" s="15">
        <v>-6540196.0399999917</v>
      </c>
      <c r="H89" s="15">
        <v>-15.176605935723966</v>
      </c>
      <c r="I89" s="15">
        <v>36395934.210000001</v>
      </c>
      <c r="J89" s="15">
        <v>35508900.770000003</v>
      </c>
      <c r="K89" s="15">
        <v>-887033.43999999762</v>
      </c>
      <c r="L89" s="15">
        <v>-2.4371772816214174</v>
      </c>
      <c r="M89" s="18" t="str">
        <f t="shared" si="6"/>
        <v>ไม่ผ่าน</v>
      </c>
      <c r="N89" s="18" t="str">
        <f t="shared" si="7"/>
        <v>ผ่าน</v>
      </c>
      <c r="O89" s="31" t="str">
        <f t="shared" si="10"/>
        <v>ผ่าน</v>
      </c>
      <c r="P89" s="190" t="str">
        <f t="shared" si="8"/>
        <v>0</v>
      </c>
      <c r="Q89" s="190" t="str">
        <f t="shared" si="9"/>
        <v>1.0</v>
      </c>
    </row>
    <row r="90" spans="1:17" x14ac:dyDescent="0.4">
      <c r="A90" s="18">
        <v>8</v>
      </c>
      <c r="B90" s="30" t="s">
        <v>1580</v>
      </c>
      <c r="C90" s="30">
        <v>25059</v>
      </c>
      <c r="D90" s="30" t="s">
        <v>1601</v>
      </c>
      <c r="E90" s="15">
        <v>42040208.130000003</v>
      </c>
      <c r="F90" s="15">
        <v>50996656.660000004</v>
      </c>
      <c r="G90" s="15">
        <v>8956448.5300000012</v>
      </c>
      <c r="H90" s="15">
        <v>21.304481895770291</v>
      </c>
      <c r="I90" s="15">
        <v>33246975.919999998</v>
      </c>
      <c r="J90" s="15">
        <v>38477034.640000001</v>
      </c>
      <c r="K90" s="15">
        <v>5230058.7200000025</v>
      </c>
      <c r="L90" s="15">
        <v>15.73093063436731</v>
      </c>
      <c r="M90" s="18" t="str">
        <f t="shared" ref="M90" si="11">IF(AND(H90&gt;=-5,H90&lt;=5),"ผ่าน","ไม่ผ่าน")</f>
        <v>ไม่ผ่าน</v>
      </c>
      <c r="N90" s="18" t="str">
        <f t="shared" ref="N90" si="12">IF(AND(L90&gt;=-5,L90&lt;=5),"ผ่าน","ไม่ผ่าน")</f>
        <v>ไม่ผ่าน</v>
      </c>
      <c r="O90" s="31" t="str">
        <f t="shared" si="10"/>
        <v>ไม่ผ่าน</v>
      </c>
      <c r="P90" s="190" t="str">
        <f t="shared" ref="P90" si="13">IF(AND(H90&gt;=-5,H90&lt;=5),"1.0","0")</f>
        <v>0</v>
      </c>
      <c r="Q90" s="190" t="str">
        <f t="shared" ref="Q90" si="14">IF(AND(L90&gt;=-5,L90&lt;=5),"1.0","0")</f>
        <v>0</v>
      </c>
    </row>
  </sheetData>
  <sheetProtection selectLockedCells="1" selectUnlockedCells="1"/>
  <autoFilter ref="M2:N90"/>
  <mergeCells count="7">
    <mergeCell ref="M1:O1"/>
    <mergeCell ref="A1:A2"/>
    <mergeCell ref="B1:B2"/>
    <mergeCell ref="C1:C2"/>
    <mergeCell ref="D1:D2"/>
    <mergeCell ref="E1:H1"/>
    <mergeCell ref="I1:L1"/>
  </mergeCells>
  <conditionalFormatting sqref="M3:Q90">
    <cfRule type="cellIs" dxfId="13" priority="15" operator="equal">
      <formula>"ไม่ผ่าน"</formula>
    </cfRule>
    <cfRule type="cellIs" dxfId="12" priority="16" operator="equal">
      <formula>"ผ่าน"</formula>
    </cfRule>
  </conditionalFormatting>
  <conditionalFormatting sqref="M1:P1 M2:O2 M3:Q90 M91:P1048576">
    <cfRule type="containsText" dxfId="11" priority="12" operator="containsText" text="ไม่ผ่าน">
      <formula>NOT(ISERROR(SEARCH("ไม่ผ่าน",M1)))</formula>
    </cfRule>
    <cfRule type="containsText" dxfId="10" priority="13" operator="containsText" text="ไม่ผ่าน">
      <formula>NOT(ISERROR(SEARCH("ไม่ผ่าน",M1)))</formula>
    </cfRule>
    <cfRule type="containsText" dxfId="9" priority="14" operator="containsText" text="ผ่าน">
      <formula>NOT(ISERROR(SEARCH("ผ่าน",M1)))</formula>
    </cfRule>
  </conditionalFormatting>
  <conditionalFormatting sqref="P3:Q90 M1:O1048576">
    <cfRule type="containsText" dxfId="8" priority="11" operator="containsText" text="ไม่ผ่าน">
      <formula>NOT(ISERROR(SEARCH("ไม่ผ่าน",M1)))</formula>
    </cfRule>
  </conditionalFormatting>
  <conditionalFormatting sqref="P2:Q2">
    <cfRule type="containsText" dxfId="7" priority="8" operator="containsText" text="ไม่ผ่าน">
      <formula>NOT(ISERROR(SEARCH("ไม่ผ่าน",P2)))</formula>
    </cfRule>
    <cfRule type="containsText" dxfId="6" priority="9" operator="containsText" text="ไม่ผ่าน">
      <formula>NOT(ISERROR(SEARCH("ไม่ผ่าน",P2)))</formula>
    </cfRule>
    <cfRule type="containsText" dxfId="5" priority="10" operator="containsText" text="ผ่าน">
      <formula>NOT(ISERROR(SEARCH("ผ่าน",P2)))</formula>
    </cfRule>
  </conditionalFormatting>
  <conditionalFormatting sqref="P2:Q2">
    <cfRule type="containsText" dxfId="4" priority="7" operator="containsText" text="ไม่ผ่าน">
      <formula>NOT(ISERROR(SEARCH("ไม่ผ่าน",P2)))</formula>
    </cfRule>
  </conditionalFormatting>
  <pageMargins left="0.17" right="0.15748031496062992" top="1.0349212598425197" bottom="0.38" header="0.19685039370078741" footer="0.15748031496062992"/>
  <pageSetup scale="59" orientation="landscape" horizontalDpi="300" verticalDpi="300" r:id="rId1"/>
  <headerFooter>
    <oddHeader>&amp;C&amp;"TH SarabunPSK,ตัวหนา"&amp;18ผลการประเมินการเปรียบเทียบของแผนประมาณการและผลการดำเนินงานไม่เกินร้อยละ 5 
 ไตรมาส 2/2561</oddHeader>
    <oddFooter>&amp;C&amp;"TH SarabunPSK,ธรรมดา"หน้าที่ &amp;P จาก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T90"/>
  <sheetViews>
    <sheetView zoomScale="80" zoomScaleNormal="80" workbookViewId="0">
      <pane xSplit="7" ySplit="2" topLeftCell="H75" activePane="bottomRight" state="frozen"/>
      <selection pane="topRight" activeCell="I1" sqref="I1"/>
      <selection pane="bottomLeft" activeCell="A3" sqref="A3"/>
      <selection pane="bottomRight" activeCell="D93" sqref="D93"/>
    </sheetView>
  </sheetViews>
  <sheetFormatPr defaultColWidth="9" defaultRowHeight="20.399999999999999" x14ac:dyDescent="0.35"/>
  <cols>
    <col min="1" max="1" width="3.8984375" style="34" bestFit="1" customWidth="1"/>
    <col min="2" max="2" width="10.69921875" style="33" customWidth="1"/>
    <col min="3" max="3" width="9.09765625" style="34" bestFit="1" customWidth="1"/>
    <col min="4" max="4" width="21.69921875" style="33" customWidth="1"/>
    <col min="5" max="5" width="9" style="34"/>
    <col min="6" max="6" width="6.09765625" style="34" customWidth="1"/>
    <col min="7" max="7" width="26.19921875" style="40" customWidth="1"/>
    <col min="8" max="8" width="16.69921875" style="33" customWidth="1"/>
    <col min="9" max="9" width="9.3984375" style="41" customWidth="1"/>
    <col min="10" max="10" width="12.3984375" style="33" customWidth="1"/>
    <col min="11" max="11" width="12.796875" style="33" bestFit="1" customWidth="1"/>
    <col min="12" max="12" width="24.296875" style="33" bestFit="1" customWidth="1"/>
    <col min="13" max="13" width="12.3984375" style="42" bestFit="1" customWidth="1"/>
    <col min="14" max="14" width="12.19921875" style="33" customWidth="1"/>
    <col min="15" max="15" width="12.09765625" style="33" bestFit="1" customWidth="1"/>
    <col min="16" max="16" width="7.796875" style="34" customWidth="1"/>
    <col min="17" max="17" width="6.3984375" style="34" customWidth="1"/>
    <col min="18" max="18" width="7" style="34" customWidth="1"/>
    <col min="19" max="16384" width="9" style="33"/>
  </cols>
  <sheetData>
    <row r="1" spans="1:20" ht="21" x14ac:dyDescent="0.4">
      <c r="A1" s="32"/>
      <c r="B1" s="32"/>
      <c r="C1" s="32"/>
      <c r="D1" s="32"/>
      <c r="E1" s="32"/>
      <c r="F1" s="32"/>
      <c r="G1" s="32"/>
      <c r="H1" s="295" t="s">
        <v>1958</v>
      </c>
      <c r="I1" s="295"/>
      <c r="J1" s="295"/>
      <c r="K1" s="295"/>
      <c r="L1" s="295" t="s">
        <v>1959</v>
      </c>
      <c r="M1" s="295"/>
      <c r="N1" s="295"/>
      <c r="O1" s="295"/>
      <c r="P1" s="295" t="s">
        <v>1952</v>
      </c>
      <c r="Q1" s="295"/>
      <c r="R1" s="295"/>
      <c r="S1" s="33" t="s">
        <v>935</v>
      </c>
    </row>
    <row r="2" spans="1:20" s="83" customFormat="1" ht="63" x14ac:dyDescent="0.25">
      <c r="A2" s="86" t="s">
        <v>937</v>
      </c>
      <c r="B2" s="86" t="s">
        <v>1</v>
      </c>
      <c r="C2" s="86" t="s">
        <v>2</v>
      </c>
      <c r="D2" s="86" t="s">
        <v>938</v>
      </c>
      <c r="E2" s="86" t="s">
        <v>1960</v>
      </c>
      <c r="F2" s="86" t="s">
        <v>12</v>
      </c>
      <c r="G2" s="86" t="s">
        <v>1961</v>
      </c>
      <c r="H2" s="78" t="s">
        <v>1962</v>
      </c>
      <c r="I2" s="87" t="s">
        <v>1963</v>
      </c>
      <c r="J2" s="78" t="s">
        <v>1964</v>
      </c>
      <c r="K2" s="78" t="s">
        <v>1965</v>
      </c>
      <c r="L2" s="78" t="s">
        <v>1966</v>
      </c>
      <c r="M2" s="88" t="s">
        <v>1967</v>
      </c>
      <c r="N2" s="78" t="s">
        <v>1968</v>
      </c>
      <c r="O2" s="78" t="s">
        <v>1969</v>
      </c>
      <c r="P2" s="89" t="s">
        <v>1970</v>
      </c>
      <c r="Q2" s="89" t="s">
        <v>1971</v>
      </c>
      <c r="R2" s="89" t="s">
        <v>1972</v>
      </c>
      <c r="S2" s="89" t="s">
        <v>1970</v>
      </c>
      <c r="T2" s="89" t="s">
        <v>1971</v>
      </c>
    </row>
    <row r="3" spans="1:20" ht="21" x14ac:dyDescent="0.4">
      <c r="A3" s="4">
        <v>8</v>
      </c>
      <c r="B3" s="35" t="s">
        <v>1507</v>
      </c>
      <c r="C3" s="4">
        <v>10711</v>
      </c>
      <c r="D3" s="35" t="s">
        <v>1508</v>
      </c>
      <c r="E3" s="4" t="s">
        <v>982</v>
      </c>
      <c r="F3" s="4">
        <v>16</v>
      </c>
      <c r="G3" s="23" t="s">
        <v>1048</v>
      </c>
      <c r="H3" s="36">
        <v>322515639.54429299</v>
      </c>
      <c r="I3" s="37">
        <v>327288</v>
      </c>
      <c r="J3" s="36">
        <v>985.41846796794562</v>
      </c>
      <c r="K3" s="36">
        <v>940.06</v>
      </c>
      <c r="L3" s="36">
        <v>504193569.54570699</v>
      </c>
      <c r="M3" s="38">
        <v>31174.49</v>
      </c>
      <c r="N3" s="36">
        <v>16173.274030969134</v>
      </c>
      <c r="O3" s="36">
        <v>21369.010000000002</v>
      </c>
      <c r="P3" s="39" t="s">
        <v>3844</v>
      </c>
      <c r="Q3" s="39" t="s">
        <v>3843</v>
      </c>
      <c r="R3" s="39" t="s">
        <v>3844</v>
      </c>
      <c r="S3" s="85" t="str">
        <f t="shared" ref="S3:S25" si="0">IF(J3&lt;K3,"1.0","0")</f>
        <v>0</v>
      </c>
      <c r="T3" s="85" t="str">
        <f t="shared" ref="T3:T25" si="1">IF(N3&lt;O3,"1.0","0")</f>
        <v>1.0</v>
      </c>
    </row>
    <row r="4" spans="1:20" ht="21" x14ac:dyDescent="0.4">
      <c r="A4" s="4">
        <v>8</v>
      </c>
      <c r="B4" s="35" t="s">
        <v>1507</v>
      </c>
      <c r="C4" s="4">
        <v>11104</v>
      </c>
      <c r="D4" s="35" t="s">
        <v>1509</v>
      </c>
      <c r="E4" s="4" t="s">
        <v>949</v>
      </c>
      <c r="F4" s="4">
        <v>6</v>
      </c>
      <c r="G4" s="23" t="s">
        <v>960</v>
      </c>
      <c r="H4" s="36">
        <v>74238003.6909118</v>
      </c>
      <c r="I4" s="37">
        <v>96216</v>
      </c>
      <c r="J4" s="36">
        <v>771.5764913414796</v>
      </c>
      <c r="K4" s="36">
        <v>776.18</v>
      </c>
      <c r="L4" s="36">
        <v>15882826.9190882</v>
      </c>
      <c r="M4" s="38">
        <v>1299.31</v>
      </c>
      <c r="N4" s="36">
        <v>12224.047316720567</v>
      </c>
      <c r="O4" s="36">
        <v>19052</v>
      </c>
      <c r="P4" s="39" t="s">
        <v>3843</v>
      </c>
      <c r="Q4" s="39" t="s">
        <v>3843</v>
      </c>
      <c r="R4" s="39" t="s">
        <v>3843</v>
      </c>
      <c r="S4" s="85" t="str">
        <f t="shared" si="0"/>
        <v>1.0</v>
      </c>
      <c r="T4" s="85" t="str">
        <f t="shared" si="1"/>
        <v>1.0</v>
      </c>
    </row>
    <row r="5" spans="1:20" ht="21" x14ac:dyDescent="0.4">
      <c r="A5" s="4">
        <v>8</v>
      </c>
      <c r="B5" s="35" t="s">
        <v>1507</v>
      </c>
      <c r="C5" s="4">
        <v>11105</v>
      </c>
      <c r="D5" s="35" t="s">
        <v>1510</v>
      </c>
      <c r="E5" s="4" t="s">
        <v>949</v>
      </c>
      <c r="F5" s="4">
        <v>6</v>
      </c>
      <c r="G5" s="23" t="s">
        <v>960</v>
      </c>
      <c r="H5" s="36">
        <v>64771556.925465398</v>
      </c>
      <c r="I5" s="37">
        <v>88457</v>
      </c>
      <c r="J5" s="36">
        <v>732.23777570418849</v>
      </c>
      <c r="K5" s="36">
        <v>776.18</v>
      </c>
      <c r="L5" s="36">
        <v>20052775.004534598</v>
      </c>
      <c r="M5" s="38">
        <v>1565.81</v>
      </c>
      <c r="N5" s="36">
        <v>12806.646403161685</v>
      </c>
      <c r="O5" s="36">
        <v>19052</v>
      </c>
      <c r="P5" s="39" t="s">
        <v>3843</v>
      </c>
      <c r="Q5" s="39" t="s">
        <v>3843</v>
      </c>
      <c r="R5" s="39" t="s">
        <v>3843</v>
      </c>
      <c r="S5" s="85" t="str">
        <f t="shared" si="0"/>
        <v>1.0</v>
      </c>
      <c r="T5" s="85" t="str">
        <f t="shared" si="1"/>
        <v>1.0</v>
      </c>
    </row>
    <row r="6" spans="1:20" ht="21" x14ac:dyDescent="0.4">
      <c r="A6" s="4">
        <v>8</v>
      </c>
      <c r="B6" s="35" t="s">
        <v>1507</v>
      </c>
      <c r="C6" s="4">
        <v>11106</v>
      </c>
      <c r="D6" s="35" t="s">
        <v>1511</v>
      </c>
      <c r="E6" s="4" t="s">
        <v>949</v>
      </c>
      <c r="F6" s="4">
        <v>5</v>
      </c>
      <c r="G6" s="23" t="s">
        <v>955</v>
      </c>
      <c r="H6" s="36">
        <v>60793001.130396798</v>
      </c>
      <c r="I6" s="37">
        <v>89579</v>
      </c>
      <c r="J6" s="36">
        <v>678.65237533793413</v>
      </c>
      <c r="K6" s="36">
        <v>847.64</v>
      </c>
      <c r="L6" s="36">
        <v>21330466.279603198</v>
      </c>
      <c r="M6" s="38">
        <v>1266.51</v>
      </c>
      <c r="N6" s="36">
        <v>16841.924879869246</v>
      </c>
      <c r="O6" s="36">
        <v>21822.46</v>
      </c>
      <c r="P6" s="39" t="s">
        <v>3843</v>
      </c>
      <c r="Q6" s="39" t="s">
        <v>3843</v>
      </c>
      <c r="R6" s="39" t="s">
        <v>3843</v>
      </c>
      <c r="S6" s="85" t="str">
        <f t="shared" si="0"/>
        <v>1.0</v>
      </c>
      <c r="T6" s="85" t="str">
        <f t="shared" si="1"/>
        <v>1.0</v>
      </c>
    </row>
    <row r="7" spans="1:20" ht="21" x14ac:dyDescent="0.4">
      <c r="A7" s="4">
        <v>8</v>
      </c>
      <c r="B7" s="35" t="s">
        <v>1507</v>
      </c>
      <c r="C7" s="4">
        <v>11107</v>
      </c>
      <c r="D7" s="35" t="s">
        <v>1512</v>
      </c>
      <c r="E7" s="4" t="s">
        <v>949</v>
      </c>
      <c r="F7" s="4">
        <v>5</v>
      </c>
      <c r="G7" s="23" t="s">
        <v>955</v>
      </c>
      <c r="H7" s="36">
        <v>40338441.649881899</v>
      </c>
      <c r="I7" s="37">
        <v>54414</v>
      </c>
      <c r="J7" s="36">
        <v>741.32468941599404</v>
      </c>
      <c r="K7" s="36">
        <v>847.64</v>
      </c>
      <c r="L7" s="36">
        <v>13961556.080118099</v>
      </c>
      <c r="M7" s="38">
        <v>843.51</v>
      </c>
      <c r="N7" s="36">
        <v>16551.737478059655</v>
      </c>
      <c r="O7" s="36">
        <v>21822.46</v>
      </c>
      <c r="P7" s="39" t="s">
        <v>3843</v>
      </c>
      <c r="Q7" s="39" t="s">
        <v>3843</v>
      </c>
      <c r="R7" s="39" t="s">
        <v>3843</v>
      </c>
      <c r="S7" s="85" t="str">
        <f t="shared" si="0"/>
        <v>1.0</v>
      </c>
      <c r="T7" s="85" t="str">
        <f t="shared" si="1"/>
        <v>1.0</v>
      </c>
    </row>
    <row r="8" spans="1:20" ht="21" x14ac:dyDescent="0.4">
      <c r="A8" s="4">
        <v>8</v>
      </c>
      <c r="B8" s="35" t="s">
        <v>1507</v>
      </c>
      <c r="C8" s="4">
        <v>11108</v>
      </c>
      <c r="D8" s="35" t="s">
        <v>1513</v>
      </c>
      <c r="E8" s="4" t="s">
        <v>949</v>
      </c>
      <c r="F8" s="4">
        <v>6</v>
      </c>
      <c r="G8" s="23" t="s">
        <v>960</v>
      </c>
      <c r="H8" s="36">
        <v>81210443.2655586</v>
      </c>
      <c r="I8" s="37">
        <v>117589</v>
      </c>
      <c r="J8" s="36">
        <v>690.62959346162143</v>
      </c>
      <c r="K8" s="36">
        <v>776.18</v>
      </c>
      <c r="L8" s="36">
        <v>23340141.6944414</v>
      </c>
      <c r="M8" s="38">
        <v>1866.21</v>
      </c>
      <c r="N8" s="36">
        <v>12506.707012844963</v>
      </c>
      <c r="O8" s="36">
        <v>19052</v>
      </c>
      <c r="P8" s="39" t="s">
        <v>3843</v>
      </c>
      <c r="Q8" s="39" t="s">
        <v>3843</v>
      </c>
      <c r="R8" s="39" t="s">
        <v>3843</v>
      </c>
      <c r="S8" s="85" t="str">
        <f t="shared" si="0"/>
        <v>1.0</v>
      </c>
      <c r="T8" s="85" t="str">
        <f t="shared" si="1"/>
        <v>1.0</v>
      </c>
    </row>
    <row r="9" spans="1:20" ht="21" x14ac:dyDescent="0.4">
      <c r="A9" s="4">
        <v>8</v>
      </c>
      <c r="B9" s="35" t="s">
        <v>1507</v>
      </c>
      <c r="C9" s="4">
        <v>11109</v>
      </c>
      <c r="D9" s="35" t="s">
        <v>1514</v>
      </c>
      <c r="E9" s="4" t="s">
        <v>949</v>
      </c>
      <c r="F9" s="4">
        <v>7</v>
      </c>
      <c r="G9" s="23" t="s">
        <v>964</v>
      </c>
      <c r="H9" s="36">
        <v>66346892.601734899</v>
      </c>
      <c r="I9" s="37">
        <v>129100</v>
      </c>
      <c r="J9" s="36">
        <v>513.91861039298919</v>
      </c>
      <c r="K9" s="36">
        <v>843.24</v>
      </c>
      <c r="L9" s="36">
        <v>31937761.488265101</v>
      </c>
      <c r="M9" s="38">
        <v>2383.48</v>
      </c>
      <c r="N9" s="36">
        <v>13399.634772796542</v>
      </c>
      <c r="O9" s="36">
        <v>23180.18</v>
      </c>
      <c r="P9" s="39" t="s">
        <v>3843</v>
      </c>
      <c r="Q9" s="39" t="s">
        <v>3843</v>
      </c>
      <c r="R9" s="39" t="s">
        <v>3843</v>
      </c>
      <c r="S9" s="85" t="str">
        <f t="shared" si="0"/>
        <v>1.0</v>
      </c>
      <c r="T9" s="85" t="str">
        <f t="shared" si="1"/>
        <v>1.0</v>
      </c>
    </row>
    <row r="10" spans="1:20" ht="21" x14ac:dyDescent="0.4">
      <c r="A10" s="4">
        <v>8</v>
      </c>
      <c r="B10" s="35" t="s">
        <v>1507</v>
      </c>
      <c r="C10" s="4">
        <v>11110</v>
      </c>
      <c r="D10" s="35" t="s">
        <v>1515</v>
      </c>
      <c r="E10" s="4" t="s">
        <v>949</v>
      </c>
      <c r="F10" s="4">
        <v>10</v>
      </c>
      <c r="G10" s="23" t="s">
        <v>951</v>
      </c>
      <c r="H10" s="36">
        <v>97873653.865570202</v>
      </c>
      <c r="I10" s="37">
        <v>140254</v>
      </c>
      <c r="J10" s="36">
        <v>697.83146195880477</v>
      </c>
      <c r="K10" s="36">
        <v>782.14</v>
      </c>
      <c r="L10" s="36">
        <v>51346216.9444298</v>
      </c>
      <c r="M10" s="38">
        <v>3881.79</v>
      </c>
      <c r="N10" s="36">
        <v>13227.458709623601</v>
      </c>
      <c r="O10" s="36">
        <v>18607.43</v>
      </c>
      <c r="P10" s="39" t="s">
        <v>3843</v>
      </c>
      <c r="Q10" s="39" t="s">
        <v>3843</v>
      </c>
      <c r="R10" s="39" t="s">
        <v>3843</v>
      </c>
      <c r="S10" s="85" t="str">
        <f t="shared" si="0"/>
        <v>1.0</v>
      </c>
      <c r="T10" s="85" t="str">
        <f t="shared" si="1"/>
        <v>1.0</v>
      </c>
    </row>
    <row r="11" spans="1:20" ht="21" x14ac:dyDescent="0.4">
      <c r="A11" s="4">
        <v>8</v>
      </c>
      <c r="B11" s="35" t="s">
        <v>1507</v>
      </c>
      <c r="C11" s="4">
        <v>11111</v>
      </c>
      <c r="D11" s="35" t="s">
        <v>1516</v>
      </c>
      <c r="E11" s="4" t="s">
        <v>949</v>
      </c>
      <c r="F11" s="4">
        <v>6</v>
      </c>
      <c r="G11" s="23" t="s">
        <v>960</v>
      </c>
      <c r="H11" s="36">
        <v>58920618.422813699</v>
      </c>
      <c r="I11" s="37">
        <v>108430</v>
      </c>
      <c r="J11" s="36">
        <v>543.39775359968371</v>
      </c>
      <c r="K11" s="36">
        <v>776.18</v>
      </c>
      <c r="L11" s="36">
        <v>17424930.557186302</v>
      </c>
      <c r="M11" s="38">
        <v>1304.98</v>
      </c>
      <c r="N11" s="36">
        <v>13352.6418467611</v>
      </c>
      <c r="O11" s="36">
        <v>19052</v>
      </c>
      <c r="P11" s="39" t="s">
        <v>3843</v>
      </c>
      <c r="Q11" s="39" t="s">
        <v>3843</v>
      </c>
      <c r="R11" s="39" t="s">
        <v>3843</v>
      </c>
      <c r="S11" s="85" t="str">
        <f t="shared" si="0"/>
        <v>1.0</v>
      </c>
      <c r="T11" s="85" t="str">
        <f t="shared" si="1"/>
        <v>1.0</v>
      </c>
    </row>
    <row r="12" spans="1:20" ht="21" x14ac:dyDescent="0.4">
      <c r="A12" s="4">
        <v>8</v>
      </c>
      <c r="B12" s="35" t="s">
        <v>1507</v>
      </c>
      <c r="C12" s="4">
        <v>11112</v>
      </c>
      <c r="D12" s="35" t="s">
        <v>1517</v>
      </c>
      <c r="E12" s="4" t="s">
        <v>949</v>
      </c>
      <c r="F12" s="4">
        <v>6</v>
      </c>
      <c r="G12" s="23" t="s">
        <v>960</v>
      </c>
      <c r="H12" s="36">
        <v>61751432.003467299</v>
      </c>
      <c r="I12" s="37">
        <v>108344</v>
      </c>
      <c r="J12" s="36">
        <v>569.95709964065657</v>
      </c>
      <c r="K12" s="36">
        <v>776.18</v>
      </c>
      <c r="L12" s="36">
        <v>25154825.986532699</v>
      </c>
      <c r="M12" s="38">
        <v>1354.11</v>
      </c>
      <c r="N12" s="36">
        <v>18576.648859053326</v>
      </c>
      <c r="O12" s="36">
        <v>19052</v>
      </c>
      <c r="P12" s="39" t="s">
        <v>3843</v>
      </c>
      <c r="Q12" s="39" t="s">
        <v>3843</v>
      </c>
      <c r="R12" s="39" t="s">
        <v>3843</v>
      </c>
      <c r="S12" s="85" t="str">
        <f t="shared" si="0"/>
        <v>1.0</v>
      </c>
      <c r="T12" s="85" t="str">
        <f t="shared" si="1"/>
        <v>1.0</v>
      </c>
    </row>
    <row r="13" spans="1:20" ht="21" x14ac:dyDescent="0.4">
      <c r="A13" s="4">
        <v>8</v>
      </c>
      <c r="B13" s="35" t="s">
        <v>1507</v>
      </c>
      <c r="C13" s="4">
        <v>11451</v>
      </c>
      <c r="D13" s="35" t="s">
        <v>1518</v>
      </c>
      <c r="E13" s="4" t="s">
        <v>949</v>
      </c>
      <c r="F13" s="4">
        <v>13</v>
      </c>
      <c r="G13" s="23" t="s">
        <v>958</v>
      </c>
      <c r="H13" s="36">
        <v>125724119.76570401</v>
      </c>
      <c r="I13" s="37">
        <v>170285</v>
      </c>
      <c r="J13" s="36">
        <v>738.31588082158737</v>
      </c>
      <c r="K13" s="36">
        <v>761.36</v>
      </c>
      <c r="L13" s="36">
        <v>99164806.404295906</v>
      </c>
      <c r="M13" s="38">
        <v>6240.8</v>
      </c>
      <c r="N13" s="36">
        <v>15889.758749566707</v>
      </c>
      <c r="O13" s="36">
        <v>17675.71</v>
      </c>
      <c r="P13" s="39" t="s">
        <v>3843</v>
      </c>
      <c r="Q13" s="39" t="s">
        <v>3843</v>
      </c>
      <c r="R13" s="39" t="s">
        <v>3843</v>
      </c>
      <c r="S13" s="85" t="str">
        <f t="shared" si="0"/>
        <v>1.0</v>
      </c>
      <c r="T13" s="85" t="str">
        <f t="shared" si="1"/>
        <v>1.0</v>
      </c>
    </row>
    <row r="14" spans="1:20" ht="21" x14ac:dyDescent="0.4">
      <c r="A14" s="4">
        <v>8</v>
      </c>
      <c r="B14" s="35" t="s">
        <v>1507</v>
      </c>
      <c r="C14" s="4">
        <v>40840</v>
      </c>
      <c r="D14" s="35" t="s">
        <v>1519</v>
      </c>
      <c r="E14" s="4" t="s">
        <v>949</v>
      </c>
      <c r="F14" s="4">
        <v>2</v>
      </c>
      <c r="G14" s="23" t="s">
        <v>977</v>
      </c>
      <c r="H14" s="36">
        <v>18240640.665706102</v>
      </c>
      <c r="I14" s="37">
        <v>33687</v>
      </c>
      <c r="J14" s="36">
        <v>541.47417893270699</v>
      </c>
      <c r="K14" s="36">
        <v>1104.73</v>
      </c>
      <c r="L14" s="36">
        <v>6304367.4742938997</v>
      </c>
      <c r="M14" s="38">
        <v>485.78</v>
      </c>
      <c r="N14" s="36">
        <v>12977.824270850797</v>
      </c>
      <c r="O14" s="36">
        <v>28785.360000000001</v>
      </c>
      <c r="P14" s="39" t="s">
        <v>3843</v>
      </c>
      <c r="Q14" s="39" t="s">
        <v>3843</v>
      </c>
      <c r="R14" s="39" t="s">
        <v>3843</v>
      </c>
      <c r="S14" s="85" t="str">
        <f t="shared" si="0"/>
        <v>1.0</v>
      </c>
      <c r="T14" s="85" t="str">
        <f t="shared" si="1"/>
        <v>1.0</v>
      </c>
    </row>
    <row r="15" spans="1:20" ht="21" x14ac:dyDescent="0.4">
      <c r="A15" s="4">
        <v>8</v>
      </c>
      <c r="B15" s="35" t="s">
        <v>1520</v>
      </c>
      <c r="C15" s="4">
        <v>11040</v>
      </c>
      <c r="D15" s="35" t="s">
        <v>1521</v>
      </c>
      <c r="E15" s="4" t="s">
        <v>982</v>
      </c>
      <c r="F15" s="4">
        <v>16</v>
      </c>
      <c r="G15" s="23" t="s">
        <v>1048</v>
      </c>
      <c r="H15" s="36">
        <v>201934893.059818</v>
      </c>
      <c r="I15" s="37">
        <v>211714</v>
      </c>
      <c r="J15" s="36">
        <v>953.80982391253292</v>
      </c>
      <c r="K15" s="36">
        <v>940.06</v>
      </c>
      <c r="L15" s="36">
        <v>280264485.80018198</v>
      </c>
      <c r="M15" s="38">
        <v>20247.79</v>
      </c>
      <c r="N15" s="36">
        <v>13841.732149542344</v>
      </c>
      <c r="O15" s="36">
        <v>21369.010000000002</v>
      </c>
      <c r="P15" s="39" t="s">
        <v>3844</v>
      </c>
      <c r="Q15" s="39" t="s">
        <v>3843</v>
      </c>
      <c r="R15" s="39" t="s">
        <v>3844</v>
      </c>
      <c r="S15" s="85" t="str">
        <f t="shared" si="0"/>
        <v>0</v>
      </c>
      <c r="T15" s="85" t="str">
        <f t="shared" si="1"/>
        <v>1.0</v>
      </c>
    </row>
    <row r="16" spans="1:20" ht="21" x14ac:dyDescent="0.4">
      <c r="A16" s="4">
        <v>8</v>
      </c>
      <c r="B16" s="35" t="s">
        <v>1520</v>
      </c>
      <c r="C16" s="4">
        <v>11041</v>
      </c>
      <c r="D16" s="35" t="s">
        <v>1522</v>
      </c>
      <c r="E16" s="4" t="s">
        <v>949</v>
      </c>
      <c r="F16" s="4">
        <v>6</v>
      </c>
      <c r="G16" s="23" t="s">
        <v>960</v>
      </c>
      <c r="H16" s="36">
        <v>61233878.397609897</v>
      </c>
      <c r="I16" s="37">
        <v>106620</v>
      </c>
      <c r="J16" s="36">
        <v>574.31887448518</v>
      </c>
      <c r="K16" s="36">
        <v>776.18</v>
      </c>
      <c r="L16" s="36">
        <v>33155119.542390101</v>
      </c>
      <c r="M16" s="38">
        <v>2204.38</v>
      </c>
      <c r="N16" s="36">
        <v>15040.56448633634</v>
      </c>
      <c r="O16" s="36">
        <v>19052</v>
      </c>
      <c r="P16" s="39" t="s">
        <v>3843</v>
      </c>
      <c r="Q16" s="39" t="s">
        <v>3843</v>
      </c>
      <c r="R16" s="39" t="s">
        <v>3843</v>
      </c>
      <c r="S16" s="85" t="str">
        <f t="shared" si="0"/>
        <v>1.0</v>
      </c>
      <c r="T16" s="85" t="str">
        <f t="shared" si="1"/>
        <v>1.0</v>
      </c>
    </row>
    <row r="17" spans="1:20" ht="21" x14ac:dyDescent="0.4">
      <c r="A17" s="4">
        <v>8</v>
      </c>
      <c r="B17" s="35" t="s">
        <v>1520</v>
      </c>
      <c r="C17" s="4">
        <v>11043</v>
      </c>
      <c r="D17" s="35" t="s">
        <v>1523</v>
      </c>
      <c r="E17" s="4" t="s">
        <v>949</v>
      </c>
      <c r="F17" s="4">
        <v>6</v>
      </c>
      <c r="G17" s="23" t="s">
        <v>960</v>
      </c>
      <c r="H17" s="36">
        <v>68105492.687750205</v>
      </c>
      <c r="I17" s="37">
        <v>110377</v>
      </c>
      <c r="J17" s="36">
        <v>617.0261258029318</v>
      </c>
      <c r="K17" s="36">
        <v>776.18</v>
      </c>
      <c r="L17" s="36">
        <v>42147281.0722498</v>
      </c>
      <c r="M17" s="38">
        <v>2916.25</v>
      </c>
      <c r="N17" s="36">
        <v>14452.561019202674</v>
      </c>
      <c r="O17" s="36">
        <v>19052</v>
      </c>
      <c r="P17" s="39" t="s">
        <v>3843</v>
      </c>
      <c r="Q17" s="39" t="s">
        <v>3843</v>
      </c>
      <c r="R17" s="39" t="s">
        <v>3843</v>
      </c>
      <c r="S17" s="85" t="str">
        <f t="shared" si="0"/>
        <v>1.0</v>
      </c>
      <c r="T17" s="85" t="str">
        <f t="shared" si="1"/>
        <v>1.0</v>
      </c>
    </row>
    <row r="18" spans="1:20" ht="21" x14ac:dyDescent="0.4">
      <c r="A18" s="4">
        <v>8</v>
      </c>
      <c r="B18" s="35" t="s">
        <v>1520</v>
      </c>
      <c r="C18" s="4">
        <v>11046</v>
      </c>
      <c r="D18" s="35" t="s">
        <v>1524</v>
      </c>
      <c r="E18" s="4" t="s">
        <v>949</v>
      </c>
      <c r="F18" s="4">
        <v>10</v>
      </c>
      <c r="G18" s="23" t="s">
        <v>951</v>
      </c>
      <c r="H18" s="36">
        <v>83223934.921468094</v>
      </c>
      <c r="I18" s="37">
        <v>127348</v>
      </c>
      <c r="J18" s="36">
        <v>653.51583787313575</v>
      </c>
      <c r="K18" s="36">
        <v>782.14</v>
      </c>
      <c r="L18" s="36">
        <v>98160141.338532001</v>
      </c>
      <c r="M18" s="38">
        <v>6120.73</v>
      </c>
      <c r="N18" s="36">
        <v>16037.325831809605</v>
      </c>
      <c r="O18" s="36">
        <v>18607.43</v>
      </c>
      <c r="P18" s="39" t="s">
        <v>3843</v>
      </c>
      <c r="Q18" s="39" t="s">
        <v>3843</v>
      </c>
      <c r="R18" s="39" t="s">
        <v>3843</v>
      </c>
      <c r="S18" s="85" t="str">
        <f t="shared" si="0"/>
        <v>1.0</v>
      </c>
      <c r="T18" s="85" t="str">
        <f t="shared" si="1"/>
        <v>1.0</v>
      </c>
    </row>
    <row r="19" spans="1:20" ht="21" x14ac:dyDescent="0.4">
      <c r="A19" s="4">
        <v>8</v>
      </c>
      <c r="B19" s="35" t="s">
        <v>1520</v>
      </c>
      <c r="C19" s="4">
        <v>11047</v>
      </c>
      <c r="D19" s="35" t="s">
        <v>1525</v>
      </c>
      <c r="E19" s="4" t="s">
        <v>949</v>
      </c>
      <c r="F19" s="4">
        <v>6</v>
      </c>
      <c r="G19" s="23" t="s">
        <v>960</v>
      </c>
      <c r="H19" s="36">
        <v>66970391.261374697</v>
      </c>
      <c r="I19" s="37">
        <v>101248</v>
      </c>
      <c r="J19" s="36">
        <v>661.44902873513252</v>
      </c>
      <c r="K19" s="36">
        <v>776.18</v>
      </c>
      <c r="L19" s="36">
        <v>24881483.528625298</v>
      </c>
      <c r="M19" s="38">
        <v>1815.04</v>
      </c>
      <c r="N19" s="36">
        <v>13708.504236063833</v>
      </c>
      <c r="O19" s="36">
        <v>19052</v>
      </c>
      <c r="P19" s="39" t="s">
        <v>3843</v>
      </c>
      <c r="Q19" s="39" t="s">
        <v>3843</v>
      </c>
      <c r="R19" s="39" t="s">
        <v>3843</v>
      </c>
      <c r="S19" s="85" t="str">
        <f t="shared" si="0"/>
        <v>1.0</v>
      </c>
      <c r="T19" s="85" t="str">
        <f t="shared" si="1"/>
        <v>1.0</v>
      </c>
    </row>
    <row r="20" spans="1:20" ht="21" x14ac:dyDescent="0.4">
      <c r="A20" s="4">
        <v>8</v>
      </c>
      <c r="B20" s="35" t="s">
        <v>1520</v>
      </c>
      <c r="C20" s="4">
        <v>11048</v>
      </c>
      <c r="D20" s="35" t="s">
        <v>1526</v>
      </c>
      <c r="E20" s="4" t="s">
        <v>949</v>
      </c>
      <c r="F20" s="4">
        <v>6</v>
      </c>
      <c r="G20" s="23" t="s">
        <v>960</v>
      </c>
      <c r="H20" s="36">
        <v>53233249.173974797</v>
      </c>
      <c r="I20" s="37">
        <v>82751</v>
      </c>
      <c r="J20" s="36">
        <v>643.29433087182986</v>
      </c>
      <c r="K20" s="36">
        <v>776.18</v>
      </c>
      <c r="L20" s="36">
        <v>43543663.586025298</v>
      </c>
      <c r="M20" s="38">
        <v>3270.56</v>
      </c>
      <c r="N20" s="36">
        <v>13313.82502874899</v>
      </c>
      <c r="O20" s="36">
        <v>19052</v>
      </c>
      <c r="P20" s="39" t="s">
        <v>3843</v>
      </c>
      <c r="Q20" s="39" t="s">
        <v>3843</v>
      </c>
      <c r="R20" s="39" t="s">
        <v>3843</v>
      </c>
      <c r="S20" s="85" t="str">
        <f t="shared" si="0"/>
        <v>1.0</v>
      </c>
      <c r="T20" s="85" t="str">
        <f t="shared" si="1"/>
        <v>1.0</v>
      </c>
    </row>
    <row r="21" spans="1:20" ht="21" x14ac:dyDescent="0.4">
      <c r="A21" s="4">
        <v>8</v>
      </c>
      <c r="B21" s="35" t="s">
        <v>1520</v>
      </c>
      <c r="C21" s="4">
        <v>11049</v>
      </c>
      <c r="D21" s="35" t="s">
        <v>1527</v>
      </c>
      <c r="E21" s="4" t="s">
        <v>949</v>
      </c>
      <c r="F21" s="4">
        <v>6</v>
      </c>
      <c r="G21" s="23" t="s">
        <v>960</v>
      </c>
      <c r="H21" s="36">
        <v>57208374.767328396</v>
      </c>
      <c r="I21" s="37">
        <v>86618</v>
      </c>
      <c r="J21" s="36">
        <v>660.46750984008406</v>
      </c>
      <c r="K21" s="36">
        <v>776.18</v>
      </c>
      <c r="L21" s="36">
        <v>23200288.502671599</v>
      </c>
      <c r="M21" s="38">
        <v>1659.55</v>
      </c>
      <c r="N21" s="36">
        <v>13979.867134266276</v>
      </c>
      <c r="O21" s="36">
        <v>19052</v>
      </c>
      <c r="P21" s="39" t="s">
        <v>3843</v>
      </c>
      <c r="Q21" s="39" t="s">
        <v>3843</v>
      </c>
      <c r="R21" s="39" t="s">
        <v>3843</v>
      </c>
      <c r="S21" s="85" t="str">
        <f t="shared" si="0"/>
        <v>1.0</v>
      </c>
      <c r="T21" s="85" t="str">
        <f t="shared" si="1"/>
        <v>1.0</v>
      </c>
    </row>
    <row r="22" spans="1:20" ht="21" x14ac:dyDescent="0.4">
      <c r="A22" s="4">
        <v>8</v>
      </c>
      <c r="B22" s="35" t="s">
        <v>1520</v>
      </c>
      <c r="C22" s="4">
        <v>11050</v>
      </c>
      <c r="D22" s="35" t="s">
        <v>1528</v>
      </c>
      <c r="E22" s="4" t="s">
        <v>949</v>
      </c>
      <c r="F22" s="4">
        <v>2</v>
      </c>
      <c r="G22" s="23" t="s">
        <v>977</v>
      </c>
      <c r="H22" s="36">
        <v>29863054.511613499</v>
      </c>
      <c r="I22" s="37">
        <v>36936</v>
      </c>
      <c r="J22" s="36">
        <v>808.50808186088102</v>
      </c>
      <c r="K22" s="36">
        <v>1104.73</v>
      </c>
      <c r="L22" s="36">
        <v>19601923.238386501</v>
      </c>
      <c r="M22" s="38">
        <v>1066.06</v>
      </c>
      <c r="N22" s="36">
        <v>18387.260790561977</v>
      </c>
      <c r="O22" s="36">
        <v>28785.360000000001</v>
      </c>
      <c r="P22" s="39" t="s">
        <v>3843</v>
      </c>
      <c r="Q22" s="39" t="s">
        <v>3843</v>
      </c>
      <c r="R22" s="39" t="s">
        <v>3843</v>
      </c>
      <c r="S22" s="85" t="str">
        <f t="shared" si="0"/>
        <v>1.0</v>
      </c>
      <c r="T22" s="85" t="str">
        <f t="shared" si="1"/>
        <v>1.0</v>
      </c>
    </row>
    <row r="23" spans="1:20" ht="21" x14ac:dyDescent="0.4">
      <c r="A23" s="4">
        <v>8</v>
      </c>
      <c r="B23" s="35" t="s">
        <v>1529</v>
      </c>
      <c r="C23" s="4">
        <v>10705</v>
      </c>
      <c r="D23" s="35" t="s">
        <v>1530</v>
      </c>
      <c r="E23" s="4" t="s">
        <v>982</v>
      </c>
      <c r="F23" s="4">
        <v>17</v>
      </c>
      <c r="G23" s="23" t="s">
        <v>1010</v>
      </c>
      <c r="H23" s="36">
        <v>377150888.64353597</v>
      </c>
      <c r="I23" s="37">
        <v>450267</v>
      </c>
      <c r="J23" s="36">
        <v>837.61610032166686</v>
      </c>
      <c r="K23" s="36">
        <v>1102.25</v>
      </c>
      <c r="L23" s="36">
        <v>669532262.43646502</v>
      </c>
      <c r="M23" s="38">
        <v>60466.8</v>
      </c>
      <c r="N23" s="36">
        <v>11072.725238254132</v>
      </c>
      <c r="O23" s="36">
        <v>15990.869999999999</v>
      </c>
      <c r="P23" s="39" t="s">
        <v>3843</v>
      </c>
      <c r="Q23" s="39" t="s">
        <v>3843</v>
      </c>
      <c r="R23" s="39" t="s">
        <v>3843</v>
      </c>
      <c r="S23" s="85" t="str">
        <f t="shared" si="0"/>
        <v>1.0</v>
      </c>
      <c r="T23" s="85" t="str">
        <f t="shared" si="1"/>
        <v>1.0</v>
      </c>
    </row>
    <row r="24" spans="1:20" ht="21" x14ac:dyDescent="0.4">
      <c r="A24" s="4">
        <v>8</v>
      </c>
      <c r="B24" s="35" t="s">
        <v>1529</v>
      </c>
      <c r="C24" s="4">
        <v>11030</v>
      </c>
      <c r="D24" s="35" t="s">
        <v>1531</v>
      </c>
      <c r="E24" s="4" t="s">
        <v>949</v>
      </c>
      <c r="F24" s="4">
        <v>5</v>
      </c>
      <c r="G24" s="23" t="s">
        <v>955</v>
      </c>
      <c r="H24" s="36">
        <v>44207358.703925498</v>
      </c>
      <c r="I24" s="37">
        <v>64307</v>
      </c>
      <c r="J24" s="36">
        <v>687.44240446491824</v>
      </c>
      <c r="K24" s="36">
        <v>847.64</v>
      </c>
      <c r="L24" s="36">
        <v>21907813.046074498</v>
      </c>
      <c r="M24" s="38">
        <v>1436.31</v>
      </c>
      <c r="N24" s="36">
        <v>15252.84447373791</v>
      </c>
      <c r="O24" s="36">
        <v>21822.46</v>
      </c>
      <c r="P24" s="39" t="s">
        <v>3843</v>
      </c>
      <c r="Q24" s="39" t="s">
        <v>3843</v>
      </c>
      <c r="R24" s="39" t="s">
        <v>3843</v>
      </c>
      <c r="S24" s="85" t="str">
        <f t="shared" si="0"/>
        <v>1.0</v>
      </c>
      <c r="T24" s="85" t="str">
        <f t="shared" si="1"/>
        <v>1.0</v>
      </c>
    </row>
    <row r="25" spans="1:20" ht="21" x14ac:dyDescent="0.4">
      <c r="A25" s="4">
        <v>8</v>
      </c>
      <c r="B25" s="35" t="s">
        <v>1529</v>
      </c>
      <c r="C25" s="4">
        <v>11031</v>
      </c>
      <c r="D25" s="35" t="s">
        <v>1532</v>
      </c>
      <c r="E25" s="4" t="s">
        <v>949</v>
      </c>
      <c r="F25" s="4">
        <v>6</v>
      </c>
      <c r="G25" s="23" t="s">
        <v>960</v>
      </c>
      <c r="H25" s="36">
        <v>85335087.863625705</v>
      </c>
      <c r="I25" s="37">
        <v>147818</v>
      </c>
      <c r="J25" s="36">
        <v>577.29835245792594</v>
      </c>
      <c r="K25" s="36">
        <v>776.18</v>
      </c>
      <c r="L25" s="36">
        <v>36245871.506374396</v>
      </c>
      <c r="M25" s="38">
        <v>3228.99</v>
      </c>
      <c r="N25" s="36">
        <v>11225.142074262974</v>
      </c>
      <c r="O25" s="36">
        <v>19052</v>
      </c>
      <c r="P25" s="39" t="s">
        <v>3843</v>
      </c>
      <c r="Q25" s="39" t="s">
        <v>3843</v>
      </c>
      <c r="R25" s="39" t="s">
        <v>3843</v>
      </c>
      <c r="S25" s="85" t="str">
        <f t="shared" si="0"/>
        <v>1.0</v>
      </c>
      <c r="T25" s="85" t="str">
        <f t="shared" si="1"/>
        <v>1.0</v>
      </c>
    </row>
    <row r="26" spans="1:20" ht="21" x14ac:dyDescent="0.4">
      <c r="A26" s="4">
        <v>8</v>
      </c>
      <c r="B26" s="35" t="s">
        <v>1529</v>
      </c>
      <c r="C26" s="4">
        <v>11032</v>
      </c>
      <c r="D26" s="35" t="s">
        <v>1533</v>
      </c>
      <c r="E26" s="4" t="s">
        <v>949</v>
      </c>
      <c r="F26" s="4">
        <v>6</v>
      </c>
      <c r="G26" s="23" t="s">
        <v>960</v>
      </c>
      <c r="H26" s="36">
        <v>64500327.722893901</v>
      </c>
      <c r="I26" s="37">
        <v>93112</v>
      </c>
      <c r="J26" s="36">
        <v>692.71767036358256</v>
      </c>
      <c r="K26" s="36">
        <v>776.18</v>
      </c>
      <c r="L26" s="36">
        <v>33230927.477106102</v>
      </c>
      <c r="M26" s="38">
        <v>2344.5300000000002</v>
      </c>
      <c r="N26" s="36">
        <v>14173.812012260922</v>
      </c>
      <c r="O26" s="36">
        <v>19052</v>
      </c>
      <c r="P26" s="39" t="s">
        <v>3843</v>
      </c>
      <c r="Q26" s="39" t="s">
        <v>3843</v>
      </c>
      <c r="R26" s="39" t="s">
        <v>3843</v>
      </c>
      <c r="S26" s="85" t="str">
        <f t="shared" ref="S26:S89" si="2">IF(J26&lt;K26,"1.0","0")</f>
        <v>1.0</v>
      </c>
      <c r="T26" s="85" t="str">
        <f t="shared" ref="T26:T89" si="3">IF(N26&lt;O26,"1.0","0")</f>
        <v>1.0</v>
      </c>
    </row>
    <row r="27" spans="1:20" ht="21" x14ac:dyDescent="0.4">
      <c r="A27" s="4">
        <v>8</v>
      </c>
      <c r="B27" s="35" t="s">
        <v>1529</v>
      </c>
      <c r="C27" s="4">
        <v>11033</v>
      </c>
      <c r="D27" s="35" t="s">
        <v>1534</v>
      </c>
      <c r="E27" s="4" t="s">
        <v>949</v>
      </c>
      <c r="F27" s="4">
        <v>2</v>
      </c>
      <c r="G27" s="23" t="s">
        <v>977</v>
      </c>
      <c r="H27" s="36">
        <v>31545190.912531301</v>
      </c>
      <c r="I27" s="37">
        <v>39618</v>
      </c>
      <c r="J27" s="36">
        <v>796.23380565730986</v>
      </c>
      <c r="K27" s="36">
        <v>1104.73</v>
      </c>
      <c r="L27" s="36">
        <v>12464519.0974687</v>
      </c>
      <c r="M27" s="38">
        <v>675.71</v>
      </c>
      <c r="N27" s="36">
        <v>18446.55117945376</v>
      </c>
      <c r="O27" s="36">
        <v>28785.360000000001</v>
      </c>
      <c r="P27" s="39" t="s">
        <v>3843</v>
      </c>
      <c r="Q27" s="39" t="s">
        <v>3843</v>
      </c>
      <c r="R27" s="39" t="s">
        <v>3843</v>
      </c>
      <c r="S27" s="85" t="str">
        <f t="shared" si="2"/>
        <v>1.0</v>
      </c>
      <c r="T27" s="85" t="str">
        <f t="shared" si="3"/>
        <v>1.0</v>
      </c>
    </row>
    <row r="28" spans="1:20" ht="21" x14ac:dyDescent="0.4">
      <c r="A28" s="4">
        <v>8</v>
      </c>
      <c r="B28" s="35" t="s">
        <v>1529</v>
      </c>
      <c r="C28" s="4">
        <v>11034</v>
      </c>
      <c r="D28" s="35" t="s">
        <v>1535</v>
      </c>
      <c r="E28" s="4" t="s">
        <v>949</v>
      </c>
      <c r="F28" s="4">
        <v>5</v>
      </c>
      <c r="G28" s="23" t="s">
        <v>955</v>
      </c>
      <c r="H28" s="36">
        <v>46029641.154818803</v>
      </c>
      <c r="I28" s="37">
        <v>66934</v>
      </c>
      <c r="J28" s="36">
        <v>687.68699248242751</v>
      </c>
      <c r="K28" s="36">
        <v>847.64</v>
      </c>
      <c r="L28" s="36">
        <v>17006420.6351812</v>
      </c>
      <c r="M28" s="38">
        <v>1122.8399999999999</v>
      </c>
      <c r="N28" s="36">
        <v>15145.898467440777</v>
      </c>
      <c r="O28" s="36">
        <v>21822.46</v>
      </c>
      <c r="P28" s="39" t="s">
        <v>3843</v>
      </c>
      <c r="Q28" s="39" t="s">
        <v>3843</v>
      </c>
      <c r="R28" s="39" t="s">
        <v>3843</v>
      </c>
      <c r="S28" s="85" t="str">
        <f t="shared" si="2"/>
        <v>1.0</v>
      </c>
      <c r="T28" s="85" t="str">
        <f t="shared" si="3"/>
        <v>1.0</v>
      </c>
    </row>
    <row r="29" spans="1:20" ht="21" x14ac:dyDescent="0.4">
      <c r="A29" s="4">
        <v>8</v>
      </c>
      <c r="B29" s="35" t="s">
        <v>1529</v>
      </c>
      <c r="C29" s="4">
        <v>11035</v>
      </c>
      <c r="D29" s="35" t="s">
        <v>1536</v>
      </c>
      <c r="E29" s="4" t="s">
        <v>949</v>
      </c>
      <c r="F29" s="4">
        <v>5</v>
      </c>
      <c r="G29" s="23" t="s">
        <v>955</v>
      </c>
      <c r="H29" s="36">
        <v>56014184.489430502</v>
      </c>
      <c r="I29" s="37">
        <v>88681</v>
      </c>
      <c r="J29" s="36">
        <v>631.63681610976982</v>
      </c>
      <c r="K29" s="36">
        <v>847.64</v>
      </c>
      <c r="L29" s="36">
        <v>30765112.060569499</v>
      </c>
      <c r="M29" s="38">
        <v>2894.6</v>
      </c>
      <c r="N29" s="36">
        <v>10628.450238571651</v>
      </c>
      <c r="O29" s="36">
        <v>21822.46</v>
      </c>
      <c r="P29" s="39" t="s">
        <v>3843</v>
      </c>
      <c r="Q29" s="39" t="s">
        <v>3843</v>
      </c>
      <c r="R29" s="39" t="s">
        <v>3843</v>
      </c>
      <c r="S29" s="85" t="str">
        <f t="shared" si="2"/>
        <v>1.0</v>
      </c>
      <c r="T29" s="85" t="str">
        <f t="shared" si="3"/>
        <v>1.0</v>
      </c>
    </row>
    <row r="30" spans="1:20" ht="21" x14ac:dyDescent="0.4">
      <c r="A30" s="4">
        <v>8</v>
      </c>
      <c r="B30" s="35" t="s">
        <v>1529</v>
      </c>
      <c r="C30" s="4">
        <v>11036</v>
      </c>
      <c r="D30" s="35" t="s">
        <v>1537</v>
      </c>
      <c r="E30" s="4" t="s">
        <v>949</v>
      </c>
      <c r="F30" s="4">
        <v>10</v>
      </c>
      <c r="G30" s="23" t="s">
        <v>951</v>
      </c>
      <c r="H30" s="36">
        <v>148079933.81633699</v>
      </c>
      <c r="I30" s="37">
        <v>223709</v>
      </c>
      <c r="J30" s="36">
        <v>661.9310524669861</v>
      </c>
      <c r="K30" s="36">
        <v>782.14</v>
      </c>
      <c r="L30" s="36">
        <v>79999524.933663398</v>
      </c>
      <c r="M30" s="38">
        <v>7315.75</v>
      </c>
      <c r="N30" s="36">
        <v>10935.245864561173</v>
      </c>
      <c r="O30" s="36">
        <v>18607.43</v>
      </c>
      <c r="P30" s="39" t="s">
        <v>3843</v>
      </c>
      <c r="Q30" s="39" t="s">
        <v>3843</v>
      </c>
      <c r="R30" s="39" t="s">
        <v>3843</v>
      </c>
      <c r="S30" s="85" t="str">
        <f t="shared" si="2"/>
        <v>1.0</v>
      </c>
      <c r="T30" s="85" t="str">
        <f t="shared" si="3"/>
        <v>1.0</v>
      </c>
    </row>
    <row r="31" spans="1:20" ht="21" x14ac:dyDescent="0.4">
      <c r="A31" s="4">
        <v>8</v>
      </c>
      <c r="B31" s="35" t="s">
        <v>1529</v>
      </c>
      <c r="C31" s="4">
        <v>11037</v>
      </c>
      <c r="D31" s="35" t="s">
        <v>1538</v>
      </c>
      <c r="E31" s="4" t="s">
        <v>949</v>
      </c>
      <c r="F31" s="4">
        <v>5</v>
      </c>
      <c r="G31" s="23" t="s">
        <v>955</v>
      </c>
      <c r="H31" s="36">
        <v>54427805.667667396</v>
      </c>
      <c r="I31" s="37">
        <v>99397</v>
      </c>
      <c r="J31" s="36">
        <v>547.57996385874219</v>
      </c>
      <c r="K31" s="36">
        <v>847.64</v>
      </c>
      <c r="L31" s="36">
        <v>24079256.852332599</v>
      </c>
      <c r="M31" s="38">
        <v>1752.7</v>
      </c>
      <c r="N31" s="36">
        <v>13738.378988037084</v>
      </c>
      <c r="O31" s="36">
        <v>21822.46</v>
      </c>
      <c r="P31" s="39" t="s">
        <v>3843</v>
      </c>
      <c r="Q31" s="39" t="s">
        <v>3843</v>
      </c>
      <c r="R31" s="39" t="s">
        <v>3843</v>
      </c>
      <c r="S31" s="85" t="str">
        <f t="shared" si="2"/>
        <v>1.0</v>
      </c>
      <c r="T31" s="85" t="str">
        <f t="shared" si="3"/>
        <v>1.0</v>
      </c>
    </row>
    <row r="32" spans="1:20" ht="21" x14ac:dyDescent="0.4">
      <c r="A32" s="4">
        <v>8</v>
      </c>
      <c r="B32" s="35" t="s">
        <v>1529</v>
      </c>
      <c r="C32" s="4">
        <v>11038</v>
      </c>
      <c r="D32" s="35" t="s">
        <v>1539</v>
      </c>
      <c r="E32" s="4" t="s">
        <v>949</v>
      </c>
      <c r="F32" s="4">
        <v>5</v>
      </c>
      <c r="G32" s="23" t="s">
        <v>955</v>
      </c>
      <c r="H32" s="36">
        <v>45307850.517127499</v>
      </c>
      <c r="I32" s="37">
        <v>68672</v>
      </c>
      <c r="J32" s="36">
        <v>659.77182137009993</v>
      </c>
      <c r="K32" s="36">
        <v>847.64</v>
      </c>
      <c r="L32" s="36">
        <v>24658730.712872501</v>
      </c>
      <c r="M32" s="38">
        <v>1734.74</v>
      </c>
      <c r="N32" s="36">
        <v>14214.655056592055</v>
      </c>
      <c r="O32" s="36">
        <v>21822.46</v>
      </c>
      <c r="P32" s="39" t="s">
        <v>3843</v>
      </c>
      <c r="Q32" s="39" t="s">
        <v>3843</v>
      </c>
      <c r="R32" s="39" t="s">
        <v>3843</v>
      </c>
      <c r="S32" s="85" t="str">
        <f t="shared" si="2"/>
        <v>1.0</v>
      </c>
      <c r="T32" s="85" t="str">
        <f t="shared" si="3"/>
        <v>1.0</v>
      </c>
    </row>
    <row r="33" spans="1:20" ht="21" x14ac:dyDescent="0.4">
      <c r="A33" s="4">
        <v>8</v>
      </c>
      <c r="B33" s="35" t="s">
        <v>1529</v>
      </c>
      <c r="C33" s="4">
        <v>11039</v>
      </c>
      <c r="D33" s="35" t="s">
        <v>1540</v>
      </c>
      <c r="E33" s="4" t="s">
        <v>949</v>
      </c>
      <c r="F33" s="4">
        <v>6</v>
      </c>
      <c r="G33" s="23" t="s">
        <v>960</v>
      </c>
      <c r="H33" s="36">
        <v>56768654.2901939</v>
      </c>
      <c r="I33" s="37">
        <v>120770</v>
      </c>
      <c r="J33" s="36">
        <v>470.05592688742155</v>
      </c>
      <c r="K33" s="36">
        <v>776.18</v>
      </c>
      <c r="L33" s="36">
        <v>28154138.6698061</v>
      </c>
      <c r="M33" s="38">
        <v>2490.9299999999998</v>
      </c>
      <c r="N33" s="36">
        <v>11302.661523931263</v>
      </c>
      <c r="O33" s="36">
        <v>19052</v>
      </c>
      <c r="P33" s="39" t="s">
        <v>3843</v>
      </c>
      <c r="Q33" s="39" t="s">
        <v>3843</v>
      </c>
      <c r="R33" s="39" t="s">
        <v>3843</v>
      </c>
      <c r="S33" s="85" t="str">
        <f t="shared" si="2"/>
        <v>1.0</v>
      </c>
      <c r="T33" s="85" t="str">
        <f t="shared" si="3"/>
        <v>1.0</v>
      </c>
    </row>
    <row r="34" spans="1:20" ht="21" x14ac:dyDescent="0.4">
      <c r="A34" s="4">
        <v>8</v>
      </c>
      <c r="B34" s="35" t="s">
        <v>1529</v>
      </c>
      <c r="C34" s="4">
        <v>11447</v>
      </c>
      <c r="D34" s="35" t="s">
        <v>1541</v>
      </c>
      <c r="E34" s="4" t="s">
        <v>949</v>
      </c>
      <c r="F34" s="4">
        <v>12</v>
      </c>
      <c r="G34" s="23" t="s">
        <v>1975</v>
      </c>
      <c r="H34" s="36">
        <v>106020735.712741</v>
      </c>
      <c r="I34" s="37">
        <v>143104</v>
      </c>
      <c r="J34" s="36">
        <v>740.86493538084892</v>
      </c>
      <c r="K34" s="36">
        <v>813.74</v>
      </c>
      <c r="L34" s="36">
        <v>55089331.907258801</v>
      </c>
      <c r="M34" s="38">
        <v>4034.37</v>
      </c>
      <c r="N34" s="36">
        <v>13655.002368959416</v>
      </c>
      <c r="O34" s="36">
        <v>19155.629999999997</v>
      </c>
      <c r="P34" s="39" t="s">
        <v>3843</v>
      </c>
      <c r="Q34" s="39" t="s">
        <v>3843</v>
      </c>
      <c r="R34" s="39" t="s">
        <v>3843</v>
      </c>
      <c r="S34" s="85" t="str">
        <f t="shared" si="2"/>
        <v>1.0</v>
      </c>
      <c r="T34" s="85" t="str">
        <f t="shared" si="3"/>
        <v>1.0</v>
      </c>
    </row>
    <row r="35" spans="1:20" ht="21" x14ac:dyDescent="0.4">
      <c r="A35" s="4">
        <v>8</v>
      </c>
      <c r="B35" s="35" t="s">
        <v>1529</v>
      </c>
      <c r="C35" s="4">
        <v>14133</v>
      </c>
      <c r="D35" s="35" t="s">
        <v>1542</v>
      </c>
      <c r="E35" s="4" t="s">
        <v>949</v>
      </c>
      <c r="F35" s="4">
        <v>6</v>
      </c>
      <c r="G35" s="23" t="s">
        <v>960</v>
      </c>
      <c r="H35" s="36">
        <v>51487716.364896998</v>
      </c>
      <c r="I35" s="37">
        <v>85146</v>
      </c>
      <c r="J35" s="36">
        <v>604.69917981933384</v>
      </c>
      <c r="K35" s="36">
        <v>776.18</v>
      </c>
      <c r="L35" s="36">
        <v>24192793.735103</v>
      </c>
      <c r="M35" s="38">
        <v>2407.56</v>
      </c>
      <c r="N35" s="36">
        <v>10048.677389183655</v>
      </c>
      <c r="O35" s="36">
        <v>19052</v>
      </c>
      <c r="P35" s="39" t="s">
        <v>3843</v>
      </c>
      <c r="Q35" s="39" t="s">
        <v>3843</v>
      </c>
      <c r="R35" s="39" t="s">
        <v>3843</v>
      </c>
      <c r="S35" s="85" t="str">
        <f t="shared" si="2"/>
        <v>1.0</v>
      </c>
      <c r="T35" s="85" t="str">
        <f t="shared" si="3"/>
        <v>1.0</v>
      </c>
    </row>
    <row r="36" spans="1:20" ht="21" x14ac:dyDescent="0.4">
      <c r="A36" s="4">
        <v>8</v>
      </c>
      <c r="B36" s="35" t="s">
        <v>1529</v>
      </c>
      <c r="C36" s="4">
        <v>28861</v>
      </c>
      <c r="D36" s="35" t="s">
        <v>1543</v>
      </c>
      <c r="E36" s="4" t="s">
        <v>949</v>
      </c>
      <c r="F36" s="4">
        <v>3</v>
      </c>
      <c r="G36" s="23" t="s">
        <v>1025</v>
      </c>
      <c r="H36" s="36">
        <v>35422613.051999398</v>
      </c>
      <c r="I36" s="37">
        <v>63468</v>
      </c>
      <c r="J36" s="36">
        <v>558.11768217053316</v>
      </c>
      <c r="K36" s="36">
        <v>766.8</v>
      </c>
      <c r="L36" s="36">
        <v>19430855.628000598</v>
      </c>
      <c r="M36" s="38">
        <v>1680.31</v>
      </c>
      <c r="N36" s="36">
        <v>11563.851686891467</v>
      </c>
      <c r="O36" s="36">
        <v>18196.099999999999</v>
      </c>
      <c r="P36" s="39" t="s">
        <v>3843</v>
      </c>
      <c r="Q36" s="39" t="s">
        <v>3843</v>
      </c>
      <c r="R36" s="39" t="s">
        <v>3843</v>
      </c>
      <c r="S36" s="85" t="str">
        <f t="shared" si="2"/>
        <v>1.0</v>
      </c>
      <c r="T36" s="85" t="str">
        <f t="shared" si="3"/>
        <v>1.0</v>
      </c>
    </row>
    <row r="37" spans="1:20" ht="21" x14ac:dyDescent="0.4">
      <c r="A37" s="4">
        <v>8</v>
      </c>
      <c r="B37" s="35" t="s">
        <v>1544</v>
      </c>
      <c r="C37" s="4">
        <v>10710</v>
      </c>
      <c r="D37" s="35" t="s">
        <v>1545</v>
      </c>
      <c r="E37" s="4" t="s">
        <v>945</v>
      </c>
      <c r="F37" s="4">
        <v>18</v>
      </c>
      <c r="G37" s="23" t="s">
        <v>1976</v>
      </c>
      <c r="H37" s="36">
        <v>653582719.10908306</v>
      </c>
      <c r="I37" s="37">
        <v>736924</v>
      </c>
      <c r="J37" s="36">
        <v>886.90654546341693</v>
      </c>
      <c r="K37" s="36">
        <v>1227.25</v>
      </c>
      <c r="L37" s="36">
        <v>1160152725.54092</v>
      </c>
      <c r="M37" s="38">
        <v>89776.42</v>
      </c>
      <c r="N37" s="36">
        <v>12922.688669707703</v>
      </c>
      <c r="O37" s="36">
        <v>17673.439999999999</v>
      </c>
      <c r="P37" s="39" t="s">
        <v>3843</v>
      </c>
      <c r="Q37" s="39" t="s">
        <v>3843</v>
      </c>
      <c r="R37" s="39" t="s">
        <v>3843</v>
      </c>
      <c r="S37" s="85" t="str">
        <f t="shared" si="2"/>
        <v>1.0</v>
      </c>
      <c r="T37" s="85" t="str">
        <f t="shared" si="3"/>
        <v>1.0</v>
      </c>
    </row>
    <row r="38" spans="1:20" ht="21" x14ac:dyDescent="0.4">
      <c r="A38" s="4">
        <v>8</v>
      </c>
      <c r="B38" s="35" t="s">
        <v>1544</v>
      </c>
      <c r="C38" s="4">
        <v>11089</v>
      </c>
      <c r="D38" s="35" t="s">
        <v>1546</v>
      </c>
      <c r="E38" s="4" t="s">
        <v>949</v>
      </c>
      <c r="F38" s="4">
        <v>6</v>
      </c>
      <c r="G38" s="23" t="s">
        <v>960</v>
      </c>
      <c r="H38" s="36">
        <v>51937898.341564998</v>
      </c>
      <c r="I38" s="37">
        <v>92156</v>
      </c>
      <c r="J38" s="36">
        <v>563.58672622037625</v>
      </c>
      <c r="K38" s="36">
        <v>776.18</v>
      </c>
      <c r="L38" s="36">
        <v>34410759.528434999</v>
      </c>
      <c r="M38" s="38">
        <v>1889.47</v>
      </c>
      <c r="N38" s="36">
        <v>18211.858102237664</v>
      </c>
      <c r="O38" s="36">
        <v>19052</v>
      </c>
      <c r="P38" s="39" t="s">
        <v>3843</v>
      </c>
      <c r="Q38" s="39" t="s">
        <v>3843</v>
      </c>
      <c r="R38" s="39" t="s">
        <v>3843</v>
      </c>
      <c r="S38" s="85" t="str">
        <f t="shared" si="2"/>
        <v>1.0</v>
      </c>
      <c r="T38" s="85" t="str">
        <f t="shared" si="3"/>
        <v>1.0</v>
      </c>
    </row>
    <row r="39" spans="1:20" ht="21" x14ac:dyDescent="0.4">
      <c r="A39" s="4">
        <v>8</v>
      </c>
      <c r="B39" s="35" t="s">
        <v>1544</v>
      </c>
      <c r="C39" s="4">
        <v>11090</v>
      </c>
      <c r="D39" s="35" t="s">
        <v>1547</v>
      </c>
      <c r="E39" s="4" t="s">
        <v>949</v>
      </c>
      <c r="F39" s="4">
        <v>5</v>
      </c>
      <c r="G39" s="23" t="s">
        <v>955</v>
      </c>
      <c r="H39" s="36">
        <v>47612989.538485199</v>
      </c>
      <c r="I39" s="37">
        <v>77506</v>
      </c>
      <c r="J39" s="36">
        <v>614.31359557305495</v>
      </c>
      <c r="K39" s="36">
        <v>847.64</v>
      </c>
      <c r="L39" s="36">
        <v>19614227.0915148</v>
      </c>
      <c r="M39" s="38">
        <v>1314.28</v>
      </c>
      <c r="N39" s="36">
        <v>14923.933325862678</v>
      </c>
      <c r="O39" s="36">
        <v>21822.46</v>
      </c>
      <c r="P39" s="39" t="s">
        <v>3843</v>
      </c>
      <c r="Q39" s="39" t="s">
        <v>3843</v>
      </c>
      <c r="R39" s="39" t="s">
        <v>3843</v>
      </c>
      <c r="S39" s="85" t="str">
        <f t="shared" si="2"/>
        <v>1.0</v>
      </c>
      <c r="T39" s="85" t="str">
        <f t="shared" si="3"/>
        <v>1.0</v>
      </c>
    </row>
    <row r="40" spans="1:20" ht="21" x14ac:dyDescent="0.4">
      <c r="A40" s="4">
        <v>8</v>
      </c>
      <c r="B40" s="35" t="s">
        <v>1544</v>
      </c>
      <c r="C40" s="4">
        <v>11091</v>
      </c>
      <c r="D40" s="35" t="s">
        <v>1548</v>
      </c>
      <c r="E40" s="4" t="s">
        <v>949</v>
      </c>
      <c r="F40" s="4">
        <v>6</v>
      </c>
      <c r="G40" s="23" t="s">
        <v>960</v>
      </c>
      <c r="H40" s="36">
        <v>91391157.743229896</v>
      </c>
      <c r="I40" s="37">
        <v>145853</v>
      </c>
      <c r="J40" s="36">
        <v>626.59772334631373</v>
      </c>
      <c r="K40" s="36">
        <v>776.18</v>
      </c>
      <c r="L40" s="36">
        <v>91136640.016770095</v>
      </c>
      <c r="M40" s="38">
        <v>6147.92</v>
      </c>
      <c r="N40" s="36">
        <v>14823.979494978805</v>
      </c>
      <c r="O40" s="36">
        <v>19052</v>
      </c>
      <c r="P40" s="39" t="s">
        <v>3843</v>
      </c>
      <c r="Q40" s="39" t="s">
        <v>3843</v>
      </c>
      <c r="R40" s="39" t="s">
        <v>3843</v>
      </c>
      <c r="S40" s="85" t="str">
        <f t="shared" si="2"/>
        <v>1.0</v>
      </c>
      <c r="T40" s="85" t="str">
        <f t="shared" si="3"/>
        <v>1.0</v>
      </c>
    </row>
    <row r="41" spans="1:20" ht="21" x14ac:dyDescent="0.4">
      <c r="A41" s="4">
        <v>8</v>
      </c>
      <c r="B41" s="35" t="s">
        <v>1544</v>
      </c>
      <c r="C41" s="4">
        <v>11092</v>
      </c>
      <c r="D41" s="35" t="s">
        <v>1549</v>
      </c>
      <c r="E41" s="4" t="s">
        <v>949</v>
      </c>
      <c r="F41" s="4">
        <v>9</v>
      </c>
      <c r="G41" s="23" t="s">
        <v>973</v>
      </c>
      <c r="H41" s="36">
        <v>77792289.455100507</v>
      </c>
      <c r="I41" s="37">
        <v>136180</v>
      </c>
      <c r="J41" s="36">
        <v>571.24606737480178</v>
      </c>
      <c r="K41" s="36">
        <v>753.1400000000001</v>
      </c>
      <c r="L41" s="36">
        <v>78179816.754899502</v>
      </c>
      <c r="M41" s="38">
        <v>5258.12</v>
      </c>
      <c r="N41" s="36">
        <v>14868.397213243423</v>
      </c>
      <c r="O41" s="36">
        <v>18656.45</v>
      </c>
      <c r="P41" s="39" t="s">
        <v>3843</v>
      </c>
      <c r="Q41" s="39" t="s">
        <v>3843</v>
      </c>
      <c r="R41" s="39" t="s">
        <v>3843</v>
      </c>
      <c r="S41" s="85" t="str">
        <f t="shared" si="2"/>
        <v>1.0</v>
      </c>
      <c r="T41" s="85" t="str">
        <f t="shared" si="3"/>
        <v>1.0</v>
      </c>
    </row>
    <row r="42" spans="1:20" ht="21" x14ac:dyDescent="0.4">
      <c r="A42" s="4">
        <v>8</v>
      </c>
      <c r="B42" s="35" t="s">
        <v>1544</v>
      </c>
      <c r="C42" s="4">
        <v>11093</v>
      </c>
      <c r="D42" s="35" t="s">
        <v>1550</v>
      </c>
      <c r="E42" s="4" t="s">
        <v>949</v>
      </c>
      <c r="F42" s="4">
        <v>6</v>
      </c>
      <c r="G42" s="23" t="s">
        <v>960</v>
      </c>
      <c r="H42" s="36">
        <v>74201612.655155107</v>
      </c>
      <c r="I42" s="37">
        <v>96601</v>
      </c>
      <c r="J42" s="36">
        <v>768.1246845804402</v>
      </c>
      <c r="K42" s="36">
        <v>776.18</v>
      </c>
      <c r="L42" s="36">
        <v>23551257.644844901</v>
      </c>
      <c r="M42" s="38">
        <v>1644.27</v>
      </c>
      <c r="N42" s="36">
        <v>14323.230153712529</v>
      </c>
      <c r="O42" s="36">
        <v>19052</v>
      </c>
      <c r="P42" s="39" t="s">
        <v>3843</v>
      </c>
      <c r="Q42" s="39" t="s">
        <v>3843</v>
      </c>
      <c r="R42" s="39" t="s">
        <v>3843</v>
      </c>
      <c r="S42" s="85" t="str">
        <f t="shared" si="2"/>
        <v>1.0</v>
      </c>
      <c r="T42" s="85" t="str">
        <f t="shared" si="3"/>
        <v>1.0</v>
      </c>
    </row>
    <row r="43" spans="1:20" ht="21" x14ac:dyDescent="0.4">
      <c r="A43" s="4">
        <v>8</v>
      </c>
      <c r="B43" s="35" t="s">
        <v>1544</v>
      </c>
      <c r="C43" s="4">
        <v>11094</v>
      </c>
      <c r="D43" s="35" t="s">
        <v>1551</v>
      </c>
      <c r="E43" s="4" t="s">
        <v>949</v>
      </c>
      <c r="F43" s="4">
        <v>2</v>
      </c>
      <c r="G43" s="23" t="s">
        <v>977</v>
      </c>
      <c r="H43" s="36">
        <v>31447055.7468431</v>
      </c>
      <c r="I43" s="37">
        <v>35587</v>
      </c>
      <c r="J43" s="36">
        <v>883.66694992112571</v>
      </c>
      <c r="K43" s="36">
        <v>1104.73</v>
      </c>
      <c r="L43" s="36">
        <v>11146548.0231569</v>
      </c>
      <c r="M43" s="38">
        <v>583.29</v>
      </c>
      <c r="N43" s="36">
        <v>19109.787623921035</v>
      </c>
      <c r="O43" s="36">
        <v>28785.360000000001</v>
      </c>
      <c r="P43" s="39" t="s">
        <v>3843</v>
      </c>
      <c r="Q43" s="39" t="s">
        <v>3843</v>
      </c>
      <c r="R43" s="39" t="s">
        <v>3843</v>
      </c>
      <c r="S43" s="85" t="str">
        <f t="shared" si="2"/>
        <v>1.0</v>
      </c>
      <c r="T43" s="85" t="str">
        <f t="shared" si="3"/>
        <v>1.0</v>
      </c>
    </row>
    <row r="44" spans="1:20" ht="21" x14ac:dyDescent="0.4">
      <c r="A44" s="4">
        <v>8</v>
      </c>
      <c r="B44" s="35" t="s">
        <v>1544</v>
      </c>
      <c r="C44" s="4">
        <v>11095</v>
      </c>
      <c r="D44" s="35" t="s">
        <v>1552</v>
      </c>
      <c r="E44" s="4" t="s">
        <v>949</v>
      </c>
      <c r="F44" s="4">
        <v>12</v>
      </c>
      <c r="G44" s="23" t="s">
        <v>1975</v>
      </c>
      <c r="H44" s="36">
        <v>172081175.82175699</v>
      </c>
      <c r="I44" s="37">
        <v>210507</v>
      </c>
      <c r="J44" s="36">
        <v>817.46058716221785</v>
      </c>
      <c r="K44" s="36">
        <v>813.74</v>
      </c>
      <c r="L44" s="36">
        <v>156545233.25824299</v>
      </c>
      <c r="M44" s="38">
        <v>12258.43</v>
      </c>
      <c r="N44" s="36">
        <v>12770.414584758651</v>
      </c>
      <c r="O44" s="36">
        <v>19155.629999999997</v>
      </c>
      <c r="P44" s="39" t="s">
        <v>3844</v>
      </c>
      <c r="Q44" s="39" t="s">
        <v>3843</v>
      </c>
      <c r="R44" s="39" t="s">
        <v>3844</v>
      </c>
      <c r="S44" s="85" t="str">
        <f t="shared" si="2"/>
        <v>0</v>
      </c>
      <c r="T44" s="85" t="str">
        <f t="shared" si="3"/>
        <v>1.0</v>
      </c>
    </row>
    <row r="45" spans="1:20" ht="21" x14ac:dyDescent="0.4">
      <c r="A45" s="4">
        <v>8</v>
      </c>
      <c r="B45" s="35" t="s">
        <v>1544</v>
      </c>
      <c r="C45" s="4">
        <v>11096</v>
      </c>
      <c r="D45" s="35" t="s">
        <v>1553</v>
      </c>
      <c r="E45" s="4" t="s">
        <v>949</v>
      </c>
      <c r="F45" s="4">
        <v>6</v>
      </c>
      <c r="G45" s="23" t="s">
        <v>960</v>
      </c>
      <c r="H45" s="36">
        <v>60590648.151915297</v>
      </c>
      <c r="I45" s="37">
        <v>100857</v>
      </c>
      <c r="J45" s="36">
        <v>600.75798558270913</v>
      </c>
      <c r="K45" s="36">
        <v>776.18</v>
      </c>
      <c r="L45" s="36">
        <v>22555284.9880847</v>
      </c>
      <c r="M45" s="38">
        <v>1576.42</v>
      </c>
      <c r="N45" s="36">
        <v>14307.916030045735</v>
      </c>
      <c r="O45" s="36">
        <v>19052</v>
      </c>
      <c r="P45" s="39" t="s">
        <v>3843</v>
      </c>
      <c r="Q45" s="39" t="s">
        <v>3843</v>
      </c>
      <c r="R45" s="39" t="s">
        <v>3843</v>
      </c>
      <c r="S45" s="85" t="str">
        <f t="shared" si="2"/>
        <v>1.0</v>
      </c>
      <c r="T45" s="85" t="str">
        <f t="shared" si="3"/>
        <v>1.0</v>
      </c>
    </row>
    <row r="46" spans="1:20" ht="21" x14ac:dyDescent="0.4">
      <c r="A46" s="4">
        <v>8</v>
      </c>
      <c r="B46" s="35" t="s">
        <v>1544</v>
      </c>
      <c r="C46" s="4">
        <v>11097</v>
      </c>
      <c r="D46" s="35" t="s">
        <v>1554</v>
      </c>
      <c r="E46" s="4" t="s">
        <v>949</v>
      </c>
      <c r="F46" s="4">
        <v>6</v>
      </c>
      <c r="G46" s="23" t="s">
        <v>960</v>
      </c>
      <c r="H46" s="36">
        <v>100466776.306613</v>
      </c>
      <c r="I46" s="37">
        <v>143054</v>
      </c>
      <c r="J46" s="36">
        <v>702.29966520763492</v>
      </c>
      <c r="K46" s="36">
        <v>776.18</v>
      </c>
      <c r="L46" s="36">
        <v>53220941.783386797</v>
      </c>
      <c r="M46" s="38">
        <v>3636.14</v>
      </c>
      <c r="N46" s="36">
        <v>14636.659144968786</v>
      </c>
      <c r="O46" s="36">
        <v>19052</v>
      </c>
      <c r="P46" s="39" t="s">
        <v>3843</v>
      </c>
      <c r="Q46" s="39" t="s">
        <v>3843</v>
      </c>
      <c r="R46" s="39" t="s">
        <v>3843</v>
      </c>
      <c r="S46" s="85" t="str">
        <f t="shared" si="2"/>
        <v>1.0</v>
      </c>
      <c r="T46" s="85" t="str">
        <f t="shared" si="3"/>
        <v>1.0</v>
      </c>
    </row>
    <row r="47" spans="1:20" ht="21" x14ac:dyDescent="0.4">
      <c r="A47" s="4">
        <v>8</v>
      </c>
      <c r="B47" s="35" t="s">
        <v>1544</v>
      </c>
      <c r="C47" s="4">
        <v>11098</v>
      </c>
      <c r="D47" s="35" t="s">
        <v>1555</v>
      </c>
      <c r="E47" s="4" t="s">
        <v>949</v>
      </c>
      <c r="F47" s="4">
        <v>6</v>
      </c>
      <c r="G47" s="23" t="s">
        <v>960</v>
      </c>
      <c r="H47" s="36">
        <v>104473401.46917599</v>
      </c>
      <c r="I47" s="37">
        <v>160510</v>
      </c>
      <c r="J47" s="36">
        <v>650.88406622126968</v>
      </c>
      <c r="K47" s="36">
        <v>776.18</v>
      </c>
      <c r="L47" s="36">
        <v>55103733.900824301</v>
      </c>
      <c r="M47" s="38">
        <v>4612.08</v>
      </c>
      <c r="N47" s="36">
        <v>11947.696896156247</v>
      </c>
      <c r="O47" s="36">
        <v>19052</v>
      </c>
      <c r="P47" s="39" t="s">
        <v>3843</v>
      </c>
      <c r="Q47" s="39" t="s">
        <v>3843</v>
      </c>
      <c r="R47" s="39" t="s">
        <v>3843</v>
      </c>
      <c r="S47" s="85" t="str">
        <f t="shared" si="2"/>
        <v>1.0</v>
      </c>
      <c r="T47" s="85" t="str">
        <f t="shared" si="3"/>
        <v>1.0</v>
      </c>
    </row>
    <row r="48" spans="1:20" ht="21" x14ac:dyDescent="0.4">
      <c r="A48" s="4">
        <v>8</v>
      </c>
      <c r="B48" s="35" t="s">
        <v>1544</v>
      </c>
      <c r="C48" s="4">
        <v>11099</v>
      </c>
      <c r="D48" s="35" t="s">
        <v>1556</v>
      </c>
      <c r="E48" s="4" t="s">
        <v>949</v>
      </c>
      <c r="F48" s="4">
        <v>5</v>
      </c>
      <c r="G48" s="23" t="s">
        <v>955</v>
      </c>
      <c r="H48" s="36">
        <v>49651155.691763997</v>
      </c>
      <c r="I48" s="37">
        <v>75618</v>
      </c>
      <c r="J48" s="36">
        <v>656.60498415409029</v>
      </c>
      <c r="K48" s="36">
        <v>847.64</v>
      </c>
      <c r="L48" s="36">
        <v>27453222.108236</v>
      </c>
      <c r="M48" s="38">
        <v>1646.29</v>
      </c>
      <c r="N48" s="36">
        <v>16675.811739265864</v>
      </c>
      <c r="O48" s="36">
        <v>21822.46</v>
      </c>
      <c r="P48" s="39" t="s">
        <v>3843</v>
      </c>
      <c r="Q48" s="39" t="s">
        <v>3843</v>
      </c>
      <c r="R48" s="39" t="s">
        <v>3843</v>
      </c>
      <c r="S48" s="85" t="str">
        <f t="shared" si="2"/>
        <v>1.0</v>
      </c>
      <c r="T48" s="85" t="str">
        <f t="shared" si="3"/>
        <v>1.0</v>
      </c>
    </row>
    <row r="49" spans="1:20" ht="21" x14ac:dyDescent="0.4">
      <c r="A49" s="4">
        <v>8</v>
      </c>
      <c r="B49" s="35" t="s">
        <v>1544</v>
      </c>
      <c r="C49" s="4">
        <v>11100</v>
      </c>
      <c r="D49" s="35" t="s">
        <v>1557</v>
      </c>
      <c r="E49" s="4" t="s">
        <v>949</v>
      </c>
      <c r="F49" s="4">
        <v>5</v>
      </c>
      <c r="G49" s="23" t="s">
        <v>955</v>
      </c>
      <c r="H49" s="36">
        <v>31710599.308366898</v>
      </c>
      <c r="I49" s="37">
        <v>51169</v>
      </c>
      <c r="J49" s="36">
        <v>619.72286557030429</v>
      </c>
      <c r="K49" s="36">
        <v>847.64</v>
      </c>
      <c r="L49" s="36">
        <v>22723645.691633102</v>
      </c>
      <c r="M49" s="38">
        <v>1165.51</v>
      </c>
      <c r="N49" s="36">
        <v>19496.740218130348</v>
      </c>
      <c r="O49" s="36">
        <v>21822.46</v>
      </c>
      <c r="P49" s="39" t="s">
        <v>3843</v>
      </c>
      <c r="Q49" s="39" t="s">
        <v>3843</v>
      </c>
      <c r="R49" s="39" t="s">
        <v>3843</v>
      </c>
      <c r="S49" s="85" t="str">
        <f t="shared" si="2"/>
        <v>1.0</v>
      </c>
      <c r="T49" s="85" t="str">
        <f t="shared" si="3"/>
        <v>1.0</v>
      </c>
    </row>
    <row r="50" spans="1:20" ht="21" x14ac:dyDescent="0.4">
      <c r="A50" s="4">
        <v>8</v>
      </c>
      <c r="B50" s="35" t="s">
        <v>1544</v>
      </c>
      <c r="C50" s="4">
        <v>11101</v>
      </c>
      <c r="D50" s="35" t="s">
        <v>1558</v>
      </c>
      <c r="E50" s="4" t="s">
        <v>949</v>
      </c>
      <c r="F50" s="4">
        <v>5</v>
      </c>
      <c r="G50" s="23" t="s">
        <v>955</v>
      </c>
      <c r="H50" s="36">
        <v>63543964.182112701</v>
      </c>
      <c r="I50" s="37">
        <v>92952</v>
      </c>
      <c r="J50" s="36">
        <v>683.62126884965039</v>
      </c>
      <c r="K50" s="36">
        <v>847.64</v>
      </c>
      <c r="L50" s="36">
        <v>32463780.057887301</v>
      </c>
      <c r="M50" s="38">
        <v>2145.2800000000002</v>
      </c>
      <c r="N50" s="36">
        <v>15132.654039513396</v>
      </c>
      <c r="O50" s="36">
        <v>21822.46</v>
      </c>
      <c r="P50" s="39" t="s">
        <v>3843</v>
      </c>
      <c r="Q50" s="39" t="s">
        <v>3843</v>
      </c>
      <c r="R50" s="39" t="s">
        <v>3843</v>
      </c>
      <c r="S50" s="85" t="str">
        <f t="shared" si="2"/>
        <v>1.0</v>
      </c>
      <c r="T50" s="85" t="str">
        <f t="shared" si="3"/>
        <v>1.0</v>
      </c>
    </row>
    <row r="51" spans="1:20" ht="21" x14ac:dyDescent="0.4">
      <c r="A51" s="4">
        <v>8</v>
      </c>
      <c r="B51" s="35" t="s">
        <v>1544</v>
      </c>
      <c r="C51" s="4">
        <v>11102</v>
      </c>
      <c r="D51" s="35" t="s">
        <v>1559</v>
      </c>
      <c r="E51" s="4" t="s">
        <v>949</v>
      </c>
      <c r="F51" s="4">
        <v>6</v>
      </c>
      <c r="G51" s="23" t="s">
        <v>960</v>
      </c>
      <c r="H51" s="36">
        <v>56888220.168870904</v>
      </c>
      <c r="I51" s="37">
        <v>76189</v>
      </c>
      <c r="J51" s="36">
        <v>746.6723564933377</v>
      </c>
      <c r="K51" s="36">
        <v>776.18</v>
      </c>
      <c r="L51" s="36">
        <v>17809827.531129099</v>
      </c>
      <c r="M51" s="38">
        <v>1322.68</v>
      </c>
      <c r="N51" s="36">
        <v>13464.955643941919</v>
      </c>
      <c r="O51" s="36">
        <v>19052</v>
      </c>
      <c r="P51" s="39" t="s">
        <v>3843</v>
      </c>
      <c r="Q51" s="39" t="s">
        <v>3843</v>
      </c>
      <c r="R51" s="39" t="s">
        <v>3843</v>
      </c>
      <c r="S51" s="85" t="str">
        <f t="shared" si="2"/>
        <v>1.0</v>
      </c>
      <c r="T51" s="85" t="str">
        <f t="shared" si="3"/>
        <v>1.0</v>
      </c>
    </row>
    <row r="52" spans="1:20" ht="21" x14ac:dyDescent="0.4">
      <c r="A52" s="4">
        <v>8</v>
      </c>
      <c r="B52" s="35" t="s">
        <v>1544</v>
      </c>
      <c r="C52" s="4">
        <v>11103</v>
      </c>
      <c r="D52" s="35" t="s">
        <v>1560</v>
      </c>
      <c r="E52" s="4" t="s">
        <v>949</v>
      </c>
      <c r="F52" s="4">
        <v>5</v>
      </c>
      <c r="G52" s="23" t="s">
        <v>955</v>
      </c>
      <c r="H52" s="36">
        <v>48314973.907224096</v>
      </c>
      <c r="I52" s="37">
        <v>70591</v>
      </c>
      <c r="J52" s="36">
        <v>684.43532330217874</v>
      </c>
      <c r="K52" s="36">
        <v>847.64</v>
      </c>
      <c r="L52" s="36">
        <v>18460355.962775901</v>
      </c>
      <c r="M52" s="38">
        <v>1640.11</v>
      </c>
      <c r="N52" s="36">
        <v>11255.559665373605</v>
      </c>
      <c r="O52" s="36">
        <v>21822.46</v>
      </c>
      <c r="P52" s="39" t="s">
        <v>3843</v>
      </c>
      <c r="Q52" s="39" t="s">
        <v>3843</v>
      </c>
      <c r="R52" s="39" t="s">
        <v>3843</v>
      </c>
      <c r="S52" s="85" t="str">
        <f t="shared" si="2"/>
        <v>1.0</v>
      </c>
      <c r="T52" s="85" t="str">
        <f t="shared" si="3"/>
        <v>1.0</v>
      </c>
    </row>
    <row r="53" spans="1:20" ht="21" x14ac:dyDescent="0.4">
      <c r="A53" s="4">
        <v>8</v>
      </c>
      <c r="B53" s="35" t="s">
        <v>1544</v>
      </c>
      <c r="C53" s="4">
        <v>11450</v>
      </c>
      <c r="D53" s="35" t="s">
        <v>1561</v>
      </c>
      <c r="E53" s="4" t="s">
        <v>949</v>
      </c>
      <c r="F53" s="4">
        <v>15</v>
      </c>
      <c r="G53" s="23" t="s">
        <v>1977</v>
      </c>
      <c r="H53" s="36">
        <v>237189261.81440201</v>
      </c>
      <c r="I53" s="37">
        <v>310054</v>
      </c>
      <c r="J53" s="36">
        <v>764.99339410038897</v>
      </c>
      <c r="K53" s="36">
        <v>843.68999999999994</v>
      </c>
      <c r="L53" s="36">
        <v>251502829.135598</v>
      </c>
      <c r="M53" s="38">
        <v>17438.45</v>
      </c>
      <c r="N53" s="36">
        <v>14422.315580547467</v>
      </c>
      <c r="O53" s="36">
        <v>18789.02</v>
      </c>
      <c r="P53" s="39" t="s">
        <v>3843</v>
      </c>
      <c r="Q53" s="39" t="s">
        <v>3843</v>
      </c>
      <c r="R53" s="39" t="s">
        <v>3843</v>
      </c>
      <c r="S53" s="85" t="str">
        <f t="shared" si="2"/>
        <v>1.0</v>
      </c>
      <c r="T53" s="85" t="str">
        <f t="shared" si="3"/>
        <v>1.0</v>
      </c>
    </row>
    <row r="54" spans="1:20" ht="21" x14ac:dyDescent="0.4">
      <c r="A54" s="4">
        <v>8</v>
      </c>
      <c r="B54" s="35" t="s">
        <v>1544</v>
      </c>
      <c r="C54" s="4">
        <v>21323</v>
      </c>
      <c r="D54" s="35" t="s">
        <v>1973</v>
      </c>
      <c r="E54" s="4" t="s">
        <v>949</v>
      </c>
      <c r="F54" s="4">
        <v>5</v>
      </c>
      <c r="G54" s="23" t="s">
        <v>955</v>
      </c>
      <c r="H54" s="36">
        <v>46189856.447176799</v>
      </c>
      <c r="I54" s="37">
        <v>57757</v>
      </c>
      <c r="J54" s="36">
        <v>799.72741740701213</v>
      </c>
      <c r="K54" s="36">
        <v>847.64</v>
      </c>
      <c r="L54" s="36">
        <v>37000653.862823203</v>
      </c>
      <c r="M54" s="38">
        <v>1541.59</v>
      </c>
      <c r="N54" s="36">
        <v>24001.617721199025</v>
      </c>
      <c r="O54" s="36">
        <v>21822.46</v>
      </c>
      <c r="P54" s="39" t="s">
        <v>3843</v>
      </c>
      <c r="Q54" s="39" t="s">
        <v>3844</v>
      </c>
      <c r="R54" s="39" t="s">
        <v>3844</v>
      </c>
      <c r="S54" s="85" t="str">
        <f t="shared" si="2"/>
        <v>1.0</v>
      </c>
      <c r="T54" s="85" t="str">
        <f t="shared" si="3"/>
        <v>0</v>
      </c>
    </row>
    <row r="55" spans="1:20" ht="21" x14ac:dyDescent="0.4">
      <c r="A55" s="4">
        <v>8</v>
      </c>
      <c r="B55" s="35" t="s">
        <v>1563</v>
      </c>
      <c r="C55" s="4">
        <v>10706</v>
      </c>
      <c r="D55" s="35" t="s">
        <v>1564</v>
      </c>
      <c r="E55" s="4" t="s">
        <v>982</v>
      </c>
      <c r="F55" s="4">
        <v>16</v>
      </c>
      <c r="G55" s="23" t="s">
        <v>1048</v>
      </c>
      <c r="H55" s="36">
        <v>381148573.54245698</v>
      </c>
      <c r="I55" s="37">
        <v>465359</v>
      </c>
      <c r="J55" s="36">
        <v>819.04201604021193</v>
      </c>
      <c r="K55" s="36">
        <v>940.06</v>
      </c>
      <c r="L55" s="36">
        <v>547423067.35754299</v>
      </c>
      <c r="M55" s="38">
        <v>37762.79</v>
      </c>
      <c r="N55" s="36">
        <v>14496.361824895432</v>
      </c>
      <c r="O55" s="36">
        <v>21369.010000000002</v>
      </c>
      <c r="P55" s="39" t="s">
        <v>3843</v>
      </c>
      <c r="Q55" s="39" t="s">
        <v>3843</v>
      </c>
      <c r="R55" s="39" t="s">
        <v>3843</v>
      </c>
      <c r="S55" s="85" t="str">
        <f t="shared" si="2"/>
        <v>1.0</v>
      </c>
      <c r="T55" s="85" t="str">
        <f t="shared" si="3"/>
        <v>1.0</v>
      </c>
    </row>
    <row r="56" spans="1:20" ht="21" x14ac:dyDescent="0.4">
      <c r="A56" s="4">
        <v>8</v>
      </c>
      <c r="B56" s="35" t="s">
        <v>1563</v>
      </c>
      <c r="C56" s="4">
        <v>11042</v>
      </c>
      <c r="D56" s="35" t="s">
        <v>1565</v>
      </c>
      <c r="E56" s="4" t="s">
        <v>949</v>
      </c>
      <c r="F56" s="4">
        <v>10</v>
      </c>
      <c r="G56" s="23" t="s">
        <v>951</v>
      </c>
      <c r="H56" s="36">
        <v>106291347.383644</v>
      </c>
      <c r="I56" s="37">
        <v>157939</v>
      </c>
      <c r="J56" s="36">
        <v>672.98987193564608</v>
      </c>
      <c r="K56" s="36">
        <v>782.14</v>
      </c>
      <c r="L56" s="36">
        <v>87230357.256355703</v>
      </c>
      <c r="M56" s="38">
        <v>4979.68</v>
      </c>
      <c r="N56" s="36">
        <v>17517.261602423387</v>
      </c>
      <c r="O56" s="36">
        <v>18607.43</v>
      </c>
      <c r="P56" s="39" t="s">
        <v>3843</v>
      </c>
      <c r="Q56" s="39" t="s">
        <v>3843</v>
      </c>
      <c r="R56" s="39" t="s">
        <v>3843</v>
      </c>
      <c r="S56" s="85" t="str">
        <f t="shared" si="2"/>
        <v>1.0</v>
      </c>
      <c r="T56" s="85" t="str">
        <f t="shared" si="3"/>
        <v>1.0</v>
      </c>
    </row>
    <row r="57" spans="1:20" ht="21" x14ac:dyDescent="0.4">
      <c r="A57" s="4">
        <v>8</v>
      </c>
      <c r="B57" s="35" t="s">
        <v>1563</v>
      </c>
      <c r="C57" s="4">
        <v>11044</v>
      </c>
      <c r="D57" s="35" t="s">
        <v>1566</v>
      </c>
      <c r="E57" s="4" t="s">
        <v>949</v>
      </c>
      <c r="F57" s="4">
        <v>5</v>
      </c>
      <c r="G57" s="23" t="s">
        <v>955</v>
      </c>
      <c r="H57" s="36">
        <v>52923589.391081803</v>
      </c>
      <c r="I57" s="37">
        <v>75139</v>
      </c>
      <c r="J57" s="36">
        <v>704.3424771567602</v>
      </c>
      <c r="K57" s="36">
        <v>847.64</v>
      </c>
      <c r="L57" s="36">
        <v>18769939.278918199</v>
      </c>
      <c r="M57" s="38">
        <v>1229.56</v>
      </c>
      <c r="N57" s="36">
        <v>15265.574090665115</v>
      </c>
      <c r="O57" s="36">
        <v>21822.46</v>
      </c>
      <c r="P57" s="39" t="s">
        <v>3843</v>
      </c>
      <c r="Q57" s="39" t="s">
        <v>3843</v>
      </c>
      <c r="R57" s="39" t="s">
        <v>3843</v>
      </c>
      <c r="S57" s="85" t="str">
        <f t="shared" si="2"/>
        <v>1.0</v>
      </c>
      <c r="T57" s="85" t="str">
        <f t="shared" si="3"/>
        <v>1.0</v>
      </c>
    </row>
    <row r="58" spans="1:20" ht="21" x14ac:dyDescent="0.4">
      <c r="A58" s="4">
        <v>8</v>
      </c>
      <c r="B58" s="35" t="s">
        <v>1563</v>
      </c>
      <c r="C58" s="4">
        <v>11045</v>
      </c>
      <c r="D58" s="35" t="s">
        <v>1567</v>
      </c>
      <c r="E58" s="4" t="s">
        <v>949</v>
      </c>
      <c r="F58" s="4">
        <v>5</v>
      </c>
      <c r="G58" s="23" t="s">
        <v>955</v>
      </c>
      <c r="H58" s="36">
        <v>44534916.296021499</v>
      </c>
      <c r="I58" s="37">
        <v>76058</v>
      </c>
      <c r="J58" s="36">
        <v>585.53888211656238</v>
      </c>
      <c r="K58" s="36">
        <v>847.64</v>
      </c>
      <c r="L58" s="36">
        <v>25183743.9439785</v>
      </c>
      <c r="M58" s="38">
        <v>1598.81</v>
      </c>
      <c r="N58" s="36">
        <v>15751.555184154779</v>
      </c>
      <c r="O58" s="36">
        <v>21822.46</v>
      </c>
      <c r="P58" s="39" t="s">
        <v>3843</v>
      </c>
      <c r="Q58" s="39" t="s">
        <v>3843</v>
      </c>
      <c r="R58" s="39" t="s">
        <v>3843</v>
      </c>
      <c r="S58" s="85" t="str">
        <f t="shared" si="2"/>
        <v>1.0</v>
      </c>
      <c r="T58" s="85" t="str">
        <f t="shared" si="3"/>
        <v>1.0</v>
      </c>
    </row>
    <row r="59" spans="1:20" ht="21" x14ac:dyDescent="0.4">
      <c r="A59" s="4">
        <v>8</v>
      </c>
      <c r="B59" s="35" t="s">
        <v>1563</v>
      </c>
      <c r="C59" s="4">
        <v>11448</v>
      </c>
      <c r="D59" s="35" t="s">
        <v>1568</v>
      </c>
      <c r="E59" s="4" t="s">
        <v>949</v>
      </c>
      <c r="F59" s="4">
        <v>13</v>
      </c>
      <c r="G59" s="23" t="s">
        <v>958</v>
      </c>
      <c r="H59" s="36">
        <v>219100968.135959</v>
      </c>
      <c r="I59" s="37">
        <v>265683</v>
      </c>
      <c r="J59" s="36">
        <v>824.67063431216525</v>
      </c>
      <c r="K59" s="36">
        <v>761.36</v>
      </c>
      <c r="L59" s="36">
        <v>357762424.42404002</v>
      </c>
      <c r="M59" s="38">
        <v>21683.64</v>
      </c>
      <c r="N59" s="36">
        <v>16499.186687476828</v>
      </c>
      <c r="O59" s="36">
        <v>17675.71</v>
      </c>
      <c r="P59" s="39" t="s">
        <v>3844</v>
      </c>
      <c r="Q59" s="39" t="s">
        <v>3843</v>
      </c>
      <c r="R59" s="39" t="s">
        <v>3844</v>
      </c>
      <c r="S59" s="85" t="str">
        <f t="shared" si="2"/>
        <v>0</v>
      </c>
      <c r="T59" s="85" t="str">
        <f t="shared" si="3"/>
        <v>1.0</v>
      </c>
    </row>
    <row r="60" spans="1:20" ht="21" x14ac:dyDescent="0.4">
      <c r="A60" s="4">
        <v>8</v>
      </c>
      <c r="B60" s="35" t="s">
        <v>1563</v>
      </c>
      <c r="C60" s="4">
        <v>21356</v>
      </c>
      <c r="D60" s="35" t="s">
        <v>1569</v>
      </c>
      <c r="E60" s="4" t="s">
        <v>949</v>
      </c>
      <c r="F60" s="4">
        <v>3</v>
      </c>
      <c r="G60" s="23" t="s">
        <v>1025</v>
      </c>
      <c r="H60" s="36">
        <v>41968287.519448698</v>
      </c>
      <c r="I60" s="37">
        <v>56384</v>
      </c>
      <c r="J60" s="36">
        <v>744.32973041019966</v>
      </c>
      <c r="K60" s="36">
        <v>766.8</v>
      </c>
      <c r="L60" s="36">
        <v>15317683.0905513</v>
      </c>
      <c r="M60" s="38">
        <v>777.06</v>
      </c>
      <c r="N60" s="36">
        <v>19712.355661790982</v>
      </c>
      <c r="O60" s="36">
        <v>18196.099999999999</v>
      </c>
      <c r="P60" s="39" t="s">
        <v>3843</v>
      </c>
      <c r="Q60" s="39" t="s">
        <v>3844</v>
      </c>
      <c r="R60" s="39" t="s">
        <v>3844</v>
      </c>
      <c r="S60" s="85" t="str">
        <f t="shared" si="2"/>
        <v>1.0</v>
      </c>
      <c r="T60" s="85" t="str">
        <f t="shared" si="3"/>
        <v>0</v>
      </c>
    </row>
    <row r="61" spans="1:20" ht="21" x14ac:dyDescent="0.4">
      <c r="A61" s="4">
        <v>8</v>
      </c>
      <c r="B61" s="35" t="s">
        <v>1563</v>
      </c>
      <c r="C61" s="4">
        <v>28778</v>
      </c>
      <c r="D61" s="35" t="s">
        <v>1570</v>
      </c>
      <c r="E61" s="4" t="s">
        <v>949</v>
      </c>
      <c r="F61" s="4">
        <v>2</v>
      </c>
      <c r="G61" s="23" t="s">
        <v>977</v>
      </c>
      <c r="H61" s="36">
        <v>34889863.57</v>
      </c>
      <c r="I61" s="37">
        <v>28500</v>
      </c>
      <c r="J61" s="36">
        <v>1224.2057392982456</v>
      </c>
      <c r="K61" s="36">
        <v>1104.73</v>
      </c>
      <c r="L61" s="36">
        <v>0</v>
      </c>
      <c r="M61" s="38">
        <v>147.46</v>
      </c>
      <c r="N61" s="36">
        <v>0</v>
      </c>
      <c r="O61" s="36">
        <v>28785.360000000001</v>
      </c>
      <c r="P61" s="39" t="s">
        <v>3844</v>
      </c>
      <c r="Q61" s="39" t="s">
        <v>3843</v>
      </c>
      <c r="R61" s="39" t="s">
        <v>3844</v>
      </c>
      <c r="S61" s="85" t="str">
        <f t="shared" si="2"/>
        <v>0</v>
      </c>
      <c r="T61" s="85" t="str">
        <f t="shared" si="3"/>
        <v>1.0</v>
      </c>
    </row>
    <row r="62" spans="1:20" ht="21" x14ac:dyDescent="0.4">
      <c r="A62" s="4">
        <v>8</v>
      </c>
      <c r="B62" s="35" t="s">
        <v>1563</v>
      </c>
      <c r="C62" s="4">
        <v>28811</v>
      </c>
      <c r="D62" s="35" t="s">
        <v>1571</v>
      </c>
      <c r="E62" s="4" t="s">
        <v>949</v>
      </c>
      <c r="F62" s="4">
        <v>4</v>
      </c>
      <c r="G62" s="23" t="s">
        <v>1088</v>
      </c>
      <c r="H62" s="36">
        <v>39211078.685245499</v>
      </c>
      <c r="I62" s="37">
        <v>66284</v>
      </c>
      <c r="J62" s="36">
        <v>591.56174469322161</v>
      </c>
      <c r="K62" s="36">
        <v>917.71</v>
      </c>
      <c r="L62" s="36">
        <v>20289809.864754502</v>
      </c>
      <c r="M62" s="38">
        <v>1357.82</v>
      </c>
      <c r="N62" s="36">
        <v>14942.930480295254</v>
      </c>
      <c r="O62" s="36">
        <v>27389.599999999999</v>
      </c>
      <c r="P62" s="39" t="s">
        <v>3843</v>
      </c>
      <c r="Q62" s="39" t="s">
        <v>3843</v>
      </c>
      <c r="R62" s="39" t="s">
        <v>3843</v>
      </c>
      <c r="S62" s="85" t="str">
        <f t="shared" si="2"/>
        <v>1.0</v>
      </c>
      <c r="T62" s="85" t="str">
        <f t="shared" si="3"/>
        <v>1.0</v>
      </c>
    </row>
    <row r="63" spans="1:20" ht="21" x14ac:dyDescent="0.4">
      <c r="A63" s="4">
        <v>8</v>
      </c>
      <c r="B63" s="35" t="s">
        <v>1563</v>
      </c>
      <c r="C63" s="4">
        <v>28815</v>
      </c>
      <c r="D63" s="35" t="s">
        <v>1572</v>
      </c>
      <c r="E63" s="4" t="s">
        <v>949</v>
      </c>
      <c r="F63" s="4">
        <v>4</v>
      </c>
      <c r="G63" s="23" t="s">
        <v>1088</v>
      </c>
      <c r="H63" s="36">
        <v>40397027.774451002</v>
      </c>
      <c r="I63" s="37">
        <v>54755</v>
      </c>
      <c r="J63" s="36">
        <v>737.7778791790887</v>
      </c>
      <c r="K63" s="36">
        <v>917.71</v>
      </c>
      <c r="L63" s="36">
        <v>8612822.7655489594</v>
      </c>
      <c r="M63" s="38">
        <v>228.63</v>
      </c>
      <c r="N63" s="36">
        <v>37671.44629116459</v>
      </c>
      <c r="O63" s="36">
        <v>27389.599999999999</v>
      </c>
      <c r="P63" s="39" t="s">
        <v>3843</v>
      </c>
      <c r="Q63" s="39" t="s">
        <v>3844</v>
      </c>
      <c r="R63" s="39" t="s">
        <v>3844</v>
      </c>
      <c r="S63" s="85" t="str">
        <f t="shared" si="2"/>
        <v>1.0</v>
      </c>
      <c r="T63" s="85" t="str">
        <f t="shared" si="3"/>
        <v>0</v>
      </c>
    </row>
    <row r="64" spans="1:20" ht="21" x14ac:dyDescent="0.4">
      <c r="A64" s="4">
        <v>8</v>
      </c>
      <c r="B64" s="35" t="s">
        <v>1573</v>
      </c>
      <c r="C64" s="4">
        <v>10704</v>
      </c>
      <c r="D64" s="35" t="s">
        <v>1574</v>
      </c>
      <c r="E64" s="4" t="s">
        <v>982</v>
      </c>
      <c r="F64" s="4">
        <v>16</v>
      </c>
      <c r="G64" s="23" t="s">
        <v>1048</v>
      </c>
      <c r="H64" s="36">
        <v>252310326.68162701</v>
      </c>
      <c r="I64" s="37">
        <v>302771</v>
      </c>
      <c r="J64" s="36">
        <v>833.33716466116971</v>
      </c>
      <c r="K64" s="36">
        <v>940.06</v>
      </c>
      <c r="L64" s="36">
        <v>372967275.42837298</v>
      </c>
      <c r="M64" s="38">
        <v>23069.46</v>
      </c>
      <c r="N64" s="36">
        <v>16167.143722842797</v>
      </c>
      <c r="O64" s="36">
        <v>21369.010000000002</v>
      </c>
      <c r="P64" s="39" t="s">
        <v>3843</v>
      </c>
      <c r="Q64" s="39" t="s">
        <v>3843</v>
      </c>
      <c r="R64" s="39" t="s">
        <v>3843</v>
      </c>
      <c r="S64" s="85" t="str">
        <f t="shared" si="2"/>
        <v>1.0</v>
      </c>
      <c r="T64" s="85" t="str">
        <f t="shared" si="3"/>
        <v>1.0</v>
      </c>
    </row>
    <row r="65" spans="1:20" ht="21" x14ac:dyDescent="0.4">
      <c r="A65" s="4">
        <v>8</v>
      </c>
      <c r="B65" s="35" t="s">
        <v>1573</v>
      </c>
      <c r="C65" s="4">
        <v>10991</v>
      </c>
      <c r="D65" s="35" t="s">
        <v>1575</v>
      </c>
      <c r="E65" s="4" t="s">
        <v>949</v>
      </c>
      <c r="F65" s="4">
        <v>7</v>
      </c>
      <c r="G65" s="23" t="s">
        <v>964</v>
      </c>
      <c r="H65" s="36">
        <v>107691292.2323</v>
      </c>
      <c r="I65" s="37">
        <v>146509</v>
      </c>
      <c r="J65" s="36">
        <v>735.0489883372353</v>
      </c>
      <c r="K65" s="36">
        <v>843.24</v>
      </c>
      <c r="L65" s="36">
        <v>51301275.027699798</v>
      </c>
      <c r="M65" s="38">
        <v>3582.05</v>
      </c>
      <c r="N65" s="36">
        <v>14321.764081377925</v>
      </c>
      <c r="O65" s="36">
        <v>23180.18</v>
      </c>
      <c r="P65" s="39" t="s">
        <v>3843</v>
      </c>
      <c r="Q65" s="39" t="s">
        <v>3843</v>
      </c>
      <c r="R65" s="39" t="s">
        <v>3843</v>
      </c>
      <c r="S65" s="85" t="str">
        <f t="shared" si="2"/>
        <v>1.0</v>
      </c>
      <c r="T65" s="85" t="str">
        <f t="shared" si="3"/>
        <v>1.0</v>
      </c>
    </row>
    <row r="66" spans="1:20" ht="21" x14ac:dyDescent="0.4">
      <c r="A66" s="4">
        <v>8</v>
      </c>
      <c r="B66" s="35" t="s">
        <v>1573</v>
      </c>
      <c r="C66" s="4">
        <v>10992</v>
      </c>
      <c r="D66" s="35" t="s">
        <v>1576</v>
      </c>
      <c r="E66" s="4" t="s">
        <v>949</v>
      </c>
      <c r="F66" s="4">
        <v>6</v>
      </c>
      <c r="G66" s="23" t="s">
        <v>960</v>
      </c>
      <c r="H66" s="36">
        <v>71915470.420857102</v>
      </c>
      <c r="I66" s="37">
        <v>108579</v>
      </c>
      <c r="J66" s="36">
        <v>662.33314380181343</v>
      </c>
      <c r="K66" s="36">
        <v>776.18</v>
      </c>
      <c r="L66" s="36">
        <v>34341733.099142797</v>
      </c>
      <c r="M66" s="38">
        <v>2171.79</v>
      </c>
      <c r="N66" s="36">
        <v>15812.639849682888</v>
      </c>
      <c r="O66" s="36">
        <v>19052</v>
      </c>
      <c r="P66" s="39" t="s">
        <v>3843</v>
      </c>
      <c r="Q66" s="39" t="s">
        <v>3843</v>
      </c>
      <c r="R66" s="39" t="s">
        <v>3843</v>
      </c>
      <c r="S66" s="85" t="str">
        <f t="shared" si="2"/>
        <v>1.0</v>
      </c>
      <c r="T66" s="85" t="str">
        <f t="shared" si="3"/>
        <v>1.0</v>
      </c>
    </row>
    <row r="67" spans="1:20" ht="21" x14ac:dyDescent="0.4">
      <c r="A67" s="4">
        <v>8</v>
      </c>
      <c r="B67" s="35" t="s">
        <v>1573</v>
      </c>
      <c r="C67" s="4">
        <v>10993</v>
      </c>
      <c r="D67" s="35" t="s">
        <v>1577</v>
      </c>
      <c r="E67" s="4" t="s">
        <v>949</v>
      </c>
      <c r="F67" s="4">
        <v>10</v>
      </c>
      <c r="G67" s="23" t="s">
        <v>951</v>
      </c>
      <c r="H67" s="36">
        <v>112682780.11714201</v>
      </c>
      <c r="I67" s="37">
        <v>178194</v>
      </c>
      <c r="J67" s="36">
        <v>632.36012501622952</v>
      </c>
      <c r="K67" s="36">
        <v>782.14</v>
      </c>
      <c r="L67" s="36">
        <v>71442204.102857903</v>
      </c>
      <c r="M67" s="38">
        <v>6001.97</v>
      </c>
      <c r="N67" s="36">
        <v>11903.12582416405</v>
      </c>
      <c r="O67" s="36">
        <v>18607.43</v>
      </c>
      <c r="P67" s="39" t="s">
        <v>3843</v>
      </c>
      <c r="Q67" s="39" t="s">
        <v>3843</v>
      </c>
      <c r="R67" s="39" t="s">
        <v>3843</v>
      </c>
      <c r="S67" s="85" t="str">
        <f t="shared" si="2"/>
        <v>1.0</v>
      </c>
      <c r="T67" s="85" t="str">
        <f t="shared" si="3"/>
        <v>1.0</v>
      </c>
    </row>
    <row r="68" spans="1:20" ht="21" x14ac:dyDescent="0.4">
      <c r="A68" s="4">
        <v>8</v>
      </c>
      <c r="B68" s="35" t="s">
        <v>1573</v>
      </c>
      <c r="C68" s="4">
        <v>10994</v>
      </c>
      <c r="D68" s="35" t="s">
        <v>1578</v>
      </c>
      <c r="E68" s="4" t="s">
        <v>949</v>
      </c>
      <c r="F68" s="4">
        <v>6</v>
      </c>
      <c r="G68" s="23" t="s">
        <v>960</v>
      </c>
      <c r="H68" s="36">
        <v>78809855.834953099</v>
      </c>
      <c r="I68" s="37">
        <v>116783</v>
      </c>
      <c r="J68" s="36">
        <v>674.84013799057311</v>
      </c>
      <c r="K68" s="36">
        <v>776.18</v>
      </c>
      <c r="L68" s="36">
        <v>36737135.7750469</v>
      </c>
      <c r="M68" s="38">
        <v>2714.13</v>
      </c>
      <c r="N68" s="36">
        <v>13535.510743791527</v>
      </c>
      <c r="O68" s="36">
        <v>19052</v>
      </c>
      <c r="P68" s="39" t="s">
        <v>3843</v>
      </c>
      <c r="Q68" s="39" t="s">
        <v>3843</v>
      </c>
      <c r="R68" s="39" t="s">
        <v>3843</v>
      </c>
      <c r="S68" s="85" t="str">
        <f t="shared" si="2"/>
        <v>1.0</v>
      </c>
      <c r="T68" s="85" t="str">
        <f t="shared" si="3"/>
        <v>1.0</v>
      </c>
    </row>
    <row r="69" spans="1:20" ht="21" x14ac:dyDescent="0.4">
      <c r="A69" s="4">
        <v>8</v>
      </c>
      <c r="B69" s="35" t="s">
        <v>1573</v>
      </c>
      <c r="C69" s="4">
        <v>23367</v>
      </c>
      <c r="D69" s="35" t="s">
        <v>1579</v>
      </c>
      <c r="E69" s="4" t="s">
        <v>949</v>
      </c>
      <c r="F69" s="4">
        <v>5</v>
      </c>
      <c r="G69" s="23" t="s">
        <v>955</v>
      </c>
      <c r="H69" s="36">
        <v>50633438.728141703</v>
      </c>
      <c r="I69" s="37">
        <v>75997</v>
      </c>
      <c r="J69" s="36">
        <v>666.25575651856923</v>
      </c>
      <c r="K69" s="36">
        <v>847.64</v>
      </c>
      <c r="L69" s="36">
        <v>36993868.571858302</v>
      </c>
      <c r="M69" s="38">
        <v>2435.3000000000002</v>
      </c>
      <c r="N69" s="36">
        <v>15190.682286313102</v>
      </c>
      <c r="O69" s="36">
        <v>21822.46</v>
      </c>
      <c r="P69" s="39" t="s">
        <v>3843</v>
      </c>
      <c r="Q69" s="39" t="s">
        <v>3843</v>
      </c>
      <c r="R69" s="39" t="s">
        <v>3843</v>
      </c>
      <c r="S69" s="85" t="str">
        <f t="shared" si="2"/>
        <v>1.0</v>
      </c>
      <c r="T69" s="85" t="str">
        <f t="shared" si="3"/>
        <v>1.0</v>
      </c>
    </row>
    <row r="70" spans="1:20" ht="21" x14ac:dyDescent="0.4">
      <c r="A70" s="4">
        <v>8</v>
      </c>
      <c r="B70" s="35" t="s">
        <v>1580</v>
      </c>
      <c r="C70" s="4">
        <v>10671</v>
      </c>
      <c r="D70" s="35" t="s">
        <v>1581</v>
      </c>
      <c r="E70" s="4" t="s">
        <v>945</v>
      </c>
      <c r="F70" s="4">
        <v>19</v>
      </c>
      <c r="G70" s="23" t="s">
        <v>1974</v>
      </c>
      <c r="H70" s="36">
        <v>903494319.99509394</v>
      </c>
      <c r="I70" s="37">
        <v>844481</v>
      </c>
      <c r="J70" s="36">
        <v>1069.8811696119794</v>
      </c>
      <c r="K70" s="36">
        <v>1191.29</v>
      </c>
      <c r="L70" s="36">
        <v>2010724626.6349101</v>
      </c>
      <c r="M70" s="38">
        <v>160672.57999999999</v>
      </c>
      <c r="N70" s="36">
        <v>12514.422975189111</v>
      </c>
      <c r="O70" s="36">
        <v>14936.89</v>
      </c>
      <c r="P70" s="39" t="s">
        <v>3843</v>
      </c>
      <c r="Q70" s="39" t="s">
        <v>3843</v>
      </c>
      <c r="R70" s="39" t="s">
        <v>3843</v>
      </c>
      <c r="S70" s="85" t="str">
        <f t="shared" si="2"/>
        <v>1.0</v>
      </c>
      <c r="T70" s="85" t="str">
        <f t="shared" si="3"/>
        <v>1.0</v>
      </c>
    </row>
    <row r="71" spans="1:20" ht="21" x14ac:dyDescent="0.4">
      <c r="A71" s="4">
        <v>8</v>
      </c>
      <c r="B71" s="35" t="s">
        <v>1580</v>
      </c>
      <c r="C71" s="4">
        <v>11013</v>
      </c>
      <c r="D71" s="35" t="s">
        <v>1582</v>
      </c>
      <c r="E71" s="4" t="s">
        <v>949</v>
      </c>
      <c r="F71" s="4">
        <v>6</v>
      </c>
      <c r="G71" s="23" t="s">
        <v>960</v>
      </c>
      <c r="H71" s="36">
        <v>73088013.124294698</v>
      </c>
      <c r="I71" s="37">
        <v>142493</v>
      </c>
      <c r="J71" s="36">
        <v>512.92353395812211</v>
      </c>
      <c r="K71" s="36">
        <v>776.18</v>
      </c>
      <c r="L71" s="36">
        <v>37436970.415705301</v>
      </c>
      <c r="M71" s="38">
        <v>2784.15</v>
      </c>
      <c r="N71" s="36">
        <v>13446.463163157625</v>
      </c>
      <c r="O71" s="36">
        <v>19052</v>
      </c>
      <c r="P71" s="39" t="s">
        <v>3843</v>
      </c>
      <c r="Q71" s="39" t="s">
        <v>3843</v>
      </c>
      <c r="R71" s="39" t="s">
        <v>3843</v>
      </c>
      <c r="S71" s="85" t="str">
        <f t="shared" si="2"/>
        <v>1.0</v>
      </c>
      <c r="T71" s="85" t="str">
        <f t="shared" si="3"/>
        <v>1.0</v>
      </c>
    </row>
    <row r="72" spans="1:20" ht="21" x14ac:dyDescent="0.4">
      <c r="A72" s="4">
        <v>8</v>
      </c>
      <c r="B72" s="35" t="s">
        <v>1580</v>
      </c>
      <c r="C72" s="4">
        <v>11014</v>
      </c>
      <c r="D72" s="35" t="s">
        <v>1583</v>
      </c>
      <c r="E72" s="4" t="s">
        <v>949</v>
      </c>
      <c r="F72" s="4">
        <v>6</v>
      </c>
      <c r="G72" s="23" t="s">
        <v>960</v>
      </c>
      <c r="H72" s="36">
        <v>60254034.853072003</v>
      </c>
      <c r="I72" s="37">
        <v>108167</v>
      </c>
      <c r="J72" s="36">
        <v>557.04637138010673</v>
      </c>
      <c r="K72" s="36">
        <v>776.18</v>
      </c>
      <c r="L72" s="36">
        <v>44397117.566927999</v>
      </c>
      <c r="M72" s="38">
        <v>3089.18</v>
      </c>
      <c r="N72" s="36">
        <v>14371.813091800414</v>
      </c>
      <c r="O72" s="36">
        <v>19052</v>
      </c>
      <c r="P72" s="39" t="s">
        <v>3843</v>
      </c>
      <c r="Q72" s="39" t="s">
        <v>3843</v>
      </c>
      <c r="R72" s="39" t="s">
        <v>3843</v>
      </c>
      <c r="S72" s="85" t="str">
        <f t="shared" si="2"/>
        <v>1.0</v>
      </c>
      <c r="T72" s="85" t="str">
        <f t="shared" si="3"/>
        <v>1.0</v>
      </c>
    </row>
    <row r="73" spans="1:20" ht="21" x14ac:dyDescent="0.4">
      <c r="A73" s="4">
        <v>8</v>
      </c>
      <c r="B73" s="35" t="s">
        <v>1580</v>
      </c>
      <c r="C73" s="4">
        <v>11015</v>
      </c>
      <c r="D73" s="35" t="s">
        <v>1584</v>
      </c>
      <c r="E73" s="4" t="s">
        <v>949</v>
      </c>
      <c r="F73" s="4">
        <v>14</v>
      </c>
      <c r="G73" s="23" t="s">
        <v>1978</v>
      </c>
      <c r="H73" s="36">
        <v>203123544.25406799</v>
      </c>
      <c r="I73" s="37">
        <v>249710</v>
      </c>
      <c r="J73" s="36">
        <v>813.43776482346721</v>
      </c>
      <c r="K73" s="36">
        <v>831.58</v>
      </c>
      <c r="L73" s="36">
        <v>208834400.81593201</v>
      </c>
      <c r="M73" s="38">
        <v>15348.11</v>
      </c>
      <c r="N73" s="36">
        <v>13606.522289450102</v>
      </c>
      <c r="O73" s="36">
        <v>21531.52</v>
      </c>
      <c r="P73" s="39" t="s">
        <v>3843</v>
      </c>
      <c r="Q73" s="39" t="s">
        <v>3843</v>
      </c>
      <c r="R73" s="39" t="s">
        <v>3843</v>
      </c>
      <c r="S73" s="85" t="str">
        <f t="shared" si="2"/>
        <v>1.0</v>
      </c>
      <c r="T73" s="85" t="str">
        <f t="shared" si="3"/>
        <v>1.0</v>
      </c>
    </row>
    <row r="74" spans="1:20" ht="21" x14ac:dyDescent="0.4">
      <c r="A74" s="4">
        <v>8</v>
      </c>
      <c r="B74" s="35" t="s">
        <v>1580</v>
      </c>
      <c r="C74" s="4">
        <v>11016</v>
      </c>
      <c r="D74" s="35" t="s">
        <v>1585</v>
      </c>
      <c r="E74" s="4" t="s">
        <v>949</v>
      </c>
      <c r="F74" s="4">
        <v>2</v>
      </c>
      <c r="G74" s="23" t="s">
        <v>977</v>
      </c>
      <c r="H74" s="36">
        <v>28454482.5978681</v>
      </c>
      <c r="I74" s="37">
        <v>35651</v>
      </c>
      <c r="J74" s="36">
        <v>798.13981649513619</v>
      </c>
      <c r="K74" s="36">
        <v>1104.73</v>
      </c>
      <c r="L74" s="36">
        <v>2622543.6521319202</v>
      </c>
      <c r="M74" s="38">
        <v>90.14</v>
      </c>
      <c r="N74" s="36">
        <v>29094.116398179722</v>
      </c>
      <c r="O74" s="36">
        <v>28785.360000000001</v>
      </c>
      <c r="P74" s="39" t="s">
        <v>3843</v>
      </c>
      <c r="Q74" s="39" t="s">
        <v>3844</v>
      </c>
      <c r="R74" s="39" t="s">
        <v>3844</v>
      </c>
      <c r="S74" s="85" t="str">
        <f t="shared" si="2"/>
        <v>1.0</v>
      </c>
      <c r="T74" s="85" t="str">
        <f t="shared" si="3"/>
        <v>0</v>
      </c>
    </row>
    <row r="75" spans="1:20" ht="21" x14ac:dyDescent="0.4">
      <c r="A75" s="4">
        <v>8</v>
      </c>
      <c r="B75" s="35" t="s">
        <v>1580</v>
      </c>
      <c r="C75" s="4">
        <v>11017</v>
      </c>
      <c r="D75" s="35" t="s">
        <v>1586</v>
      </c>
      <c r="E75" s="4" t="s">
        <v>949</v>
      </c>
      <c r="F75" s="4">
        <v>6</v>
      </c>
      <c r="G75" s="23" t="s">
        <v>960</v>
      </c>
      <c r="H75" s="36">
        <v>57404745.201316103</v>
      </c>
      <c r="I75" s="37">
        <v>97829</v>
      </c>
      <c r="J75" s="36">
        <v>586.78658885725201</v>
      </c>
      <c r="K75" s="36">
        <v>776.18</v>
      </c>
      <c r="L75" s="36">
        <v>25465616.218683898</v>
      </c>
      <c r="M75" s="38">
        <v>2093.5</v>
      </c>
      <c r="N75" s="36">
        <v>12164.134807109576</v>
      </c>
      <c r="O75" s="36">
        <v>19052</v>
      </c>
      <c r="P75" s="39" t="s">
        <v>3843</v>
      </c>
      <c r="Q75" s="39" t="s">
        <v>3843</v>
      </c>
      <c r="R75" s="39" t="s">
        <v>3843</v>
      </c>
      <c r="S75" s="85" t="str">
        <f t="shared" si="2"/>
        <v>1.0</v>
      </c>
      <c r="T75" s="85" t="str">
        <f t="shared" si="3"/>
        <v>1.0</v>
      </c>
    </row>
    <row r="76" spans="1:20" ht="21" x14ac:dyDescent="0.4">
      <c r="A76" s="4">
        <v>8</v>
      </c>
      <c r="B76" s="35" t="s">
        <v>1580</v>
      </c>
      <c r="C76" s="4">
        <v>11018</v>
      </c>
      <c r="D76" s="35" t="s">
        <v>1587</v>
      </c>
      <c r="E76" s="4" t="s">
        <v>949</v>
      </c>
      <c r="F76" s="4">
        <v>12</v>
      </c>
      <c r="G76" s="23" t="s">
        <v>1975</v>
      </c>
      <c r="H76" s="36">
        <v>148932710.28337699</v>
      </c>
      <c r="I76" s="37">
        <v>211711</v>
      </c>
      <c r="J76" s="36">
        <v>703.47176237123722</v>
      </c>
      <c r="K76" s="36">
        <v>813.74</v>
      </c>
      <c r="L76" s="36">
        <v>92259275.206622496</v>
      </c>
      <c r="M76" s="38">
        <v>7341.44</v>
      </c>
      <c r="N76" s="36">
        <v>12566.918098713944</v>
      </c>
      <c r="O76" s="36">
        <v>19155.629999999997</v>
      </c>
      <c r="P76" s="39" t="s">
        <v>3843</v>
      </c>
      <c r="Q76" s="39" t="s">
        <v>3843</v>
      </c>
      <c r="R76" s="39" t="s">
        <v>3843</v>
      </c>
      <c r="S76" s="85" t="str">
        <f t="shared" si="2"/>
        <v>1.0</v>
      </c>
      <c r="T76" s="85" t="str">
        <f t="shared" si="3"/>
        <v>1.0</v>
      </c>
    </row>
    <row r="77" spans="1:20" ht="21" x14ac:dyDescent="0.4">
      <c r="A77" s="4">
        <v>8</v>
      </c>
      <c r="B77" s="35" t="s">
        <v>1580</v>
      </c>
      <c r="C77" s="4">
        <v>11019</v>
      </c>
      <c r="D77" s="35" t="s">
        <v>1588</v>
      </c>
      <c r="E77" s="4" t="s">
        <v>949</v>
      </c>
      <c r="F77" s="4">
        <v>5</v>
      </c>
      <c r="G77" s="23" t="s">
        <v>955</v>
      </c>
      <c r="H77" s="36">
        <v>53308527.742634498</v>
      </c>
      <c r="I77" s="37">
        <v>82517</v>
      </c>
      <c r="J77" s="36">
        <v>646.03085112927636</v>
      </c>
      <c r="K77" s="36">
        <v>847.64</v>
      </c>
      <c r="L77" s="36">
        <v>19436831.027365498</v>
      </c>
      <c r="M77" s="38">
        <v>1412.23</v>
      </c>
      <c r="N77" s="36">
        <v>13763.2191833947</v>
      </c>
      <c r="O77" s="36">
        <v>21822.46</v>
      </c>
      <c r="P77" s="39" t="s">
        <v>3843</v>
      </c>
      <c r="Q77" s="39" t="s">
        <v>3843</v>
      </c>
      <c r="R77" s="39" t="s">
        <v>3843</v>
      </c>
      <c r="S77" s="85" t="str">
        <f t="shared" si="2"/>
        <v>1.0</v>
      </c>
      <c r="T77" s="85" t="str">
        <f t="shared" si="3"/>
        <v>1.0</v>
      </c>
    </row>
    <row r="78" spans="1:20" ht="21" x14ac:dyDescent="0.4">
      <c r="A78" s="4">
        <v>8</v>
      </c>
      <c r="B78" s="35" t="s">
        <v>1580</v>
      </c>
      <c r="C78" s="4">
        <v>11020</v>
      </c>
      <c r="D78" s="35" t="s">
        <v>1589</v>
      </c>
      <c r="E78" s="4" t="s">
        <v>949</v>
      </c>
      <c r="F78" s="4">
        <v>6</v>
      </c>
      <c r="G78" s="23" t="s">
        <v>960</v>
      </c>
      <c r="H78" s="36">
        <v>49142232.908822</v>
      </c>
      <c r="I78" s="37">
        <v>79789</v>
      </c>
      <c r="J78" s="36">
        <v>615.90235381847117</v>
      </c>
      <c r="K78" s="36">
        <v>776.18</v>
      </c>
      <c r="L78" s="36">
        <v>17855466.461178001</v>
      </c>
      <c r="M78" s="38">
        <v>1242.54</v>
      </c>
      <c r="N78" s="36">
        <v>14370.13412942682</v>
      </c>
      <c r="O78" s="36">
        <v>19052</v>
      </c>
      <c r="P78" s="39" t="s">
        <v>3843</v>
      </c>
      <c r="Q78" s="39" t="s">
        <v>3843</v>
      </c>
      <c r="R78" s="39" t="s">
        <v>3843</v>
      </c>
      <c r="S78" s="85" t="str">
        <f t="shared" si="2"/>
        <v>1.0</v>
      </c>
      <c r="T78" s="85" t="str">
        <f t="shared" si="3"/>
        <v>1.0</v>
      </c>
    </row>
    <row r="79" spans="1:20" ht="21" x14ac:dyDescent="0.4">
      <c r="A79" s="4">
        <v>8</v>
      </c>
      <c r="B79" s="35" t="s">
        <v>1580</v>
      </c>
      <c r="C79" s="4">
        <v>11021</v>
      </c>
      <c r="D79" s="35" t="s">
        <v>1590</v>
      </c>
      <c r="E79" s="4" t="s">
        <v>949</v>
      </c>
      <c r="F79" s="4">
        <v>6</v>
      </c>
      <c r="G79" s="23" t="s">
        <v>960</v>
      </c>
      <c r="H79" s="36">
        <v>48691197.654188097</v>
      </c>
      <c r="I79" s="37">
        <v>84155</v>
      </c>
      <c r="J79" s="36">
        <v>578.58947958158274</v>
      </c>
      <c r="K79" s="36">
        <v>776.18</v>
      </c>
      <c r="L79" s="36">
        <v>29046966.035811901</v>
      </c>
      <c r="M79" s="38">
        <v>2053.5300000000002</v>
      </c>
      <c r="N79" s="36">
        <v>14144.894905753457</v>
      </c>
      <c r="O79" s="36">
        <v>19052</v>
      </c>
      <c r="P79" s="39" t="s">
        <v>3843</v>
      </c>
      <c r="Q79" s="39" t="s">
        <v>3843</v>
      </c>
      <c r="R79" s="39" t="s">
        <v>3843</v>
      </c>
      <c r="S79" s="85" t="str">
        <f t="shared" si="2"/>
        <v>1.0</v>
      </c>
      <c r="T79" s="85" t="str">
        <f t="shared" si="3"/>
        <v>1.0</v>
      </c>
    </row>
    <row r="80" spans="1:20" ht="21" x14ac:dyDescent="0.4">
      <c r="A80" s="4">
        <v>8</v>
      </c>
      <c r="B80" s="35" t="s">
        <v>1580</v>
      </c>
      <c r="C80" s="4">
        <v>11022</v>
      </c>
      <c r="D80" s="35" t="s">
        <v>1591</v>
      </c>
      <c r="E80" s="4" t="s">
        <v>949</v>
      </c>
      <c r="F80" s="4">
        <v>6</v>
      </c>
      <c r="G80" s="23" t="s">
        <v>960</v>
      </c>
      <c r="H80" s="36">
        <v>60642780.9453118</v>
      </c>
      <c r="I80" s="37">
        <v>103494</v>
      </c>
      <c r="J80" s="36">
        <v>585.95455722372117</v>
      </c>
      <c r="K80" s="36">
        <v>776.18</v>
      </c>
      <c r="L80" s="36">
        <v>50994798.144688196</v>
      </c>
      <c r="M80" s="38">
        <v>2844.75</v>
      </c>
      <c r="N80" s="36">
        <v>17925.933085398785</v>
      </c>
      <c r="O80" s="36">
        <v>19052</v>
      </c>
      <c r="P80" s="39" t="s">
        <v>3843</v>
      </c>
      <c r="Q80" s="39" t="s">
        <v>3843</v>
      </c>
      <c r="R80" s="39" t="s">
        <v>3843</v>
      </c>
      <c r="S80" s="85" t="str">
        <f t="shared" si="2"/>
        <v>1.0</v>
      </c>
      <c r="T80" s="85" t="str">
        <f t="shared" si="3"/>
        <v>1.0</v>
      </c>
    </row>
    <row r="81" spans="1:20" ht="21" x14ac:dyDescent="0.4">
      <c r="A81" s="4">
        <v>8</v>
      </c>
      <c r="B81" s="35" t="s">
        <v>1580</v>
      </c>
      <c r="C81" s="4">
        <v>11023</v>
      </c>
      <c r="D81" s="35" t="s">
        <v>1592</v>
      </c>
      <c r="E81" s="4" t="s">
        <v>949</v>
      </c>
      <c r="F81" s="4">
        <v>12</v>
      </c>
      <c r="G81" s="23" t="s">
        <v>1975</v>
      </c>
      <c r="H81" s="36">
        <v>137990862.64943999</v>
      </c>
      <c r="I81" s="37">
        <v>217809</v>
      </c>
      <c r="J81" s="36">
        <v>633.54068311887931</v>
      </c>
      <c r="K81" s="36">
        <v>813.74</v>
      </c>
      <c r="L81" s="36">
        <v>94926260.3205605</v>
      </c>
      <c r="M81" s="38">
        <v>7226.99</v>
      </c>
      <c r="N81" s="36">
        <v>13134.964946756603</v>
      </c>
      <c r="O81" s="36">
        <v>19155.629999999997</v>
      </c>
      <c r="P81" s="39" t="s">
        <v>3843</v>
      </c>
      <c r="Q81" s="39" t="s">
        <v>3843</v>
      </c>
      <c r="R81" s="39" t="s">
        <v>3843</v>
      </c>
      <c r="S81" s="85" t="str">
        <f t="shared" si="2"/>
        <v>1.0</v>
      </c>
      <c r="T81" s="85" t="str">
        <f t="shared" si="3"/>
        <v>1.0</v>
      </c>
    </row>
    <row r="82" spans="1:20" ht="21" x14ac:dyDescent="0.4">
      <c r="A82" s="4">
        <v>8</v>
      </c>
      <c r="B82" s="35" t="s">
        <v>1580</v>
      </c>
      <c r="C82" s="4">
        <v>11024</v>
      </c>
      <c r="D82" s="35" t="s">
        <v>1593</v>
      </c>
      <c r="E82" s="4" t="s">
        <v>949</v>
      </c>
      <c r="F82" s="4">
        <v>6</v>
      </c>
      <c r="G82" s="23" t="s">
        <v>960</v>
      </c>
      <c r="H82" s="36">
        <v>73596286.718548506</v>
      </c>
      <c r="I82" s="37">
        <v>135700</v>
      </c>
      <c r="J82" s="36">
        <v>542.34551745429997</v>
      </c>
      <c r="K82" s="36">
        <v>776.18</v>
      </c>
      <c r="L82" s="36">
        <v>52171194.411451504</v>
      </c>
      <c r="M82" s="38">
        <v>3565.83</v>
      </c>
      <c r="N82" s="36">
        <v>14630.869786684027</v>
      </c>
      <c r="O82" s="36">
        <v>19052</v>
      </c>
      <c r="P82" s="39" t="s">
        <v>3843</v>
      </c>
      <c r="Q82" s="39" t="s">
        <v>3843</v>
      </c>
      <c r="R82" s="39" t="s">
        <v>3843</v>
      </c>
      <c r="S82" s="85" t="str">
        <f t="shared" si="2"/>
        <v>1.0</v>
      </c>
      <c r="T82" s="85" t="str">
        <f t="shared" si="3"/>
        <v>1.0</v>
      </c>
    </row>
    <row r="83" spans="1:20" ht="21" x14ac:dyDescent="0.4">
      <c r="A83" s="4">
        <v>8</v>
      </c>
      <c r="B83" s="35" t="s">
        <v>1580</v>
      </c>
      <c r="C83" s="4">
        <v>11025</v>
      </c>
      <c r="D83" s="35" t="s">
        <v>1594</v>
      </c>
      <c r="E83" s="4" t="s">
        <v>949</v>
      </c>
      <c r="F83" s="4">
        <v>10</v>
      </c>
      <c r="G83" s="23" t="s">
        <v>951</v>
      </c>
      <c r="H83" s="36">
        <v>110841915.82580701</v>
      </c>
      <c r="I83" s="37">
        <v>199273</v>
      </c>
      <c r="J83" s="36">
        <v>556.23148056087382</v>
      </c>
      <c r="K83" s="36">
        <v>782.14</v>
      </c>
      <c r="L83" s="36">
        <v>73258243.314193293</v>
      </c>
      <c r="M83" s="38">
        <v>6252.08</v>
      </c>
      <c r="N83" s="36">
        <v>11717.419373103558</v>
      </c>
      <c r="O83" s="36">
        <v>18607.43</v>
      </c>
      <c r="P83" s="39" t="s">
        <v>3843</v>
      </c>
      <c r="Q83" s="39" t="s">
        <v>3843</v>
      </c>
      <c r="R83" s="39" t="s">
        <v>3843</v>
      </c>
      <c r="S83" s="85" t="str">
        <f t="shared" si="2"/>
        <v>1.0</v>
      </c>
      <c r="T83" s="85" t="str">
        <f t="shared" si="3"/>
        <v>1.0</v>
      </c>
    </row>
    <row r="84" spans="1:20" ht="21" x14ac:dyDescent="0.4">
      <c r="A84" s="4">
        <v>8</v>
      </c>
      <c r="B84" s="35" t="s">
        <v>1580</v>
      </c>
      <c r="C84" s="4">
        <v>11026</v>
      </c>
      <c r="D84" s="35" t="s">
        <v>1595</v>
      </c>
      <c r="E84" s="4" t="s">
        <v>949</v>
      </c>
      <c r="F84" s="4">
        <v>5</v>
      </c>
      <c r="G84" s="23" t="s">
        <v>955</v>
      </c>
      <c r="H84" s="36">
        <v>42184766.964896902</v>
      </c>
      <c r="I84" s="37">
        <v>69787</v>
      </c>
      <c r="J84" s="36">
        <v>604.478870920041</v>
      </c>
      <c r="K84" s="36">
        <v>847.64</v>
      </c>
      <c r="L84" s="36">
        <v>18986005.995103098</v>
      </c>
      <c r="M84" s="38">
        <v>1478.93</v>
      </c>
      <c r="N84" s="36">
        <v>12837.663713024347</v>
      </c>
      <c r="O84" s="36">
        <v>21822.46</v>
      </c>
      <c r="P84" s="39" t="s">
        <v>3843</v>
      </c>
      <c r="Q84" s="39" t="s">
        <v>3843</v>
      </c>
      <c r="R84" s="39" t="s">
        <v>3843</v>
      </c>
      <c r="S84" s="85" t="str">
        <f t="shared" si="2"/>
        <v>1.0</v>
      </c>
      <c r="T84" s="85" t="str">
        <f t="shared" si="3"/>
        <v>1.0</v>
      </c>
    </row>
    <row r="85" spans="1:20" ht="21" x14ac:dyDescent="0.4">
      <c r="A85" s="4">
        <v>8</v>
      </c>
      <c r="B85" s="35" t="s">
        <v>1580</v>
      </c>
      <c r="C85" s="4">
        <v>11027</v>
      </c>
      <c r="D85" s="35" t="s">
        <v>1596</v>
      </c>
      <c r="E85" s="4" t="s">
        <v>949</v>
      </c>
      <c r="F85" s="4">
        <v>5</v>
      </c>
      <c r="G85" s="23" t="s">
        <v>955</v>
      </c>
      <c r="H85" s="36">
        <v>44518152.018800698</v>
      </c>
      <c r="I85" s="37">
        <v>64236</v>
      </c>
      <c r="J85" s="36">
        <v>693.04053830874739</v>
      </c>
      <c r="K85" s="36">
        <v>847.64</v>
      </c>
      <c r="L85" s="36">
        <v>19482139.3811993</v>
      </c>
      <c r="M85" s="38">
        <v>1218.19</v>
      </c>
      <c r="N85" s="36">
        <v>15992.693570953053</v>
      </c>
      <c r="O85" s="36">
        <v>21822.46</v>
      </c>
      <c r="P85" s="39" t="s">
        <v>3843</v>
      </c>
      <c r="Q85" s="39" t="s">
        <v>3843</v>
      </c>
      <c r="R85" s="39" t="s">
        <v>3843</v>
      </c>
      <c r="S85" s="85" t="str">
        <f t="shared" si="2"/>
        <v>1.0</v>
      </c>
      <c r="T85" s="85" t="str">
        <f t="shared" si="3"/>
        <v>1.0</v>
      </c>
    </row>
    <row r="86" spans="1:20" ht="21" x14ac:dyDescent="0.4">
      <c r="A86" s="4">
        <v>8</v>
      </c>
      <c r="B86" s="35" t="s">
        <v>1580</v>
      </c>
      <c r="C86" s="4">
        <v>11028</v>
      </c>
      <c r="D86" s="35" t="s">
        <v>1597</v>
      </c>
      <c r="E86" s="4" t="s">
        <v>949</v>
      </c>
      <c r="F86" s="4">
        <v>5</v>
      </c>
      <c r="G86" s="23" t="s">
        <v>955</v>
      </c>
      <c r="H86" s="36">
        <v>40791347.4449635</v>
      </c>
      <c r="I86" s="37">
        <v>55101</v>
      </c>
      <c r="J86" s="36">
        <v>740.30140006467218</v>
      </c>
      <c r="K86" s="36">
        <v>847.64</v>
      </c>
      <c r="L86" s="36">
        <v>19913958.035036501</v>
      </c>
      <c r="M86" s="38">
        <v>1234.8900000000001</v>
      </c>
      <c r="N86" s="36">
        <v>16126.098709226328</v>
      </c>
      <c r="O86" s="36">
        <v>21822.46</v>
      </c>
      <c r="P86" s="39" t="s">
        <v>3843</v>
      </c>
      <c r="Q86" s="39" t="s">
        <v>3843</v>
      </c>
      <c r="R86" s="39" t="s">
        <v>3843</v>
      </c>
      <c r="S86" s="85" t="str">
        <f t="shared" si="2"/>
        <v>1.0</v>
      </c>
      <c r="T86" s="85" t="str">
        <f t="shared" si="3"/>
        <v>1.0</v>
      </c>
    </row>
    <row r="87" spans="1:20" ht="21" x14ac:dyDescent="0.4">
      <c r="A87" s="4">
        <v>8</v>
      </c>
      <c r="B87" s="35" t="s">
        <v>1580</v>
      </c>
      <c r="C87" s="4">
        <v>11029</v>
      </c>
      <c r="D87" s="35" t="s">
        <v>1598</v>
      </c>
      <c r="E87" s="4" t="s">
        <v>949</v>
      </c>
      <c r="F87" s="4">
        <v>5</v>
      </c>
      <c r="G87" s="23" t="s">
        <v>955</v>
      </c>
      <c r="H87" s="36">
        <v>39082265.367079601</v>
      </c>
      <c r="I87" s="37">
        <v>62913</v>
      </c>
      <c r="J87" s="36">
        <v>621.21128172364376</v>
      </c>
      <c r="K87" s="36">
        <v>847.64</v>
      </c>
      <c r="L87" s="36">
        <v>22582291.662920401</v>
      </c>
      <c r="M87" s="38">
        <v>1589.25</v>
      </c>
      <c r="N87" s="36">
        <v>14209.401707044455</v>
      </c>
      <c r="O87" s="36">
        <v>21822.46</v>
      </c>
      <c r="P87" s="39" t="s">
        <v>3843</v>
      </c>
      <c r="Q87" s="39" t="s">
        <v>3843</v>
      </c>
      <c r="R87" s="39" t="s">
        <v>3843</v>
      </c>
      <c r="S87" s="85" t="str">
        <f t="shared" si="2"/>
        <v>1.0</v>
      </c>
      <c r="T87" s="85" t="str">
        <f t="shared" si="3"/>
        <v>1.0</v>
      </c>
    </row>
    <row r="88" spans="1:20" ht="21" x14ac:dyDescent="0.4">
      <c r="A88" s="4">
        <v>8</v>
      </c>
      <c r="B88" s="35" t="s">
        <v>1580</v>
      </c>
      <c r="C88" s="4">
        <v>11446</v>
      </c>
      <c r="D88" s="35" t="s">
        <v>1599</v>
      </c>
      <c r="E88" s="4" t="s">
        <v>949</v>
      </c>
      <c r="F88" s="4">
        <v>10</v>
      </c>
      <c r="G88" s="23" t="s">
        <v>951</v>
      </c>
      <c r="H88" s="36">
        <v>160740916.72855899</v>
      </c>
      <c r="I88" s="37">
        <v>272842</v>
      </c>
      <c r="J88" s="36">
        <v>589.13553165773226</v>
      </c>
      <c r="K88" s="36">
        <v>782.14</v>
      </c>
      <c r="L88" s="36">
        <v>125177310.15144099</v>
      </c>
      <c r="M88" s="38">
        <v>8362.32</v>
      </c>
      <c r="N88" s="36">
        <v>14969.20832393893</v>
      </c>
      <c r="O88" s="36">
        <v>18607.43</v>
      </c>
      <c r="P88" s="39" t="s">
        <v>3843</v>
      </c>
      <c r="Q88" s="39" t="s">
        <v>3843</v>
      </c>
      <c r="R88" s="39" t="s">
        <v>3843</v>
      </c>
      <c r="S88" s="85" t="str">
        <f t="shared" si="2"/>
        <v>1.0</v>
      </c>
      <c r="T88" s="85" t="str">
        <f t="shared" si="3"/>
        <v>1.0</v>
      </c>
    </row>
    <row r="89" spans="1:20" ht="21" x14ac:dyDescent="0.4">
      <c r="A89" s="4">
        <v>8</v>
      </c>
      <c r="B89" s="35" t="s">
        <v>1580</v>
      </c>
      <c r="C89" s="4">
        <v>25058</v>
      </c>
      <c r="D89" s="35" t="s">
        <v>1600</v>
      </c>
      <c r="E89" s="4" t="s">
        <v>949</v>
      </c>
      <c r="F89" s="4">
        <v>3</v>
      </c>
      <c r="G89" s="23" t="s">
        <v>1025</v>
      </c>
      <c r="H89" s="36">
        <v>28648075.499019999</v>
      </c>
      <c r="I89" s="37">
        <v>48121</v>
      </c>
      <c r="J89" s="36">
        <v>595.33416801438045</v>
      </c>
      <c r="K89" s="36">
        <v>766.8</v>
      </c>
      <c r="L89" s="36">
        <v>7961290.6809799802</v>
      </c>
      <c r="M89" s="38">
        <v>632.32000000000005</v>
      </c>
      <c r="N89" s="36">
        <v>12590.603936266414</v>
      </c>
      <c r="O89" s="36">
        <v>18196.099999999999</v>
      </c>
      <c r="P89" s="39" t="s">
        <v>3843</v>
      </c>
      <c r="Q89" s="39" t="s">
        <v>3843</v>
      </c>
      <c r="R89" s="39" t="s">
        <v>3843</v>
      </c>
      <c r="S89" s="85" t="str">
        <f t="shared" si="2"/>
        <v>1.0</v>
      </c>
      <c r="T89" s="85" t="str">
        <f t="shared" si="3"/>
        <v>1.0</v>
      </c>
    </row>
    <row r="90" spans="1:20" ht="21" x14ac:dyDescent="0.4">
      <c r="A90" s="4">
        <v>8</v>
      </c>
      <c r="B90" s="35" t="s">
        <v>1580</v>
      </c>
      <c r="C90" s="4">
        <v>25059</v>
      </c>
      <c r="D90" s="35" t="s">
        <v>1601</v>
      </c>
      <c r="E90" s="4" t="s">
        <v>949</v>
      </c>
      <c r="F90" s="4">
        <v>3</v>
      </c>
      <c r="G90" s="23" t="s">
        <v>1025</v>
      </c>
      <c r="H90" s="36">
        <v>31412198.292467099</v>
      </c>
      <c r="I90" s="37">
        <v>51314</v>
      </c>
      <c r="J90" s="36">
        <v>612.15649320783996</v>
      </c>
      <c r="K90" s="36">
        <v>766.8</v>
      </c>
      <c r="L90" s="36">
        <v>9193876.0675328597</v>
      </c>
      <c r="M90" s="38">
        <v>615.84</v>
      </c>
      <c r="N90" s="36">
        <v>14929.001148890717</v>
      </c>
      <c r="O90" s="36">
        <v>18196.099999999999</v>
      </c>
      <c r="P90" s="39" t="s">
        <v>3843</v>
      </c>
      <c r="Q90" s="39" t="s">
        <v>3843</v>
      </c>
      <c r="R90" s="39" t="s">
        <v>3843</v>
      </c>
      <c r="S90" s="85" t="str">
        <f t="shared" ref="S90" si="4">IF(J90&lt;K90,"1.0","0")</f>
        <v>1.0</v>
      </c>
      <c r="T90" s="85" t="str">
        <f t="shared" ref="T90" si="5">IF(N90&lt;O90,"1.0","0")</f>
        <v>1.0</v>
      </c>
    </row>
  </sheetData>
  <sheetProtection selectLockedCells="1" selectUnlockedCells="1"/>
  <autoFilter ref="A2:S90"/>
  <mergeCells count="3">
    <mergeCell ref="H1:K1"/>
    <mergeCell ref="L1:O1"/>
    <mergeCell ref="P1:R1"/>
  </mergeCells>
  <conditionalFormatting sqref="P3:T90">
    <cfRule type="containsText" dxfId="3" priority="19" operator="containsText" text="ไม่ผ่าน">
      <formula>NOT(ISERROR(SEARCH("ไม่ผ่าน",P3)))</formula>
    </cfRule>
    <cfRule type="containsText" dxfId="2" priority="20" operator="containsText" text="ผ่าน">
      <formula>NOT(ISERROR(SEARCH("ผ่าน",P3)))</formula>
    </cfRule>
    <cfRule type="containsText" dxfId="1" priority="21" operator="containsText" text="ไม่ผ่าน">
      <formula>NOT(ISERROR(SEARCH("ไม่ผ่าน",P3)))</formula>
    </cfRule>
    <cfRule type="expression" dxfId="0" priority="22">
      <formula>"ไม่ผ่าน"</formula>
    </cfRule>
  </conditionalFormatting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Z90"/>
  <sheetViews>
    <sheetView zoomScale="90" zoomScaleNormal="90" zoomScaleSheetLayoutView="80" workbookViewId="0">
      <pane xSplit="4" ySplit="2" topLeftCell="E85" activePane="bottomRight" state="frozen"/>
      <selection pane="topRight" activeCell="E1" sqref="E1"/>
      <selection pane="bottomLeft" activeCell="A3" sqref="A3"/>
      <selection pane="bottomRight" activeCell="D93" sqref="D93"/>
    </sheetView>
  </sheetViews>
  <sheetFormatPr defaultColWidth="9.09765625" defaultRowHeight="18" x14ac:dyDescent="0.35"/>
  <cols>
    <col min="1" max="1" width="9.09765625" style="211"/>
    <col min="2" max="2" width="9.09765625" style="204"/>
    <col min="3" max="3" width="7.69921875" style="211" customWidth="1"/>
    <col min="4" max="4" width="20.296875" style="204" customWidth="1"/>
    <col min="5" max="8" width="9.09765625" style="204"/>
    <col min="9" max="9" width="9.09765625" style="211"/>
    <col min="10" max="10" width="24.8984375" style="204" customWidth="1"/>
    <col min="11" max="11" width="16.69921875" style="217" customWidth="1"/>
    <col min="12" max="12" width="15.59765625" style="217" customWidth="1"/>
    <col min="13" max="13" width="15.09765625" style="217" customWidth="1"/>
    <col min="14" max="14" width="14" style="217" customWidth="1"/>
    <col min="15" max="15" width="16.8984375" style="204" customWidth="1"/>
    <col min="16" max="17" width="15.796875" style="204" customWidth="1"/>
    <col min="18" max="18" width="16.19921875" style="204" customWidth="1"/>
    <col min="19" max="20" width="16.09765625" style="211" bestFit="1" customWidth="1"/>
    <col min="21" max="21" width="21.09765625" style="211" bestFit="1" customWidth="1"/>
    <col min="22" max="22" width="18.09765625" style="211" bestFit="1" customWidth="1"/>
    <col min="23" max="23" width="9.19921875" style="204" customWidth="1"/>
    <col min="24" max="24" width="10.19921875" style="204" bestFit="1" customWidth="1"/>
    <col min="25" max="25" width="12.59765625" style="204" customWidth="1"/>
    <col min="26" max="26" width="9.296875" style="204" customWidth="1"/>
    <col min="27" max="16384" width="9.09765625" style="204"/>
  </cols>
  <sheetData>
    <row r="1" spans="1:26" ht="21" x14ac:dyDescent="0.4">
      <c r="K1" s="296" t="s">
        <v>4030</v>
      </c>
      <c r="L1" s="297"/>
      <c r="M1" s="297"/>
      <c r="N1" s="297"/>
      <c r="O1" s="298" t="s">
        <v>3839</v>
      </c>
      <c r="P1" s="299"/>
      <c r="Q1" s="299"/>
      <c r="R1" s="299"/>
    </row>
    <row r="2" spans="1:26" s="206" customFormat="1" ht="72" x14ac:dyDescent="0.25">
      <c r="A2" s="206" t="s">
        <v>937</v>
      </c>
      <c r="B2" s="206" t="s">
        <v>1</v>
      </c>
      <c r="C2" s="206" t="s">
        <v>2</v>
      </c>
      <c r="D2" s="206" t="s">
        <v>938</v>
      </c>
      <c r="E2" s="206" t="s">
        <v>1979</v>
      </c>
      <c r="F2" s="206" t="s">
        <v>1980</v>
      </c>
      <c r="G2" s="206" t="s">
        <v>1981</v>
      </c>
      <c r="H2" s="206" t="s">
        <v>1982</v>
      </c>
      <c r="I2" s="206" t="s">
        <v>942</v>
      </c>
      <c r="J2" s="206" t="s">
        <v>1983</v>
      </c>
      <c r="K2" s="207" t="s">
        <v>1984</v>
      </c>
      <c r="L2" s="207" t="s">
        <v>3826</v>
      </c>
      <c r="M2" s="207" t="s">
        <v>3827</v>
      </c>
      <c r="N2" s="207" t="s">
        <v>3828</v>
      </c>
      <c r="O2" s="208" t="s">
        <v>1984</v>
      </c>
      <c r="P2" s="208" t="s">
        <v>3826</v>
      </c>
      <c r="Q2" s="208" t="s">
        <v>3827</v>
      </c>
      <c r="R2" s="208" t="s">
        <v>3828</v>
      </c>
      <c r="S2" s="209" t="s">
        <v>1984</v>
      </c>
      <c r="T2" s="209" t="s">
        <v>3826</v>
      </c>
      <c r="U2" s="209" t="s">
        <v>3827</v>
      </c>
      <c r="V2" s="209" t="s">
        <v>3828</v>
      </c>
      <c r="W2" s="210" t="s">
        <v>1984</v>
      </c>
      <c r="X2" s="210" t="s">
        <v>3826</v>
      </c>
      <c r="Y2" s="210" t="s">
        <v>3827</v>
      </c>
      <c r="Z2" s="210" t="s">
        <v>3828</v>
      </c>
    </row>
    <row r="3" spans="1:26" x14ac:dyDescent="0.35">
      <c r="A3" s="211" t="s">
        <v>2476</v>
      </c>
      <c r="B3" s="204" t="s">
        <v>1507</v>
      </c>
      <c r="C3" s="212">
        <v>10711</v>
      </c>
      <c r="D3" s="204" t="s">
        <v>2477</v>
      </c>
      <c r="E3" s="204" t="s">
        <v>982</v>
      </c>
      <c r="F3" s="204" t="s">
        <v>1009</v>
      </c>
      <c r="G3" s="204">
        <v>345</v>
      </c>
      <c r="H3" s="204">
        <v>105153</v>
      </c>
      <c r="I3" s="211">
        <v>16</v>
      </c>
      <c r="J3" s="204" t="s">
        <v>1048</v>
      </c>
      <c r="K3" s="213">
        <v>431312294.57999998</v>
      </c>
      <c r="L3" s="213">
        <v>114908625.3</v>
      </c>
      <c r="M3" s="213">
        <v>37877168.140000001</v>
      </c>
      <c r="N3" s="213">
        <v>47920321.409999996</v>
      </c>
      <c r="O3" s="214">
        <v>373314029.49870956</v>
      </c>
      <c r="P3" s="214">
        <v>104051425.80354841</v>
      </c>
      <c r="Q3" s="214">
        <v>19708772.522258058</v>
      </c>
      <c r="R3" s="214">
        <v>51229935.143870972</v>
      </c>
      <c r="S3" s="215">
        <f t="shared" ref="S3:S25" si="0">K3-O3</f>
        <v>57998265.081290424</v>
      </c>
      <c r="T3" s="215">
        <f t="shared" ref="T3:T25" si="1">L3-P3</f>
        <v>10857199.496451586</v>
      </c>
      <c r="U3" s="215">
        <f t="shared" ref="U3:U25" si="2">M3-Q3</f>
        <v>18168395.617741942</v>
      </c>
      <c r="V3" s="215">
        <f t="shared" ref="V3:V25" si="3">N3-R3</f>
        <v>-3309613.7338709757</v>
      </c>
      <c r="W3" s="216">
        <f t="shared" ref="W3:W25" si="4">IF(S3&lt;1,0.5,0)</f>
        <v>0</v>
      </c>
      <c r="X3" s="216">
        <f t="shared" ref="X3:X25" si="5">IF(T3&lt;1,0.5,0)</f>
        <v>0</v>
      </c>
      <c r="Y3" s="216">
        <f t="shared" ref="Y3:Y25" si="6">IF(U3&lt;1,0.5,0)</f>
        <v>0</v>
      </c>
      <c r="Z3" s="216">
        <f t="shared" ref="Z3:Z25" si="7">IF(V3&lt;1,0.5,0)</f>
        <v>0.5</v>
      </c>
    </row>
    <row r="4" spans="1:26" x14ac:dyDescent="0.35">
      <c r="A4" s="211" t="s">
        <v>2476</v>
      </c>
      <c r="B4" s="204" t="s">
        <v>1507</v>
      </c>
      <c r="C4" s="212">
        <v>11104</v>
      </c>
      <c r="D4" s="204" t="s">
        <v>2478</v>
      </c>
      <c r="E4" s="204" t="s">
        <v>949</v>
      </c>
      <c r="F4" s="204" t="s">
        <v>954</v>
      </c>
      <c r="G4" s="204">
        <v>50</v>
      </c>
      <c r="H4" s="204">
        <v>40297</v>
      </c>
      <c r="I4" s="211">
        <v>6</v>
      </c>
      <c r="J4" s="204" t="s">
        <v>960</v>
      </c>
      <c r="K4" s="213">
        <v>56063634.890000001</v>
      </c>
      <c r="L4" s="213">
        <v>7613491.2000000002</v>
      </c>
      <c r="M4" s="213">
        <v>1738149</v>
      </c>
      <c r="N4" s="213">
        <v>5068825.46</v>
      </c>
      <c r="O4" s="214">
        <v>70881744.234049574</v>
      </c>
      <c r="P4" s="214">
        <v>11504139.648801653</v>
      </c>
      <c r="Q4" s="214">
        <v>3935360.6941735544</v>
      </c>
      <c r="R4" s="214">
        <v>3693740.1064462806</v>
      </c>
      <c r="S4" s="215">
        <f t="shared" si="0"/>
        <v>-14818109.344049573</v>
      </c>
      <c r="T4" s="215">
        <f t="shared" si="1"/>
        <v>-3890648.4488016525</v>
      </c>
      <c r="U4" s="215">
        <f t="shared" si="2"/>
        <v>-2197211.6941735544</v>
      </c>
      <c r="V4" s="215">
        <f t="shared" si="3"/>
        <v>1375085.3535537194</v>
      </c>
      <c r="W4" s="216">
        <f t="shared" si="4"/>
        <v>0.5</v>
      </c>
      <c r="X4" s="216">
        <f t="shared" si="5"/>
        <v>0.5</v>
      </c>
      <c r="Y4" s="216">
        <f t="shared" si="6"/>
        <v>0.5</v>
      </c>
      <c r="Z4" s="216">
        <f t="shared" si="7"/>
        <v>0</v>
      </c>
    </row>
    <row r="5" spans="1:26" x14ac:dyDescent="0.35">
      <c r="A5" s="211" t="s">
        <v>2476</v>
      </c>
      <c r="B5" s="204" t="s">
        <v>1507</v>
      </c>
      <c r="C5" s="212">
        <v>11105</v>
      </c>
      <c r="D5" s="204" t="s">
        <v>2479</v>
      </c>
      <c r="E5" s="204" t="s">
        <v>949</v>
      </c>
      <c r="F5" s="204" t="s">
        <v>954</v>
      </c>
      <c r="G5" s="204">
        <v>40</v>
      </c>
      <c r="H5" s="204">
        <v>45464</v>
      </c>
      <c r="I5" s="211">
        <v>6</v>
      </c>
      <c r="J5" s="204" t="s">
        <v>960</v>
      </c>
      <c r="K5" s="213">
        <v>58546262.340000004</v>
      </c>
      <c r="L5" s="213">
        <v>5383521.6200000001</v>
      </c>
      <c r="M5" s="213">
        <v>2649496.6</v>
      </c>
      <c r="N5" s="213">
        <v>2507733.52</v>
      </c>
      <c r="O5" s="214">
        <v>70881744.234049574</v>
      </c>
      <c r="P5" s="214">
        <v>11504139.648801653</v>
      </c>
      <c r="Q5" s="214">
        <v>3935360.6941735544</v>
      </c>
      <c r="R5" s="214">
        <v>3693740.1064462806</v>
      </c>
      <c r="S5" s="215">
        <f t="shared" si="0"/>
        <v>-12335481.89404957</v>
      </c>
      <c r="T5" s="215">
        <f t="shared" si="1"/>
        <v>-6120618.0288016526</v>
      </c>
      <c r="U5" s="215">
        <f t="shared" si="2"/>
        <v>-1285864.0941735543</v>
      </c>
      <c r="V5" s="215">
        <f t="shared" si="3"/>
        <v>-1186006.5864462806</v>
      </c>
      <c r="W5" s="216">
        <f t="shared" si="4"/>
        <v>0.5</v>
      </c>
      <c r="X5" s="216">
        <f t="shared" si="5"/>
        <v>0.5</v>
      </c>
      <c r="Y5" s="216">
        <f t="shared" si="6"/>
        <v>0.5</v>
      </c>
      <c r="Z5" s="216">
        <f t="shared" si="7"/>
        <v>0.5</v>
      </c>
    </row>
    <row r="6" spans="1:26" x14ac:dyDescent="0.35">
      <c r="A6" s="211" t="s">
        <v>2476</v>
      </c>
      <c r="B6" s="204" t="s">
        <v>1507</v>
      </c>
      <c r="C6" s="212">
        <v>11106</v>
      </c>
      <c r="D6" s="204" t="s">
        <v>2480</v>
      </c>
      <c r="E6" s="204" t="s">
        <v>949</v>
      </c>
      <c r="F6" s="204" t="s">
        <v>954</v>
      </c>
      <c r="G6" s="204">
        <v>43</v>
      </c>
      <c r="H6" s="204">
        <v>27132</v>
      </c>
      <c r="I6" s="211">
        <v>5</v>
      </c>
      <c r="J6" s="204" t="s">
        <v>955</v>
      </c>
      <c r="K6" s="213">
        <v>58524426.480000004</v>
      </c>
      <c r="L6" s="213">
        <v>7027572.2599999998</v>
      </c>
      <c r="M6" s="213">
        <v>2547211.5</v>
      </c>
      <c r="N6" s="213">
        <v>1744714.44</v>
      </c>
      <c r="O6" s="214">
        <v>51155197.428870276</v>
      </c>
      <c r="P6" s="214">
        <v>6418801.828175731</v>
      </c>
      <c r="Q6" s="214">
        <v>2357449.5108368201</v>
      </c>
      <c r="R6" s="214">
        <v>2224992.7349707121</v>
      </c>
      <c r="S6" s="215">
        <f t="shared" si="0"/>
        <v>7369229.0511297286</v>
      </c>
      <c r="T6" s="215">
        <f t="shared" si="1"/>
        <v>608770.43182426877</v>
      </c>
      <c r="U6" s="215">
        <f t="shared" si="2"/>
        <v>189761.98916317988</v>
      </c>
      <c r="V6" s="215">
        <f t="shared" si="3"/>
        <v>-480278.29497071216</v>
      </c>
      <c r="W6" s="216">
        <f t="shared" si="4"/>
        <v>0</v>
      </c>
      <c r="X6" s="216">
        <f t="shared" si="5"/>
        <v>0</v>
      </c>
      <c r="Y6" s="216">
        <f t="shared" si="6"/>
        <v>0</v>
      </c>
      <c r="Z6" s="216">
        <f t="shared" si="7"/>
        <v>0.5</v>
      </c>
    </row>
    <row r="7" spans="1:26" x14ac:dyDescent="0.35">
      <c r="A7" s="211" t="s">
        <v>2476</v>
      </c>
      <c r="B7" s="204" t="s">
        <v>1507</v>
      </c>
      <c r="C7" s="212">
        <v>11107</v>
      </c>
      <c r="D7" s="204" t="s">
        <v>2481</v>
      </c>
      <c r="E7" s="204" t="s">
        <v>949</v>
      </c>
      <c r="F7" s="204" t="s">
        <v>954</v>
      </c>
      <c r="G7" s="204">
        <v>42</v>
      </c>
      <c r="H7" s="204">
        <v>17739</v>
      </c>
      <c r="I7" s="211">
        <v>5</v>
      </c>
      <c r="J7" s="204" t="s">
        <v>955</v>
      </c>
      <c r="K7" s="213">
        <v>36415010.700000003</v>
      </c>
      <c r="L7" s="213">
        <v>4963644.33</v>
      </c>
      <c r="M7" s="213">
        <v>2114509.7000000002</v>
      </c>
      <c r="N7" s="213">
        <v>1781908.89</v>
      </c>
      <c r="O7" s="214">
        <v>51155197.428870276</v>
      </c>
      <c r="P7" s="214">
        <v>6418801.828175731</v>
      </c>
      <c r="Q7" s="214">
        <v>2357449.5108368201</v>
      </c>
      <c r="R7" s="214">
        <v>2224992.7349707121</v>
      </c>
      <c r="S7" s="215">
        <f t="shared" si="0"/>
        <v>-14740186.728870273</v>
      </c>
      <c r="T7" s="215">
        <f t="shared" si="1"/>
        <v>-1455157.4981757309</v>
      </c>
      <c r="U7" s="215">
        <f t="shared" si="2"/>
        <v>-242939.81083681993</v>
      </c>
      <c r="V7" s="215">
        <f t="shared" si="3"/>
        <v>-443083.84497071221</v>
      </c>
      <c r="W7" s="216">
        <f t="shared" si="4"/>
        <v>0.5</v>
      </c>
      <c r="X7" s="216">
        <f t="shared" si="5"/>
        <v>0.5</v>
      </c>
      <c r="Y7" s="216">
        <f t="shared" si="6"/>
        <v>0.5</v>
      </c>
      <c r="Z7" s="216">
        <f t="shared" si="7"/>
        <v>0.5</v>
      </c>
    </row>
    <row r="8" spans="1:26" x14ac:dyDescent="0.35">
      <c r="A8" s="211" t="s">
        <v>2476</v>
      </c>
      <c r="B8" s="204" t="s">
        <v>1507</v>
      </c>
      <c r="C8" s="212">
        <v>11108</v>
      </c>
      <c r="D8" s="204" t="s">
        <v>2482</v>
      </c>
      <c r="E8" s="204" t="s">
        <v>949</v>
      </c>
      <c r="F8" s="204" t="s">
        <v>954</v>
      </c>
      <c r="G8" s="204">
        <v>46</v>
      </c>
      <c r="H8" s="204">
        <v>33762</v>
      </c>
      <c r="I8" s="211">
        <v>6</v>
      </c>
      <c r="J8" s="204" t="s">
        <v>960</v>
      </c>
      <c r="K8" s="213">
        <v>69913317.579999998</v>
      </c>
      <c r="L8" s="213">
        <v>13390370.65</v>
      </c>
      <c r="M8" s="213">
        <v>2941164.04</v>
      </c>
      <c r="N8" s="213">
        <v>5385559.2300000004</v>
      </c>
      <c r="O8" s="214">
        <v>70881744.234049574</v>
      </c>
      <c r="P8" s="214">
        <v>11504139.648801653</v>
      </c>
      <c r="Q8" s="214">
        <v>3935360.6941735544</v>
      </c>
      <c r="R8" s="214">
        <v>3693740.1064462806</v>
      </c>
      <c r="S8" s="215">
        <f t="shared" si="0"/>
        <v>-968426.65404957533</v>
      </c>
      <c r="T8" s="215">
        <f t="shared" si="1"/>
        <v>1886231.0011983477</v>
      </c>
      <c r="U8" s="215">
        <f t="shared" si="2"/>
        <v>-994196.65417355439</v>
      </c>
      <c r="V8" s="215">
        <f t="shared" si="3"/>
        <v>1691819.1235537198</v>
      </c>
      <c r="W8" s="216">
        <f t="shared" si="4"/>
        <v>0.5</v>
      </c>
      <c r="X8" s="216">
        <f t="shared" si="5"/>
        <v>0</v>
      </c>
      <c r="Y8" s="216">
        <f t="shared" si="6"/>
        <v>0.5</v>
      </c>
      <c r="Z8" s="216">
        <f t="shared" si="7"/>
        <v>0</v>
      </c>
    </row>
    <row r="9" spans="1:26" x14ac:dyDescent="0.35">
      <c r="A9" s="211" t="s">
        <v>2476</v>
      </c>
      <c r="B9" s="204" t="s">
        <v>1507</v>
      </c>
      <c r="C9" s="212">
        <v>11109</v>
      </c>
      <c r="D9" s="204" t="s">
        <v>2483</v>
      </c>
      <c r="E9" s="204" t="s">
        <v>949</v>
      </c>
      <c r="F9" s="204" t="s">
        <v>954</v>
      </c>
      <c r="G9" s="204">
        <v>59</v>
      </c>
      <c r="H9" s="204">
        <v>60200</v>
      </c>
      <c r="I9" s="211">
        <v>7</v>
      </c>
      <c r="J9" s="204" t="s">
        <v>964</v>
      </c>
      <c r="K9" s="213">
        <v>69411676.199999988</v>
      </c>
      <c r="L9" s="213">
        <v>10351649.6</v>
      </c>
      <c r="M9" s="213">
        <v>3243022.13</v>
      </c>
      <c r="N9" s="213">
        <v>2749506.16</v>
      </c>
      <c r="O9" s="214">
        <v>99307122.372962952</v>
      </c>
      <c r="P9" s="214">
        <v>17529662.72925926</v>
      </c>
      <c r="Q9" s="214">
        <v>6265408.9014814831</v>
      </c>
      <c r="R9" s="214">
        <v>5555206.0740740765</v>
      </c>
      <c r="S9" s="215">
        <f t="shared" si="0"/>
        <v>-29895446.172962964</v>
      </c>
      <c r="T9" s="215">
        <f t="shared" si="1"/>
        <v>-7178013.1292592604</v>
      </c>
      <c r="U9" s="215">
        <f t="shared" si="2"/>
        <v>-3022386.7714814832</v>
      </c>
      <c r="V9" s="215">
        <f t="shared" si="3"/>
        <v>-2805699.9140740763</v>
      </c>
      <c r="W9" s="216">
        <f t="shared" si="4"/>
        <v>0.5</v>
      </c>
      <c r="X9" s="216">
        <f t="shared" si="5"/>
        <v>0.5</v>
      </c>
      <c r="Y9" s="216">
        <f t="shared" si="6"/>
        <v>0.5</v>
      </c>
      <c r="Z9" s="216">
        <f t="shared" si="7"/>
        <v>0.5</v>
      </c>
    </row>
    <row r="10" spans="1:26" x14ac:dyDescent="0.35">
      <c r="A10" s="211" t="s">
        <v>2476</v>
      </c>
      <c r="B10" s="204" t="s">
        <v>1507</v>
      </c>
      <c r="C10" s="212">
        <v>11110</v>
      </c>
      <c r="D10" s="204" t="s">
        <v>2484</v>
      </c>
      <c r="E10" s="204" t="s">
        <v>949</v>
      </c>
      <c r="F10" s="204" t="s">
        <v>950</v>
      </c>
      <c r="G10" s="204">
        <v>80</v>
      </c>
      <c r="H10" s="204">
        <v>54258</v>
      </c>
      <c r="I10" s="211">
        <v>10</v>
      </c>
      <c r="J10" s="204" t="s">
        <v>951</v>
      </c>
      <c r="K10" s="213">
        <v>90808107.799999997</v>
      </c>
      <c r="L10" s="213">
        <v>17175349.760000002</v>
      </c>
      <c r="M10" s="213">
        <v>5246283.25</v>
      </c>
      <c r="N10" s="213">
        <v>8727092.1699999999</v>
      </c>
      <c r="O10" s="214">
        <v>111526622.57362071</v>
      </c>
      <c r="P10" s="214">
        <v>20868822.015862063</v>
      </c>
      <c r="Q10" s="214">
        <v>6866884.3753965506</v>
      </c>
      <c r="R10" s="214">
        <v>7076590.5048275851</v>
      </c>
      <c r="S10" s="215">
        <f t="shared" si="0"/>
        <v>-20718514.77362071</v>
      </c>
      <c r="T10" s="215">
        <f t="shared" si="1"/>
        <v>-3693472.2558620609</v>
      </c>
      <c r="U10" s="215">
        <f t="shared" si="2"/>
        <v>-1620601.1253965506</v>
      </c>
      <c r="V10" s="215">
        <f t="shared" si="3"/>
        <v>1650501.6651724149</v>
      </c>
      <c r="W10" s="216">
        <f t="shared" si="4"/>
        <v>0.5</v>
      </c>
      <c r="X10" s="216">
        <f t="shared" si="5"/>
        <v>0.5</v>
      </c>
      <c r="Y10" s="216">
        <f t="shared" si="6"/>
        <v>0.5</v>
      </c>
      <c r="Z10" s="216">
        <f t="shared" si="7"/>
        <v>0</v>
      </c>
    </row>
    <row r="11" spans="1:26" x14ac:dyDescent="0.35">
      <c r="A11" s="211" t="s">
        <v>2476</v>
      </c>
      <c r="B11" s="204" t="s">
        <v>1507</v>
      </c>
      <c r="C11" s="212">
        <v>11111</v>
      </c>
      <c r="D11" s="204" t="s">
        <v>2485</v>
      </c>
      <c r="E11" s="204" t="s">
        <v>949</v>
      </c>
      <c r="F11" s="204" t="s">
        <v>954</v>
      </c>
      <c r="G11" s="204">
        <v>38</v>
      </c>
      <c r="H11" s="204">
        <v>38473</v>
      </c>
      <c r="I11" s="211">
        <v>6</v>
      </c>
      <c r="J11" s="204" t="s">
        <v>960</v>
      </c>
      <c r="K11" s="213">
        <v>53397102.940000005</v>
      </c>
      <c r="L11" s="213">
        <v>6288351.9299999997</v>
      </c>
      <c r="M11" s="213">
        <v>3088619.5</v>
      </c>
      <c r="N11" s="213">
        <v>2674451.5499999998</v>
      </c>
      <c r="O11" s="214">
        <v>70881744.234049574</v>
      </c>
      <c r="P11" s="214">
        <v>11504139.648801653</v>
      </c>
      <c r="Q11" s="214">
        <v>3935360.6941735544</v>
      </c>
      <c r="R11" s="214">
        <v>3693740.1064462806</v>
      </c>
      <c r="S11" s="215">
        <f t="shared" si="0"/>
        <v>-17484641.294049568</v>
      </c>
      <c r="T11" s="215">
        <f t="shared" si="1"/>
        <v>-5215787.718801653</v>
      </c>
      <c r="U11" s="215">
        <f t="shared" si="2"/>
        <v>-846741.19417355442</v>
      </c>
      <c r="V11" s="215">
        <f t="shared" si="3"/>
        <v>-1019288.5564462808</v>
      </c>
      <c r="W11" s="216">
        <f t="shared" si="4"/>
        <v>0.5</v>
      </c>
      <c r="X11" s="216">
        <f t="shared" si="5"/>
        <v>0.5</v>
      </c>
      <c r="Y11" s="216">
        <f t="shared" si="6"/>
        <v>0.5</v>
      </c>
      <c r="Z11" s="216">
        <f t="shared" si="7"/>
        <v>0.5</v>
      </c>
    </row>
    <row r="12" spans="1:26" x14ac:dyDescent="0.35">
      <c r="A12" s="211" t="s">
        <v>2476</v>
      </c>
      <c r="B12" s="204" t="s">
        <v>1507</v>
      </c>
      <c r="C12" s="212">
        <v>11112</v>
      </c>
      <c r="D12" s="204" t="s">
        <v>2486</v>
      </c>
      <c r="E12" s="204" t="s">
        <v>949</v>
      </c>
      <c r="F12" s="204" t="s">
        <v>954</v>
      </c>
      <c r="G12" s="204">
        <v>40</v>
      </c>
      <c r="H12" s="204">
        <v>44005</v>
      </c>
      <c r="I12" s="211">
        <v>6</v>
      </c>
      <c r="J12" s="204" t="s">
        <v>960</v>
      </c>
      <c r="K12" s="213">
        <v>54048102.32</v>
      </c>
      <c r="L12" s="213">
        <v>10964113.34</v>
      </c>
      <c r="M12" s="213">
        <v>5007965.12</v>
      </c>
      <c r="N12" s="213">
        <v>2486627.4</v>
      </c>
      <c r="O12" s="214">
        <v>70881744.234049574</v>
      </c>
      <c r="P12" s="214">
        <v>11504139.648801653</v>
      </c>
      <c r="Q12" s="214">
        <v>3935360.6941735544</v>
      </c>
      <c r="R12" s="214">
        <v>3693740.1064462806</v>
      </c>
      <c r="S12" s="215">
        <f t="shared" si="0"/>
        <v>-16833641.914049573</v>
      </c>
      <c r="T12" s="215">
        <f t="shared" si="1"/>
        <v>-540026.30880165286</v>
      </c>
      <c r="U12" s="215">
        <f t="shared" si="2"/>
        <v>1072604.4258264457</v>
      </c>
      <c r="V12" s="215">
        <f t="shared" si="3"/>
        <v>-1207112.7064462807</v>
      </c>
      <c r="W12" s="216">
        <f t="shared" si="4"/>
        <v>0.5</v>
      </c>
      <c r="X12" s="216">
        <f t="shared" si="5"/>
        <v>0.5</v>
      </c>
      <c r="Y12" s="216">
        <f t="shared" si="6"/>
        <v>0</v>
      </c>
      <c r="Z12" s="216">
        <f t="shared" si="7"/>
        <v>0.5</v>
      </c>
    </row>
    <row r="13" spans="1:26" x14ac:dyDescent="0.35">
      <c r="A13" s="211" t="s">
        <v>2476</v>
      </c>
      <c r="B13" s="204" t="s">
        <v>1507</v>
      </c>
      <c r="C13" s="212">
        <v>11451</v>
      </c>
      <c r="D13" s="204" t="s">
        <v>2487</v>
      </c>
      <c r="E13" s="204" t="s">
        <v>949</v>
      </c>
      <c r="F13" s="204" t="s">
        <v>957</v>
      </c>
      <c r="G13" s="204">
        <v>139</v>
      </c>
      <c r="H13" s="204">
        <v>55696</v>
      </c>
      <c r="I13" s="211">
        <v>13</v>
      </c>
      <c r="J13" s="204" t="s">
        <v>958</v>
      </c>
      <c r="K13" s="213">
        <v>140044022.94</v>
      </c>
      <c r="L13" s="213">
        <v>23833584.949999999</v>
      </c>
      <c r="M13" s="213">
        <v>7672757</v>
      </c>
      <c r="N13" s="213">
        <v>13715948.369999999</v>
      </c>
      <c r="O13" s="214">
        <v>159071625.43235096</v>
      </c>
      <c r="P13" s="214">
        <v>35768825.14705883</v>
      </c>
      <c r="Q13" s="214">
        <v>10895779.852352938</v>
      </c>
      <c r="R13" s="214">
        <v>15397843.555486277</v>
      </c>
      <c r="S13" s="215">
        <f t="shared" si="0"/>
        <v>-19027602.492350966</v>
      </c>
      <c r="T13" s="215">
        <f t="shared" si="1"/>
        <v>-11935240.19705883</v>
      </c>
      <c r="U13" s="215">
        <f t="shared" si="2"/>
        <v>-3223022.8523529377</v>
      </c>
      <c r="V13" s="215">
        <f t="shared" si="3"/>
        <v>-1681895.1854862776</v>
      </c>
      <c r="W13" s="216">
        <f t="shared" si="4"/>
        <v>0.5</v>
      </c>
      <c r="X13" s="216">
        <f t="shared" si="5"/>
        <v>0.5</v>
      </c>
      <c r="Y13" s="216">
        <f t="shared" si="6"/>
        <v>0.5</v>
      </c>
      <c r="Z13" s="216">
        <f t="shared" si="7"/>
        <v>0.5</v>
      </c>
    </row>
    <row r="14" spans="1:26" x14ac:dyDescent="0.35">
      <c r="A14" s="211" t="s">
        <v>2476</v>
      </c>
      <c r="B14" s="204" t="s">
        <v>1507</v>
      </c>
      <c r="C14" s="212">
        <v>40840</v>
      </c>
      <c r="D14" s="204" t="s">
        <v>2488</v>
      </c>
      <c r="E14" s="204" t="s">
        <v>949</v>
      </c>
      <c r="F14" s="204" t="s">
        <v>976</v>
      </c>
      <c r="G14" s="204">
        <v>0</v>
      </c>
      <c r="H14" s="204">
        <v>7018</v>
      </c>
      <c r="I14" s="211">
        <v>2</v>
      </c>
      <c r="J14" s="204" t="s">
        <v>977</v>
      </c>
      <c r="K14" s="213">
        <v>13178237.360000001</v>
      </c>
      <c r="L14" s="213">
        <v>3336958.72</v>
      </c>
      <c r="M14" s="213">
        <v>1411812.5</v>
      </c>
      <c r="N14" s="213">
        <v>548871.12</v>
      </c>
      <c r="O14" s="214">
        <v>28032721.354186043</v>
      </c>
      <c r="P14" s="214">
        <v>3244328.213488372</v>
      </c>
      <c r="Q14" s="214">
        <v>1439574.6520930233</v>
      </c>
      <c r="R14" s="214">
        <v>1159326.0397674416</v>
      </c>
      <c r="S14" s="215">
        <f t="shared" si="0"/>
        <v>-14854483.994186042</v>
      </c>
      <c r="T14" s="215">
        <f t="shared" si="1"/>
        <v>92630.506511628162</v>
      </c>
      <c r="U14" s="215">
        <f t="shared" si="2"/>
        <v>-27762.152093023295</v>
      </c>
      <c r="V14" s="215">
        <f t="shared" si="3"/>
        <v>-610454.91976744158</v>
      </c>
      <c r="W14" s="216">
        <f t="shared" si="4"/>
        <v>0.5</v>
      </c>
      <c r="X14" s="216">
        <f t="shared" si="5"/>
        <v>0</v>
      </c>
      <c r="Y14" s="216">
        <f t="shared" si="6"/>
        <v>0.5</v>
      </c>
      <c r="Z14" s="216">
        <f t="shared" si="7"/>
        <v>0.5</v>
      </c>
    </row>
    <row r="15" spans="1:26" x14ac:dyDescent="0.35">
      <c r="A15" s="211" t="s">
        <v>2476</v>
      </c>
      <c r="B15" s="204" t="s">
        <v>1520</v>
      </c>
      <c r="C15" s="212">
        <v>11040</v>
      </c>
      <c r="D15" s="204" t="s">
        <v>2489</v>
      </c>
      <c r="E15" s="204" t="s">
        <v>982</v>
      </c>
      <c r="F15" s="204" t="s">
        <v>1009</v>
      </c>
      <c r="G15" s="204">
        <v>175</v>
      </c>
      <c r="H15" s="204">
        <v>78344</v>
      </c>
      <c r="I15" s="211">
        <v>16</v>
      </c>
      <c r="J15" s="204" t="s">
        <v>1048</v>
      </c>
      <c r="K15" s="213">
        <v>231522729.19</v>
      </c>
      <c r="L15" s="213">
        <v>62994030.5</v>
      </c>
      <c r="M15" s="213">
        <v>15202775.390000001</v>
      </c>
      <c r="N15" s="213">
        <v>38817311.590000004</v>
      </c>
      <c r="O15" s="214">
        <v>373314029.49870956</v>
      </c>
      <c r="P15" s="214">
        <v>104051425.80354841</v>
      </c>
      <c r="Q15" s="214">
        <v>19708772.522258058</v>
      </c>
      <c r="R15" s="214">
        <v>51229935.143870972</v>
      </c>
      <c r="S15" s="215">
        <f t="shared" si="0"/>
        <v>-141791300.30870956</v>
      </c>
      <c r="T15" s="215">
        <f t="shared" si="1"/>
        <v>-41057395.303548411</v>
      </c>
      <c r="U15" s="215">
        <f t="shared" si="2"/>
        <v>-4505997.1322580576</v>
      </c>
      <c r="V15" s="215">
        <f t="shared" si="3"/>
        <v>-12412623.553870969</v>
      </c>
      <c r="W15" s="216">
        <f t="shared" si="4"/>
        <v>0.5</v>
      </c>
      <c r="X15" s="216">
        <f t="shared" si="5"/>
        <v>0.5</v>
      </c>
      <c r="Y15" s="216">
        <f t="shared" si="6"/>
        <v>0.5</v>
      </c>
      <c r="Z15" s="216">
        <f t="shared" si="7"/>
        <v>0.5</v>
      </c>
    </row>
    <row r="16" spans="1:26" x14ac:dyDescent="0.35">
      <c r="A16" s="211" t="s">
        <v>2476</v>
      </c>
      <c r="B16" s="204" t="s">
        <v>1520</v>
      </c>
      <c r="C16" s="212">
        <v>11041</v>
      </c>
      <c r="D16" s="204" t="s">
        <v>2490</v>
      </c>
      <c r="E16" s="204" t="s">
        <v>949</v>
      </c>
      <c r="F16" s="204" t="s">
        <v>954</v>
      </c>
      <c r="G16" s="204">
        <v>46</v>
      </c>
      <c r="H16" s="204">
        <v>42638</v>
      </c>
      <c r="I16" s="211">
        <v>6</v>
      </c>
      <c r="J16" s="204" t="s">
        <v>960</v>
      </c>
      <c r="K16" s="213">
        <v>56409589.650000006</v>
      </c>
      <c r="L16" s="213">
        <v>10013292.619999999</v>
      </c>
      <c r="M16" s="213">
        <v>3935056.15</v>
      </c>
      <c r="N16" s="213">
        <v>4226641.22</v>
      </c>
      <c r="O16" s="214">
        <v>70881744.234049574</v>
      </c>
      <c r="P16" s="214">
        <v>11504139.648801653</v>
      </c>
      <c r="Q16" s="214">
        <v>3935360.6941735544</v>
      </c>
      <c r="R16" s="214">
        <v>3693740.1064462806</v>
      </c>
      <c r="S16" s="215">
        <f t="shared" si="0"/>
        <v>-14472154.584049568</v>
      </c>
      <c r="T16" s="215">
        <f t="shared" si="1"/>
        <v>-1490847.0288016535</v>
      </c>
      <c r="U16" s="215">
        <f t="shared" si="2"/>
        <v>-304.54417355451733</v>
      </c>
      <c r="V16" s="215">
        <f t="shared" si="3"/>
        <v>532901.11355371913</v>
      </c>
      <c r="W16" s="216">
        <f t="shared" si="4"/>
        <v>0.5</v>
      </c>
      <c r="X16" s="216">
        <f t="shared" si="5"/>
        <v>0.5</v>
      </c>
      <c r="Y16" s="216">
        <f t="shared" si="6"/>
        <v>0.5</v>
      </c>
      <c r="Z16" s="216">
        <f t="shared" si="7"/>
        <v>0</v>
      </c>
    </row>
    <row r="17" spans="1:26" x14ac:dyDescent="0.35">
      <c r="A17" s="211" t="s">
        <v>2476</v>
      </c>
      <c r="B17" s="204" t="s">
        <v>1520</v>
      </c>
      <c r="C17" s="212">
        <v>11043</v>
      </c>
      <c r="D17" s="204" t="s">
        <v>2491</v>
      </c>
      <c r="E17" s="204" t="s">
        <v>949</v>
      </c>
      <c r="F17" s="204" t="s">
        <v>954</v>
      </c>
      <c r="G17" s="204">
        <v>59</v>
      </c>
      <c r="H17" s="204">
        <v>48210</v>
      </c>
      <c r="I17" s="211">
        <v>6</v>
      </c>
      <c r="J17" s="204" t="s">
        <v>960</v>
      </c>
      <c r="K17" s="213">
        <v>66086887.689999998</v>
      </c>
      <c r="L17" s="213">
        <v>10499765.67</v>
      </c>
      <c r="M17" s="213">
        <v>3532829</v>
      </c>
      <c r="N17" s="213">
        <v>5491476.0999999996</v>
      </c>
      <c r="O17" s="214">
        <v>70881744.234049574</v>
      </c>
      <c r="P17" s="214">
        <v>11504139.648801653</v>
      </c>
      <c r="Q17" s="214">
        <v>3935360.6941735544</v>
      </c>
      <c r="R17" s="214">
        <v>3693740.1064462806</v>
      </c>
      <c r="S17" s="215">
        <f t="shared" si="0"/>
        <v>-4794856.5440495759</v>
      </c>
      <c r="T17" s="215">
        <f t="shared" si="1"/>
        <v>-1004373.9788016528</v>
      </c>
      <c r="U17" s="215">
        <f t="shared" si="2"/>
        <v>-402531.69417355442</v>
      </c>
      <c r="V17" s="215">
        <f t="shared" si="3"/>
        <v>1797735.993553719</v>
      </c>
      <c r="W17" s="216">
        <f t="shared" si="4"/>
        <v>0.5</v>
      </c>
      <c r="X17" s="216">
        <f t="shared" si="5"/>
        <v>0.5</v>
      </c>
      <c r="Y17" s="216">
        <f t="shared" si="6"/>
        <v>0.5</v>
      </c>
      <c r="Z17" s="216">
        <f t="shared" si="7"/>
        <v>0</v>
      </c>
    </row>
    <row r="18" spans="1:26" x14ac:dyDescent="0.35">
      <c r="A18" s="211" t="s">
        <v>2476</v>
      </c>
      <c r="B18" s="204" t="s">
        <v>1520</v>
      </c>
      <c r="C18" s="212">
        <v>11046</v>
      </c>
      <c r="D18" s="204" t="s">
        <v>2492</v>
      </c>
      <c r="E18" s="204" t="s">
        <v>949</v>
      </c>
      <c r="F18" s="204" t="s">
        <v>950</v>
      </c>
      <c r="G18" s="204">
        <v>85</v>
      </c>
      <c r="H18" s="204">
        <v>55544</v>
      </c>
      <c r="I18" s="211">
        <v>10</v>
      </c>
      <c r="J18" s="204" t="s">
        <v>951</v>
      </c>
      <c r="K18" s="213">
        <v>102833593.40000001</v>
      </c>
      <c r="L18" s="213">
        <v>23533066.030000001</v>
      </c>
      <c r="M18" s="213">
        <v>7331745.0999999996</v>
      </c>
      <c r="N18" s="213">
        <v>11334336.16</v>
      </c>
      <c r="O18" s="214">
        <v>111526622.57362071</v>
      </c>
      <c r="P18" s="214">
        <v>20868822.015862063</v>
      </c>
      <c r="Q18" s="214">
        <v>6866884.3753965506</v>
      </c>
      <c r="R18" s="214">
        <v>7076590.5048275851</v>
      </c>
      <c r="S18" s="215">
        <f t="shared" si="0"/>
        <v>-8693029.1736207008</v>
      </c>
      <c r="T18" s="215">
        <f t="shared" si="1"/>
        <v>2664244.0141379386</v>
      </c>
      <c r="U18" s="215">
        <f t="shared" si="2"/>
        <v>464860.72460344899</v>
      </c>
      <c r="V18" s="215">
        <f t="shared" si="3"/>
        <v>4257745.6551724151</v>
      </c>
      <c r="W18" s="216">
        <f t="shared" si="4"/>
        <v>0.5</v>
      </c>
      <c r="X18" s="216">
        <f t="shared" si="5"/>
        <v>0</v>
      </c>
      <c r="Y18" s="216">
        <f t="shared" si="6"/>
        <v>0</v>
      </c>
      <c r="Z18" s="216">
        <f t="shared" si="7"/>
        <v>0</v>
      </c>
    </row>
    <row r="19" spans="1:26" x14ac:dyDescent="0.35">
      <c r="A19" s="211" t="s">
        <v>2476</v>
      </c>
      <c r="B19" s="204" t="s">
        <v>1520</v>
      </c>
      <c r="C19" s="212">
        <v>11047</v>
      </c>
      <c r="D19" s="204" t="s">
        <v>2493</v>
      </c>
      <c r="E19" s="204" t="s">
        <v>949</v>
      </c>
      <c r="F19" s="204" t="s">
        <v>954</v>
      </c>
      <c r="G19" s="204">
        <v>38</v>
      </c>
      <c r="H19" s="204">
        <v>31978</v>
      </c>
      <c r="I19" s="211">
        <v>6</v>
      </c>
      <c r="J19" s="204" t="s">
        <v>960</v>
      </c>
      <c r="K19" s="213">
        <v>61241450.239999995</v>
      </c>
      <c r="L19" s="213">
        <v>7897999.1200000001</v>
      </c>
      <c r="M19" s="213">
        <v>3255115.43</v>
      </c>
      <c r="N19" s="213">
        <v>2223985.84</v>
      </c>
      <c r="O19" s="214">
        <v>70881744.234049574</v>
      </c>
      <c r="P19" s="214">
        <v>11504139.648801653</v>
      </c>
      <c r="Q19" s="214">
        <v>3935360.6941735544</v>
      </c>
      <c r="R19" s="214">
        <v>3693740.1064462806</v>
      </c>
      <c r="S19" s="215">
        <f t="shared" si="0"/>
        <v>-9640293.9940495789</v>
      </c>
      <c r="T19" s="215">
        <f t="shared" si="1"/>
        <v>-3606140.5288016526</v>
      </c>
      <c r="U19" s="215">
        <f t="shared" si="2"/>
        <v>-680245.26417355426</v>
      </c>
      <c r="V19" s="215">
        <f t="shared" si="3"/>
        <v>-1469754.2664462808</v>
      </c>
      <c r="W19" s="216">
        <f t="shared" si="4"/>
        <v>0.5</v>
      </c>
      <c r="X19" s="216">
        <f t="shared" si="5"/>
        <v>0.5</v>
      </c>
      <c r="Y19" s="216">
        <f t="shared" si="6"/>
        <v>0.5</v>
      </c>
      <c r="Z19" s="216">
        <f t="shared" si="7"/>
        <v>0.5</v>
      </c>
    </row>
    <row r="20" spans="1:26" x14ac:dyDescent="0.35">
      <c r="A20" s="211" t="s">
        <v>2476</v>
      </c>
      <c r="B20" s="204" t="s">
        <v>1520</v>
      </c>
      <c r="C20" s="212">
        <v>11048</v>
      </c>
      <c r="D20" s="204" t="s">
        <v>2494</v>
      </c>
      <c r="E20" s="204" t="s">
        <v>949</v>
      </c>
      <c r="F20" s="204" t="s">
        <v>954</v>
      </c>
      <c r="G20" s="204">
        <v>50</v>
      </c>
      <c r="H20" s="204">
        <v>30854</v>
      </c>
      <c r="I20" s="211">
        <v>6</v>
      </c>
      <c r="J20" s="204" t="s">
        <v>960</v>
      </c>
      <c r="K20" s="213">
        <v>57952430.00999999</v>
      </c>
      <c r="L20" s="213">
        <v>10805960.01</v>
      </c>
      <c r="M20" s="213">
        <v>2376809.09</v>
      </c>
      <c r="N20" s="213">
        <v>3919435.66</v>
      </c>
      <c r="O20" s="214">
        <v>70881744.234049574</v>
      </c>
      <c r="P20" s="214">
        <v>11504139.648801653</v>
      </c>
      <c r="Q20" s="214">
        <v>3935360.6941735544</v>
      </c>
      <c r="R20" s="214">
        <v>3693740.1064462806</v>
      </c>
      <c r="S20" s="215">
        <f t="shared" si="0"/>
        <v>-12929314.224049583</v>
      </c>
      <c r="T20" s="215">
        <f t="shared" si="1"/>
        <v>-698179.63880165294</v>
      </c>
      <c r="U20" s="215">
        <f t="shared" si="2"/>
        <v>-1558551.6041735546</v>
      </c>
      <c r="V20" s="215">
        <f t="shared" si="3"/>
        <v>225695.55355371954</v>
      </c>
      <c r="W20" s="216">
        <f t="shared" si="4"/>
        <v>0.5</v>
      </c>
      <c r="X20" s="216">
        <f t="shared" si="5"/>
        <v>0.5</v>
      </c>
      <c r="Y20" s="216">
        <f t="shared" si="6"/>
        <v>0.5</v>
      </c>
      <c r="Z20" s="216">
        <f t="shared" si="7"/>
        <v>0</v>
      </c>
    </row>
    <row r="21" spans="1:26" x14ac:dyDescent="0.35">
      <c r="A21" s="211" t="s">
        <v>2476</v>
      </c>
      <c r="B21" s="204" t="s">
        <v>1520</v>
      </c>
      <c r="C21" s="212">
        <v>11049</v>
      </c>
      <c r="D21" s="204" t="s">
        <v>2495</v>
      </c>
      <c r="E21" s="204" t="s">
        <v>949</v>
      </c>
      <c r="F21" s="204" t="s">
        <v>954</v>
      </c>
      <c r="G21" s="204">
        <v>38</v>
      </c>
      <c r="H21" s="204">
        <v>32468</v>
      </c>
      <c r="I21" s="211">
        <v>6</v>
      </c>
      <c r="J21" s="204" t="s">
        <v>960</v>
      </c>
      <c r="K21" s="213">
        <v>51837037.769999988</v>
      </c>
      <c r="L21" s="213">
        <v>9596365.5700000003</v>
      </c>
      <c r="M21" s="213">
        <v>2092470</v>
      </c>
      <c r="N21" s="213">
        <v>2671761.91</v>
      </c>
      <c r="O21" s="214">
        <v>70881744.234049574</v>
      </c>
      <c r="P21" s="214">
        <v>11504139.648801653</v>
      </c>
      <c r="Q21" s="214">
        <v>3935360.6941735544</v>
      </c>
      <c r="R21" s="214">
        <v>3693740.1064462806</v>
      </c>
      <c r="S21" s="215">
        <f t="shared" si="0"/>
        <v>-19044706.464049585</v>
      </c>
      <c r="T21" s="215">
        <f t="shared" si="1"/>
        <v>-1907774.0788016524</v>
      </c>
      <c r="U21" s="215">
        <f t="shared" si="2"/>
        <v>-1842890.6941735544</v>
      </c>
      <c r="V21" s="215">
        <f t="shared" si="3"/>
        <v>-1021978.1964462805</v>
      </c>
      <c r="W21" s="216">
        <f t="shared" si="4"/>
        <v>0.5</v>
      </c>
      <c r="X21" s="216">
        <f t="shared" si="5"/>
        <v>0.5</v>
      </c>
      <c r="Y21" s="216">
        <f t="shared" si="6"/>
        <v>0.5</v>
      </c>
      <c r="Z21" s="216">
        <f t="shared" si="7"/>
        <v>0.5</v>
      </c>
    </row>
    <row r="22" spans="1:26" x14ac:dyDescent="0.35">
      <c r="A22" s="211" t="s">
        <v>2476</v>
      </c>
      <c r="B22" s="204" t="s">
        <v>1520</v>
      </c>
      <c r="C22" s="212">
        <v>11050</v>
      </c>
      <c r="D22" s="204" t="s">
        <v>2496</v>
      </c>
      <c r="E22" s="204" t="s">
        <v>949</v>
      </c>
      <c r="F22" s="204" t="s">
        <v>976</v>
      </c>
      <c r="G22" s="204">
        <v>16</v>
      </c>
      <c r="H22" s="204">
        <v>11353</v>
      </c>
      <c r="I22" s="211">
        <v>2</v>
      </c>
      <c r="J22" s="204" t="s">
        <v>977</v>
      </c>
      <c r="K22" s="213">
        <v>34397635.520000003</v>
      </c>
      <c r="L22" s="213">
        <v>3985688.63</v>
      </c>
      <c r="M22" s="213">
        <v>1139310.5</v>
      </c>
      <c r="N22" s="213">
        <v>1437984.4</v>
      </c>
      <c r="O22" s="214">
        <v>28032721.354186043</v>
      </c>
      <c r="P22" s="214">
        <v>3244328.213488372</v>
      </c>
      <c r="Q22" s="214">
        <v>1439574.6520930233</v>
      </c>
      <c r="R22" s="214">
        <v>1159326.0397674416</v>
      </c>
      <c r="S22" s="215">
        <f t="shared" si="0"/>
        <v>6364914.1658139601</v>
      </c>
      <c r="T22" s="215">
        <f t="shared" si="1"/>
        <v>741360.41651162785</v>
      </c>
      <c r="U22" s="215">
        <f t="shared" si="2"/>
        <v>-300264.15209302329</v>
      </c>
      <c r="V22" s="215">
        <f t="shared" si="3"/>
        <v>278658.36023255833</v>
      </c>
      <c r="W22" s="216">
        <f t="shared" si="4"/>
        <v>0</v>
      </c>
      <c r="X22" s="216">
        <f t="shared" si="5"/>
        <v>0</v>
      </c>
      <c r="Y22" s="216">
        <f t="shared" si="6"/>
        <v>0.5</v>
      </c>
      <c r="Z22" s="216">
        <f t="shared" si="7"/>
        <v>0</v>
      </c>
    </row>
    <row r="23" spans="1:26" x14ac:dyDescent="0.35">
      <c r="A23" s="211" t="s">
        <v>2476</v>
      </c>
      <c r="B23" s="204" t="s">
        <v>1529</v>
      </c>
      <c r="C23" s="212">
        <v>10705</v>
      </c>
      <c r="D23" s="204" t="s">
        <v>2497</v>
      </c>
      <c r="E23" s="204" t="s">
        <v>982</v>
      </c>
      <c r="F23" s="204" t="s">
        <v>1009</v>
      </c>
      <c r="G23" s="204">
        <v>423</v>
      </c>
      <c r="H23" s="204">
        <v>92774</v>
      </c>
      <c r="I23" s="211">
        <v>17</v>
      </c>
      <c r="J23" s="204" t="s">
        <v>1010</v>
      </c>
      <c r="K23" s="213">
        <v>505251759.27000004</v>
      </c>
      <c r="L23" s="213">
        <v>190870059.91</v>
      </c>
      <c r="M23" s="213">
        <v>34945157.670000002</v>
      </c>
      <c r="N23" s="213">
        <v>104363513.81999999</v>
      </c>
      <c r="O23" s="214">
        <v>594574524.94473684</v>
      </c>
      <c r="P23" s="214">
        <v>201717235.34052628</v>
      </c>
      <c r="Q23" s="214">
        <v>40308236.968947388</v>
      </c>
      <c r="R23" s="214">
        <v>90578771.138421044</v>
      </c>
      <c r="S23" s="215">
        <f t="shared" si="0"/>
        <v>-89322765.674736798</v>
      </c>
      <c r="T23" s="215">
        <f t="shared" si="1"/>
        <v>-10847175.430526286</v>
      </c>
      <c r="U23" s="215">
        <f t="shared" si="2"/>
        <v>-5363079.2989473864</v>
      </c>
      <c r="V23" s="215">
        <f t="shared" si="3"/>
        <v>13784742.681578949</v>
      </c>
      <c r="W23" s="216">
        <f t="shared" si="4"/>
        <v>0.5</v>
      </c>
      <c r="X23" s="216">
        <f t="shared" si="5"/>
        <v>0.5</v>
      </c>
      <c r="Y23" s="216">
        <f t="shared" si="6"/>
        <v>0.5</v>
      </c>
      <c r="Z23" s="216">
        <f t="shared" si="7"/>
        <v>0</v>
      </c>
    </row>
    <row r="24" spans="1:26" x14ac:dyDescent="0.35">
      <c r="A24" s="211" t="s">
        <v>2476</v>
      </c>
      <c r="B24" s="204" t="s">
        <v>1529</v>
      </c>
      <c r="C24" s="212">
        <v>11030</v>
      </c>
      <c r="D24" s="204" t="s">
        <v>2498</v>
      </c>
      <c r="E24" s="204" t="s">
        <v>949</v>
      </c>
      <c r="F24" s="204" t="s">
        <v>954</v>
      </c>
      <c r="G24" s="204">
        <v>31</v>
      </c>
      <c r="H24" s="204">
        <v>21600</v>
      </c>
      <c r="I24" s="211">
        <v>5</v>
      </c>
      <c r="J24" s="204" t="s">
        <v>955</v>
      </c>
      <c r="K24" s="213">
        <v>44355502.069999993</v>
      </c>
      <c r="L24" s="213">
        <v>5330179.7</v>
      </c>
      <c r="M24" s="213">
        <v>2764455.6</v>
      </c>
      <c r="N24" s="213">
        <v>2135630.46</v>
      </c>
      <c r="O24" s="214">
        <v>51155197.428870276</v>
      </c>
      <c r="P24" s="214">
        <v>6418801.828175731</v>
      </c>
      <c r="Q24" s="214">
        <v>2357449.5108368201</v>
      </c>
      <c r="R24" s="214">
        <v>2224992.7349707121</v>
      </c>
      <c r="S24" s="215">
        <f t="shared" si="0"/>
        <v>-6799695.3588702828</v>
      </c>
      <c r="T24" s="215">
        <f t="shared" si="1"/>
        <v>-1088622.1281757308</v>
      </c>
      <c r="U24" s="215">
        <f t="shared" si="2"/>
        <v>407006.08916317998</v>
      </c>
      <c r="V24" s="215">
        <f t="shared" si="3"/>
        <v>-89362.27497071214</v>
      </c>
      <c r="W24" s="216">
        <f t="shared" si="4"/>
        <v>0.5</v>
      </c>
      <c r="X24" s="216">
        <f t="shared" si="5"/>
        <v>0.5</v>
      </c>
      <c r="Y24" s="216">
        <f t="shared" si="6"/>
        <v>0</v>
      </c>
      <c r="Z24" s="216">
        <f t="shared" si="7"/>
        <v>0.5</v>
      </c>
    </row>
    <row r="25" spans="1:26" x14ac:dyDescent="0.35">
      <c r="A25" s="211" t="s">
        <v>2476</v>
      </c>
      <c r="B25" s="204" t="s">
        <v>1529</v>
      </c>
      <c r="C25" s="212">
        <v>11031</v>
      </c>
      <c r="D25" s="204" t="s">
        <v>2499</v>
      </c>
      <c r="E25" s="204" t="s">
        <v>949</v>
      </c>
      <c r="F25" s="204" t="s">
        <v>954</v>
      </c>
      <c r="G25" s="204">
        <v>60</v>
      </c>
      <c r="H25" s="204">
        <v>48208</v>
      </c>
      <c r="I25" s="211">
        <v>6</v>
      </c>
      <c r="J25" s="204" t="s">
        <v>960</v>
      </c>
      <c r="K25" s="213">
        <v>71620285.909999996</v>
      </c>
      <c r="L25" s="213">
        <v>16508405.550000001</v>
      </c>
      <c r="M25" s="213">
        <v>3861554.2</v>
      </c>
      <c r="N25" s="213">
        <v>5807064.3700000001</v>
      </c>
      <c r="O25" s="214">
        <v>70881744.234049574</v>
      </c>
      <c r="P25" s="214">
        <v>11504139.648801653</v>
      </c>
      <c r="Q25" s="214">
        <v>3935360.6941735544</v>
      </c>
      <c r="R25" s="214">
        <v>3693740.1064462806</v>
      </c>
      <c r="S25" s="215">
        <f t="shared" si="0"/>
        <v>738541.67595042288</v>
      </c>
      <c r="T25" s="215">
        <f t="shared" si="1"/>
        <v>5004265.901198348</v>
      </c>
      <c r="U25" s="215">
        <f t="shared" si="2"/>
        <v>-73806.494173554238</v>
      </c>
      <c r="V25" s="215">
        <f t="shared" si="3"/>
        <v>2113324.2635537195</v>
      </c>
      <c r="W25" s="216">
        <f t="shared" si="4"/>
        <v>0</v>
      </c>
      <c r="X25" s="216">
        <f t="shared" si="5"/>
        <v>0</v>
      </c>
      <c r="Y25" s="216">
        <f t="shared" si="6"/>
        <v>0.5</v>
      </c>
      <c r="Z25" s="216">
        <f t="shared" si="7"/>
        <v>0</v>
      </c>
    </row>
    <row r="26" spans="1:26" x14ac:dyDescent="0.35">
      <c r="A26" s="211" t="s">
        <v>2476</v>
      </c>
      <c r="B26" s="204" t="s">
        <v>1529</v>
      </c>
      <c r="C26" s="212">
        <v>11032</v>
      </c>
      <c r="D26" s="204" t="s">
        <v>2500</v>
      </c>
      <c r="E26" s="204" t="s">
        <v>949</v>
      </c>
      <c r="F26" s="204" t="s">
        <v>954</v>
      </c>
      <c r="G26" s="204">
        <v>41</v>
      </c>
      <c r="H26" s="204">
        <v>34558</v>
      </c>
      <c r="I26" s="211">
        <v>6</v>
      </c>
      <c r="J26" s="204" t="s">
        <v>960</v>
      </c>
      <c r="K26" s="213">
        <v>58584135.549999997</v>
      </c>
      <c r="L26" s="213">
        <v>9678351.6300000008</v>
      </c>
      <c r="M26" s="213">
        <v>3265802.05</v>
      </c>
      <c r="N26" s="213">
        <v>3768478.84</v>
      </c>
      <c r="O26" s="214">
        <v>70881744.234049574</v>
      </c>
      <c r="P26" s="214">
        <v>11504139.648801653</v>
      </c>
      <c r="Q26" s="214">
        <v>3935360.6941735544</v>
      </c>
      <c r="R26" s="214">
        <v>3693740.1064462806</v>
      </c>
      <c r="S26" s="215">
        <f t="shared" ref="S26:S89" si="8">K26-O26</f>
        <v>-12297608.684049577</v>
      </c>
      <c r="T26" s="215">
        <f t="shared" ref="T26:T89" si="9">L26-P26</f>
        <v>-1825788.0188016519</v>
      </c>
      <c r="U26" s="215">
        <f t="shared" ref="U26:U89" si="10">M26-Q26</f>
        <v>-669558.64417355461</v>
      </c>
      <c r="V26" s="215">
        <f t="shared" ref="V26:V89" si="11">N26-R26</f>
        <v>74738.733553719241</v>
      </c>
      <c r="W26" s="216">
        <f t="shared" ref="W26:W89" si="12">IF(S26&lt;1,0.5,0)</f>
        <v>0.5</v>
      </c>
      <c r="X26" s="216">
        <f t="shared" ref="X26:X89" si="13">IF(T26&lt;1,0.5,0)</f>
        <v>0.5</v>
      </c>
      <c r="Y26" s="216">
        <f t="shared" ref="Y26:Y89" si="14">IF(U26&lt;1,0.5,0)</f>
        <v>0.5</v>
      </c>
      <c r="Z26" s="216">
        <f t="shared" ref="Z26:Z89" si="15">IF(V26&lt;1,0.5,0)</f>
        <v>0</v>
      </c>
    </row>
    <row r="27" spans="1:26" x14ac:dyDescent="0.35">
      <c r="A27" s="211" t="s">
        <v>2476</v>
      </c>
      <c r="B27" s="204" t="s">
        <v>1529</v>
      </c>
      <c r="C27" s="212">
        <v>11033</v>
      </c>
      <c r="D27" s="204" t="s">
        <v>2501</v>
      </c>
      <c r="E27" s="204" t="s">
        <v>949</v>
      </c>
      <c r="F27" s="204" t="s">
        <v>976</v>
      </c>
      <c r="G27" s="204">
        <v>26</v>
      </c>
      <c r="H27" s="204">
        <v>8973</v>
      </c>
      <c r="I27" s="211">
        <v>2</v>
      </c>
      <c r="J27" s="204" t="s">
        <v>977</v>
      </c>
      <c r="K27" s="213">
        <v>29960204.039999999</v>
      </c>
      <c r="L27" s="213">
        <v>3485446.2</v>
      </c>
      <c r="M27" s="213">
        <v>1728217</v>
      </c>
      <c r="N27" s="213">
        <v>1353921.3</v>
      </c>
      <c r="O27" s="214">
        <v>28032721.354186043</v>
      </c>
      <c r="P27" s="214">
        <v>3244328.213488372</v>
      </c>
      <c r="Q27" s="214">
        <v>1439574.6520930233</v>
      </c>
      <c r="R27" s="214">
        <v>1159326.0397674416</v>
      </c>
      <c r="S27" s="215">
        <f t="shared" si="8"/>
        <v>1927482.685813956</v>
      </c>
      <c r="T27" s="215">
        <f t="shared" si="9"/>
        <v>241117.98651162814</v>
      </c>
      <c r="U27" s="215">
        <f t="shared" si="10"/>
        <v>288642.34790697671</v>
      </c>
      <c r="V27" s="215">
        <f t="shared" si="11"/>
        <v>194595.26023255847</v>
      </c>
      <c r="W27" s="216">
        <f t="shared" si="12"/>
        <v>0</v>
      </c>
      <c r="X27" s="216">
        <f t="shared" si="13"/>
        <v>0</v>
      </c>
      <c r="Y27" s="216">
        <f t="shared" si="14"/>
        <v>0</v>
      </c>
      <c r="Z27" s="216">
        <f t="shared" si="15"/>
        <v>0</v>
      </c>
    </row>
    <row r="28" spans="1:26" x14ac:dyDescent="0.35">
      <c r="A28" s="211" t="s">
        <v>2476</v>
      </c>
      <c r="B28" s="204" t="s">
        <v>1529</v>
      </c>
      <c r="C28" s="212">
        <v>11034</v>
      </c>
      <c r="D28" s="204" t="s">
        <v>2502</v>
      </c>
      <c r="E28" s="204" t="s">
        <v>949</v>
      </c>
      <c r="F28" s="204" t="s">
        <v>954</v>
      </c>
      <c r="G28" s="204">
        <v>34</v>
      </c>
      <c r="H28" s="204">
        <v>18101</v>
      </c>
      <c r="I28" s="211">
        <v>5</v>
      </c>
      <c r="J28" s="204" t="s">
        <v>955</v>
      </c>
      <c r="K28" s="213">
        <v>43347422.379999995</v>
      </c>
      <c r="L28" s="213">
        <v>5491625.3700000001</v>
      </c>
      <c r="M28" s="213">
        <v>1850138.1</v>
      </c>
      <c r="N28" s="213">
        <v>2355540.79</v>
      </c>
      <c r="O28" s="214">
        <v>51155197.428870276</v>
      </c>
      <c r="P28" s="214">
        <v>6418801.828175731</v>
      </c>
      <c r="Q28" s="214">
        <v>2357449.5108368201</v>
      </c>
      <c r="R28" s="214">
        <v>2224992.7349707121</v>
      </c>
      <c r="S28" s="215">
        <f t="shared" si="8"/>
        <v>-7807775.0488702804</v>
      </c>
      <c r="T28" s="215">
        <f t="shared" si="9"/>
        <v>-927176.45817573089</v>
      </c>
      <c r="U28" s="215">
        <f t="shared" si="10"/>
        <v>-507311.41083682002</v>
      </c>
      <c r="V28" s="215">
        <f t="shared" si="11"/>
        <v>130548.05502928793</v>
      </c>
      <c r="W28" s="216">
        <f t="shared" si="12"/>
        <v>0.5</v>
      </c>
      <c r="X28" s="216">
        <f t="shared" si="13"/>
        <v>0.5</v>
      </c>
      <c r="Y28" s="216">
        <f t="shared" si="14"/>
        <v>0.5</v>
      </c>
      <c r="Z28" s="216">
        <f t="shared" si="15"/>
        <v>0</v>
      </c>
    </row>
    <row r="29" spans="1:26" x14ac:dyDescent="0.35">
      <c r="A29" s="211" t="s">
        <v>2476</v>
      </c>
      <c r="B29" s="204" t="s">
        <v>1529</v>
      </c>
      <c r="C29" s="212">
        <v>11035</v>
      </c>
      <c r="D29" s="204" t="s">
        <v>2503</v>
      </c>
      <c r="E29" s="204" t="s">
        <v>949</v>
      </c>
      <c r="F29" s="204" t="s">
        <v>954</v>
      </c>
      <c r="G29" s="204">
        <v>64</v>
      </c>
      <c r="H29" s="204">
        <v>21772</v>
      </c>
      <c r="I29" s="211">
        <v>5</v>
      </c>
      <c r="J29" s="204" t="s">
        <v>955</v>
      </c>
      <c r="K29" s="213">
        <v>52543404.530000001</v>
      </c>
      <c r="L29" s="213">
        <v>9308235.0600000005</v>
      </c>
      <c r="M29" s="213">
        <v>5274337.1500000004</v>
      </c>
      <c r="N29" s="213">
        <v>3312776.82</v>
      </c>
      <c r="O29" s="214">
        <v>51155197.428870276</v>
      </c>
      <c r="P29" s="214">
        <v>6418801.828175731</v>
      </c>
      <c r="Q29" s="214">
        <v>2357449.5108368201</v>
      </c>
      <c r="R29" s="214">
        <v>2224992.7349707121</v>
      </c>
      <c r="S29" s="215">
        <f t="shared" si="8"/>
        <v>1388207.1011297256</v>
      </c>
      <c r="T29" s="215">
        <f t="shared" si="9"/>
        <v>2889433.2318242695</v>
      </c>
      <c r="U29" s="215">
        <f t="shared" si="10"/>
        <v>2916887.6391631803</v>
      </c>
      <c r="V29" s="215">
        <f t="shared" si="11"/>
        <v>1087784.0850292877</v>
      </c>
      <c r="W29" s="216">
        <f t="shared" si="12"/>
        <v>0</v>
      </c>
      <c r="X29" s="216">
        <f t="shared" si="13"/>
        <v>0</v>
      </c>
      <c r="Y29" s="216">
        <f t="shared" si="14"/>
        <v>0</v>
      </c>
      <c r="Z29" s="216">
        <f t="shared" si="15"/>
        <v>0</v>
      </c>
    </row>
    <row r="30" spans="1:26" x14ac:dyDescent="0.35">
      <c r="A30" s="211" t="s">
        <v>2476</v>
      </c>
      <c r="B30" s="204" t="s">
        <v>1529</v>
      </c>
      <c r="C30" s="212">
        <v>11036</v>
      </c>
      <c r="D30" s="204" t="s">
        <v>2504</v>
      </c>
      <c r="E30" s="204" t="s">
        <v>949</v>
      </c>
      <c r="F30" s="204" t="s">
        <v>950</v>
      </c>
      <c r="G30" s="204">
        <v>113</v>
      </c>
      <c r="H30" s="204">
        <v>87121</v>
      </c>
      <c r="I30" s="211">
        <v>10</v>
      </c>
      <c r="J30" s="204" t="s">
        <v>951</v>
      </c>
      <c r="K30" s="213">
        <v>134085788.55</v>
      </c>
      <c r="L30" s="213">
        <v>23856253.309999999</v>
      </c>
      <c r="M30" s="213">
        <v>10954410.550000001</v>
      </c>
      <c r="N30" s="213">
        <v>10263667.51</v>
      </c>
      <c r="O30" s="214">
        <v>111526622.57362071</v>
      </c>
      <c r="P30" s="214">
        <v>20868822.015862063</v>
      </c>
      <c r="Q30" s="214">
        <v>6866884.3753965506</v>
      </c>
      <c r="R30" s="214">
        <v>7076590.5048275851</v>
      </c>
      <c r="S30" s="215">
        <f t="shared" si="8"/>
        <v>22559165.97637929</v>
      </c>
      <c r="T30" s="215">
        <f t="shared" si="9"/>
        <v>2987431.2941379361</v>
      </c>
      <c r="U30" s="215">
        <f t="shared" si="10"/>
        <v>4087526.1746034501</v>
      </c>
      <c r="V30" s="215">
        <f t="shared" si="11"/>
        <v>3187077.0051724147</v>
      </c>
      <c r="W30" s="216">
        <f t="shared" si="12"/>
        <v>0</v>
      </c>
      <c r="X30" s="216">
        <f t="shared" si="13"/>
        <v>0</v>
      </c>
      <c r="Y30" s="216">
        <f t="shared" si="14"/>
        <v>0</v>
      </c>
      <c r="Z30" s="216">
        <f t="shared" si="15"/>
        <v>0</v>
      </c>
    </row>
    <row r="31" spans="1:26" x14ac:dyDescent="0.35">
      <c r="A31" s="211" t="s">
        <v>2476</v>
      </c>
      <c r="B31" s="204" t="s">
        <v>1529</v>
      </c>
      <c r="C31" s="212">
        <v>11037</v>
      </c>
      <c r="D31" s="204" t="s">
        <v>2505</v>
      </c>
      <c r="E31" s="204" t="s">
        <v>949</v>
      </c>
      <c r="F31" s="204" t="s">
        <v>954</v>
      </c>
      <c r="G31" s="204">
        <v>51</v>
      </c>
      <c r="H31" s="204">
        <v>27537</v>
      </c>
      <c r="I31" s="211">
        <v>5</v>
      </c>
      <c r="J31" s="204" t="s">
        <v>955</v>
      </c>
      <c r="K31" s="213">
        <v>52792327.82</v>
      </c>
      <c r="L31" s="213">
        <v>6956010.6399999997</v>
      </c>
      <c r="M31" s="213">
        <v>2332950.75</v>
      </c>
      <c r="N31" s="213">
        <v>3273968.15</v>
      </c>
      <c r="O31" s="214">
        <v>51155197.428870276</v>
      </c>
      <c r="P31" s="214">
        <v>6418801.828175731</v>
      </c>
      <c r="Q31" s="214">
        <v>2357449.5108368201</v>
      </c>
      <c r="R31" s="214">
        <v>2224992.7349707121</v>
      </c>
      <c r="S31" s="215">
        <f t="shared" si="8"/>
        <v>1637130.3911297247</v>
      </c>
      <c r="T31" s="215">
        <f t="shared" si="9"/>
        <v>537208.81182426866</v>
      </c>
      <c r="U31" s="215">
        <f t="shared" si="10"/>
        <v>-24498.760836820118</v>
      </c>
      <c r="V31" s="215">
        <f t="shared" si="11"/>
        <v>1048975.4150292878</v>
      </c>
      <c r="W31" s="216">
        <f t="shared" si="12"/>
        <v>0</v>
      </c>
      <c r="X31" s="216">
        <f t="shared" si="13"/>
        <v>0</v>
      </c>
      <c r="Y31" s="216">
        <f t="shared" si="14"/>
        <v>0.5</v>
      </c>
      <c r="Z31" s="216">
        <f t="shared" si="15"/>
        <v>0</v>
      </c>
    </row>
    <row r="32" spans="1:26" x14ac:dyDescent="0.35">
      <c r="A32" s="211" t="s">
        <v>2476</v>
      </c>
      <c r="B32" s="204" t="s">
        <v>1529</v>
      </c>
      <c r="C32" s="212">
        <v>11038</v>
      </c>
      <c r="D32" s="204" t="s">
        <v>2506</v>
      </c>
      <c r="E32" s="204" t="s">
        <v>949</v>
      </c>
      <c r="F32" s="204" t="s">
        <v>954</v>
      </c>
      <c r="G32" s="204">
        <v>30</v>
      </c>
      <c r="H32" s="204">
        <v>20091</v>
      </c>
      <c r="I32" s="211">
        <v>5</v>
      </c>
      <c r="J32" s="204" t="s">
        <v>955</v>
      </c>
      <c r="K32" s="213">
        <v>45497552.839999996</v>
      </c>
      <c r="L32" s="213">
        <v>4579175.33</v>
      </c>
      <c r="M32" s="213">
        <v>2453845.25</v>
      </c>
      <c r="N32" s="213">
        <v>2977341.09</v>
      </c>
      <c r="O32" s="214">
        <v>51155197.428870276</v>
      </c>
      <c r="P32" s="214">
        <v>6418801.828175731</v>
      </c>
      <c r="Q32" s="214">
        <v>2357449.5108368201</v>
      </c>
      <c r="R32" s="214">
        <v>2224992.7349707121</v>
      </c>
      <c r="S32" s="215">
        <f t="shared" si="8"/>
        <v>-5657644.5888702795</v>
      </c>
      <c r="T32" s="215">
        <f t="shared" si="9"/>
        <v>-1839626.4981757309</v>
      </c>
      <c r="U32" s="215">
        <f t="shared" si="10"/>
        <v>96395.739163179882</v>
      </c>
      <c r="V32" s="215">
        <f t="shared" si="11"/>
        <v>752348.35502928775</v>
      </c>
      <c r="W32" s="216">
        <f t="shared" si="12"/>
        <v>0.5</v>
      </c>
      <c r="X32" s="216">
        <f t="shared" si="13"/>
        <v>0.5</v>
      </c>
      <c r="Y32" s="216">
        <f t="shared" si="14"/>
        <v>0</v>
      </c>
      <c r="Z32" s="216">
        <f t="shared" si="15"/>
        <v>0</v>
      </c>
    </row>
    <row r="33" spans="1:26" x14ac:dyDescent="0.35">
      <c r="A33" s="211" t="s">
        <v>2476</v>
      </c>
      <c r="B33" s="204" t="s">
        <v>1529</v>
      </c>
      <c r="C33" s="212">
        <v>11039</v>
      </c>
      <c r="D33" s="204" t="s">
        <v>2507</v>
      </c>
      <c r="E33" s="204" t="s">
        <v>949</v>
      </c>
      <c r="F33" s="204" t="s">
        <v>954</v>
      </c>
      <c r="G33" s="204">
        <v>44</v>
      </c>
      <c r="H33" s="204">
        <v>32953</v>
      </c>
      <c r="I33" s="211">
        <v>6</v>
      </c>
      <c r="J33" s="204" t="s">
        <v>960</v>
      </c>
      <c r="K33" s="213">
        <v>52322278.489999995</v>
      </c>
      <c r="L33" s="213">
        <v>9110915.3699999992</v>
      </c>
      <c r="M33" s="213">
        <v>4434962.5</v>
      </c>
      <c r="N33" s="213">
        <v>2733658.69</v>
      </c>
      <c r="O33" s="214">
        <v>70881744.234049574</v>
      </c>
      <c r="P33" s="214">
        <v>11504139.648801653</v>
      </c>
      <c r="Q33" s="214">
        <v>3935360.6941735544</v>
      </c>
      <c r="R33" s="214">
        <v>3693740.1064462806</v>
      </c>
      <c r="S33" s="215">
        <f t="shared" si="8"/>
        <v>-18559465.744049579</v>
      </c>
      <c r="T33" s="215">
        <f t="shared" si="9"/>
        <v>-2393224.2788016535</v>
      </c>
      <c r="U33" s="215">
        <f t="shared" si="10"/>
        <v>499601.80582644558</v>
      </c>
      <c r="V33" s="215">
        <f t="shared" si="11"/>
        <v>-960081.41644628067</v>
      </c>
      <c r="W33" s="216">
        <f t="shared" si="12"/>
        <v>0.5</v>
      </c>
      <c r="X33" s="216">
        <f t="shared" si="13"/>
        <v>0.5</v>
      </c>
      <c r="Y33" s="216">
        <f t="shared" si="14"/>
        <v>0</v>
      </c>
      <c r="Z33" s="216">
        <f t="shared" si="15"/>
        <v>0.5</v>
      </c>
    </row>
    <row r="34" spans="1:26" x14ac:dyDescent="0.35">
      <c r="A34" s="211" t="s">
        <v>2476</v>
      </c>
      <c r="B34" s="204" t="s">
        <v>1529</v>
      </c>
      <c r="C34" s="212">
        <v>11447</v>
      </c>
      <c r="D34" s="204" t="s">
        <v>2508</v>
      </c>
      <c r="E34" s="204" t="s">
        <v>949</v>
      </c>
      <c r="F34" s="204" t="s">
        <v>957</v>
      </c>
      <c r="G34" s="204">
        <v>60</v>
      </c>
      <c r="H34" s="204">
        <v>41690</v>
      </c>
      <c r="I34" s="211">
        <v>12</v>
      </c>
      <c r="J34" s="204" t="s">
        <v>1975</v>
      </c>
      <c r="K34" s="213">
        <v>94652063.519999981</v>
      </c>
      <c r="L34" s="213">
        <v>21984251.93</v>
      </c>
      <c r="M34" s="213">
        <v>5286029.79</v>
      </c>
      <c r="N34" s="213">
        <v>7825836.5199999996</v>
      </c>
      <c r="O34" s="214">
        <v>118910977.17085718</v>
      </c>
      <c r="P34" s="214">
        <v>24662329.964000002</v>
      </c>
      <c r="Q34" s="214">
        <v>9116910.2614285704</v>
      </c>
      <c r="R34" s="214">
        <v>9085507.5608571451</v>
      </c>
      <c r="S34" s="215">
        <f t="shared" si="8"/>
        <v>-24258913.650857195</v>
      </c>
      <c r="T34" s="215">
        <f t="shared" si="9"/>
        <v>-2678078.0340000018</v>
      </c>
      <c r="U34" s="215">
        <f t="shared" si="10"/>
        <v>-3830880.4714285703</v>
      </c>
      <c r="V34" s="215">
        <f t="shared" si="11"/>
        <v>-1259671.0408571456</v>
      </c>
      <c r="W34" s="216">
        <f t="shared" si="12"/>
        <v>0.5</v>
      </c>
      <c r="X34" s="216">
        <f t="shared" si="13"/>
        <v>0.5</v>
      </c>
      <c r="Y34" s="216">
        <f t="shared" si="14"/>
        <v>0.5</v>
      </c>
      <c r="Z34" s="216">
        <f t="shared" si="15"/>
        <v>0.5</v>
      </c>
    </row>
    <row r="35" spans="1:26" x14ac:dyDescent="0.35">
      <c r="A35" s="211" t="s">
        <v>2476</v>
      </c>
      <c r="B35" s="204" t="s">
        <v>1529</v>
      </c>
      <c r="C35" s="212">
        <v>14133</v>
      </c>
      <c r="D35" s="204" t="s">
        <v>2509</v>
      </c>
      <c r="E35" s="204" t="s">
        <v>949</v>
      </c>
      <c r="F35" s="204" t="s">
        <v>954</v>
      </c>
      <c r="G35" s="204">
        <v>36</v>
      </c>
      <c r="H35" s="204">
        <v>31689</v>
      </c>
      <c r="I35" s="211">
        <v>6</v>
      </c>
      <c r="J35" s="204" t="s">
        <v>960</v>
      </c>
      <c r="K35" s="213">
        <v>47595506.989999995</v>
      </c>
      <c r="L35" s="213">
        <v>6767684.9800000004</v>
      </c>
      <c r="M35" s="213">
        <v>3460805.9</v>
      </c>
      <c r="N35" s="213">
        <v>2529464.86</v>
      </c>
      <c r="O35" s="214">
        <v>70881744.234049574</v>
      </c>
      <c r="P35" s="214">
        <v>11504139.648801653</v>
      </c>
      <c r="Q35" s="214">
        <v>3935360.6941735544</v>
      </c>
      <c r="R35" s="214">
        <v>3693740.1064462806</v>
      </c>
      <c r="S35" s="215">
        <f t="shared" si="8"/>
        <v>-23286237.244049579</v>
      </c>
      <c r="T35" s="215">
        <f t="shared" si="9"/>
        <v>-4736454.6688016523</v>
      </c>
      <c r="U35" s="215">
        <f t="shared" si="10"/>
        <v>-474554.79417355452</v>
      </c>
      <c r="V35" s="215">
        <f t="shared" si="11"/>
        <v>-1164275.2464462807</v>
      </c>
      <c r="W35" s="216">
        <f t="shared" si="12"/>
        <v>0.5</v>
      </c>
      <c r="X35" s="216">
        <f t="shared" si="13"/>
        <v>0.5</v>
      </c>
      <c r="Y35" s="216">
        <f t="shared" si="14"/>
        <v>0.5</v>
      </c>
      <c r="Z35" s="216">
        <f t="shared" si="15"/>
        <v>0.5</v>
      </c>
    </row>
    <row r="36" spans="1:26" x14ac:dyDescent="0.35">
      <c r="A36" s="211" t="s">
        <v>2476</v>
      </c>
      <c r="B36" s="204" t="s">
        <v>1529</v>
      </c>
      <c r="C36" s="212">
        <v>28861</v>
      </c>
      <c r="D36" s="204" t="s">
        <v>2510</v>
      </c>
      <c r="E36" s="204" t="s">
        <v>949</v>
      </c>
      <c r="F36" s="204" t="s">
        <v>976</v>
      </c>
      <c r="G36" s="204">
        <v>20</v>
      </c>
      <c r="H36" s="204">
        <v>19390</v>
      </c>
      <c r="I36" s="211">
        <v>3</v>
      </c>
      <c r="J36" s="204" t="s">
        <v>1025</v>
      </c>
      <c r="K36" s="213">
        <v>30921764.670000006</v>
      </c>
      <c r="L36" s="213">
        <v>4937390.58</v>
      </c>
      <c r="M36" s="213">
        <v>1936637.49</v>
      </c>
      <c r="N36" s="213">
        <v>2752045.35</v>
      </c>
      <c r="O36" s="214">
        <v>25186345.373170733</v>
      </c>
      <c r="P36" s="214">
        <v>4397787.6184634157</v>
      </c>
      <c r="Q36" s="214">
        <v>1958585.7860975608</v>
      </c>
      <c r="R36" s="214">
        <v>1610477.358585366</v>
      </c>
      <c r="S36" s="215">
        <f t="shared" si="8"/>
        <v>5735419.2968292721</v>
      </c>
      <c r="T36" s="215">
        <f t="shared" si="9"/>
        <v>539602.96153658442</v>
      </c>
      <c r="U36" s="215">
        <f t="shared" si="10"/>
        <v>-21948.296097560786</v>
      </c>
      <c r="V36" s="215">
        <f t="shared" si="11"/>
        <v>1141567.991414634</v>
      </c>
      <c r="W36" s="216">
        <f t="shared" si="12"/>
        <v>0</v>
      </c>
      <c r="X36" s="216">
        <f t="shared" si="13"/>
        <v>0</v>
      </c>
      <c r="Y36" s="216">
        <f t="shared" si="14"/>
        <v>0.5</v>
      </c>
      <c r="Z36" s="216">
        <f t="shared" si="15"/>
        <v>0</v>
      </c>
    </row>
    <row r="37" spans="1:26" x14ac:dyDescent="0.35">
      <c r="A37" s="211" t="s">
        <v>2476</v>
      </c>
      <c r="B37" s="204" t="s">
        <v>1544</v>
      </c>
      <c r="C37" s="212">
        <v>10710</v>
      </c>
      <c r="D37" s="204" t="s">
        <v>2511</v>
      </c>
      <c r="E37" s="204" t="s">
        <v>945</v>
      </c>
      <c r="F37" s="204" t="s">
        <v>946</v>
      </c>
      <c r="G37" s="204">
        <v>653</v>
      </c>
      <c r="H37" s="204">
        <v>136922</v>
      </c>
      <c r="I37" s="211">
        <v>18</v>
      </c>
      <c r="J37" s="204" t="s">
        <v>1976</v>
      </c>
      <c r="K37" s="213">
        <v>780398350.16999984</v>
      </c>
      <c r="L37" s="213">
        <v>408770299.04000002</v>
      </c>
      <c r="M37" s="213">
        <v>58384862.090000004</v>
      </c>
      <c r="N37" s="213">
        <v>146472369.05000001</v>
      </c>
      <c r="O37" s="214">
        <v>807372933.61874998</v>
      </c>
      <c r="P37" s="214">
        <v>321269587.28374994</v>
      </c>
      <c r="Q37" s="214">
        <v>57645027.373125002</v>
      </c>
      <c r="R37" s="214">
        <v>139222274.44374999</v>
      </c>
      <c r="S37" s="215">
        <f t="shared" si="8"/>
        <v>-26974583.448750138</v>
      </c>
      <c r="T37" s="215">
        <f t="shared" si="9"/>
        <v>87500711.756250083</v>
      </c>
      <c r="U37" s="215">
        <f t="shared" si="10"/>
        <v>739834.71687500179</v>
      </c>
      <c r="V37" s="215">
        <f t="shared" si="11"/>
        <v>7250094.6062500179</v>
      </c>
      <c r="W37" s="216">
        <f t="shared" si="12"/>
        <v>0.5</v>
      </c>
      <c r="X37" s="216">
        <f t="shared" si="13"/>
        <v>0</v>
      </c>
      <c r="Y37" s="216">
        <f t="shared" si="14"/>
        <v>0</v>
      </c>
      <c r="Z37" s="216">
        <f t="shared" si="15"/>
        <v>0</v>
      </c>
    </row>
    <row r="38" spans="1:26" x14ac:dyDescent="0.35">
      <c r="A38" s="211" t="s">
        <v>2476</v>
      </c>
      <c r="B38" s="204" t="s">
        <v>1544</v>
      </c>
      <c r="C38" s="212">
        <v>11089</v>
      </c>
      <c r="D38" s="204" t="s">
        <v>2512</v>
      </c>
      <c r="E38" s="204" t="s">
        <v>949</v>
      </c>
      <c r="F38" s="204" t="s">
        <v>954</v>
      </c>
      <c r="G38" s="204">
        <v>35</v>
      </c>
      <c r="H38" s="204">
        <v>35595</v>
      </c>
      <c r="I38" s="211">
        <v>6</v>
      </c>
      <c r="J38" s="204" t="s">
        <v>960</v>
      </c>
      <c r="K38" s="213">
        <v>52762663.999999993</v>
      </c>
      <c r="L38" s="213">
        <v>6582883.4199999999</v>
      </c>
      <c r="M38" s="213">
        <v>2665049.75</v>
      </c>
      <c r="N38" s="213">
        <v>3721551.16</v>
      </c>
      <c r="O38" s="214">
        <v>70881744.234049574</v>
      </c>
      <c r="P38" s="214">
        <v>11504139.648801653</v>
      </c>
      <c r="Q38" s="214">
        <v>3935360.6941735544</v>
      </c>
      <c r="R38" s="214">
        <v>3693740.1064462806</v>
      </c>
      <c r="S38" s="215">
        <f t="shared" si="8"/>
        <v>-18119080.234049581</v>
      </c>
      <c r="T38" s="215">
        <f t="shared" si="9"/>
        <v>-4921256.2288016528</v>
      </c>
      <c r="U38" s="215">
        <f t="shared" si="10"/>
        <v>-1270310.9441735544</v>
      </c>
      <c r="V38" s="215">
        <f t="shared" si="11"/>
        <v>27811.053553719539</v>
      </c>
      <c r="W38" s="216">
        <f t="shared" si="12"/>
        <v>0.5</v>
      </c>
      <c r="X38" s="216">
        <f t="shared" si="13"/>
        <v>0.5</v>
      </c>
      <c r="Y38" s="216">
        <f t="shared" si="14"/>
        <v>0.5</v>
      </c>
      <c r="Z38" s="216">
        <f t="shared" si="15"/>
        <v>0</v>
      </c>
    </row>
    <row r="39" spans="1:26" x14ac:dyDescent="0.35">
      <c r="A39" s="211" t="s">
        <v>2476</v>
      </c>
      <c r="B39" s="204" t="s">
        <v>1544</v>
      </c>
      <c r="C39" s="212">
        <v>11090</v>
      </c>
      <c r="D39" s="204" t="s">
        <v>2513</v>
      </c>
      <c r="E39" s="204" t="s">
        <v>949</v>
      </c>
      <c r="F39" s="204" t="s">
        <v>954</v>
      </c>
      <c r="G39" s="204">
        <v>30</v>
      </c>
      <c r="H39" s="204">
        <v>24425</v>
      </c>
      <c r="I39" s="211">
        <v>5</v>
      </c>
      <c r="J39" s="204" t="s">
        <v>955</v>
      </c>
      <c r="K39" s="213">
        <v>43861742.510000005</v>
      </c>
      <c r="L39" s="213">
        <v>5334981.59</v>
      </c>
      <c r="M39" s="213">
        <v>1644509.5</v>
      </c>
      <c r="N39" s="213">
        <v>2612728.6800000002</v>
      </c>
      <c r="O39" s="214">
        <v>51155197.428870276</v>
      </c>
      <c r="P39" s="214">
        <v>6418801.828175731</v>
      </c>
      <c r="Q39" s="214">
        <v>2357449.5108368201</v>
      </c>
      <c r="R39" s="214">
        <v>2224992.7349707121</v>
      </c>
      <c r="S39" s="215">
        <f t="shared" si="8"/>
        <v>-7293454.9188702703</v>
      </c>
      <c r="T39" s="215">
        <f t="shared" si="9"/>
        <v>-1083820.2381757312</v>
      </c>
      <c r="U39" s="215">
        <f t="shared" si="10"/>
        <v>-712940.01083682012</v>
      </c>
      <c r="V39" s="215">
        <f t="shared" si="11"/>
        <v>387735.94502928806</v>
      </c>
      <c r="W39" s="216">
        <f t="shared" si="12"/>
        <v>0.5</v>
      </c>
      <c r="X39" s="216">
        <f t="shared" si="13"/>
        <v>0.5</v>
      </c>
      <c r="Y39" s="216">
        <f t="shared" si="14"/>
        <v>0.5</v>
      </c>
      <c r="Z39" s="216">
        <f t="shared" si="15"/>
        <v>0</v>
      </c>
    </row>
    <row r="40" spans="1:26" x14ac:dyDescent="0.35">
      <c r="A40" s="211" t="s">
        <v>2476</v>
      </c>
      <c r="B40" s="204" t="s">
        <v>1544</v>
      </c>
      <c r="C40" s="212">
        <v>11091</v>
      </c>
      <c r="D40" s="204" t="s">
        <v>2514</v>
      </c>
      <c r="E40" s="204" t="s">
        <v>949</v>
      </c>
      <c r="F40" s="204" t="s">
        <v>954</v>
      </c>
      <c r="G40" s="204">
        <v>120</v>
      </c>
      <c r="H40" s="204">
        <v>56849</v>
      </c>
      <c r="I40" s="211">
        <v>6</v>
      </c>
      <c r="J40" s="204" t="s">
        <v>960</v>
      </c>
      <c r="K40" s="213">
        <v>108032066.84999998</v>
      </c>
      <c r="L40" s="213">
        <v>24338418.760000002</v>
      </c>
      <c r="M40" s="213">
        <v>4791019.4800000004</v>
      </c>
      <c r="N40" s="213">
        <v>12539854.49</v>
      </c>
      <c r="O40" s="214">
        <v>70881744.234049574</v>
      </c>
      <c r="P40" s="214">
        <v>11504139.648801653</v>
      </c>
      <c r="Q40" s="214">
        <v>3935360.6941735544</v>
      </c>
      <c r="R40" s="214">
        <v>3693740.1064462806</v>
      </c>
      <c r="S40" s="215">
        <f t="shared" si="8"/>
        <v>37150322.615950406</v>
      </c>
      <c r="T40" s="215">
        <f t="shared" si="9"/>
        <v>12834279.111198349</v>
      </c>
      <c r="U40" s="215">
        <f t="shared" si="10"/>
        <v>855658.78582644602</v>
      </c>
      <c r="V40" s="215">
        <f t="shared" si="11"/>
        <v>8846114.3835537191</v>
      </c>
      <c r="W40" s="216">
        <f t="shared" si="12"/>
        <v>0</v>
      </c>
      <c r="X40" s="216">
        <f t="shared" si="13"/>
        <v>0</v>
      </c>
      <c r="Y40" s="216">
        <f t="shared" si="14"/>
        <v>0</v>
      </c>
      <c r="Z40" s="216">
        <f t="shared" si="15"/>
        <v>0</v>
      </c>
    </row>
    <row r="41" spans="1:26" x14ac:dyDescent="0.35">
      <c r="A41" s="211" t="s">
        <v>2476</v>
      </c>
      <c r="B41" s="204" t="s">
        <v>1544</v>
      </c>
      <c r="C41" s="212">
        <v>11092</v>
      </c>
      <c r="D41" s="204" t="s">
        <v>2515</v>
      </c>
      <c r="E41" s="204" t="s">
        <v>949</v>
      </c>
      <c r="F41" s="204" t="s">
        <v>950</v>
      </c>
      <c r="G41" s="204">
        <v>83</v>
      </c>
      <c r="H41" s="204">
        <v>39002</v>
      </c>
      <c r="I41" s="211">
        <v>9</v>
      </c>
      <c r="J41" s="204" t="s">
        <v>973</v>
      </c>
      <c r="K41" s="213">
        <v>95480507.899999976</v>
      </c>
      <c r="L41" s="213">
        <v>12551588.539999999</v>
      </c>
      <c r="M41" s="213">
        <v>8594075.5500000007</v>
      </c>
      <c r="N41" s="213">
        <v>9288779.1500000004</v>
      </c>
      <c r="O41" s="214">
        <v>88586927.49357143</v>
      </c>
      <c r="P41" s="214">
        <v>16259943.247500002</v>
      </c>
      <c r="Q41" s="214">
        <v>5395777.0703571429</v>
      </c>
      <c r="R41" s="214">
        <v>4904746.0046428572</v>
      </c>
      <c r="S41" s="215">
        <f t="shared" si="8"/>
        <v>6893580.4064285457</v>
      </c>
      <c r="T41" s="215">
        <f t="shared" si="9"/>
        <v>-3708354.7075000033</v>
      </c>
      <c r="U41" s="215">
        <f t="shared" si="10"/>
        <v>3198298.4796428578</v>
      </c>
      <c r="V41" s="215">
        <f t="shared" si="11"/>
        <v>4384033.1453571431</v>
      </c>
      <c r="W41" s="216">
        <f t="shared" si="12"/>
        <v>0</v>
      </c>
      <c r="X41" s="216">
        <f t="shared" si="13"/>
        <v>0.5</v>
      </c>
      <c r="Y41" s="216">
        <f t="shared" si="14"/>
        <v>0</v>
      </c>
      <c r="Z41" s="216">
        <f t="shared" si="15"/>
        <v>0</v>
      </c>
    </row>
    <row r="42" spans="1:26" x14ac:dyDescent="0.35">
      <c r="A42" s="211" t="s">
        <v>2476</v>
      </c>
      <c r="B42" s="204" t="s">
        <v>1544</v>
      </c>
      <c r="C42" s="212">
        <v>11093</v>
      </c>
      <c r="D42" s="204" t="s">
        <v>2516</v>
      </c>
      <c r="E42" s="204" t="s">
        <v>949</v>
      </c>
      <c r="F42" s="204" t="s">
        <v>954</v>
      </c>
      <c r="G42" s="204">
        <v>36</v>
      </c>
      <c r="H42" s="204">
        <v>38627</v>
      </c>
      <c r="I42" s="211">
        <v>6</v>
      </c>
      <c r="J42" s="204" t="s">
        <v>960</v>
      </c>
      <c r="K42" s="213">
        <v>61862922.380000003</v>
      </c>
      <c r="L42" s="213">
        <v>9796004.3900000006</v>
      </c>
      <c r="M42" s="213">
        <v>3888580.97</v>
      </c>
      <c r="N42" s="213">
        <v>3137217.43</v>
      </c>
      <c r="O42" s="214">
        <v>70881744.234049574</v>
      </c>
      <c r="P42" s="214">
        <v>11504139.648801653</v>
      </c>
      <c r="Q42" s="214">
        <v>3935360.6941735544</v>
      </c>
      <c r="R42" s="214">
        <v>3693740.1064462806</v>
      </c>
      <c r="S42" s="215">
        <f t="shared" si="8"/>
        <v>-9018821.8540495709</v>
      </c>
      <c r="T42" s="215">
        <f t="shared" si="9"/>
        <v>-1708135.2588016521</v>
      </c>
      <c r="U42" s="215">
        <f t="shared" si="10"/>
        <v>-46779.724173554219</v>
      </c>
      <c r="V42" s="215">
        <f t="shared" si="11"/>
        <v>-556522.67644628044</v>
      </c>
      <c r="W42" s="216">
        <f t="shared" si="12"/>
        <v>0.5</v>
      </c>
      <c r="X42" s="216">
        <f t="shared" si="13"/>
        <v>0.5</v>
      </c>
      <c r="Y42" s="216">
        <f t="shared" si="14"/>
        <v>0.5</v>
      </c>
      <c r="Z42" s="216">
        <f t="shared" si="15"/>
        <v>0.5</v>
      </c>
    </row>
    <row r="43" spans="1:26" x14ac:dyDescent="0.35">
      <c r="A43" s="211" t="s">
        <v>2476</v>
      </c>
      <c r="B43" s="204" t="s">
        <v>1544</v>
      </c>
      <c r="C43" s="212">
        <v>11094</v>
      </c>
      <c r="D43" s="204" t="s">
        <v>2517</v>
      </c>
      <c r="E43" s="204" t="s">
        <v>949</v>
      </c>
      <c r="F43" s="204" t="s">
        <v>976</v>
      </c>
      <c r="G43" s="204">
        <v>13</v>
      </c>
      <c r="H43" s="204">
        <v>10948</v>
      </c>
      <c r="I43" s="211">
        <v>2</v>
      </c>
      <c r="J43" s="204" t="s">
        <v>977</v>
      </c>
      <c r="K43" s="213">
        <v>30793670.34</v>
      </c>
      <c r="L43" s="213">
        <v>2495199.04</v>
      </c>
      <c r="M43" s="213">
        <v>915486.12</v>
      </c>
      <c r="N43" s="213">
        <v>796136.2</v>
      </c>
      <c r="O43" s="214">
        <v>28032721.354186043</v>
      </c>
      <c r="P43" s="214">
        <v>3244328.213488372</v>
      </c>
      <c r="Q43" s="214">
        <v>1439574.6520930233</v>
      </c>
      <c r="R43" s="214">
        <v>1159326.0397674416</v>
      </c>
      <c r="S43" s="215">
        <f t="shared" si="8"/>
        <v>2760948.9858139567</v>
      </c>
      <c r="T43" s="215">
        <f t="shared" si="9"/>
        <v>-749129.17348837201</v>
      </c>
      <c r="U43" s="215">
        <f t="shared" si="10"/>
        <v>-524088.5320930233</v>
      </c>
      <c r="V43" s="215">
        <f t="shared" si="11"/>
        <v>-363189.83976744162</v>
      </c>
      <c r="W43" s="216">
        <f t="shared" si="12"/>
        <v>0</v>
      </c>
      <c r="X43" s="216">
        <f t="shared" si="13"/>
        <v>0.5</v>
      </c>
      <c r="Y43" s="216">
        <f t="shared" si="14"/>
        <v>0.5</v>
      </c>
      <c r="Z43" s="216">
        <f t="shared" si="15"/>
        <v>0.5</v>
      </c>
    </row>
    <row r="44" spans="1:26" x14ac:dyDescent="0.35">
      <c r="A44" s="211" t="s">
        <v>2476</v>
      </c>
      <c r="B44" s="204" t="s">
        <v>1544</v>
      </c>
      <c r="C44" s="212">
        <v>11095</v>
      </c>
      <c r="D44" s="204" t="s">
        <v>2518</v>
      </c>
      <c r="E44" s="204" t="s">
        <v>949</v>
      </c>
      <c r="F44" s="204" t="s">
        <v>957</v>
      </c>
      <c r="G44" s="204">
        <v>90</v>
      </c>
      <c r="H44" s="204">
        <v>93732</v>
      </c>
      <c r="I44" s="211">
        <v>12</v>
      </c>
      <c r="J44" s="204" t="s">
        <v>1975</v>
      </c>
      <c r="K44" s="213">
        <v>159681810.56999999</v>
      </c>
      <c r="L44" s="213">
        <v>34762155.030000001</v>
      </c>
      <c r="M44" s="213">
        <v>16223270.57</v>
      </c>
      <c r="N44" s="213">
        <v>21138496.5</v>
      </c>
      <c r="O44" s="214">
        <v>118910977.17085718</v>
      </c>
      <c r="P44" s="214">
        <v>24662329.964000002</v>
      </c>
      <c r="Q44" s="214">
        <v>9116910.2614285704</v>
      </c>
      <c r="R44" s="214">
        <v>9085507.5608571451</v>
      </c>
      <c r="S44" s="215">
        <f t="shared" si="8"/>
        <v>40770833.399142817</v>
      </c>
      <c r="T44" s="215">
        <f t="shared" si="9"/>
        <v>10099825.066</v>
      </c>
      <c r="U44" s="215">
        <f t="shared" si="10"/>
        <v>7106360.3085714299</v>
      </c>
      <c r="V44" s="215">
        <f t="shared" si="11"/>
        <v>12052988.939142855</v>
      </c>
      <c r="W44" s="216">
        <f t="shared" si="12"/>
        <v>0</v>
      </c>
      <c r="X44" s="216">
        <f t="shared" si="13"/>
        <v>0</v>
      </c>
      <c r="Y44" s="216">
        <f t="shared" si="14"/>
        <v>0</v>
      </c>
      <c r="Z44" s="216">
        <f t="shared" si="15"/>
        <v>0</v>
      </c>
    </row>
    <row r="45" spans="1:26" x14ac:dyDescent="0.35">
      <c r="A45" s="211" t="s">
        <v>2476</v>
      </c>
      <c r="B45" s="204" t="s">
        <v>1544</v>
      </c>
      <c r="C45" s="212">
        <v>11096</v>
      </c>
      <c r="D45" s="204" t="s">
        <v>2519</v>
      </c>
      <c r="E45" s="204" t="s">
        <v>949</v>
      </c>
      <c r="F45" s="204" t="s">
        <v>954</v>
      </c>
      <c r="G45" s="204">
        <v>36</v>
      </c>
      <c r="H45" s="204">
        <v>30599</v>
      </c>
      <c r="I45" s="211">
        <v>6</v>
      </c>
      <c r="J45" s="204" t="s">
        <v>960</v>
      </c>
      <c r="K45" s="213">
        <v>54354370.829999998</v>
      </c>
      <c r="L45" s="213">
        <v>7152149.1399999997</v>
      </c>
      <c r="M45" s="213">
        <v>1826756.85</v>
      </c>
      <c r="N45" s="213">
        <v>3551063.35</v>
      </c>
      <c r="O45" s="214">
        <v>70881744.234049574</v>
      </c>
      <c r="P45" s="214">
        <v>11504139.648801653</v>
      </c>
      <c r="Q45" s="214">
        <v>3935360.6941735544</v>
      </c>
      <c r="R45" s="214">
        <v>3693740.1064462806</v>
      </c>
      <c r="S45" s="215">
        <f t="shared" si="8"/>
        <v>-16527373.404049575</v>
      </c>
      <c r="T45" s="215">
        <f t="shared" si="9"/>
        <v>-4351990.508801653</v>
      </c>
      <c r="U45" s="215">
        <f t="shared" si="10"/>
        <v>-2108603.8441735543</v>
      </c>
      <c r="V45" s="215">
        <f t="shared" si="11"/>
        <v>-142676.75644628052</v>
      </c>
      <c r="W45" s="216">
        <f t="shared" si="12"/>
        <v>0.5</v>
      </c>
      <c r="X45" s="216">
        <f t="shared" si="13"/>
        <v>0.5</v>
      </c>
      <c r="Y45" s="216">
        <f t="shared" si="14"/>
        <v>0.5</v>
      </c>
      <c r="Z45" s="216">
        <f t="shared" si="15"/>
        <v>0.5</v>
      </c>
    </row>
    <row r="46" spans="1:26" x14ac:dyDescent="0.35">
      <c r="A46" s="211" t="s">
        <v>2476</v>
      </c>
      <c r="B46" s="204" t="s">
        <v>1544</v>
      </c>
      <c r="C46" s="212">
        <v>11097</v>
      </c>
      <c r="D46" s="204" t="s">
        <v>2520</v>
      </c>
      <c r="E46" s="204" t="s">
        <v>949</v>
      </c>
      <c r="F46" s="204" t="s">
        <v>954</v>
      </c>
      <c r="G46" s="204">
        <v>78</v>
      </c>
      <c r="H46" s="204">
        <v>53556</v>
      </c>
      <c r="I46" s="211">
        <v>6</v>
      </c>
      <c r="J46" s="204" t="s">
        <v>960</v>
      </c>
      <c r="K46" s="213">
        <v>78970363.689999998</v>
      </c>
      <c r="L46" s="213">
        <v>16678580.619999999</v>
      </c>
      <c r="M46" s="213">
        <v>4583362.08</v>
      </c>
      <c r="N46" s="213">
        <v>8066189.5999999996</v>
      </c>
      <c r="O46" s="214">
        <v>70881744.234049574</v>
      </c>
      <c r="P46" s="214">
        <v>11504139.648801653</v>
      </c>
      <c r="Q46" s="214">
        <v>3935360.6941735544</v>
      </c>
      <c r="R46" s="214">
        <v>3693740.1064462806</v>
      </c>
      <c r="S46" s="215">
        <f t="shared" si="8"/>
        <v>8088619.4559504241</v>
      </c>
      <c r="T46" s="215">
        <f t="shared" si="9"/>
        <v>5174440.9711983465</v>
      </c>
      <c r="U46" s="215">
        <f t="shared" si="10"/>
        <v>648001.38582644565</v>
      </c>
      <c r="V46" s="215">
        <f t="shared" si="11"/>
        <v>4372449.4935537186</v>
      </c>
      <c r="W46" s="216">
        <f t="shared" si="12"/>
        <v>0</v>
      </c>
      <c r="X46" s="216">
        <f t="shared" si="13"/>
        <v>0</v>
      </c>
      <c r="Y46" s="216">
        <f t="shared" si="14"/>
        <v>0</v>
      </c>
      <c r="Z46" s="216">
        <f t="shared" si="15"/>
        <v>0</v>
      </c>
    </row>
    <row r="47" spans="1:26" x14ac:dyDescent="0.35">
      <c r="A47" s="211" t="s">
        <v>2476</v>
      </c>
      <c r="B47" s="204" t="s">
        <v>1544</v>
      </c>
      <c r="C47" s="212">
        <v>11098</v>
      </c>
      <c r="D47" s="204" t="s">
        <v>2521</v>
      </c>
      <c r="E47" s="204" t="s">
        <v>949</v>
      </c>
      <c r="F47" s="204" t="s">
        <v>954</v>
      </c>
      <c r="G47" s="204">
        <v>90</v>
      </c>
      <c r="H47" s="204">
        <v>53910</v>
      </c>
      <c r="I47" s="211">
        <v>6</v>
      </c>
      <c r="J47" s="204" t="s">
        <v>960</v>
      </c>
      <c r="K47" s="213">
        <v>92045341.409999996</v>
      </c>
      <c r="L47" s="213">
        <v>15342729.710000001</v>
      </c>
      <c r="M47" s="213">
        <v>5635707.8200000003</v>
      </c>
      <c r="N47" s="213">
        <v>10167478.890000001</v>
      </c>
      <c r="O47" s="214">
        <v>70881744.234049574</v>
      </c>
      <c r="P47" s="214">
        <v>11504139.648801653</v>
      </c>
      <c r="Q47" s="214">
        <v>3935360.6941735544</v>
      </c>
      <c r="R47" s="214">
        <v>3693740.1064462806</v>
      </c>
      <c r="S47" s="215">
        <f t="shared" si="8"/>
        <v>21163597.175950423</v>
      </c>
      <c r="T47" s="215">
        <f t="shared" si="9"/>
        <v>3838590.0611983482</v>
      </c>
      <c r="U47" s="215">
        <f t="shared" si="10"/>
        <v>1700347.1258264459</v>
      </c>
      <c r="V47" s="215">
        <f t="shared" si="11"/>
        <v>6473738.7835537195</v>
      </c>
      <c r="W47" s="216">
        <f t="shared" si="12"/>
        <v>0</v>
      </c>
      <c r="X47" s="216">
        <f t="shared" si="13"/>
        <v>0</v>
      </c>
      <c r="Y47" s="216">
        <f t="shared" si="14"/>
        <v>0</v>
      </c>
      <c r="Z47" s="216">
        <f t="shared" si="15"/>
        <v>0</v>
      </c>
    </row>
    <row r="48" spans="1:26" x14ac:dyDescent="0.35">
      <c r="A48" s="211" t="s">
        <v>2476</v>
      </c>
      <c r="B48" s="204" t="s">
        <v>1544</v>
      </c>
      <c r="C48" s="212">
        <v>11099</v>
      </c>
      <c r="D48" s="204" t="s">
        <v>2522</v>
      </c>
      <c r="E48" s="204" t="s">
        <v>949</v>
      </c>
      <c r="F48" s="204" t="s">
        <v>954</v>
      </c>
      <c r="G48" s="204">
        <v>41</v>
      </c>
      <c r="H48" s="204">
        <v>26383</v>
      </c>
      <c r="I48" s="211">
        <v>5</v>
      </c>
      <c r="J48" s="204" t="s">
        <v>955</v>
      </c>
      <c r="K48" s="213">
        <v>53618299.970000006</v>
      </c>
      <c r="L48" s="213">
        <v>4707273.59</v>
      </c>
      <c r="M48" s="213">
        <v>2489594.1</v>
      </c>
      <c r="N48" s="213">
        <v>2739095.3</v>
      </c>
      <c r="O48" s="214">
        <v>51155197.428870276</v>
      </c>
      <c r="P48" s="214">
        <v>6418801.828175731</v>
      </c>
      <c r="Q48" s="214">
        <v>2357449.5108368201</v>
      </c>
      <c r="R48" s="214">
        <v>2224992.7349707121</v>
      </c>
      <c r="S48" s="215">
        <f t="shared" si="8"/>
        <v>2463102.5411297306</v>
      </c>
      <c r="T48" s="215">
        <f t="shared" si="9"/>
        <v>-1711528.2381757312</v>
      </c>
      <c r="U48" s="215">
        <f t="shared" si="10"/>
        <v>132144.58916317998</v>
      </c>
      <c r="V48" s="215">
        <f t="shared" si="11"/>
        <v>514102.56502928771</v>
      </c>
      <c r="W48" s="216">
        <f t="shared" si="12"/>
        <v>0</v>
      </c>
      <c r="X48" s="216">
        <f t="shared" si="13"/>
        <v>0.5</v>
      </c>
      <c r="Y48" s="216">
        <f t="shared" si="14"/>
        <v>0</v>
      </c>
      <c r="Z48" s="216">
        <f t="shared" si="15"/>
        <v>0</v>
      </c>
    </row>
    <row r="49" spans="1:26" x14ac:dyDescent="0.35">
      <c r="A49" s="211" t="s">
        <v>2476</v>
      </c>
      <c r="B49" s="204" t="s">
        <v>1544</v>
      </c>
      <c r="C49" s="212">
        <v>11100</v>
      </c>
      <c r="D49" s="204" t="s">
        <v>2523</v>
      </c>
      <c r="E49" s="204" t="s">
        <v>949</v>
      </c>
      <c r="F49" s="204" t="s">
        <v>954</v>
      </c>
      <c r="G49" s="204">
        <v>30</v>
      </c>
      <c r="H49" s="204">
        <v>18009</v>
      </c>
      <c r="I49" s="211">
        <v>5</v>
      </c>
      <c r="J49" s="204" t="s">
        <v>955</v>
      </c>
      <c r="K49" s="213">
        <v>36173514.609999999</v>
      </c>
      <c r="L49" s="213">
        <v>4364226.3</v>
      </c>
      <c r="M49" s="213">
        <v>1731318.4</v>
      </c>
      <c r="N49" s="213">
        <v>2131064.0299999998</v>
      </c>
      <c r="O49" s="214">
        <v>51155197.428870276</v>
      </c>
      <c r="P49" s="214">
        <v>6418801.828175731</v>
      </c>
      <c r="Q49" s="214">
        <v>2357449.5108368201</v>
      </c>
      <c r="R49" s="214">
        <v>2224992.7349707121</v>
      </c>
      <c r="S49" s="215">
        <f t="shared" si="8"/>
        <v>-14981682.818870276</v>
      </c>
      <c r="T49" s="215">
        <f t="shared" si="9"/>
        <v>-2054575.5281757312</v>
      </c>
      <c r="U49" s="215">
        <f t="shared" si="10"/>
        <v>-626131.11083682021</v>
      </c>
      <c r="V49" s="215">
        <f t="shared" si="11"/>
        <v>-93928.704970712308</v>
      </c>
      <c r="W49" s="216">
        <f t="shared" si="12"/>
        <v>0.5</v>
      </c>
      <c r="X49" s="216">
        <f t="shared" si="13"/>
        <v>0.5</v>
      </c>
      <c r="Y49" s="216">
        <f t="shared" si="14"/>
        <v>0.5</v>
      </c>
      <c r="Z49" s="216">
        <f t="shared" si="15"/>
        <v>0.5</v>
      </c>
    </row>
    <row r="50" spans="1:26" x14ac:dyDescent="0.35">
      <c r="A50" s="211" t="s">
        <v>2476</v>
      </c>
      <c r="B50" s="204" t="s">
        <v>1544</v>
      </c>
      <c r="C50" s="212">
        <v>11101</v>
      </c>
      <c r="D50" s="204" t="s">
        <v>2524</v>
      </c>
      <c r="E50" s="204" t="s">
        <v>949</v>
      </c>
      <c r="F50" s="204" t="s">
        <v>954</v>
      </c>
      <c r="G50" s="204">
        <v>74</v>
      </c>
      <c r="H50" s="204">
        <v>25331</v>
      </c>
      <c r="I50" s="211">
        <v>5</v>
      </c>
      <c r="J50" s="204" t="s">
        <v>955</v>
      </c>
      <c r="K50" s="213">
        <v>65897011.700000003</v>
      </c>
      <c r="L50" s="213">
        <v>7885025.9400000004</v>
      </c>
      <c r="M50" s="213">
        <v>3082841.97</v>
      </c>
      <c r="N50" s="213">
        <v>2963562.22</v>
      </c>
      <c r="O50" s="214">
        <v>51155197.428870276</v>
      </c>
      <c r="P50" s="214">
        <v>6418801.828175731</v>
      </c>
      <c r="Q50" s="214">
        <v>2357449.5108368201</v>
      </c>
      <c r="R50" s="214">
        <v>2224992.7349707121</v>
      </c>
      <c r="S50" s="215">
        <f t="shared" si="8"/>
        <v>14741814.271129727</v>
      </c>
      <c r="T50" s="215">
        <f t="shared" si="9"/>
        <v>1466224.1118242694</v>
      </c>
      <c r="U50" s="215">
        <f t="shared" si="10"/>
        <v>725392.45916318009</v>
      </c>
      <c r="V50" s="215">
        <f t="shared" si="11"/>
        <v>738569.4850292881</v>
      </c>
      <c r="W50" s="216">
        <f t="shared" si="12"/>
        <v>0</v>
      </c>
      <c r="X50" s="216">
        <f t="shared" si="13"/>
        <v>0</v>
      </c>
      <c r="Y50" s="216">
        <f t="shared" si="14"/>
        <v>0</v>
      </c>
      <c r="Z50" s="216">
        <f t="shared" si="15"/>
        <v>0</v>
      </c>
    </row>
    <row r="51" spans="1:26" x14ac:dyDescent="0.35">
      <c r="A51" s="211" t="s">
        <v>2476</v>
      </c>
      <c r="B51" s="204" t="s">
        <v>1544</v>
      </c>
      <c r="C51" s="212">
        <v>11102</v>
      </c>
      <c r="D51" s="204" t="s">
        <v>2525</v>
      </c>
      <c r="E51" s="204" t="s">
        <v>949</v>
      </c>
      <c r="F51" s="204" t="s">
        <v>954</v>
      </c>
      <c r="G51" s="204">
        <v>40</v>
      </c>
      <c r="H51" s="204">
        <v>33323</v>
      </c>
      <c r="I51" s="211">
        <v>6</v>
      </c>
      <c r="J51" s="204" t="s">
        <v>960</v>
      </c>
      <c r="K51" s="213">
        <v>44785516.140000001</v>
      </c>
      <c r="L51" s="213">
        <v>9307353.0099999998</v>
      </c>
      <c r="M51" s="213">
        <v>3230769.27</v>
      </c>
      <c r="N51" s="213">
        <v>1832854.36</v>
      </c>
      <c r="O51" s="214">
        <v>70881744.234049574</v>
      </c>
      <c r="P51" s="214">
        <v>11504139.648801653</v>
      </c>
      <c r="Q51" s="214">
        <v>3935360.6941735544</v>
      </c>
      <c r="R51" s="214">
        <v>3693740.1064462806</v>
      </c>
      <c r="S51" s="215">
        <f t="shared" si="8"/>
        <v>-26096228.094049573</v>
      </c>
      <c r="T51" s="215">
        <f t="shared" si="9"/>
        <v>-2196786.6388016529</v>
      </c>
      <c r="U51" s="215">
        <f t="shared" si="10"/>
        <v>-704591.42417355441</v>
      </c>
      <c r="V51" s="215">
        <f t="shared" si="11"/>
        <v>-1860885.7464462805</v>
      </c>
      <c r="W51" s="216">
        <f t="shared" si="12"/>
        <v>0.5</v>
      </c>
      <c r="X51" s="216">
        <f t="shared" si="13"/>
        <v>0.5</v>
      </c>
      <c r="Y51" s="216">
        <f t="shared" si="14"/>
        <v>0.5</v>
      </c>
      <c r="Z51" s="216">
        <f t="shared" si="15"/>
        <v>0.5</v>
      </c>
    </row>
    <row r="52" spans="1:26" x14ac:dyDescent="0.35">
      <c r="A52" s="211" t="s">
        <v>2476</v>
      </c>
      <c r="B52" s="204" t="s">
        <v>1544</v>
      </c>
      <c r="C52" s="212">
        <v>11103</v>
      </c>
      <c r="D52" s="204" t="s">
        <v>2526</v>
      </c>
      <c r="E52" s="204" t="s">
        <v>949</v>
      </c>
      <c r="F52" s="204" t="s">
        <v>954</v>
      </c>
      <c r="G52" s="204">
        <v>40</v>
      </c>
      <c r="H52" s="204">
        <v>28631</v>
      </c>
      <c r="I52" s="211">
        <v>5</v>
      </c>
      <c r="J52" s="204" t="s">
        <v>955</v>
      </c>
      <c r="K52" s="213">
        <v>42781275.129999995</v>
      </c>
      <c r="L52" s="213">
        <v>6041782.5999999996</v>
      </c>
      <c r="M52" s="213">
        <v>1781157.55</v>
      </c>
      <c r="N52" s="213">
        <v>2999481.61</v>
      </c>
      <c r="O52" s="214">
        <v>51155197.428870276</v>
      </c>
      <c r="P52" s="214">
        <v>6418801.828175731</v>
      </c>
      <c r="Q52" s="214">
        <v>2357449.5108368201</v>
      </c>
      <c r="R52" s="214">
        <v>2224992.7349707121</v>
      </c>
      <c r="S52" s="215">
        <f t="shared" si="8"/>
        <v>-8373922.2988702804</v>
      </c>
      <c r="T52" s="215">
        <f t="shared" si="9"/>
        <v>-377019.22817573138</v>
      </c>
      <c r="U52" s="215">
        <f t="shared" si="10"/>
        <v>-576291.96083682007</v>
      </c>
      <c r="V52" s="215">
        <f t="shared" si="11"/>
        <v>774488.87502928777</v>
      </c>
      <c r="W52" s="216">
        <f t="shared" si="12"/>
        <v>0.5</v>
      </c>
      <c r="X52" s="216">
        <f t="shared" si="13"/>
        <v>0.5</v>
      </c>
      <c r="Y52" s="216">
        <f t="shared" si="14"/>
        <v>0.5</v>
      </c>
      <c r="Z52" s="216">
        <f t="shared" si="15"/>
        <v>0</v>
      </c>
    </row>
    <row r="53" spans="1:26" x14ac:dyDescent="0.35">
      <c r="A53" s="211" t="s">
        <v>2476</v>
      </c>
      <c r="B53" s="204" t="s">
        <v>1544</v>
      </c>
      <c r="C53" s="212">
        <v>11450</v>
      </c>
      <c r="D53" s="204" t="s">
        <v>2527</v>
      </c>
      <c r="E53" s="204" t="s">
        <v>982</v>
      </c>
      <c r="F53" s="204" t="s">
        <v>983</v>
      </c>
      <c r="G53" s="204">
        <v>320</v>
      </c>
      <c r="H53" s="204">
        <v>115297</v>
      </c>
      <c r="I53" s="211">
        <v>15</v>
      </c>
      <c r="J53" s="204" t="s">
        <v>1977</v>
      </c>
      <c r="K53" s="213">
        <v>237942484.56999996</v>
      </c>
      <c r="L53" s="213">
        <v>71717706.909999996</v>
      </c>
      <c r="M53" s="213">
        <v>17496421.300000001</v>
      </c>
      <c r="N53" s="213">
        <v>20765737.84</v>
      </c>
      <c r="O53" s="214">
        <v>288337816.28500003</v>
      </c>
      <c r="P53" s="214">
        <v>72165810.308499977</v>
      </c>
      <c r="Q53" s="214">
        <v>16583934.174499998</v>
      </c>
      <c r="R53" s="214">
        <v>38324114.614</v>
      </c>
      <c r="S53" s="215">
        <f t="shared" si="8"/>
        <v>-50395331.715000063</v>
      </c>
      <c r="T53" s="215">
        <f t="shared" si="9"/>
        <v>-448103.39849998057</v>
      </c>
      <c r="U53" s="215">
        <f t="shared" si="10"/>
        <v>912487.12550000288</v>
      </c>
      <c r="V53" s="215">
        <f t="shared" si="11"/>
        <v>-17558376.774</v>
      </c>
      <c r="W53" s="216">
        <f t="shared" si="12"/>
        <v>0.5</v>
      </c>
      <c r="X53" s="216">
        <f t="shared" si="13"/>
        <v>0.5</v>
      </c>
      <c r="Y53" s="216">
        <f t="shared" si="14"/>
        <v>0</v>
      </c>
      <c r="Z53" s="216">
        <f t="shared" si="15"/>
        <v>0.5</v>
      </c>
    </row>
    <row r="54" spans="1:26" x14ac:dyDescent="0.35">
      <c r="A54" s="211" t="s">
        <v>2476</v>
      </c>
      <c r="B54" s="204" t="s">
        <v>1544</v>
      </c>
      <c r="C54" s="212">
        <v>21323</v>
      </c>
      <c r="D54" s="204" t="s">
        <v>2528</v>
      </c>
      <c r="E54" s="204" t="s">
        <v>949</v>
      </c>
      <c r="F54" s="204" t="s">
        <v>954</v>
      </c>
      <c r="G54" s="204">
        <v>46</v>
      </c>
      <c r="H54" s="204">
        <v>28959</v>
      </c>
      <c r="I54" s="211">
        <v>5</v>
      </c>
      <c r="J54" s="204" t="s">
        <v>955</v>
      </c>
      <c r="K54" s="213">
        <v>47242810.729999989</v>
      </c>
      <c r="L54" s="213">
        <v>6096848.6399999997</v>
      </c>
      <c r="M54" s="213">
        <v>2226291.9500000002</v>
      </c>
      <c r="N54" s="213">
        <v>3296304.89</v>
      </c>
      <c r="O54" s="214">
        <v>51155197.428870276</v>
      </c>
      <c r="P54" s="214">
        <v>6418801.828175731</v>
      </c>
      <c r="Q54" s="214">
        <v>2357449.5108368201</v>
      </c>
      <c r="R54" s="214">
        <v>2224992.7349707121</v>
      </c>
      <c r="S54" s="215">
        <f t="shared" si="8"/>
        <v>-3912386.6988702863</v>
      </c>
      <c r="T54" s="215">
        <f t="shared" si="9"/>
        <v>-321953.18817573134</v>
      </c>
      <c r="U54" s="215">
        <f t="shared" si="10"/>
        <v>-131157.56083681993</v>
      </c>
      <c r="V54" s="215">
        <f t="shared" si="11"/>
        <v>1071312.155029288</v>
      </c>
      <c r="W54" s="216">
        <f t="shared" si="12"/>
        <v>0.5</v>
      </c>
      <c r="X54" s="216">
        <f t="shared" si="13"/>
        <v>0.5</v>
      </c>
      <c r="Y54" s="216">
        <f t="shared" si="14"/>
        <v>0.5</v>
      </c>
      <c r="Z54" s="216">
        <f t="shared" si="15"/>
        <v>0</v>
      </c>
    </row>
    <row r="55" spans="1:26" x14ac:dyDescent="0.35">
      <c r="A55" s="211" t="s">
        <v>2476</v>
      </c>
      <c r="B55" s="204" t="s">
        <v>1563</v>
      </c>
      <c r="C55" s="212">
        <v>10706</v>
      </c>
      <c r="D55" s="204" t="s">
        <v>2529</v>
      </c>
      <c r="E55" s="204" t="s">
        <v>982</v>
      </c>
      <c r="F55" s="204" t="s">
        <v>1009</v>
      </c>
      <c r="G55" s="204">
        <v>346</v>
      </c>
      <c r="H55" s="204">
        <v>102767</v>
      </c>
      <c r="I55" s="211">
        <v>16</v>
      </c>
      <c r="J55" s="204" t="s">
        <v>1048</v>
      </c>
      <c r="K55" s="213">
        <v>456468941.4199999</v>
      </c>
      <c r="L55" s="213">
        <v>205425184.77000001</v>
      </c>
      <c r="M55" s="213">
        <v>24560031.98</v>
      </c>
      <c r="N55" s="213">
        <v>90684310.590000004</v>
      </c>
      <c r="O55" s="214">
        <v>373314029.49870956</v>
      </c>
      <c r="P55" s="214">
        <v>104051425.80354841</v>
      </c>
      <c r="Q55" s="214">
        <v>19708772.522258058</v>
      </c>
      <c r="R55" s="214">
        <v>51229935.143870972</v>
      </c>
      <c r="S55" s="215">
        <f t="shared" si="8"/>
        <v>83154911.921290338</v>
      </c>
      <c r="T55" s="215">
        <f t="shared" si="9"/>
        <v>101373758.9664516</v>
      </c>
      <c r="U55" s="215">
        <f t="shared" si="10"/>
        <v>4851259.4577419423</v>
      </c>
      <c r="V55" s="215">
        <f t="shared" si="11"/>
        <v>39454375.446129031</v>
      </c>
      <c r="W55" s="216">
        <f t="shared" si="12"/>
        <v>0</v>
      </c>
      <c r="X55" s="216">
        <f t="shared" si="13"/>
        <v>0</v>
      </c>
      <c r="Y55" s="216">
        <f t="shared" si="14"/>
        <v>0</v>
      </c>
      <c r="Z55" s="216">
        <f t="shared" si="15"/>
        <v>0</v>
      </c>
    </row>
    <row r="56" spans="1:26" x14ac:dyDescent="0.35">
      <c r="A56" s="211" t="s">
        <v>2476</v>
      </c>
      <c r="B56" s="204" t="s">
        <v>1563</v>
      </c>
      <c r="C56" s="212">
        <v>11042</v>
      </c>
      <c r="D56" s="204" t="s">
        <v>2530</v>
      </c>
      <c r="E56" s="204" t="s">
        <v>949</v>
      </c>
      <c r="F56" s="204" t="s">
        <v>950</v>
      </c>
      <c r="G56" s="204">
        <v>76</v>
      </c>
      <c r="H56" s="204">
        <v>59037</v>
      </c>
      <c r="I56" s="211">
        <v>10</v>
      </c>
      <c r="J56" s="204" t="s">
        <v>951</v>
      </c>
      <c r="K56" s="213">
        <v>117649960.42999999</v>
      </c>
      <c r="L56" s="213">
        <v>25982455.66</v>
      </c>
      <c r="M56" s="213">
        <v>5859729.46</v>
      </c>
      <c r="N56" s="213">
        <v>9353393.1799999997</v>
      </c>
      <c r="O56" s="214">
        <v>111526622.57362071</v>
      </c>
      <c r="P56" s="214">
        <v>20868822.015862063</v>
      </c>
      <c r="Q56" s="214">
        <v>6866884.3753965506</v>
      </c>
      <c r="R56" s="214">
        <v>7076590.5048275851</v>
      </c>
      <c r="S56" s="215">
        <f t="shared" si="8"/>
        <v>6123337.8563792855</v>
      </c>
      <c r="T56" s="215">
        <f t="shared" si="9"/>
        <v>5113633.6441379376</v>
      </c>
      <c r="U56" s="215">
        <f t="shared" si="10"/>
        <v>-1007154.9153965507</v>
      </c>
      <c r="V56" s="215">
        <f t="shared" si="11"/>
        <v>2276802.6751724146</v>
      </c>
      <c r="W56" s="216">
        <f t="shared" si="12"/>
        <v>0</v>
      </c>
      <c r="X56" s="216">
        <f t="shared" si="13"/>
        <v>0</v>
      </c>
      <c r="Y56" s="216">
        <f t="shared" si="14"/>
        <v>0.5</v>
      </c>
      <c r="Z56" s="216">
        <f t="shared" si="15"/>
        <v>0</v>
      </c>
    </row>
    <row r="57" spans="1:26" x14ac:dyDescent="0.35">
      <c r="A57" s="211" t="s">
        <v>2476</v>
      </c>
      <c r="B57" s="204" t="s">
        <v>1563</v>
      </c>
      <c r="C57" s="212">
        <v>11044</v>
      </c>
      <c r="D57" s="204" t="s">
        <v>2531</v>
      </c>
      <c r="E57" s="204" t="s">
        <v>949</v>
      </c>
      <c r="F57" s="204" t="s">
        <v>954</v>
      </c>
      <c r="G57" s="204">
        <v>30</v>
      </c>
      <c r="H57" s="204">
        <v>23982</v>
      </c>
      <c r="I57" s="211">
        <v>5</v>
      </c>
      <c r="J57" s="204" t="s">
        <v>955</v>
      </c>
      <c r="K57" s="213">
        <v>51164487.810000002</v>
      </c>
      <c r="L57" s="213">
        <v>6021854.9699999997</v>
      </c>
      <c r="M57" s="213">
        <v>2014245</v>
      </c>
      <c r="N57" s="213">
        <v>2288233.31</v>
      </c>
      <c r="O57" s="214">
        <v>51155197.428870276</v>
      </c>
      <c r="P57" s="214">
        <v>6418801.828175731</v>
      </c>
      <c r="Q57" s="214">
        <v>2357449.5108368201</v>
      </c>
      <c r="R57" s="214">
        <v>2224992.7349707121</v>
      </c>
      <c r="S57" s="215">
        <f t="shared" si="8"/>
        <v>9290.3811297267675</v>
      </c>
      <c r="T57" s="215">
        <f t="shared" si="9"/>
        <v>-396946.85817573126</v>
      </c>
      <c r="U57" s="215">
        <f t="shared" si="10"/>
        <v>-343204.51083682012</v>
      </c>
      <c r="V57" s="215">
        <f t="shared" si="11"/>
        <v>63240.575029287953</v>
      </c>
      <c r="W57" s="216">
        <f t="shared" si="12"/>
        <v>0</v>
      </c>
      <c r="X57" s="216">
        <f t="shared" si="13"/>
        <v>0.5</v>
      </c>
      <c r="Y57" s="216">
        <f t="shared" si="14"/>
        <v>0.5</v>
      </c>
      <c r="Z57" s="216">
        <f t="shared" si="15"/>
        <v>0</v>
      </c>
    </row>
    <row r="58" spans="1:26" x14ac:dyDescent="0.35">
      <c r="A58" s="211" t="s">
        <v>2476</v>
      </c>
      <c r="B58" s="204" t="s">
        <v>1563</v>
      </c>
      <c r="C58" s="212">
        <v>11045</v>
      </c>
      <c r="D58" s="204" t="s">
        <v>2532</v>
      </c>
      <c r="E58" s="204" t="s">
        <v>949</v>
      </c>
      <c r="F58" s="204" t="s">
        <v>954</v>
      </c>
      <c r="G58" s="204">
        <v>36</v>
      </c>
      <c r="H58" s="204">
        <v>20452</v>
      </c>
      <c r="I58" s="211">
        <v>5</v>
      </c>
      <c r="J58" s="204" t="s">
        <v>955</v>
      </c>
      <c r="K58" s="213">
        <v>49665704.399999999</v>
      </c>
      <c r="L58" s="213">
        <v>4493769.47</v>
      </c>
      <c r="M58" s="213">
        <v>2109899</v>
      </c>
      <c r="N58" s="213">
        <v>2037842.19</v>
      </c>
      <c r="O58" s="214">
        <v>51155197.428870276</v>
      </c>
      <c r="P58" s="214">
        <v>6418801.828175731</v>
      </c>
      <c r="Q58" s="214">
        <v>2357449.5108368201</v>
      </c>
      <c r="R58" s="214">
        <v>2224992.7349707121</v>
      </c>
      <c r="S58" s="215">
        <f t="shared" si="8"/>
        <v>-1489493.0288702771</v>
      </c>
      <c r="T58" s="215">
        <f t="shared" si="9"/>
        <v>-1925032.3581757313</v>
      </c>
      <c r="U58" s="215">
        <f t="shared" si="10"/>
        <v>-247550.51083682012</v>
      </c>
      <c r="V58" s="215">
        <f t="shared" si="11"/>
        <v>-187150.54497071216</v>
      </c>
      <c r="W58" s="216">
        <f t="shared" si="12"/>
        <v>0.5</v>
      </c>
      <c r="X58" s="216">
        <f t="shared" si="13"/>
        <v>0.5</v>
      </c>
      <c r="Y58" s="216">
        <f t="shared" si="14"/>
        <v>0.5</v>
      </c>
      <c r="Z58" s="216">
        <f t="shared" si="15"/>
        <v>0.5</v>
      </c>
    </row>
    <row r="59" spans="1:26" x14ac:dyDescent="0.35">
      <c r="A59" s="211" t="s">
        <v>2476</v>
      </c>
      <c r="B59" s="204" t="s">
        <v>1563</v>
      </c>
      <c r="C59" s="212">
        <v>11448</v>
      </c>
      <c r="D59" s="204" t="s">
        <v>2533</v>
      </c>
      <c r="E59" s="204" t="s">
        <v>949</v>
      </c>
      <c r="F59" s="204" t="s">
        <v>957</v>
      </c>
      <c r="G59" s="204">
        <v>200</v>
      </c>
      <c r="H59" s="204">
        <v>64860</v>
      </c>
      <c r="I59" s="211">
        <v>13</v>
      </c>
      <c r="J59" s="204" t="s">
        <v>958</v>
      </c>
      <c r="K59" s="213">
        <v>291087094.23999995</v>
      </c>
      <c r="L59" s="213">
        <v>73134653.370000005</v>
      </c>
      <c r="M59" s="213">
        <v>11210933.310000001</v>
      </c>
      <c r="N59" s="213">
        <v>70342986.069999993</v>
      </c>
      <c r="O59" s="214">
        <v>159071625.43235096</v>
      </c>
      <c r="P59" s="214">
        <v>35768825.14705883</v>
      </c>
      <c r="Q59" s="214">
        <v>10895779.852352938</v>
      </c>
      <c r="R59" s="214">
        <v>15397843.555486277</v>
      </c>
      <c r="S59" s="215">
        <f t="shared" si="8"/>
        <v>132015468.80764899</v>
      </c>
      <c r="T59" s="215">
        <f t="shared" si="9"/>
        <v>37365828.222941175</v>
      </c>
      <c r="U59" s="215">
        <f t="shared" si="10"/>
        <v>315153.45764706284</v>
      </c>
      <c r="V59" s="215">
        <f t="shared" si="11"/>
        <v>54945142.514513716</v>
      </c>
      <c r="W59" s="216">
        <f t="shared" si="12"/>
        <v>0</v>
      </c>
      <c r="X59" s="216">
        <f t="shared" si="13"/>
        <v>0</v>
      </c>
      <c r="Y59" s="216">
        <f t="shared" si="14"/>
        <v>0</v>
      </c>
      <c r="Z59" s="216">
        <f t="shared" si="15"/>
        <v>0</v>
      </c>
    </row>
    <row r="60" spans="1:26" x14ac:dyDescent="0.35">
      <c r="A60" s="211" t="s">
        <v>2476</v>
      </c>
      <c r="B60" s="204" t="s">
        <v>1563</v>
      </c>
      <c r="C60" s="212">
        <v>21356</v>
      </c>
      <c r="D60" s="204" t="s">
        <v>2534</v>
      </c>
      <c r="E60" s="204" t="s">
        <v>949</v>
      </c>
      <c r="F60" s="204" t="s">
        <v>976</v>
      </c>
      <c r="G60" s="204">
        <v>30</v>
      </c>
      <c r="H60" s="204">
        <v>20419</v>
      </c>
      <c r="I60" s="211">
        <v>3</v>
      </c>
      <c r="J60" s="204" t="s">
        <v>1025</v>
      </c>
      <c r="K60" s="213">
        <v>37526231.43</v>
      </c>
      <c r="L60" s="213">
        <v>4091005.76</v>
      </c>
      <c r="M60" s="213">
        <v>1812957.74</v>
      </c>
      <c r="N60" s="213">
        <v>1424473.1</v>
      </c>
      <c r="O60" s="214">
        <v>25186345.373170733</v>
      </c>
      <c r="P60" s="214">
        <v>4397787.6184634157</v>
      </c>
      <c r="Q60" s="214">
        <v>1958585.7860975608</v>
      </c>
      <c r="R60" s="214">
        <v>1610477.358585366</v>
      </c>
      <c r="S60" s="215">
        <f t="shared" si="8"/>
        <v>12339886.056829266</v>
      </c>
      <c r="T60" s="215">
        <f t="shared" si="9"/>
        <v>-306781.85846341588</v>
      </c>
      <c r="U60" s="215">
        <f t="shared" si="10"/>
        <v>-145628.04609756079</v>
      </c>
      <c r="V60" s="215">
        <f t="shared" si="11"/>
        <v>-186004.25858536595</v>
      </c>
      <c r="W60" s="216">
        <f t="shared" si="12"/>
        <v>0</v>
      </c>
      <c r="X60" s="216">
        <f t="shared" si="13"/>
        <v>0.5</v>
      </c>
      <c r="Y60" s="216">
        <f t="shared" si="14"/>
        <v>0.5</v>
      </c>
      <c r="Z60" s="216">
        <f t="shared" si="15"/>
        <v>0.5</v>
      </c>
    </row>
    <row r="61" spans="1:26" x14ac:dyDescent="0.35">
      <c r="A61" s="211" t="s">
        <v>2476</v>
      </c>
      <c r="B61" s="204" t="s">
        <v>1563</v>
      </c>
      <c r="C61" s="212">
        <v>28778</v>
      </c>
      <c r="D61" s="204" t="s">
        <v>2535</v>
      </c>
      <c r="E61" s="204" t="s">
        <v>949</v>
      </c>
      <c r="F61" s="204" t="s">
        <v>976</v>
      </c>
      <c r="G61" s="204">
        <v>0</v>
      </c>
      <c r="H61" s="204">
        <v>12025</v>
      </c>
      <c r="I61" s="211">
        <v>2</v>
      </c>
      <c r="J61" s="204" t="s">
        <v>977</v>
      </c>
      <c r="K61" s="213">
        <v>22146924.530000001</v>
      </c>
      <c r="L61" s="213">
        <v>2012213.85</v>
      </c>
      <c r="M61" s="213">
        <v>855931.34</v>
      </c>
      <c r="N61" s="213">
        <v>918441.76</v>
      </c>
      <c r="O61" s="214">
        <v>28032721.354186043</v>
      </c>
      <c r="P61" s="214">
        <v>3244328.213488372</v>
      </c>
      <c r="Q61" s="214">
        <v>1439574.6520930233</v>
      </c>
      <c r="R61" s="214">
        <v>1159326.0397674416</v>
      </c>
      <c r="S61" s="215">
        <f t="shared" si="8"/>
        <v>-5885796.824186042</v>
      </c>
      <c r="T61" s="215">
        <f t="shared" si="9"/>
        <v>-1232114.3634883719</v>
      </c>
      <c r="U61" s="215">
        <f t="shared" si="10"/>
        <v>-583643.31209302333</v>
      </c>
      <c r="V61" s="215">
        <f t="shared" si="11"/>
        <v>-240884.27976744156</v>
      </c>
      <c r="W61" s="216">
        <f t="shared" si="12"/>
        <v>0.5</v>
      </c>
      <c r="X61" s="216">
        <f t="shared" si="13"/>
        <v>0.5</v>
      </c>
      <c r="Y61" s="216">
        <f t="shared" si="14"/>
        <v>0.5</v>
      </c>
      <c r="Z61" s="216">
        <f t="shared" si="15"/>
        <v>0.5</v>
      </c>
    </row>
    <row r="62" spans="1:26" x14ac:dyDescent="0.35">
      <c r="A62" s="211" t="s">
        <v>2476</v>
      </c>
      <c r="B62" s="204" t="s">
        <v>1563</v>
      </c>
      <c r="C62" s="212">
        <v>28811</v>
      </c>
      <c r="D62" s="204" t="s">
        <v>2536</v>
      </c>
      <c r="E62" s="204" t="s">
        <v>949</v>
      </c>
      <c r="F62" s="204" t="s">
        <v>976</v>
      </c>
      <c r="G62" s="204">
        <v>0</v>
      </c>
      <c r="H62" s="204">
        <v>36259</v>
      </c>
      <c r="I62" s="211">
        <v>4</v>
      </c>
      <c r="J62" s="204" t="s">
        <v>1088</v>
      </c>
      <c r="K62" s="213">
        <v>31319905.440000001</v>
      </c>
      <c r="L62" s="213">
        <v>6377597.6699999999</v>
      </c>
      <c r="M62" s="213">
        <v>1871628.5</v>
      </c>
      <c r="N62" s="213">
        <v>2851297.4</v>
      </c>
      <c r="O62" s="214">
        <v>28301895.552307688</v>
      </c>
      <c r="P62" s="214">
        <v>5381122.1592307696</v>
      </c>
      <c r="Q62" s="214">
        <v>2108301.5253846152</v>
      </c>
      <c r="R62" s="214">
        <v>2298805.0276923077</v>
      </c>
      <c r="S62" s="215">
        <f t="shared" si="8"/>
        <v>3018009.8876923136</v>
      </c>
      <c r="T62" s="215">
        <f t="shared" si="9"/>
        <v>996475.51076923031</v>
      </c>
      <c r="U62" s="215">
        <f t="shared" si="10"/>
        <v>-236673.02538461518</v>
      </c>
      <c r="V62" s="215">
        <f t="shared" si="11"/>
        <v>552492.37230769219</v>
      </c>
      <c r="W62" s="216">
        <f t="shared" si="12"/>
        <v>0</v>
      </c>
      <c r="X62" s="216">
        <f t="shared" si="13"/>
        <v>0</v>
      </c>
      <c r="Y62" s="216">
        <f t="shared" si="14"/>
        <v>0.5</v>
      </c>
      <c r="Z62" s="216">
        <f t="shared" si="15"/>
        <v>0</v>
      </c>
    </row>
    <row r="63" spans="1:26" x14ac:dyDescent="0.35">
      <c r="A63" s="211" t="s">
        <v>2476</v>
      </c>
      <c r="B63" s="204" t="s">
        <v>1563</v>
      </c>
      <c r="C63" s="212">
        <v>28815</v>
      </c>
      <c r="D63" s="204" t="s">
        <v>2537</v>
      </c>
      <c r="E63" s="204" t="s">
        <v>949</v>
      </c>
      <c r="F63" s="204" t="s">
        <v>976</v>
      </c>
      <c r="G63" s="204">
        <v>0</v>
      </c>
      <c r="H63" s="204">
        <v>29190</v>
      </c>
      <c r="I63" s="211">
        <v>4</v>
      </c>
      <c r="J63" s="204" t="s">
        <v>1088</v>
      </c>
      <c r="K63" s="213">
        <v>25777715.449999999</v>
      </c>
      <c r="L63" s="213">
        <v>4402785.34</v>
      </c>
      <c r="M63" s="213">
        <v>1763549.8</v>
      </c>
      <c r="N63" s="213">
        <v>2892518</v>
      </c>
      <c r="O63" s="214">
        <v>28301895.552307688</v>
      </c>
      <c r="P63" s="214">
        <v>5381122.1592307696</v>
      </c>
      <c r="Q63" s="214">
        <v>2108301.5253846152</v>
      </c>
      <c r="R63" s="214">
        <v>2298805.0276923077</v>
      </c>
      <c r="S63" s="215">
        <f t="shared" si="8"/>
        <v>-2524180.1023076884</v>
      </c>
      <c r="T63" s="215">
        <f t="shared" si="9"/>
        <v>-978336.81923076976</v>
      </c>
      <c r="U63" s="215">
        <f t="shared" si="10"/>
        <v>-344751.72538461513</v>
      </c>
      <c r="V63" s="215">
        <f t="shared" si="11"/>
        <v>593712.97230769228</v>
      </c>
      <c r="W63" s="216">
        <f t="shared" si="12"/>
        <v>0.5</v>
      </c>
      <c r="X63" s="216">
        <f t="shared" si="13"/>
        <v>0.5</v>
      </c>
      <c r="Y63" s="216">
        <f t="shared" si="14"/>
        <v>0.5</v>
      </c>
      <c r="Z63" s="216">
        <f t="shared" si="15"/>
        <v>0</v>
      </c>
    </row>
    <row r="64" spans="1:26" x14ac:dyDescent="0.35">
      <c r="A64" s="211" t="s">
        <v>2476</v>
      </c>
      <c r="B64" s="204" t="s">
        <v>1573</v>
      </c>
      <c r="C64" s="212">
        <v>10704</v>
      </c>
      <c r="D64" s="204" t="s">
        <v>2538</v>
      </c>
      <c r="E64" s="204" t="s">
        <v>982</v>
      </c>
      <c r="F64" s="204" t="s">
        <v>1009</v>
      </c>
      <c r="G64" s="204">
        <v>313</v>
      </c>
      <c r="H64" s="204">
        <v>99787</v>
      </c>
      <c r="I64" s="211">
        <v>16</v>
      </c>
      <c r="J64" s="204" t="s">
        <v>1048</v>
      </c>
      <c r="K64" s="213">
        <v>327149205.15999997</v>
      </c>
      <c r="L64" s="213">
        <v>75240373.959999993</v>
      </c>
      <c r="M64" s="213">
        <v>25881449.48</v>
      </c>
      <c r="N64" s="213">
        <v>49889169.530000001</v>
      </c>
      <c r="O64" s="214">
        <v>373314029.49870956</v>
      </c>
      <c r="P64" s="214">
        <v>104051425.80354841</v>
      </c>
      <c r="Q64" s="214">
        <v>19708772.522258058</v>
      </c>
      <c r="R64" s="214">
        <v>51229935.143870972</v>
      </c>
      <c r="S64" s="215">
        <f t="shared" si="8"/>
        <v>-46164824.338709593</v>
      </c>
      <c r="T64" s="215">
        <f t="shared" si="9"/>
        <v>-28811051.843548417</v>
      </c>
      <c r="U64" s="215">
        <f t="shared" si="10"/>
        <v>6172676.9577419423</v>
      </c>
      <c r="V64" s="215">
        <f t="shared" si="11"/>
        <v>-1340765.6138709709</v>
      </c>
      <c r="W64" s="216">
        <f t="shared" si="12"/>
        <v>0.5</v>
      </c>
      <c r="X64" s="216">
        <f t="shared" si="13"/>
        <v>0.5</v>
      </c>
      <c r="Y64" s="216">
        <f t="shared" si="14"/>
        <v>0</v>
      </c>
      <c r="Z64" s="216">
        <f t="shared" si="15"/>
        <v>0.5</v>
      </c>
    </row>
    <row r="65" spans="1:26" x14ac:dyDescent="0.35">
      <c r="A65" s="211" t="s">
        <v>2476</v>
      </c>
      <c r="B65" s="204" t="s">
        <v>1573</v>
      </c>
      <c r="C65" s="212">
        <v>10991</v>
      </c>
      <c r="D65" s="204" t="s">
        <v>2539</v>
      </c>
      <c r="E65" s="204" t="s">
        <v>949</v>
      </c>
      <c r="F65" s="204" t="s">
        <v>954</v>
      </c>
      <c r="G65" s="204">
        <v>75</v>
      </c>
      <c r="H65" s="204">
        <v>70888</v>
      </c>
      <c r="I65" s="211">
        <v>7</v>
      </c>
      <c r="J65" s="204" t="s">
        <v>964</v>
      </c>
      <c r="K65" s="213">
        <v>90443689.439999998</v>
      </c>
      <c r="L65" s="213">
        <v>16654794.539999999</v>
      </c>
      <c r="M65" s="213">
        <v>5738385.7300000004</v>
      </c>
      <c r="N65" s="213">
        <v>7024230.3200000003</v>
      </c>
      <c r="O65" s="214">
        <v>99307122.372962952</v>
      </c>
      <c r="P65" s="214">
        <v>17529662.72925926</v>
      </c>
      <c r="Q65" s="214">
        <v>6265408.9014814831</v>
      </c>
      <c r="R65" s="214">
        <v>5555206.0740740765</v>
      </c>
      <c r="S65" s="215">
        <f t="shared" si="8"/>
        <v>-8863432.932962954</v>
      </c>
      <c r="T65" s="215">
        <f t="shared" si="9"/>
        <v>-874868.18925926089</v>
      </c>
      <c r="U65" s="215">
        <f t="shared" si="10"/>
        <v>-527023.17148148268</v>
      </c>
      <c r="V65" s="215">
        <f t="shared" si="11"/>
        <v>1469024.2459259238</v>
      </c>
      <c r="W65" s="216">
        <f t="shared" si="12"/>
        <v>0.5</v>
      </c>
      <c r="X65" s="216">
        <f t="shared" si="13"/>
        <v>0.5</v>
      </c>
      <c r="Y65" s="216">
        <f t="shared" si="14"/>
        <v>0.5</v>
      </c>
      <c r="Z65" s="216">
        <f t="shared" si="15"/>
        <v>0</v>
      </c>
    </row>
    <row r="66" spans="1:26" x14ac:dyDescent="0.35">
      <c r="A66" s="211" t="s">
        <v>2476</v>
      </c>
      <c r="B66" s="204" t="s">
        <v>1573</v>
      </c>
      <c r="C66" s="212">
        <v>10992</v>
      </c>
      <c r="D66" s="204" t="s">
        <v>2540</v>
      </c>
      <c r="E66" s="204" t="s">
        <v>949</v>
      </c>
      <c r="F66" s="204" t="s">
        <v>954</v>
      </c>
      <c r="G66" s="204">
        <v>35</v>
      </c>
      <c r="H66" s="204">
        <v>47530</v>
      </c>
      <c r="I66" s="211">
        <v>6</v>
      </c>
      <c r="J66" s="204" t="s">
        <v>960</v>
      </c>
      <c r="K66" s="213">
        <v>61776434.080000006</v>
      </c>
      <c r="L66" s="213">
        <v>11958927.810000001</v>
      </c>
      <c r="M66" s="213">
        <v>3746857.47</v>
      </c>
      <c r="N66" s="213">
        <v>3833657.38</v>
      </c>
      <c r="O66" s="214">
        <v>70881744.234049574</v>
      </c>
      <c r="P66" s="214">
        <v>11504139.648801653</v>
      </c>
      <c r="Q66" s="214">
        <v>3935360.6941735544</v>
      </c>
      <c r="R66" s="214">
        <v>3693740.1064462806</v>
      </c>
      <c r="S66" s="215">
        <f t="shared" si="8"/>
        <v>-9105310.1540495679</v>
      </c>
      <c r="T66" s="215">
        <f t="shared" si="9"/>
        <v>454788.16119834781</v>
      </c>
      <c r="U66" s="215">
        <f t="shared" si="10"/>
        <v>-188503.22417355422</v>
      </c>
      <c r="V66" s="215">
        <f t="shared" si="11"/>
        <v>139917.27355371928</v>
      </c>
      <c r="W66" s="216">
        <f t="shared" si="12"/>
        <v>0.5</v>
      </c>
      <c r="X66" s="216">
        <f t="shared" si="13"/>
        <v>0</v>
      </c>
      <c r="Y66" s="216">
        <f t="shared" si="14"/>
        <v>0.5</v>
      </c>
      <c r="Z66" s="216">
        <f t="shared" si="15"/>
        <v>0</v>
      </c>
    </row>
    <row r="67" spans="1:26" x14ac:dyDescent="0.35">
      <c r="A67" s="211" t="s">
        <v>2476</v>
      </c>
      <c r="B67" s="204" t="s">
        <v>1573</v>
      </c>
      <c r="C67" s="212">
        <v>10993</v>
      </c>
      <c r="D67" s="204" t="s">
        <v>2541</v>
      </c>
      <c r="E67" s="204" t="s">
        <v>949</v>
      </c>
      <c r="F67" s="204" t="s">
        <v>950</v>
      </c>
      <c r="G67" s="204">
        <v>94</v>
      </c>
      <c r="H67" s="204">
        <v>84791</v>
      </c>
      <c r="I67" s="211">
        <v>10</v>
      </c>
      <c r="J67" s="204" t="s">
        <v>951</v>
      </c>
      <c r="K67" s="213">
        <v>102442796.57000001</v>
      </c>
      <c r="L67" s="213">
        <v>23622125.550000001</v>
      </c>
      <c r="M67" s="213">
        <v>6804486.4000000004</v>
      </c>
      <c r="N67" s="213">
        <v>10162340.859999999</v>
      </c>
      <c r="O67" s="214">
        <v>111526622.57362071</v>
      </c>
      <c r="P67" s="214">
        <v>20868822.015862063</v>
      </c>
      <c r="Q67" s="214">
        <v>6866884.3753965506</v>
      </c>
      <c r="R67" s="214">
        <v>7076590.5048275851</v>
      </c>
      <c r="S67" s="215">
        <f t="shared" si="8"/>
        <v>-9083826.003620699</v>
      </c>
      <c r="T67" s="215">
        <f t="shared" si="9"/>
        <v>2753303.5341379382</v>
      </c>
      <c r="U67" s="215">
        <f t="shared" si="10"/>
        <v>-62397.97539655026</v>
      </c>
      <c r="V67" s="215">
        <f t="shared" si="11"/>
        <v>3085750.3551724143</v>
      </c>
      <c r="W67" s="216">
        <f t="shared" si="12"/>
        <v>0.5</v>
      </c>
      <c r="X67" s="216">
        <f t="shared" si="13"/>
        <v>0</v>
      </c>
      <c r="Y67" s="216">
        <f t="shared" si="14"/>
        <v>0.5</v>
      </c>
      <c r="Z67" s="216">
        <f t="shared" si="15"/>
        <v>0</v>
      </c>
    </row>
    <row r="68" spans="1:26" x14ac:dyDescent="0.35">
      <c r="A68" s="211" t="s">
        <v>2476</v>
      </c>
      <c r="B68" s="204" t="s">
        <v>1573</v>
      </c>
      <c r="C68" s="212">
        <v>10994</v>
      </c>
      <c r="D68" s="204" t="s">
        <v>2542</v>
      </c>
      <c r="E68" s="204" t="s">
        <v>949</v>
      </c>
      <c r="F68" s="204" t="s">
        <v>954</v>
      </c>
      <c r="G68" s="204">
        <v>51</v>
      </c>
      <c r="H68" s="204">
        <v>53839</v>
      </c>
      <c r="I68" s="211">
        <v>6</v>
      </c>
      <c r="J68" s="204" t="s">
        <v>960</v>
      </c>
      <c r="K68" s="213">
        <v>65916018.32</v>
      </c>
      <c r="L68" s="213">
        <v>13073127.949999999</v>
      </c>
      <c r="M68" s="213">
        <v>3938847.23</v>
      </c>
      <c r="N68" s="213">
        <v>6764904.2699999996</v>
      </c>
      <c r="O68" s="214">
        <v>70881744.234049574</v>
      </c>
      <c r="P68" s="214">
        <v>11504139.648801653</v>
      </c>
      <c r="Q68" s="214">
        <v>3935360.6941735544</v>
      </c>
      <c r="R68" s="214">
        <v>3693740.1064462806</v>
      </c>
      <c r="S68" s="215">
        <f t="shared" si="8"/>
        <v>-4965725.9140495732</v>
      </c>
      <c r="T68" s="215">
        <f t="shared" si="9"/>
        <v>1568988.3011983465</v>
      </c>
      <c r="U68" s="215">
        <f t="shared" si="10"/>
        <v>3486.5358264455572</v>
      </c>
      <c r="V68" s="215">
        <f t="shared" si="11"/>
        <v>3071164.1635537189</v>
      </c>
      <c r="W68" s="216">
        <f t="shared" si="12"/>
        <v>0.5</v>
      </c>
      <c r="X68" s="216">
        <f t="shared" si="13"/>
        <v>0</v>
      </c>
      <c r="Y68" s="216">
        <f t="shared" si="14"/>
        <v>0</v>
      </c>
      <c r="Z68" s="216">
        <f t="shared" si="15"/>
        <v>0</v>
      </c>
    </row>
    <row r="69" spans="1:26" x14ac:dyDescent="0.35">
      <c r="A69" s="211" t="s">
        <v>2476</v>
      </c>
      <c r="B69" s="204" t="s">
        <v>1573</v>
      </c>
      <c r="C69" s="212">
        <v>23367</v>
      </c>
      <c r="D69" s="204" t="s">
        <v>2543</v>
      </c>
      <c r="E69" s="204" t="s">
        <v>949</v>
      </c>
      <c r="F69" s="204" t="s">
        <v>954</v>
      </c>
      <c r="G69" s="204">
        <v>40</v>
      </c>
      <c r="H69" s="204">
        <v>29349</v>
      </c>
      <c r="I69" s="211">
        <v>5</v>
      </c>
      <c r="J69" s="204" t="s">
        <v>955</v>
      </c>
      <c r="K69" s="213">
        <v>46647528.68</v>
      </c>
      <c r="L69" s="213">
        <v>9225388.6600000001</v>
      </c>
      <c r="M69" s="213">
        <v>3224394.74</v>
      </c>
      <c r="N69" s="213">
        <v>3305424.58</v>
      </c>
      <c r="O69" s="214">
        <v>51155197.428870276</v>
      </c>
      <c r="P69" s="214">
        <v>6418801.828175731</v>
      </c>
      <c r="Q69" s="214">
        <v>2357449.5108368201</v>
      </c>
      <c r="R69" s="214">
        <v>2224992.7349707121</v>
      </c>
      <c r="S69" s="215">
        <f t="shared" si="8"/>
        <v>-4507668.7488702759</v>
      </c>
      <c r="T69" s="215">
        <f t="shared" si="9"/>
        <v>2806586.8318242691</v>
      </c>
      <c r="U69" s="215">
        <f t="shared" si="10"/>
        <v>866945.22916318011</v>
      </c>
      <c r="V69" s="215">
        <f t="shared" si="11"/>
        <v>1080431.845029288</v>
      </c>
      <c r="W69" s="216">
        <f t="shared" si="12"/>
        <v>0.5</v>
      </c>
      <c r="X69" s="216">
        <f t="shared" si="13"/>
        <v>0</v>
      </c>
      <c r="Y69" s="216">
        <f t="shared" si="14"/>
        <v>0</v>
      </c>
      <c r="Z69" s="216">
        <f t="shared" si="15"/>
        <v>0</v>
      </c>
    </row>
    <row r="70" spans="1:26" x14ac:dyDescent="0.35">
      <c r="A70" s="211" t="s">
        <v>2476</v>
      </c>
      <c r="B70" s="204" t="s">
        <v>1580</v>
      </c>
      <c r="C70" s="212">
        <v>10671</v>
      </c>
      <c r="D70" s="204" t="s">
        <v>2544</v>
      </c>
      <c r="E70" s="204" t="s">
        <v>945</v>
      </c>
      <c r="F70" s="204" t="s">
        <v>946</v>
      </c>
      <c r="G70" s="204">
        <v>924</v>
      </c>
      <c r="H70" s="204">
        <v>251951</v>
      </c>
      <c r="I70" s="211">
        <v>19</v>
      </c>
      <c r="J70" s="204" t="s">
        <v>1974</v>
      </c>
      <c r="K70" s="213">
        <v>1280738316.5199997</v>
      </c>
      <c r="L70" s="213">
        <v>679283850.44000006</v>
      </c>
      <c r="M70" s="213">
        <v>81777946.319999993</v>
      </c>
      <c r="N70" s="213">
        <v>295243756.69</v>
      </c>
      <c r="O70" s="214">
        <v>1069413560.5164287</v>
      </c>
      <c r="P70" s="214">
        <v>521720965.2492857</v>
      </c>
      <c r="Q70" s="214">
        <v>77791071.156428561</v>
      </c>
      <c r="R70" s="214">
        <v>235936701.35071427</v>
      </c>
      <c r="S70" s="215">
        <f t="shared" si="8"/>
        <v>211324756.00357103</v>
      </c>
      <c r="T70" s="215">
        <f t="shared" si="9"/>
        <v>157562885.19071436</v>
      </c>
      <c r="U70" s="215">
        <f t="shared" si="10"/>
        <v>3986875.1635714322</v>
      </c>
      <c r="V70" s="215">
        <f t="shared" si="11"/>
        <v>59307055.339285731</v>
      </c>
      <c r="W70" s="216">
        <f t="shared" si="12"/>
        <v>0</v>
      </c>
      <c r="X70" s="216">
        <f t="shared" si="13"/>
        <v>0</v>
      </c>
      <c r="Y70" s="216">
        <f t="shared" si="14"/>
        <v>0</v>
      </c>
      <c r="Z70" s="216">
        <f t="shared" si="15"/>
        <v>0</v>
      </c>
    </row>
    <row r="71" spans="1:26" x14ac:dyDescent="0.35">
      <c r="A71" s="211" t="s">
        <v>2476</v>
      </c>
      <c r="B71" s="204" t="s">
        <v>1580</v>
      </c>
      <c r="C71" s="212">
        <v>11013</v>
      </c>
      <c r="D71" s="204" t="s">
        <v>2545</v>
      </c>
      <c r="E71" s="204" t="s">
        <v>949</v>
      </c>
      <c r="F71" s="204" t="s">
        <v>954</v>
      </c>
      <c r="G71" s="204">
        <v>35</v>
      </c>
      <c r="H71" s="204">
        <v>51610</v>
      </c>
      <c r="I71" s="211">
        <v>6</v>
      </c>
      <c r="J71" s="204" t="s">
        <v>960</v>
      </c>
      <c r="K71" s="213">
        <v>68696305.700000018</v>
      </c>
      <c r="L71" s="213">
        <v>13225444.51</v>
      </c>
      <c r="M71" s="213">
        <v>4514630.0999999996</v>
      </c>
      <c r="N71" s="213">
        <v>4823805.45</v>
      </c>
      <c r="O71" s="214">
        <v>70881744.234049574</v>
      </c>
      <c r="P71" s="214">
        <v>11504139.648801653</v>
      </c>
      <c r="Q71" s="214">
        <v>3935360.6941735544</v>
      </c>
      <c r="R71" s="214">
        <v>3693740.1064462806</v>
      </c>
      <c r="S71" s="215">
        <f t="shared" si="8"/>
        <v>-2185438.5340495557</v>
      </c>
      <c r="T71" s="215">
        <f t="shared" si="9"/>
        <v>1721304.8611983471</v>
      </c>
      <c r="U71" s="215">
        <f t="shared" si="10"/>
        <v>579269.4058264452</v>
      </c>
      <c r="V71" s="215">
        <f t="shared" si="11"/>
        <v>1130065.3435537196</v>
      </c>
      <c r="W71" s="216">
        <f t="shared" si="12"/>
        <v>0.5</v>
      </c>
      <c r="X71" s="216">
        <f t="shared" si="13"/>
        <v>0</v>
      </c>
      <c r="Y71" s="216">
        <f t="shared" si="14"/>
        <v>0</v>
      </c>
      <c r="Z71" s="216">
        <f t="shared" si="15"/>
        <v>0</v>
      </c>
    </row>
    <row r="72" spans="1:26" x14ac:dyDescent="0.35">
      <c r="A72" s="211" t="s">
        <v>2476</v>
      </c>
      <c r="B72" s="204" t="s">
        <v>1580</v>
      </c>
      <c r="C72" s="212">
        <v>11014</v>
      </c>
      <c r="D72" s="204" t="s">
        <v>2546</v>
      </c>
      <c r="E72" s="204" t="s">
        <v>949</v>
      </c>
      <c r="F72" s="204" t="s">
        <v>954</v>
      </c>
      <c r="G72" s="204">
        <v>42</v>
      </c>
      <c r="H72" s="204">
        <v>49937</v>
      </c>
      <c r="I72" s="211">
        <v>6</v>
      </c>
      <c r="J72" s="204" t="s">
        <v>960</v>
      </c>
      <c r="K72" s="213">
        <v>68345441.939999998</v>
      </c>
      <c r="L72" s="213">
        <v>7874477.7599999998</v>
      </c>
      <c r="M72" s="213">
        <v>3579452.3</v>
      </c>
      <c r="N72" s="213">
        <v>4162728.29</v>
      </c>
      <c r="O72" s="214">
        <v>70881744.234049574</v>
      </c>
      <c r="P72" s="214">
        <v>11504139.648801653</v>
      </c>
      <c r="Q72" s="214">
        <v>3935360.6941735544</v>
      </c>
      <c r="R72" s="214">
        <v>3693740.1064462806</v>
      </c>
      <c r="S72" s="215">
        <f t="shared" si="8"/>
        <v>-2536302.2940495759</v>
      </c>
      <c r="T72" s="215">
        <f t="shared" si="9"/>
        <v>-3629661.8888016529</v>
      </c>
      <c r="U72" s="215">
        <f t="shared" si="10"/>
        <v>-355908.39417355461</v>
      </c>
      <c r="V72" s="215">
        <f t="shared" si="11"/>
        <v>468988.18355371943</v>
      </c>
      <c r="W72" s="216">
        <f t="shared" si="12"/>
        <v>0.5</v>
      </c>
      <c r="X72" s="216">
        <f t="shared" si="13"/>
        <v>0.5</v>
      </c>
      <c r="Y72" s="216">
        <f t="shared" si="14"/>
        <v>0.5</v>
      </c>
      <c r="Z72" s="216">
        <f t="shared" si="15"/>
        <v>0</v>
      </c>
    </row>
    <row r="73" spans="1:26" x14ac:dyDescent="0.35">
      <c r="A73" s="211" t="s">
        <v>2476</v>
      </c>
      <c r="B73" s="204" t="s">
        <v>1580</v>
      </c>
      <c r="C73" s="212">
        <v>11015</v>
      </c>
      <c r="D73" s="204" t="s">
        <v>2547</v>
      </c>
      <c r="E73" s="204" t="s">
        <v>982</v>
      </c>
      <c r="F73" s="204" t="s">
        <v>983</v>
      </c>
      <c r="G73" s="204">
        <v>154</v>
      </c>
      <c r="H73" s="204">
        <v>85150</v>
      </c>
      <c r="I73" s="211">
        <v>14</v>
      </c>
      <c r="J73" s="204" t="s">
        <v>1978</v>
      </c>
      <c r="K73" s="213">
        <v>199717375.80000001</v>
      </c>
      <c r="L73" s="213">
        <v>63193295.909999996</v>
      </c>
      <c r="M73" s="213">
        <v>19554420.649999999</v>
      </c>
      <c r="N73" s="213">
        <v>22894165.539999999</v>
      </c>
      <c r="O73" s="214">
        <v>209376935.21214288</v>
      </c>
      <c r="P73" s="214">
        <v>46364238.803571425</v>
      </c>
      <c r="Q73" s="214">
        <v>13350023.609999999</v>
      </c>
      <c r="R73" s="214">
        <v>26555949.867142852</v>
      </c>
      <c r="S73" s="215">
        <f t="shared" si="8"/>
        <v>-9659559.4121428728</v>
      </c>
      <c r="T73" s="215">
        <f t="shared" si="9"/>
        <v>16829057.106428571</v>
      </c>
      <c r="U73" s="215">
        <f t="shared" si="10"/>
        <v>6204397.0399999991</v>
      </c>
      <c r="V73" s="215">
        <f t="shared" si="11"/>
        <v>-3661784.3271428533</v>
      </c>
      <c r="W73" s="216">
        <f t="shared" si="12"/>
        <v>0.5</v>
      </c>
      <c r="X73" s="216">
        <f t="shared" si="13"/>
        <v>0</v>
      </c>
      <c r="Y73" s="216">
        <f t="shared" si="14"/>
        <v>0</v>
      </c>
      <c r="Z73" s="216">
        <f t="shared" si="15"/>
        <v>0.5</v>
      </c>
    </row>
    <row r="74" spans="1:26" x14ac:dyDescent="0.35">
      <c r="A74" s="211" t="s">
        <v>2476</v>
      </c>
      <c r="B74" s="204" t="s">
        <v>1580</v>
      </c>
      <c r="C74" s="212">
        <v>11016</v>
      </c>
      <c r="D74" s="204" t="s">
        <v>2548</v>
      </c>
      <c r="E74" s="204" t="s">
        <v>949</v>
      </c>
      <c r="F74" s="204" t="s">
        <v>976</v>
      </c>
      <c r="G74" s="204">
        <v>10</v>
      </c>
      <c r="H74" s="204">
        <v>3721</v>
      </c>
      <c r="I74" s="211">
        <v>2</v>
      </c>
      <c r="J74" s="204" t="s">
        <v>977</v>
      </c>
      <c r="K74" s="213">
        <v>21004415.789999999</v>
      </c>
      <c r="L74" s="213">
        <v>1358911.19</v>
      </c>
      <c r="M74" s="213">
        <v>693374.2</v>
      </c>
      <c r="N74" s="213">
        <v>690082.48</v>
      </c>
      <c r="O74" s="214">
        <v>28032721.354186043</v>
      </c>
      <c r="P74" s="214">
        <v>3244328.213488372</v>
      </c>
      <c r="Q74" s="214">
        <v>1439574.6520930233</v>
      </c>
      <c r="R74" s="214">
        <v>1159326.0397674416</v>
      </c>
      <c r="S74" s="215">
        <f t="shared" si="8"/>
        <v>-7028305.564186044</v>
      </c>
      <c r="T74" s="215">
        <f t="shared" si="9"/>
        <v>-1885417.0234883721</v>
      </c>
      <c r="U74" s="215">
        <f t="shared" si="10"/>
        <v>-746200.45209302334</v>
      </c>
      <c r="V74" s="215">
        <f t="shared" si="11"/>
        <v>-469243.55976744159</v>
      </c>
      <c r="W74" s="216">
        <f t="shared" si="12"/>
        <v>0.5</v>
      </c>
      <c r="X74" s="216">
        <f t="shared" si="13"/>
        <v>0.5</v>
      </c>
      <c r="Y74" s="216">
        <f t="shared" si="14"/>
        <v>0.5</v>
      </c>
      <c r="Z74" s="216">
        <f t="shared" si="15"/>
        <v>0.5</v>
      </c>
    </row>
    <row r="75" spans="1:26" x14ac:dyDescent="0.35">
      <c r="A75" s="211" t="s">
        <v>2476</v>
      </c>
      <c r="B75" s="204" t="s">
        <v>1580</v>
      </c>
      <c r="C75" s="212">
        <v>11017</v>
      </c>
      <c r="D75" s="204" t="s">
        <v>2549</v>
      </c>
      <c r="E75" s="204" t="s">
        <v>949</v>
      </c>
      <c r="F75" s="204" t="s">
        <v>954</v>
      </c>
      <c r="G75" s="204">
        <v>36</v>
      </c>
      <c r="H75" s="204">
        <v>37774</v>
      </c>
      <c r="I75" s="211">
        <v>6</v>
      </c>
      <c r="J75" s="204" t="s">
        <v>960</v>
      </c>
      <c r="K75" s="213">
        <v>53187797.57</v>
      </c>
      <c r="L75" s="213">
        <v>8780278.5800000001</v>
      </c>
      <c r="M75" s="213">
        <v>2613122.08</v>
      </c>
      <c r="N75" s="213">
        <v>2573156.7999999998</v>
      </c>
      <c r="O75" s="214">
        <v>70881744.234049574</v>
      </c>
      <c r="P75" s="214">
        <v>11504139.648801653</v>
      </c>
      <c r="Q75" s="214">
        <v>3935360.6941735544</v>
      </c>
      <c r="R75" s="214">
        <v>3693740.1064462806</v>
      </c>
      <c r="S75" s="215">
        <f t="shared" si="8"/>
        <v>-17693946.664049573</v>
      </c>
      <c r="T75" s="215">
        <f t="shared" si="9"/>
        <v>-2723861.0688016526</v>
      </c>
      <c r="U75" s="215">
        <f t="shared" si="10"/>
        <v>-1322238.6141735543</v>
      </c>
      <c r="V75" s="215">
        <f t="shared" si="11"/>
        <v>-1120583.3064462808</v>
      </c>
      <c r="W75" s="216">
        <f t="shared" si="12"/>
        <v>0.5</v>
      </c>
      <c r="X75" s="216">
        <f t="shared" si="13"/>
        <v>0.5</v>
      </c>
      <c r="Y75" s="216">
        <f t="shared" si="14"/>
        <v>0.5</v>
      </c>
      <c r="Z75" s="216">
        <f t="shared" si="15"/>
        <v>0.5</v>
      </c>
    </row>
    <row r="76" spans="1:26" x14ac:dyDescent="0.35">
      <c r="A76" s="211" t="s">
        <v>2476</v>
      </c>
      <c r="B76" s="204" t="s">
        <v>1580</v>
      </c>
      <c r="C76" s="212">
        <v>11018</v>
      </c>
      <c r="D76" s="204" t="s">
        <v>2550</v>
      </c>
      <c r="E76" s="204" t="s">
        <v>949</v>
      </c>
      <c r="F76" s="204" t="s">
        <v>957</v>
      </c>
      <c r="G76" s="204">
        <v>94</v>
      </c>
      <c r="H76" s="204">
        <v>91591</v>
      </c>
      <c r="I76" s="211">
        <v>12</v>
      </c>
      <c r="J76" s="204" t="s">
        <v>1975</v>
      </c>
      <c r="K76" s="213">
        <v>137829307.02999997</v>
      </c>
      <c r="L76" s="213">
        <v>31047621.579999998</v>
      </c>
      <c r="M76" s="213">
        <v>10781315.810000001</v>
      </c>
      <c r="N76" s="213">
        <v>11083294.33</v>
      </c>
      <c r="O76" s="214">
        <v>118910977.17085718</v>
      </c>
      <c r="P76" s="214">
        <v>24662329.964000002</v>
      </c>
      <c r="Q76" s="214">
        <v>9116910.2614285704</v>
      </c>
      <c r="R76" s="214">
        <v>9085507.5608571451</v>
      </c>
      <c r="S76" s="215">
        <f t="shared" si="8"/>
        <v>18918329.859142795</v>
      </c>
      <c r="T76" s="215">
        <f t="shared" si="9"/>
        <v>6385291.6159999967</v>
      </c>
      <c r="U76" s="215">
        <f t="shared" si="10"/>
        <v>1664405.5485714301</v>
      </c>
      <c r="V76" s="215">
        <f t="shared" si="11"/>
        <v>1997786.769142855</v>
      </c>
      <c r="W76" s="216">
        <f t="shared" si="12"/>
        <v>0</v>
      </c>
      <c r="X76" s="216">
        <f t="shared" si="13"/>
        <v>0</v>
      </c>
      <c r="Y76" s="216">
        <f t="shared" si="14"/>
        <v>0</v>
      </c>
      <c r="Z76" s="216">
        <f t="shared" si="15"/>
        <v>0</v>
      </c>
    </row>
    <row r="77" spans="1:26" x14ac:dyDescent="0.35">
      <c r="A77" s="211" t="s">
        <v>2476</v>
      </c>
      <c r="B77" s="204" t="s">
        <v>1580</v>
      </c>
      <c r="C77" s="212">
        <v>11019</v>
      </c>
      <c r="D77" s="204" t="s">
        <v>2551</v>
      </c>
      <c r="E77" s="204" t="s">
        <v>949</v>
      </c>
      <c r="F77" s="204" t="s">
        <v>954</v>
      </c>
      <c r="G77" s="204">
        <v>30</v>
      </c>
      <c r="H77" s="204">
        <v>25300</v>
      </c>
      <c r="I77" s="211">
        <v>5</v>
      </c>
      <c r="J77" s="204" t="s">
        <v>955</v>
      </c>
      <c r="K77" s="213">
        <v>47835883.480000004</v>
      </c>
      <c r="L77" s="213">
        <v>5585077.0300000003</v>
      </c>
      <c r="M77" s="213">
        <v>2308813.52</v>
      </c>
      <c r="N77" s="213">
        <v>3095067.46</v>
      </c>
      <c r="O77" s="214">
        <v>51155197.428870276</v>
      </c>
      <c r="P77" s="214">
        <v>6418801.828175731</v>
      </c>
      <c r="Q77" s="214">
        <v>2357449.5108368201</v>
      </c>
      <c r="R77" s="214">
        <v>2224992.7349707121</v>
      </c>
      <c r="S77" s="215">
        <f t="shared" si="8"/>
        <v>-3319313.9488702714</v>
      </c>
      <c r="T77" s="215">
        <f t="shared" si="9"/>
        <v>-833724.79817573074</v>
      </c>
      <c r="U77" s="215">
        <f t="shared" si="10"/>
        <v>-48635.9908368201</v>
      </c>
      <c r="V77" s="215">
        <f t="shared" si="11"/>
        <v>870074.72502928786</v>
      </c>
      <c r="W77" s="216">
        <f t="shared" si="12"/>
        <v>0.5</v>
      </c>
      <c r="X77" s="216">
        <f t="shared" si="13"/>
        <v>0.5</v>
      </c>
      <c r="Y77" s="216">
        <f t="shared" si="14"/>
        <v>0.5</v>
      </c>
      <c r="Z77" s="216">
        <f t="shared" si="15"/>
        <v>0</v>
      </c>
    </row>
    <row r="78" spans="1:26" x14ac:dyDescent="0.35">
      <c r="A78" s="211" t="s">
        <v>2476</v>
      </c>
      <c r="B78" s="204" t="s">
        <v>1580</v>
      </c>
      <c r="C78" s="212">
        <v>11020</v>
      </c>
      <c r="D78" s="204" t="s">
        <v>2552</v>
      </c>
      <c r="E78" s="204" t="s">
        <v>949</v>
      </c>
      <c r="F78" s="204" t="s">
        <v>954</v>
      </c>
      <c r="G78" s="204">
        <v>30</v>
      </c>
      <c r="H78" s="204">
        <v>30230</v>
      </c>
      <c r="I78" s="211">
        <v>6</v>
      </c>
      <c r="J78" s="204" t="s">
        <v>960</v>
      </c>
      <c r="K78" s="213">
        <v>41935404.799999997</v>
      </c>
      <c r="L78" s="213">
        <v>5194998.9400000004</v>
      </c>
      <c r="M78" s="213">
        <v>3939179</v>
      </c>
      <c r="N78" s="213">
        <v>2520836.92</v>
      </c>
      <c r="O78" s="214">
        <v>70881744.234049574</v>
      </c>
      <c r="P78" s="214">
        <v>11504139.648801653</v>
      </c>
      <c r="Q78" s="214">
        <v>3935360.6941735544</v>
      </c>
      <c r="R78" s="214">
        <v>3693740.1064462806</v>
      </c>
      <c r="S78" s="215">
        <f t="shared" si="8"/>
        <v>-28946339.434049577</v>
      </c>
      <c r="T78" s="215">
        <f t="shared" si="9"/>
        <v>-6309140.7088016523</v>
      </c>
      <c r="U78" s="215">
        <f t="shared" si="10"/>
        <v>3818.3058264455758</v>
      </c>
      <c r="V78" s="215">
        <f t="shared" si="11"/>
        <v>-1172903.1864462807</v>
      </c>
      <c r="W78" s="216">
        <f t="shared" si="12"/>
        <v>0.5</v>
      </c>
      <c r="X78" s="216">
        <f t="shared" si="13"/>
        <v>0.5</v>
      </c>
      <c r="Y78" s="216">
        <f t="shared" si="14"/>
        <v>0</v>
      </c>
      <c r="Z78" s="216">
        <f t="shared" si="15"/>
        <v>0.5</v>
      </c>
    </row>
    <row r="79" spans="1:26" x14ac:dyDescent="0.35">
      <c r="A79" s="211" t="s">
        <v>2476</v>
      </c>
      <c r="B79" s="204" t="s">
        <v>1580</v>
      </c>
      <c r="C79" s="212">
        <v>11021</v>
      </c>
      <c r="D79" s="204" t="s">
        <v>2553</v>
      </c>
      <c r="E79" s="204" t="s">
        <v>949</v>
      </c>
      <c r="F79" s="204" t="s">
        <v>954</v>
      </c>
      <c r="G79" s="204">
        <v>30</v>
      </c>
      <c r="H79" s="204">
        <v>37328</v>
      </c>
      <c r="I79" s="211">
        <v>6</v>
      </c>
      <c r="J79" s="204" t="s">
        <v>960</v>
      </c>
      <c r="K79" s="213">
        <v>50844738.510000005</v>
      </c>
      <c r="L79" s="213">
        <v>8119942.4400000004</v>
      </c>
      <c r="M79" s="213">
        <v>3195682.22</v>
      </c>
      <c r="N79" s="213">
        <v>2837023.67</v>
      </c>
      <c r="O79" s="214">
        <v>70881744.234049574</v>
      </c>
      <c r="P79" s="214">
        <v>11504139.648801653</v>
      </c>
      <c r="Q79" s="214">
        <v>3935360.6941735544</v>
      </c>
      <c r="R79" s="214">
        <v>3693740.1064462806</v>
      </c>
      <c r="S79" s="215">
        <f t="shared" si="8"/>
        <v>-20037005.724049568</v>
      </c>
      <c r="T79" s="215">
        <f t="shared" si="9"/>
        <v>-3384197.2088016523</v>
      </c>
      <c r="U79" s="215">
        <f t="shared" si="10"/>
        <v>-739678.47417355422</v>
      </c>
      <c r="V79" s="215">
        <f t="shared" si="11"/>
        <v>-856716.43644628068</v>
      </c>
      <c r="W79" s="216">
        <f t="shared" si="12"/>
        <v>0.5</v>
      </c>
      <c r="X79" s="216">
        <f t="shared" si="13"/>
        <v>0.5</v>
      </c>
      <c r="Y79" s="216">
        <f t="shared" si="14"/>
        <v>0.5</v>
      </c>
      <c r="Z79" s="216">
        <f t="shared" si="15"/>
        <v>0.5</v>
      </c>
    </row>
    <row r="80" spans="1:26" x14ac:dyDescent="0.35">
      <c r="A80" s="211" t="s">
        <v>2476</v>
      </c>
      <c r="B80" s="204" t="s">
        <v>1580</v>
      </c>
      <c r="C80" s="212">
        <v>11022</v>
      </c>
      <c r="D80" s="204" t="s">
        <v>2554</v>
      </c>
      <c r="E80" s="204" t="s">
        <v>949</v>
      </c>
      <c r="F80" s="204" t="s">
        <v>954</v>
      </c>
      <c r="G80" s="204">
        <v>55</v>
      </c>
      <c r="H80" s="204">
        <v>44670</v>
      </c>
      <c r="I80" s="211">
        <v>6</v>
      </c>
      <c r="J80" s="204" t="s">
        <v>960</v>
      </c>
      <c r="K80" s="213">
        <v>65694231.110000014</v>
      </c>
      <c r="L80" s="213">
        <v>9380222.3699999992</v>
      </c>
      <c r="M80" s="213">
        <v>4292705.5999999996</v>
      </c>
      <c r="N80" s="213">
        <v>2895506.51</v>
      </c>
      <c r="O80" s="214">
        <v>70881744.234049574</v>
      </c>
      <c r="P80" s="214">
        <v>11504139.648801653</v>
      </c>
      <c r="Q80" s="214">
        <v>3935360.6941735544</v>
      </c>
      <c r="R80" s="214">
        <v>3693740.1064462806</v>
      </c>
      <c r="S80" s="215">
        <f t="shared" si="8"/>
        <v>-5187513.1240495592</v>
      </c>
      <c r="T80" s="215">
        <f t="shared" si="9"/>
        <v>-2123917.2788016535</v>
      </c>
      <c r="U80" s="215">
        <f t="shared" si="10"/>
        <v>357344.9058264452</v>
      </c>
      <c r="V80" s="215">
        <f t="shared" si="11"/>
        <v>-798233.59644628083</v>
      </c>
      <c r="W80" s="216">
        <f t="shared" si="12"/>
        <v>0.5</v>
      </c>
      <c r="X80" s="216">
        <f t="shared" si="13"/>
        <v>0.5</v>
      </c>
      <c r="Y80" s="216">
        <f t="shared" si="14"/>
        <v>0</v>
      </c>
      <c r="Z80" s="216">
        <f t="shared" si="15"/>
        <v>0.5</v>
      </c>
    </row>
    <row r="81" spans="1:26" x14ac:dyDescent="0.35">
      <c r="A81" s="211" t="s">
        <v>2476</v>
      </c>
      <c r="B81" s="204" t="s">
        <v>1580</v>
      </c>
      <c r="C81" s="212">
        <v>11023</v>
      </c>
      <c r="D81" s="204" t="s">
        <v>2555</v>
      </c>
      <c r="E81" s="204" t="s">
        <v>949</v>
      </c>
      <c r="F81" s="204" t="s">
        <v>957</v>
      </c>
      <c r="G81" s="204">
        <v>99</v>
      </c>
      <c r="H81" s="204">
        <v>88466</v>
      </c>
      <c r="I81" s="211">
        <v>12</v>
      </c>
      <c r="J81" s="204" t="s">
        <v>1975</v>
      </c>
      <c r="K81" s="213">
        <v>123098719.04000001</v>
      </c>
      <c r="L81" s="213">
        <v>26103788.93</v>
      </c>
      <c r="M81" s="213">
        <v>11448317.82</v>
      </c>
      <c r="N81" s="213">
        <v>9740160.2599999998</v>
      </c>
      <c r="O81" s="214">
        <v>118910977.17085718</v>
      </c>
      <c r="P81" s="214">
        <v>24662329.964000002</v>
      </c>
      <c r="Q81" s="214">
        <v>9116910.2614285704</v>
      </c>
      <c r="R81" s="214">
        <v>9085507.5608571451</v>
      </c>
      <c r="S81" s="215">
        <f t="shared" si="8"/>
        <v>4187741.8691428304</v>
      </c>
      <c r="T81" s="215">
        <f t="shared" si="9"/>
        <v>1441458.9659999982</v>
      </c>
      <c r="U81" s="215">
        <f t="shared" si="10"/>
        <v>2331407.5585714299</v>
      </c>
      <c r="V81" s="215">
        <f t="shared" si="11"/>
        <v>654652.69914285466</v>
      </c>
      <c r="W81" s="216">
        <f t="shared" si="12"/>
        <v>0</v>
      </c>
      <c r="X81" s="216">
        <f t="shared" si="13"/>
        <v>0</v>
      </c>
      <c r="Y81" s="216">
        <f t="shared" si="14"/>
        <v>0</v>
      </c>
      <c r="Z81" s="216">
        <f t="shared" si="15"/>
        <v>0</v>
      </c>
    </row>
    <row r="82" spans="1:26" x14ac:dyDescent="0.35">
      <c r="A82" s="211" t="s">
        <v>2476</v>
      </c>
      <c r="B82" s="204" t="s">
        <v>1580</v>
      </c>
      <c r="C82" s="212">
        <v>11024</v>
      </c>
      <c r="D82" s="204" t="s">
        <v>2556</v>
      </c>
      <c r="E82" s="204" t="s">
        <v>949</v>
      </c>
      <c r="F82" s="204" t="s">
        <v>954</v>
      </c>
      <c r="G82" s="204">
        <v>70</v>
      </c>
      <c r="H82" s="204">
        <v>47869</v>
      </c>
      <c r="I82" s="211">
        <v>6</v>
      </c>
      <c r="J82" s="204" t="s">
        <v>960</v>
      </c>
      <c r="K82" s="213">
        <v>77865059.290000007</v>
      </c>
      <c r="L82" s="213">
        <v>10338361.41</v>
      </c>
      <c r="M82" s="213">
        <v>3680204.15</v>
      </c>
      <c r="N82" s="213">
        <v>4518939.47</v>
      </c>
      <c r="O82" s="214">
        <v>70881744.234049574</v>
      </c>
      <c r="P82" s="214">
        <v>11504139.648801653</v>
      </c>
      <c r="Q82" s="214">
        <v>3935360.6941735544</v>
      </c>
      <c r="R82" s="214">
        <v>3693740.1064462806</v>
      </c>
      <c r="S82" s="215">
        <f t="shared" si="8"/>
        <v>6983315.055950433</v>
      </c>
      <c r="T82" s="215">
        <f t="shared" si="9"/>
        <v>-1165778.2388016526</v>
      </c>
      <c r="U82" s="215">
        <f t="shared" si="10"/>
        <v>-255156.54417355452</v>
      </c>
      <c r="V82" s="215">
        <f t="shared" si="11"/>
        <v>825199.36355371913</v>
      </c>
      <c r="W82" s="216">
        <f t="shared" si="12"/>
        <v>0</v>
      </c>
      <c r="X82" s="216">
        <f t="shared" si="13"/>
        <v>0.5</v>
      </c>
      <c r="Y82" s="216">
        <f t="shared" si="14"/>
        <v>0.5</v>
      </c>
      <c r="Z82" s="216">
        <f t="shared" si="15"/>
        <v>0</v>
      </c>
    </row>
    <row r="83" spans="1:26" x14ac:dyDescent="0.35">
      <c r="A83" s="211" t="s">
        <v>2476</v>
      </c>
      <c r="B83" s="204" t="s">
        <v>1580</v>
      </c>
      <c r="C83" s="212">
        <v>11025</v>
      </c>
      <c r="D83" s="204" t="s">
        <v>2557</v>
      </c>
      <c r="E83" s="204" t="s">
        <v>949</v>
      </c>
      <c r="F83" s="204" t="s">
        <v>950</v>
      </c>
      <c r="G83" s="204">
        <v>117</v>
      </c>
      <c r="H83" s="204">
        <v>84619</v>
      </c>
      <c r="I83" s="211">
        <v>10</v>
      </c>
      <c r="J83" s="204" t="s">
        <v>951</v>
      </c>
      <c r="K83" s="213">
        <v>106387451.08</v>
      </c>
      <c r="L83" s="213">
        <v>20105842.93</v>
      </c>
      <c r="M83" s="213">
        <v>6656748.0199999996</v>
      </c>
      <c r="N83" s="213">
        <v>9745478.1899999995</v>
      </c>
      <c r="O83" s="214">
        <v>111526622.57362071</v>
      </c>
      <c r="P83" s="214">
        <v>20868822.015862063</v>
      </c>
      <c r="Q83" s="214">
        <v>6866884.3753965506</v>
      </c>
      <c r="R83" s="214">
        <v>7076590.5048275851</v>
      </c>
      <c r="S83" s="215">
        <f t="shared" si="8"/>
        <v>-5139171.4936207086</v>
      </c>
      <c r="T83" s="215">
        <f t="shared" si="9"/>
        <v>-762979.08586206287</v>
      </c>
      <c r="U83" s="215">
        <f t="shared" si="10"/>
        <v>-210136.35539655108</v>
      </c>
      <c r="V83" s="215">
        <f t="shared" si="11"/>
        <v>2668887.6851724144</v>
      </c>
      <c r="W83" s="216">
        <f t="shared" si="12"/>
        <v>0.5</v>
      </c>
      <c r="X83" s="216">
        <f t="shared" si="13"/>
        <v>0.5</v>
      </c>
      <c r="Y83" s="216">
        <f t="shared" si="14"/>
        <v>0.5</v>
      </c>
      <c r="Z83" s="216">
        <f t="shared" si="15"/>
        <v>0</v>
      </c>
    </row>
    <row r="84" spans="1:26" x14ac:dyDescent="0.35">
      <c r="A84" s="211" t="s">
        <v>2476</v>
      </c>
      <c r="B84" s="204" t="s">
        <v>1580</v>
      </c>
      <c r="C84" s="212">
        <v>11026</v>
      </c>
      <c r="D84" s="204" t="s">
        <v>2558</v>
      </c>
      <c r="E84" s="204" t="s">
        <v>949</v>
      </c>
      <c r="F84" s="204" t="s">
        <v>954</v>
      </c>
      <c r="G84" s="204">
        <v>30</v>
      </c>
      <c r="H84" s="204">
        <v>22596</v>
      </c>
      <c r="I84" s="211">
        <v>5</v>
      </c>
      <c r="J84" s="204" t="s">
        <v>955</v>
      </c>
      <c r="K84" s="213">
        <v>41721207.5</v>
      </c>
      <c r="L84" s="213">
        <v>3745480.29</v>
      </c>
      <c r="M84" s="213">
        <v>1803351.05</v>
      </c>
      <c r="N84" s="213">
        <v>2124945.38</v>
      </c>
      <c r="O84" s="214">
        <v>51155197.428870276</v>
      </c>
      <c r="P84" s="214">
        <v>6418801.828175731</v>
      </c>
      <c r="Q84" s="214">
        <v>2357449.5108368201</v>
      </c>
      <c r="R84" s="214">
        <v>2224992.7349707121</v>
      </c>
      <c r="S84" s="215">
        <f t="shared" si="8"/>
        <v>-9433989.9288702756</v>
      </c>
      <c r="T84" s="215">
        <f t="shared" si="9"/>
        <v>-2673321.538175731</v>
      </c>
      <c r="U84" s="215">
        <f t="shared" si="10"/>
        <v>-554098.46083682007</v>
      </c>
      <c r="V84" s="215">
        <f t="shared" si="11"/>
        <v>-100047.35497071221</v>
      </c>
      <c r="W84" s="216">
        <f t="shared" si="12"/>
        <v>0.5</v>
      </c>
      <c r="X84" s="216">
        <f t="shared" si="13"/>
        <v>0.5</v>
      </c>
      <c r="Y84" s="216">
        <f t="shared" si="14"/>
        <v>0.5</v>
      </c>
      <c r="Z84" s="216">
        <f t="shared" si="15"/>
        <v>0.5</v>
      </c>
    </row>
    <row r="85" spans="1:26" x14ac:dyDescent="0.35">
      <c r="A85" s="211" t="s">
        <v>2476</v>
      </c>
      <c r="B85" s="204" t="s">
        <v>1580</v>
      </c>
      <c r="C85" s="212">
        <v>11027</v>
      </c>
      <c r="D85" s="204" t="s">
        <v>2559</v>
      </c>
      <c r="E85" s="204" t="s">
        <v>949</v>
      </c>
      <c r="F85" s="204" t="s">
        <v>954</v>
      </c>
      <c r="G85" s="204">
        <v>34</v>
      </c>
      <c r="H85" s="204">
        <v>21114</v>
      </c>
      <c r="I85" s="211">
        <v>5</v>
      </c>
      <c r="J85" s="204" t="s">
        <v>955</v>
      </c>
      <c r="K85" s="213">
        <v>42531115.979999997</v>
      </c>
      <c r="L85" s="213">
        <v>5475785.9000000004</v>
      </c>
      <c r="M85" s="213">
        <v>2267544.08</v>
      </c>
      <c r="N85" s="213">
        <v>1688892.37</v>
      </c>
      <c r="O85" s="214">
        <v>51155197.428870276</v>
      </c>
      <c r="P85" s="214">
        <v>6418801.828175731</v>
      </c>
      <c r="Q85" s="214">
        <v>2357449.5108368201</v>
      </c>
      <c r="R85" s="214">
        <v>2224992.7349707121</v>
      </c>
      <c r="S85" s="215">
        <f t="shared" si="8"/>
        <v>-8624081.4488702789</v>
      </c>
      <c r="T85" s="215">
        <f t="shared" si="9"/>
        <v>-943015.92817573063</v>
      </c>
      <c r="U85" s="215">
        <f t="shared" si="10"/>
        <v>-89905.430836820044</v>
      </c>
      <c r="V85" s="215">
        <f t="shared" si="11"/>
        <v>-536100.36497071199</v>
      </c>
      <c r="W85" s="216">
        <f t="shared" si="12"/>
        <v>0.5</v>
      </c>
      <c r="X85" s="216">
        <f t="shared" si="13"/>
        <v>0.5</v>
      </c>
      <c r="Y85" s="216">
        <f t="shared" si="14"/>
        <v>0.5</v>
      </c>
      <c r="Z85" s="216">
        <f t="shared" si="15"/>
        <v>0.5</v>
      </c>
    </row>
    <row r="86" spans="1:26" x14ac:dyDescent="0.35">
      <c r="A86" s="211" t="s">
        <v>2476</v>
      </c>
      <c r="B86" s="204" t="s">
        <v>1580</v>
      </c>
      <c r="C86" s="212">
        <v>11028</v>
      </c>
      <c r="D86" s="204" t="s">
        <v>2560</v>
      </c>
      <c r="E86" s="204" t="s">
        <v>949</v>
      </c>
      <c r="F86" s="204" t="s">
        <v>954</v>
      </c>
      <c r="G86" s="204">
        <v>30</v>
      </c>
      <c r="H86" s="204">
        <v>24138</v>
      </c>
      <c r="I86" s="211">
        <v>5</v>
      </c>
      <c r="J86" s="204" t="s">
        <v>955</v>
      </c>
      <c r="K86" s="213">
        <v>35896558.560000002</v>
      </c>
      <c r="L86" s="213">
        <v>4419265.59</v>
      </c>
      <c r="M86" s="213">
        <v>2076924.04</v>
      </c>
      <c r="N86" s="213">
        <v>1939504.42</v>
      </c>
      <c r="O86" s="214">
        <v>51155197.428870276</v>
      </c>
      <c r="P86" s="214">
        <v>6418801.828175731</v>
      </c>
      <c r="Q86" s="214">
        <v>2357449.5108368201</v>
      </c>
      <c r="R86" s="214">
        <v>2224992.7349707121</v>
      </c>
      <c r="S86" s="215">
        <f t="shared" si="8"/>
        <v>-15258638.868870273</v>
      </c>
      <c r="T86" s="215">
        <f t="shared" si="9"/>
        <v>-1999536.2381757312</v>
      </c>
      <c r="U86" s="215">
        <f t="shared" si="10"/>
        <v>-280525.47083682008</v>
      </c>
      <c r="V86" s="215">
        <f t="shared" si="11"/>
        <v>-285488.31497071218</v>
      </c>
      <c r="W86" s="216">
        <f t="shared" si="12"/>
        <v>0.5</v>
      </c>
      <c r="X86" s="216">
        <f t="shared" si="13"/>
        <v>0.5</v>
      </c>
      <c r="Y86" s="216">
        <f t="shared" si="14"/>
        <v>0.5</v>
      </c>
      <c r="Z86" s="216">
        <f t="shared" si="15"/>
        <v>0.5</v>
      </c>
    </row>
    <row r="87" spans="1:26" x14ac:dyDescent="0.35">
      <c r="A87" s="211" t="s">
        <v>2476</v>
      </c>
      <c r="B87" s="204" t="s">
        <v>1580</v>
      </c>
      <c r="C87" s="212">
        <v>11029</v>
      </c>
      <c r="D87" s="204" t="s">
        <v>2561</v>
      </c>
      <c r="E87" s="204" t="s">
        <v>949</v>
      </c>
      <c r="F87" s="204" t="s">
        <v>954</v>
      </c>
      <c r="G87" s="204">
        <v>30</v>
      </c>
      <c r="H87" s="204">
        <v>19315</v>
      </c>
      <c r="I87" s="211">
        <v>5</v>
      </c>
      <c r="J87" s="204" t="s">
        <v>955</v>
      </c>
      <c r="K87" s="213">
        <v>40687499.440000005</v>
      </c>
      <c r="L87" s="213">
        <v>5801055.9500000002</v>
      </c>
      <c r="M87" s="213">
        <v>1582589.77</v>
      </c>
      <c r="N87" s="213">
        <v>3118899.7</v>
      </c>
      <c r="O87" s="214">
        <v>51155197.428870276</v>
      </c>
      <c r="P87" s="214">
        <v>6418801.828175731</v>
      </c>
      <c r="Q87" s="214">
        <v>2357449.5108368201</v>
      </c>
      <c r="R87" s="214">
        <v>2224992.7349707121</v>
      </c>
      <c r="S87" s="215">
        <f t="shared" si="8"/>
        <v>-10467697.988870271</v>
      </c>
      <c r="T87" s="215">
        <f t="shared" si="9"/>
        <v>-617745.87817573082</v>
      </c>
      <c r="U87" s="215">
        <f t="shared" si="10"/>
        <v>-774859.7408368201</v>
      </c>
      <c r="V87" s="215">
        <f t="shared" si="11"/>
        <v>893906.96502928808</v>
      </c>
      <c r="W87" s="216">
        <f t="shared" si="12"/>
        <v>0.5</v>
      </c>
      <c r="X87" s="216">
        <f t="shared" si="13"/>
        <v>0.5</v>
      </c>
      <c r="Y87" s="216">
        <f t="shared" si="14"/>
        <v>0.5</v>
      </c>
      <c r="Z87" s="216">
        <f t="shared" si="15"/>
        <v>0</v>
      </c>
    </row>
    <row r="88" spans="1:26" x14ac:dyDescent="0.35">
      <c r="A88" s="211" t="s">
        <v>2476</v>
      </c>
      <c r="B88" s="204" t="s">
        <v>1580</v>
      </c>
      <c r="C88" s="212">
        <v>11446</v>
      </c>
      <c r="D88" s="204" t="s">
        <v>2562</v>
      </c>
      <c r="E88" s="204" t="s">
        <v>949</v>
      </c>
      <c r="F88" s="204" t="s">
        <v>950</v>
      </c>
      <c r="G88" s="204">
        <v>114</v>
      </c>
      <c r="H88" s="204">
        <v>99216</v>
      </c>
      <c r="I88" s="211">
        <v>10</v>
      </c>
      <c r="J88" s="204" t="s">
        <v>951</v>
      </c>
      <c r="K88" s="213">
        <v>137878122.47999999</v>
      </c>
      <c r="L88" s="213">
        <v>28347522.399999999</v>
      </c>
      <c r="M88" s="213">
        <v>16029345.67</v>
      </c>
      <c r="N88" s="213">
        <v>18449873.379999999</v>
      </c>
      <c r="O88" s="214">
        <v>111526622.57362071</v>
      </c>
      <c r="P88" s="214">
        <v>20868822.015862063</v>
      </c>
      <c r="Q88" s="214">
        <v>6866884.3753965506</v>
      </c>
      <c r="R88" s="214">
        <v>7076590.5048275851</v>
      </c>
      <c r="S88" s="215">
        <f t="shared" si="8"/>
        <v>26351499.906379282</v>
      </c>
      <c r="T88" s="215">
        <f t="shared" si="9"/>
        <v>7478700.3841379359</v>
      </c>
      <c r="U88" s="215">
        <f t="shared" si="10"/>
        <v>9162461.2946034484</v>
      </c>
      <c r="V88" s="215">
        <f t="shared" si="11"/>
        <v>11373282.875172414</v>
      </c>
      <c r="W88" s="216">
        <f t="shared" si="12"/>
        <v>0</v>
      </c>
      <c r="X88" s="216">
        <f t="shared" si="13"/>
        <v>0</v>
      </c>
      <c r="Y88" s="216">
        <f t="shared" si="14"/>
        <v>0</v>
      </c>
      <c r="Z88" s="216">
        <f t="shared" si="15"/>
        <v>0</v>
      </c>
    </row>
    <row r="89" spans="1:26" x14ac:dyDescent="0.35">
      <c r="A89" s="211" t="s">
        <v>2476</v>
      </c>
      <c r="B89" s="204" t="s">
        <v>1580</v>
      </c>
      <c r="C89" s="212">
        <v>25058</v>
      </c>
      <c r="D89" s="204" t="s">
        <v>2563</v>
      </c>
      <c r="E89" s="204" t="s">
        <v>949</v>
      </c>
      <c r="F89" s="204" t="s">
        <v>976</v>
      </c>
      <c r="G89" s="204">
        <v>10</v>
      </c>
      <c r="H89" s="204">
        <v>18081</v>
      </c>
      <c r="I89" s="211">
        <v>3</v>
      </c>
      <c r="J89" s="204" t="s">
        <v>1025</v>
      </c>
      <c r="K89" s="213">
        <v>21127642.960000001</v>
      </c>
      <c r="L89" s="213">
        <v>2707873.44</v>
      </c>
      <c r="M89" s="213">
        <v>1337216</v>
      </c>
      <c r="N89" s="213">
        <v>1167293.8600000001</v>
      </c>
      <c r="O89" s="214">
        <v>25186345.373170733</v>
      </c>
      <c r="P89" s="214">
        <v>4397787.6184634157</v>
      </c>
      <c r="Q89" s="214">
        <v>1958585.7860975608</v>
      </c>
      <c r="R89" s="214">
        <v>1610477.358585366</v>
      </c>
      <c r="S89" s="215">
        <f t="shared" si="8"/>
        <v>-4058702.4131707326</v>
      </c>
      <c r="T89" s="215">
        <f t="shared" si="9"/>
        <v>-1689914.1784634157</v>
      </c>
      <c r="U89" s="215">
        <f t="shared" si="10"/>
        <v>-621369.78609756078</v>
      </c>
      <c r="V89" s="215">
        <f t="shared" si="11"/>
        <v>-443183.49858536595</v>
      </c>
      <c r="W89" s="216">
        <f t="shared" si="12"/>
        <v>0.5</v>
      </c>
      <c r="X89" s="216">
        <f t="shared" si="13"/>
        <v>0.5</v>
      </c>
      <c r="Y89" s="216">
        <f t="shared" si="14"/>
        <v>0.5</v>
      </c>
      <c r="Z89" s="216">
        <f t="shared" si="15"/>
        <v>0.5</v>
      </c>
    </row>
    <row r="90" spans="1:26" x14ac:dyDescent="0.35">
      <c r="A90" s="211" t="s">
        <v>2476</v>
      </c>
      <c r="B90" s="204" t="s">
        <v>1580</v>
      </c>
      <c r="C90" s="212">
        <v>25059</v>
      </c>
      <c r="D90" s="204" t="s">
        <v>2564</v>
      </c>
      <c r="E90" s="204" t="s">
        <v>949</v>
      </c>
      <c r="F90" s="204" t="s">
        <v>976</v>
      </c>
      <c r="G90" s="204">
        <v>0</v>
      </c>
      <c r="H90" s="204">
        <v>18971</v>
      </c>
      <c r="I90" s="211">
        <v>3</v>
      </c>
      <c r="J90" s="204" t="s">
        <v>1025</v>
      </c>
      <c r="K90" s="213">
        <v>21801731.82</v>
      </c>
      <c r="L90" s="213">
        <v>3238284.38</v>
      </c>
      <c r="M90" s="213">
        <v>1436098.28</v>
      </c>
      <c r="N90" s="213">
        <v>2045289.67</v>
      </c>
      <c r="O90" s="214">
        <v>25186345.373170733</v>
      </c>
      <c r="P90" s="214">
        <v>4397787.6184634157</v>
      </c>
      <c r="Q90" s="214">
        <v>1958585.7860975608</v>
      </c>
      <c r="R90" s="214">
        <v>1610477.358585366</v>
      </c>
      <c r="S90" s="215">
        <f t="shared" ref="S90" si="16">K90-O90</f>
        <v>-3384613.5531707332</v>
      </c>
      <c r="T90" s="215">
        <f t="shared" ref="T90" si="17">L90-P90</f>
        <v>-1159503.2384634158</v>
      </c>
      <c r="U90" s="215">
        <f t="shared" ref="U90" si="18">M90-Q90</f>
        <v>-522487.50609756075</v>
      </c>
      <c r="V90" s="215">
        <f t="shared" ref="V90" si="19">N90-R90</f>
        <v>434812.31141463388</v>
      </c>
      <c r="W90" s="216">
        <f t="shared" ref="W90" si="20">IF(S90&lt;1,0.5,0)</f>
        <v>0.5</v>
      </c>
      <c r="X90" s="216">
        <f t="shared" ref="X90" si="21">IF(T90&lt;1,0.5,0)</f>
        <v>0.5</v>
      </c>
      <c r="Y90" s="216">
        <f t="shared" ref="Y90" si="22">IF(U90&lt;1,0.5,0)</f>
        <v>0.5</v>
      </c>
      <c r="Z90" s="216">
        <f t="shared" ref="Z90" si="23">IF(V90&lt;1,0.5,0)</f>
        <v>0</v>
      </c>
    </row>
  </sheetData>
  <sheetProtection selectLockedCells="1" selectUnlockedCells="1"/>
  <autoFilter ref="A2:Z90"/>
  <mergeCells count="2">
    <mergeCell ref="K1:N1"/>
    <mergeCell ref="O1:R1"/>
  </mergeCells>
  <pageMargins left="0.39370078740157483" right="0.11811023622047245" top="0.74803149606299213" bottom="0.62992125984251968" header="0.44" footer="0.31496062992125984"/>
  <pageSetup paperSize="9" scale="70" orientation="landscape" r:id="rId1"/>
  <headerFooter>
    <oddHeader>&amp;C&amp;"TH SarabunPSK,ธรรมดา"&amp;18ผลการประเมินต้นทุนหน่วยบริการ แบบ Quick Method ไตรมาส 4 ปีงบประมาณ 2560</oddHeader>
    <oddFooter>หน้าที่ &amp;P จาก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897"/>
  <sheetViews>
    <sheetView zoomScale="90" zoomScaleNormal="90" workbookViewId="0">
      <pane xSplit="4" ySplit="1" topLeftCell="E8" activePane="bottomRight" state="frozen"/>
      <selection pane="topRight" activeCell="E1" sqref="E1"/>
      <selection pane="bottomLeft" activeCell="A2" sqref="A2"/>
      <selection pane="bottomRight" activeCell="E2" sqref="E2"/>
    </sheetView>
  </sheetViews>
  <sheetFormatPr defaultColWidth="9" defaultRowHeight="21" x14ac:dyDescent="0.25"/>
  <cols>
    <col min="1" max="1" width="9.09765625" style="97" bestFit="1" customWidth="1"/>
    <col min="2" max="2" width="16.8984375" style="99" customWidth="1"/>
    <col min="3" max="3" width="7.19921875" style="101" customWidth="1"/>
    <col min="4" max="4" width="16.796875" style="99" customWidth="1"/>
    <col min="5" max="5" width="8.59765625" style="99" customWidth="1"/>
    <col min="6" max="6" width="9" style="99"/>
    <col min="7" max="7" width="7.796875" style="99" bestFit="1" customWidth="1"/>
    <col min="8" max="8" width="8.59765625" style="99" bestFit="1" customWidth="1"/>
    <col min="9" max="10" width="6.59765625" style="99" bestFit="1" customWidth="1"/>
    <col min="11" max="11" width="9.09765625" style="99" bestFit="1" customWidth="1"/>
    <col min="12" max="12" width="7" style="99" bestFit="1" customWidth="1"/>
    <col min="13" max="13" width="9.09765625" style="99" bestFit="1" customWidth="1"/>
    <col min="14" max="14" width="12.59765625" style="99" bestFit="1" customWidth="1"/>
    <col min="15" max="16" width="9.09765625" style="99" bestFit="1" customWidth="1"/>
    <col min="17" max="17" width="12.59765625" style="99" bestFit="1" customWidth="1"/>
    <col min="18" max="18" width="9.09765625" style="99" bestFit="1" customWidth="1"/>
    <col min="19" max="19" width="9.09765625" style="100" bestFit="1" customWidth="1"/>
    <col min="20" max="16384" width="9" style="99"/>
  </cols>
  <sheetData>
    <row r="1" spans="1:19" s="97" customFormat="1" ht="126" x14ac:dyDescent="0.25">
      <c r="A1" s="97" t="s">
        <v>937</v>
      </c>
      <c r="B1" s="97" t="s">
        <v>2890</v>
      </c>
      <c r="C1" s="101" t="s">
        <v>2</v>
      </c>
      <c r="D1" s="97" t="s">
        <v>2891</v>
      </c>
      <c r="E1" s="99" t="s">
        <v>2892</v>
      </c>
      <c r="F1" s="97" t="s">
        <v>939</v>
      </c>
      <c r="G1" s="97" t="s">
        <v>3948</v>
      </c>
      <c r="H1" s="97" t="s">
        <v>3949</v>
      </c>
      <c r="I1" s="97" t="s">
        <v>3950</v>
      </c>
      <c r="J1" s="97" t="s">
        <v>3951</v>
      </c>
      <c r="K1" s="97" t="s">
        <v>3952</v>
      </c>
      <c r="L1" s="97" t="s">
        <v>3953</v>
      </c>
      <c r="M1" s="97" t="s">
        <v>3954</v>
      </c>
      <c r="N1" s="97" t="s">
        <v>3955</v>
      </c>
      <c r="O1" s="97" t="s">
        <v>3956</v>
      </c>
      <c r="P1" s="97" t="s">
        <v>3957</v>
      </c>
      <c r="Q1" s="97" t="s">
        <v>3958</v>
      </c>
      <c r="R1" s="97" t="s">
        <v>3959</v>
      </c>
      <c r="S1" s="98" t="s">
        <v>3960</v>
      </c>
    </row>
    <row r="2" spans="1:19" ht="42" x14ac:dyDescent="0.25">
      <c r="A2" s="97">
        <v>1</v>
      </c>
      <c r="B2" s="99" t="s">
        <v>943</v>
      </c>
      <c r="C2" s="101">
        <v>10674</v>
      </c>
      <c r="D2" s="99" t="s">
        <v>1986</v>
      </c>
      <c r="E2" s="99" t="s">
        <v>945</v>
      </c>
      <c r="F2" s="99" t="s">
        <v>946</v>
      </c>
      <c r="G2" s="99">
        <v>758</v>
      </c>
      <c r="H2" s="99">
        <v>56</v>
      </c>
      <c r="I2" s="99">
        <v>16</v>
      </c>
      <c r="J2" s="99">
        <v>8</v>
      </c>
      <c r="K2" s="99">
        <v>0</v>
      </c>
      <c r="L2" s="99">
        <v>80</v>
      </c>
      <c r="M2" s="99">
        <v>14</v>
      </c>
      <c r="N2" s="99">
        <v>1.8580000000000001</v>
      </c>
      <c r="O2" s="99">
        <v>71239</v>
      </c>
      <c r="P2" s="99">
        <v>303953</v>
      </c>
      <c r="Q2" s="99">
        <v>132363.39000000001</v>
      </c>
      <c r="R2" s="99">
        <v>947316</v>
      </c>
      <c r="S2" s="100">
        <v>109.86120649148805</v>
      </c>
    </row>
    <row r="3" spans="1:19" x14ac:dyDescent="0.25">
      <c r="A3" s="97">
        <v>1</v>
      </c>
      <c r="B3" s="99" t="s">
        <v>943</v>
      </c>
      <c r="C3" s="101">
        <v>11192</v>
      </c>
      <c r="D3" s="99" t="s">
        <v>1990</v>
      </c>
      <c r="E3" s="99" t="s">
        <v>949</v>
      </c>
      <c r="F3" s="99" t="s">
        <v>957</v>
      </c>
      <c r="G3" s="99">
        <v>107</v>
      </c>
      <c r="H3" s="99">
        <v>6</v>
      </c>
      <c r="I3" s="99">
        <v>0</v>
      </c>
      <c r="J3" s="99">
        <v>0</v>
      </c>
      <c r="K3" s="99">
        <v>0</v>
      </c>
      <c r="L3" s="99">
        <v>6</v>
      </c>
      <c r="M3" s="99">
        <v>5</v>
      </c>
      <c r="N3" s="99">
        <v>0.68489999999999995</v>
      </c>
      <c r="O3" s="99">
        <v>11631</v>
      </c>
      <c r="P3" s="99">
        <v>37751</v>
      </c>
      <c r="Q3" s="99">
        <v>7966.27</v>
      </c>
      <c r="R3" s="99">
        <v>300562</v>
      </c>
      <c r="S3" s="100">
        <v>96.661118934835486</v>
      </c>
    </row>
    <row r="4" spans="1:19" x14ac:dyDescent="0.25">
      <c r="A4" s="97">
        <v>1</v>
      </c>
      <c r="B4" s="99" t="s">
        <v>943</v>
      </c>
      <c r="C4" s="101">
        <v>11194</v>
      </c>
      <c r="D4" s="99" t="s">
        <v>1992</v>
      </c>
      <c r="E4" s="99" t="s">
        <v>949</v>
      </c>
      <c r="F4" s="99" t="s">
        <v>957</v>
      </c>
      <c r="G4" s="99">
        <v>98</v>
      </c>
      <c r="H4" s="99">
        <v>0</v>
      </c>
      <c r="I4" s="99">
        <v>0</v>
      </c>
      <c r="J4" s="99">
        <v>0</v>
      </c>
      <c r="K4" s="99">
        <v>0</v>
      </c>
      <c r="L4" s="99">
        <v>0</v>
      </c>
      <c r="M4" s="99">
        <v>4</v>
      </c>
      <c r="N4" s="99">
        <v>0.74180000000000001</v>
      </c>
      <c r="O4" s="99">
        <v>9077</v>
      </c>
      <c r="P4" s="99">
        <v>31485</v>
      </c>
      <c r="Q4" s="99">
        <v>6733.3185999999996</v>
      </c>
      <c r="R4" s="99">
        <v>269554</v>
      </c>
      <c r="S4" s="100">
        <v>88.020687727145656</v>
      </c>
    </row>
    <row r="5" spans="1:19" x14ac:dyDescent="0.25">
      <c r="A5" s="97">
        <v>1</v>
      </c>
      <c r="B5" s="99" t="s">
        <v>943</v>
      </c>
      <c r="C5" s="101">
        <v>11189</v>
      </c>
      <c r="D5" s="99" t="s">
        <v>1987</v>
      </c>
      <c r="E5" s="99" t="s">
        <v>949</v>
      </c>
      <c r="F5" s="99" t="s">
        <v>950</v>
      </c>
      <c r="G5" s="99">
        <v>66</v>
      </c>
      <c r="H5" s="99">
        <v>0</v>
      </c>
      <c r="I5" s="99">
        <v>0</v>
      </c>
      <c r="J5" s="99">
        <v>0</v>
      </c>
      <c r="K5" s="99">
        <v>0</v>
      </c>
      <c r="L5" s="99">
        <v>0</v>
      </c>
      <c r="M5" s="99">
        <v>1</v>
      </c>
      <c r="N5" s="99">
        <v>0.67600000000000005</v>
      </c>
      <c r="O5" s="99">
        <v>5201</v>
      </c>
      <c r="P5" s="99">
        <v>17541</v>
      </c>
      <c r="Q5" s="99">
        <v>3515.88</v>
      </c>
      <c r="R5" s="99">
        <v>182689</v>
      </c>
      <c r="S5" s="100">
        <v>72.814445828144457</v>
      </c>
    </row>
    <row r="6" spans="1:19" x14ac:dyDescent="0.25">
      <c r="A6" s="97">
        <v>1</v>
      </c>
      <c r="B6" s="99" t="s">
        <v>943</v>
      </c>
      <c r="C6" s="101">
        <v>11190</v>
      </c>
      <c r="D6" s="99" t="s">
        <v>1988</v>
      </c>
      <c r="E6" s="99" t="s">
        <v>949</v>
      </c>
      <c r="F6" s="99" t="s">
        <v>950</v>
      </c>
      <c r="G6" s="99">
        <v>118</v>
      </c>
      <c r="H6" s="99">
        <v>0</v>
      </c>
      <c r="I6" s="99">
        <v>0</v>
      </c>
      <c r="J6" s="99">
        <v>0</v>
      </c>
      <c r="K6" s="99">
        <v>0</v>
      </c>
      <c r="L6" s="99">
        <v>0</v>
      </c>
      <c r="M6" s="99">
        <v>2</v>
      </c>
      <c r="N6" s="99">
        <v>0.79379999999999995</v>
      </c>
      <c r="O6" s="99">
        <v>8601</v>
      </c>
      <c r="P6" s="99">
        <v>31805</v>
      </c>
      <c r="Q6" s="99">
        <v>6827.4737999999998</v>
      </c>
      <c r="R6" s="99">
        <v>303047</v>
      </c>
      <c r="S6" s="100">
        <v>73.844903645228698</v>
      </c>
    </row>
    <row r="7" spans="1:19" x14ac:dyDescent="0.25">
      <c r="A7" s="97">
        <v>1</v>
      </c>
      <c r="B7" s="99" t="s">
        <v>943</v>
      </c>
      <c r="C7" s="101">
        <v>11196</v>
      </c>
      <c r="D7" s="99" t="s">
        <v>1994</v>
      </c>
      <c r="E7" s="99" t="s">
        <v>949</v>
      </c>
      <c r="F7" s="99" t="s">
        <v>950</v>
      </c>
      <c r="G7" s="99">
        <v>64</v>
      </c>
      <c r="H7" s="99">
        <v>0</v>
      </c>
      <c r="I7" s="99">
        <v>0</v>
      </c>
      <c r="J7" s="99">
        <v>0</v>
      </c>
      <c r="K7" s="99">
        <v>0</v>
      </c>
      <c r="L7" s="99">
        <v>0</v>
      </c>
      <c r="M7" s="99">
        <v>1</v>
      </c>
      <c r="N7" s="99">
        <v>0.66969999999999996</v>
      </c>
      <c r="O7" s="99">
        <v>5447</v>
      </c>
      <c r="P7" s="99">
        <v>17284</v>
      </c>
      <c r="Q7" s="99">
        <v>3674</v>
      </c>
      <c r="R7" s="99">
        <v>191260</v>
      </c>
      <c r="S7" s="100">
        <v>73.989726027397253</v>
      </c>
    </row>
    <row r="8" spans="1:19" ht="42" x14ac:dyDescent="0.25">
      <c r="A8" s="97">
        <v>1</v>
      </c>
      <c r="B8" s="99" t="s">
        <v>943</v>
      </c>
      <c r="C8" s="101">
        <v>11454</v>
      </c>
      <c r="D8" s="99" t="s">
        <v>2001</v>
      </c>
      <c r="E8" s="99" t="s">
        <v>949</v>
      </c>
      <c r="F8" s="99" t="s">
        <v>950</v>
      </c>
      <c r="G8" s="99">
        <v>68</v>
      </c>
      <c r="H8" s="99">
        <v>0</v>
      </c>
      <c r="I8" s="99">
        <v>0</v>
      </c>
      <c r="J8" s="99">
        <v>0</v>
      </c>
      <c r="K8" s="99">
        <v>0</v>
      </c>
      <c r="L8" s="99">
        <v>0</v>
      </c>
      <c r="M8" s="99">
        <v>2</v>
      </c>
      <c r="N8" s="99">
        <v>0.81630000000000003</v>
      </c>
      <c r="O8" s="99">
        <v>4848</v>
      </c>
      <c r="P8" s="99">
        <v>17196</v>
      </c>
      <c r="Q8" s="99">
        <v>3957.4223999999999</v>
      </c>
      <c r="R8" s="99">
        <v>153944</v>
      </c>
      <c r="S8" s="100">
        <v>69.282836422240123</v>
      </c>
    </row>
    <row r="9" spans="1:19" x14ac:dyDescent="0.25">
      <c r="A9" s="97">
        <v>1</v>
      </c>
      <c r="B9" s="99" t="s">
        <v>943</v>
      </c>
      <c r="C9" s="101">
        <v>11199</v>
      </c>
      <c r="D9" s="99" t="s">
        <v>1997</v>
      </c>
      <c r="E9" s="99" t="s">
        <v>949</v>
      </c>
      <c r="F9" s="99" t="s">
        <v>954</v>
      </c>
      <c r="G9" s="99">
        <v>34</v>
      </c>
      <c r="H9" s="99">
        <v>0</v>
      </c>
      <c r="I9" s="99">
        <v>0</v>
      </c>
      <c r="J9" s="99">
        <v>0</v>
      </c>
      <c r="K9" s="99">
        <v>0</v>
      </c>
      <c r="L9" s="99">
        <v>0</v>
      </c>
      <c r="M9" s="99">
        <v>0</v>
      </c>
      <c r="N9" s="99">
        <v>0.65669999999999995</v>
      </c>
      <c r="O9" s="99">
        <v>2528</v>
      </c>
      <c r="P9" s="99">
        <v>8393</v>
      </c>
      <c r="Q9" s="99">
        <v>1660.1376</v>
      </c>
      <c r="R9" s="99">
        <v>96690</v>
      </c>
      <c r="S9" s="100">
        <v>67.630942788074137</v>
      </c>
    </row>
    <row r="10" spans="1:19" x14ac:dyDescent="0.25">
      <c r="A10" s="97">
        <v>1</v>
      </c>
      <c r="B10" s="99" t="s">
        <v>943</v>
      </c>
      <c r="C10" s="101">
        <v>11193</v>
      </c>
      <c r="D10" s="99" t="s">
        <v>1991</v>
      </c>
      <c r="E10" s="99" t="s">
        <v>949</v>
      </c>
      <c r="F10" s="99" t="s">
        <v>954</v>
      </c>
      <c r="G10" s="99">
        <v>52</v>
      </c>
      <c r="H10" s="99">
        <v>0</v>
      </c>
      <c r="I10" s="99">
        <v>0</v>
      </c>
      <c r="J10" s="99">
        <v>0</v>
      </c>
      <c r="K10" s="99">
        <v>0</v>
      </c>
      <c r="L10" s="99">
        <v>0</v>
      </c>
      <c r="M10" s="99">
        <v>1</v>
      </c>
      <c r="N10" s="99">
        <v>0.62519999999999998</v>
      </c>
      <c r="O10" s="99">
        <v>4073</v>
      </c>
      <c r="P10" s="99">
        <v>13009</v>
      </c>
      <c r="Q10" s="99">
        <v>2546.4396000000002</v>
      </c>
      <c r="R10" s="99">
        <v>132645</v>
      </c>
      <c r="S10" s="100">
        <v>68.540569020021081</v>
      </c>
    </row>
    <row r="11" spans="1:19" x14ac:dyDescent="0.25">
      <c r="A11" s="97">
        <v>1</v>
      </c>
      <c r="B11" s="99" t="s">
        <v>943</v>
      </c>
      <c r="C11" s="101">
        <v>11191</v>
      </c>
      <c r="D11" s="99" t="s">
        <v>1989</v>
      </c>
      <c r="E11" s="99" t="s">
        <v>949</v>
      </c>
      <c r="F11" s="99" t="s">
        <v>954</v>
      </c>
      <c r="G11" s="99">
        <v>30</v>
      </c>
      <c r="H11" s="99">
        <v>0</v>
      </c>
      <c r="I11" s="99">
        <v>0</v>
      </c>
      <c r="J11" s="99">
        <v>0</v>
      </c>
      <c r="K11" s="99">
        <v>0</v>
      </c>
      <c r="L11" s="99">
        <v>0</v>
      </c>
      <c r="M11" s="99">
        <v>0</v>
      </c>
      <c r="N11" s="99">
        <v>0.75990000000000002</v>
      </c>
      <c r="O11" s="99">
        <v>2069</v>
      </c>
      <c r="P11" s="99">
        <v>6151</v>
      </c>
      <c r="Q11" s="99">
        <v>1572.2330999999999</v>
      </c>
      <c r="R11" s="99">
        <v>88220</v>
      </c>
      <c r="S11" s="100">
        <v>56.173515981735157</v>
      </c>
    </row>
    <row r="12" spans="1:19" x14ac:dyDescent="0.25">
      <c r="A12" s="97">
        <v>1</v>
      </c>
      <c r="B12" s="99" t="s">
        <v>943</v>
      </c>
      <c r="C12" s="101">
        <v>11197</v>
      </c>
      <c r="D12" s="99" t="s">
        <v>1995</v>
      </c>
      <c r="E12" s="99" t="s">
        <v>949</v>
      </c>
      <c r="F12" s="99" t="s">
        <v>954</v>
      </c>
      <c r="G12" s="99">
        <v>48</v>
      </c>
      <c r="H12" s="99">
        <v>0</v>
      </c>
      <c r="I12" s="99">
        <v>0</v>
      </c>
      <c r="J12" s="99">
        <v>0</v>
      </c>
      <c r="K12" s="99">
        <v>0</v>
      </c>
      <c r="L12" s="99">
        <v>0</v>
      </c>
      <c r="M12" s="99">
        <v>1</v>
      </c>
      <c r="N12" s="99">
        <v>0.66279999999999994</v>
      </c>
      <c r="O12" s="99">
        <v>2697</v>
      </c>
      <c r="P12" s="99">
        <v>9114</v>
      </c>
      <c r="Q12" s="99">
        <v>1787.5716</v>
      </c>
      <c r="R12" s="99">
        <v>139475</v>
      </c>
      <c r="S12" s="100">
        <v>52.020547945205479</v>
      </c>
    </row>
    <row r="13" spans="1:19" x14ac:dyDescent="0.25">
      <c r="A13" s="97">
        <v>1</v>
      </c>
      <c r="B13" s="99" t="s">
        <v>943</v>
      </c>
      <c r="C13" s="101">
        <v>11200</v>
      </c>
      <c r="D13" s="99" t="s">
        <v>1998</v>
      </c>
      <c r="E13" s="99" t="s">
        <v>949</v>
      </c>
      <c r="F13" s="99" t="s">
        <v>954</v>
      </c>
      <c r="G13" s="99">
        <v>30</v>
      </c>
      <c r="H13" s="99">
        <v>0</v>
      </c>
      <c r="I13" s="99">
        <v>0</v>
      </c>
      <c r="J13" s="99">
        <v>0</v>
      </c>
      <c r="K13" s="99">
        <v>0</v>
      </c>
      <c r="L13" s="99">
        <v>0</v>
      </c>
      <c r="M13" s="99">
        <v>0</v>
      </c>
      <c r="N13" s="99">
        <v>0.50419999999999998</v>
      </c>
      <c r="O13" s="99">
        <v>3622</v>
      </c>
      <c r="P13" s="99">
        <v>10499</v>
      </c>
      <c r="Q13" s="99">
        <v>1818.82</v>
      </c>
      <c r="R13" s="99">
        <v>75273</v>
      </c>
      <c r="S13" s="100">
        <v>95.881278538812779</v>
      </c>
    </row>
    <row r="14" spans="1:19" x14ac:dyDescent="0.25">
      <c r="A14" s="97">
        <v>1</v>
      </c>
      <c r="B14" s="99" t="s">
        <v>943</v>
      </c>
      <c r="C14" s="101">
        <v>11201</v>
      </c>
      <c r="D14" s="99" t="s">
        <v>1999</v>
      </c>
      <c r="E14" s="99" t="s">
        <v>949</v>
      </c>
      <c r="F14" s="99" t="s">
        <v>954</v>
      </c>
      <c r="G14" s="99">
        <v>30</v>
      </c>
      <c r="H14" s="99">
        <v>0</v>
      </c>
      <c r="I14" s="99">
        <v>0</v>
      </c>
      <c r="J14" s="99">
        <v>0</v>
      </c>
      <c r="K14" s="99">
        <v>0</v>
      </c>
      <c r="L14" s="99">
        <v>0</v>
      </c>
      <c r="M14" s="99">
        <v>1</v>
      </c>
      <c r="N14" s="99">
        <v>0.78290000000000004</v>
      </c>
      <c r="O14" s="99">
        <v>2233</v>
      </c>
      <c r="P14" s="99">
        <v>5677</v>
      </c>
      <c r="Q14" s="99">
        <v>1748.2157</v>
      </c>
      <c r="R14" s="99">
        <v>93919</v>
      </c>
      <c r="S14" s="100">
        <v>51.844748858447488</v>
      </c>
    </row>
    <row r="15" spans="1:19" x14ac:dyDescent="0.25">
      <c r="A15" s="97">
        <v>1</v>
      </c>
      <c r="B15" s="99" t="s">
        <v>943</v>
      </c>
      <c r="C15" s="101">
        <v>11195</v>
      </c>
      <c r="D15" s="99" t="s">
        <v>1993</v>
      </c>
      <c r="E15" s="99" t="s">
        <v>949</v>
      </c>
      <c r="F15" s="99" t="s">
        <v>954</v>
      </c>
      <c r="G15" s="99">
        <v>59</v>
      </c>
      <c r="H15" s="99">
        <v>0</v>
      </c>
      <c r="I15" s="99">
        <v>0</v>
      </c>
      <c r="J15" s="99">
        <v>0</v>
      </c>
      <c r="K15" s="99">
        <v>0</v>
      </c>
      <c r="L15" s="99">
        <v>0</v>
      </c>
      <c r="M15" s="99">
        <v>0</v>
      </c>
      <c r="N15" s="99">
        <v>0.60350000000000004</v>
      </c>
      <c r="O15" s="99">
        <v>4918</v>
      </c>
      <c r="P15" s="99">
        <v>17339</v>
      </c>
      <c r="Q15" s="99">
        <v>2968.0129999999999</v>
      </c>
      <c r="R15" s="99">
        <v>165621</v>
      </c>
      <c r="S15" s="100">
        <v>80.515439981425587</v>
      </c>
    </row>
    <row r="16" spans="1:19" x14ac:dyDescent="0.25">
      <c r="A16" s="97">
        <v>1</v>
      </c>
      <c r="B16" s="99" t="s">
        <v>943</v>
      </c>
      <c r="C16" s="101">
        <v>11198</v>
      </c>
      <c r="D16" s="99" t="s">
        <v>1996</v>
      </c>
      <c r="E16" s="99" t="s">
        <v>949</v>
      </c>
      <c r="F16" s="99" t="s">
        <v>954</v>
      </c>
      <c r="G16" s="99">
        <v>30</v>
      </c>
      <c r="H16" s="99">
        <v>0</v>
      </c>
      <c r="I16" s="99">
        <v>0</v>
      </c>
      <c r="J16" s="99">
        <v>0</v>
      </c>
      <c r="K16" s="99">
        <v>0</v>
      </c>
      <c r="L16" s="99">
        <v>0</v>
      </c>
      <c r="M16" s="99">
        <v>0</v>
      </c>
      <c r="N16" s="99">
        <v>0.47910000000000003</v>
      </c>
      <c r="O16" s="99">
        <v>2999</v>
      </c>
      <c r="P16" s="99">
        <v>8342</v>
      </c>
      <c r="Q16" s="99">
        <v>1436.8208999999999</v>
      </c>
      <c r="R16" s="99">
        <v>97237</v>
      </c>
      <c r="S16" s="100">
        <v>76.182648401826484</v>
      </c>
    </row>
    <row r="17" spans="1:19" x14ac:dyDescent="0.25">
      <c r="A17" s="97">
        <v>1</v>
      </c>
      <c r="B17" s="99" t="s">
        <v>943</v>
      </c>
      <c r="C17" s="101">
        <v>11202</v>
      </c>
      <c r="D17" s="99" t="s">
        <v>2000</v>
      </c>
      <c r="E17" s="99" t="s">
        <v>949</v>
      </c>
      <c r="F17" s="99" t="s">
        <v>954</v>
      </c>
      <c r="G17" s="99">
        <v>30</v>
      </c>
      <c r="H17" s="99">
        <v>0</v>
      </c>
      <c r="I17" s="99">
        <v>0</v>
      </c>
      <c r="J17" s="99">
        <v>0</v>
      </c>
      <c r="K17" s="99">
        <v>0</v>
      </c>
      <c r="L17" s="99">
        <v>0</v>
      </c>
      <c r="M17" s="99">
        <v>1</v>
      </c>
      <c r="N17" s="99">
        <v>0.76910000000000001</v>
      </c>
      <c r="O17" s="99">
        <v>1871</v>
      </c>
      <c r="P17" s="99">
        <v>6462</v>
      </c>
      <c r="Q17" s="99">
        <v>1438.9861000000001</v>
      </c>
      <c r="R17" s="99">
        <v>86969</v>
      </c>
      <c r="S17" s="100">
        <v>59.013698630136986</v>
      </c>
    </row>
    <row r="18" spans="1:19" ht="42" x14ac:dyDescent="0.25">
      <c r="A18" s="97">
        <v>1</v>
      </c>
      <c r="B18" s="99" t="s">
        <v>943</v>
      </c>
      <c r="C18" s="101">
        <v>15012</v>
      </c>
      <c r="D18" s="99" t="s">
        <v>2002</v>
      </c>
      <c r="E18" s="99" t="s">
        <v>949</v>
      </c>
      <c r="F18" s="99" t="s">
        <v>954</v>
      </c>
      <c r="G18" s="99">
        <v>30</v>
      </c>
      <c r="H18" s="99">
        <v>0</v>
      </c>
      <c r="I18" s="99">
        <v>0</v>
      </c>
      <c r="J18" s="99">
        <v>0</v>
      </c>
      <c r="K18" s="99">
        <v>0</v>
      </c>
      <c r="L18" s="99">
        <v>0</v>
      </c>
      <c r="M18" s="99">
        <v>1</v>
      </c>
      <c r="N18" s="99">
        <v>0.89980000000000004</v>
      </c>
      <c r="O18" s="99">
        <v>2958</v>
      </c>
      <c r="P18" s="99">
        <v>8660</v>
      </c>
      <c r="Q18" s="99">
        <v>2661.6084000000001</v>
      </c>
      <c r="R18" s="99">
        <v>264478</v>
      </c>
      <c r="S18" s="100">
        <v>79.086757990867582</v>
      </c>
    </row>
    <row r="19" spans="1:19" x14ac:dyDescent="0.25">
      <c r="A19" s="103">
        <v>1</v>
      </c>
      <c r="B19" s="104" t="s">
        <v>943</v>
      </c>
      <c r="C19" s="105">
        <v>28823</v>
      </c>
      <c r="D19" s="104" t="s">
        <v>2003</v>
      </c>
      <c r="E19" s="104" t="s">
        <v>949</v>
      </c>
      <c r="F19" s="104" t="s">
        <v>976</v>
      </c>
      <c r="G19" s="104">
        <v>0</v>
      </c>
      <c r="H19" s="104">
        <v>0</v>
      </c>
      <c r="I19" s="104">
        <v>0</v>
      </c>
      <c r="J19" s="104">
        <v>0</v>
      </c>
      <c r="K19" s="104">
        <v>0</v>
      </c>
      <c r="L19" s="104">
        <v>0</v>
      </c>
      <c r="M19" s="104">
        <v>0</v>
      </c>
      <c r="N19" s="104">
        <v>0</v>
      </c>
      <c r="O19" s="104">
        <v>0</v>
      </c>
      <c r="P19" s="104">
        <v>0</v>
      </c>
      <c r="Q19" s="104">
        <v>0</v>
      </c>
      <c r="R19" s="104">
        <v>44807</v>
      </c>
      <c r="S19" s="106"/>
    </row>
    <row r="20" spans="1:19" x14ac:dyDescent="0.25">
      <c r="A20" s="97">
        <v>1</v>
      </c>
      <c r="B20" s="99" t="s">
        <v>978</v>
      </c>
      <c r="C20" s="101">
        <v>10713</v>
      </c>
      <c r="D20" s="99" t="s">
        <v>2004</v>
      </c>
      <c r="E20" s="99" t="s">
        <v>945</v>
      </c>
      <c r="F20" s="99" t="s">
        <v>946</v>
      </c>
      <c r="G20" s="99">
        <v>609</v>
      </c>
      <c r="H20" s="99">
        <v>69</v>
      </c>
      <c r="I20" s="99">
        <v>24</v>
      </c>
      <c r="J20" s="99">
        <v>12</v>
      </c>
      <c r="K20" s="99">
        <v>0</v>
      </c>
      <c r="L20" s="99">
        <v>105</v>
      </c>
      <c r="M20" s="99">
        <v>18</v>
      </c>
      <c r="N20" s="99">
        <v>1.9517</v>
      </c>
      <c r="O20" s="99">
        <v>50208</v>
      </c>
      <c r="P20" s="99">
        <v>270929</v>
      </c>
      <c r="Q20" s="99">
        <v>97990.953599999993</v>
      </c>
      <c r="R20" s="99">
        <v>656849</v>
      </c>
      <c r="S20" s="100">
        <v>121.88361787794948</v>
      </c>
    </row>
    <row r="21" spans="1:19" x14ac:dyDescent="0.25">
      <c r="A21" s="97">
        <v>1</v>
      </c>
      <c r="B21" s="99" t="s">
        <v>978</v>
      </c>
      <c r="C21" s="101">
        <v>11119</v>
      </c>
      <c r="D21" s="99" t="s">
        <v>2005</v>
      </c>
      <c r="E21" s="99" t="s">
        <v>982</v>
      </c>
      <c r="F21" s="99" t="s">
        <v>983</v>
      </c>
      <c r="G21" s="99">
        <v>210</v>
      </c>
      <c r="H21" s="99">
        <v>10</v>
      </c>
      <c r="I21" s="99">
        <v>6</v>
      </c>
      <c r="J21" s="99">
        <v>0</v>
      </c>
      <c r="K21" s="99">
        <v>0</v>
      </c>
      <c r="L21" s="99">
        <v>16</v>
      </c>
      <c r="M21" s="99">
        <v>4</v>
      </c>
      <c r="N21" s="99">
        <v>1.2000999999999999</v>
      </c>
      <c r="O21" s="99">
        <v>16533</v>
      </c>
      <c r="P21" s="99">
        <v>62363</v>
      </c>
      <c r="Q21" s="99">
        <v>19841.2533</v>
      </c>
      <c r="R21" s="99">
        <v>351028</v>
      </c>
      <c r="S21" s="100">
        <v>81.3607305936073</v>
      </c>
    </row>
    <row r="22" spans="1:19" x14ac:dyDescent="0.25">
      <c r="A22" s="97">
        <v>1</v>
      </c>
      <c r="B22" s="99" t="s">
        <v>978</v>
      </c>
      <c r="C22" s="101">
        <v>11125</v>
      </c>
      <c r="D22" s="99" t="s">
        <v>2011</v>
      </c>
      <c r="E22" s="99" t="s">
        <v>982</v>
      </c>
      <c r="F22" s="99" t="s">
        <v>983</v>
      </c>
      <c r="G22" s="99">
        <v>210</v>
      </c>
      <c r="H22" s="99">
        <v>10</v>
      </c>
      <c r="I22" s="99">
        <v>8</v>
      </c>
      <c r="J22" s="99">
        <v>0</v>
      </c>
      <c r="K22" s="99">
        <v>0</v>
      </c>
      <c r="L22" s="99">
        <v>18</v>
      </c>
      <c r="M22" s="99">
        <v>4</v>
      </c>
      <c r="N22" s="99">
        <v>1.0425</v>
      </c>
      <c r="O22" s="99">
        <v>15413</v>
      </c>
      <c r="P22" s="99">
        <v>66845</v>
      </c>
      <c r="Q22" s="99">
        <v>16068.0525</v>
      </c>
      <c r="R22" s="99">
        <v>349190</v>
      </c>
      <c r="S22" s="100">
        <v>87.208088714938029</v>
      </c>
    </row>
    <row r="23" spans="1:19" x14ac:dyDescent="0.25">
      <c r="A23" s="97">
        <v>1</v>
      </c>
      <c r="B23" s="99" t="s">
        <v>978</v>
      </c>
      <c r="C23" s="101">
        <v>11130</v>
      </c>
      <c r="D23" s="99" t="s">
        <v>2016</v>
      </c>
      <c r="E23" s="99" t="s">
        <v>949</v>
      </c>
      <c r="F23" s="99" t="s">
        <v>957</v>
      </c>
      <c r="G23" s="99">
        <v>168</v>
      </c>
      <c r="H23" s="99">
        <v>0</v>
      </c>
      <c r="I23" s="99">
        <v>14</v>
      </c>
      <c r="J23" s="99">
        <v>0</v>
      </c>
      <c r="K23" s="99">
        <v>0</v>
      </c>
      <c r="L23" s="99">
        <v>14</v>
      </c>
      <c r="M23" s="99">
        <v>2</v>
      </c>
      <c r="N23" s="99">
        <v>0.93320000000000003</v>
      </c>
      <c r="O23" s="99">
        <v>9834</v>
      </c>
      <c r="P23" s="99">
        <v>42581</v>
      </c>
      <c r="Q23" s="99">
        <v>9177.0887999999995</v>
      </c>
      <c r="R23" s="99">
        <v>218941</v>
      </c>
      <c r="S23" s="100">
        <v>69.44063926940639</v>
      </c>
    </row>
    <row r="24" spans="1:19" x14ac:dyDescent="0.25">
      <c r="A24" s="97">
        <v>1</v>
      </c>
      <c r="B24" s="99" t="s">
        <v>978</v>
      </c>
      <c r="C24" s="101">
        <v>11128</v>
      </c>
      <c r="D24" s="99" t="s">
        <v>2014</v>
      </c>
      <c r="E24" s="99" t="s">
        <v>949</v>
      </c>
      <c r="F24" s="99" t="s">
        <v>957</v>
      </c>
      <c r="G24" s="99">
        <v>160</v>
      </c>
      <c r="H24" s="99">
        <v>8</v>
      </c>
      <c r="I24" s="99">
        <v>0</v>
      </c>
      <c r="J24" s="99">
        <v>0</v>
      </c>
      <c r="K24" s="99">
        <v>0</v>
      </c>
      <c r="L24" s="99">
        <v>8</v>
      </c>
      <c r="M24" s="99">
        <v>4</v>
      </c>
      <c r="N24" s="99">
        <v>0.98219999999999996</v>
      </c>
      <c r="O24" s="99">
        <v>12688</v>
      </c>
      <c r="P24" s="99">
        <v>41660</v>
      </c>
      <c r="Q24" s="99">
        <v>12462.1536</v>
      </c>
      <c r="R24" s="99">
        <v>281665</v>
      </c>
      <c r="S24" s="100">
        <v>71.335616438356169</v>
      </c>
    </row>
    <row r="25" spans="1:19" x14ac:dyDescent="0.25">
      <c r="A25" s="97">
        <v>1</v>
      </c>
      <c r="B25" s="99" t="s">
        <v>978</v>
      </c>
      <c r="C25" s="101">
        <v>11121</v>
      </c>
      <c r="D25" s="99" t="s">
        <v>2007</v>
      </c>
      <c r="E25" s="99" t="s">
        <v>949</v>
      </c>
      <c r="F25" s="99" t="s">
        <v>950</v>
      </c>
      <c r="G25" s="99">
        <v>89</v>
      </c>
      <c r="H25" s="99">
        <v>0</v>
      </c>
      <c r="I25" s="99">
        <v>0</v>
      </c>
      <c r="J25" s="99">
        <v>0</v>
      </c>
      <c r="K25" s="99">
        <v>0</v>
      </c>
      <c r="L25" s="99">
        <v>0</v>
      </c>
      <c r="M25" s="99">
        <v>1</v>
      </c>
      <c r="N25" s="99">
        <v>0.62</v>
      </c>
      <c r="O25" s="99">
        <v>6402</v>
      </c>
      <c r="P25" s="99">
        <v>19246</v>
      </c>
      <c r="Q25" s="99">
        <v>3950.96</v>
      </c>
      <c r="R25" s="99">
        <v>176514</v>
      </c>
      <c r="S25" s="100">
        <v>59.245805756503003</v>
      </c>
    </row>
    <row r="26" spans="1:19" x14ac:dyDescent="0.25">
      <c r="A26" s="97">
        <v>1</v>
      </c>
      <c r="B26" s="99" t="s">
        <v>978</v>
      </c>
      <c r="C26" s="101">
        <v>11131</v>
      </c>
      <c r="D26" s="99" t="s">
        <v>2017</v>
      </c>
      <c r="E26" s="99" t="s">
        <v>949</v>
      </c>
      <c r="F26" s="99" t="s">
        <v>950</v>
      </c>
      <c r="G26" s="99">
        <v>88</v>
      </c>
      <c r="H26" s="99">
        <v>0</v>
      </c>
      <c r="I26" s="99">
        <v>0</v>
      </c>
      <c r="J26" s="99">
        <v>0</v>
      </c>
      <c r="K26" s="99">
        <v>0</v>
      </c>
      <c r="L26" s="99">
        <v>0</v>
      </c>
      <c r="M26" s="99">
        <v>2</v>
      </c>
      <c r="N26" s="99">
        <v>0.67520000000000002</v>
      </c>
      <c r="O26" s="99">
        <v>6748</v>
      </c>
      <c r="P26" s="99">
        <v>24516</v>
      </c>
      <c r="Q26" s="99">
        <v>4555.5744000000004</v>
      </c>
      <c r="R26" s="99">
        <v>186496</v>
      </c>
      <c r="S26" s="100">
        <v>76.326276463262758</v>
      </c>
    </row>
    <row r="27" spans="1:19" x14ac:dyDescent="0.25">
      <c r="A27" s="97">
        <v>1</v>
      </c>
      <c r="B27" s="99" t="s">
        <v>978</v>
      </c>
      <c r="C27" s="101">
        <v>11137</v>
      </c>
      <c r="D27" s="99" t="s">
        <v>2023</v>
      </c>
      <c r="E27" s="99" t="s">
        <v>949</v>
      </c>
      <c r="F27" s="99" t="s">
        <v>954</v>
      </c>
      <c r="G27" s="99">
        <v>45</v>
      </c>
      <c r="H27" s="99">
        <v>0</v>
      </c>
      <c r="I27" s="99">
        <v>0</v>
      </c>
      <c r="J27" s="99">
        <v>0</v>
      </c>
      <c r="K27" s="99">
        <v>0</v>
      </c>
      <c r="L27" s="99">
        <v>0</v>
      </c>
      <c r="M27" s="99">
        <v>0</v>
      </c>
      <c r="N27" s="99">
        <v>0.57809999999999995</v>
      </c>
      <c r="O27" s="99">
        <v>3970</v>
      </c>
      <c r="P27" s="99">
        <v>10802</v>
      </c>
      <c r="Q27" s="99">
        <v>2295.0569999999998</v>
      </c>
      <c r="R27" s="99">
        <v>106937</v>
      </c>
      <c r="S27" s="100">
        <v>65.765601217656013</v>
      </c>
    </row>
    <row r="28" spans="1:19" x14ac:dyDescent="0.25">
      <c r="A28" s="97">
        <v>1</v>
      </c>
      <c r="B28" s="99" t="s">
        <v>978</v>
      </c>
      <c r="C28" s="101">
        <v>11133</v>
      </c>
      <c r="D28" s="99" t="s">
        <v>2019</v>
      </c>
      <c r="E28" s="99" t="s">
        <v>949</v>
      </c>
      <c r="F28" s="99" t="s">
        <v>954</v>
      </c>
      <c r="G28" s="99">
        <v>30</v>
      </c>
      <c r="H28" s="99">
        <v>0</v>
      </c>
      <c r="I28" s="99">
        <v>0</v>
      </c>
      <c r="J28" s="99">
        <v>0</v>
      </c>
      <c r="K28" s="99">
        <v>0</v>
      </c>
      <c r="L28" s="99">
        <v>0</v>
      </c>
      <c r="M28" s="99">
        <v>0</v>
      </c>
      <c r="N28" s="99">
        <v>0.60250000000000004</v>
      </c>
      <c r="O28" s="99">
        <v>2802</v>
      </c>
      <c r="P28" s="99">
        <v>7047</v>
      </c>
      <c r="Q28" s="99">
        <v>1688.2049999999999</v>
      </c>
      <c r="R28" s="99">
        <v>82032</v>
      </c>
      <c r="S28" s="100">
        <v>64.356164383561648</v>
      </c>
    </row>
    <row r="29" spans="1:19" x14ac:dyDescent="0.25">
      <c r="A29" s="97">
        <v>1</v>
      </c>
      <c r="B29" s="99" t="s">
        <v>978</v>
      </c>
      <c r="C29" s="101">
        <v>11122</v>
      </c>
      <c r="D29" s="99" t="s">
        <v>2008</v>
      </c>
      <c r="E29" s="99" t="s">
        <v>949</v>
      </c>
      <c r="F29" s="99" t="s">
        <v>954</v>
      </c>
      <c r="G29" s="99">
        <v>60</v>
      </c>
      <c r="H29" s="99">
        <v>0</v>
      </c>
      <c r="I29" s="99">
        <v>0</v>
      </c>
      <c r="J29" s="99">
        <v>0</v>
      </c>
      <c r="K29" s="99">
        <v>0</v>
      </c>
      <c r="L29" s="99">
        <v>0</v>
      </c>
      <c r="M29" s="99">
        <v>1</v>
      </c>
      <c r="N29" s="99">
        <v>0.62190000000000001</v>
      </c>
      <c r="O29" s="99">
        <v>5317</v>
      </c>
      <c r="P29" s="99">
        <v>17399</v>
      </c>
      <c r="Q29" s="99">
        <v>3306.6423</v>
      </c>
      <c r="R29" s="99">
        <v>126269</v>
      </c>
      <c r="S29" s="100">
        <v>79.447488584474883</v>
      </c>
    </row>
    <row r="30" spans="1:19" x14ac:dyDescent="0.25">
      <c r="A30" s="97">
        <v>1</v>
      </c>
      <c r="B30" s="99" t="s">
        <v>978</v>
      </c>
      <c r="C30" s="101">
        <v>11643</v>
      </c>
      <c r="D30" s="99" t="s">
        <v>2026</v>
      </c>
      <c r="E30" s="99" t="s">
        <v>949</v>
      </c>
      <c r="F30" s="99" t="s">
        <v>954</v>
      </c>
      <c r="G30" s="99">
        <v>30</v>
      </c>
      <c r="H30" s="99">
        <v>0</v>
      </c>
      <c r="I30" s="99">
        <v>0</v>
      </c>
      <c r="J30" s="99">
        <v>0</v>
      </c>
      <c r="K30" s="99">
        <v>0</v>
      </c>
      <c r="L30" s="99">
        <v>0</v>
      </c>
      <c r="M30" s="99">
        <v>0</v>
      </c>
      <c r="N30" s="99">
        <v>0.61109999999999998</v>
      </c>
      <c r="O30" s="99">
        <v>1678</v>
      </c>
      <c r="P30" s="99">
        <v>6657</v>
      </c>
      <c r="Q30" s="99">
        <v>1025.4258</v>
      </c>
      <c r="R30" s="99">
        <v>57373</v>
      </c>
      <c r="S30" s="100">
        <v>60.794520547945204</v>
      </c>
    </row>
    <row r="31" spans="1:19" ht="63" x14ac:dyDescent="0.25">
      <c r="A31" s="97">
        <v>1</v>
      </c>
      <c r="B31" s="99" t="s">
        <v>978</v>
      </c>
      <c r="C31" s="101">
        <v>11120</v>
      </c>
      <c r="D31" s="99" t="s">
        <v>2006</v>
      </c>
      <c r="E31" s="99" t="s">
        <v>949</v>
      </c>
      <c r="F31" s="99" t="s">
        <v>954</v>
      </c>
      <c r="G31" s="99">
        <v>60</v>
      </c>
      <c r="H31" s="99">
        <v>0</v>
      </c>
      <c r="I31" s="99">
        <v>0</v>
      </c>
      <c r="J31" s="99">
        <v>0</v>
      </c>
      <c r="K31" s="99">
        <v>0</v>
      </c>
      <c r="L31" s="99">
        <v>0</v>
      </c>
      <c r="M31" s="99">
        <v>2</v>
      </c>
      <c r="N31" s="99">
        <v>0.5</v>
      </c>
      <c r="O31" s="99">
        <v>3931</v>
      </c>
      <c r="P31" s="99">
        <v>12110</v>
      </c>
      <c r="Q31" s="99">
        <v>1944.55</v>
      </c>
      <c r="R31" s="99">
        <v>105674</v>
      </c>
      <c r="S31" s="100">
        <v>55.296803652968038</v>
      </c>
    </row>
    <row r="32" spans="1:19" x14ac:dyDescent="0.25">
      <c r="A32" s="97">
        <v>1</v>
      </c>
      <c r="B32" s="99" t="s">
        <v>978</v>
      </c>
      <c r="C32" s="101">
        <v>11127</v>
      </c>
      <c r="D32" s="99" t="s">
        <v>2013</v>
      </c>
      <c r="E32" s="99" t="s">
        <v>949</v>
      </c>
      <c r="F32" s="99" t="s">
        <v>954</v>
      </c>
      <c r="G32" s="99">
        <v>67</v>
      </c>
      <c r="H32" s="99">
        <v>0</v>
      </c>
      <c r="I32" s="99">
        <v>0</v>
      </c>
      <c r="J32" s="99">
        <v>0</v>
      </c>
      <c r="K32" s="99">
        <v>0</v>
      </c>
      <c r="L32" s="99">
        <v>0</v>
      </c>
      <c r="M32" s="99">
        <v>1</v>
      </c>
      <c r="N32" s="99">
        <v>0.63</v>
      </c>
      <c r="O32" s="99">
        <v>4944</v>
      </c>
      <c r="P32" s="99">
        <v>15848</v>
      </c>
      <c r="Q32" s="99">
        <v>3095.26</v>
      </c>
      <c r="R32" s="99">
        <v>122514</v>
      </c>
      <c r="S32" s="100">
        <v>64.804743406256392</v>
      </c>
    </row>
    <row r="33" spans="1:19" x14ac:dyDescent="0.25">
      <c r="A33" s="97">
        <v>1</v>
      </c>
      <c r="B33" s="99" t="s">
        <v>978</v>
      </c>
      <c r="C33" s="101">
        <v>11123</v>
      </c>
      <c r="D33" s="99" t="s">
        <v>2009</v>
      </c>
      <c r="E33" s="99" t="s">
        <v>949</v>
      </c>
      <c r="F33" s="99" t="s">
        <v>954</v>
      </c>
      <c r="G33" s="99">
        <v>62</v>
      </c>
      <c r="H33" s="99">
        <v>0</v>
      </c>
      <c r="I33" s="99">
        <v>0</v>
      </c>
      <c r="J33" s="99">
        <v>0</v>
      </c>
      <c r="K33" s="99">
        <v>0</v>
      </c>
      <c r="L33" s="99">
        <v>0</v>
      </c>
      <c r="M33" s="99">
        <v>1</v>
      </c>
      <c r="N33" s="99">
        <v>0.65</v>
      </c>
      <c r="O33" s="99">
        <v>6369</v>
      </c>
      <c r="P33" s="99">
        <v>19014</v>
      </c>
      <c r="Q33" s="99">
        <v>4110.47</v>
      </c>
      <c r="R33" s="99">
        <v>156351</v>
      </c>
      <c r="S33" s="100">
        <v>84.021210782147591</v>
      </c>
    </row>
    <row r="34" spans="1:19" x14ac:dyDescent="0.25">
      <c r="A34" s="97">
        <v>1</v>
      </c>
      <c r="B34" s="99" t="s">
        <v>978</v>
      </c>
      <c r="C34" s="101">
        <v>11138</v>
      </c>
      <c r="D34" s="99" t="s">
        <v>2024</v>
      </c>
      <c r="E34" s="99" t="s">
        <v>949</v>
      </c>
      <c r="F34" s="99" t="s">
        <v>954</v>
      </c>
      <c r="G34" s="99">
        <v>30</v>
      </c>
      <c r="H34" s="99">
        <v>0</v>
      </c>
      <c r="I34" s="99">
        <v>0</v>
      </c>
      <c r="J34" s="99">
        <v>0</v>
      </c>
      <c r="K34" s="99">
        <v>0</v>
      </c>
      <c r="L34" s="99">
        <v>0</v>
      </c>
      <c r="M34" s="99">
        <v>1</v>
      </c>
      <c r="N34" s="99">
        <v>0.48</v>
      </c>
      <c r="O34" s="99">
        <v>4171</v>
      </c>
      <c r="P34" s="99">
        <v>10291</v>
      </c>
      <c r="Q34" s="99">
        <v>2013.04</v>
      </c>
      <c r="R34" s="99">
        <v>77337</v>
      </c>
      <c r="S34" s="100">
        <v>93.981735159817347</v>
      </c>
    </row>
    <row r="35" spans="1:19" x14ac:dyDescent="0.25">
      <c r="A35" s="97">
        <v>1</v>
      </c>
      <c r="B35" s="99" t="s">
        <v>978</v>
      </c>
      <c r="C35" s="101">
        <v>11139</v>
      </c>
      <c r="D35" s="99" t="s">
        <v>2025</v>
      </c>
      <c r="E35" s="99" t="s">
        <v>949</v>
      </c>
      <c r="F35" s="99" t="s">
        <v>954</v>
      </c>
      <c r="G35" s="99">
        <v>29</v>
      </c>
      <c r="H35" s="99">
        <v>0</v>
      </c>
      <c r="I35" s="99">
        <v>0</v>
      </c>
      <c r="J35" s="99">
        <v>0</v>
      </c>
      <c r="K35" s="99">
        <v>0</v>
      </c>
      <c r="L35" s="99">
        <v>0</v>
      </c>
      <c r="M35" s="99">
        <v>1</v>
      </c>
      <c r="N35" s="99">
        <v>0.69310000000000005</v>
      </c>
      <c r="O35" s="99">
        <v>2270</v>
      </c>
      <c r="P35" s="99">
        <v>6423</v>
      </c>
      <c r="Q35" s="99">
        <v>1573.337</v>
      </c>
      <c r="R35" s="99">
        <v>68801</v>
      </c>
      <c r="S35" s="100">
        <v>60.68020784128484</v>
      </c>
    </row>
    <row r="36" spans="1:19" x14ac:dyDescent="0.25">
      <c r="A36" s="97">
        <v>1</v>
      </c>
      <c r="B36" s="99" t="s">
        <v>978</v>
      </c>
      <c r="C36" s="101">
        <v>11126</v>
      </c>
      <c r="D36" s="99" t="s">
        <v>2012</v>
      </c>
      <c r="E36" s="99" t="s">
        <v>949</v>
      </c>
      <c r="F36" s="99" t="s">
        <v>954</v>
      </c>
      <c r="G36" s="99">
        <v>75</v>
      </c>
      <c r="H36" s="99">
        <v>0</v>
      </c>
      <c r="I36" s="99">
        <v>0</v>
      </c>
      <c r="J36" s="99">
        <v>0</v>
      </c>
      <c r="K36" s="99">
        <v>0</v>
      </c>
      <c r="L36" s="99">
        <v>0</v>
      </c>
      <c r="M36" s="99">
        <v>1</v>
      </c>
      <c r="N36" s="99">
        <v>0.64029999999999998</v>
      </c>
      <c r="O36" s="99">
        <v>6741</v>
      </c>
      <c r="P36" s="99">
        <v>22397</v>
      </c>
      <c r="Q36" s="99">
        <v>4316.2623000000003</v>
      </c>
      <c r="R36" s="99">
        <v>144598</v>
      </c>
      <c r="S36" s="100">
        <v>81.81552511415525</v>
      </c>
    </row>
    <row r="37" spans="1:19" x14ac:dyDescent="0.25">
      <c r="A37" s="97">
        <v>1</v>
      </c>
      <c r="B37" s="99" t="s">
        <v>978</v>
      </c>
      <c r="C37" s="101">
        <v>11136</v>
      </c>
      <c r="D37" s="99" t="s">
        <v>2022</v>
      </c>
      <c r="E37" s="99" t="s">
        <v>949</v>
      </c>
      <c r="F37" s="99" t="s">
        <v>954</v>
      </c>
      <c r="G37" s="99">
        <v>36</v>
      </c>
      <c r="H37" s="99">
        <v>0</v>
      </c>
      <c r="I37" s="99">
        <v>0</v>
      </c>
      <c r="J37" s="99">
        <v>0</v>
      </c>
      <c r="K37" s="99">
        <v>0</v>
      </c>
      <c r="L37" s="99">
        <v>0</v>
      </c>
      <c r="M37" s="99">
        <v>1</v>
      </c>
      <c r="N37" s="99">
        <v>0.50860000000000005</v>
      </c>
      <c r="O37" s="99">
        <v>1976</v>
      </c>
      <c r="P37" s="99">
        <v>6068</v>
      </c>
      <c r="Q37" s="99">
        <v>1004.9936</v>
      </c>
      <c r="R37" s="99">
        <v>53784</v>
      </c>
      <c r="S37" s="100">
        <v>46.179604261796044</v>
      </c>
    </row>
    <row r="38" spans="1:19" x14ac:dyDescent="0.25">
      <c r="A38" s="97">
        <v>1</v>
      </c>
      <c r="B38" s="99" t="s">
        <v>978</v>
      </c>
      <c r="C38" s="101">
        <v>11124</v>
      </c>
      <c r="D38" s="99" t="s">
        <v>2010</v>
      </c>
      <c r="E38" s="99" t="s">
        <v>949</v>
      </c>
      <c r="F38" s="99" t="s">
        <v>954</v>
      </c>
      <c r="G38" s="99">
        <v>32</v>
      </c>
      <c r="H38" s="99">
        <v>0</v>
      </c>
      <c r="I38" s="99">
        <v>0</v>
      </c>
      <c r="J38" s="99">
        <v>0</v>
      </c>
      <c r="K38" s="99">
        <v>0</v>
      </c>
      <c r="L38" s="99">
        <v>0</v>
      </c>
      <c r="M38" s="99">
        <v>1</v>
      </c>
      <c r="N38" s="99">
        <v>0.62</v>
      </c>
      <c r="O38" s="99">
        <v>2867</v>
      </c>
      <c r="P38" s="99">
        <v>9417</v>
      </c>
      <c r="Q38" s="99">
        <v>1764.55</v>
      </c>
      <c r="R38" s="99">
        <v>62558</v>
      </c>
      <c r="S38" s="100">
        <v>80.625</v>
      </c>
    </row>
    <row r="39" spans="1:19" x14ac:dyDescent="0.25">
      <c r="A39" s="97">
        <v>1</v>
      </c>
      <c r="B39" s="99" t="s">
        <v>978</v>
      </c>
      <c r="C39" s="101">
        <v>11129</v>
      </c>
      <c r="D39" s="99" t="s">
        <v>2015</v>
      </c>
      <c r="E39" s="99" t="s">
        <v>949</v>
      </c>
      <c r="F39" s="99" t="s">
        <v>954</v>
      </c>
      <c r="G39" s="99">
        <v>57</v>
      </c>
      <c r="H39" s="99">
        <v>0</v>
      </c>
      <c r="I39" s="99">
        <v>0</v>
      </c>
      <c r="J39" s="99">
        <v>0</v>
      </c>
      <c r="K39" s="99">
        <v>0</v>
      </c>
      <c r="L39" s="99">
        <v>0</v>
      </c>
      <c r="M39" s="99">
        <v>0</v>
      </c>
      <c r="N39" s="99">
        <v>1.2516</v>
      </c>
      <c r="O39" s="99">
        <v>4537</v>
      </c>
      <c r="P39" s="99">
        <v>14001</v>
      </c>
      <c r="Q39" s="99">
        <v>5678.5092000000004</v>
      </c>
      <c r="R39" s="99">
        <v>121333</v>
      </c>
      <c r="S39" s="100">
        <v>67.296322999279013</v>
      </c>
    </row>
    <row r="40" spans="1:19" x14ac:dyDescent="0.25">
      <c r="A40" s="97">
        <v>1</v>
      </c>
      <c r="B40" s="99" t="s">
        <v>978</v>
      </c>
      <c r="C40" s="101">
        <v>11135</v>
      </c>
      <c r="D40" s="99" t="s">
        <v>2021</v>
      </c>
      <c r="E40" s="99" t="s">
        <v>949</v>
      </c>
      <c r="F40" s="99" t="s">
        <v>954</v>
      </c>
      <c r="G40" s="99">
        <v>60</v>
      </c>
      <c r="H40" s="99">
        <v>1</v>
      </c>
      <c r="I40" s="99">
        <v>0</v>
      </c>
      <c r="J40" s="99">
        <v>0</v>
      </c>
      <c r="K40" s="99">
        <v>0</v>
      </c>
      <c r="L40" s="99">
        <v>1</v>
      </c>
      <c r="M40" s="99">
        <v>1</v>
      </c>
      <c r="N40" s="99">
        <v>0.72</v>
      </c>
      <c r="O40" s="99">
        <v>4481</v>
      </c>
      <c r="P40" s="99">
        <v>15352</v>
      </c>
      <c r="Q40" s="99">
        <v>3215.9</v>
      </c>
      <c r="R40" s="99">
        <v>171754</v>
      </c>
      <c r="S40" s="100">
        <v>70.100456621004568</v>
      </c>
    </row>
    <row r="41" spans="1:19" x14ac:dyDescent="0.25">
      <c r="A41" s="97">
        <v>1</v>
      </c>
      <c r="B41" s="99" t="s">
        <v>978</v>
      </c>
      <c r="C41" s="101">
        <v>11134</v>
      </c>
      <c r="D41" s="99" t="s">
        <v>2020</v>
      </c>
      <c r="E41" s="99" t="s">
        <v>949</v>
      </c>
      <c r="F41" s="99" t="s">
        <v>954</v>
      </c>
      <c r="G41" s="99">
        <v>60</v>
      </c>
      <c r="H41" s="99">
        <v>0</v>
      </c>
      <c r="I41" s="99">
        <v>0</v>
      </c>
      <c r="J41" s="99">
        <v>0</v>
      </c>
      <c r="K41" s="99">
        <v>0</v>
      </c>
      <c r="L41" s="99">
        <v>0</v>
      </c>
      <c r="M41" s="99">
        <v>1</v>
      </c>
      <c r="N41" s="99">
        <v>0.57999999999999996</v>
      </c>
      <c r="O41" s="99">
        <v>5060</v>
      </c>
      <c r="P41" s="99">
        <v>14789</v>
      </c>
      <c r="Q41" s="99">
        <v>2913.64</v>
      </c>
      <c r="R41" s="99">
        <v>92653</v>
      </c>
      <c r="S41" s="100">
        <v>67.529680365296798</v>
      </c>
    </row>
    <row r="42" spans="1:19" x14ac:dyDescent="0.25">
      <c r="A42" s="97">
        <v>1</v>
      </c>
      <c r="B42" s="99" t="s">
        <v>978</v>
      </c>
      <c r="C42" s="101">
        <v>11132</v>
      </c>
      <c r="D42" s="99" t="s">
        <v>2018</v>
      </c>
      <c r="E42" s="99" t="s">
        <v>949</v>
      </c>
      <c r="F42" s="99" t="s">
        <v>954</v>
      </c>
      <c r="G42" s="99">
        <v>77</v>
      </c>
      <c r="H42" s="99">
        <v>0</v>
      </c>
      <c r="I42" s="99">
        <v>0</v>
      </c>
      <c r="J42" s="99">
        <v>0</v>
      </c>
      <c r="K42" s="99">
        <v>0</v>
      </c>
      <c r="L42" s="99">
        <v>0</v>
      </c>
      <c r="M42" s="99">
        <v>1</v>
      </c>
      <c r="N42" s="99">
        <v>0.67</v>
      </c>
      <c r="O42" s="99">
        <v>4881</v>
      </c>
      <c r="P42" s="99">
        <v>13796</v>
      </c>
      <c r="Q42" s="99">
        <v>3248.11</v>
      </c>
      <c r="R42" s="99">
        <v>118121</v>
      </c>
      <c r="S42" s="100">
        <v>49.087351005159228</v>
      </c>
    </row>
    <row r="43" spans="1:19" ht="63" x14ac:dyDescent="0.25">
      <c r="A43" s="97">
        <v>1</v>
      </c>
      <c r="B43" s="99" t="s">
        <v>978</v>
      </c>
      <c r="C43" s="101">
        <v>23736</v>
      </c>
      <c r="D43" s="99" t="s">
        <v>2027</v>
      </c>
      <c r="E43" s="99" t="s">
        <v>949</v>
      </c>
      <c r="F43" s="99" t="s">
        <v>976</v>
      </c>
      <c r="G43" s="99">
        <v>10</v>
      </c>
      <c r="H43" s="99">
        <v>0</v>
      </c>
      <c r="I43" s="99">
        <v>0</v>
      </c>
      <c r="J43" s="99">
        <v>0</v>
      </c>
      <c r="K43" s="99">
        <v>0</v>
      </c>
      <c r="L43" s="99">
        <v>0</v>
      </c>
      <c r="M43" s="99">
        <v>0</v>
      </c>
      <c r="N43" s="99">
        <v>0.42709999999999998</v>
      </c>
      <c r="O43" s="99">
        <v>1151</v>
      </c>
      <c r="P43" s="99">
        <v>2865</v>
      </c>
      <c r="Q43" s="99">
        <v>491.59210000000002</v>
      </c>
      <c r="R43" s="99">
        <v>30203</v>
      </c>
      <c r="S43" s="100">
        <v>78.493150684931507</v>
      </c>
    </row>
    <row r="44" spans="1:19" x14ac:dyDescent="0.25">
      <c r="A44" s="97">
        <v>1</v>
      </c>
      <c r="B44" s="99" t="s">
        <v>1007</v>
      </c>
      <c r="C44" s="101">
        <v>10716</v>
      </c>
      <c r="D44" s="99" t="s">
        <v>2028</v>
      </c>
      <c r="E44" s="99" t="s">
        <v>982</v>
      </c>
      <c r="F44" s="99" t="s">
        <v>1009</v>
      </c>
      <c r="G44" s="99">
        <v>502</v>
      </c>
      <c r="H44" s="99">
        <v>24</v>
      </c>
      <c r="I44" s="99">
        <v>8</v>
      </c>
      <c r="J44" s="99">
        <v>0</v>
      </c>
      <c r="K44" s="99">
        <v>0</v>
      </c>
      <c r="L44" s="99">
        <v>32</v>
      </c>
      <c r="M44" s="99">
        <v>12</v>
      </c>
      <c r="N44" s="99">
        <v>1.4625999999999999</v>
      </c>
      <c r="O44" s="99">
        <v>37397</v>
      </c>
      <c r="P44" s="99">
        <v>169166</v>
      </c>
      <c r="Q44" s="99">
        <v>54696.852200000001</v>
      </c>
      <c r="R44" s="99">
        <v>455499</v>
      </c>
      <c r="S44" s="100">
        <v>92.324401026032859</v>
      </c>
    </row>
    <row r="45" spans="1:19" ht="42" x14ac:dyDescent="0.25">
      <c r="A45" s="97">
        <v>1</v>
      </c>
      <c r="B45" s="99" t="s">
        <v>1007</v>
      </c>
      <c r="C45" s="101">
        <v>11453</v>
      </c>
      <c r="D45" s="99" t="s">
        <v>2040</v>
      </c>
      <c r="E45" s="99" t="s">
        <v>949</v>
      </c>
      <c r="F45" s="99" t="s">
        <v>957</v>
      </c>
      <c r="G45" s="99">
        <v>125</v>
      </c>
      <c r="H45" s="99">
        <v>8</v>
      </c>
      <c r="I45" s="99">
        <v>0</v>
      </c>
      <c r="J45" s="99">
        <v>0</v>
      </c>
      <c r="K45" s="99">
        <v>0</v>
      </c>
      <c r="L45" s="99">
        <v>8</v>
      </c>
      <c r="M45" s="99">
        <v>4</v>
      </c>
      <c r="N45" s="99">
        <v>1.0405</v>
      </c>
      <c r="O45" s="99">
        <v>9481</v>
      </c>
      <c r="P45" s="99">
        <v>37784</v>
      </c>
      <c r="Q45" s="99">
        <v>9864.9804999999997</v>
      </c>
      <c r="R45" s="99">
        <v>206267</v>
      </c>
      <c r="S45" s="100">
        <v>82.814246575342466</v>
      </c>
    </row>
    <row r="46" spans="1:19" x14ac:dyDescent="0.25">
      <c r="A46" s="97">
        <v>1</v>
      </c>
      <c r="B46" s="99" t="s">
        <v>1007</v>
      </c>
      <c r="C46" s="101">
        <v>11625</v>
      </c>
      <c r="D46" s="99" t="s">
        <v>2041</v>
      </c>
      <c r="E46" s="99" t="s">
        <v>949</v>
      </c>
      <c r="F46" s="99" t="s">
        <v>954</v>
      </c>
      <c r="G46" s="99">
        <v>30</v>
      </c>
      <c r="H46" s="99">
        <v>0</v>
      </c>
      <c r="I46" s="99">
        <v>0</v>
      </c>
      <c r="J46" s="99">
        <v>0</v>
      </c>
      <c r="K46" s="99">
        <v>0</v>
      </c>
      <c r="L46" s="99">
        <v>0</v>
      </c>
      <c r="M46" s="99">
        <v>0</v>
      </c>
      <c r="N46" s="99">
        <v>0.55069999999999997</v>
      </c>
      <c r="O46" s="99">
        <v>1406</v>
      </c>
      <c r="P46" s="99">
        <v>4462</v>
      </c>
      <c r="Q46" s="99">
        <v>774.34500000000003</v>
      </c>
      <c r="R46" s="99">
        <v>28054</v>
      </c>
      <c r="S46" s="100">
        <v>40.748858447488587</v>
      </c>
    </row>
    <row r="47" spans="1:19" x14ac:dyDescent="0.25">
      <c r="A47" s="97">
        <v>1</v>
      </c>
      <c r="B47" s="99" t="s">
        <v>1007</v>
      </c>
      <c r="C47" s="101">
        <v>11179</v>
      </c>
      <c r="D47" s="99" t="s">
        <v>2035</v>
      </c>
      <c r="E47" s="99" t="s">
        <v>949</v>
      </c>
      <c r="F47" s="99" t="s">
        <v>954</v>
      </c>
      <c r="G47" s="99">
        <v>37</v>
      </c>
      <c r="H47" s="99">
        <v>0</v>
      </c>
      <c r="I47" s="99">
        <v>0</v>
      </c>
      <c r="J47" s="99">
        <v>0</v>
      </c>
      <c r="K47" s="99">
        <v>0</v>
      </c>
      <c r="L47" s="99">
        <v>0</v>
      </c>
      <c r="M47" s="99">
        <v>0</v>
      </c>
      <c r="N47" s="99">
        <v>0.76629999999999998</v>
      </c>
      <c r="O47" s="99">
        <v>2484</v>
      </c>
      <c r="P47" s="99">
        <v>7401</v>
      </c>
      <c r="Q47" s="99">
        <v>1903.4892</v>
      </c>
      <c r="R47" s="99">
        <v>80998</v>
      </c>
      <c r="S47" s="100">
        <v>54.801925212884115</v>
      </c>
    </row>
    <row r="48" spans="1:19" x14ac:dyDescent="0.25">
      <c r="A48" s="97">
        <v>1</v>
      </c>
      <c r="B48" s="99" t="s">
        <v>1007</v>
      </c>
      <c r="C48" s="101">
        <v>11176</v>
      </c>
      <c r="D48" s="99" t="s">
        <v>2032</v>
      </c>
      <c r="E48" s="99" t="s">
        <v>949</v>
      </c>
      <c r="F48" s="99" t="s">
        <v>954</v>
      </c>
      <c r="G48" s="99">
        <v>49</v>
      </c>
      <c r="H48" s="99">
        <v>0</v>
      </c>
      <c r="I48" s="99">
        <v>0</v>
      </c>
      <c r="J48" s="99">
        <v>0</v>
      </c>
      <c r="K48" s="99">
        <v>0</v>
      </c>
      <c r="L48" s="99">
        <v>0</v>
      </c>
      <c r="M48" s="99">
        <v>1</v>
      </c>
      <c r="N48" s="99">
        <v>0.64770000000000005</v>
      </c>
      <c r="O48" s="99">
        <v>4168</v>
      </c>
      <c r="P48" s="99">
        <v>12533</v>
      </c>
      <c r="Q48" s="99">
        <v>2699.6136000000001</v>
      </c>
      <c r="R48" s="99">
        <v>119243</v>
      </c>
      <c r="S48" s="100">
        <v>70.0754822476936</v>
      </c>
    </row>
    <row r="49" spans="1:19" x14ac:dyDescent="0.25">
      <c r="A49" s="97">
        <v>1</v>
      </c>
      <c r="B49" s="99" t="s">
        <v>1007</v>
      </c>
      <c r="C49" s="101">
        <v>11178</v>
      </c>
      <c r="D49" s="99" t="s">
        <v>2034</v>
      </c>
      <c r="E49" s="99" t="s">
        <v>949</v>
      </c>
      <c r="F49" s="99" t="s">
        <v>954</v>
      </c>
      <c r="G49" s="99">
        <v>30</v>
      </c>
      <c r="H49" s="99">
        <v>0</v>
      </c>
      <c r="I49" s="99">
        <v>0</v>
      </c>
      <c r="J49" s="99">
        <v>0</v>
      </c>
      <c r="K49" s="99">
        <v>0</v>
      </c>
      <c r="L49" s="99">
        <v>0</v>
      </c>
      <c r="M49" s="99">
        <v>0</v>
      </c>
      <c r="N49" s="99">
        <v>0.87370000000000003</v>
      </c>
      <c r="O49" s="99">
        <v>2417</v>
      </c>
      <c r="P49" s="99">
        <v>7511</v>
      </c>
      <c r="Q49" s="99">
        <v>2111.6423</v>
      </c>
      <c r="R49" s="99">
        <v>51786</v>
      </c>
      <c r="S49" s="100">
        <v>68.593607305936075</v>
      </c>
    </row>
    <row r="50" spans="1:19" x14ac:dyDescent="0.25">
      <c r="A50" s="97">
        <v>1</v>
      </c>
      <c r="B50" s="99" t="s">
        <v>1007</v>
      </c>
      <c r="C50" s="101">
        <v>11175</v>
      </c>
      <c r="D50" s="99" t="s">
        <v>2031</v>
      </c>
      <c r="E50" s="99" t="s">
        <v>949</v>
      </c>
      <c r="F50" s="99" t="s">
        <v>954</v>
      </c>
      <c r="G50" s="99">
        <v>40</v>
      </c>
      <c r="H50" s="99">
        <v>0</v>
      </c>
      <c r="I50" s="99">
        <v>0</v>
      </c>
      <c r="J50" s="99">
        <v>0</v>
      </c>
      <c r="K50" s="99">
        <v>0</v>
      </c>
      <c r="L50" s="99">
        <v>0</v>
      </c>
      <c r="M50" s="99">
        <v>0</v>
      </c>
      <c r="N50" s="99">
        <v>0.62</v>
      </c>
      <c r="O50" s="99">
        <v>3215</v>
      </c>
      <c r="P50" s="99">
        <v>9750</v>
      </c>
      <c r="Q50" s="99">
        <v>1978.79</v>
      </c>
      <c r="R50" s="99">
        <v>81914</v>
      </c>
      <c r="S50" s="100">
        <v>66.780821917808225</v>
      </c>
    </row>
    <row r="51" spans="1:19" x14ac:dyDescent="0.25">
      <c r="A51" s="97">
        <v>1</v>
      </c>
      <c r="B51" s="99" t="s">
        <v>1007</v>
      </c>
      <c r="C51" s="101">
        <v>11180</v>
      </c>
      <c r="D51" s="99" t="s">
        <v>2036</v>
      </c>
      <c r="E51" s="99" t="s">
        <v>949</v>
      </c>
      <c r="F51" s="99" t="s">
        <v>954</v>
      </c>
      <c r="G51" s="99">
        <v>30</v>
      </c>
      <c r="H51" s="99">
        <v>0</v>
      </c>
      <c r="I51" s="99">
        <v>0</v>
      </c>
      <c r="J51" s="99">
        <v>0</v>
      </c>
      <c r="K51" s="99">
        <v>0</v>
      </c>
      <c r="L51" s="99">
        <v>0</v>
      </c>
      <c r="M51" s="99">
        <v>0</v>
      </c>
      <c r="N51" s="99">
        <v>0.70809999999999995</v>
      </c>
      <c r="O51" s="99">
        <v>1358</v>
      </c>
      <c r="P51" s="99">
        <v>4418</v>
      </c>
      <c r="Q51" s="99">
        <v>961.6</v>
      </c>
      <c r="R51" s="99">
        <v>45098</v>
      </c>
      <c r="S51" s="100">
        <v>40.347031963470322</v>
      </c>
    </row>
    <row r="52" spans="1:19" x14ac:dyDescent="0.25">
      <c r="A52" s="97">
        <v>1</v>
      </c>
      <c r="B52" s="99" t="s">
        <v>1007</v>
      </c>
      <c r="C52" s="101">
        <v>11182</v>
      </c>
      <c r="D52" s="99" t="s">
        <v>2038</v>
      </c>
      <c r="E52" s="99" t="s">
        <v>949</v>
      </c>
      <c r="F52" s="99" t="s">
        <v>954</v>
      </c>
      <c r="G52" s="99">
        <v>20</v>
      </c>
      <c r="H52" s="99">
        <v>0</v>
      </c>
      <c r="I52" s="99">
        <v>0</v>
      </c>
      <c r="J52" s="99">
        <v>0</v>
      </c>
      <c r="K52" s="99">
        <v>0</v>
      </c>
      <c r="L52" s="99">
        <v>0</v>
      </c>
      <c r="M52" s="99">
        <v>0</v>
      </c>
      <c r="N52" s="99">
        <v>0.63360000000000005</v>
      </c>
      <c r="O52" s="99">
        <v>1572</v>
      </c>
      <c r="P52" s="99">
        <v>5291</v>
      </c>
      <c r="Q52" s="99">
        <v>996.74350000000004</v>
      </c>
      <c r="R52" s="99">
        <v>31530</v>
      </c>
      <c r="S52" s="100">
        <v>72.479452054794521</v>
      </c>
    </row>
    <row r="53" spans="1:19" x14ac:dyDescent="0.25">
      <c r="A53" s="97">
        <v>1</v>
      </c>
      <c r="B53" s="99" t="s">
        <v>1007</v>
      </c>
      <c r="C53" s="101">
        <v>11174</v>
      </c>
      <c r="D53" s="99" t="s">
        <v>2030</v>
      </c>
      <c r="E53" s="99" t="s">
        <v>949</v>
      </c>
      <c r="F53" s="99" t="s">
        <v>954</v>
      </c>
      <c r="G53" s="99">
        <v>30</v>
      </c>
      <c r="H53" s="99">
        <v>0</v>
      </c>
      <c r="I53" s="99">
        <v>0</v>
      </c>
      <c r="J53" s="99">
        <v>0</v>
      </c>
      <c r="K53" s="99">
        <v>0</v>
      </c>
      <c r="L53" s="99">
        <v>0</v>
      </c>
      <c r="M53" s="99">
        <v>0</v>
      </c>
      <c r="N53" s="99">
        <v>0.63819999999999999</v>
      </c>
      <c r="O53" s="99">
        <v>1396</v>
      </c>
      <c r="P53" s="99">
        <v>3541</v>
      </c>
      <c r="Q53" s="99">
        <v>890.93</v>
      </c>
      <c r="R53" s="99">
        <v>37873</v>
      </c>
      <c r="S53" s="100">
        <v>32.337899543378995</v>
      </c>
    </row>
    <row r="54" spans="1:19" x14ac:dyDescent="0.25">
      <c r="A54" s="97">
        <v>1</v>
      </c>
      <c r="B54" s="99" t="s">
        <v>1007</v>
      </c>
      <c r="C54" s="101">
        <v>11173</v>
      </c>
      <c r="D54" s="99" t="s">
        <v>2029</v>
      </c>
      <c r="E54" s="99" t="s">
        <v>949</v>
      </c>
      <c r="F54" s="99" t="s">
        <v>954</v>
      </c>
      <c r="G54" s="99">
        <v>30</v>
      </c>
      <c r="H54" s="99">
        <v>0</v>
      </c>
      <c r="I54" s="99">
        <v>0</v>
      </c>
      <c r="J54" s="99">
        <v>0</v>
      </c>
      <c r="K54" s="99">
        <v>0</v>
      </c>
      <c r="L54" s="99">
        <v>0</v>
      </c>
      <c r="M54" s="99">
        <v>1</v>
      </c>
      <c r="N54" s="99">
        <v>0.7</v>
      </c>
      <c r="O54" s="99">
        <v>1884</v>
      </c>
      <c r="P54" s="99">
        <v>5953</v>
      </c>
      <c r="Q54" s="99">
        <v>1327.83</v>
      </c>
      <c r="R54" s="99">
        <v>44941</v>
      </c>
      <c r="S54" s="100">
        <v>54.365296803652967</v>
      </c>
    </row>
    <row r="55" spans="1:19" x14ac:dyDescent="0.25">
      <c r="A55" s="97">
        <v>1</v>
      </c>
      <c r="B55" s="99" t="s">
        <v>1007</v>
      </c>
      <c r="C55" s="101">
        <v>11177</v>
      </c>
      <c r="D55" s="99" t="s">
        <v>2033</v>
      </c>
      <c r="E55" s="99" t="s">
        <v>949</v>
      </c>
      <c r="F55" s="99" t="s">
        <v>954</v>
      </c>
      <c r="G55" s="99">
        <v>84</v>
      </c>
      <c r="H55" s="99">
        <v>0</v>
      </c>
      <c r="I55" s="99">
        <v>0</v>
      </c>
      <c r="J55" s="99">
        <v>0</v>
      </c>
      <c r="K55" s="99">
        <v>0</v>
      </c>
      <c r="L55" s="99">
        <v>0</v>
      </c>
      <c r="M55" s="99">
        <v>1</v>
      </c>
      <c r="N55" s="99">
        <v>0.66</v>
      </c>
      <c r="O55" s="99">
        <v>6664</v>
      </c>
      <c r="P55" s="99">
        <v>21158</v>
      </c>
      <c r="Q55" s="99">
        <v>4363.66</v>
      </c>
      <c r="R55" s="99">
        <v>120441</v>
      </c>
      <c r="S55" s="100">
        <v>69.00848010437052</v>
      </c>
    </row>
    <row r="56" spans="1:19" x14ac:dyDescent="0.25">
      <c r="A56" s="97">
        <v>1</v>
      </c>
      <c r="B56" s="99" t="s">
        <v>1007</v>
      </c>
      <c r="C56" s="101">
        <v>11183</v>
      </c>
      <c r="D56" s="99" t="s">
        <v>2039</v>
      </c>
      <c r="E56" s="99" t="s">
        <v>949</v>
      </c>
      <c r="F56" s="99" t="s">
        <v>954</v>
      </c>
      <c r="G56" s="99">
        <v>30</v>
      </c>
      <c r="H56" s="99">
        <v>0</v>
      </c>
      <c r="I56" s="99">
        <v>0</v>
      </c>
      <c r="J56" s="99">
        <v>0</v>
      </c>
      <c r="K56" s="99">
        <v>0</v>
      </c>
      <c r="L56" s="99">
        <v>0</v>
      </c>
      <c r="M56" s="99">
        <v>0</v>
      </c>
      <c r="N56" s="99">
        <v>0.59589999999999999</v>
      </c>
      <c r="O56" s="99">
        <v>1141</v>
      </c>
      <c r="P56" s="99">
        <v>3086</v>
      </c>
      <c r="Q56" s="99">
        <v>681.06290000000001</v>
      </c>
      <c r="R56" s="99">
        <v>27725</v>
      </c>
      <c r="S56" s="100">
        <v>28.182648401826484</v>
      </c>
    </row>
    <row r="57" spans="1:19" x14ac:dyDescent="0.25">
      <c r="A57" s="97">
        <v>1</v>
      </c>
      <c r="B57" s="99" t="s">
        <v>1007</v>
      </c>
      <c r="C57" s="101">
        <v>11181</v>
      </c>
      <c r="D57" s="99" t="s">
        <v>2037</v>
      </c>
      <c r="E57" s="99" t="s">
        <v>949</v>
      </c>
      <c r="F57" s="99" t="s">
        <v>954</v>
      </c>
      <c r="G57" s="99">
        <v>30</v>
      </c>
      <c r="H57" s="99">
        <v>0</v>
      </c>
      <c r="I57" s="99">
        <v>0</v>
      </c>
      <c r="J57" s="99">
        <v>0</v>
      </c>
      <c r="K57" s="99">
        <v>0</v>
      </c>
      <c r="L57" s="99">
        <v>0</v>
      </c>
      <c r="M57" s="99">
        <v>1</v>
      </c>
      <c r="N57" s="99">
        <v>0.73960000000000004</v>
      </c>
      <c r="O57" s="99">
        <v>1577</v>
      </c>
      <c r="P57" s="99">
        <v>4815</v>
      </c>
      <c r="Q57" s="99">
        <v>1166.3492000000001</v>
      </c>
      <c r="R57" s="99">
        <v>53718</v>
      </c>
      <c r="S57" s="100">
        <v>43.972602739726028</v>
      </c>
    </row>
    <row r="58" spans="1:19" x14ac:dyDescent="0.25">
      <c r="A58" s="97">
        <v>1</v>
      </c>
      <c r="B58" s="99" t="s">
        <v>1007</v>
      </c>
      <c r="C58" s="101">
        <v>25017</v>
      </c>
      <c r="D58" s="99" t="s">
        <v>2042</v>
      </c>
      <c r="E58" s="99" t="s">
        <v>949</v>
      </c>
      <c r="F58" s="99" t="s">
        <v>976</v>
      </c>
      <c r="G58" s="99">
        <v>0</v>
      </c>
      <c r="H58" s="99">
        <v>0</v>
      </c>
      <c r="I58" s="99">
        <v>0</v>
      </c>
      <c r="J58" s="99">
        <v>0</v>
      </c>
      <c r="K58" s="99">
        <v>0</v>
      </c>
      <c r="L58" s="99">
        <v>0</v>
      </c>
      <c r="M58" s="99">
        <v>0</v>
      </c>
      <c r="N58" s="99">
        <v>0</v>
      </c>
      <c r="O58" s="99">
        <v>0</v>
      </c>
      <c r="P58" s="99">
        <v>0</v>
      </c>
      <c r="Q58" s="99">
        <v>0</v>
      </c>
      <c r="R58" s="99">
        <v>36626</v>
      </c>
      <c r="S58" s="102"/>
    </row>
    <row r="59" spans="1:19" x14ac:dyDescent="0.25">
      <c r="A59" s="97">
        <v>1</v>
      </c>
      <c r="B59" s="99" t="s">
        <v>1026</v>
      </c>
      <c r="C59" s="101">
        <v>10717</v>
      </c>
      <c r="D59" s="99" t="s">
        <v>2043</v>
      </c>
      <c r="E59" s="99" t="s">
        <v>982</v>
      </c>
      <c r="F59" s="99" t="s">
        <v>1009</v>
      </c>
      <c r="G59" s="99">
        <v>400</v>
      </c>
      <c r="H59" s="99">
        <v>22</v>
      </c>
      <c r="I59" s="99">
        <v>6</v>
      </c>
      <c r="J59" s="99">
        <v>0</v>
      </c>
      <c r="K59" s="99">
        <v>0</v>
      </c>
      <c r="L59" s="99">
        <v>28</v>
      </c>
      <c r="M59" s="99">
        <v>10</v>
      </c>
      <c r="N59" s="99">
        <v>1.3352999999999999</v>
      </c>
      <c r="O59" s="99">
        <v>26647</v>
      </c>
      <c r="P59" s="99">
        <v>126606</v>
      </c>
      <c r="Q59" s="99">
        <v>35582</v>
      </c>
      <c r="R59" s="99">
        <v>466826</v>
      </c>
      <c r="S59" s="100">
        <v>86.716438356164389</v>
      </c>
    </row>
    <row r="60" spans="1:19" x14ac:dyDescent="0.25">
      <c r="A60" s="97">
        <v>1</v>
      </c>
      <c r="B60" s="99" t="s">
        <v>1026</v>
      </c>
      <c r="C60" s="101">
        <v>10718</v>
      </c>
      <c r="D60" s="99" t="s">
        <v>2044</v>
      </c>
      <c r="E60" s="99" t="s">
        <v>982</v>
      </c>
      <c r="F60" s="99" t="s">
        <v>983</v>
      </c>
      <c r="G60" s="99">
        <v>231</v>
      </c>
      <c r="H60" s="99">
        <v>10</v>
      </c>
      <c r="I60" s="99">
        <v>0</v>
      </c>
      <c r="J60" s="99">
        <v>0</v>
      </c>
      <c r="K60" s="99">
        <v>0</v>
      </c>
      <c r="L60" s="99">
        <v>10</v>
      </c>
      <c r="M60" s="99">
        <v>8</v>
      </c>
      <c r="N60" s="99">
        <v>1.218</v>
      </c>
      <c r="O60" s="99">
        <v>17036</v>
      </c>
      <c r="P60" s="99">
        <v>72989</v>
      </c>
      <c r="Q60" s="99">
        <v>20750</v>
      </c>
      <c r="R60" s="99">
        <v>359208</v>
      </c>
      <c r="S60" s="100">
        <v>86.5670402656704</v>
      </c>
    </row>
    <row r="61" spans="1:19" x14ac:dyDescent="0.25">
      <c r="A61" s="97">
        <v>1</v>
      </c>
      <c r="B61" s="99" t="s">
        <v>1026</v>
      </c>
      <c r="C61" s="101">
        <v>11184</v>
      </c>
      <c r="D61" s="99" t="s">
        <v>2045</v>
      </c>
      <c r="E61" s="99" t="s">
        <v>949</v>
      </c>
      <c r="F61" s="99" t="s">
        <v>954</v>
      </c>
      <c r="G61" s="99">
        <v>59</v>
      </c>
      <c r="H61" s="99">
        <v>0</v>
      </c>
      <c r="I61" s="99">
        <v>0</v>
      </c>
      <c r="J61" s="99">
        <v>0</v>
      </c>
      <c r="K61" s="99">
        <v>0</v>
      </c>
      <c r="L61" s="99">
        <v>0</v>
      </c>
      <c r="M61" s="99">
        <v>0</v>
      </c>
      <c r="N61" s="99">
        <v>0.61370000000000002</v>
      </c>
      <c r="O61" s="99">
        <v>3094</v>
      </c>
      <c r="P61" s="99">
        <v>9807</v>
      </c>
      <c r="Q61" s="99">
        <v>2095.6918999999998</v>
      </c>
      <c r="R61" s="99">
        <v>129250</v>
      </c>
      <c r="S61" s="100">
        <v>45.539818899465985</v>
      </c>
    </row>
    <row r="62" spans="1:19" x14ac:dyDescent="0.25">
      <c r="A62" s="97">
        <v>1</v>
      </c>
      <c r="B62" s="99" t="s">
        <v>1026</v>
      </c>
      <c r="C62" s="101">
        <v>11185</v>
      </c>
      <c r="D62" s="99" t="s">
        <v>2046</v>
      </c>
      <c r="E62" s="99" t="s">
        <v>949</v>
      </c>
      <c r="F62" s="99" t="s">
        <v>954</v>
      </c>
      <c r="G62" s="99">
        <v>30</v>
      </c>
      <c r="H62" s="99">
        <v>0</v>
      </c>
      <c r="I62" s="99">
        <v>0</v>
      </c>
      <c r="J62" s="99">
        <v>0</v>
      </c>
      <c r="K62" s="99">
        <v>0</v>
      </c>
      <c r="L62" s="99">
        <v>0</v>
      </c>
      <c r="M62" s="99">
        <v>0</v>
      </c>
      <c r="N62" s="99">
        <v>0.58799999999999997</v>
      </c>
      <c r="O62" s="99">
        <v>2115</v>
      </c>
      <c r="P62" s="99">
        <v>5826</v>
      </c>
      <c r="Q62" s="99">
        <v>1230</v>
      </c>
      <c r="R62" s="99">
        <v>69984</v>
      </c>
      <c r="S62" s="100">
        <v>53.205479452054796</v>
      </c>
    </row>
    <row r="63" spans="1:19" x14ac:dyDescent="0.25">
      <c r="A63" s="97">
        <v>1</v>
      </c>
      <c r="B63" s="99" t="s">
        <v>1026</v>
      </c>
      <c r="C63" s="101">
        <v>11186</v>
      </c>
      <c r="D63" s="99" t="s">
        <v>2047</v>
      </c>
      <c r="E63" s="99" t="s">
        <v>949</v>
      </c>
      <c r="F63" s="99" t="s">
        <v>954</v>
      </c>
      <c r="G63" s="99">
        <v>96</v>
      </c>
      <c r="H63" s="99">
        <v>0</v>
      </c>
      <c r="I63" s="99">
        <v>0</v>
      </c>
      <c r="J63" s="99">
        <v>0</v>
      </c>
      <c r="K63" s="99">
        <v>0</v>
      </c>
      <c r="L63" s="99">
        <v>0</v>
      </c>
      <c r="M63" s="99">
        <v>1</v>
      </c>
      <c r="N63" s="99">
        <v>0.61499999999999999</v>
      </c>
      <c r="O63" s="99">
        <v>6067</v>
      </c>
      <c r="P63" s="99">
        <v>24617</v>
      </c>
      <c r="Q63" s="99">
        <v>3731.12</v>
      </c>
      <c r="R63" s="99">
        <v>149618</v>
      </c>
      <c r="S63" s="100">
        <v>70.253995433789953</v>
      </c>
    </row>
    <row r="64" spans="1:19" x14ac:dyDescent="0.25">
      <c r="A64" s="97">
        <v>1</v>
      </c>
      <c r="B64" s="99" t="s">
        <v>1026</v>
      </c>
      <c r="C64" s="101">
        <v>11187</v>
      </c>
      <c r="D64" s="99" t="s">
        <v>2048</v>
      </c>
      <c r="E64" s="99" t="s">
        <v>949</v>
      </c>
      <c r="F64" s="99" t="s">
        <v>954</v>
      </c>
      <c r="G64" s="99">
        <v>42</v>
      </c>
      <c r="H64" s="99">
        <v>0</v>
      </c>
      <c r="I64" s="99">
        <v>0</v>
      </c>
      <c r="J64" s="99">
        <v>0</v>
      </c>
      <c r="K64" s="99">
        <v>0</v>
      </c>
      <c r="L64" s="99">
        <v>0</v>
      </c>
      <c r="M64" s="99">
        <v>0</v>
      </c>
      <c r="N64" s="99">
        <v>0.68</v>
      </c>
      <c r="O64" s="99">
        <v>3870</v>
      </c>
      <c r="P64" s="99">
        <v>11251</v>
      </c>
      <c r="Q64" s="99">
        <v>2631.7692000000002</v>
      </c>
      <c r="R64" s="99">
        <v>139381</v>
      </c>
      <c r="S64" s="100">
        <v>73.392041748206125</v>
      </c>
    </row>
    <row r="65" spans="1:19" x14ac:dyDescent="0.25">
      <c r="A65" s="97">
        <v>1</v>
      </c>
      <c r="B65" s="99" t="s">
        <v>1026</v>
      </c>
      <c r="C65" s="101">
        <v>11188</v>
      </c>
      <c r="D65" s="99" t="s">
        <v>2049</v>
      </c>
      <c r="E65" s="99" t="s">
        <v>949</v>
      </c>
      <c r="F65" s="99" t="s">
        <v>954</v>
      </c>
      <c r="G65" s="99">
        <v>34</v>
      </c>
      <c r="H65" s="99">
        <v>0</v>
      </c>
      <c r="I65" s="99">
        <v>0</v>
      </c>
      <c r="J65" s="99">
        <v>0</v>
      </c>
      <c r="K65" s="99">
        <v>0</v>
      </c>
      <c r="L65" s="99">
        <v>0</v>
      </c>
      <c r="M65" s="99">
        <v>0</v>
      </c>
      <c r="N65" s="99">
        <v>0.68379999999999996</v>
      </c>
      <c r="O65" s="99">
        <v>1673</v>
      </c>
      <c r="P65" s="99">
        <v>5630</v>
      </c>
      <c r="Q65" s="99">
        <v>1144</v>
      </c>
      <c r="R65" s="99">
        <v>85398</v>
      </c>
      <c r="S65" s="100">
        <v>45.366639806607573</v>
      </c>
    </row>
    <row r="66" spans="1:19" x14ac:dyDescent="0.25">
      <c r="A66" s="97">
        <v>1</v>
      </c>
      <c r="B66" s="99" t="s">
        <v>1026</v>
      </c>
      <c r="C66" s="101">
        <v>40745</v>
      </c>
      <c r="D66" s="99" t="s">
        <v>2051</v>
      </c>
      <c r="E66" s="99" t="s">
        <v>949</v>
      </c>
      <c r="F66" s="99" t="s">
        <v>976</v>
      </c>
      <c r="G66" s="99">
        <v>0</v>
      </c>
      <c r="H66" s="99">
        <v>0</v>
      </c>
      <c r="I66" s="99">
        <v>0</v>
      </c>
      <c r="J66" s="99">
        <v>0</v>
      </c>
      <c r="K66" s="99">
        <v>0</v>
      </c>
      <c r="L66" s="99">
        <v>0</v>
      </c>
      <c r="M66" s="99">
        <v>0</v>
      </c>
      <c r="N66" s="99">
        <v>0</v>
      </c>
      <c r="O66" s="99">
        <v>0</v>
      </c>
      <c r="P66" s="99">
        <v>0</v>
      </c>
      <c r="Q66" s="99">
        <v>0</v>
      </c>
      <c r="R66" s="99">
        <v>6779</v>
      </c>
    </row>
    <row r="67" spans="1:19" x14ac:dyDescent="0.25">
      <c r="A67" s="97">
        <v>1</v>
      </c>
      <c r="B67" s="99" t="s">
        <v>1026</v>
      </c>
      <c r="C67" s="101">
        <v>40744</v>
      </c>
      <c r="D67" s="99" t="s">
        <v>2050</v>
      </c>
      <c r="E67" s="99" t="s">
        <v>949</v>
      </c>
      <c r="F67" s="99" t="s">
        <v>976</v>
      </c>
      <c r="G67" s="99">
        <v>0</v>
      </c>
      <c r="H67" s="99">
        <v>0</v>
      </c>
      <c r="I67" s="99">
        <v>0</v>
      </c>
      <c r="J67" s="99">
        <v>0</v>
      </c>
      <c r="K67" s="99">
        <v>0</v>
      </c>
      <c r="L67" s="99">
        <v>0</v>
      </c>
      <c r="M67" s="99">
        <v>0</v>
      </c>
      <c r="N67" s="99">
        <v>0</v>
      </c>
      <c r="O67" s="99">
        <v>0</v>
      </c>
      <c r="P67" s="99">
        <v>0</v>
      </c>
      <c r="Q67" s="99">
        <v>0</v>
      </c>
      <c r="R67" s="99">
        <v>11271</v>
      </c>
    </row>
    <row r="68" spans="1:19" x14ac:dyDescent="0.25">
      <c r="A68" s="97">
        <v>1</v>
      </c>
      <c r="B68" s="99" t="s">
        <v>1037</v>
      </c>
      <c r="C68" s="101">
        <v>10715</v>
      </c>
      <c r="D68" s="99" t="s">
        <v>2052</v>
      </c>
      <c r="E68" s="99" t="s">
        <v>982</v>
      </c>
      <c r="F68" s="99" t="s">
        <v>1009</v>
      </c>
      <c r="G68" s="99">
        <v>500</v>
      </c>
      <c r="H68" s="99">
        <v>18</v>
      </c>
      <c r="I68" s="99">
        <v>6</v>
      </c>
      <c r="J68" s="99">
        <v>2</v>
      </c>
      <c r="K68" s="99">
        <v>0</v>
      </c>
      <c r="L68" s="99">
        <v>26</v>
      </c>
      <c r="M68" s="99">
        <v>8</v>
      </c>
      <c r="N68" s="99">
        <v>1.4</v>
      </c>
      <c r="O68" s="99">
        <v>36369</v>
      </c>
      <c r="P68" s="99">
        <v>170589</v>
      </c>
      <c r="Q68" s="99">
        <v>50987</v>
      </c>
      <c r="R68" s="99">
        <v>529307</v>
      </c>
      <c r="S68" s="100">
        <v>93.473424657534252</v>
      </c>
    </row>
    <row r="69" spans="1:19" ht="42" x14ac:dyDescent="0.25">
      <c r="A69" s="97">
        <v>1</v>
      </c>
      <c r="B69" s="99" t="s">
        <v>1037</v>
      </c>
      <c r="C69" s="101">
        <v>11452</v>
      </c>
      <c r="D69" s="99" t="s">
        <v>2059</v>
      </c>
      <c r="E69" s="99" t="s">
        <v>949</v>
      </c>
      <c r="F69" s="99" t="s">
        <v>950</v>
      </c>
      <c r="G69" s="99">
        <v>34</v>
      </c>
      <c r="H69" s="99">
        <v>0</v>
      </c>
      <c r="I69" s="99">
        <v>0</v>
      </c>
      <c r="J69" s="99">
        <v>0</v>
      </c>
      <c r="K69" s="99">
        <v>0</v>
      </c>
      <c r="L69" s="99">
        <v>0</v>
      </c>
      <c r="M69" s="99">
        <v>1</v>
      </c>
      <c r="N69" s="99">
        <v>0.59140000000000004</v>
      </c>
      <c r="O69" s="99">
        <v>3306</v>
      </c>
      <c r="P69" s="99">
        <v>9824</v>
      </c>
      <c r="Q69" s="99">
        <v>1964</v>
      </c>
      <c r="R69" s="99">
        <v>110140</v>
      </c>
      <c r="S69" s="100">
        <v>79.161966156325548</v>
      </c>
    </row>
    <row r="70" spans="1:19" x14ac:dyDescent="0.25">
      <c r="A70" s="97">
        <v>1</v>
      </c>
      <c r="B70" s="99" t="s">
        <v>1037</v>
      </c>
      <c r="C70" s="101">
        <v>11166</v>
      </c>
      <c r="D70" s="99" t="s">
        <v>2053</v>
      </c>
      <c r="E70" s="99" t="s">
        <v>949</v>
      </c>
      <c r="F70" s="99" t="s">
        <v>954</v>
      </c>
      <c r="G70" s="99">
        <v>54</v>
      </c>
      <c r="H70" s="99">
        <v>0</v>
      </c>
      <c r="I70" s="99">
        <v>0</v>
      </c>
      <c r="J70" s="99">
        <v>0</v>
      </c>
      <c r="K70" s="99">
        <v>0</v>
      </c>
      <c r="L70" s="99">
        <v>0</v>
      </c>
      <c r="M70" s="99">
        <v>1</v>
      </c>
      <c r="N70" s="99">
        <v>0.69</v>
      </c>
      <c r="O70" s="99">
        <v>4923</v>
      </c>
      <c r="P70" s="99">
        <v>12672</v>
      </c>
      <c r="Q70" s="99">
        <v>3378</v>
      </c>
      <c r="R70" s="99">
        <v>112331</v>
      </c>
      <c r="S70" s="100">
        <v>64.292237442922371</v>
      </c>
    </row>
    <row r="71" spans="1:19" x14ac:dyDescent="0.25">
      <c r="A71" s="97">
        <v>1</v>
      </c>
      <c r="B71" s="99" t="s">
        <v>1037</v>
      </c>
      <c r="C71" s="101">
        <v>11167</v>
      </c>
      <c r="D71" s="99" t="s">
        <v>2054</v>
      </c>
      <c r="E71" s="99" t="s">
        <v>949</v>
      </c>
      <c r="F71" s="99" t="s">
        <v>954</v>
      </c>
      <c r="G71" s="99">
        <v>44</v>
      </c>
      <c r="H71" s="99">
        <v>0</v>
      </c>
      <c r="I71" s="99">
        <v>0</v>
      </c>
      <c r="J71" s="99">
        <v>0</v>
      </c>
      <c r="K71" s="99">
        <v>0</v>
      </c>
      <c r="L71" s="99">
        <v>0</v>
      </c>
      <c r="M71" s="99">
        <v>1</v>
      </c>
      <c r="N71" s="99">
        <v>0.66</v>
      </c>
      <c r="O71" s="99">
        <v>4462</v>
      </c>
      <c r="P71" s="99">
        <v>11327</v>
      </c>
      <c r="Q71" s="99">
        <v>2959</v>
      </c>
      <c r="R71" s="99">
        <v>110544</v>
      </c>
      <c r="S71" s="100">
        <v>70.529265255292657</v>
      </c>
    </row>
    <row r="72" spans="1:19" x14ac:dyDescent="0.25">
      <c r="A72" s="97">
        <v>1</v>
      </c>
      <c r="B72" s="99" t="s">
        <v>1037</v>
      </c>
      <c r="C72" s="101">
        <v>11171</v>
      </c>
      <c r="D72" s="99" t="s">
        <v>2057</v>
      </c>
      <c r="E72" s="99" t="s">
        <v>949</v>
      </c>
      <c r="F72" s="99" t="s">
        <v>954</v>
      </c>
      <c r="G72" s="99">
        <v>30</v>
      </c>
      <c r="H72" s="99">
        <v>0</v>
      </c>
      <c r="I72" s="99">
        <v>0</v>
      </c>
      <c r="J72" s="99">
        <v>0</v>
      </c>
      <c r="K72" s="99">
        <v>0</v>
      </c>
      <c r="L72" s="99">
        <v>0</v>
      </c>
      <c r="M72" s="99">
        <v>1</v>
      </c>
      <c r="N72" s="99">
        <v>0.53</v>
      </c>
      <c r="O72" s="99">
        <v>3994</v>
      </c>
      <c r="P72" s="99">
        <v>9353</v>
      </c>
      <c r="Q72" s="99">
        <v>2095</v>
      </c>
      <c r="R72" s="99">
        <v>112050</v>
      </c>
      <c r="S72" s="100">
        <v>85.415525114155244</v>
      </c>
    </row>
    <row r="73" spans="1:19" x14ac:dyDescent="0.25">
      <c r="A73" s="97">
        <v>1</v>
      </c>
      <c r="B73" s="99" t="s">
        <v>1037</v>
      </c>
      <c r="C73" s="101">
        <v>11170</v>
      </c>
      <c r="D73" s="99" t="s">
        <v>2056</v>
      </c>
      <c r="E73" s="99" t="s">
        <v>949</v>
      </c>
      <c r="F73" s="99" t="s">
        <v>954</v>
      </c>
      <c r="G73" s="99">
        <v>35</v>
      </c>
      <c r="H73" s="99">
        <v>0</v>
      </c>
      <c r="I73" s="99">
        <v>0</v>
      </c>
      <c r="J73" s="99">
        <v>0</v>
      </c>
      <c r="K73" s="99">
        <v>0</v>
      </c>
      <c r="L73" s="99">
        <v>0</v>
      </c>
      <c r="M73" s="99">
        <v>1</v>
      </c>
      <c r="N73" s="99">
        <v>0.56000000000000005</v>
      </c>
      <c r="O73" s="99">
        <v>3049</v>
      </c>
      <c r="P73" s="99">
        <v>7440</v>
      </c>
      <c r="Q73" s="99">
        <v>1714</v>
      </c>
      <c r="R73" s="99">
        <v>107851</v>
      </c>
      <c r="S73" s="100">
        <v>58.238747553816047</v>
      </c>
    </row>
    <row r="74" spans="1:19" x14ac:dyDescent="0.25">
      <c r="A74" s="97">
        <v>1</v>
      </c>
      <c r="B74" s="99" t="s">
        <v>1037</v>
      </c>
      <c r="C74" s="101">
        <v>11169</v>
      </c>
      <c r="D74" s="99" t="s">
        <v>2055</v>
      </c>
      <c r="E74" s="99" t="s">
        <v>949</v>
      </c>
      <c r="F74" s="99" t="s">
        <v>954</v>
      </c>
      <c r="G74" s="99">
        <v>43</v>
      </c>
      <c r="H74" s="99">
        <v>0</v>
      </c>
      <c r="I74" s="99">
        <v>0</v>
      </c>
      <c r="J74" s="99">
        <v>0</v>
      </c>
      <c r="K74" s="99">
        <v>0</v>
      </c>
      <c r="L74" s="99">
        <v>0</v>
      </c>
      <c r="M74" s="99">
        <v>1</v>
      </c>
      <c r="N74" s="99">
        <v>0.73</v>
      </c>
      <c r="O74" s="99">
        <v>3318</v>
      </c>
      <c r="P74" s="99">
        <v>10194</v>
      </c>
      <c r="Q74" s="99">
        <v>2431</v>
      </c>
      <c r="R74" s="99">
        <v>132364</v>
      </c>
      <c r="S74" s="100">
        <v>64.950621216948079</v>
      </c>
    </row>
    <row r="75" spans="1:19" x14ac:dyDescent="0.25">
      <c r="A75" s="97">
        <v>1</v>
      </c>
      <c r="B75" s="99" t="s">
        <v>1037</v>
      </c>
      <c r="C75" s="101">
        <v>11172</v>
      </c>
      <c r="D75" s="99" t="s">
        <v>2058</v>
      </c>
      <c r="E75" s="99" t="s">
        <v>949</v>
      </c>
      <c r="F75" s="99" t="s">
        <v>954</v>
      </c>
      <c r="G75" s="99">
        <v>34</v>
      </c>
      <c r="H75" s="99">
        <v>0</v>
      </c>
      <c r="I75" s="99">
        <v>0</v>
      </c>
      <c r="J75" s="99">
        <v>0</v>
      </c>
      <c r="K75" s="99">
        <v>0</v>
      </c>
      <c r="L75" s="99">
        <v>0</v>
      </c>
      <c r="M75" s="99">
        <v>1</v>
      </c>
      <c r="N75" s="99">
        <v>0.45</v>
      </c>
      <c r="O75" s="99">
        <v>2567</v>
      </c>
      <c r="P75" s="99">
        <v>5131</v>
      </c>
      <c r="Q75" s="99">
        <v>1159</v>
      </c>
      <c r="R75" s="99">
        <v>80717</v>
      </c>
      <c r="S75" s="100">
        <v>41.345688960515716</v>
      </c>
    </row>
    <row r="76" spans="1:19" x14ac:dyDescent="0.25">
      <c r="A76" s="97">
        <v>1</v>
      </c>
      <c r="B76" s="99" t="s">
        <v>1046</v>
      </c>
      <c r="C76" s="101">
        <v>10719</v>
      </c>
      <c r="D76" s="99" t="s">
        <v>2060</v>
      </c>
      <c r="E76" s="99" t="s">
        <v>982</v>
      </c>
      <c r="F76" s="99" t="s">
        <v>1009</v>
      </c>
      <c r="G76" s="99">
        <v>150</v>
      </c>
      <c r="H76" s="99">
        <v>5</v>
      </c>
      <c r="I76" s="99">
        <v>8</v>
      </c>
      <c r="J76" s="99">
        <v>0</v>
      </c>
      <c r="K76" s="99">
        <v>0</v>
      </c>
      <c r="L76" s="99">
        <v>13</v>
      </c>
      <c r="M76" s="99">
        <v>6</v>
      </c>
      <c r="N76" s="99">
        <v>1.1920999999999999</v>
      </c>
      <c r="O76" s="99">
        <v>9693</v>
      </c>
      <c r="P76" s="99">
        <v>45555</v>
      </c>
      <c r="Q76" s="99">
        <v>11555.03</v>
      </c>
      <c r="R76" s="99">
        <v>173057</v>
      </c>
      <c r="S76" s="100">
        <v>83.205479452054789</v>
      </c>
    </row>
    <row r="77" spans="1:19" x14ac:dyDescent="0.25">
      <c r="A77" s="97">
        <v>1</v>
      </c>
      <c r="B77" s="99" t="s">
        <v>1046</v>
      </c>
      <c r="C77" s="101">
        <v>11205</v>
      </c>
      <c r="D77" s="99" t="s">
        <v>2063</v>
      </c>
      <c r="E77" s="99" t="s">
        <v>949</v>
      </c>
      <c r="F77" s="99" t="s">
        <v>957</v>
      </c>
      <c r="G77" s="99">
        <v>114</v>
      </c>
      <c r="H77" s="99">
        <v>4</v>
      </c>
      <c r="I77" s="99">
        <v>4</v>
      </c>
      <c r="J77" s="99">
        <v>0</v>
      </c>
      <c r="K77" s="99">
        <v>0</v>
      </c>
      <c r="L77" s="99">
        <v>8</v>
      </c>
      <c r="M77" s="99">
        <v>1</v>
      </c>
      <c r="N77" s="99">
        <v>0.87370000000000003</v>
      </c>
      <c r="O77" s="99">
        <v>7580</v>
      </c>
      <c r="P77" s="99">
        <v>26847</v>
      </c>
      <c r="Q77" s="99">
        <v>6622.75</v>
      </c>
      <c r="R77" s="99">
        <v>144421</v>
      </c>
      <c r="S77" s="100">
        <v>64.520547945205479</v>
      </c>
    </row>
    <row r="78" spans="1:19" x14ac:dyDescent="0.25">
      <c r="A78" s="97">
        <v>1</v>
      </c>
      <c r="B78" s="99" t="s">
        <v>1046</v>
      </c>
      <c r="C78" s="101">
        <v>11204</v>
      </c>
      <c r="D78" s="99" t="s">
        <v>2062</v>
      </c>
      <c r="E78" s="99" t="s">
        <v>949</v>
      </c>
      <c r="F78" s="99" t="s">
        <v>950</v>
      </c>
      <c r="G78" s="99">
        <v>60</v>
      </c>
      <c r="H78" s="99">
        <v>2</v>
      </c>
      <c r="I78" s="99">
        <v>0</v>
      </c>
      <c r="J78" s="99">
        <v>0</v>
      </c>
      <c r="K78" s="99">
        <v>0</v>
      </c>
      <c r="L78" s="99">
        <v>2</v>
      </c>
      <c r="M78" s="99">
        <v>2</v>
      </c>
      <c r="N78" s="99">
        <v>0.6109</v>
      </c>
      <c r="O78" s="99">
        <v>3798</v>
      </c>
      <c r="P78" s="99">
        <v>12197</v>
      </c>
      <c r="Q78" s="99">
        <v>2320.04</v>
      </c>
      <c r="R78" s="99">
        <v>110093</v>
      </c>
      <c r="S78" s="100">
        <v>55.694063926940636</v>
      </c>
    </row>
    <row r="79" spans="1:19" x14ac:dyDescent="0.25">
      <c r="A79" s="97">
        <v>1</v>
      </c>
      <c r="B79" s="99" t="s">
        <v>1046</v>
      </c>
      <c r="C79" s="101">
        <v>11203</v>
      </c>
      <c r="D79" s="99" t="s">
        <v>2061</v>
      </c>
      <c r="E79" s="99" t="s">
        <v>949</v>
      </c>
      <c r="F79" s="99" t="s">
        <v>954</v>
      </c>
      <c r="G79" s="99">
        <v>34</v>
      </c>
      <c r="H79" s="99">
        <v>0</v>
      </c>
      <c r="I79" s="99">
        <v>0</v>
      </c>
      <c r="J79" s="99">
        <v>0</v>
      </c>
      <c r="K79" s="99">
        <v>0</v>
      </c>
      <c r="L79" s="99">
        <v>0</v>
      </c>
      <c r="M79" s="99">
        <v>1</v>
      </c>
      <c r="N79" s="99">
        <v>0.56299999999999994</v>
      </c>
      <c r="O79" s="99">
        <v>3831</v>
      </c>
      <c r="P79" s="99">
        <v>11780</v>
      </c>
      <c r="Q79" s="99">
        <v>2156.8530000000001</v>
      </c>
      <c r="R79" s="99">
        <v>64255</v>
      </c>
      <c r="S79" s="100">
        <v>94.923448831587436</v>
      </c>
    </row>
    <row r="80" spans="1:19" x14ac:dyDescent="0.25">
      <c r="A80" s="97">
        <v>1</v>
      </c>
      <c r="B80" s="99" t="s">
        <v>1046</v>
      </c>
      <c r="C80" s="101">
        <v>11208</v>
      </c>
      <c r="D80" s="99" t="s">
        <v>2066</v>
      </c>
      <c r="E80" s="99" t="s">
        <v>949</v>
      </c>
      <c r="F80" s="99" t="s">
        <v>954</v>
      </c>
      <c r="G80" s="99">
        <v>34</v>
      </c>
      <c r="H80" s="99">
        <v>0</v>
      </c>
      <c r="I80" s="99">
        <v>0</v>
      </c>
      <c r="J80" s="99">
        <v>0</v>
      </c>
      <c r="K80" s="99">
        <v>0</v>
      </c>
      <c r="L80" s="99">
        <v>0</v>
      </c>
      <c r="M80" s="99">
        <v>1</v>
      </c>
      <c r="N80" s="99">
        <v>0.53790000000000004</v>
      </c>
      <c r="O80" s="99">
        <v>1977</v>
      </c>
      <c r="P80" s="99">
        <v>6726</v>
      </c>
      <c r="Q80" s="99">
        <v>1063.4283</v>
      </c>
      <c r="R80" s="99">
        <v>56325</v>
      </c>
      <c r="S80" s="100">
        <v>54.198227236099918</v>
      </c>
    </row>
    <row r="81" spans="1:19" x14ac:dyDescent="0.25">
      <c r="A81" s="97">
        <v>1</v>
      </c>
      <c r="B81" s="99" t="s">
        <v>1046</v>
      </c>
      <c r="C81" s="101">
        <v>11206</v>
      </c>
      <c r="D81" s="99" t="s">
        <v>2064</v>
      </c>
      <c r="E81" s="99" t="s">
        <v>949</v>
      </c>
      <c r="F81" s="99" t="s">
        <v>954</v>
      </c>
      <c r="G81" s="99">
        <v>30</v>
      </c>
      <c r="H81" s="99">
        <v>0</v>
      </c>
      <c r="I81" s="99">
        <v>0</v>
      </c>
      <c r="J81" s="99">
        <v>0</v>
      </c>
      <c r="K81" s="99">
        <v>0</v>
      </c>
      <c r="L81" s="99">
        <v>0</v>
      </c>
      <c r="M81" s="99">
        <v>1</v>
      </c>
      <c r="N81" s="99">
        <v>0.54510000000000003</v>
      </c>
      <c r="O81" s="99">
        <v>2685</v>
      </c>
      <c r="P81" s="99">
        <v>7693</v>
      </c>
      <c r="Q81" s="99">
        <v>1463.5934999999999</v>
      </c>
      <c r="R81" s="99">
        <v>70893</v>
      </c>
      <c r="S81" s="100">
        <v>70.25570776255708</v>
      </c>
    </row>
    <row r="82" spans="1:19" x14ac:dyDescent="0.25">
      <c r="A82" s="97">
        <v>1</v>
      </c>
      <c r="B82" s="99" t="s">
        <v>1046</v>
      </c>
      <c r="C82" s="101">
        <v>11207</v>
      </c>
      <c r="D82" s="99" t="s">
        <v>2065</v>
      </c>
      <c r="E82" s="99" t="s">
        <v>949</v>
      </c>
      <c r="F82" s="99" t="s">
        <v>954</v>
      </c>
      <c r="G82" s="99">
        <v>32</v>
      </c>
      <c r="H82" s="99">
        <v>0</v>
      </c>
      <c r="I82" s="99">
        <v>0</v>
      </c>
      <c r="J82" s="99">
        <v>0</v>
      </c>
      <c r="K82" s="99">
        <v>0</v>
      </c>
      <c r="L82" s="99">
        <v>0</v>
      </c>
      <c r="M82" s="99">
        <v>1</v>
      </c>
      <c r="N82" s="99">
        <v>0.54859999999999998</v>
      </c>
      <c r="O82" s="99">
        <v>1675</v>
      </c>
      <c r="P82" s="99">
        <v>5723</v>
      </c>
      <c r="Q82" s="99">
        <v>918.82</v>
      </c>
      <c r="R82" s="99">
        <v>45490</v>
      </c>
      <c r="S82" s="100">
        <v>48.998287671232873</v>
      </c>
    </row>
    <row r="83" spans="1:19" x14ac:dyDescent="0.25">
      <c r="A83" s="97">
        <v>1</v>
      </c>
      <c r="B83" s="99" t="s">
        <v>1055</v>
      </c>
      <c r="C83" s="101">
        <v>10672</v>
      </c>
      <c r="D83" s="99" t="s">
        <v>2067</v>
      </c>
      <c r="E83" s="99" t="s">
        <v>945</v>
      </c>
      <c r="F83" s="99" t="s">
        <v>946</v>
      </c>
      <c r="G83" s="99">
        <v>755</v>
      </c>
      <c r="H83" s="99">
        <v>52</v>
      </c>
      <c r="I83" s="99">
        <v>12</v>
      </c>
      <c r="J83" s="99">
        <v>10</v>
      </c>
      <c r="K83" s="99">
        <v>0</v>
      </c>
      <c r="L83" s="99">
        <v>74</v>
      </c>
      <c r="M83" s="99">
        <v>26</v>
      </c>
      <c r="N83" s="99">
        <v>2.1962999999999999</v>
      </c>
      <c r="O83" s="99">
        <v>54752</v>
      </c>
      <c r="P83" s="99">
        <v>255700</v>
      </c>
      <c r="Q83" s="99">
        <v>120251.81759999999</v>
      </c>
      <c r="R83" s="99">
        <v>991379</v>
      </c>
      <c r="S83" s="100">
        <v>92.787807311984039</v>
      </c>
    </row>
    <row r="84" spans="1:19" x14ac:dyDescent="0.25">
      <c r="A84" s="97">
        <v>1</v>
      </c>
      <c r="B84" s="99" t="s">
        <v>1055</v>
      </c>
      <c r="C84" s="101">
        <v>11147</v>
      </c>
      <c r="D84" s="99" t="s">
        <v>2069</v>
      </c>
      <c r="E84" s="99" t="s">
        <v>949</v>
      </c>
      <c r="F84" s="99" t="s">
        <v>957</v>
      </c>
      <c r="G84" s="99">
        <v>120</v>
      </c>
      <c r="H84" s="99">
        <v>8</v>
      </c>
      <c r="I84" s="99">
        <v>0</v>
      </c>
      <c r="J84" s="99">
        <v>0</v>
      </c>
      <c r="K84" s="99">
        <v>0</v>
      </c>
      <c r="L84" s="99">
        <v>8</v>
      </c>
      <c r="M84" s="99">
        <v>2</v>
      </c>
      <c r="N84" s="99">
        <v>0.91710000000000003</v>
      </c>
      <c r="O84" s="99">
        <v>9075</v>
      </c>
      <c r="P84" s="99">
        <v>33835</v>
      </c>
      <c r="Q84" s="99">
        <v>8323.18</v>
      </c>
      <c r="R84" s="99">
        <v>180580</v>
      </c>
      <c r="S84" s="100">
        <v>77.248858447488587</v>
      </c>
    </row>
    <row r="85" spans="1:19" x14ac:dyDescent="0.25">
      <c r="A85" s="97">
        <v>1</v>
      </c>
      <c r="B85" s="99" t="s">
        <v>1055</v>
      </c>
      <c r="C85" s="101">
        <v>11152</v>
      </c>
      <c r="D85" s="99" t="s">
        <v>2074</v>
      </c>
      <c r="E85" s="99" t="s">
        <v>949</v>
      </c>
      <c r="F85" s="99" t="s">
        <v>957</v>
      </c>
      <c r="G85" s="99">
        <v>60</v>
      </c>
      <c r="H85" s="99">
        <v>0</v>
      </c>
      <c r="I85" s="99">
        <v>0</v>
      </c>
      <c r="J85" s="99">
        <v>0</v>
      </c>
      <c r="K85" s="99">
        <v>0</v>
      </c>
      <c r="L85" s="99">
        <v>0</v>
      </c>
      <c r="M85" s="99">
        <v>1</v>
      </c>
      <c r="N85" s="99">
        <v>0.78010000000000002</v>
      </c>
      <c r="O85" s="99">
        <v>5275</v>
      </c>
      <c r="P85" s="99">
        <v>16288</v>
      </c>
      <c r="Q85" s="99">
        <v>4115.0275000000001</v>
      </c>
      <c r="R85" s="99">
        <v>159783</v>
      </c>
      <c r="S85" s="100">
        <v>74.374429223744286</v>
      </c>
    </row>
    <row r="86" spans="1:19" x14ac:dyDescent="0.25">
      <c r="A86" s="97">
        <v>1</v>
      </c>
      <c r="B86" s="99" t="s">
        <v>1055</v>
      </c>
      <c r="C86" s="101">
        <v>11149</v>
      </c>
      <c r="D86" s="99" t="s">
        <v>2071</v>
      </c>
      <c r="E86" s="99" t="s">
        <v>949</v>
      </c>
      <c r="F86" s="99" t="s">
        <v>954</v>
      </c>
      <c r="G86" s="99">
        <v>29</v>
      </c>
      <c r="H86" s="99">
        <v>0</v>
      </c>
      <c r="I86" s="99">
        <v>0</v>
      </c>
      <c r="J86" s="99">
        <v>0</v>
      </c>
      <c r="K86" s="99">
        <v>0</v>
      </c>
      <c r="L86" s="99">
        <v>0</v>
      </c>
      <c r="M86" s="99">
        <v>1</v>
      </c>
      <c r="N86" s="99">
        <v>0.63990000000000002</v>
      </c>
      <c r="O86" s="99">
        <v>3993</v>
      </c>
      <c r="P86" s="99">
        <v>10628</v>
      </c>
      <c r="Q86" s="99">
        <v>2555.12</v>
      </c>
      <c r="R86" s="99">
        <v>136707</v>
      </c>
      <c r="S86" s="100">
        <v>100.40623523854511</v>
      </c>
    </row>
    <row r="87" spans="1:19" x14ac:dyDescent="0.25">
      <c r="A87" s="97">
        <v>1</v>
      </c>
      <c r="B87" s="99" t="s">
        <v>1055</v>
      </c>
      <c r="C87" s="101">
        <v>11150</v>
      </c>
      <c r="D87" s="99" t="s">
        <v>2072</v>
      </c>
      <c r="E87" s="99" t="s">
        <v>949</v>
      </c>
      <c r="F87" s="99" t="s">
        <v>954</v>
      </c>
      <c r="G87" s="99">
        <v>27</v>
      </c>
      <c r="H87" s="99">
        <v>0</v>
      </c>
      <c r="I87" s="99">
        <v>0</v>
      </c>
      <c r="J87" s="99">
        <v>0</v>
      </c>
      <c r="K87" s="99">
        <v>0</v>
      </c>
      <c r="L87" s="99">
        <v>0</v>
      </c>
      <c r="M87" s="99">
        <v>1</v>
      </c>
      <c r="N87" s="99">
        <v>0.6956</v>
      </c>
      <c r="O87" s="99">
        <v>3079</v>
      </c>
      <c r="P87" s="99">
        <v>7905</v>
      </c>
      <c r="Q87" s="99">
        <v>2141.44</v>
      </c>
      <c r="R87" s="99">
        <v>117996</v>
      </c>
      <c r="S87" s="100">
        <v>80.213089802130895</v>
      </c>
    </row>
    <row r="88" spans="1:19" x14ac:dyDescent="0.25">
      <c r="A88" s="97">
        <v>1</v>
      </c>
      <c r="B88" s="99" t="s">
        <v>1055</v>
      </c>
      <c r="C88" s="101">
        <v>11157</v>
      </c>
      <c r="D88" s="99" t="s">
        <v>2079</v>
      </c>
      <c r="E88" s="99" t="s">
        <v>949</v>
      </c>
      <c r="F88" s="99" t="s">
        <v>954</v>
      </c>
      <c r="G88" s="99">
        <v>33</v>
      </c>
      <c r="H88" s="99">
        <v>0</v>
      </c>
      <c r="I88" s="99">
        <v>0</v>
      </c>
      <c r="J88" s="99">
        <v>0</v>
      </c>
      <c r="K88" s="99">
        <v>0</v>
      </c>
      <c r="L88" s="99">
        <v>0</v>
      </c>
      <c r="M88" s="99">
        <v>1</v>
      </c>
      <c r="N88" s="99">
        <v>0.68620000000000003</v>
      </c>
      <c r="O88" s="99">
        <v>2830</v>
      </c>
      <c r="P88" s="99">
        <v>8335</v>
      </c>
      <c r="Q88" s="99">
        <v>1942.14</v>
      </c>
      <c r="R88" s="99">
        <v>78249</v>
      </c>
      <c r="S88" s="100">
        <v>69.198837691988373</v>
      </c>
    </row>
    <row r="89" spans="1:19" x14ac:dyDescent="0.25">
      <c r="A89" s="97">
        <v>1</v>
      </c>
      <c r="B89" s="99" t="s">
        <v>1055</v>
      </c>
      <c r="C89" s="101">
        <v>11154</v>
      </c>
      <c r="D89" s="99" t="s">
        <v>2076</v>
      </c>
      <c r="E89" s="99" t="s">
        <v>949</v>
      </c>
      <c r="F89" s="99" t="s">
        <v>954</v>
      </c>
      <c r="G89" s="99">
        <v>30</v>
      </c>
      <c r="H89" s="99">
        <v>0</v>
      </c>
      <c r="I89" s="99">
        <v>0</v>
      </c>
      <c r="J89" s="99">
        <v>0</v>
      </c>
      <c r="K89" s="99">
        <v>0</v>
      </c>
      <c r="L89" s="99">
        <v>0</v>
      </c>
      <c r="M89" s="99">
        <v>1</v>
      </c>
      <c r="N89" s="99">
        <v>0.69940000000000002</v>
      </c>
      <c r="O89" s="99">
        <v>2691</v>
      </c>
      <c r="P89" s="99">
        <v>6775</v>
      </c>
      <c r="Q89" s="99">
        <v>1882.09</v>
      </c>
      <c r="R89" s="99">
        <v>113130</v>
      </c>
      <c r="S89" s="100">
        <v>61.87214611872146</v>
      </c>
    </row>
    <row r="90" spans="1:19" x14ac:dyDescent="0.25">
      <c r="A90" s="97">
        <v>1</v>
      </c>
      <c r="B90" s="99" t="s">
        <v>1055</v>
      </c>
      <c r="C90" s="101">
        <v>11153</v>
      </c>
      <c r="D90" s="99" t="s">
        <v>2075</v>
      </c>
      <c r="E90" s="99" t="s">
        <v>949</v>
      </c>
      <c r="F90" s="99" t="s">
        <v>954</v>
      </c>
      <c r="G90" s="99">
        <v>9</v>
      </c>
      <c r="H90" s="99">
        <v>0</v>
      </c>
      <c r="I90" s="99">
        <v>0</v>
      </c>
      <c r="J90" s="99">
        <v>0</v>
      </c>
      <c r="K90" s="99">
        <v>0</v>
      </c>
      <c r="L90" s="99">
        <v>0</v>
      </c>
      <c r="M90" s="99">
        <v>0</v>
      </c>
      <c r="N90" s="99">
        <v>0.66969999999999996</v>
      </c>
      <c r="O90" s="99">
        <v>1329</v>
      </c>
      <c r="P90" s="99">
        <v>4404</v>
      </c>
      <c r="Q90" s="99">
        <v>890.03</v>
      </c>
      <c r="R90" s="99">
        <v>52133</v>
      </c>
      <c r="S90" s="100">
        <v>134.06392694063928</v>
      </c>
    </row>
    <row r="91" spans="1:19" x14ac:dyDescent="0.25">
      <c r="A91" s="97">
        <v>1</v>
      </c>
      <c r="B91" s="99" t="s">
        <v>1055</v>
      </c>
      <c r="C91" s="101">
        <v>11146</v>
      </c>
      <c r="D91" s="99" t="s">
        <v>2068</v>
      </c>
      <c r="E91" s="99" t="s">
        <v>949</v>
      </c>
      <c r="F91" s="99" t="s">
        <v>954</v>
      </c>
      <c r="G91" s="99">
        <v>30</v>
      </c>
      <c r="H91" s="99">
        <v>0</v>
      </c>
      <c r="I91" s="99">
        <v>0</v>
      </c>
      <c r="J91" s="99">
        <v>0</v>
      </c>
      <c r="K91" s="99">
        <v>0</v>
      </c>
      <c r="L91" s="99">
        <v>0</v>
      </c>
      <c r="M91" s="99">
        <v>1</v>
      </c>
      <c r="N91" s="99">
        <v>0.62680000000000002</v>
      </c>
      <c r="O91" s="99">
        <v>3064</v>
      </c>
      <c r="P91" s="99">
        <v>7244</v>
      </c>
      <c r="Q91" s="99">
        <v>1920.52</v>
      </c>
      <c r="R91" s="99">
        <v>127613</v>
      </c>
      <c r="S91" s="100">
        <v>66.155251141552512</v>
      </c>
    </row>
    <row r="92" spans="1:19" x14ac:dyDescent="0.25">
      <c r="A92" s="97">
        <v>1</v>
      </c>
      <c r="B92" s="99" t="s">
        <v>1055</v>
      </c>
      <c r="C92" s="101">
        <v>11151</v>
      </c>
      <c r="D92" s="99" t="s">
        <v>2073</v>
      </c>
      <c r="E92" s="99" t="s">
        <v>949</v>
      </c>
      <c r="F92" s="99" t="s">
        <v>954</v>
      </c>
      <c r="G92" s="99">
        <v>32</v>
      </c>
      <c r="H92" s="99">
        <v>0</v>
      </c>
      <c r="I92" s="99">
        <v>0</v>
      </c>
      <c r="J92" s="99">
        <v>0</v>
      </c>
      <c r="K92" s="99">
        <v>0</v>
      </c>
      <c r="L92" s="99">
        <v>0</v>
      </c>
      <c r="M92" s="99">
        <v>1</v>
      </c>
      <c r="N92" s="99">
        <v>0.6159</v>
      </c>
      <c r="O92" s="99">
        <v>3963</v>
      </c>
      <c r="P92" s="99">
        <v>11664</v>
      </c>
      <c r="Q92" s="99">
        <v>2440.81</v>
      </c>
      <c r="R92" s="99">
        <v>120707</v>
      </c>
      <c r="S92" s="100">
        <v>99.863013698630141</v>
      </c>
    </row>
    <row r="93" spans="1:19" x14ac:dyDescent="0.25">
      <c r="A93" s="97">
        <v>1</v>
      </c>
      <c r="B93" s="99" t="s">
        <v>1055</v>
      </c>
      <c r="C93" s="101">
        <v>11155</v>
      </c>
      <c r="D93" s="99" t="s">
        <v>2077</v>
      </c>
      <c r="E93" s="99" t="s">
        <v>949</v>
      </c>
      <c r="F93" s="99" t="s">
        <v>954</v>
      </c>
      <c r="G93" s="99">
        <v>30</v>
      </c>
      <c r="H93" s="99">
        <v>0</v>
      </c>
      <c r="I93" s="99">
        <v>0</v>
      </c>
      <c r="J93" s="99">
        <v>0</v>
      </c>
      <c r="K93" s="99">
        <v>0</v>
      </c>
      <c r="L93" s="99">
        <v>0</v>
      </c>
      <c r="M93" s="99">
        <v>1</v>
      </c>
      <c r="N93" s="99">
        <v>0.74309999999999998</v>
      </c>
      <c r="O93" s="99">
        <v>2892</v>
      </c>
      <c r="P93" s="99">
        <v>7720</v>
      </c>
      <c r="Q93" s="99">
        <v>2149.1651999999999</v>
      </c>
      <c r="R93" s="99">
        <v>80830</v>
      </c>
      <c r="S93" s="100">
        <v>70.502283105022826</v>
      </c>
    </row>
    <row r="94" spans="1:19" x14ac:dyDescent="0.25">
      <c r="A94" s="97">
        <v>1</v>
      </c>
      <c r="B94" s="99" t="s">
        <v>1055</v>
      </c>
      <c r="C94" s="101">
        <v>11148</v>
      </c>
      <c r="D94" s="99" t="s">
        <v>2070</v>
      </c>
      <c r="E94" s="99" t="s">
        <v>949</v>
      </c>
      <c r="F94" s="99" t="s">
        <v>954</v>
      </c>
      <c r="G94" s="99">
        <v>30</v>
      </c>
      <c r="H94" s="99">
        <v>0</v>
      </c>
      <c r="I94" s="99">
        <v>0</v>
      </c>
      <c r="J94" s="99">
        <v>0</v>
      </c>
      <c r="K94" s="99">
        <v>0</v>
      </c>
      <c r="L94" s="99">
        <v>0</v>
      </c>
      <c r="M94" s="99">
        <v>1</v>
      </c>
      <c r="N94" s="99">
        <v>0.69359999999999999</v>
      </c>
      <c r="O94" s="99">
        <v>3000</v>
      </c>
      <c r="P94" s="99">
        <v>8570</v>
      </c>
      <c r="Q94" s="99">
        <v>2080.81</v>
      </c>
      <c r="R94" s="99">
        <v>94309</v>
      </c>
      <c r="S94" s="100">
        <v>78.264840182648399</v>
      </c>
    </row>
    <row r="95" spans="1:19" x14ac:dyDescent="0.25">
      <c r="A95" s="97">
        <v>1</v>
      </c>
      <c r="B95" s="99" t="s">
        <v>1055</v>
      </c>
      <c r="C95" s="101">
        <v>11156</v>
      </c>
      <c r="D95" s="99" t="s">
        <v>2078</v>
      </c>
      <c r="E95" s="99" t="s">
        <v>949</v>
      </c>
      <c r="F95" s="99" t="s">
        <v>954</v>
      </c>
      <c r="G95" s="99">
        <v>30</v>
      </c>
      <c r="H95" s="99">
        <v>0</v>
      </c>
      <c r="I95" s="99">
        <v>0</v>
      </c>
      <c r="J95" s="99">
        <v>0</v>
      </c>
      <c r="K95" s="99">
        <v>0</v>
      </c>
      <c r="L95" s="99">
        <v>0</v>
      </c>
      <c r="M95" s="99">
        <v>1</v>
      </c>
      <c r="N95" s="99">
        <v>0.70440000000000003</v>
      </c>
      <c r="O95" s="99">
        <v>2773</v>
      </c>
      <c r="P95" s="99">
        <v>6868</v>
      </c>
      <c r="Q95" s="99">
        <v>1953.4</v>
      </c>
      <c r="R95" s="99">
        <v>132126</v>
      </c>
      <c r="S95" s="100">
        <v>62.721461187214615</v>
      </c>
    </row>
    <row r="96" spans="1:19" x14ac:dyDescent="0.25">
      <c r="A96" s="97">
        <v>1</v>
      </c>
      <c r="B96" s="99" t="s">
        <v>1069</v>
      </c>
      <c r="C96" s="101">
        <v>10714</v>
      </c>
      <c r="D96" s="99" t="s">
        <v>2080</v>
      </c>
      <c r="E96" s="99" t="s">
        <v>982</v>
      </c>
      <c r="F96" s="99" t="s">
        <v>1009</v>
      </c>
      <c r="G96" s="99">
        <v>411</v>
      </c>
      <c r="H96" s="99">
        <v>34</v>
      </c>
      <c r="I96" s="99">
        <v>6</v>
      </c>
      <c r="J96" s="99">
        <v>0</v>
      </c>
      <c r="K96" s="99">
        <v>4</v>
      </c>
      <c r="L96" s="99">
        <v>44</v>
      </c>
      <c r="M96" s="99">
        <v>11</v>
      </c>
      <c r="N96" s="99">
        <v>1.3668</v>
      </c>
      <c r="O96" s="99">
        <v>32317</v>
      </c>
      <c r="P96" s="99">
        <v>141071</v>
      </c>
      <c r="Q96" s="99">
        <v>44170.875599999999</v>
      </c>
      <c r="R96" s="99">
        <v>495911</v>
      </c>
      <c r="S96" s="100">
        <v>94.037929540379295</v>
      </c>
    </row>
    <row r="97" spans="1:19" x14ac:dyDescent="0.25">
      <c r="A97" s="97">
        <v>1</v>
      </c>
      <c r="B97" s="99" t="s">
        <v>1069</v>
      </c>
      <c r="C97" s="101">
        <v>11142</v>
      </c>
      <c r="D97" s="99" t="s">
        <v>2083</v>
      </c>
      <c r="E97" s="99" t="s">
        <v>949</v>
      </c>
      <c r="F97" s="99" t="s">
        <v>950</v>
      </c>
      <c r="G97" s="99">
        <v>60</v>
      </c>
      <c r="H97" s="99">
        <v>0</v>
      </c>
      <c r="I97" s="99">
        <v>0</v>
      </c>
      <c r="J97" s="99">
        <v>0</v>
      </c>
      <c r="K97" s="99">
        <v>0</v>
      </c>
      <c r="L97" s="99">
        <v>0</v>
      </c>
      <c r="M97" s="99">
        <v>0</v>
      </c>
      <c r="N97" s="99">
        <v>0.57389999999999997</v>
      </c>
      <c r="O97" s="99">
        <v>4750</v>
      </c>
      <c r="P97" s="99">
        <v>13123</v>
      </c>
      <c r="Q97" s="99">
        <v>2726.0250000000001</v>
      </c>
      <c r="R97" s="99">
        <v>204154</v>
      </c>
      <c r="S97" s="100">
        <v>59.922374429223744</v>
      </c>
    </row>
    <row r="98" spans="1:19" x14ac:dyDescent="0.25">
      <c r="A98" s="97">
        <v>1</v>
      </c>
      <c r="B98" s="99" t="s">
        <v>1069</v>
      </c>
      <c r="C98" s="101">
        <v>11143</v>
      </c>
      <c r="D98" s="99" t="s">
        <v>2084</v>
      </c>
      <c r="E98" s="99" t="s">
        <v>949</v>
      </c>
      <c r="F98" s="99" t="s">
        <v>954</v>
      </c>
      <c r="G98" s="99">
        <v>30</v>
      </c>
      <c r="H98" s="99">
        <v>0</v>
      </c>
      <c r="I98" s="99">
        <v>0</v>
      </c>
      <c r="J98" s="99">
        <v>0</v>
      </c>
      <c r="K98" s="99">
        <v>0</v>
      </c>
      <c r="L98" s="99">
        <v>0</v>
      </c>
      <c r="M98" s="99">
        <v>0</v>
      </c>
      <c r="N98" s="99">
        <v>0.61609999999999998</v>
      </c>
      <c r="O98" s="99">
        <v>1996</v>
      </c>
      <c r="P98" s="99">
        <v>4763</v>
      </c>
      <c r="Q98" s="99">
        <v>1129.74</v>
      </c>
      <c r="R98" s="99">
        <v>77488</v>
      </c>
      <c r="S98" s="100">
        <v>43.497716894977167</v>
      </c>
    </row>
    <row r="99" spans="1:19" x14ac:dyDescent="0.25">
      <c r="A99" s="97">
        <v>1</v>
      </c>
      <c r="B99" s="99" t="s">
        <v>1069</v>
      </c>
      <c r="C99" s="101">
        <v>11145</v>
      </c>
      <c r="D99" s="99" t="s">
        <v>2086</v>
      </c>
      <c r="E99" s="99" t="s">
        <v>949</v>
      </c>
      <c r="F99" s="99" t="s">
        <v>954</v>
      </c>
      <c r="G99" s="99">
        <v>30</v>
      </c>
      <c r="H99" s="99">
        <v>0</v>
      </c>
      <c r="I99" s="99">
        <v>0</v>
      </c>
      <c r="J99" s="99">
        <v>0</v>
      </c>
      <c r="K99" s="99">
        <v>0</v>
      </c>
      <c r="L99" s="99">
        <v>0</v>
      </c>
      <c r="M99" s="99">
        <v>0</v>
      </c>
      <c r="N99" s="99">
        <v>0.55889999999999995</v>
      </c>
      <c r="O99" s="99">
        <v>1786</v>
      </c>
      <c r="P99" s="99">
        <v>4408</v>
      </c>
      <c r="Q99" s="99">
        <v>998.2</v>
      </c>
      <c r="R99" s="99">
        <v>92301</v>
      </c>
      <c r="S99" s="100">
        <v>40.25570776255708</v>
      </c>
    </row>
    <row r="100" spans="1:19" x14ac:dyDescent="0.25">
      <c r="A100" s="97">
        <v>1</v>
      </c>
      <c r="B100" s="99" t="s">
        <v>1069</v>
      </c>
      <c r="C100" s="101">
        <v>11141</v>
      </c>
      <c r="D100" s="99" t="s">
        <v>2082</v>
      </c>
      <c r="E100" s="99" t="s">
        <v>949</v>
      </c>
      <c r="F100" s="99" t="s">
        <v>954</v>
      </c>
      <c r="G100" s="99">
        <v>30</v>
      </c>
      <c r="H100" s="99">
        <v>0</v>
      </c>
      <c r="I100" s="99">
        <v>0</v>
      </c>
      <c r="J100" s="99">
        <v>0</v>
      </c>
      <c r="K100" s="99">
        <v>0</v>
      </c>
      <c r="L100" s="99">
        <v>0</v>
      </c>
      <c r="M100" s="99">
        <v>0</v>
      </c>
      <c r="N100" s="99">
        <v>0.65180000000000005</v>
      </c>
      <c r="O100" s="99">
        <v>3298</v>
      </c>
      <c r="P100" s="99">
        <v>8446</v>
      </c>
      <c r="Q100" s="99">
        <v>2149.6363999999999</v>
      </c>
      <c r="R100" s="99">
        <v>124057</v>
      </c>
      <c r="S100" s="100">
        <v>77.132420091324207</v>
      </c>
    </row>
    <row r="101" spans="1:19" x14ac:dyDescent="0.25">
      <c r="A101" s="97">
        <v>1</v>
      </c>
      <c r="B101" s="99" t="s">
        <v>1069</v>
      </c>
      <c r="C101" s="101">
        <v>11144</v>
      </c>
      <c r="D101" s="99" t="s">
        <v>2085</v>
      </c>
      <c r="E101" s="99" t="s">
        <v>949</v>
      </c>
      <c r="F101" s="99" t="s">
        <v>954</v>
      </c>
      <c r="G101" s="99">
        <v>75</v>
      </c>
      <c r="H101" s="99">
        <v>0</v>
      </c>
      <c r="I101" s="99">
        <v>0</v>
      </c>
      <c r="J101" s="99">
        <v>0</v>
      </c>
      <c r="K101" s="99">
        <v>0</v>
      </c>
      <c r="L101" s="99">
        <v>0</v>
      </c>
      <c r="M101" s="99">
        <v>0</v>
      </c>
      <c r="N101" s="99">
        <v>0.73670000000000002</v>
      </c>
      <c r="O101" s="99">
        <v>5254</v>
      </c>
      <c r="P101" s="99">
        <v>15595</v>
      </c>
      <c r="Q101" s="99">
        <v>3870.6217999999999</v>
      </c>
      <c r="R101" s="99">
        <v>151651</v>
      </c>
      <c r="S101" s="100">
        <v>56.968036529680369</v>
      </c>
    </row>
    <row r="102" spans="1:19" x14ac:dyDescent="0.25">
      <c r="A102" s="97">
        <v>1</v>
      </c>
      <c r="B102" s="99" t="s">
        <v>1069</v>
      </c>
      <c r="C102" s="101">
        <v>11140</v>
      </c>
      <c r="D102" s="99" t="s">
        <v>2081</v>
      </c>
      <c r="E102" s="99" t="s">
        <v>949</v>
      </c>
      <c r="F102" s="99" t="s">
        <v>954</v>
      </c>
      <c r="G102" s="99">
        <v>31</v>
      </c>
      <c r="H102" s="99">
        <v>0</v>
      </c>
      <c r="I102" s="99">
        <v>0</v>
      </c>
      <c r="J102" s="99">
        <v>0</v>
      </c>
      <c r="K102" s="99">
        <v>0</v>
      </c>
      <c r="L102" s="99">
        <v>0</v>
      </c>
      <c r="M102" s="99">
        <v>0</v>
      </c>
      <c r="N102" s="99">
        <v>0.6865</v>
      </c>
      <c r="O102" s="99">
        <v>2536</v>
      </c>
      <c r="P102" s="99">
        <v>5385</v>
      </c>
      <c r="Q102" s="99">
        <v>1740.9639999999999</v>
      </c>
      <c r="R102" s="99">
        <v>93775</v>
      </c>
      <c r="S102" s="100">
        <v>47.591692443658857</v>
      </c>
    </row>
    <row r="103" spans="1:19" x14ac:dyDescent="0.25">
      <c r="A103" s="97">
        <v>1</v>
      </c>
      <c r="B103" s="99" t="s">
        <v>1069</v>
      </c>
      <c r="C103" s="101">
        <v>24956</v>
      </c>
      <c r="D103" s="99" t="s">
        <v>2087</v>
      </c>
      <c r="E103" s="99" t="s">
        <v>949</v>
      </c>
      <c r="F103" s="99" t="s">
        <v>976</v>
      </c>
      <c r="G103" s="99">
        <v>10</v>
      </c>
      <c r="H103" s="99">
        <v>0</v>
      </c>
      <c r="I103" s="99">
        <v>0</v>
      </c>
      <c r="J103" s="99">
        <v>0</v>
      </c>
      <c r="K103" s="99">
        <v>0</v>
      </c>
      <c r="L103" s="99">
        <v>0</v>
      </c>
      <c r="M103" s="99">
        <v>0</v>
      </c>
      <c r="N103" s="99">
        <v>0</v>
      </c>
      <c r="O103" s="99">
        <v>0</v>
      </c>
      <c r="P103" s="99">
        <v>0</v>
      </c>
      <c r="Q103" s="99">
        <v>0</v>
      </c>
      <c r="R103" s="99">
        <v>66225</v>
      </c>
      <c r="S103" s="100">
        <v>0</v>
      </c>
    </row>
    <row r="104" spans="1:19" x14ac:dyDescent="0.25">
      <c r="A104" s="97">
        <v>2</v>
      </c>
      <c r="B104" s="99" t="s">
        <v>1078</v>
      </c>
      <c r="C104" s="101">
        <v>10723</v>
      </c>
      <c r="D104" s="99" t="s">
        <v>2089</v>
      </c>
      <c r="E104" s="99" t="s">
        <v>982</v>
      </c>
      <c r="F104" s="99" t="s">
        <v>1009</v>
      </c>
      <c r="G104" s="99">
        <v>365</v>
      </c>
      <c r="H104" s="99">
        <v>8</v>
      </c>
      <c r="I104" s="99">
        <v>8</v>
      </c>
      <c r="J104" s="99">
        <v>0</v>
      </c>
      <c r="K104" s="99">
        <v>4</v>
      </c>
      <c r="L104" s="99">
        <v>20</v>
      </c>
      <c r="M104" s="99">
        <v>6</v>
      </c>
      <c r="N104" s="99">
        <v>1.3636999999999999</v>
      </c>
      <c r="O104" s="99">
        <v>23941</v>
      </c>
      <c r="P104" s="99">
        <v>123071</v>
      </c>
      <c r="Q104" s="99">
        <v>32648.34</v>
      </c>
      <c r="R104" s="99">
        <v>431124</v>
      </c>
      <c r="S104" s="100">
        <v>92.378307374741979</v>
      </c>
    </row>
    <row r="105" spans="1:19" ht="42" x14ac:dyDescent="0.25">
      <c r="A105" s="97">
        <v>2</v>
      </c>
      <c r="B105" s="99" t="s">
        <v>1078</v>
      </c>
      <c r="C105" s="101">
        <v>10722</v>
      </c>
      <c r="D105" s="99" t="s">
        <v>2088</v>
      </c>
      <c r="E105" s="99" t="s">
        <v>982</v>
      </c>
      <c r="F105" s="99" t="s">
        <v>1009</v>
      </c>
      <c r="G105" s="99">
        <v>310</v>
      </c>
      <c r="H105" s="99">
        <v>8</v>
      </c>
      <c r="I105" s="99">
        <v>8</v>
      </c>
      <c r="J105" s="99">
        <v>0</v>
      </c>
      <c r="K105" s="99">
        <v>0</v>
      </c>
      <c r="L105" s="99">
        <v>16</v>
      </c>
      <c r="M105" s="99">
        <v>9</v>
      </c>
      <c r="N105" s="99">
        <v>1.1174999999999999</v>
      </c>
      <c r="O105" s="99">
        <v>18636</v>
      </c>
      <c r="P105" s="99">
        <v>76735</v>
      </c>
      <c r="Q105" s="99">
        <v>20825.990000000002</v>
      </c>
      <c r="R105" s="99">
        <v>351529</v>
      </c>
      <c r="S105" s="100">
        <v>67.817057003977027</v>
      </c>
    </row>
    <row r="106" spans="1:19" x14ac:dyDescent="0.25">
      <c r="A106" s="97">
        <v>2</v>
      </c>
      <c r="B106" s="99" t="s">
        <v>1078</v>
      </c>
      <c r="C106" s="101">
        <v>11241</v>
      </c>
      <c r="D106" s="99" t="s">
        <v>2093</v>
      </c>
      <c r="E106" s="99" t="s">
        <v>949</v>
      </c>
      <c r="F106" s="99" t="s">
        <v>957</v>
      </c>
      <c r="G106" s="99">
        <v>78</v>
      </c>
      <c r="H106" s="99">
        <v>3</v>
      </c>
      <c r="I106" s="99">
        <v>0</v>
      </c>
      <c r="J106" s="99">
        <v>0</v>
      </c>
      <c r="K106" s="99">
        <v>0</v>
      </c>
      <c r="L106" s="99">
        <v>3</v>
      </c>
      <c r="M106" s="99">
        <v>1</v>
      </c>
      <c r="N106" s="99">
        <v>0.66400000000000003</v>
      </c>
      <c r="O106" s="99">
        <v>7191</v>
      </c>
      <c r="P106" s="99">
        <v>26767</v>
      </c>
      <c r="Q106" s="99">
        <v>4774.8239999999996</v>
      </c>
      <c r="R106" s="99">
        <v>102810</v>
      </c>
      <c r="S106" s="100">
        <v>94.018264840182653</v>
      </c>
    </row>
    <row r="107" spans="1:19" x14ac:dyDescent="0.25">
      <c r="A107" s="97">
        <v>2</v>
      </c>
      <c r="B107" s="99" t="s">
        <v>1078</v>
      </c>
      <c r="C107" s="101">
        <v>11243</v>
      </c>
      <c r="D107" s="99" t="s">
        <v>2095</v>
      </c>
      <c r="E107" s="99" t="s">
        <v>949</v>
      </c>
      <c r="F107" s="99" t="s">
        <v>957</v>
      </c>
      <c r="G107" s="99">
        <v>72</v>
      </c>
      <c r="H107" s="99">
        <v>4</v>
      </c>
      <c r="I107" s="99">
        <v>3</v>
      </c>
      <c r="J107" s="99">
        <v>0</v>
      </c>
      <c r="K107" s="99">
        <v>0</v>
      </c>
      <c r="L107" s="99">
        <v>7</v>
      </c>
      <c r="M107" s="99">
        <v>2</v>
      </c>
      <c r="N107" s="99">
        <v>0.78610000000000002</v>
      </c>
      <c r="O107" s="99">
        <v>4781</v>
      </c>
      <c r="P107" s="99">
        <v>20748</v>
      </c>
      <c r="Q107" s="99">
        <v>3758.34</v>
      </c>
      <c r="R107" s="99">
        <v>98821</v>
      </c>
      <c r="S107" s="100">
        <v>78.949771689497723</v>
      </c>
    </row>
    <row r="108" spans="1:19" x14ac:dyDescent="0.25">
      <c r="A108" s="97">
        <v>2</v>
      </c>
      <c r="B108" s="99" t="s">
        <v>1078</v>
      </c>
      <c r="C108" s="101">
        <v>11242</v>
      </c>
      <c r="D108" s="99" t="s">
        <v>2094</v>
      </c>
      <c r="E108" s="99" t="s">
        <v>949</v>
      </c>
      <c r="F108" s="99" t="s">
        <v>950</v>
      </c>
      <c r="G108" s="99">
        <v>75</v>
      </c>
      <c r="H108" s="99">
        <v>0</v>
      </c>
      <c r="I108" s="99">
        <v>0</v>
      </c>
      <c r="J108" s="99">
        <v>0</v>
      </c>
      <c r="K108" s="99">
        <v>0</v>
      </c>
      <c r="L108" s="99">
        <v>0</v>
      </c>
      <c r="M108" s="99">
        <v>1</v>
      </c>
      <c r="N108" s="99">
        <v>0.58399999999999996</v>
      </c>
      <c r="O108" s="99">
        <v>5425</v>
      </c>
      <c r="P108" s="99">
        <v>18166</v>
      </c>
      <c r="Q108" s="99">
        <v>3168.1759999999999</v>
      </c>
      <c r="R108" s="99">
        <v>110041</v>
      </c>
      <c r="S108" s="100">
        <v>66.359817351598167</v>
      </c>
    </row>
    <row r="109" spans="1:19" x14ac:dyDescent="0.25">
      <c r="A109" s="97">
        <v>2</v>
      </c>
      <c r="B109" s="99" t="s">
        <v>1078</v>
      </c>
      <c r="C109" s="101">
        <v>11240</v>
      </c>
      <c r="D109" s="99" t="s">
        <v>2092</v>
      </c>
      <c r="E109" s="99" t="s">
        <v>949</v>
      </c>
      <c r="F109" s="99" t="s">
        <v>950</v>
      </c>
      <c r="G109" s="99">
        <v>100</v>
      </c>
      <c r="H109" s="99">
        <v>0</v>
      </c>
      <c r="I109" s="99">
        <v>0</v>
      </c>
      <c r="J109" s="99">
        <v>0</v>
      </c>
      <c r="K109" s="99">
        <v>0</v>
      </c>
      <c r="L109" s="99">
        <v>0</v>
      </c>
      <c r="M109" s="99">
        <v>2</v>
      </c>
      <c r="N109" s="99">
        <v>0.64600000000000002</v>
      </c>
      <c r="O109" s="99">
        <v>8812</v>
      </c>
      <c r="P109" s="99">
        <v>34525</v>
      </c>
      <c r="Q109" s="99">
        <v>5692.55</v>
      </c>
      <c r="R109" s="99">
        <v>148948</v>
      </c>
      <c r="S109" s="100">
        <v>94.589041095890408</v>
      </c>
    </row>
    <row r="110" spans="1:19" x14ac:dyDescent="0.25">
      <c r="A110" s="97">
        <v>2</v>
      </c>
      <c r="B110" s="99" t="s">
        <v>1078</v>
      </c>
      <c r="C110" s="101">
        <v>11238</v>
      </c>
      <c r="D110" s="99" t="s">
        <v>2090</v>
      </c>
      <c r="E110" s="99" t="s">
        <v>949</v>
      </c>
      <c r="F110" s="99" t="s">
        <v>954</v>
      </c>
      <c r="G110" s="99">
        <v>60</v>
      </c>
      <c r="H110" s="99">
        <v>0</v>
      </c>
      <c r="I110" s="99">
        <v>0</v>
      </c>
      <c r="J110" s="99">
        <v>0</v>
      </c>
      <c r="K110" s="99">
        <v>0</v>
      </c>
      <c r="L110" s="99">
        <v>0</v>
      </c>
      <c r="M110" s="99">
        <v>1</v>
      </c>
      <c r="N110" s="99">
        <v>0.78879999999999995</v>
      </c>
      <c r="O110" s="99">
        <v>3197</v>
      </c>
      <c r="P110" s="99">
        <v>11090</v>
      </c>
      <c r="Q110" s="99">
        <v>2521.79</v>
      </c>
      <c r="R110" s="99">
        <v>104012</v>
      </c>
      <c r="S110" s="100">
        <v>50.639269406392692</v>
      </c>
    </row>
    <row r="111" spans="1:19" x14ac:dyDescent="0.25">
      <c r="A111" s="97">
        <v>2</v>
      </c>
      <c r="B111" s="99" t="s">
        <v>1078</v>
      </c>
      <c r="C111" s="101">
        <v>11239</v>
      </c>
      <c r="D111" s="99" t="s">
        <v>2091</v>
      </c>
      <c r="E111" s="99" t="s">
        <v>949</v>
      </c>
      <c r="F111" s="99" t="s">
        <v>954</v>
      </c>
      <c r="G111" s="99">
        <v>36</v>
      </c>
      <c r="H111" s="99">
        <v>0</v>
      </c>
      <c r="I111" s="99">
        <v>0</v>
      </c>
      <c r="J111" s="99">
        <v>0</v>
      </c>
      <c r="K111" s="99">
        <v>0</v>
      </c>
      <c r="L111" s="99">
        <v>0</v>
      </c>
      <c r="M111" s="99">
        <v>1</v>
      </c>
      <c r="N111" s="99">
        <v>0.71050000000000002</v>
      </c>
      <c r="O111" s="99">
        <v>2348</v>
      </c>
      <c r="P111" s="99">
        <v>8848</v>
      </c>
      <c r="Q111" s="99">
        <v>1668.2638999999999</v>
      </c>
      <c r="R111" s="99">
        <v>91476</v>
      </c>
      <c r="S111" s="100">
        <v>67.336377473363768</v>
      </c>
    </row>
    <row r="112" spans="1:19" x14ac:dyDescent="0.25">
      <c r="A112" s="103">
        <v>2</v>
      </c>
      <c r="B112" s="104" t="s">
        <v>1078</v>
      </c>
      <c r="C112" s="105">
        <v>27443</v>
      </c>
      <c r="D112" s="104" t="s">
        <v>2096</v>
      </c>
      <c r="E112" s="104" t="s">
        <v>949</v>
      </c>
      <c r="F112" s="104" t="s">
        <v>976</v>
      </c>
      <c r="G112" s="104">
        <v>0</v>
      </c>
      <c r="H112" s="104">
        <v>0</v>
      </c>
      <c r="I112" s="104">
        <v>0</v>
      </c>
      <c r="J112" s="104">
        <v>0</v>
      </c>
      <c r="K112" s="104">
        <v>0</v>
      </c>
      <c r="L112" s="104">
        <v>0</v>
      </c>
      <c r="M112" s="104">
        <v>0</v>
      </c>
      <c r="N112" s="104">
        <v>0</v>
      </c>
      <c r="O112" s="104">
        <v>0</v>
      </c>
      <c r="P112" s="104">
        <v>0</v>
      </c>
      <c r="Q112" s="104">
        <v>0</v>
      </c>
      <c r="R112" s="104">
        <v>45936</v>
      </c>
      <c r="S112" s="106"/>
    </row>
    <row r="113" spans="1:19" x14ac:dyDescent="0.25">
      <c r="A113" s="97">
        <v>2</v>
      </c>
      <c r="B113" s="99" t="s">
        <v>1089</v>
      </c>
      <c r="C113" s="101">
        <v>10676</v>
      </c>
      <c r="D113" s="99" t="s">
        <v>2097</v>
      </c>
      <c r="E113" s="99" t="s">
        <v>945</v>
      </c>
      <c r="F113" s="99" t="s">
        <v>946</v>
      </c>
      <c r="G113" s="99">
        <v>1063</v>
      </c>
      <c r="H113" s="99">
        <v>67</v>
      </c>
      <c r="I113" s="99">
        <v>20</v>
      </c>
      <c r="J113" s="99">
        <v>12</v>
      </c>
      <c r="K113" s="99">
        <v>0</v>
      </c>
      <c r="L113" s="99">
        <v>99</v>
      </c>
      <c r="M113" s="99">
        <v>21</v>
      </c>
      <c r="N113" s="99">
        <v>2.0135999999999998</v>
      </c>
      <c r="O113" s="99">
        <v>66111</v>
      </c>
      <c r="P113" s="99">
        <v>335232</v>
      </c>
      <c r="Q113" s="99">
        <v>133121.1096</v>
      </c>
      <c r="R113" s="99">
        <v>787829</v>
      </c>
      <c r="S113" s="100">
        <v>86.401113416409999</v>
      </c>
    </row>
    <row r="114" spans="1:19" ht="42" x14ac:dyDescent="0.25">
      <c r="A114" s="97">
        <v>2</v>
      </c>
      <c r="B114" s="99" t="s">
        <v>1089</v>
      </c>
      <c r="C114" s="101">
        <v>11455</v>
      </c>
      <c r="D114" s="99" t="s">
        <v>2105</v>
      </c>
      <c r="E114" s="99" t="s">
        <v>949</v>
      </c>
      <c r="F114" s="99" t="s">
        <v>957</v>
      </c>
      <c r="G114" s="99">
        <v>90</v>
      </c>
      <c r="H114" s="99">
        <v>0</v>
      </c>
      <c r="I114" s="99">
        <v>0</v>
      </c>
      <c r="J114" s="99">
        <v>0</v>
      </c>
      <c r="K114" s="99">
        <v>0</v>
      </c>
      <c r="L114" s="99">
        <v>0</v>
      </c>
      <c r="M114" s="99">
        <v>2</v>
      </c>
      <c r="N114" s="99">
        <v>0.78154714640198497</v>
      </c>
      <c r="O114" s="99">
        <v>8060</v>
      </c>
      <c r="P114" s="99">
        <v>25148</v>
      </c>
      <c r="Q114" s="99">
        <v>6299.27</v>
      </c>
      <c r="R114" s="99">
        <v>169746</v>
      </c>
      <c r="S114" s="100">
        <v>76.55403348554033</v>
      </c>
    </row>
    <row r="115" spans="1:19" x14ac:dyDescent="0.25">
      <c r="A115" s="97">
        <v>2</v>
      </c>
      <c r="B115" s="99" t="s">
        <v>1089</v>
      </c>
      <c r="C115" s="101">
        <v>11251</v>
      </c>
      <c r="D115" s="99" t="s">
        <v>2098</v>
      </c>
      <c r="E115" s="99" t="s">
        <v>949</v>
      </c>
      <c r="F115" s="99" t="s">
        <v>954</v>
      </c>
      <c r="G115" s="99">
        <v>30</v>
      </c>
      <c r="H115" s="99">
        <v>0</v>
      </c>
      <c r="I115" s="99">
        <v>0</v>
      </c>
      <c r="J115" s="99">
        <v>0</v>
      </c>
      <c r="K115" s="99">
        <v>0</v>
      </c>
      <c r="L115" s="99">
        <v>0</v>
      </c>
      <c r="M115" s="99">
        <v>1</v>
      </c>
      <c r="N115" s="99">
        <v>0.55330000000000001</v>
      </c>
      <c r="O115" s="99">
        <v>3324</v>
      </c>
      <c r="P115" s="99">
        <v>8937</v>
      </c>
      <c r="Q115" s="99">
        <v>1839.2</v>
      </c>
      <c r="R115" s="99">
        <v>103766</v>
      </c>
      <c r="S115" s="100">
        <v>81.61643835616438</v>
      </c>
    </row>
    <row r="116" spans="1:19" x14ac:dyDescent="0.25">
      <c r="A116" s="97">
        <v>2</v>
      </c>
      <c r="B116" s="99" t="s">
        <v>1089</v>
      </c>
      <c r="C116" s="101">
        <v>11257</v>
      </c>
      <c r="D116" s="99" t="s">
        <v>2104</v>
      </c>
      <c r="E116" s="99" t="s">
        <v>949</v>
      </c>
      <c r="F116" s="99" t="s">
        <v>954</v>
      </c>
      <c r="G116" s="99">
        <v>30</v>
      </c>
      <c r="H116" s="99">
        <v>0</v>
      </c>
      <c r="I116" s="99">
        <v>0</v>
      </c>
      <c r="J116" s="99">
        <v>0</v>
      </c>
      <c r="K116" s="99">
        <v>0</v>
      </c>
      <c r="L116" s="99">
        <v>0</v>
      </c>
      <c r="M116" s="99">
        <v>1</v>
      </c>
      <c r="N116" s="99">
        <v>0.61739999999999995</v>
      </c>
      <c r="O116" s="99">
        <v>3153</v>
      </c>
      <c r="P116" s="99">
        <v>9218</v>
      </c>
      <c r="Q116" s="99">
        <v>1946.64</v>
      </c>
      <c r="R116" s="99">
        <v>93803</v>
      </c>
      <c r="S116" s="100">
        <v>84.182648401826484</v>
      </c>
    </row>
    <row r="117" spans="1:19" x14ac:dyDescent="0.25">
      <c r="A117" s="97">
        <v>2</v>
      </c>
      <c r="B117" s="99" t="s">
        <v>1089</v>
      </c>
      <c r="C117" s="101">
        <v>11253</v>
      </c>
      <c r="D117" s="99" t="s">
        <v>2100</v>
      </c>
      <c r="E117" s="99" t="s">
        <v>949</v>
      </c>
      <c r="F117" s="99" t="s">
        <v>954</v>
      </c>
      <c r="G117" s="99">
        <v>30</v>
      </c>
      <c r="H117" s="99">
        <v>0</v>
      </c>
      <c r="I117" s="99">
        <v>0</v>
      </c>
      <c r="J117" s="99">
        <v>0</v>
      </c>
      <c r="K117" s="99">
        <v>0</v>
      </c>
      <c r="L117" s="99">
        <v>0</v>
      </c>
      <c r="M117" s="99">
        <v>1</v>
      </c>
      <c r="N117" s="99">
        <v>0.56020000000000003</v>
      </c>
      <c r="O117" s="99">
        <v>3015</v>
      </c>
      <c r="P117" s="99">
        <v>9497</v>
      </c>
      <c r="Q117" s="99">
        <v>1689.07</v>
      </c>
      <c r="R117" s="99">
        <v>117236</v>
      </c>
      <c r="S117" s="100">
        <v>86.730593607305934</v>
      </c>
    </row>
    <row r="118" spans="1:19" x14ac:dyDescent="0.25">
      <c r="A118" s="97">
        <v>2</v>
      </c>
      <c r="B118" s="99" t="s">
        <v>1089</v>
      </c>
      <c r="C118" s="101">
        <v>11252</v>
      </c>
      <c r="D118" s="99" t="s">
        <v>2099</v>
      </c>
      <c r="E118" s="99" t="s">
        <v>949</v>
      </c>
      <c r="F118" s="99" t="s">
        <v>954</v>
      </c>
      <c r="G118" s="99">
        <v>39</v>
      </c>
      <c r="H118" s="99">
        <v>0</v>
      </c>
      <c r="I118" s="99">
        <v>0</v>
      </c>
      <c r="J118" s="99">
        <v>0</v>
      </c>
      <c r="K118" s="99">
        <v>0</v>
      </c>
      <c r="L118" s="99">
        <v>0</v>
      </c>
      <c r="M118" s="99">
        <v>1</v>
      </c>
      <c r="N118" s="99">
        <v>0.56379999999999997</v>
      </c>
      <c r="O118" s="99">
        <v>5773</v>
      </c>
      <c r="P118" s="99">
        <v>15278</v>
      </c>
      <c r="Q118" s="99">
        <v>3254.6</v>
      </c>
      <c r="R118" s="99">
        <v>436861</v>
      </c>
      <c r="S118" s="100">
        <v>107.32701088865473</v>
      </c>
    </row>
    <row r="119" spans="1:19" x14ac:dyDescent="0.25">
      <c r="A119" s="97">
        <v>2</v>
      </c>
      <c r="B119" s="99" t="s">
        <v>1089</v>
      </c>
      <c r="C119" s="101">
        <v>11254</v>
      </c>
      <c r="D119" s="99" t="s">
        <v>2101</v>
      </c>
      <c r="E119" s="99" t="s">
        <v>949</v>
      </c>
      <c r="F119" s="99" t="s">
        <v>954</v>
      </c>
      <c r="G119" s="99">
        <v>30</v>
      </c>
      <c r="H119" s="99">
        <v>0</v>
      </c>
      <c r="I119" s="99">
        <v>0</v>
      </c>
      <c r="J119" s="99">
        <v>0</v>
      </c>
      <c r="K119" s="99">
        <v>0</v>
      </c>
      <c r="L119" s="99">
        <v>0</v>
      </c>
      <c r="M119" s="99">
        <v>1</v>
      </c>
      <c r="N119" s="99">
        <v>0.60489999999999999</v>
      </c>
      <c r="O119" s="99">
        <v>3457</v>
      </c>
      <c r="P119" s="99">
        <v>10913</v>
      </c>
      <c r="Q119" s="99">
        <v>2091.27</v>
      </c>
      <c r="R119" s="99">
        <v>137743</v>
      </c>
      <c r="S119" s="100">
        <v>99.662100456621005</v>
      </c>
    </row>
    <row r="120" spans="1:19" x14ac:dyDescent="0.25">
      <c r="A120" s="97">
        <v>2</v>
      </c>
      <c r="B120" s="99" t="s">
        <v>1089</v>
      </c>
      <c r="C120" s="101">
        <v>11256</v>
      </c>
      <c r="D120" s="99" t="s">
        <v>2103</v>
      </c>
      <c r="E120" s="99" t="s">
        <v>949</v>
      </c>
      <c r="F120" s="99" t="s">
        <v>954</v>
      </c>
      <c r="G120" s="99">
        <v>120</v>
      </c>
      <c r="H120" s="99">
        <v>0</v>
      </c>
      <c r="I120" s="99">
        <v>0</v>
      </c>
      <c r="J120" s="99">
        <v>0</v>
      </c>
      <c r="K120" s="99">
        <v>0</v>
      </c>
      <c r="L120" s="99">
        <v>0</v>
      </c>
      <c r="M120" s="99">
        <v>1</v>
      </c>
      <c r="N120" s="99">
        <v>0.70920000000000005</v>
      </c>
      <c r="O120" s="99">
        <v>6372</v>
      </c>
      <c r="P120" s="99">
        <v>24712</v>
      </c>
      <c r="Q120" s="99">
        <v>4518.72</v>
      </c>
      <c r="R120" s="99">
        <v>151279</v>
      </c>
      <c r="S120" s="100">
        <v>56.420091324200911</v>
      </c>
    </row>
    <row r="121" spans="1:19" x14ac:dyDescent="0.25">
      <c r="A121" s="97">
        <v>2</v>
      </c>
      <c r="B121" s="99" t="s">
        <v>1089</v>
      </c>
      <c r="C121" s="101">
        <v>11255</v>
      </c>
      <c r="D121" s="99" t="s">
        <v>2102</v>
      </c>
      <c r="E121" s="99" t="s">
        <v>949</v>
      </c>
      <c r="F121" s="99" t="s">
        <v>954</v>
      </c>
      <c r="G121" s="99">
        <v>30</v>
      </c>
      <c r="H121" s="99">
        <v>0</v>
      </c>
      <c r="I121" s="99">
        <v>0</v>
      </c>
      <c r="J121" s="99">
        <v>0</v>
      </c>
      <c r="K121" s="99">
        <v>0</v>
      </c>
      <c r="L121" s="99">
        <v>0</v>
      </c>
      <c r="M121" s="99">
        <v>1</v>
      </c>
      <c r="N121" s="99">
        <v>0.68864161849711003</v>
      </c>
      <c r="O121" s="99">
        <v>3460</v>
      </c>
      <c r="P121" s="99">
        <v>9894</v>
      </c>
      <c r="Q121" s="99">
        <v>2382.6999999999998</v>
      </c>
      <c r="R121" s="99">
        <v>112348</v>
      </c>
      <c r="S121" s="100">
        <v>90.356164383561648</v>
      </c>
    </row>
    <row r="122" spans="1:19" x14ac:dyDescent="0.25">
      <c r="A122" s="97">
        <v>2</v>
      </c>
      <c r="B122" s="99" t="s">
        <v>1100</v>
      </c>
      <c r="C122" s="101">
        <v>10727</v>
      </c>
      <c r="D122" s="99" t="s">
        <v>2106</v>
      </c>
      <c r="E122" s="99" t="s">
        <v>982</v>
      </c>
      <c r="F122" s="99" t="s">
        <v>1009</v>
      </c>
      <c r="G122" s="99">
        <v>509</v>
      </c>
      <c r="H122" s="99">
        <v>10</v>
      </c>
      <c r="I122" s="99">
        <v>8</v>
      </c>
      <c r="J122" s="99">
        <v>0</v>
      </c>
      <c r="K122" s="99">
        <v>14</v>
      </c>
      <c r="L122" s="99">
        <v>32</v>
      </c>
      <c r="M122" s="99">
        <v>8</v>
      </c>
      <c r="N122" s="99">
        <v>1.399</v>
      </c>
      <c r="O122" s="99">
        <v>36906</v>
      </c>
      <c r="P122" s="99">
        <v>184658</v>
      </c>
      <c r="Q122" s="99">
        <v>51631</v>
      </c>
      <c r="R122" s="99">
        <v>479399</v>
      </c>
      <c r="S122" s="100">
        <v>99.393384826546821</v>
      </c>
    </row>
    <row r="123" spans="1:19" x14ac:dyDescent="0.25">
      <c r="A123" s="97">
        <v>2</v>
      </c>
      <c r="B123" s="99" t="s">
        <v>1100</v>
      </c>
      <c r="C123" s="101">
        <v>11266</v>
      </c>
      <c r="D123" s="99" t="s">
        <v>2109</v>
      </c>
      <c r="E123" s="99" t="s">
        <v>949</v>
      </c>
      <c r="F123" s="99" t="s">
        <v>957</v>
      </c>
      <c r="G123" s="99">
        <v>240</v>
      </c>
      <c r="H123" s="99">
        <v>8</v>
      </c>
      <c r="I123" s="99">
        <v>7</v>
      </c>
      <c r="J123" s="99">
        <v>0</v>
      </c>
      <c r="K123" s="99">
        <v>10</v>
      </c>
      <c r="L123" s="99">
        <v>25</v>
      </c>
      <c r="M123" s="99">
        <v>8</v>
      </c>
      <c r="N123" s="99">
        <v>1.0529999999999999</v>
      </c>
      <c r="O123" s="99">
        <v>15730</v>
      </c>
      <c r="P123" s="99">
        <v>62297</v>
      </c>
      <c r="Q123" s="99">
        <v>16563.689999999999</v>
      </c>
      <c r="R123" s="99">
        <v>223289</v>
      </c>
      <c r="S123" s="100">
        <v>71.115296803652967</v>
      </c>
    </row>
    <row r="124" spans="1:19" x14ac:dyDescent="0.25">
      <c r="A124" s="97">
        <v>2</v>
      </c>
      <c r="B124" s="99" t="s">
        <v>1100</v>
      </c>
      <c r="C124" s="101">
        <v>11265</v>
      </c>
      <c r="D124" s="99" t="s">
        <v>2108</v>
      </c>
      <c r="E124" s="99" t="s">
        <v>949</v>
      </c>
      <c r="F124" s="99" t="s">
        <v>957</v>
      </c>
      <c r="G124" s="99">
        <v>190</v>
      </c>
      <c r="H124" s="99">
        <v>6</v>
      </c>
      <c r="I124" s="99">
        <v>8</v>
      </c>
      <c r="J124" s="99">
        <v>0</v>
      </c>
      <c r="K124" s="99">
        <v>0</v>
      </c>
      <c r="L124" s="99">
        <v>14</v>
      </c>
      <c r="M124" s="99">
        <v>3</v>
      </c>
      <c r="N124" s="99">
        <v>0.86370000000000002</v>
      </c>
      <c r="O124" s="99">
        <v>15956</v>
      </c>
      <c r="P124" s="99">
        <v>56720</v>
      </c>
      <c r="Q124" s="99">
        <v>13780.8</v>
      </c>
      <c r="R124" s="99">
        <v>262284</v>
      </c>
      <c r="S124" s="100">
        <v>81.788031723143476</v>
      </c>
    </row>
    <row r="125" spans="1:19" ht="42" x14ac:dyDescent="0.25">
      <c r="A125" s="97">
        <v>2</v>
      </c>
      <c r="B125" s="99" t="s">
        <v>1100</v>
      </c>
      <c r="C125" s="101">
        <v>11457</v>
      </c>
      <c r="D125" s="99" t="s">
        <v>2116</v>
      </c>
      <c r="E125" s="99" t="s">
        <v>949</v>
      </c>
      <c r="F125" s="99" t="s">
        <v>950</v>
      </c>
      <c r="G125" s="99">
        <v>121</v>
      </c>
      <c r="H125" s="99">
        <v>0</v>
      </c>
      <c r="I125" s="99">
        <v>3</v>
      </c>
      <c r="J125" s="99">
        <v>0</v>
      </c>
      <c r="K125" s="99">
        <v>0</v>
      </c>
      <c r="L125" s="99">
        <v>3</v>
      </c>
      <c r="M125" s="99">
        <v>2</v>
      </c>
      <c r="N125" s="99">
        <v>0.78390000000000004</v>
      </c>
      <c r="O125" s="99">
        <v>8109</v>
      </c>
      <c r="P125" s="99">
        <v>34269</v>
      </c>
      <c r="Q125" s="99">
        <v>6356.8395</v>
      </c>
      <c r="R125" s="99">
        <v>160174</v>
      </c>
      <c r="S125" s="100">
        <v>77.593116721385712</v>
      </c>
    </row>
    <row r="126" spans="1:19" x14ac:dyDescent="0.25">
      <c r="A126" s="97">
        <v>2</v>
      </c>
      <c r="B126" s="99" t="s">
        <v>1100</v>
      </c>
      <c r="C126" s="101">
        <v>11268</v>
      </c>
      <c r="D126" s="99" t="s">
        <v>2111</v>
      </c>
      <c r="E126" s="99" t="s">
        <v>949</v>
      </c>
      <c r="F126" s="99" t="s">
        <v>950</v>
      </c>
      <c r="G126" s="99">
        <v>73</v>
      </c>
      <c r="H126" s="99">
        <v>0</v>
      </c>
      <c r="I126" s="99">
        <v>0</v>
      </c>
      <c r="J126" s="99">
        <v>0</v>
      </c>
      <c r="K126" s="99">
        <v>0</v>
      </c>
      <c r="L126" s="99">
        <v>0</v>
      </c>
      <c r="M126" s="99">
        <v>2</v>
      </c>
      <c r="N126" s="99">
        <v>0.67479999999999996</v>
      </c>
      <c r="O126" s="99">
        <v>8075</v>
      </c>
      <c r="P126" s="99">
        <v>32194</v>
      </c>
      <c r="Q126" s="99">
        <v>5449.0775000000003</v>
      </c>
      <c r="R126" s="99">
        <v>169053</v>
      </c>
      <c r="S126" s="100">
        <v>120.82567085757178</v>
      </c>
    </row>
    <row r="127" spans="1:19" x14ac:dyDescent="0.25">
      <c r="A127" s="97">
        <v>2</v>
      </c>
      <c r="B127" s="99" t="s">
        <v>1100</v>
      </c>
      <c r="C127" s="101">
        <v>11272</v>
      </c>
      <c r="D127" s="99" t="s">
        <v>2115</v>
      </c>
      <c r="E127" s="99" t="s">
        <v>949</v>
      </c>
      <c r="F127" s="99" t="s">
        <v>954</v>
      </c>
      <c r="G127" s="99">
        <v>30</v>
      </c>
      <c r="H127" s="99">
        <v>0</v>
      </c>
      <c r="I127" s="99">
        <v>0</v>
      </c>
      <c r="J127" s="99">
        <v>0</v>
      </c>
      <c r="K127" s="99">
        <v>0</v>
      </c>
      <c r="L127" s="99">
        <v>0</v>
      </c>
      <c r="M127" s="99">
        <v>1</v>
      </c>
      <c r="N127" s="99">
        <v>0.54200000000000004</v>
      </c>
      <c r="O127" s="99">
        <v>3296</v>
      </c>
      <c r="P127" s="99">
        <v>8605</v>
      </c>
      <c r="Q127" s="99">
        <v>1786.432</v>
      </c>
      <c r="R127" s="99">
        <v>66838</v>
      </c>
      <c r="S127" s="100">
        <v>78.584474885844756</v>
      </c>
    </row>
    <row r="128" spans="1:19" x14ac:dyDescent="0.25">
      <c r="A128" s="97">
        <v>2</v>
      </c>
      <c r="B128" s="99" t="s">
        <v>1100</v>
      </c>
      <c r="C128" s="101">
        <v>11264</v>
      </c>
      <c r="D128" s="99" t="s">
        <v>2107</v>
      </c>
      <c r="E128" s="99" t="s">
        <v>949</v>
      </c>
      <c r="F128" s="99" t="s">
        <v>954</v>
      </c>
      <c r="G128" s="99">
        <v>60</v>
      </c>
      <c r="H128" s="99">
        <v>0</v>
      </c>
      <c r="I128" s="99">
        <v>0</v>
      </c>
      <c r="J128" s="99">
        <v>0</v>
      </c>
      <c r="K128" s="99">
        <v>0</v>
      </c>
      <c r="L128" s="99">
        <v>0</v>
      </c>
      <c r="M128" s="99">
        <v>2</v>
      </c>
      <c r="N128" s="99">
        <v>0.72219999999999995</v>
      </c>
      <c r="O128" s="99">
        <v>5294</v>
      </c>
      <c r="P128" s="99">
        <v>18349</v>
      </c>
      <c r="Q128" s="99">
        <v>3823.5</v>
      </c>
      <c r="R128" s="99">
        <v>119893</v>
      </c>
      <c r="S128" s="100">
        <v>83.785388127853878</v>
      </c>
    </row>
    <row r="129" spans="1:19" x14ac:dyDescent="0.25">
      <c r="A129" s="97">
        <v>2</v>
      </c>
      <c r="B129" s="99" t="s">
        <v>1100</v>
      </c>
      <c r="C129" s="101">
        <v>11269</v>
      </c>
      <c r="D129" s="99" t="s">
        <v>2112</v>
      </c>
      <c r="E129" s="99" t="s">
        <v>949</v>
      </c>
      <c r="F129" s="99" t="s">
        <v>954</v>
      </c>
      <c r="G129" s="99">
        <v>60</v>
      </c>
      <c r="H129" s="99">
        <v>0</v>
      </c>
      <c r="I129" s="99">
        <v>0</v>
      </c>
      <c r="J129" s="99">
        <v>0</v>
      </c>
      <c r="K129" s="99">
        <v>0</v>
      </c>
      <c r="L129" s="99">
        <v>0</v>
      </c>
      <c r="M129" s="99">
        <v>2</v>
      </c>
      <c r="N129" s="99">
        <v>0.72160000000000002</v>
      </c>
      <c r="O129" s="99">
        <v>7062</v>
      </c>
      <c r="P129" s="99">
        <v>22385</v>
      </c>
      <c r="Q129" s="99">
        <v>5095.59</v>
      </c>
      <c r="R129" s="99">
        <v>133246</v>
      </c>
      <c r="S129" s="100">
        <v>102.21461187214612</v>
      </c>
    </row>
    <row r="130" spans="1:19" x14ac:dyDescent="0.25">
      <c r="A130" s="97">
        <v>2</v>
      </c>
      <c r="B130" s="99" t="s">
        <v>1100</v>
      </c>
      <c r="C130" s="101">
        <v>11271</v>
      </c>
      <c r="D130" s="99" t="s">
        <v>2114</v>
      </c>
      <c r="E130" s="99" t="s">
        <v>949</v>
      </c>
      <c r="F130" s="99" t="s">
        <v>954</v>
      </c>
      <c r="G130" s="99">
        <v>30</v>
      </c>
      <c r="H130" s="99">
        <v>0</v>
      </c>
      <c r="I130" s="99">
        <v>0</v>
      </c>
      <c r="J130" s="99">
        <v>0</v>
      </c>
      <c r="K130" s="99">
        <v>0</v>
      </c>
      <c r="L130" s="99">
        <v>0</v>
      </c>
      <c r="M130" s="99">
        <v>1</v>
      </c>
      <c r="N130" s="99">
        <v>0.6643</v>
      </c>
      <c r="O130" s="99">
        <v>2471</v>
      </c>
      <c r="P130" s="99">
        <v>8426</v>
      </c>
      <c r="Q130" s="99">
        <v>1641.3785</v>
      </c>
      <c r="R130" s="99">
        <v>76834</v>
      </c>
      <c r="S130" s="100">
        <v>76.949771689497723</v>
      </c>
    </row>
    <row r="131" spans="1:19" x14ac:dyDescent="0.25">
      <c r="A131" s="97">
        <v>2</v>
      </c>
      <c r="B131" s="99" t="s">
        <v>1100</v>
      </c>
      <c r="C131" s="101">
        <v>11267</v>
      </c>
      <c r="D131" s="99" t="s">
        <v>2110</v>
      </c>
      <c r="E131" s="99" t="s">
        <v>949</v>
      </c>
      <c r="F131" s="99" t="s">
        <v>954</v>
      </c>
      <c r="G131" s="99">
        <v>58</v>
      </c>
      <c r="H131" s="99">
        <v>0</v>
      </c>
      <c r="I131" s="99">
        <v>0</v>
      </c>
      <c r="J131" s="99">
        <v>0</v>
      </c>
      <c r="K131" s="99">
        <v>0</v>
      </c>
      <c r="L131" s="99">
        <v>0</v>
      </c>
      <c r="M131" s="99">
        <v>1</v>
      </c>
      <c r="N131" s="99">
        <v>0.74050000000000005</v>
      </c>
      <c r="O131" s="99">
        <v>3069</v>
      </c>
      <c r="P131" s="99">
        <v>12149</v>
      </c>
      <c r="Q131" s="99">
        <v>2272.5762</v>
      </c>
      <c r="R131" s="99">
        <v>119077</v>
      </c>
      <c r="S131" s="100">
        <v>57.387812942843645</v>
      </c>
    </row>
    <row r="132" spans="1:19" x14ac:dyDescent="0.25">
      <c r="A132" s="97">
        <v>2</v>
      </c>
      <c r="B132" s="99" t="s">
        <v>1100</v>
      </c>
      <c r="C132" s="101">
        <v>11270</v>
      </c>
      <c r="D132" s="99" t="s">
        <v>2113</v>
      </c>
      <c r="E132" s="99" t="s">
        <v>949</v>
      </c>
      <c r="F132" s="99" t="s">
        <v>976</v>
      </c>
      <c r="G132" s="99">
        <v>14</v>
      </c>
      <c r="H132" s="99">
        <v>0</v>
      </c>
      <c r="I132" s="99">
        <v>0</v>
      </c>
      <c r="J132" s="99">
        <v>0</v>
      </c>
      <c r="K132" s="99">
        <v>0</v>
      </c>
      <c r="L132" s="99">
        <v>0</v>
      </c>
      <c r="M132" s="99">
        <v>0</v>
      </c>
      <c r="N132" s="99">
        <v>0.56069999999999998</v>
      </c>
      <c r="O132" s="99">
        <v>1186</v>
      </c>
      <c r="P132" s="99">
        <v>3401</v>
      </c>
      <c r="Q132" s="99">
        <v>665.01</v>
      </c>
      <c r="R132" s="99">
        <v>41172</v>
      </c>
      <c r="S132" s="100">
        <v>66.555772994129157</v>
      </c>
    </row>
    <row r="133" spans="1:19" x14ac:dyDescent="0.25">
      <c r="A133" s="97">
        <v>2</v>
      </c>
      <c r="B133" s="99" t="s">
        <v>1112</v>
      </c>
      <c r="C133" s="101">
        <v>10724</v>
      </c>
      <c r="D133" s="99" t="s">
        <v>2117</v>
      </c>
      <c r="E133" s="99" t="s">
        <v>982</v>
      </c>
      <c r="F133" s="99" t="s">
        <v>1009</v>
      </c>
      <c r="G133" s="99">
        <v>320</v>
      </c>
      <c r="H133" s="99">
        <v>13</v>
      </c>
      <c r="I133" s="99">
        <v>6</v>
      </c>
      <c r="J133" s="99">
        <v>0</v>
      </c>
      <c r="K133" s="99">
        <v>0</v>
      </c>
      <c r="L133" s="99">
        <v>19</v>
      </c>
      <c r="M133" s="99">
        <v>6</v>
      </c>
      <c r="N133" s="99">
        <v>1.2000999999999999</v>
      </c>
      <c r="O133" s="99">
        <v>18713</v>
      </c>
      <c r="P133" s="99">
        <v>87561</v>
      </c>
      <c r="Q133" s="99">
        <v>22457.692200000001</v>
      </c>
      <c r="R133" s="99">
        <v>347471</v>
      </c>
      <c r="S133" s="100">
        <v>74.966609589041099</v>
      </c>
    </row>
    <row r="134" spans="1:19" x14ac:dyDescent="0.25">
      <c r="A134" s="97">
        <v>2</v>
      </c>
      <c r="B134" s="99" t="s">
        <v>1112</v>
      </c>
      <c r="C134" s="101">
        <v>10725</v>
      </c>
      <c r="D134" s="99" t="s">
        <v>2118</v>
      </c>
      <c r="E134" s="99" t="s">
        <v>982</v>
      </c>
      <c r="F134" s="99" t="s">
        <v>983</v>
      </c>
      <c r="G134" s="99">
        <v>307</v>
      </c>
      <c r="H134" s="99">
        <v>15</v>
      </c>
      <c r="I134" s="99">
        <v>6</v>
      </c>
      <c r="J134" s="99">
        <v>0</v>
      </c>
      <c r="K134" s="99">
        <v>0</v>
      </c>
      <c r="L134" s="99">
        <v>21</v>
      </c>
      <c r="M134" s="99">
        <v>6</v>
      </c>
      <c r="N134" s="99">
        <v>1.4367000000000001</v>
      </c>
      <c r="O134" s="99">
        <v>17293</v>
      </c>
      <c r="P134" s="99">
        <v>87692</v>
      </c>
      <c r="Q134" s="99">
        <v>24844.7042</v>
      </c>
      <c r="R134" s="99">
        <v>355944</v>
      </c>
      <c r="S134" s="100">
        <v>78.257998304404083</v>
      </c>
    </row>
    <row r="135" spans="1:19" x14ac:dyDescent="0.25">
      <c r="A135" s="97">
        <v>2</v>
      </c>
      <c r="B135" s="99" t="s">
        <v>1112</v>
      </c>
      <c r="C135" s="101">
        <v>11248</v>
      </c>
      <c r="D135" s="99" t="s">
        <v>2123</v>
      </c>
      <c r="E135" s="99" t="s">
        <v>949</v>
      </c>
      <c r="F135" s="99" t="s">
        <v>957</v>
      </c>
      <c r="G135" s="99">
        <v>106</v>
      </c>
      <c r="H135" s="99">
        <v>0</v>
      </c>
      <c r="I135" s="99">
        <v>0</v>
      </c>
      <c r="J135" s="99">
        <v>0</v>
      </c>
      <c r="K135" s="99">
        <v>0</v>
      </c>
      <c r="L135" s="99">
        <v>0</v>
      </c>
      <c r="M135" s="99">
        <v>2</v>
      </c>
      <c r="N135" s="99">
        <v>0.7954</v>
      </c>
      <c r="O135" s="99">
        <v>7653</v>
      </c>
      <c r="P135" s="99">
        <v>30366</v>
      </c>
      <c r="Q135" s="99">
        <v>6087.1971000000003</v>
      </c>
      <c r="R135" s="99">
        <v>167406</v>
      </c>
      <c r="S135" s="100">
        <v>78.485396743344538</v>
      </c>
    </row>
    <row r="136" spans="1:19" x14ac:dyDescent="0.25">
      <c r="A136" s="97">
        <v>2</v>
      </c>
      <c r="B136" s="99" t="s">
        <v>1112</v>
      </c>
      <c r="C136" s="101">
        <v>11246</v>
      </c>
      <c r="D136" s="99" t="s">
        <v>2121</v>
      </c>
      <c r="E136" s="99" t="s">
        <v>949</v>
      </c>
      <c r="F136" s="99" t="s">
        <v>954</v>
      </c>
      <c r="G136" s="99">
        <v>34</v>
      </c>
      <c r="H136" s="99">
        <v>0</v>
      </c>
      <c r="I136" s="99">
        <v>0</v>
      </c>
      <c r="J136" s="99">
        <v>0</v>
      </c>
      <c r="K136" s="99">
        <v>0</v>
      </c>
      <c r="L136" s="99">
        <v>0</v>
      </c>
      <c r="M136" s="99">
        <v>1</v>
      </c>
      <c r="N136" s="99">
        <v>0.5827</v>
      </c>
      <c r="O136" s="99">
        <v>3399</v>
      </c>
      <c r="P136" s="99">
        <v>9625</v>
      </c>
      <c r="Q136" s="99">
        <v>1980.6277</v>
      </c>
      <c r="R136" s="99">
        <v>117098</v>
      </c>
      <c r="S136" s="100">
        <v>77.558420628525383</v>
      </c>
    </row>
    <row r="137" spans="1:19" x14ac:dyDescent="0.25">
      <c r="A137" s="97">
        <v>2</v>
      </c>
      <c r="B137" s="99" t="s">
        <v>1112</v>
      </c>
      <c r="C137" s="101">
        <v>11245</v>
      </c>
      <c r="D137" s="99" t="s">
        <v>2120</v>
      </c>
      <c r="E137" s="99" t="s">
        <v>949</v>
      </c>
      <c r="F137" s="99" t="s">
        <v>954</v>
      </c>
      <c r="G137" s="99">
        <v>40</v>
      </c>
      <c r="H137" s="99">
        <v>0</v>
      </c>
      <c r="I137" s="99">
        <v>0</v>
      </c>
      <c r="J137" s="99">
        <v>0</v>
      </c>
      <c r="K137" s="99">
        <v>0</v>
      </c>
      <c r="L137" s="99">
        <v>0</v>
      </c>
      <c r="M137" s="99">
        <v>1</v>
      </c>
      <c r="N137" s="99">
        <v>0.85319999999999996</v>
      </c>
      <c r="O137" s="99">
        <v>3544</v>
      </c>
      <c r="P137" s="99">
        <v>14188</v>
      </c>
      <c r="Q137" s="99">
        <v>3023.5734000000002</v>
      </c>
      <c r="R137" s="99">
        <v>127540</v>
      </c>
      <c r="S137" s="100">
        <v>97.178082191780817</v>
      </c>
    </row>
    <row r="138" spans="1:19" x14ac:dyDescent="0.25">
      <c r="A138" s="97">
        <v>2</v>
      </c>
      <c r="B138" s="99" t="s">
        <v>1112</v>
      </c>
      <c r="C138" s="101">
        <v>11250</v>
      </c>
      <c r="D138" s="99" t="s">
        <v>2125</v>
      </c>
      <c r="E138" s="99" t="s">
        <v>949</v>
      </c>
      <c r="F138" s="99" t="s">
        <v>954</v>
      </c>
      <c r="G138" s="99">
        <v>43</v>
      </c>
      <c r="H138" s="99">
        <v>0</v>
      </c>
      <c r="I138" s="99">
        <v>0</v>
      </c>
      <c r="J138" s="99">
        <v>0</v>
      </c>
      <c r="K138" s="99">
        <v>0</v>
      </c>
      <c r="L138" s="99">
        <v>0</v>
      </c>
      <c r="M138" s="99">
        <v>1</v>
      </c>
      <c r="N138" s="99">
        <v>0.68100000000000005</v>
      </c>
      <c r="O138" s="99">
        <v>3284</v>
      </c>
      <c r="P138" s="99">
        <v>10112</v>
      </c>
      <c r="Q138" s="99">
        <v>2236.3391999999999</v>
      </c>
      <c r="R138" s="99">
        <v>119523</v>
      </c>
      <c r="S138" s="100">
        <v>64.428161834979292</v>
      </c>
    </row>
    <row r="139" spans="1:19" x14ac:dyDescent="0.25">
      <c r="A139" s="97">
        <v>2</v>
      </c>
      <c r="B139" s="99" t="s">
        <v>1112</v>
      </c>
      <c r="C139" s="101">
        <v>11244</v>
      </c>
      <c r="D139" s="99" t="s">
        <v>2119</v>
      </c>
      <c r="E139" s="99" t="s">
        <v>949</v>
      </c>
      <c r="F139" s="99" t="s">
        <v>954</v>
      </c>
      <c r="G139" s="99">
        <v>35</v>
      </c>
      <c r="H139" s="99">
        <v>0</v>
      </c>
      <c r="I139" s="99">
        <v>0</v>
      </c>
      <c r="J139" s="99">
        <v>0</v>
      </c>
      <c r="K139" s="99">
        <v>0</v>
      </c>
      <c r="L139" s="99">
        <v>0</v>
      </c>
      <c r="M139" s="99">
        <v>1</v>
      </c>
      <c r="N139" s="99">
        <v>0.54079999999999995</v>
      </c>
      <c r="O139" s="99">
        <v>3086</v>
      </c>
      <c r="P139" s="99">
        <v>6968</v>
      </c>
      <c r="Q139" s="99">
        <v>1668.7779</v>
      </c>
      <c r="R139" s="99">
        <v>97012</v>
      </c>
      <c r="S139" s="100">
        <v>54.544031311154598</v>
      </c>
    </row>
    <row r="140" spans="1:19" x14ac:dyDescent="0.25">
      <c r="A140" s="97">
        <v>2</v>
      </c>
      <c r="B140" s="99" t="s">
        <v>1112</v>
      </c>
      <c r="C140" s="101">
        <v>11249</v>
      </c>
      <c r="D140" s="99" t="s">
        <v>2124</v>
      </c>
      <c r="E140" s="99" t="s">
        <v>949</v>
      </c>
      <c r="F140" s="99" t="s">
        <v>954</v>
      </c>
      <c r="G140" s="99">
        <v>31</v>
      </c>
      <c r="H140" s="99">
        <v>0</v>
      </c>
      <c r="I140" s="99">
        <v>0</v>
      </c>
      <c r="J140" s="99">
        <v>0</v>
      </c>
      <c r="K140" s="99">
        <v>0</v>
      </c>
      <c r="L140" s="99">
        <v>0</v>
      </c>
      <c r="M140" s="99">
        <v>1</v>
      </c>
      <c r="N140" s="99">
        <v>0.65029999999999999</v>
      </c>
      <c r="O140" s="99">
        <v>1237</v>
      </c>
      <c r="P140" s="99">
        <v>3565</v>
      </c>
      <c r="Q140" s="99">
        <v>804.44619999999998</v>
      </c>
      <c r="R140" s="99">
        <v>77089</v>
      </c>
      <c r="S140" s="100">
        <v>31.506849315068493</v>
      </c>
    </row>
    <row r="141" spans="1:19" x14ac:dyDescent="0.25">
      <c r="A141" s="97">
        <v>2</v>
      </c>
      <c r="B141" s="99" t="s">
        <v>1112</v>
      </c>
      <c r="C141" s="101">
        <v>11247</v>
      </c>
      <c r="D141" s="99" t="s">
        <v>2122</v>
      </c>
      <c r="E141" s="99" t="s">
        <v>949</v>
      </c>
      <c r="F141" s="99" t="s">
        <v>954</v>
      </c>
      <c r="G141" s="99">
        <v>70</v>
      </c>
      <c r="H141" s="99">
        <v>0</v>
      </c>
      <c r="I141" s="99">
        <v>0</v>
      </c>
      <c r="J141" s="99">
        <v>0</v>
      </c>
      <c r="K141" s="99">
        <v>0</v>
      </c>
      <c r="L141" s="99">
        <v>0</v>
      </c>
      <c r="M141" s="99">
        <v>1</v>
      </c>
      <c r="N141" s="99">
        <v>0.65659999999999996</v>
      </c>
      <c r="O141" s="99">
        <v>5240</v>
      </c>
      <c r="P141" s="99">
        <v>16731</v>
      </c>
      <c r="Q141" s="99">
        <v>3440.4472000000001</v>
      </c>
      <c r="R141" s="99">
        <v>174640</v>
      </c>
      <c r="S141" s="100">
        <v>65.483365949119374</v>
      </c>
    </row>
    <row r="142" spans="1:19" x14ac:dyDescent="0.25">
      <c r="A142" s="97">
        <v>2</v>
      </c>
      <c r="B142" s="99" t="s">
        <v>1122</v>
      </c>
      <c r="C142" s="101">
        <v>10673</v>
      </c>
      <c r="D142" s="99" t="s">
        <v>2126</v>
      </c>
      <c r="E142" s="99" t="s">
        <v>945</v>
      </c>
      <c r="F142" s="99" t="s">
        <v>946</v>
      </c>
      <c r="G142" s="99">
        <v>620</v>
      </c>
      <c r="H142" s="99">
        <v>40</v>
      </c>
      <c r="I142" s="99">
        <v>8</v>
      </c>
      <c r="J142" s="99">
        <v>8</v>
      </c>
      <c r="K142" s="99">
        <v>0</v>
      </c>
      <c r="L142" s="99">
        <v>56</v>
      </c>
      <c r="M142" s="99">
        <v>9</v>
      </c>
      <c r="N142" s="99">
        <v>1.7174</v>
      </c>
      <c r="O142" s="99">
        <v>44725</v>
      </c>
      <c r="P142" s="99">
        <v>243507</v>
      </c>
      <c r="Q142" s="99">
        <v>76810.720000000001</v>
      </c>
      <c r="R142" s="99">
        <v>664754</v>
      </c>
      <c r="S142" s="100">
        <v>107.60362350861688</v>
      </c>
    </row>
    <row r="143" spans="1:19" x14ac:dyDescent="0.25">
      <c r="A143" s="97">
        <v>2</v>
      </c>
      <c r="B143" s="99" t="s">
        <v>1122</v>
      </c>
      <c r="C143" s="101">
        <v>11160</v>
      </c>
      <c r="D143" s="99" t="s">
        <v>2129</v>
      </c>
      <c r="E143" s="99" t="s">
        <v>949</v>
      </c>
      <c r="F143" s="99" t="s">
        <v>950</v>
      </c>
      <c r="G143" s="99">
        <v>34</v>
      </c>
      <c r="H143" s="99">
        <v>0</v>
      </c>
      <c r="I143" s="99">
        <v>0</v>
      </c>
      <c r="J143" s="99">
        <v>0</v>
      </c>
      <c r="K143" s="99">
        <v>0</v>
      </c>
      <c r="L143" s="99">
        <v>0</v>
      </c>
      <c r="M143" s="99">
        <v>1</v>
      </c>
      <c r="N143" s="99">
        <v>0.68520000000000003</v>
      </c>
      <c r="O143" s="99">
        <v>2994</v>
      </c>
      <c r="P143" s="99">
        <v>8282</v>
      </c>
      <c r="Q143" s="99">
        <v>2051.5500000000002</v>
      </c>
      <c r="R143" s="99">
        <v>94735</v>
      </c>
      <c r="S143" s="100">
        <v>66.7365028203062</v>
      </c>
    </row>
    <row r="144" spans="1:19" x14ac:dyDescent="0.25">
      <c r="A144" s="97">
        <v>2</v>
      </c>
      <c r="B144" s="99" t="s">
        <v>1122</v>
      </c>
      <c r="C144" s="101">
        <v>11158</v>
      </c>
      <c r="D144" s="99" t="s">
        <v>2127</v>
      </c>
      <c r="E144" s="99" t="s">
        <v>949</v>
      </c>
      <c r="F144" s="99" t="s">
        <v>954</v>
      </c>
      <c r="G144" s="99">
        <v>34</v>
      </c>
      <c r="H144" s="99">
        <v>0</v>
      </c>
      <c r="I144" s="99">
        <v>0</v>
      </c>
      <c r="J144" s="99">
        <v>0</v>
      </c>
      <c r="K144" s="99">
        <v>0</v>
      </c>
      <c r="L144" s="99">
        <v>0</v>
      </c>
      <c r="M144" s="99">
        <v>1</v>
      </c>
      <c r="N144" s="99">
        <v>0.72696308724832204</v>
      </c>
      <c r="O144" s="99">
        <v>1192</v>
      </c>
      <c r="P144" s="99">
        <v>3818</v>
      </c>
      <c r="Q144" s="99">
        <v>866.54</v>
      </c>
      <c r="R144" s="99">
        <v>84817</v>
      </c>
      <c r="S144" s="100">
        <v>30.765511684125705</v>
      </c>
    </row>
    <row r="145" spans="1:19" x14ac:dyDescent="0.25">
      <c r="A145" s="97">
        <v>2</v>
      </c>
      <c r="B145" s="99" t="s">
        <v>1122</v>
      </c>
      <c r="C145" s="101">
        <v>11165</v>
      </c>
      <c r="D145" s="99" t="s">
        <v>2134</v>
      </c>
      <c r="E145" s="99" t="s">
        <v>949</v>
      </c>
      <c r="F145" s="99" t="s">
        <v>954</v>
      </c>
      <c r="G145" s="99">
        <v>35</v>
      </c>
      <c r="H145" s="99">
        <v>0</v>
      </c>
      <c r="I145" s="99">
        <v>0</v>
      </c>
      <c r="J145" s="99">
        <v>0</v>
      </c>
      <c r="K145" s="99">
        <v>0</v>
      </c>
      <c r="L145" s="99">
        <v>0</v>
      </c>
      <c r="M145" s="99">
        <v>1</v>
      </c>
      <c r="N145" s="99">
        <v>0.69065674704976898</v>
      </c>
      <c r="O145" s="99">
        <v>1949</v>
      </c>
      <c r="P145" s="99">
        <v>6669</v>
      </c>
      <c r="Q145" s="99">
        <v>1346.09</v>
      </c>
      <c r="R145" s="99">
        <v>70397</v>
      </c>
      <c r="S145" s="100">
        <v>52.203522504892369</v>
      </c>
    </row>
    <row r="146" spans="1:19" x14ac:dyDescent="0.25">
      <c r="A146" s="97">
        <v>2</v>
      </c>
      <c r="B146" s="99" t="s">
        <v>1122</v>
      </c>
      <c r="C146" s="101">
        <v>11159</v>
      </c>
      <c r="D146" s="99" t="s">
        <v>2128</v>
      </c>
      <c r="E146" s="99" t="s">
        <v>949</v>
      </c>
      <c r="F146" s="99" t="s">
        <v>954</v>
      </c>
      <c r="G146" s="99">
        <v>35</v>
      </c>
      <c r="H146" s="99">
        <v>0</v>
      </c>
      <c r="I146" s="99">
        <v>0</v>
      </c>
      <c r="J146" s="99">
        <v>0</v>
      </c>
      <c r="K146" s="99">
        <v>0</v>
      </c>
      <c r="L146" s="99">
        <v>0</v>
      </c>
      <c r="M146" s="99">
        <v>1</v>
      </c>
      <c r="N146" s="99">
        <v>0.52439999999999998</v>
      </c>
      <c r="O146" s="99">
        <v>2884</v>
      </c>
      <c r="P146" s="99">
        <v>7107</v>
      </c>
      <c r="Q146" s="99">
        <v>1512.37</v>
      </c>
      <c r="R146" s="99">
        <v>95552</v>
      </c>
      <c r="S146" s="100">
        <v>55.6320939334638</v>
      </c>
    </row>
    <row r="147" spans="1:19" x14ac:dyDescent="0.25">
      <c r="A147" s="97">
        <v>2</v>
      </c>
      <c r="B147" s="99" t="s">
        <v>1122</v>
      </c>
      <c r="C147" s="101">
        <v>11162</v>
      </c>
      <c r="D147" s="99" t="s">
        <v>2131</v>
      </c>
      <c r="E147" s="99" t="s">
        <v>949</v>
      </c>
      <c r="F147" s="99" t="s">
        <v>954</v>
      </c>
      <c r="G147" s="99">
        <v>30</v>
      </c>
      <c r="H147" s="99">
        <v>0</v>
      </c>
      <c r="I147" s="99">
        <v>0</v>
      </c>
      <c r="J147" s="99">
        <v>0</v>
      </c>
      <c r="K147" s="99">
        <v>0</v>
      </c>
      <c r="L147" s="99">
        <v>0</v>
      </c>
      <c r="M147" s="99">
        <v>1</v>
      </c>
      <c r="N147" s="99">
        <v>0.53990000000000005</v>
      </c>
      <c r="O147" s="99">
        <v>1401</v>
      </c>
      <c r="P147" s="99">
        <v>3546</v>
      </c>
      <c r="Q147" s="99">
        <v>756.36</v>
      </c>
      <c r="R147" s="99">
        <v>31157</v>
      </c>
      <c r="S147" s="100">
        <v>32.38356164383562</v>
      </c>
    </row>
    <row r="148" spans="1:19" x14ac:dyDescent="0.25">
      <c r="A148" s="97">
        <v>2</v>
      </c>
      <c r="B148" s="99" t="s">
        <v>1122</v>
      </c>
      <c r="C148" s="101">
        <v>11163</v>
      </c>
      <c r="D148" s="99" t="s">
        <v>2132</v>
      </c>
      <c r="E148" s="99" t="s">
        <v>949</v>
      </c>
      <c r="F148" s="99" t="s">
        <v>954</v>
      </c>
      <c r="G148" s="99">
        <v>60</v>
      </c>
      <c r="H148" s="99">
        <v>0</v>
      </c>
      <c r="I148" s="99">
        <v>0</v>
      </c>
      <c r="J148" s="99">
        <v>0</v>
      </c>
      <c r="K148" s="99">
        <v>0</v>
      </c>
      <c r="L148" s="99">
        <v>0</v>
      </c>
      <c r="M148" s="99">
        <v>1</v>
      </c>
      <c r="N148" s="99">
        <v>0.69640000000000002</v>
      </c>
      <c r="O148" s="99">
        <v>4345</v>
      </c>
      <c r="P148" s="99">
        <v>11001</v>
      </c>
      <c r="Q148" s="99">
        <v>3026.06</v>
      </c>
      <c r="R148" s="99">
        <v>154881</v>
      </c>
      <c r="S148" s="100">
        <v>50.232876712328768</v>
      </c>
    </row>
    <row r="149" spans="1:19" x14ac:dyDescent="0.25">
      <c r="A149" s="97">
        <v>2</v>
      </c>
      <c r="B149" s="99" t="s">
        <v>1122</v>
      </c>
      <c r="C149" s="101">
        <v>11161</v>
      </c>
      <c r="D149" s="99" t="s">
        <v>2130</v>
      </c>
      <c r="E149" s="99" t="s">
        <v>949</v>
      </c>
      <c r="F149" s="99" t="s">
        <v>954</v>
      </c>
      <c r="G149" s="99">
        <v>30</v>
      </c>
      <c r="H149" s="99">
        <v>0</v>
      </c>
      <c r="I149" s="99">
        <v>0</v>
      </c>
      <c r="J149" s="99">
        <v>0</v>
      </c>
      <c r="K149" s="99">
        <v>0</v>
      </c>
      <c r="L149" s="99">
        <v>0</v>
      </c>
      <c r="M149" s="99">
        <v>1</v>
      </c>
      <c r="N149" s="99">
        <v>0.52959999999999996</v>
      </c>
      <c r="O149" s="99">
        <v>1123</v>
      </c>
      <c r="P149" s="99">
        <v>2646</v>
      </c>
      <c r="Q149" s="99">
        <v>594.7097</v>
      </c>
      <c r="R149" s="99">
        <v>29046</v>
      </c>
      <c r="S149" s="100">
        <v>24.164383561643834</v>
      </c>
    </row>
    <row r="150" spans="1:19" x14ac:dyDescent="0.25">
      <c r="A150" s="97">
        <v>2</v>
      </c>
      <c r="B150" s="99" t="s">
        <v>1122</v>
      </c>
      <c r="C150" s="101">
        <v>11164</v>
      </c>
      <c r="D150" s="99" t="s">
        <v>2133</v>
      </c>
      <c r="E150" s="99" t="s">
        <v>949</v>
      </c>
      <c r="F150" s="99" t="s">
        <v>954</v>
      </c>
      <c r="G150" s="99">
        <v>30</v>
      </c>
      <c r="H150" s="99">
        <v>0</v>
      </c>
      <c r="I150" s="99">
        <v>0</v>
      </c>
      <c r="J150" s="99">
        <v>0</v>
      </c>
      <c r="K150" s="99">
        <v>0</v>
      </c>
      <c r="L150" s="99">
        <v>0</v>
      </c>
      <c r="M150" s="99">
        <v>1</v>
      </c>
      <c r="N150" s="99">
        <v>0.64570000000000005</v>
      </c>
      <c r="O150" s="99">
        <v>2709</v>
      </c>
      <c r="P150" s="99">
        <v>9481</v>
      </c>
      <c r="Q150" s="99">
        <v>1749.24</v>
      </c>
      <c r="R150" s="99">
        <v>116502</v>
      </c>
      <c r="S150" s="100">
        <v>86.584474885844756</v>
      </c>
    </row>
    <row r="151" spans="1:19" x14ac:dyDescent="0.25">
      <c r="A151" s="97">
        <v>3</v>
      </c>
      <c r="B151" s="99" t="s">
        <v>1132</v>
      </c>
      <c r="C151" s="101">
        <v>10721</v>
      </c>
      <c r="D151" s="99" t="s">
        <v>2135</v>
      </c>
      <c r="E151" s="99" t="s">
        <v>982</v>
      </c>
      <c r="F151" s="99" t="s">
        <v>1009</v>
      </c>
      <c r="G151" s="99">
        <v>410</v>
      </c>
      <c r="H151" s="99">
        <v>18</v>
      </c>
      <c r="I151" s="99">
        <v>8</v>
      </c>
      <c r="J151" s="99">
        <v>0</v>
      </c>
      <c r="K151" s="99">
        <v>21</v>
      </c>
      <c r="L151" s="99">
        <v>47</v>
      </c>
      <c r="M151" s="99">
        <v>10</v>
      </c>
      <c r="N151" s="99">
        <v>1.4935</v>
      </c>
      <c r="O151" s="99">
        <v>41001</v>
      </c>
      <c r="P151" s="99">
        <v>155865</v>
      </c>
      <c r="Q151" s="99">
        <v>61234.993499999997</v>
      </c>
      <c r="R151" s="99">
        <v>398680</v>
      </c>
      <c r="S151" s="100">
        <v>104.15302372201805</v>
      </c>
    </row>
    <row r="152" spans="1:19" x14ac:dyDescent="0.25">
      <c r="A152" s="97">
        <v>3</v>
      </c>
      <c r="B152" s="99" t="s">
        <v>1132</v>
      </c>
      <c r="C152" s="101">
        <v>11231</v>
      </c>
      <c r="D152" s="99" t="s">
        <v>2139</v>
      </c>
      <c r="E152" s="99" t="s">
        <v>949</v>
      </c>
      <c r="F152" s="99" t="s">
        <v>957</v>
      </c>
      <c r="G152" s="99">
        <v>98</v>
      </c>
      <c r="H152" s="99">
        <v>0</v>
      </c>
      <c r="I152" s="99">
        <v>0</v>
      </c>
      <c r="J152" s="99">
        <v>0</v>
      </c>
      <c r="K152" s="99">
        <v>0</v>
      </c>
      <c r="L152" s="99">
        <v>0</v>
      </c>
      <c r="M152" s="99">
        <v>2</v>
      </c>
      <c r="N152" s="99">
        <v>0.71230000000000004</v>
      </c>
      <c r="O152" s="99">
        <v>7451</v>
      </c>
      <c r="P152" s="99">
        <v>23790</v>
      </c>
      <c r="Q152" s="99">
        <v>5307.3473000000004</v>
      </c>
      <c r="R152" s="99">
        <v>169852</v>
      </c>
      <c r="S152" s="100">
        <v>66.508247134470224</v>
      </c>
    </row>
    <row r="153" spans="1:19" x14ac:dyDescent="0.25">
      <c r="A153" s="97">
        <v>3</v>
      </c>
      <c r="B153" s="99" t="s">
        <v>1132</v>
      </c>
      <c r="C153" s="101">
        <v>11232</v>
      </c>
      <c r="D153" s="99" t="s">
        <v>2140</v>
      </c>
      <c r="E153" s="99" t="s">
        <v>949</v>
      </c>
      <c r="F153" s="99" t="s">
        <v>950</v>
      </c>
      <c r="G153" s="99">
        <v>98</v>
      </c>
      <c r="H153" s="99">
        <v>0</v>
      </c>
      <c r="I153" s="99">
        <v>0</v>
      </c>
      <c r="J153" s="99">
        <v>0</v>
      </c>
      <c r="K153" s="99">
        <v>0</v>
      </c>
      <c r="L153" s="99">
        <v>0</v>
      </c>
      <c r="M153" s="99">
        <v>2</v>
      </c>
      <c r="N153" s="99">
        <v>0.74239999999999995</v>
      </c>
      <c r="O153" s="99">
        <v>7106</v>
      </c>
      <c r="P153" s="99">
        <v>22334</v>
      </c>
      <c r="Q153" s="99">
        <v>5275.4943999999996</v>
      </c>
      <c r="R153" s="99">
        <v>167694</v>
      </c>
      <c r="S153" s="100">
        <v>62.437797036622868</v>
      </c>
    </row>
    <row r="154" spans="1:19" x14ac:dyDescent="0.25">
      <c r="A154" s="97">
        <v>3</v>
      </c>
      <c r="B154" s="99" t="s">
        <v>1132</v>
      </c>
      <c r="C154" s="101">
        <v>11230</v>
      </c>
      <c r="D154" s="99" t="s">
        <v>2138</v>
      </c>
      <c r="E154" s="99" t="s">
        <v>949</v>
      </c>
      <c r="F154" s="99" t="s">
        <v>954</v>
      </c>
      <c r="G154" s="99">
        <v>75</v>
      </c>
      <c r="H154" s="99">
        <v>0</v>
      </c>
      <c r="I154" s="99">
        <v>0</v>
      </c>
      <c r="J154" s="99">
        <v>0</v>
      </c>
      <c r="K154" s="99">
        <v>0</v>
      </c>
      <c r="L154" s="99">
        <v>0</v>
      </c>
      <c r="M154" s="99">
        <v>1</v>
      </c>
      <c r="N154" s="99">
        <v>0.62749999999999995</v>
      </c>
      <c r="O154" s="99">
        <v>7105</v>
      </c>
      <c r="P154" s="99">
        <v>20382</v>
      </c>
      <c r="Q154" s="99">
        <v>4458.3900000000003</v>
      </c>
      <c r="R154" s="99">
        <v>142327</v>
      </c>
      <c r="S154" s="100">
        <v>74.454794520547949</v>
      </c>
    </row>
    <row r="155" spans="1:19" x14ac:dyDescent="0.25">
      <c r="A155" s="97">
        <v>3</v>
      </c>
      <c r="B155" s="99" t="s">
        <v>1132</v>
      </c>
      <c r="C155" s="101">
        <v>11235</v>
      </c>
      <c r="D155" s="99" t="s">
        <v>2143</v>
      </c>
      <c r="E155" s="99" t="s">
        <v>949</v>
      </c>
      <c r="F155" s="99" t="s">
        <v>954</v>
      </c>
      <c r="G155" s="99">
        <v>34</v>
      </c>
      <c r="H155" s="99">
        <v>0</v>
      </c>
      <c r="I155" s="99">
        <v>0</v>
      </c>
      <c r="J155" s="99">
        <v>0</v>
      </c>
      <c r="K155" s="99">
        <v>0</v>
      </c>
      <c r="L155" s="99">
        <v>0</v>
      </c>
      <c r="M155" s="99">
        <v>1</v>
      </c>
      <c r="N155" s="99">
        <v>0.6361</v>
      </c>
      <c r="O155" s="99">
        <v>3676</v>
      </c>
      <c r="P155" s="99">
        <v>9666</v>
      </c>
      <c r="Q155" s="99">
        <v>2338.3036000000002</v>
      </c>
      <c r="R155" s="99">
        <v>94447</v>
      </c>
      <c r="S155" s="100">
        <v>77.888799355358586</v>
      </c>
    </row>
    <row r="156" spans="1:19" x14ac:dyDescent="0.25">
      <c r="A156" s="97">
        <v>3</v>
      </c>
      <c r="B156" s="99" t="s">
        <v>1132</v>
      </c>
      <c r="C156" s="101">
        <v>11229</v>
      </c>
      <c r="D156" s="99" t="s">
        <v>2137</v>
      </c>
      <c r="E156" s="99" t="s">
        <v>949</v>
      </c>
      <c r="F156" s="99" t="s">
        <v>954</v>
      </c>
      <c r="G156" s="99">
        <v>43</v>
      </c>
      <c r="H156" s="99">
        <v>0</v>
      </c>
      <c r="I156" s="99">
        <v>0</v>
      </c>
      <c r="J156" s="99">
        <v>0</v>
      </c>
      <c r="K156" s="99">
        <v>0</v>
      </c>
      <c r="L156" s="99">
        <v>0</v>
      </c>
      <c r="M156" s="99">
        <v>1</v>
      </c>
      <c r="N156" s="99">
        <v>0.61280000000000001</v>
      </c>
      <c r="O156" s="99">
        <v>3304</v>
      </c>
      <c r="P156" s="99">
        <v>10578</v>
      </c>
      <c r="Q156" s="99">
        <v>2024.72</v>
      </c>
      <c r="R156" s="99">
        <v>85463</v>
      </c>
      <c r="S156" s="100">
        <v>67.397260273972606</v>
      </c>
    </row>
    <row r="157" spans="1:19" x14ac:dyDescent="0.25">
      <c r="A157" s="97">
        <v>3</v>
      </c>
      <c r="B157" s="99" t="s">
        <v>1132</v>
      </c>
      <c r="C157" s="101">
        <v>14135</v>
      </c>
      <c r="D157" s="99" t="s">
        <v>2145</v>
      </c>
      <c r="E157" s="99" t="s">
        <v>949</v>
      </c>
      <c r="F157" s="99" t="s">
        <v>954</v>
      </c>
      <c r="G157" s="99">
        <v>36</v>
      </c>
      <c r="H157" s="99">
        <v>0</v>
      </c>
      <c r="I157" s="99">
        <v>0</v>
      </c>
      <c r="J157" s="99">
        <v>0</v>
      </c>
      <c r="K157" s="99">
        <v>0</v>
      </c>
      <c r="L157" s="99">
        <v>0</v>
      </c>
      <c r="M157" s="99">
        <v>0</v>
      </c>
      <c r="N157" s="99">
        <v>0.68799999999999994</v>
      </c>
      <c r="O157" s="99">
        <v>2681</v>
      </c>
      <c r="P157" s="99">
        <v>7616</v>
      </c>
      <c r="Q157" s="99">
        <v>1844.528</v>
      </c>
      <c r="R157" s="99">
        <v>64003</v>
      </c>
      <c r="S157" s="100">
        <v>57.960426179604262</v>
      </c>
    </row>
    <row r="158" spans="1:19" x14ac:dyDescent="0.25">
      <c r="A158" s="97">
        <v>3</v>
      </c>
      <c r="B158" s="99" t="s">
        <v>1132</v>
      </c>
      <c r="C158" s="101">
        <v>11236</v>
      </c>
      <c r="D158" s="99" t="s">
        <v>2144</v>
      </c>
      <c r="E158" s="99" t="s">
        <v>949</v>
      </c>
      <c r="F158" s="99" t="s">
        <v>954</v>
      </c>
      <c r="G158" s="99">
        <v>33</v>
      </c>
      <c r="H158" s="99">
        <v>0</v>
      </c>
      <c r="I158" s="99">
        <v>0</v>
      </c>
      <c r="J158" s="99">
        <v>0</v>
      </c>
      <c r="K158" s="99">
        <v>0</v>
      </c>
      <c r="L158" s="99">
        <v>0</v>
      </c>
      <c r="M158" s="99">
        <v>0</v>
      </c>
      <c r="N158" s="99">
        <v>0.58499999999999996</v>
      </c>
      <c r="O158" s="99">
        <v>2158</v>
      </c>
      <c r="P158" s="99">
        <v>6354</v>
      </c>
      <c r="Q158" s="99">
        <v>1262.3399999999999</v>
      </c>
      <c r="R158" s="99">
        <v>65996</v>
      </c>
      <c r="S158" s="100">
        <v>52.752179327521795</v>
      </c>
    </row>
    <row r="159" spans="1:19" x14ac:dyDescent="0.25">
      <c r="A159" s="97">
        <v>3</v>
      </c>
      <c r="B159" s="99" t="s">
        <v>1132</v>
      </c>
      <c r="C159" s="101">
        <v>11233</v>
      </c>
      <c r="D159" s="99" t="s">
        <v>2141</v>
      </c>
      <c r="E159" s="99" t="s">
        <v>949</v>
      </c>
      <c r="F159" s="99" t="s">
        <v>954</v>
      </c>
      <c r="G159" s="99">
        <v>76</v>
      </c>
      <c r="H159" s="99">
        <v>0</v>
      </c>
      <c r="I159" s="99">
        <v>0</v>
      </c>
      <c r="J159" s="99">
        <v>0</v>
      </c>
      <c r="K159" s="99">
        <v>0</v>
      </c>
      <c r="L159" s="99">
        <v>0</v>
      </c>
      <c r="M159" s="99">
        <v>1</v>
      </c>
      <c r="N159" s="99">
        <v>0.55649999999999999</v>
      </c>
      <c r="O159" s="99">
        <v>5400</v>
      </c>
      <c r="P159" s="99">
        <v>16426</v>
      </c>
      <c r="Q159" s="99">
        <v>3005.1</v>
      </c>
      <c r="R159" s="99">
        <v>125628</v>
      </c>
      <c r="S159" s="100">
        <v>59.214131218457105</v>
      </c>
    </row>
    <row r="160" spans="1:19" x14ac:dyDescent="0.25">
      <c r="A160" s="97">
        <v>3</v>
      </c>
      <c r="B160" s="99" t="s">
        <v>1132</v>
      </c>
      <c r="C160" s="101">
        <v>11234</v>
      </c>
      <c r="D160" s="99" t="s">
        <v>2142</v>
      </c>
      <c r="E160" s="99" t="s">
        <v>949</v>
      </c>
      <c r="F160" s="99" t="s">
        <v>954</v>
      </c>
      <c r="G160" s="99">
        <v>39</v>
      </c>
      <c r="H160" s="99">
        <v>0</v>
      </c>
      <c r="I160" s="99">
        <v>0</v>
      </c>
      <c r="J160" s="99">
        <v>0</v>
      </c>
      <c r="K160" s="99">
        <v>0</v>
      </c>
      <c r="L160" s="99">
        <v>0</v>
      </c>
      <c r="M160" s="99">
        <v>0</v>
      </c>
      <c r="N160" s="99">
        <v>0.63039999999999996</v>
      </c>
      <c r="O160" s="99">
        <v>2800</v>
      </c>
      <c r="P160" s="99">
        <v>7854</v>
      </c>
      <c r="Q160" s="99">
        <v>1762.56</v>
      </c>
      <c r="R160" s="99">
        <v>108724</v>
      </c>
      <c r="S160" s="100">
        <v>55.173867228661749</v>
      </c>
    </row>
    <row r="161" spans="1:19" x14ac:dyDescent="0.25">
      <c r="A161" s="103">
        <v>3</v>
      </c>
      <c r="B161" s="104" t="s">
        <v>1132</v>
      </c>
      <c r="C161" s="105">
        <v>28010</v>
      </c>
      <c r="D161" s="104" t="s">
        <v>2146</v>
      </c>
      <c r="E161" s="104" t="s">
        <v>949</v>
      </c>
      <c r="F161" s="104" t="s">
        <v>976</v>
      </c>
      <c r="G161" s="104">
        <v>0</v>
      </c>
      <c r="H161" s="104">
        <v>0</v>
      </c>
      <c r="I161" s="104">
        <v>0</v>
      </c>
      <c r="J161" s="104">
        <v>0</v>
      </c>
      <c r="K161" s="104">
        <v>0</v>
      </c>
      <c r="L161" s="104">
        <v>0</v>
      </c>
      <c r="M161" s="104">
        <v>0</v>
      </c>
      <c r="N161" s="104">
        <v>0</v>
      </c>
      <c r="O161" s="104">
        <v>0</v>
      </c>
      <c r="P161" s="104">
        <v>0</v>
      </c>
      <c r="Q161" s="104">
        <v>0</v>
      </c>
      <c r="R161" s="104">
        <v>48274</v>
      </c>
      <c r="S161" s="106"/>
    </row>
    <row r="162" spans="1:19" x14ac:dyDescent="0.25">
      <c r="A162" s="97">
        <v>3</v>
      </c>
      <c r="B162" s="99" t="s">
        <v>1132</v>
      </c>
      <c r="C162" s="101">
        <v>11228</v>
      </c>
      <c r="D162" s="99" t="s">
        <v>2136</v>
      </c>
      <c r="E162" s="99" t="s">
        <v>949</v>
      </c>
      <c r="F162" s="99" t="s">
        <v>976</v>
      </c>
      <c r="G162" s="99">
        <v>18</v>
      </c>
      <c r="H162" s="99">
        <v>0</v>
      </c>
      <c r="I162" s="99">
        <v>0</v>
      </c>
      <c r="J162" s="99">
        <v>0</v>
      </c>
      <c r="K162" s="99">
        <v>0</v>
      </c>
      <c r="L162" s="99">
        <v>0</v>
      </c>
      <c r="M162" s="99">
        <v>1</v>
      </c>
      <c r="N162" s="99">
        <v>0.66169999999999995</v>
      </c>
      <c r="O162" s="99">
        <v>875</v>
      </c>
      <c r="P162" s="99">
        <v>2812</v>
      </c>
      <c r="Q162" s="99">
        <v>578.98749999999995</v>
      </c>
      <c r="R162" s="99">
        <v>63960</v>
      </c>
      <c r="S162" s="100">
        <v>42.800608828006091</v>
      </c>
    </row>
    <row r="163" spans="1:19" x14ac:dyDescent="0.25">
      <c r="A163" s="97">
        <v>3</v>
      </c>
      <c r="B163" s="99" t="s">
        <v>1145</v>
      </c>
      <c r="C163" s="101">
        <v>10694</v>
      </c>
      <c r="D163" s="99" t="s">
        <v>2147</v>
      </c>
      <c r="E163" s="99" t="s">
        <v>982</v>
      </c>
      <c r="F163" s="99" t="s">
        <v>1009</v>
      </c>
      <c r="G163" s="99">
        <v>348</v>
      </c>
      <c r="H163" s="99">
        <v>16</v>
      </c>
      <c r="I163" s="99">
        <v>6</v>
      </c>
      <c r="J163" s="99">
        <v>0</v>
      </c>
      <c r="K163" s="99">
        <v>0</v>
      </c>
      <c r="L163" s="99">
        <v>22</v>
      </c>
      <c r="M163" s="99">
        <v>7</v>
      </c>
      <c r="N163" s="99">
        <v>1.2649999999999999</v>
      </c>
      <c r="O163" s="99">
        <v>24376</v>
      </c>
      <c r="P163" s="99">
        <v>113118</v>
      </c>
      <c r="Q163" s="99">
        <v>30835.64</v>
      </c>
      <c r="R163" s="99">
        <v>361303</v>
      </c>
      <c r="S163" s="100">
        <v>89.055266887104395</v>
      </c>
    </row>
    <row r="164" spans="1:19" x14ac:dyDescent="0.25">
      <c r="A164" s="97">
        <v>3</v>
      </c>
      <c r="B164" s="99" t="s">
        <v>1145</v>
      </c>
      <c r="C164" s="101">
        <v>10802</v>
      </c>
      <c r="D164" s="99" t="s">
        <v>2148</v>
      </c>
      <c r="E164" s="99" t="s">
        <v>949</v>
      </c>
      <c r="F164" s="99" t="s">
        <v>954</v>
      </c>
      <c r="G164" s="99">
        <v>30</v>
      </c>
      <c r="H164" s="99">
        <v>0</v>
      </c>
      <c r="I164" s="99">
        <v>0</v>
      </c>
      <c r="J164" s="99">
        <v>0</v>
      </c>
      <c r="K164" s="99">
        <v>0</v>
      </c>
      <c r="L164" s="99">
        <v>0</v>
      </c>
      <c r="M164" s="99">
        <v>1</v>
      </c>
      <c r="N164" s="99">
        <v>0.62609999999999999</v>
      </c>
      <c r="O164" s="99">
        <v>2481</v>
      </c>
      <c r="P164" s="99">
        <v>5060</v>
      </c>
      <c r="Q164" s="99">
        <v>1553.3541</v>
      </c>
      <c r="R164" s="99">
        <v>80133</v>
      </c>
      <c r="S164" s="100">
        <v>46.210045662100455</v>
      </c>
    </row>
    <row r="165" spans="1:19" x14ac:dyDescent="0.25">
      <c r="A165" s="97">
        <v>3</v>
      </c>
      <c r="B165" s="99" t="s">
        <v>1145</v>
      </c>
      <c r="C165" s="101">
        <v>10803</v>
      </c>
      <c r="D165" s="99" t="s">
        <v>2149</v>
      </c>
      <c r="E165" s="99" t="s">
        <v>949</v>
      </c>
      <c r="F165" s="99" t="s">
        <v>954</v>
      </c>
      <c r="G165" s="99">
        <v>38</v>
      </c>
      <c r="H165" s="99">
        <v>0</v>
      </c>
      <c r="I165" s="99">
        <v>0</v>
      </c>
      <c r="J165" s="99">
        <v>0</v>
      </c>
      <c r="K165" s="99">
        <v>0</v>
      </c>
      <c r="L165" s="99">
        <v>0</v>
      </c>
      <c r="M165" s="99">
        <v>1</v>
      </c>
      <c r="N165" s="99">
        <v>0.60580000000000001</v>
      </c>
      <c r="O165" s="99">
        <v>2186</v>
      </c>
      <c r="P165" s="99">
        <v>6602</v>
      </c>
      <c r="Q165" s="99">
        <v>1324.2788</v>
      </c>
      <c r="R165" s="99">
        <v>91791</v>
      </c>
      <c r="S165" s="100">
        <v>47.599134823359769</v>
      </c>
    </row>
    <row r="166" spans="1:19" x14ac:dyDescent="0.25">
      <c r="A166" s="97">
        <v>3</v>
      </c>
      <c r="B166" s="99" t="s">
        <v>1145</v>
      </c>
      <c r="C166" s="101">
        <v>10805</v>
      </c>
      <c r="D166" s="99" t="s">
        <v>2151</v>
      </c>
      <c r="E166" s="99" t="s">
        <v>949</v>
      </c>
      <c r="F166" s="99" t="s">
        <v>954</v>
      </c>
      <c r="G166" s="99">
        <v>60</v>
      </c>
      <c r="H166" s="99">
        <v>0</v>
      </c>
      <c r="I166" s="99">
        <v>0</v>
      </c>
      <c r="J166" s="99">
        <v>0</v>
      </c>
      <c r="K166" s="99">
        <v>0</v>
      </c>
      <c r="L166" s="99">
        <v>0</v>
      </c>
      <c r="M166" s="99">
        <v>1</v>
      </c>
      <c r="N166" s="99">
        <v>0.65990000000000004</v>
      </c>
      <c r="O166" s="99">
        <v>3644</v>
      </c>
      <c r="P166" s="99">
        <v>11123</v>
      </c>
      <c r="Q166" s="99">
        <v>2404.6756</v>
      </c>
      <c r="R166" s="99">
        <v>136613</v>
      </c>
      <c r="S166" s="100">
        <v>50.789954337899545</v>
      </c>
    </row>
    <row r="167" spans="1:19" x14ac:dyDescent="0.25">
      <c r="A167" s="97">
        <v>3</v>
      </c>
      <c r="B167" s="99" t="s">
        <v>1145</v>
      </c>
      <c r="C167" s="101">
        <v>10804</v>
      </c>
      <c r="D167" s="99" t="s">
        <v>2150</v>
      </c>
      <c r="E167" s="99" t="s">
        <v>949</v>
      </c>
      <c r="F167" s="99" t="s">
        <v>954</v>
      </c>
      <c r="G167" s="99">
        <v>30</v>
      </c>
      <c r="H167" s="99">
        <v>0</v>
      </c>
      <c r="I167" s="99">
        <v>0</v>
      </c>
      <c r="J167" s="99">
        <v>0</v>
      </c>
      <c r="K167" s="99">
        <v>0</v>
      </c>
      <c r="L167" s="99">
        <v>0</v>
      </c>
      <c r="M167" s="99">
        <v>1</v>
      </c>
      <c r="N167" s="99">
        <v>0.63</v>
      </c>
      <c r="O167" s="99">
        <v>1718</v>
      </c>
      <c r="P167" s="99">
        <v>5200</v>
      </c>
      <c r="Q167" s="99">
        <v>1063.33</v>
      </c>
      <c r="R167" s="99">
        <v>72524</v>
      </c>
      <c r="S167" s="100">
        <v>47.488584474885847</v>
      </c>
    </row>
    <row r="168" spans="1:19" x14ac:dyDescent="0.25">
      <c r="A168" s="97">
        <v>3</v>
      </c>
      <c r="B168" s="99" t="s">
        <v>1145</v>
      </c>
      <c r="C168" s="101">
        <v>10806</v>
      </c>
      <c r="D168" s="99" t="s">
        <v>2152</v>
      </c>
      <c r="E168" s="99" t="s">
        <v>949</v>
      </c>
      <c r="F168" s="99" t="s">
        <v>954</v>
      </c>
      <c r="G168" s="99">
        <v>30</v>
      </c>
      <c r="H168" s="99">
        <v>0</v>
      </c>
      <c r="I168" s="99">
        <v>0</v>
      </c>
      <c r="J168" s="99">
        <v>0</v>
      </c>
      <c r="K168" s="99">
        <v>0</v>
      </c>
      <c r="L168" s="99">
        <v>0</v>
      </c>
      <c r="M168" s="99">
        <v>1</v>
      </c>
      <c r="N168" s="99">
        <v>1.1032</v>
      </c>
      <c r="O168" s="99">
        <v>3052</v>
      </c>
      <c r="P168" s="99">
        <v>8808</v>
      </c>
      <c r="Q168" s="99">
        <v>3366.9663999999998</v>
      </c>
      <c r="R168" s="99">
        <v>148932</v>
      </c>
      <c r="S168" s="100">
        <v>80.438356164383563</v>
      </c>
    </row>
    <row r="169" spans="1:19" x14ac:dyDescent="0.25">
      <c r="A169" s="103">
        <v>3</v>
      </c>
      <c r="B169" s="104" t="s">
        <v>1145</v>
      </c>
      <c r="C169" s="105">
        <v>27975</v>
      </c>
      <c r="D169" s="104" t="s">
        <v>2154</v>
      </c>
      <c r="E169" s="104" t="s">
        <v>949</v>
      </c>
      <c r="F169" s="104" t="s">
        <v>976</v>
      </c>
      <c r="G169" s="104">
        <v>0</v>
      </c>
      <c r="H169" s="104">
        <v>0</v>
      </c>
      <c r="I169" s="104">
        <v>0</v>
      </c>
      <c r="J169" s="104">
        <v>0</v>
      </c>
      <c r="K169" s="104">
        <v>0</v>
      </c>
      <c r="L169" s="104">
        <v>0</v>
      </c>
      <c r="M169" s="104">
        <v>0</v>
      </c>
      <c r="N169" s="104">
        <v>0</v>
      </c>
      <c r="O169" s="104">
        <v>0</v>
      </c>
      <c r="P169" s="104">
        <v>0</v>
      </c>
      <c r="Q169" s="104">
        <v>0</v>
      </c>
      <c r="R169" s="104">
        <v>27315</v>
      </c>
      <c r="S169" s="106"/>
    </row>
    <row r="170" spans="1:19" x14ac:dyDescent="0.25">
      <c r="A170" s="103">
        <v>3</v>
      </c>
      <c r="B170" s="104" t="s">
        <v>1145</v>
      </c>
      <c r="C170" s="105">
        <v>27974</v>
      </c>
      <c r="D170" s="104" t="s">
        <v>2153</v>
      </c>
      <c r="E170" s="104" t="s">
        <v>949</v>
      </c>
      <c r="F170" s="104" t="s">
        <v>976</v>
      </c>
      <c r="G170" s="104">
        <v>0</v>
      </c>
      <c r="H170" s="104">
        <v>0</v>
      </c>
      <c r="I170" s="104">
        <v>0</v>
      </c>
      <c r="J170" s="104">
        <v>0</v>
      </c>
      <c r="K170" s="104">
        <v>0</v>
      </c>
      <c r="L170" s="104">
        <v>0</v>
      </c>
      <c r="M170" s="104">
        <v>0</v>
      </c>
      <c r="N170" s="104">
        <v>0</v>
      </c>
      <c r="O170" s="104">
        <v>0</v>
      </c>
      <c r="P170" s="104">
        <v>0</v>
      </c>
      <c r="Q170" s="104">
        <v>0</v>
      </c>
      <c r="R170" s="104">
        <v>41492</v>
      </c>
      <c r="S170" s="106"/>
    </row>
    <row r="171" spans="1:19" x14ac:dyDescent="0.25">
      <c r="A171" s="97">
        <v>3</v>
      </c>
      <c r="B171" s="99" t="s">
        <v>1154</v>
      </c>
      <c r="C171" s="101">
        <v>10675</v>
      </c>
      <c r="D171" s="99" t="s">
        <v>2155</v>
      </c>
      <c r="E171" s="99" t="s">
        <v>945</v>
      </c>
      <c r="F171" s="99" t="s">
        <v>946</v>
      </c>
      <c r="G171" s="99">
        <v>659</v>
      </c>
      <c r="H171" s="99">
        <v>24</v>
      </c>
      <c r="I171" s="99">
        <v>8</v>
      </c>
      <c r="J171" s="99">
        <v>4</v>
      </c>
      <c r="K171" s="99">
        <v>0</v>
      </c>
      <c r="L171" s="99">
        <v>36</v>
      </c>
      <c r="M171" s="99">
        <v>12</v>
      </c>
      <c r="N171" s="99">
        <v>2.0994000000000002</v>
      </c>
      <c r="O171" s="99">
        <v>46626</v>
      </c>
      <c r="P171" s="99">
        <v>240004</v>
      </c>
      <c r="Q171" s="99">
        <v>97886.624400000001</v>
      </c>
      <c r="R171" s="99">
        <v>778861</v>
      </c>
      <c r="S171" s="100">
        <v>99.779242106138398</v>
      </c>
    </row>
    <row r="172" spans="1:19" x14ac:dyDescent="0.25">
      <c r="A172" s="97">
        <v>3</v>
      </c>
      <c r="B172" s="99" t="s">
        <v>1154</v>
      </c>
      <c r="C172" s="101">
        <v>11214</v>
      </c>
      <c r="D172" s="99" t="s">
        <v>2161</v>
      </c>
      <c r="E172" s="99" t="s">
        <v>949</v>
      </c>
      <c r="F172" s="99" t="s">
        <v>957</v>
      </c>
      <c r="G172" s="99">
        <v>105</v>
      </c>
      <c r="H172" s="99">
        <v>5</v>
      </c>
      <c r="I172" s="99">
        <v>0</v>
      </c>
      <c r="J172" s="99">
        <v>0</v>
      </c>
      <c r="K172" s="99">
        <v>0</v>
      </c>
      <c r="L172" s="99">
        <v>5</v>
      </c>
      <c r="M172" s="99">
        <v>1</v>
      </c>
      <c r="N172" s="99">
        <v>0.94899999999999995</v>
      </c>
      <c r="O172" s="99">
        <v>7149</v>
      </c>
      <c r="P172" s="99">
        <v>30129</v>
      </c>
      <c r="Q172" s="99">
        <v>6784.4009999999998</v>
      </c>
      <c r="R172" s="99">
        <v>210342</v>
      </c>
      <c r="S172" s="100">
        <v>78.614481409001954</v>
      </c>
    </row>
    <row r="173" spans="1:19" x14ac:dyDescent="0.25">
      <c r="A173" s="97">
        <v>3</v>
      </c>
      <c r="B173" s="99" t="s">
        <v>1154</v>
      </c>
      <c r="C173" s="101">
        <v>11218</v>
      </c>
      <c r="D173" s="99" t="s">
        <v>2165</v>
      </c>
      <c r="E173" s="99" t="s">
        <v>949</v>
      </c>
      <c r="F173" s="99" t="s">
        <v>957</v>
      </c>
      <c r="G173" s="99">
        <v>106</v>
      </c>
      <c r="H173" s="99">
        <v>0</v>
      </c>
      <c r="I173" s="99">
        <v>0</v>
      </c>
      <c r="J173" s="99">
        <v>2</v>
      </c>
      <c r="K173" s="99">
        <v>0</v>
      </c>
      <c r="L173" s="99">
        <v>2</v>
      </c>
      <c r="M173" s="99">
        <v>2</v>
      </c>
      <c r="N173" s="99">
        <v>0.83720000000000006</v>
      </c>
      <c r="O173" s="99">
        <v>8339</v>
      </c>
      <c r="P173" s="99">
        <v>36652</v>
      </c>
      <c r="Q173" s="99">
        <v>6981.41</v>
      </c>
      <c r="R173" s="99">
        <v>205012</v>
      </c>
      <c r="S173" s="100">
        <v>94.732489015249413</v>
      </c>
    </row>
    <row r="174" spans="1:19" x14ac:dyDescent="0.25">
      <c r="A174" s="97">
        <v>3</v>
      </c>
      <c r="B174" s="99" t="s">
        <v>1154</v>
      </c>
      <c r="C174" s="101">
        <v>11210</v>
      </c>
      <c r="D174" s="99" t="s">
        <v>2157</v>
      </c>
      <c r="E174" s="99" t="s">
        <v>949</v>
      </c>
      <c r="F174" s="99" t="s">
        <v>950</v>
      </c>
      <c r="G174" s="99">
        <v>60</v>
      </c>
      <c r="H174" s="99">
        <v>0</v>
      </c>
      <c r="I174" s="99">
        <v>0</v>
      </c>
      <c r="J174" s="99">
        <v>0</v>
      </c>
      <c r="K174" s="99">
        <v>0</v>
      </c>
      <c r="L174" s="99">
        <v>0</v>
      </c>
      <c r="M174" s="99">
        <v>1</v>
      </c>
      <c r="N174" s="99">
        <v>0.86</v>
      </c>
      <c r="O174" s="99">
        <v>5615</v>
      </c>
      <c r="P174" s="99">
        <v>19441</v>
      </c>
      <c r="Q174" s="99">
        <v>4598.6499999999996</v>
      </c>
      <c r="R174" s="99">
        <v>139984</v>
      </c>
      <c r="S174" s="100">
        <v>88.771689497716892</v>
      </c>
    </row>
    <row r="175" spans="1:19" x14ac:dyDescent="0.25">
      <c r="A175" s="97">
        <v>3</v>
      </c>
      <c r="B175" s="99" t="s">
        <v>1154</v>
      </c>
      <c r="C175" s="101">
        <v>11215</v>
      </c>
      <c r="D175" s="99" t="s">
        <v>2162</v>
      </c>
      <c r="E175" s="99" t="s">
        <v>949</v>
      </c>
      <c r="F175" s="99" t="s">
        <v>950</v>
      </c>
      <c r="G175" s="99">
        <v>68</v>
      </c>
      <c r="H175" s="99">
        <v>2</v>
      </c>
      <c r="I175" s="99">
        <v>0</v>
      </c>
      <c r="J175" s="99">
        <v>0</v>
      </c>
      <c r="K175" s="99">
        <v>0</v>
      </c>
      <c r="L175" s="99">
        <v>2</v>
      </c>
      <c r="M175" s="99">
        <v>2</v>
      </c>
      <c r="N175" s="99">
        <v>0.79490000000000005</v>
      </c>
      <c r="O175" s="99">
        <v>3624</v>
      </c>
      <c r="P175" s="99">
        <v>16442</v>
      </c>
      <c r="Q175" s="99">
        <v>2880.85</v>
      </c>
      <c r="R175" s="99">
        <v>135175</v>
      </c>
      <c r="S175" s="100">
        <v>66.244963738920219</v>
      </c>
    </row>
    <row r="176" spans="1:19" x14ac:dyDescent="0.25">
      <c r="A176" s="97">
        <v>3</v>
      </c>
      <c r="B176" s="99" t="s">
        <v>1154</v>
      </c>
      <c r="C176" s="101">
        <v>11212</v>
      </c>
      <c r="D176" s="99" t="s">
        <v>2159</v>
      </c>
      <c r="E176" s="99" t="s">
        <v>949</v>
      </c>
      <c r="F176" s="99" t="s">
        <v>950</v>
      </c>
      <c r="G176" s="99">
        <v>98</v>
      </c>
      <c r="H176" s="99">
        <v>0</v>
      </c>
      <c r="I176" s="99">
        <v>0</v>
      </c>
      <c r="J176" s="99">
        <v>0</v>
      </c>
      <c r="K176" s="99">
        <v>0</v>
      </c>
      <c r="L176" s="99">
        <v>0</v>
      </c>
      <c r="M176" s="99">
        <v>1</v>
      </c>
      <c r="N176" s="99">
        <v>0.64449999999999996</v>
      </c>
      <c r="O176" s="99">
        <v>7465</v>
      </c>
      <c r="P176" s="99">
        <v>30273</v>
      </c>
      <c r="Q176" s="99">
        <v>4811</v>
      </c>
      <c r="R176" s="99">
        <v>193988</v>
      </c>
      <c r="S176" s="100">
        <v>84.632373497344147</v>
      </c>
    </row>
    <row r="177" spans="1:19" x14ac:dyDescent="0.25">
      <c r="A177" s="97">
        <v>3</v>
      </c>
      <c r="B177" s="99" t="s">
        <v>1154</v>
      </c>
      <c r="C177" s="101">
        <v>11213</v>
      </c>
      <c r="D177" s="99" t="s">
        <v>2160</v>
      </c>
      <c r="E177" s="99" t="s">
        <v>949</v>
      </c>
      <c r="F177" s="99" t="s">
        <v>954</v>
      </c>
      <c r="G177" s="99">
        <v>33</v>
      </c>
      <c r="H177" s="99">
        <v>0</v>
      </c>
      <c r="I177" s="99">
        <v>0</v>
      </c>
      <c r="J177" s="99">
        <v>0</v>
      </c>
      <c r="K177" s="99">
        <v>0</v>
      </c>
      <c r="L177" s="99">
        <v>0</v>
      </c>
      <c r="M177" s="99">
        <v>0</v>
      </c>
      <c r="N177" s="99">
        <v>0.65</v>
      </c>
      <c r="O177" s="99">
        <v>2074</v>
      </c>
      <c r="P177" s="99">
        <v>6464</v>
      </c>
      <c r="Q177" s="99">
        <v>1341.05</v>
      </c>
      <c r="R177" s="99">
        <v>100871</v>
      </c>
      <c r="S177" s="100">
        <v>53.665421336654212</v>
      </c>
    </row>
    <row r="178" spans="1:19" x14ac:dyDescent="0.25">
      <c r="A178" s="97">
        <v>3</v>
      </c>
      <c r="B178" s="99" t="s">
        <v>1154</v>
      </c>
      <c r="C178" s="101">
        <v>11209</v>
      </c>
      <c r="D178" s="99" t="s">
        <v>2156</v>
      </c>
      <c r="E178" s="99" t="s">
        <v>949</v>
      </c>
      <c r="F178" s="99" t="s">
        <v>954</v>
      </c>
      <c r="G178" s="99">
        <v>30</v>
      </c>
      <c r="H178" s="99">
        <v>0</v>
      </c>
      <c r="I178" s="99">
        <v>0</v>
      </c>
      <c r="J178" s="99">
        <v>0</v>
      </c>
      <c r="K178" s="99">
        <v>0</v>
      </c>
      <c r="L178" s="99">
        <v>0</v>
      </c>
      <c r="M178" s="99">
        <v>1</v>
      </c>
      <c r="N178" s="99">
        <v>0.6179</v>
      </c>
      <c r="O178" s="99">
        <v>1928</v>
      </c>
      <c r="P178" s="99">
        <v>6146</v>
      </c>
      <c r="Q178" s="99">
        <v>1191.3112000000001</v>
      </c>
      <c r="R178" s="99">
        <v>112619</v>
      </c>
      <c r="S178" s="100">
        <v>56.12785388127854</v>
      </c>
    </row>
    <row r="179" spans="1:19" x14ac:dyDescent="0.25">
      <c r="A179" s="97">
        <v>3</v>
      </c>
      <c r="B179" s="99" t="s">
        <v>1154</v>
      </c>
      <c r="C179" s="101">
        <v>11219</v>
      </c>
      <c r="D179" s="99" t="s">
        <v>2166</v>
      </c>
      <c r="E179" s="99" t="s">
        <v>949</v>
      </c>
      <c r="F179" s="99" t="s">
        <v>954</v>
      </c>
      <c r="G179" s="99">
        <v>34</v>
      </c>
      <c r="H179" s="99">
        <v>0</v>
      </c>
      <c r="I179" s="99">
        <v>0</v>
      </c>
      <c r="J179" s="99">
        <v>0</v>
      </c>
      <c r="K179" s="99">
        <v>0</v>
      </c>
      <c r="L179" s="99">
        <v>0</v>
      </c>
      <c r="M179" s="99">
        <v>1</v>
      </c>
      <c r="N179" s="99">
        <v>0.6986</v>
      </c>
      <c r="O179" s="99">
        <v>2751</v>
      </c>
      <c r="P179" s="99">
        <v>11112</v>
      </c>
      <c r="Q179" s="99">
        <v>1921.8486</v>
      </c>
      <c r="R179" s="99">
        <v>99982</v>
      </c>
      <c r="S179" s="100">
        <v>89.540692989524572</v>
      </c>
    </row>
    <row r="180" spans="1:19" x14ac:dyDescent="0.25">
      <c r="A180" s="97">
        <v>3</v>
      </c>
      <c r="B180" s="99" t="s">
        <v>1154</v>
      </c>
      <c r="C180" s="101">
        <v>11217</v>
      </c>
      <c r="D180" s="99" t="s">
        <v>2164</v>
      </c>
      <c r="E180" s="99" t="s">
        <v>949</v>
      </c>
      <c r="F180" s="99" t="s">
        <v>954</v>
      </c>
      <c r="G180" s="99">
        <v>30</v>
      </c>
      <c r="H180" s="99">
        <v>0</v>
      </c>
      <c r="I180" s="99">
        <v>0</v>
      </c>
      <c r="J180" s="99">
        <v>0</v>
      </c>
      <c r="K180" s="99">
        <v>0</v>
      </c>
      <c r="L180" s="99">
        <v>0</v>
      </c>
      <c r="M180" s="99">
        <v>1</v>
      </c>
      <c r="N180" s="99">
        <v>0.62519999999999998</v>
      </c>
      <c r="O180" s="99">
        <v>3771</v>
      </c>
      <c r="P180" s="99">
        <v>10443</v>
      </c>
      <c r="Q180" s="99">
        <v>2355.4690000000001</v>
      </c>
      <c r="R180" s="99">
        <v>113335</v>
      </c>
      <c r="S180" s="100">
        <v>95.369863013698634</v>
      </c>
    </row>
    <row r="181" spans="1:19" x14ac:dyDescent="0.25">
      <c r="A181" s="97">
        <v>3</v>
      </c>
      <c r="B181" s="99" t="s">
        <v>1154</v>
      </c>
      <c r="C181" s="101">
        <v>11216</v>
      </c>
      <c r="D181" s="99" t="s">
        <v>2163</v>
      </c>
      <c r="E181" s="99" t="s">
        <v>949</v>
      </c>
      <c r="F181" s="99" t="s">
        <v>954</v>
      </c>
      <c r="G181" s="99">
        <v>60</v>
      </c>
      <c r="H181" s="99">
        <v>0</v>
      </c>
      <c r="I181" s="99">
        <v>0</v>
      </c>
      <c r="J181" s="99">
        <v>0</v>
      </c>
      <c r="K181" s="99">
        <v>0</v>
      </c>
      <c r="L181" s="99">
        <v>0</v>
      </c>
      <c r="M181" s="99">
        <v>1</v>
      </c>
      <c r="N181" s="99">
        <v>0.64219999999999999</v>
      </c>
      <c r="O181" s="99">
        <v>4801</v>
      </c>
      <c r="P181" s="99">
        <v>16663</v>
      </c>
      <c r="Q181" s="99">
        <v>3039.7334999999998</v>
      </c>
      <c r="R181" s="99">
        <v>126525</v>
      </c>
      <c r="S181" s="100">
        <v>76.086757990867582</v>
      </c>
    </row>
    <row r="182" spans="1:19" x14ac:dyDescent="0.25">
      <c r="A182" s="97">
        <v>3</v>
      </c>
      <c r="B182" s="99" t="s">
        <v>1154</v>
      </c>
      <c r="C182" s="101">
        <v>11220</v>
      </c>
      <c r="D182" s="99" t="s">
        <v>2167</v>
      </c>
      <c r="E182" s="99" t="s">
        <v>949</v>
      </c>
      <c r="F182" s="99" t="s">
        <v>954</v>
      </c>
      <c r="G182" s="99">
        <v>35</v>
      </c>
      <c r="H182" s="99">
        <v>0</v>
      </c>
      <c r="I182" s="99">
        <v>0</v>
      </c>
      <c r="J182" s="99">
        <v>0</v>
      </c>
      <c r="K182" s="99">
        <v>0</v>
      </c>
      <c r="L182" s="99">
        <v>0</v>
      </c>
      <c r="M182" s="99">
        <v>1</v>
      </c>
      <c r="N182" s="99">
        <v>0.76849999999999996</v>
      </c>
      <c r="O182" s="99">
        <v>1970</v>
      </c>
      <c r="P182" s="99">
        <v>7378</v>
      </c>
      <c r="Q182" s="99">
        <v>1395.6</v>
      </c>
      <c r="R182" s="99">
        <v>63916</v>
      </c>
      <c r="S182" s="100">
        <v>57.753424657534246</v>
      </c>
    </row>
    <row r="183" spans="1:19" x14ac:dyDescent="0.25">
      <c r="A183" s="97">
        <v>3</v>
      </c>
      <c r="B183" s="99" t="s">
        <v>1154</v>
      </c>
      <c r="C183" s="101">
        <v>11211</v>
      </c>
      <c r="D183" s="99" t="s">
        <v>2158</v>
      </c>
      <c r="E183" s="99" t="s">
        <v>949</v>
      </c>
      <c r="F183" s="99" t="s">
        <v>954</v>
      </c>
      <c r="G183" s="99">
        <v>60</v>
      </c>
      <c r="H183" s="99">
        <v>0</v>
      </c>
      <c r="I183" s="99">
        <v>0</v>
      </c>
      <c r="J183" s="99">
        <v>0</v>
      </c>
      <c r="K183" s="99">
        <v>0</v>
      </c>
      <c r="L183" s="99">
        <v>0</v>
      </c>
      <c r="M183" s="99">
        <v>1</v>
      </c>
      <c r="N183" s="99">
        <v>0.66700000000000004</v>
      </c>
      <c r="O183" s="99">
        <v>4144</v>
      </c>
      <c r="P183" s="99">
        <v>14832</v>
      </c>
      <c r="Q183" s="99">
        <v>2764.0479999999998</v>
      </c>
      <c r="R183" s="99">
        <v>142774</v>
      </c>
      <c r="S183" s="100">
        <v>67.726027397260268</v>
      </c>
    </row>
    <row r="184" spans="1:19" x14ac:dyDescent="0.25">
      <c r="A184" s="103">
        <v>3</v>
      </c>
      <c r="B184" s="104" t="s">
        <v>1154</v>
      </c>
      <c r="C184" s="105">
        <v>40749</v>
      </c>
      <c r="D184" s="104" t="s">
        <v>2168</v>
      </c>
      <c r="E184" s="104" t="s">
        <v>949</v>
      </c>
      <c r="F184" s="104" t="s">
        <v>976</v>
      </c>
      <c r="G184" s="104">
        <v>0</v>
      </c>
      <c r="H184" s="104">
        <v>0</v>
      </c>
      <c r="I184" s="104">
        <v>0</v>
      </c>
      <c r="J184" s="104">
        <v>0</v>
      </c>
      <c r="K184" s="104">
        <v>0</v>
      </c>
      <c r="L184" s="104">
        <v>0</v>
      </c>
      <c r="M184" s="104">
        <v>1</v>
      </c>
      <c r="N184" s="104">
        <v>0</v>
      </c>
      <c r="O184" s="104">
        <v>0</v>
      </c>
      <c r="P184" s="104">
        <v>0</v>
      </c>
      <c r="Q184" s="104">
        <v>0</v>
      </c>
      <c r="R184" s="104">
        <v>35730</v>
      </c>
      <c r="S184" s="106"/>
    </row>
    <row r="185" spans="1:19" x14ac:dyDescent="0.25">
      <c r="A185" s="97">
        <v>3</v>
      </c>
      <c r="B185" s="99" t="s">
        <v>1169</v>
      </c>
      <c r="C185" s="101">
        <v>10726</v>
      </c>
      <c r="D185" s="99" t="s">
        <v>2169</v>
      </c>
      <c r="E185" s="99" t="s">
        <v>982</v>
      </c>
      <c r="F185" s="99" t="s">
        <v>1009</v>
      </c>
      <c r="G185" s="99">
        <v>456</v>
      </c>
      <c r="H185" s="99">
        <v>10</v>
      </c>
      <c r="I185" s="99">
        <v>6</v>
      </c>
      <c r="J185" s="99">
        <v>0</v>
      </c>
      <c r="K185" s="99">
        <v>0</v>
      </c>
      <c r="L185" s="99">
        <v>16</v>
      </c>
      <c r="M185" s="99">
        <v>11</v>
      </c>
      <c r="N185" s="99">
        <v>1.6701999999999999</v>
      </c>
      <c r="O185" s="99">
        <v>29854</v>
      </c>
      <c r="P185" s="99">
        <v>146817</v>
      </c>
      <c r="Q185" s="99">
        <v>49855.54</v>
      </c>
      <c r="R185" s="99">
        <v>426272</v>
      </c>
      <c r="S185" s="100">
        <v>88.210165825522708</v>
      </c>
    </row>
    <row r="186" spans="1:19" x14ac:dyDescent="0.25">
      <c r="A186" s="97">
        <v>3</v>
      </c>
      <c r="B186" s="99" t="s">
        <v>1169</v>
      </c>
      <c r="C186" s="101">
        <v>11260</v>
      </c>
      <c r="D186" s="99" t="s">
        <v>2172</v>
      </c>
      <c r="E186" s="99" t="s">
        <v>949</v>
      </c>
      <c r="F186" s="99" t="s">
        <v>957</v>
      </c>
      <c r="G186" s="99">
        <v>101</v>
      </c>
      <c r="H186" s="99">
        <v>3</v>
      </c>
      <c r="I186" s="99">
        <v>1</v>
      </c>
      <c r="J186" s="99">
        <v>0</v>
      </c>
      <c r="K186" s="99">
        <v>0</v>
      </c>
      <c r="L186" s="99">
        <v>4</v>
      </c>
      <c r="M186" s="99">
        <v>2</v>
      </c>
      <c r="N186" s="99">
        <v>0.92379999999999995</v>
      </c>
      <c r="O186" s="99">
        <v>7036</v>
      </c>
      <c r="P186" s="99">
        <v>24995</v>
      </c>
      <c r="Q186" s="99">
        <v>6499.8567999999996</v>
      </c>
      <c r="R186" s="99">
        <v>150572</v>
      </c>
      <c r="S186" s="100">
        <v>67.801437678014381</v>
      </c>
    </row>
    <row r="187" spans="1:19" ht="42" x14ac:dyDescent="0.25">
      <c r="A187" s="97">
        <v>3</v>
      </c>
      <c r="B187" s="99" t="s">
        <v>1169</v>
      </c>
      <c r="C187" s="101">
        <v>11456</v>
      </c>
      <c r="D187" s="99" t="s">
        <v>2176</v>
      </c>
      <c r="E187" s="99" t="s">
        <v>949</v>
      </c>
      <c r="F187" s="99" t="s">
        <v>957</v>
      </c>
      <c r="G187" s="99">
        <v>100</v>
      </c>
      <c r="H187" s="99">
        <v>4</v>
      </c>
      <c r="I187" s="99">
        <v>0</v>
      </c>
      <c r="J187" s="99">
        <v>0</v>
      </c>
      <c r="K187" s="99">
        <v>0</v>
      </c>
      <c r="L187" s="99">
        <v>4</v>
      </c>
      <c r="M187" s="99">
        <v>3</v>
      </c>
      <c r="N187" s="99">
        <v>0.88009999999999999</v>
      </c>
      <c r="O187" s="99">
        <v>9084</v>
      </c>
      <c r="P187" s="99">
        <v>32963</v>
      </c>
      <c r="Q187" s="99">
        <v>7994.8284000000003</v>
      </c>
      <c r="R187" s="99">
        <v>212501</v>
      </c>
      <c r="S187" s="100">
        <v>90.30958904109589</v>
      </c>
    </row>
    <row r="188" spans="1:19" x14ac:dyDescent="0.25">
      <c r="A188" s="97">
        <v>3</v>
      </c>
      <c r="B188" s="99" t="s">
        <v>1169</v>
      </c>
      <c r="C188" s="101">
        <v>11263</v>
      </c>
      <c r="D188" s="99" t="s">
        <v>2175</v>
      </c>
      <c r="E188" s="99" t="s">
        <v>949</v>
      </c>
      <c r="F188" s="99" t="s">
        <v>954</v>
      </c>
      <c r="G188" s="99">
        <v>34</v>
      </c>
      <c r="H188" s="99">
        <v>0</v>
      </c>
      <c r="I188" s="99">
        <v>0</v>
      </c>
      <c r="J188" s="99">
        <v>0</v>
      </c>
      <c r="K188" s="99">
        <v>0</v>
      </c>
      <c r="L188" s="99">
        <v>0</v>
      </c>
      <c r="M188" s="99">
        <v>0</v>
      </c>
      <c r="N188" s="99">
        <v>0.70830000000000004</v>
      </c>
      <c r="O188" s="99">
        <v>2355</v>
      </c>
      <c r="P188" s="99">
        <v>7028</v>
      </c>
      <c r="Q188" s="99">
        <v>1668.0464999999999</v>
      </c>
      <c r="R188" s="99">
        <v>110483</v>
      </c>
      <c r="S188" s="100">
        <v>56.6317485898469</v>
      </c>
    </row>
    <row r="189" spans="1:19" x14ac:dyDescent="0.25">
      <c r="A189" s="97">
        <v>3</v>
      </c>
      <c r="B189" s="99" t="s">
        <v>1169</v>
      </c>
      <c r="C189" s="101">
        <v>11261</v>
      </c>
      <c r="D189" s="99" t="s">
        <v>2173</v>
      </c>
      <c r="E189" s="99" t="s">
        <v>949</v>
      </c>
      <c r="F189" s="99" t="s">
        <v>954</v>
      </c>
      <c r="G189" s="99">
        <v>45</v>
      </c>
      <c r="H189" s="99">
        <v>0</v>
      </c>
      <c r="I189" s="99">
        <v>0</v>
      </c>
      <c r="J189" s="99">
        <v>0</v>
      </c>
      <c r="K189" s="99">
        <v>0</v>
      </c>
      <c r="L189" s="99">
        <v>0</v>
      </c>
      <c r="M189" s="99">
        <v>0</v>
      </c>
      <c r="N189" s="99">
        <v>0.73440000000000005</v>
      </c>
      <c r="O189" s="99">
        <v>3584</v>
      </c>
      <c r="P189" s="99">
        <v>10001</v>
      </c>
      <c r="Q189" s="99">
        <v>2632.0895999999998</v>
      </c>
      <c r="R189" s="99">
        <v>120674</v>
      </c>
      <c r="S189" s="100">
        <v>60.888888888888886</v>
      </c>
    </row>
    <row r="190" spans="1:19" x14ac:dyDescent="0.25">
      <c r="A190" s="97">
        <v>3</v>
      </c>
      <c r="B190" s="99" t="s">
        <v>1169</v>
      </c>
      <c r="C190" s="101">
        <v>11259</v>
      </c>
      <c r="D190" s="99" t="s">
        <v>2171</v>
      </c>
      <c r="E190" s="99" t="s">
        <v>949</v>
      </c>
      <c r="F190" s="99" t="s">
        <v>954</v>
      </c>
      <c r="G190" s="99">
        <v>35</v>
      </c>
      <c r="H190" s="99">
        <v>0</v>
      </c>
      <c r="I190" s="99">
        <v>0</v>
      </c>
      <c r="J190" s="99">
        <v>0</v>
      </c>
      <c r="K190" s="99">
        <v>0</v>
      </c>
      <c r="L190" s="99">
        <v>0</v>
      </c>
      <c r="M190" s="99">
        <v>0</v>
      </c>
      <c r="N190" s="99">
        <v>0.73509999999999998</v>
      </c>
      <c r="O190" s="99">
        <v>3056</v>
      </c>
      <c r="P190" s="99">
        <v>8475</v>
      </c>
      <c r="Q190" s="99">
        <v>2246.4656</v>
      </c>
      <c r="R190" s="99">
        <v>81475</v>
      </c>
      <c r="S190" s="100">
        <v>66.340508806262235</v>
      </c>
    </row>
    <row r="191" spans="1:19" x14ac:dyDescent="0.25">
      <c r="A191" s="97">
        <v>3</v>
      </c>
      <c r="B191" s="99" t="s">
        <v>1169</v>
      </c>
      <c r="C191" s="101">
        <v>11631</v>
      </c>
      <c r="D191" s="99" t="s">
        <v>2177</v>
      </c>
      <c r="E191" s="99" t="s">
        <v>949</v>
      </c>
      <c r="F191" s="99" t="s">
        <v>954</v>
      </c>
      <c r="G191" s="99">
        <v>34</v>
      </c>
      <c r="H191" s="99">
        <v>0</v>
      </c>
      <c r="I191" s="99">
        <v>0</v>
      </c>
      <c r="J191" s="99">
        <v>0</v>
      </c>
      <c r="K191" s="99">
        <v>0</v>
      </c>
      <c r="L191" s="99">
        <v>0</v>
      </c>
      <c r="M191" s="99">
        <v>0</v>
      </c>
      <c r="N191" s="99">
        <v>0.67049999999999998</v>
      </c>
      <c r="O191" s="99">
        <v>2808</v>
      </c>
      <c r="P191" s="99">
        <v>6848</v>
      </c>
      <c r="Q191" s="99">
        <v>1882.7639999999999</v>
      </c>
      <c r="R191" s="99">
        <v>74195</v>
      </c>
      <c r="S191" s="100">
        <v>55.181305398871878</v>
      </c>
    </row>
    <row r="192" spans="1:19" x14ac:dyDescent="0.25">
      <c r="A192" s="97">
        <v>3</v>
      </c>
      <c r="B192" s="99" t="s">
        <v>1169</v>
      </c>
      <c r="C192" s="101">
        <v>11258</v>
      </c>
      <c r="D192" s="99" t="s">
        <v>2170</v>
      </c>
      <c r="E192" s="99" t="s">
        <v>949</v>
      </c>
      <c r="F192" s="99" t="s">
        <v>954</v>
      </c>
      <c r="G192" s="99">
        <v>35</v>
      </c>
      <c r="H192" s="99">
        <v>0</v>
      </c>
      <c r="I192" s="99">
        <v>0</v>
      </c>
      <c r="J192" s="99">
        <v>0</v>
      </c>
      <c r="K192" s="99">
        <v>0</v>
      </c>
      <c r="L192" s="99">
        <v>0</v>
      </c>
      <c r="M192" s="99">
        <v>0</v>
      </c>
      <c r="N192" s="99">
        <v>0.84889999999999999</v>
      </c>
      <c r="O192" s="99">
        <v>2507</v>
      </c>
      <c r="P192" s="99">
        <v>7747</v>
      </c>
      <c r="Q192" s="99">
        <v>2128.2800000000002</v>
      </c>
      <c r="R192" s="99">
        <v>66518</v>
      </c>
      <c r="S192" s="100">
        <v>60.641878669275933</v>
      </c>
    </row>
    <row r="193" spans="1:19" x14ac:dyDescent="0.25">
      <c r="A193" s="97">
        <v>3</v>
      </c>
      <c r="B193" s="99" t="s">
        <v>1169</v>
      </c>
      <c r="C193" s="101">
        <v>11262</v>
      </c>
      <c r="D193" s="99" t="s">
        <v>2174</v>
      </c>
      <c r="E193" s="99" t="s">
        <v>949</v>
      </c>
      <c r="F193" s="99" t="s">
        <v>954</v>
      </c>
      <c r="G193" s="99">
        <v>43</v>
      </c>
      <c r="H193" s="99">
        <v>0</v>
      </c>
      <c r="I193" s="99">
        <v>0</v>
      </c>
      <c r="J193" s="99">
        <v>0</v>
      </c>
      <c r="K193" s="99">
        <v>0</v>
      </c>
      <c r="L193" s="99">
        <v>0</v>
      </c>
      <c r="M193" s="99">
        <v>0</v>
      </c>
      <c r="N193" s="99">
        <v>0.70130000000000003</v>
      </c>
      <c r="O193" s="99">
        <v>2564</v>
      </c>
      <c r="P193" s="99">
        <v>7618</v>
      </c>
      <c r="Q193" s="99">
        <v>1798.1332</v>
      </c>
      <c r="R193" s="99">
        <v>68223</v>
      </c>
      <c r="S193" s="100">
        <v>48.537750876075187</v>
      </c>
    </row>
    <row r="194" spans="1:19" x14ac:dyDescent="0.25">
      <c r="A194" s="103">
        <v>3</v>
      </c>
      <c r="B194" s="104" t="s">
        <v>1169</v>
      </c>
      <c r="C194" s="105">
        <v>27980</v>
      </c>
      <c r="D194" s="104" t="s">
        <v>2180</v>
      </c>
      <c r="E194" s="104" t="s">
        <v>949</v>
      </c>
      <c r="F194" s="104" t="s">
        <v>976</v>
      </c>
      <c r="G194" s="104">
        <v>0</v>
      </c>
      <c r="H194" s="104">
        <v>0</v>
      </c>
      <c r="I194" s="104">
        <v>0</v>
      </c>
      <c r="J194" s="104">
        <v>0</v>
      </c>
      <c r="K194" s="104">
        <v>0</v>
      </c>
      <c r="L194" s="104">
        <v>0</v>
      </c>
      <c r="M194" s="104">
        <v>0</v>
      </c>
      <c r="N194" s="104">
        <v>0</v>
      </c>
      <c r="O194" s="104">
        <v>0</v>
      </c>
      <c r="P194" s="104">
        <v>0</v>
      </c>
      <c r="Q194" s="104">
        <v>0</v>
      </c>
      <c r="R194" s="104">
        <v>38983</v>
      </c>
      <c r="S194" s="106"/>
    </row>
    <row r="195" spans="1:19" x14ac:dyDescent="0.25">
      <c r="A195" s="103">
        <v>3</v>
      </c>
      <c r="B195" s="104" t="s">
        <v>1169</v>
      </c>
      <c r="C195" s="105">
        <v>27979</v>
      </c>
      <c r="D195" s="104" t="s">
        <v>2179</v>
      </c>
      <c r="E195" s="104" t="s">
        <v>949</v>
      </c>
      <c r="F195" s="104" t="s">
        <v>976</v>
      </c>
      <c r="G195" s="104">
        <v>0</v>
      </c>
      <c r="H195" s="104">
        <v>0</v>
      </c>
      <c r="I195" s="104">
        <v>0</v>
      </c>
      <c r="J195" s="104">
        <v>0</v>
      </c>
      <c r="K195" s="104">
        <v>0</v>
      </c>
      <c r="L195" s="104">
        <v>0</v>
      </c>
      <c r="M195" s="104">
        <v>0</v>
      </c>
      <c r="N195" s="104">
        <v>0</v>
      </c>
      <c r="O195" s="104">
        <v>0</v>
      </c>
      <c r="P195" s="104">
        <v>0</v>
      </c>
      <c r="Q195" s="104">
        <v>0</v>
      </c>
      <c r="R195" s="104">
        <v>30396</v>
      </c>
      <c r="S195" s="106"/>
    </row>
    <row r="196" spans="1:19" x14ac:dyDescent="0.25">
      <c r="A196" s="103">
        <v>3</v>
      </c>
      <c r="B196" s="104" t="s">
        <v>1169</v>
      </c>
      <c r="C196" s="105">
        <v>27978</v>
      </c>
      <c r="D196" s="104" t="s">
        <v>2178</v>
      </c>
      <c r="E196" s="104" t="s">
        <v>949</v>
      </c>
      <c r="F196" s="104" t="s">
        <v>976</v>
      </c>
      <c r="G196" s="104">
        <v>0</v>
      </c>
      <c r="H196" s="104">
        <v>0</v>
      </c>
      <c r="I196" s="104">
        <v>0</v>
      </c>
      <c r="J196" s="104">
        <v>0</v>
      </c>
      <c r="K196" s="104">
        <v>0</v>
      </c>
      <c r="L196" s="104">
        <v>0</v>
      </c>
      <c r="M196" s="104">
        <v>0</v>
      </c>
      <c r="N196" s="104">
        <v>0</v>
      </c>
      <c r="O196" s="104">
        <v>0</v>
      </c>
      <c r="P196" s="104">
        <v>0</v>
      </c>
      <c r="Q196" s="104">
        <v>0</v>
      </c>
      <c r="R196" s="104">
        <v>65140</v>
      </c>
      <c r="S196" s="106"/>
    </row>
    <row r="197" spans="1:19" x14ac:dyDescent="0.25">
      <c r="A197" s="97">
        <v>3</v>
      </c>
      <c r="B197" s="99" t="s">
        <v>1182</v>
      </c>
      <c r="C197" s="101">
        <v>10720</v>
      </c>
      <c r="D197" s="99" t="s">
        <v>2181</v>
      </c>
      <c r="E197" s="99" t="s">
        <v>982</v>
      </c>
      <c r="F197" s="99" t="s">
        <v>1009</v>
      </c>
      <c r="G197" s="99">
        <v>345</v>
      </c>
      <c r="H197" s="99">
        <v>16</v>
      </c>
      <c r="I197" s="99">
        <v>4</v>
      </c>
      <c r="J197" s="99">
        <v>0</v>
      </c>
      <c r="K197" s="99">
        <v>0</v>
      </c>
      <c r="L197" s="99">
        <v>20</v>
      </c>
      <c r="M197" s="99">
        <v>6</v>
      </c>
      <c r="N197" s="99">
        <v>1.4381999999999999</v>
      </c>
      <c r="O197" s="99">
        <v>20401</v>
      </c>
      <c r="P197" s="99">
        <v>99235</v>
      </c>
      <c r="Q197" s="99">
        <v>29340.720000000001</v>
      </c>
      <c r="R197" s="99">
        <v>279442</v>
      </c>
      <c r="S197" s="100">
        <v>78.804844153265833</v>
      </c>
    </row>
    <row r="198" spans="1:19" x14ac:dyDescent="0.25">
      <c r="A198" s="97">
        <v>3</v>
      </c>
      <c r="B198" s="99" t="s">
        <v>1182</v>
      </c>
      <c r="C198" s="101">
        <v>11223</v>
      </c>
      <c r="D198" s="99" t="s">
        <v>2184</v>
      </c>
      <c r="E198" s="99" t="s">
        <v>949</v>
      </c>
      <c r="F198" s="99" t="s">
        <v>950</v>
      </c>
      <c r="G198" s="99">
        <v>90</v>
      </c>
      <c r="H198" s="99">
        <v>0</v>
      </c>
      <c r="I198" s="99">
        <v>0</v>
      </c>
      <c r="J198" s="99">
        <v>0</v>
      </c>
      <c r="K198" s="99">
        <v>0</v>
      </c>
      <c r="L198" s="99">
        <v>0</v>
      </c>
      <c r="M198" s="99">
        <v>1</v>
      </c>
      <c r="N198" s="99">
        <v>0.73709999999999998</v>
      </c>
      <c r="O198" s="99">
        <v>5495</v>
      </c>
      <c r="P198" s="99">
        <v>21329</v>
      </c>
      <c r="Q198" s="99">
        <v>4050.3654000000001</v>
      </c>
      <c r="R198" s="99">
        <v>197911</v>
      </c>
      <c r="S198" s="100">
        <v>64.928462709284631</v>
      </c>
    </row>
    <row r="199" spans="1:19" x14ac:dyDescent="0.25">
      <c r="A199" s="97">
        <v>3</v>
      </c>
      <c r="B199" s="99" t="s">
        <v>1182</v>
      </c>
      <c r="C199" s="101">
        <v>11221</v>
      </c>
      <c r="D199" s="99" t="s">
        <v>2182</v>
      </c>
      <c r="E199" s="99" t="s">
        <v>949</v>
      </c>
      <c r="F199" s="99" t="s">
        <v>954</v>
      </c>
      <c r="G199" s="99">
        <v>105</v>
      </c>
      <c r="H199" s="99">
        <v>0</v>
      </c>
      <c r="I199" s="99">
        <v>0</v>
      </c>
      <c r="J199" s="99">
        <v>0</v>
      </c>
      <c r="K199" s="99">
        <v>0</v>
      </c>
      <c r="L199" s="99">
        <v>0</v>
      </c>
      <c r="M199" s="99">
        <v>1</v>
      </c>
      <c r="N199" s="99">
        <v>0.59940000000000004</v>
      </c>
      <c r="O199" s="99">
        <v>8480</v>
      </c>
      <c r="P199" s="99">
        <v>26207</v>
      </c>
      <c r="Q199" s="99">
        <v>5082.91</v>
      </c>
      <c r="R199" s="99">
        <v>195213</v>
      </c>
      <c r="S199" s="100">
        <v>68.38095238095238</v>
      </c>
    </row>
    <row r="200" spans="1:19" x14ac:dyDescent="0.25">
      <c r="A200" s="97">
        <v>3</v>
      </c>
      <c r="B200" s="99" t="s">
        <v>1182</v>
      </c>
      <c r="C200" s="101">
        <v>11225</v>
      </c>
      <c r="D200" s="99" t="s">
        <v>2186</v>
      </c>
      <c r="E200" s="99" t="s">
        <v>949</v>
      </c>
      <c r="F200" s="99" t="s">
        <v>954</v>
      </c>
      <c r="G200" s="99">
        <v>65</v>
      </c>
      <c r="H200" s="99">
        <v>0</v>
      </c>
      <c r="I200" s="99">
        <v>0</v>
      </c>
      <c r="J200" s="99">
        <v>0</v>
      </c>
      <c r="K200" s="99">
        <v>0</v>
      </c>
      <c r="L200" s="99">
        <v>0</v>
      </c>
      <c r="M200" s="99">
        <v>1</v>
      </c>
      <c r="N200" s="99">
        <v>0.48570000000000002</v>
      </c>
      <c r="O200" s="99">
        <v>5166</v>
      </c>
      <c r="P200" s="99">
        <v>14474</v>
      </c>
      <c r="Q200" s="99">
        <v>2509.13</v>
      </c>
      <c r="R200" s="99">
        <v>156565</v>
      </c>
      <c r="S200" s="100">
        <v>61.007376185458376</v>
      </c>
    </row>
    <row r="201" spans="1:19" x14ac:dyDescent="0.25">
      <c r="A201" s="97">
        <v>3</v>
      </c>
      <c r="B201" s="99" t="s">
        <v>1182</v>
      </c>
      <c r="C201" s="101">
        <v>11226</v>
      </c>
      <c r="D201" s="99" t="s">
        <v>2187</v>
      </c>
      <c r="E201" s="99" t="s">
        <v>949</v>
      </c>
      <c r="F201" s="99" t="s">
        <v>954</v>
      </c>
      <c r="G201" s="99">
        <v>60</v>
      </c>
      <c r="H201" s="99">
        <v>0</v>
      </c>
      <c r="I201" s="99">
        <v>0</v>
      </c>
      <c r="J201" s="99">
        <v>0</v>
      </c>
      <c r="K201" s="99">
        <v>0</v>
      </c>
      <c r="L201" s="99">
        <v>0</v>
      </c>
      <c r="M201" s="99">
        <v>1</v>
      </c>
      <c r="N201" s="99">
        <v>0.68469999999999998</v>
      </c>
      <c r="O201" s="99">
        <v>4820</v>
      </c>
      <c r="P201" s="99">
        <v>18132</v>
      </c>
      <c r="Q201" s="99">
        <v>3300.25</v>
      </c>
      <c r="R201" s="99">
        <v>148104</v>
      </c>
      <c r="S201" s="100">
        <v>82.794520547945211</v>
      </c>
    </row>
    <row r="202" spans="1:19" x14ac:dyDescent="0.25">
      <c r="A202" s="97">
        <v>3</v>
      </c>
      <c r="B202" s="99" t="s">
        <v>1182</v>
      </c>
      <c r="C202" s="101">
        <v>11222</v>
      </c>
      <c r="D202" s="99" t="s">
        <v>2183</v>
      </c>
      <c r="E202" s="99" t="s">
        <v>949</v>
      </c>
      <c r="F202" s="99" t="s">
        <v>954</v>
      </c>
      <c r="G202" s="99">
        <v>44</v>
      </c>
      <c r="H202" s="99">
        <v>0</v>
      </c>
      <c r="I202" s="99">
        <v>0</v>
      </c>
      <c r="J202" s="99">
        <v>0</v>
      </c>
      <c r="K202" s="99">
        <v>0</v>
      </c>
      <c r="L202" s="99">
        <v>0</v>
      </c>
      <c r="M202" s="99">
        <v>1</v>
      </c>
      <c r="N202" s="99">
        <v>0.5171</v>
      </c>
      <c r="O202" s="99">
        <v>3717</v>
      </c>
      <c r="P202" s="99">
        <v>11819</v>
      </c>
      <c r="Q202" s="99">
        <v>1922.06</v>
      </c>
      <c r="R202" s="99">
        <v>88851</v>
      </c>
      <c r="S202" s="100">
        <v>73.592777085927764</v>
      </c>
    </row>
    <row r="203" spans="1:19" x14ac:dyDescent="0.25">
      <c r="A203" s="97">
        <v>3</v>
      </c>
      <c r="B203" s="99" t="s">
        <v>1182</v>
      </c>
      <c r="C203" s="101">
        <v>11227</v>
      </c>
      <c r="D203" s="99" t="s">
        <v>2188</v>
      </c>
      <c r="E203" s="99" t="s">
        <v>949</v>
      </c>
      <c r="F203" s="99" t="s">
        <v>954</v>
      </c>
      <c r="G203" s="99">
        <v>30</v>
      </c>
      <c r="H203" s="99">
        <v>0</v>
      </c>
      <c r="I203" s="99">
        <v>0</v>
      </c>
      <c r="J203" s="99">
        <v>0</v>
      </c>
      <c r="K203" s="99">
        <v>0</v>
      </c>
      <c r="L203" s="99">
        <v>0</v>
      </c>
      <c r="M203" s="99">
        <v>1</v>
      </c>
      <c r="N203" s="99">
        <v>0.50739999999999996</v>
      </c>
      <c r="O203" s="99">
        <v>2657</v>
      </c>
      <c r="P203" s="99">
        <v>8143</v>
      </c>
      <c r="Q203" s="99">
        <v>1348.16</v>
      </c>
      <c r="R203" s="99">
        <v>71949</v>
      </c>
      <c r="S203" s="100">
        <v>74.365296803652967</v>
      </c>
    </row>
    <row r="204" spans="1:19" x14ac:dyDescent="0.25">
      <c r="A204" s="97">
        <v>3</v>
      </c>
      <c r="B204" s="99" t="s">
        <v>1182</v>
      </c>
      <c r="C204" s="101">
        <v>11224</v>
      </c>
      <c r="D204" s="99" t="s">
        <v>2185</v>
      </c>
      <c r="E204" s="99" t="s">
        <v>949</v>
      </c>
      <c r="F204" s="99" t="s">
        <v>976</v>
      </c>
      <c r="G204" s="99">
        <v>10</v>
      </c>
      <c r="H204" s="99">
        <v>0</v>
      </c>
      <c r="I204" s="99">
        <v>0</v>
      </c>
      <c r="J204" s="99">
        <v>0</v>
      </c>
      <c r="K204" s="99">
        <v>0</v>
      </c>
      <c r="L204" s="99">
        <v>0</v>
      </c>
      <c r="M204" s="99">
        <v>0</v>
      </c>
      <c r="N204" s="99">
        <v>0.63529999999999998</v>
      </c>
      <c r="O204" s="99">
        <v>831</v>
      </c>
      <c r="P204" s="99">
        <v>2012</v>
      </c>
      <c r="Q204" s="99">
        <v>527.92999999999995</v>
      </c>
      <c r="R204" s="99">
        <v>44484</v>
      </c>
      <c r="S204" s="100">
        <v>55.123287671232873</v>
      </c>
    </row>
    <row r="205" spans="1:19" x14ac:dyDescent="0.25">
      <c r="A205" s="97">
        <v>4</v>
      </c>
      <c r="B205" s="99" t="s">
        <v>1191</v>
      </c>
      <c r="C205" s="101">
        <v>10698</v>
      </c>
      <c r="D205" s="99" t="s">
        <v>2189</v>
      </c>
      <c r="E205" s="99" t="s">
        <v>982</v>
      </c>
      <c r="F205" s="99" t="s">
        <v>1009</v>
      </c>
      <c r="G205" s="99">
        <v>314</v>
      </c>
      <c r="H205" s="99">
        <v>12</v>
      </c>
      <c r="I205" s="99">
        <v>6</v>
      </c>
      <c r="J205" s="99">
        <v>0</v>
      </c>
      <c r="K205" s="99">
        <v>0</v>
      </c>
      <c r="L205" s="99">
        <v>18</v>
      </c>
      <c r="M205" s="99">
        <v>6</v>
      </c>
      <c r="N205" s="99">
        <v>1.19</v>
      </c>
      <c r="O205" s="99">
        <v>20607</v>
      </c>
      <c r="P205" s="99">
        <v>98718</v>
      </c>
      <c r="Q205" s="99">
        <v>24603.3809</v>
      </c>
      <c r="R205" s="99">
        <v>334373</v>
      </c>
      <c r="S205" s="100">
        <v>86.133845214204698</v>
      </c>
    </row>
    <row r="206" spans="1:19" x14ac:dyDescent="0.25">
      <c r="A206" s="97">
        <v>4</v>
      </c>
      <c r="B206" s="99" t="s">
        <v>1191</v>
      </c>
      <c r="C206" s="101">
        <v>10864</v>
      </c>
      <c r="D206" s="99" t="s">
        <v>2191</v>
      </c>
      <c r="E206" s="99" t="s">
        <v>949</v>
      </c>
      <c r="F206" s="99" t="s">
        <v>954</v>
      </c>
      <c r="G206" s="99">
        <v>70</v>
      </c>
      <c r="H206" s="99">
        <v>0</v>
      </c>
      <c r="I206" s="99">
        <v>0</v>
      </c>
      <c r="J206" s="99">
        <v>0</v>
      </c>
      <c r="K206" s="99">
        <v>0</v>
      </c>
      <c r="L206" s="99">
        <v>0</v>
      </c>
      <c r="M206" s="99">
        <v>1</v>
      </c>
      <c r="N206" s="99">
        <v>0.68159999999999998</v>
      </c>
      <c r="O206" s="99">
        <v>4527</v>
      </c>
      <c r="P206" s="99">
        <v>12708</v>
      </c>
      <c r="Q206" s="99">
        <v>3085.6032</v>
      </c>
      <c r="R206" s="99">
        <v>168722</v>
      </c>
      <c r="S206" s="100">
        <v>49.737769080234834</v>
      </c>
    </row>
    <row r="207" spans="1:19" x14ac:dyDescent="0.25">
      <c r="A207" s="97">
        <v>4</v>
      </c>
      <c r="B207" s="99" t="s">
        <v>1191</v>
      </c>
      <c r="C207" s="101">
        <v>10865</v>
      </c>
      <c r="D207" s="99" t="s">
        <v>2192</v>
      </c>
      <c r="E207" s="99" t="s">
        <v>949</v>
      </c>
      <c r="F207" s="99" t="s">
        <v>954</v>
      </c>
      <c r="G207" s="99">
        <v>33</v>
      </c>
      <c r="H207" s="99">
        <v>0</v>
      </c>
      <c r="I207" s="99">
        <v>0</v>
      </c>
      <c r="J207" s="99">
        <v>0</v>
      </c>
      <c r="K207" s="99">
        <v>0</v>
      </c>
      <c r="L207" s="99">
        <v>0</v>
      </c>
      <c r="M207" s="99">
        <v>0</v>
      </c>
      <c r="N207" s="99">
        <v>0.5262</v>
      </c>
      <c r="O207" s="99">
        <v>3021</v>
      </c>
      <c r="P207" s="99">
        <v>8971</v>
      </c>
      <c r="Q207" s="99">
        <v>1460.88</v>
      </c>
      <c r="R207" s="99">
        <v>112889</v>
      </c>
      <c r="S207" s="100">
        <v>74.479036944790366</v>
      </c>
    </row>
    <row r="208" spans="1:19" x14ac:dyDescent="0.25">
      <c r="A208" s="97">
        <v>4</v>
      </c>
      <c r="B208" s="99" t="s">
        <v>1191</v>
      </c>
      <c r="C208" s="101">
        <v>10863</v>
      </c>
      <c r="D208" s="99" t="s">
        <v>2190</v>
      </c>
      <c r="E208" s="99" t="s">
        <v>949</v>
      </c>
      <c r="F208" s="99" t="s">
        <v>976</v>
      </c>
      <c r="G208" s="99">
        <v>10</v>
      </c>
      <c r="H208" s="99">
        <v>0</v>
      </c>
      <c r="I208" s="99">
        <v>0</v>
      </c>
      <c r="J208" s="99">
        <v>0</v>
      </c>
      <c r="K208" s="99">
        <v>0</v>
      </c>
      <c r="L208" s="99">
        <v>0</v>
      </c>
      <c r="M208" s="99">
        <v>0</v>
      </c>
      <c r="N208" s="99">
        <v>0.62150000000000005</v>
      </c>
      <c r="O208" s="99">
        <v>1154</v>
      </c>
      <c r="P208" s="99">
        <v>3274</v>
      </c>
      <c r="Q208" s="99">
        <v>717.21100000000001</v>
      </c>
      <c r="R208" s="99">
        <v>100851</v>
      </c>
      <c r="S208" s="100">
        <v>89.698630136986296</v>
      </c>
    </row>
    <row r="209" spans="1:19" x14ac:dyDescent="0.25">
      <c r="A209" s="97">
        <v>4</v>
      </c>
      <c r="B209" s="99" t="s">
        <v>1196</v>
      </c>
      <c r="C209" s="101">
        <v>10686</v>
      </c>
      <c r="D209" s="99" t="s">
        <v>2193</v>
      </c>
      <c r="E209" s="99" t="s">
        <v>945</v>
      </c>
      <c r="F209" s="99" t="s">
        <v>946</v>
      </c>
      <c r="G209" s="99">
        <v>515</v>
      </c>
      <c r="H209" s="99">
        <v>44</v>
      </c>
      <c r="I209" s="99">
        <v>10</v>
      </c>
      <c r="J209" s="99">
        <v>4</v>
      </c>
      <c r="K209" s="99">
        <v>8</v>
      </c>
      <c r="L209" s="99">
        <v>66</v>
      </c>
      <c r="M209" s="99">
        <v>12</v>
      </c>
      <c r="N209" s="99">
        <v>1.5452999999999999</v>
      </c>
      <c r="O209" s="99">
        <v>34524</v>
      </c>
      <c r="P209" s="99">
        <v>213193</v>
      </c>
      <c r="Q209" s="99">
        <v>53349.9372</v>
      </c>
      <c r="R209" s="99">
        <v>787428</v>
      </c>
      <c r="S209" s="100">
        <v>113.41561377842798</v>
      </c>
    </row>
    <row r="210" spans="1:19" x14ac:dyDescent="0.25">
      <c r="A210" s="97">
        <v>4</v>
      </c>
      <c r="B210" s="99" t="s">
        <v>1196</v>
      </c>
      <c r="C210" s="101">
        <v>10758</v>
      </c>
      <c r="D210" s="99" t="s">
        <v>2196</v>
      </c>
      <c r="E210" s="99" t="s">
        <v>949</v>
      </c>
      <c r="F210" s="99" t="s">
        <v>957</v>
      </c>
      <c r="G210" s="99">
        <v>30</v>
      </c>
      <c r="H210" s="99">
        <v>0</v>
      </c>
      <c r="I210" s="99">
        <v>0</v>
      </c>
      <c r="J210" s="99">
        <v>0</v>
      </c>
      <c r="K210" s="99">
        <v>0</v>
      </c>
      <c r="L210" s="99">
        <v>0</v>
      </c>
      <c r="M210" s="99">
        <v>0</v>
      </c>
      <c r="N210" s="99">
        <v>0.78200000000000003</v>
      </c>
      <c r="O210" s="99">
        <v>3324</v>
      </c>
      <c r="P210" s="99">
        <v>13096</v>
      </c>
      <c r="Q210" s="99">
        <v>2599.42</v>
      </c>
      <c r="R210" s="99">
        <v>240504</v>
      </c>
      <c r="S210" s="100">
        <v>119.59817351598174</v>
      </c>
    </row>
    <row r="211" spans="1:19" x14ac:dyDescent="0.25">
      <c r="A211" s="97">
        <v>4</v>
      </c>
      <c r="B211" s="99" t="s">
        <v>1196</v>
      </c>
      <c r="C211" s="101">
        <v>10757</v>
      </c>
      <c r="D211" s="99" t="s">
        <v>2195</v>
      </c>
      <c r="E211" s="99" t="s">
        <v>949</v>
      </c>
      <c r="F211" s="99" t="s">
        <v>957</v>
      </c>
      <c r="G211" s="99">
        <v>63</v>
      </c>
      <c r="H211" s="99">
        <v>23</v>
      </c>
      <c r="I211" s="99">
        <v>0</v>
      </c>
      <c r="J211" s="99">
        <v>0</v>
      </c>
      <c r="K211" s="99">
        <v>0</v>
      </c>
      <c r="L211" s="99">
        <v>23</v>
      </c>
      <c r="M211" s="99">
        <v>1</v>
      </c>
      <c r="N211" s="99">
        <v>0.82330000000000003</v>
      </c>
      <c r="O211" s="99">
        <v>4786</v>
      </c>
      <c r="P211" s="99">
        <v>17492</v>
      </c>
      <c r="Q211" s="99">
        <v>3940.31</v>
      </c>
      <c r="R211" s="99">
        <v>196834</v>
      </c>
      <c r="S211" s="100">
        <v>76.068710589258529</v>
      </c>
    </row>
    <row r="212" spans="1:19" x14ac:dyDescent="0.25">
      <c r="A212" s="97">
        <v>4</v>
      </c>
      <c r="B212" s="99" t="s">
        <v>1196</v>
      </c>
      <c r="C212" s="101">
        <v>10756</v>
      </c>
      <c r="D212" s="99" t="s">
        <v>2194</v>
      </c>
      <c r="E212" s="99" t="s">
        <v>949</v>
      </c>
      <c r="F212" s="99" t="s">
        <v>950</v>
      </c>
      <c r="G212" s="99">
        <v>20</v>
      </c>
      <c r="H212" s="99">
        <v>0</v>
      </c>
      <c r="I212" s="99">
        <v>0</v>
      </c>
      <c r="J212" s="99">
        <v>0</v>
      </c>
      <c r="K212" s="99">
        <v>0</v>
      </c>
      <c r="L212" s="99">
        <v>0</v>
      </c>
      <c r="M212" s="99">
        <v>0</v>
      </c>
      <c r="N212" s="99">
        <v>0.77559999999999996</v>
      </c>
      <c r="O212" s="99">
        <v>2616</v>
      </c>
      <c r="P212" s="99">
        <v>9286</v>
      </c>
      <c r="Q212" s="99">
        <v>2028.9695999999999</v>
      </c>
      <c r="R212" s="99">
        <v>183375</v>
      </c>
      <c r="S212" s="100">
        <v>127.20547945205479</v>
      </c>
    </row>
    <row r="213" spans="1:19" x14ac:dyDescent="0.25">
      <c r="A213" s="97">
        <v>4</v>
      </c>
      <c r="B213" s="99" t="s">
        <v>1196</v>
      </c>
      <c r="C213" s="101">
        <v>10760</v>
      </c>
      <c r="D213" s="99" t="s">
        <v>2198</v>
      </c>
      <c r="E213" s="99" t="s">
        <v>949</v>
      </c>
      <c r="F213" s="99" t="s">
        <v>950</v>
      </c>
      <c r="G213" s="99">
        <v>35</v>
      </c>
      <c r="H213" s="99">
        <v>0</v>
      </c>
      <c r="I213" s="99">
        <v>0</v>
      </c>
      <c r="J213" s="99">
        <v>0</v>
      </c>
      <c r="K213" s="99">
        <v>0</v>
      </c>
      <c r="L213" s="99">
        <v>0</v>
      </c>
      <c r="M213" s="99">
        <v>0</v>
      </c>
      <c r="N213" s="99">
        <v>0.86570000000000003</v>
      </c>
      <c r="O213" s="99">
        <v>4578</v>
      </c>
      <c r="P213" s="99">
        <v>17381</v>
      </c>
      <c r="Q213" s="99">
        <v>3963.1745999999998</v>
      </c>
      <c r="R213" s="99">
        <v>201404</v>
      </c>
      <c r="S213" s="100">
        <v>136.05479452054794</v>
      </c>
    </row>
    <row r="214" spans="1:19" x14ac:dyDescent="0.25">
      <c r="A214" s="97">
        <v>4</v>
      </c>
      <c r="B214" s="99" t="s">
        <v>1196</v>
      </c>
      <c r="C214" s="101">
        <v>10759</v>
      </c>
      <c r="D214" s="99" t="s">
        <v>2197</v>
      </c>
      <c r="E214" s="99" t="s">
        <v>949</v>
      </c>
      <c r="F214" s="99" t="s">
        <v>954</v>
      </c>
      <c r="G214" s="99">
        <v>54</v>
      </c>
      <c r="H214" s="99">
        <v>0</v>
      </c>
      <c r="I214" s="99">
        <v>0</v>
      </c>
      <c r="J214" s="99">
        <v>0</v>
      </c>
      <c r="K214" s="99">
        <v>0</v>
      </c>
      <c r="L214" s="99">
        <v>0</v>
      </c>
      <c r="M214" s="99">
        <v>0</v>
      </c>
      <c r="N214" s="99">
        <v>0.66</v>
      </c>
      <c r="O214" s="99">
        <v>4594</v>
      </c>
      <c r="P214" s="99">
        <v>15460</v>
      </c>
      <c r="Q214" s="99">
        <v>3032.04</v>
      </c>
      <c r="R214" s="99">
        <v>216279</v>
      </c>
      <c r="S214" s="100">
        <v>78.437341451040083</v>
      </c>
    </row>
    <row r="215" spans="1:19" x14ac:dyDescent="0.25">
      <c r="A215" s="97">
        <v>4</v>
      </c>
      <c r="B215" s="99" t="s">
        <v>1196</v>
      </c>
      <c r="C215" s="101">
        <v>28875</v>
      </c>
      <c r="D215" s="99" t="s">
        <v>2199</v>
      </c>
      <c r="E215" s="99" t="s">
        <v>949</v>
      </c>
      <c r="F215" s="99" t="s">
        <v>976</v>
      </c>
      <c r="G215" s="99">
        <v>30</v>
      </c>
      <c r="H215" s="99">
        <v>0</v>
      </c>
      <c r="I215" s="99">
        <v>0</v>
      </c>
      <c r="J215" s="99">
        <v>0</v>
      </c>
      <c r="K215" s="99">
        <v>0</v>
      </c>
      <c r="L215" s="99">
        <v>0</v>
      </c>
      <c r="M215" s="99">
        <v>0</v>
      </c>
      <c r="N215" s="99">
        <v>0.67</v>
      </c>
      <c r="O215" s="99">
        <v>597</v>
      </c>
      <c r="P215" s="99">
        <v>1831</v>
      </c>
      <c r="Q215" s="99">
        <v>397.43</v>
      </c>
      <c r="R215" s="99">
        <v>48563</v>
      </c>
      <c r="S215" s="100">
        <v>16.721461187214611</v>
      </c>
    </row>
    <row r="216" spans="1:19" x14ac:dyDescent="0.25">
      <c r="A216" s="97">
        <v>4</v>
      </c>
      <c r="B216" s="99" t="s">
        <v>1204</v>
      </c>
      <c r="C216" s="101">
        <v>10687</v>
      </c>
      <c r="D216" s="99" t="s">
        <v>2200</v>
      </c>
      <c r="E216" s="99" t="s">
        <v>982</v>
      </c>
      <c r="F216" s="99" t="s">
        <v>1009</v>
      </c>
      <c r="G216" s="99">
        <v>380</v>
      </c>
      <c r="H216" s="99">
        <v>14</v>
      </c>
      <c r="I216" s="99">
        <v>12</v>
      </c>
      <c r="J216" s="99">
        <v>0</v>
      </c>
      <c r="K216" s="99">
        <v>23</v>
      </c>
      <c r="L216" s="99">
        <v>49</v>
      </c>
      <c r="M216" s="99">
        <v>8</v>
      </c>
      <c r="N216" s="99">
        <v>1.4153</v>
      </c>
      <c r="O216" s="99">
        <v>32917</v>
      </c>
      <c r="P216" s="99">
        <v>158047</v>
      </c>
      <c r="Q216" s="99">
        <v>46587.43</v>
      </c>
      <c r="R216" s="99">
        <v>566456</v>
      </c>
      <c r="S216" s="100">
        <v>113.94881038211969</v>
      </c>
    </row>
    <row r="217" spans="1:19" x14ac:dyDescent="0.25">
      <c r="A217" s="97">
        <v>4</v>
      </c>
      <c r="B217" s="99" t="s">
        <v>1204</v>
      </c>
      <c r="C217" s="101">
        <v>10762</v>
      </c>
      <c r="D217" s="99" t="s">
        <v>2202</v>
      </c>
      <c r="E217" s="99" t="s">
        <v>949</v>
      </c>
      <c r="F217" s="99" t="s">
        <v>957</v>
      </c>
      <c r="G217" s="99">
        <v>66</v>
      </c>
      <c r="H217" s="99">
        <v>0</v>
      </c>
      <c r="I217" s="99">
        <v>0</v>
      </c>
      <c r="J217" s="99">
        <v>0</v>
      </c>
      <c r="K217" s="99">
        <v>0</v>
      </c>
      <c r="L217" s="99">
        <v>0</v>
      </c>
      <c r="M217" s="99">
        <v>1</v>
      </c>
      <c r="N217" s="99">
        <v>0.70569999999999999</v>
      </c>
      <c r="O217" s="99">
        <v>3538</v>
      </c>
      <c r="P217" s="99">
        <v>15391</v>
      </c>
      <c r="Q217" s="99">
        <v>2496.7665999999999</v>
      </c>
      <c r="R217" s="99">
        <v>173361</v>
      </c>
      <c r="S217" s="100">
        <v>63.889580738895809</v>
      </c>
    </row>
    <row r="218" spans="1:19" x14ac:dyDescent="0.25">
      <c r="A218" s="97">
        <v>4</v>
      </c>
      <c r="B218" s="99" t="s">
        <v>1204</v>
      </c>
      <c r="C218" s="101">
        <v>10761</v>
      </c>
      <c r="D218" s="99" t="s">
        <v>2201</v>
      </c>
      <c r="E218" s="99" t="s">
        <v>949</v>
      </c>
      <c r="F218" s="99" t="s">
        <v>954</v>
      </c>
      <c r="G218" s="99">
        <v>34</v>
      </c>
      <c r="H218" s="99">
        <v>0</v>
      </c>
      <c r="I218" s="99">
        <v>0</v>
      </c>
      <c r="J218" s="99">
        <v>0</v>
      </c>
      <c r="K218" s="99">
        <v>0</v>
      </c>
      <c r="L218" s="99">
        <v>0</v>
      </c>
      <c r="M218" s="99">
        <v>1</v>
      </c>
      <c r="N218" s="99">
        <v>0.63260000000000005</v>
      </c>
      <c r="O218" s="99">
        <v>3190</v>
      </c>
      <c r="P218" s="99">
        <v>10689</v>
      </c>
      <c r="Q218" s="99">
        <v>2017.99</v>
      </c>
      <c r="R218" s="99">
        <v>137487</v>
      </c>
      <c r="S218" s="100">
        <v>86.132151490733278</v>
      </c>
    </row>
    <row r="219" spans="1:19" x14ac:dyDescent="0.25">
      <c r="A219" s="97">
        <v>4</v>
      </c>
      <c r="B219" s="99" t="s">
        <v>1204</v>
      </c>
      <c r="C219" s="101">
        <v>10763</v>
      </c>
      <c r="D219" s="99" t="s">
        <v>2203</v>
      </c>
      <c r="E219" s="99" t="s">
        <v>949</v>
      </c>
      <c r="F219" s="99" t="s">
        <v>954</v>
      </c>
      <c r="G219" s="99">
        <v>30</v>
      </c>
      <c r="H219" s="99">
        <v>0</v>
      </c>
      <c r="I219" s="99">
        <v>0</v>
      </c>
      <c r="J219" s="99">
        <v>0</v>
      </c>
      <c r="K219" s="99">
        <v>0</v>
      </c>
      <c r="L219" s="99">
        <v>0</v>
      </c>
      <c r="M219" s="99">
        <v>1</v>
      </c>
      <c r="N219" s="99">
        <v>0.69689999999999996</v>
      </c>
      <c r="O219" s="99">
        <v>1897</v>
      </c>
      <c r="P219" s="99">
        <v>8365</v>
      </c>
      <c r="Q219" s="99">
        <v>1322.0192999999999</v>
      </c>
      <c r="R219" s="99">
        <v>163387</v>
      </c>
      <c r="S219" s="100">
        <v>76.392694063926939</v>
      </c>
    </row>
    <row r="220" spans="1:19" x14ac:dyDescent="0.25">
      <c r="A220" s="97">
        <v>4</v>
      </c>
      <c r="B220" s="99" t="s">
        <v>1204</v>
      </c>
      <c r="C220" s="101">
        <v>10765</v>
      </c>
      <c r="D220" s="99" t="s">
        <v>2205</v>
      </c>
      <c r="E220" s="99" t="s">
        <v>949</v>
      </c>
      <c r="F220" s="99" t="s">
        <v>954</v>
      </c>
      <c r="G220" s="99">
        <v>31</v>
      </c>
      <c r="H220" s="99">
        <v>0</v>
      </c>
      <c r="I220" s="99">
        <v>0</v>
      </c>
      <c r="J220" s="99">
        <v>0</v>
      </c>
      <c r="K220" s="99">
        <v>0</v>
      </c>
      <c r="L220" s="99">
        <v>0</v>
      </c>
      <c r="M220" s="99">
        <v>1</v>
      </c>
      <c r="N220" s="99">
        <v>0.62380000000000002</v>
      </c>
      <c r="O220" s="99">
        <v>1928</v>
      </c>
      <c r="P220" s="99">
        <v>6596</v>
      </c>
      <c r="Q220" s="99">
        <v>1202.6864</v>
      </c>
      <c r="R220" s="99">
        <v>96058</v>
      </c>
      <c r="S220" s="100">
        <v>58.294299602297833</v>
      </c>
    </row>
    <row r="221" spans="1:19" x14ac:dyDescent="0.25">
      <c r="A221" s="97">
        <v>4</v>
      </c>
      <c r="B221" s="99" t="s">
        <v>1204</v>
      </c>
      <c r="C221" s="101">
        <v>10766</v>
      </c>
      <c r="D221" s="99" t="s">
        <v>2206</v>
      </c>
      <c r="E221" s="99" t="s">
        <v>949</v>
      </c>
      <c r="F221" s="99" t="s">
        <v>954</v>
      </c>
      <c r="G221" s="99">
        <v>36</v>
      </c>
      <c r="H221" s="99">
        <v>0</v>
      </c>
      <c r="I221" s="99">
        <v>0</v>
      </c>
      <c r="J221" s="99">
        <v>0</v>
      </c>
      <c r="K221" s="99">
        <v>0</v>
      </c>
      <c r="L221" s="99">
        <v>0</v>
      </c>
      <c r="M221" s="99">
        <v>1</v>
      </c>
      <c r="N221" s="99">
        <v>0.59509999999999996</v>
      </c>
      <c r="O221" s="99">
        <v>3123</v>
      </c>
      <c r="P221" s="99">
        <v>9332</v>
      </c>
      <c r="Q221" s="99">
        <v>1858.4973</v>
      </c>
      <c r="R221" s="99">
        <v>144490</v>
      </c>
      <c r="S221" s="100">
        <v>71.019786910197865</v>
      </c>
    </row>
    <row r="222" spans="1:19" x14ac:dyDescent="0.25">
      <c r="A222" s="97">
        <v>4</v>
      </c>
      <c r="B222" s="99" t="s">
        <v>1204</v>
      </c>
      <c r="C222" s="101">
        <v>10764</v>
      </c>
      <c r="D222" s="99" t="s">
        <v>2204</v>
      </c>
      <c r="E222" s="99" t="s">
        <v>949</v>
      </c>
      <c r="F222" s="99" t="s">
        <v>954</v>
      </c>
      <c r="G222" s="99">
        <v>36</v>
      </c>
      <c r="H222" s="99">
        <v>0</v>
      </c>
      <c r="I222" s="99">
        <v>0</v>
      </c>
      <c r="J222" s="99">
        <v>0</v>
      </c>
      <c r="K222" s="99">
        <v>0</v>
      </c>
      <c r="L222" s="99">
        <v>0</v>
      </c>
      <c r="M222" s="99">
        <v>1</v>
      </c>
      <c r="N222" s="99">
        <v>0.81130000000000002</v>
      </c>
      <c r="O222" s="99">
        <v>1436</v>
      </c>
      <c r="P222" s="99">
        <v>4758</v>
      </c>
      <c r="Q222" s="99">
        <v>1165.0268000000001</v>
      </c>
      <c r="R222" s="99">
        <v>94113</v>
      </c>
      <c r="S222" s="100">
        <v>36.210045662100455</v>
      </c>
    </row>
    <row r="223" spans="1:19" x14ac:dyDescent="0.25">
      <c r="A223" s="97">
        <v>4</v>
      </c>
      <c r="B223" s="99" t="s">
        <v>1204</v>
      </c>
      <c r="C223" s="101">
        <v>10767</v>
      </c>
      <c r="D223" s="99" t="s">
        <v>2207</v>
      </c>
      <c r="E223" s="99" t="s">
        <v>949</v>
      </c>
      <c r="F223" s="99" t="s">
        <v>976</v>
      </c>
      <c r="G223" s="99">
        <v>30</v>
      </c>
      <c r="H223" s="99">
        <v>0</v>
      </c>
      <c r="I223" s="99">
        <v>0</v>
      </c>
      <c r="J223" s="99">
        <v>0</v>
      </c>
      <c r="K223" s="99">
        <v>0</v>
      </c>
      <c r="L223" s="99">
        <v>0</v>
      </c>
      <c r="M223" s="99">
        <v>0</v>
      </c>
      <c r="N223" s="99">
        <v>0.76729999999999998</v>
      </c>
      <c r="O223" s="99">
        <v>1299</v>
      </c>
      <c r="P223" s="99">
        <v>6884</v>
      </c>
      <c r="Q223" s="99">
        <v>996.72270000000003</v>
      </c>
      <c r="R223" s="99">
        <v>57602</v>
      </c>
      <c r="S223" s="100">
        <v>62.8675799086758</v>
      </c>
    </row>
    <row r="224" spans="1:19" x14ac:dyDescent="0.25">
      <c r="A224" s="97">
        <v>4</v>
      </c>
      <c r="B224" s="99" t="s">
        <v>1213</v>
      </c>
      <c r="C224" s="101">
        <v>10660</v>
      </c>
      <c r="D224" s="99" t="s">
        <v>2208</v>
      </c>
      <c r="E224" s="99" t="s">
        <v>945</v>
      </c>
      <c r="F224" s="99" t="s">
        <v>946</v>
      </c>
      <c r="G224" s="99">
        <v>524</v>
      </c>
      <c r="H224" s="99">
        <v>24</v>
      </c>
      <c r="I224" s="99">
        <v>10</v>
      </c>
      <c r="J224" s="99">
        <v>0</v>
      </c>
      <c r="K224" s="99">
        <v>0</v>
      </c>
      <c r="L224" s="99">
        <v>34</v>
      </c>
      <c r="M224" s="99">
        <v>10</v>
      </c>
      <c r="N224" s="99">
        <v>1.6649</v>
      </c>
      <c r="O224" s="99">
        <v>33197</v>
      </c>
      <c r="P224" s="99">
        <v>187065</v>
      </c>
      <c r="Q224" s="99">
        <v>55269.685299999997</v>
      </c>
      <c r="R224" s="99">
        <v>865301</v>
      </c>
      <c r="S224" s="100">
        <v>97.806650632646665</v>
      </c>
    </row>
    <row r="225" spans="1:19" x14ac:dyDescent="0.25">
      <c r="A225" s="97">
        <v>4</v>
      </c>
      <c r="B225" s="99" t="s">
        <v>1213</v>
      </c>
      <c r="C225" s="101">
        <v>10688</v>
      </c>
      <c r="D225" s="99" t="s">
        <v>2209</v>
      </c>
      <c r="E225" s="99" t="s">
        <v>982</v>
      </c>
      <c r="F225" s="99" t="s">
        <v>983</v>
      </c>
      <c r="G225" s="99">
        <v>180</v>
      </c>
      <c r="H225" s="99">
        <v>8</v>
      </c>
      <c r="I225" s="99">
        <v>5</v>
      </c>
      <c r="J225" s="99">
        <v>0</v>
      </c>
      <c r="K225" s="99">
        <v>0</v>
      </c>
      <c r="L225" s="99">
        <v>13</v>
      </c>
      <c r="M225" s="99">
        <v>4</v>
      </c>
      <c r="N225" s="99">
        <v>1.3467</v>
      </c>
      <c r="O225" s="99">
        <v>11224</v>
      </c>
      <c r="P225" s="99">
        <v>58842</v>
      </c>
      <c r="Q225" s="99">
        <v>15115.36</v>
      </c>
      <c r="R225" s="99">
        <v>293154</v>
      </c>
      <c r="S225" s="100">
        <v>89.561643835616437</v>
      </c>
    </row>
    <row r="226" spans="1:19" x14ac:dyDescent="0.25">
      <c r="A226" s="97">
        <v>4</v>
      </c>
      <c r="B226" s="99" t="s">
        <v>1213</v>
      </c>
      <c r="C226" s="101">
        <v>10772</v>
      </c>
      <c r="D226" s="99" t="s">
        <v>2214</v>
      </c>
      <c r="E226" s="99" t="s">
        <v>949</v>
      </c>
      <c r="F226" s="99" t="s">
        <v>957</v>
      </c>
      <c r="G226" s="99">
        <v>60</v>
      </c>
      <c r="H226" s="99">
        <v>0</v>
      </c>
      <c r="I226" s="99">
        <v>0</v>
      </c>
      <c r="J226" s="99">
        <v>0</v>
      </c>
      <c r="K226" s="99">
        <v>0</v>
      </c>
      <c r="L226" s="99">
        <v>0</v>
      </c>
      <c r="M226" s="99">
        <v>1</v>
      </c>
      <c r="N226" s="99">
        <v>0.61350000000000005</v>
      </c>
      <c r="O226" s="99">
        <v>4665</v>
      </c>
      <c r="P226" s="99">
        <v>15015</v>
      </c>
      <c r="Q226" s="99">
        <v>2861.9775</v>
      </c>
      <c r="R226" s="99">
        <v>178800</v>
      </c>
      <c r="S226" s="100">
        <v>68.561643835616437</v>
      </c>
    </row>
    <row r="227" spans="1:19" x14ac:dyDescent="0.25">
      <c r="A227" s="97">
        <v>4</v>
      </c>
      <c r="B227" s="99" t="s">
        <v>1213</v>
      </c>
      <c r="C227" s="101">
        <v>10777</v>
      </c>
      <c r="D227" s="99" t="s">
        <v>2219</v>
      </c>
      <c r="E227" s="99" t="s">
        <v>949</v>
      </c>
      <c r="F227" s="99" t="s">
        <v>950</v>
      </c>
      <c r="G227" s="99">
        <v>46</v>
      </c>
      <c r="H227" s="99">
        <v>0</v>
      </c>
      <c r="I227" s="99">
        <v>0</v>
      </c>
      <c r="J227" s="99">
        <v>0</v>
      </c>
      <c r="K227" s="99">
        <v>0</v>
      </c>
      <c r="L227" s="99">
        <v>0</v>
      </c>
      <c r="M227" s="99">
        <v>1</v>
      </c>
      <c r="N227" s="99">
        <v>0.6159</v>
      </c>
      <c r="O227" s="99">
        <v>2849</v>
      </c>
      <c r="P227" s="99">
        <v>12267</v>
      </c>
      <c r="Q227" s="99">
        <v>1693.99</v>
      </c>
      <c r="R227" s="99">
        <v>124905</v>
      </c>
      <c r="S227" s="100">
        <v>73.061346039309115</v>
      </c>
    </row>
    <row r="228" spans="1:19" x14ac:dyDescent="0.25">
      <c r="A228" s="97">
        <v>4</v>
      </c>
      <c r="B228" s="99" t="s">
        <v>1213</v>
      </c>
      <c r="C228" s="101">
        <v>10768</v>
      </c>
      <c r="D228" s="99" t="s">
        <v>2210</v>
      </c>
      <c r="E228" s="99" t="s">
        <v>949</v>
      </c>
      <c r="F228" s="99" t="s">
        <v>954</v>
      </c>
      <c r="G228" s="99">
        <v>30</v>
      </c>
      <c r="H228" s="99">
        <v>0</v>
      </c>
      <c r="I228" s="99">
        <v>0</v>
      </c>
      <c r="J228" s="99">
        <v>0</v>
      </c>
      <c r="K228" s="99">
        <v>0</v>
      </c>
      <c r="L228" s="99">
        <v>0</v>
      </c>
      <c r="M228" s="99">
        <v>1</v>
      </c>
      <c r="N228" s="99">
        <v>0.65249999999999997</v>
      </c>
      <c r="O228" s="99">
        <v>2659</v>
      </c>
      <c r="P228" s="99">
        <v>8615</v>
      </c>
      <c r="Q228" s="99">
        <v>1734.9974999999999</v>
      </c>
      <c r="R228" s="99">
        <v>140924</v>
      </c>
      <c r="S228" s="100">
        <v>78.675799086757991</v>
      </c>
    </row>
    <row r="229" spans="1:19" x14ac:dyDescent="0.25">
      <c r="A229" s="97">
        <v>4</v>
      </c>
      <c r="B229" s="99" t="s">
        <v>1213</v>
      </c>
      <c r="C229" s="101">
        <v>10770</v>
      </c>
      <c r="D229" s="99" t="s">
        <v>2212</v>
      </c>
      <c r="E229" s="99" t="s">
        <v>949</v>
      </c>
      <c r="F229" s="99" t="s">
        <v>954</v>
      </c>
      <c r="G229" s="99">
        <v>30</v>
      </c>
      <c r="H229" s="99">
        <v>0</v>
      </c>
      <c r="I229" s="99">
        <v>0</v>
      </c>
      <c r="J229" s="99">
        <v>0</v>
      </c>
      <c r="K229" s="99">
        <v>0</v>
      </c>
      <c r="L229" s="99">
        <v>0</v>
      </c>
      <c r="M229" s="99">
        <v>1</v>
      </c>
      <c r="N229" s="99">
        <v>0.51380000000000003</v>
      </c>
      <c r="O229" s="99">
        <v>2359</v>
      </c>
      <c r="P229" s="99">
        <v>7492</v>
      </c>
      <c r="Q229" s="99">
        <v>1212.04</v>
      </c>
      <c r="R229" s="99">
        <v>74022</v>
      </c>
      <c r="S229" s="100">
        <v>68.420091324200911</v>
      </c>
    </row>
    <row r="230" spans="1:19" x14ac:dyDescent="0.25">
      <c r="A230" s="97">
        <v>4</v>
      </c>
      <c r="B230" s="99" t="s">
        <v>1213</v>
      </c>
      <c r="C230" s="101">
        <v>10771</v>
      </c>
      <c r="D230" s="99" t="s">
        <v>2213</v>
      </c>
      <c r="E230" s="99" t="s">
        <v>949</v>
      </c>
      <c r="F230" s="99" t="s">
        <v>954</v>
      </c>
      <c r="G230" s="99">
        <v>30</v>
      </c>
      <c r="H230" s="99">
        <v>0</v>
      </c>
      <c r="I230" s="99">
        <v>0</v>
      </c>
      <c r="J230" s="99">
        <v>0</v>
      </c>
      <c r="K230" s="99">
        <v>0</v>
      </c>
      <c r="L230" s="99">
        <v>0</v>
      </c>
      <c r="M230" s="99">
        <v>1</v>
      </c>
      <c r="N230" s="99">
        <v>0.66</v>
      </c>
      <c r="O230" s="99">
        <v>1076</v>
      </c>
      <c r="P230" s="99">
        <v>3769</v>
      </c>
      <c r="Q230" s="99">
        <v>636.23</v>
      </c>
      <c r="R230" s="99">
        <v>63792</v>
      </c>
      <c r="S230" s="100">
        <v>34.420091324200911</v>
      </c>
    </row>
    <row r="231" spans="1:19" x14ac:dyDescent="0.25">
      <c r="A231" s="97">
        <v>4</v>
      </c>
      <c r="B231" s="99" t="s">
        <v>1213</v>
      </c>
      <c r="C231" s="101">
        <v>10773</v>
      </c>
      <c r="D231" s="99" t="s">
        <v>2215</v>
      </c>
      <c r="E231" s="99" t="s">
        <v>949</v>
      </c>
      <c r="F231" s="99" t="s">
        <v>954</v>
      </c>
      <c r="G231" s="99">
        <v>30</v>
      </c>
      <c r="H231" s="99">
        <v>0</v>
      </c>
      <c r="I231" s="99">
        <v>0</v>
      </c>
      <c r="J231" s="99">
        <v>0</v>
      </c>
      <c r="K231" s="99">
        <v>0</v>
      </c>
      <c r="L231" s="99">
        <v>0</v>
      </c>
      <c r="M231" s="99">
        <v>1</v>
      </c>
      <c r="N231" s="99">
        <v>0.60519999999999996</v>
      </c>
      <c r="O231" s="99">
        <v>2450</v>
      </c>
      <c r="P231" s="99">
        <v>8633</v>
      </c>
      <c r="Q231" s="99">
        <v>1454.14</v>
      </c>
      <c r="R231" s="99">
        <v>100522</v>
      </c>
      <c r="S231" s="100">
        <v>78.840182648401822</v>
      </c>
    </row>
    <row r="232" spans="1:19" x14ac:dyDescent="0.25">
      <c r="A232" s="97">
        <v>4</v>
      </c>
      <c r="B232" s="99" t="s">
        <v>1213</v>
      </c>
      <c r="C232" s="101">
        <v>10774</v>
      </c>
      <c r="D232" s="99" t="s">
        <v>2216</v>
      </c>
      <c r="E232" s="99" t="s">
        <v>949</v>
      </c>
      <c r="F232" s="99" t="s">
        <v>954</v>
      </c>
      <c r="G232" s="99">
        <v>30</v>
      </c>
      <c r="H232" s="99">
        <v>0</v>
      </c>
      <c r="I232" s="99">
        <v>0</v>
      </c>
      <c r="J232" s="99">
        <v>0</v>
      </c>
      <c r="K232" s="99">
        <v>0</v>
      </c>
      <c r="L232" s="99">
        <v>0</v>
      </c>
      <c r="M232" s="99">
        <v>1</v>
      </c>
      <c r="N232" s="99">
        <v>0.71509999999999996</v>
      </c>
      <c r="O232" s="99">
        <v>2102</v>
      </c>
      <c r="P232" s="99">
        <v>7531</v>
      </c>
      <c r="Q232" s="99">
        <v>1503.1402</v>
      </c>
      <c r="R232" s="99">
        <v>88432</v>
      </c>
      <c r="S232" s="100">
        <v>68.776255707762559</v>
      </c>
    </row>
    <row r="233" spans="1:19" x14ac:dyDescent="0.25">
      <c r="A233" s="97">
        <v>4</v>
      </c>
      <c r="B233" s="99" t="s">
        <v>1213</v>
      </c>
      <c r="C233" s="101">
        <v>10775</v>
      </c>
      <c r="D233" s="99" t="s">
        <v>2217</v>
      </c>
      <c r="E233" s="99" t="s">
        <v>949</v>
      </c>
      <c r="F233" s="99" t="s">
        <v>954</v>
      </c>
      <c r="G233" s="99">
        <v>46</v>
      </c>
      <c r="H233" s="99">
        <v>0</v>
      </c>
      <c r="I233" s="99">
        <v>0</v>
      </c>
      <c r="J233" s="99">
        <v>0</v>
      </c>
      <c r="K233" s="99">
        <v>0</v>
      </c>
      <c r="L233" s="99">
        <v>0</v>
      </c>
      <c r="M233" s="99">
        <v>1</v>
      </c>
      <c r="N233" s="99">
        <v>0.66930000000000001</v>
      </c>
      <c r="O233" s="99">
        <v>2585</v>
      </c>
      <c r="P233" s="99">
        <v>10733</v>
      </c>
      <c r="Q233" s="99">
        <v>1726.5215000000001</v>
      </c>
      <c r="R233" s="99">
        <v>102769</v>
      </c>
      <c r="S233" s="100">
        <v>63.9249553305539</v>
      </c>
    </row>
    <row r="234" spans="1:19" x14ac:dyDescent="0.25">
      <c r="A234" s="97">
        <v>4</v>
      </c>
      <c r="B234" s="99" t="s">
        <v>1213</v>
      </c>
      <c r="C234" s="101">
        <v>10776</v>
      </c>
      <c r="D234" s="99" t="s">
        <v>2218</v>
      </c>
      <c r="E234" s="99" t="s">
        <v>949</v>
      </c>
      <c r="F234" s="99" t="s">
        <v>954</v>
      </c>
      <c r="G234" s="99">
        <v>30</v>
      </c>
      <c r="H234" s="99">
        <v>0</v>
      </c>
      <c r="I234" s="99">
        <v>0</v>
      </c>
      <c r="J234" s="99">
        <v>0</v>
      </c>
      <c r="K234" s="99">
        <v>0</v>
      </c>
      <c r="L234" s="99">
        <v>0</v>
      </c>
      <c r="M234" s="99">
        <v>1</v>
      </c>
      <c r="N234" s="99">
        <v>0.60009999999999997</v>
      </c>
      <c r="O234" s="99">
        <v>1826</v>
      </c>
      <c r="P234" s="99">
        <v>5939</v>
      </c>
      <c r="Q234" s="99">
        <v>1095.7826</v>
      </c>
      <c r="R234" s="99">
        <v>89708</v>
      </c>
      <c r="S234" s="100">
        <v>54.237442922374427</v>
      </c>
    </row>
    <row r="235" spans="1:19" ht="63" x14ac:dyDescent="0.25">
      <c r="A235" s="97">
        <v>4</v>
      </c>
      <c r="B235" s="99" t="s">
        <v>1213</v>
      </c>
      <c r="C235" s="101">
        <v>10769</v>
      </c>
      <c r="D235" s="99" t="s">
        <v>2211</v>
      </c>
      <c r="E235" s="99" t="s">
        <v>949</v>
      </c>
      <c r="F235" s="99" t="s">
        <v>954</v>
      </c>
      <c r="G235" s="99">
        <v>45</v>
      </c>
      <c r="H235" s="99">
        <v>0</v>
      </c>
      <c r="I235" s="99">
        <v>0</v>
      </c>
      <c r="J235" s="99">
        <v>0</v>
      </c>
      <c r="K235" s="99">
        <v>0</v>
      </c>
      <c r="L235" s="99">
        <v>0</v>
      </c>
      <c r="M235" s="99">
        <v>1</v>
      </c>
      <c r="N235" s="99">
        <v>0.71630000000000005</v>
      </c>
      <c r="O235" s="99">
        <v>2104</v>
      </c>
      <c r="P235" s="99">
        <v>7608</v>
      </c>
      <c r="Q235" s="99">
        <v>1507.1</v>
      </c>
      <c r="R235" s="99">
        <v>83377</v>
      </c>
      <c r="S235" s="100">
        <v>46.31963470319635</v>
      </c>
    </row>
    <row r="236" spans="1:19" x14ac:dyDescent="0.25">
      <c r="A236" s="97">
        <v>4</v>
      </c>
      <c r="B236" s="99" t="s">
        <v>1213</v>
      </c>
      <c r="C236" s="101">
        <v>10779</v>
      </c>
      <c r="D236" s="99" t="s">
        <v>2221</v>
      </c>
      <c r="E236" s="99" t="s">
        <v>949</v>
      </c>
      <c r="F236" s="99" t="s">
        <v>954</v>
      </c>
      <c r="G236" s="99">
        <v>30</v>
      </c>
      <c r="H236" s="99">
        <v>0</v>
      </c>
      <c r="I236" s="99">
        <v>0</v>
      </c>
      <c r="J236" s="99">
        <v>0</v>
      </c>
      <c r="K236" s="99">
        <v>0</v>
      </c>
      <c r="L236" s="99">
        <v>0</v>
      </c>
      <c r="M236" s="99">
        <v>1</v>
      </c>
      <c r="N236" s="99">
        <v>0.68179999999999996</v>
      </c>
      <c r="O236" s="99">
        <v>2076</v>
      </c>
      <c r="P236" s="99">
        <v>7230</v>
      </c>
      <c r="Q236" s="99">
        <v>1415.55</v>
      </c>
      <c r="R236" s="99">
        <v>136923</v>
      </c>
      <c r="S236" s="100">
        <v>66.027397260273972</v>
      </c>
    </row>
    <row r="237" spans="1:19" x14ac:dyDescent="0.25">
      <c r="A237" s="97">
        <v>4</v>
      </c>
      <c r="B237" s="99" t="s">
        <v>1213</v>
      </c>
      <c r="C237" s="101">
        <v>10778</v>
      </c>
      <c r="D237" s="99" t="s">
        <v>2220</v>
      </c>
      <c r="E237" s="99" t="s">
        <v>949</v>
      </c>
      <c r="F237" s="99" t="s">
        <v>976</v>
      </c>
      <c r="G237" s="99">
        <v>10</v>
      </c>
      <c r="H237" s="99">
        <v>0</v>
      </c>
      <c r="I237" s="99">
        <v>0</v>
      </c>
      <c r="J237" s="99">
        <v>0</v>
      </c>
      <c r="K237" s="99">
        <v>0</v>
      </c>
      <c r="L237" s="99">
        <v>0</v>
      </c>
      <c r="M237" s="99">
        <v>1</v>
      </c>
      <c r="N237" s="99">
        <v>0.65</v>
      </c>
      <c r="O237" s="99">
        <v>682</v>
      </c>
      <c r="P237" s="99">
        <v>2025</v>
      </c>
      <c r="Q237" s="99">
        <v>444.99</v>
      </c>
      <c r="R237" s="99">
        <v>43224</v>
      </c>
      <c r="S237" s="100">
        <v>55.479452054794521</v>
      </c>
    </row>
    <row r="238" spans="1:19" x14ac:dyDescent="0.25">
      <c r="A238" s="97">
        <v>4</v>
      </c>
      <c r="B238" s="99" t="s">
        <v>1213</v>
      </c>
      <c r="C238" s="101">
        <v>10781</v>
      </c>
      <c r="D238" s="99" t="s">
        <v>2223</v>
      </c>
      <c r="E238" s="99" t="s">
        <v>949</v>
      </c>
      <c r="F238" s="99" t="s">
        <v>976</v>
      </c>
      <c r="G238" s="99">
        <v>10</v>
      </c>
      <c r="H238" s="99">
        <v>0</v>
      </c>
      <c r="I238" s="99">
        <v>0</v>
      </c>
      <c r="J238" s="99">
        <v>0</v>
      </c>
      <c r="K238" s="99">
        <v>0</v>
      </c>
      <c r="L238" s="99">
        <v>0</v>
      </c>
      <c r="M238" s="99">
        <v>1</v>
      </c>
      <c r="N238" s="99">
        <v>0.749</v>
      </c>
      <c r="O238" s="99">
        <v>1019</v>
      </c>
      <c r="P238" s="99">
        <v>4224</v>
      </c>
      <c r="Q238" s="99">
        <v>764.46</v>
      </c>
      <c r="R238" s="99">
        <v>47675</v>
      </c>
      <c r="S238" s="100">
        <v>115.72602739726027</v>
      </c>
    </row>
    <row r="239" spans="1:19" x14ac:dyDescent="0.25">
      <c r="A239" s="97">
        <v>4</v>
      </c>
      <c r="B239" s="99" t="s">
        <v>1213</v>
      </c>
      <c r="C239" s="101">
        <v>10780</v>
      </c>
      <c r="D239" s="99" t="s">
        <v>2222</v>
      </c>
      <c r="E239" s="99" t="s">
        <v>949</v>
      </c>
      <c r="F239" s="99" t="s">
        <v>976</v>
      </c>
      <c r="G239" s="99">
        <v>10</v>
      </c>
      <c r="H239" s="99">
        <v>0</v>
      </c>
      <c r="I239" s="99">
        <v>0</v>
      </c>
      <c r="J239" s="99">
        <v>0</v>
      </c>
      <c r="K239" s="99">
        <v>0</v>
      </c>
      <c r="L239" s="99">
        <v>0</v>
      </c>
      <c r="M239" s="99">
        <v>1</v>
      </c>
      <c r="N239" s="99">
        <v>0.81950000000000001</v>
      </c>
      <c r="O239" s="99">
        <v>969</v>
      </c>
      <c r="P239" s="99">
        <v>3864</v>
      </c>
      <c r="Q239" s="99">
        <v>794.09550000000002</v>
      </c>
      <c r="R239" s="99">
        <v>50418</v>
      </c>
      <c r="S239" s="100">
        <v>105.86301369863014</v>
      </c>
    </row>
    <row r="240" spans="1:19" ht="42" x14ac:dyDescent="0.25">
      <c r="A240" s="97">
        <v>4</v>
      </c>
      <c r="B240" s="99" t="s">
        <v>1231</v>
      </c>
      <c r="C240" s="101">
        <v>10690</v>
      </c>
      <c r="D240" s="99" t="s">
        <v>2224</v>
      </c>
      <c r="E240" s="99" t="s">
        <v>982</v>
      </c>
      <c r="F240" s="99" t="s">
        <v>1009</v>
      </c>
      <c r="G240" s="99">
        <v>536</v>
      </c>
      <c r="H240" s="99">
        <v>26</v>
      </c>
      <c r="I240" s="99">
        <v>8</v>
      </c>
      <c r="J240" s="99">
        <v>0</v>
      </c>
      <c r="K240" s="99">
        <v>0</v>
      </c>
      <c r="L240" s="99">
        <v>34</v>
      </c>
      <c r="M240" s="99">
        <v>10</v>
      </c>
      <c r="N240" s="99">
        <v>1.4690000000000001</v>
      </c>
      <c r="O240" s="99">
        <v>30268</v>
      </c>
      <c r="P240" s="99">
        <v>162491</v>
      </c>
      <c r="Q240" s="99">
        <v>44463.692000000003</v>
      </c>
      <c r="R240" s="99">
        <v>633575</v>
      </c>
      <c r="S240" s="100">
        <v>83.056123492128393</v>
      </c>
    </row>
    <row r="241" spans="1:19" x14ac:dyDescent="0.25">
      <c r="A241" s="97">
        <v>4</v>
      </c>
      <c r="B241" s="99" t="s">
        <v>1231</v>
      </c>
      <c r="C241" s="101">
        <v>10691</v>
      </c>
      <c r="D241" s="99" t="s">
        <v>2225</v>
      </c>
      <c r="E241" s="99" t="s">
        <v>982</v>
      </c>
      <c r="F241" s="99" t="s">
        <v>983</v>
      </c>
      <c r="G241" s="99">
        <v>258</v>
      </c>
      <c r="H241" s="99">
        <v>8</v>
      </c>
      <c r="I241" s="99">
        <v>5</v>
      </c>
      <c r="J241" s="99">
        <v>0</v>
      </c>
      <c r="K241" s="99">
        <v>0</v>
      </c>
      <c r="L241" s="99">
        <v>13</v>
      </c>
      <c r="M241" s="99">
        <v>6</v>
      </c>
      <c r="N241" s="99">
        <v>1.2606999999999999</v>
      </c>
      <c r="O241" s="99">
        <v>12771</v>
      </c>
      <c r="P241" s="99">
        <v>65712</v>
      </c>
      <c r="Q241" s="99">
        <v>16100.3997</v>
      </c>
      <c r="R241" s="99">
        <v>216490</v>
      </c>
      <c r="S241" s="100">
        <v>69.780184772220451</v>
      </c>
    </row>
    <row r="242" spans="1:19" x14ac:dyDescent="0.25">
      <c r="A242" s="97">
        <v>4</v>
      </c>
      <c r="B242" s="99" t="s">
        <v>1231</v>
      </c>
      <c r="C242" s="101">
        <v>10790</v>
      </c>
      <c r="D242" s="99" t="s">
        <v>2227</v>
      </c>
      <c r="E242" s="99" t="s">
        <v>949</v>
      </c>
      <c r="F242" s="99" t="s">
        <v>957</v>
      </c>
      <c r="G242" s="99">
        <v>123</v>
      </c>
      <c r="H242" s="99">
        <v>6</v>
      </c>
      <c r="I242" s="99">
        <v>0</v>
      </c>
      <c r="J242" s="99">
        <v>0</v>
      </c>
      <c r="K242" s="99">
        <v>0</v>
      </c>
      <c r="L242" s="99">
        <v>6</v>
      </c>
      <c r="M242" s="99">
        <v>2</v>
      </c>
      <c r="N242" s="99">
        <v>0.99470000000000003</v>
      </c>
      <c r="O242" s="99">
        <v>6571</v>
      </c>
      <c r="P242" s="99">
        <v>30709</v>
      </c>
      <c r="Q242" s="99">
        <v>6536.1737000000003</v>
      </c>
      <c r="R242" s="99">
        <v>170080</v>
      </c>
      <c r="S242" s="100">
        <v>68.401826484018258</v>
      </c>
    </row>
    <row r="243" spans="1:19" x14ac:dyDescent="0.25">
      <c r="A243" s="97">
        <v>4</v>
      </c>
      <c r="B243" s="99" t="s">
        <v>1231</v>
      </c>
      <c r="C243" s="101">
        <v>10791</v>
      </c>
      <c r="D243" s="99" t="s">
        <v>2228</v>
      </c>
      <c r="E243" s="99" t="s">
        <v>949</v>
      </c>
      <c r="F243" s="99" t="s">
        <v>957</v>
      </c>
      <c r="G243" s="99">
        <v>154</v>
      </c>
      <c r="H243" s="99">
        <v>8</v>
      </c>
      <c r="I243" s="99">
        <v>4</v>
      </c>
      <c r="J243" s="99">
        <v>0</v>
      </c>
      <c r="K243" s="99">
        <v>0</v>
      </c>
      <c r="L243" s="99">
        <v>12</v>
      </c>
      <c r="M243" s="99">
        <v>4</v>
      </c>
      <c r="N243" s="99">
        <v>0.83879999999999999</v>
      </c>
      <c r="O243" s="99">
        <v>10836</v>
      </c>
      <c r="P243" s="99">
        <v>42018</v>
      </c>
      <c r="Q243" s="99">
        <v>9089.2368000000006</v>
      </c>
      <c r="R243" s="99">
        <v>240447</v>
      </c>
      <c r="S243" s="100">
        <v>74.751823518946807</v>
      </c>
    </row>
    <row r="244" spans="1:19" x14ac:dyDescent="0.25">
      <c r="A244" s="97">
        <v>4</v>
      </c>
      <c r="B244" s="99" t="s">
        <v>1231</v>
      </c>
      <c r="C244" s="101">
        <v>10792</v>
      </c>
      <c r="D244" s="99" t="s">
        <v>2229</v>
      </c>
      <c r="E244" s="99" t="s">
        <v>949</v>
      </c>
      <c r="F244" s="99" t="s">
        <v>954</v>
      </c>
      <c r="G244" s="99">
        <v>53</v>
      </c>
      <c r="H244" s="99">
        <v>0</v>
      </c>
      <c r="I244" s="99">
        <v>0</v>
      </c>
      <c r="J244" s="99">
        <v>0</v>
      </c>
      <c r="K244" s="99">
        <v>0</v>
      </c>
      <c r="L244" s="99">
        <v>0</v>
      </c>
      <c r="M244" s="99">
        <v>1</v>
      </c>
      <c r="N244" s="99">
        <v>0.64680000000000004</v>
      </c>
      <c r="O244" s="99">
        <v>3319</v>
      </c>
      <c r="P244" s="99">
        <v>10712</v>
      </c>
      <c r="Q244" s="99">
        <v>2146.7292000000002</v>
      </c>
      <c r="R244" s="99">
        <v>108424</v>
      </c>
      <c r="S244" s="100">
        <v>55.373481519772554</v>
      </c>
    </row>
    <row r="245" spans="1:19" x14ac:dyDescent="0.25">
      <c r="A245" s="97">
        <v>4</v>
      </c>
      <c r="B245" s="99" t="s">
        <v>1231</v>
      </c>
      <c r="C245" s="101">
        <v>10793</v>
      </c>
      <c r="D245" s="99" t="s">
        <v>2230</v>
      </c>
      <c r="E245" s="99" t="s">
        <v>949</v>
      </c>
      <c r="F245" s="99" t="s">
        <v>954</v>
      </c>
      <c r="G245" s="99">
        <v>31</v>
      </c>
      <c r="H245" s="99">
        <v>0</v>
      </c>
      <c r="I245" s="99">
        <v>0</v>
      </c>
      <c r="J245" s="99">
        <v>0</v>
      </c>
      <c r="K245" s="99">
        <v>0</v>
      </c>
      <c r="L245" s="99">
        <v>0</v>
      </c>
      <c r="M245" s="99">
        <v>1</v>
      </c>
      <c r="N245" s="99">
        <v>0.57250000000000001</v>
      </c>
      <c r="O245" s="99">
        <v>2774</v>
      </c>
      <c r="P245" s="99">
        <v>6761</v>
      </c>
      <c r="Q245" s="99">
        <v>1588.115</v>
      </c>
      <c r="R245" s="99">
        <v>82793</v>
      </c>
      <c r="S245" s="100">
        <v>59.752540874944764</v>
      </c>
    </row>
    <row r="246" spans="1:19" x14ac:dyDescent="0.25">
      <c r="A246" s="97">
        <v>4</v>
      </c>
      <c r="B246" s="99" t="s">
        <v>1231</v>
      </c>
      <c r="C246" s="101">
        <v>10789</v>
      </c>
      <c r="D246" s="99" t="s">
        <v>2226</v>
      </c>
      <c r="E246" s="99" t="s">
        <v>949</v>
      </c>
      <c r="F246" s="99" t="s">
        <v>954</v>
      </c>
      <c r="G246" s="99">
        <v>66</v>
      </c>
      <c r="H246" s="99">
        <v>0</v>
      </c>
      <c r="I246" s="99">
        <v>0</v>
      </c>
      <c r="J246" s="99">
        <v>0</v>
      </c>
      <c r="K246" s="99">
        <v>0</v>
      </c>
      <c r="L246" s="99">
        <v>0</v>
      </c>
      <c r="M246" s="99">
        <v>1</v>
      </c>
      <c r="N246" s="99">
        <v>0.626</v>
      </c>
      <c r="O246" s="99">
        <v>4824</v>
      </c>
      <c r="P246" s="99">
        <v>14212</v>
      </c>
      <c r="Q246" s="99">
        <v>3019.8240000000001</v>
      </c>
      <c r="R246" s="99">
        <v>191631</v>
      </c>
      <c r="S246" s="100">
        <v>58.99543378995434</v>
      </c>
    </row>
    <row r="247" spans="1:19" x14ac:dyDescent="0.25">
      <c r="A247" s="97">
        <v>4</v>
      </c>
      <c r="B247" s="99" t="s">
        <v>1231</v>
      </c>
      <c r="C247" s="101">
        <v>10796</v>
      </c>
      <c r="D247" s="99" t="s">
        <v>2233</v>
      </c>
      <c r="E247" s="99" t="s">
        <v>949</v>
      </c>
      <c r="F247" s="99" t="s">
        <v>954</v>
      </c>
      <c r="G247" s="99">
        <v>30</v>
      </c>
      <c r="H247" s="99">
        <v>0</v>
      </c>
      <c r="I247" s="99">
        <v>0</v>
      </c>
      <c r="J247" s="99">
        <v>0</v>
      </c>
      <c r="K247" s="99">
        <v>0</v>
      </c>
      <c r="L247" s="99">
        <v>0</v>
      </c>
      <c r="M247" s="99">
        <v>0</v>
      </c>
      <c r="N247" s="99">
        <v>0.74650000000000005</v>
      </c>
      <c r="O247" s="99">
        <v>1877</v>
      </c>
      <c r="P247" s="99">
        <v>6778</v>
      </c>
      <c r="Q247" s="99">
        <v>1401.1804999999999</v>
      </c>
      <c r="R247" s="99">
        <v>73915</v>
      </c>
      <c r="S247" s="100">
        <v>61.899543378995432</v>
      </c>
    </row>
    <row r="248" spans="1:19" x14ac:dyDescent="0.25">
      <c r="A248" s="97">
        <v>4</v>
      </c>
      <c r="B248" s="99" t="s">
        <v>1231</v>
      </c>
      <c r="C248" s="101">
        <v>10797</v>
      </c>
      <c r="D248" s="99" t="s">
        <v>2234</v>
      </c>
      <c r="E248" s="99" t="s">
        <v>949</v>
      </c>
      <c r="F248" s="99" t="s">
        <v>954</v>
      </c>
      <c r="G248" s="99">
        <v>35</v>
      </c>
      <c r="H248" s="99">
        <v>0</v>
      </c>
      <c r="I248" s="99">
        <v>0</v>
      </c>
      <c r="J248" s="99">
        <v>0</v>
      </c>
      <c r="K248" s="99">
        <v>0</v>
      </c>
      <c r="L248" s="99">
        <v>0</v>
      </c>
      <c r="M248" s="99">
        <v>0</v>
      </c>
      <c r="N248" s="99">
        <v>0.62380000000000002</v>
      </c>
      <c r="O248" s="99">
        <v>2738</v>
      </c>
      <c r="P248" s="99">
        <v>7361</v>
      </c>
      <c r="Q248" s="99">
        <v>1707.9644000000001</v>
      </c>
      <c r="R248" s="99">
        <v>104109</v>
      </c>
      <c r="S248" s="100">
        <v>57.620352250489233</v>
      </c>
    </row>
    <row r="249" spans="1:19" x14ac:dyDescent="0.25">
      <c r="A249" s="97">
        <v>4</v>
      </c>
      <c r="B249" s="99" t="s">
        <v>1231</v>
      </c>
      <c r="C249" s="101">
        <v>10795</v>
      </c>
      <c r="D249" s="99" t="s">
        <v>2232</v>
      </c>
      <c r="E249" s="99" t="s">
        <v>949</v>
      </c>
      <c r="F249" s="99" t="s">
        <v>976</v>
      </c>
      <c r="G249" s="99">
        <v>30</v>
      </c>
      <c r="H249" s="99">
        <v>0</v>
      </c>
      <c r="I249" s="99">
        <v>0</v>
      </c>
      <c r="J249" s="99">
        <v>0</v>
      </c>
      <c r="K249" s="99">
        <v>0</v>
      </c>
      <c r="L249" s="99">
        <v>0</v>
      </c>
      <c r="M249" s="99">
        <v>0</v>
      </c>
      <c r="N249" s="99">
        <v>0.69930000000000003</v>
      </c>
      <c r="O249" s="99">
        <v>2360</v>
      </c>
      <c r="P249" s="99">
        <v>7497</v>
      </c>
      <c r="Q249" s="99">
        <v>1650.348</v>
      </c>
      <c r="R249" s="99">
        <v>67352</v>
      </c>
      <c r="S249" s="100">
        <v>68.465753424657535</v>
      </c>
    </row>
    <row r="250" spans="1:19" x14ac:dyDescent="0.25">
      <c r="A250" s="97">
        <v>4</v>
      </c>
      <c r="B250" s="99" t="s">
        <v>1231</v>
      </c>
      <c r="C250" s="101">
        <v>10794</v>
      </c>
      <c r="D250" s="99" t="s">
        <v>2231</v>
      </c>
      <c r="E250" s="99" t="s">
        <v>949</v>
      </c>
      <c r="F250" s="99" t="s">
        <v>976</v>
      </c>
      <c r="G250" s="99">
        <v>30</v>
      </c>
      <c r="H250" s="99">
        <v>0</v>
      </c>
      <c r="I250" s="99">
        <v>0</v>
      </c>
      <c r="J250" s="99">
        <v>0</v>
      </c>
      <c r="K250" s="99">
        <v>0</v>
      </c>
      <c r="L250" s="99">
        <v>0</v>
      </c>
      <c r="M250" s="99">
        <v>0</v>
      </c>
      <c r="N250" s="99">
        <v>0.8397</v>
      </c>
      <c r="O250" s="99">
        <v>1323</v>
      </c>
      <c r="P250" s="99">
        <v>4315</v>
      </c>
      <c r="Q250" s="99">
        <v>1110.9231</v>
      </c>
      <c r="R250" s="99">
        <v>64069</v>
      </c>
      <c r="S250" s="100">
        <v>39.406392694063925</v>
      </c>
    </row>
    <row r="251" spans="1:19" x14ac:dyDescent="0.25">
      <c r="A251" s="97">
        <v>4</v>
      </c>
      <c r="B251" s="99" t="s">
        <v>1243</v>
      </c>
      <c r="C251" s="101">
        <v>10661</v>
      </c>
      <c r="D251" s="99" t="s">
        <v>2235</v>
      </c>
      <c r="E251" s="99" t="s">
        <v>945</v>
      </c>
      <c r="F251" s="99" t="s">
        <v>946</v>
      </c>
      <c r="G251" s="99">
        <v>700</v>
      </c>
      <c r="H251" s="99">
        <v>32</v>
      </c>
      <c r="I251" s="99">
        <v>12</v>
      </c>
      <c r="J251" s="99">
        <v>4</v>
      </c>
      <c r="K251" s="99">
        <v>0</v>
      </c>
      <c r="L251" s="99">
        <v>48</v>
      </c>
      <c r="M251" s="99">
        <v>12</v>
      </c>
      <c r="N251" s="99">
        <v>1.867</v>
      </c>
      <c r="O251" s="99">
        <v>46100</v>
      </c>
      <c r="P251" s="99">
        <v>256137</v>
      </c>
      <c r="Q251" s="99">
        <v>86068.7</v>
      </c>
      <c r="R251" s="99">
        <v>795555</v>
      </c>
      <c r="S251" s="100">
        <v>100.24931506849315</v>
      </c>
    </row>
    <row r="252" spans="1:19" x14ac:dyDescent="0.25">
      <c r="A252" s="97">
        <v>4</v>
      </c>
      <c r="B252" s="99" t="s">
        <v>1243</v>
      </c>
      <c r="C252" s="101">
        <v>10695</v>
      </c>
      <c r="D252" s="99" t="s">
        <v>2236</v>
      </c>
      <c r="E252" s="99" t="s">
        <v>982</v>
      </c>
      <c r="F252" s="99" t="s">
        <v>983</v>
      </c>
      <c r="G252" s="99">
        <v>315</v>
      </c>
      <c r="H252" s="99">
        <v>16</v>
      </c>
      <c r="I252" s="99">
        <v>4</v>
      </c>
      <c r="J252" s="99">
        <v>0</v>
      </c>
      <c r="K252" s="99">
        <v>0</v>
      </c>
      <c r="L252" s="99">
        <v>20</v>
      </c>
      <c r="M252" s="99">
        <v>7</v>
      </c>
      <c r="N252" s="99">
        <v>1.29</v>
      </c>
      <c r="O252" s="99">
        <v>17592</v>
      </c>
      <c r="P252" s="99">
        <v>103700</v>
      </c>
      <c r="Q252" s="99">
        <v>22684.39</v>
      </c>
      <c r="R252" s="99">
        <v>349995</v>
      </c>
      <c r="S252" s="100">
        <v>90.19352033050663</v>
      </c>
    </row>
    <row r="253" spans="1:19" x14ac:dyDescent="0.25">
      <c r="A253" s="97">
        <v>4</v>
      </c>
      <c r="B253" s="99" t="s">
        <v>1243</v>
      </c>
      <c r="C253" s="101">
        <v>10807</v>
      </c>
      <c r="D253" s="99" t="s">
        <v>2237</v>
      </c>
      <c r="E253" s="99" t="s">
        <v>949</v>
      </c>
      <c r="F253" s="99" t="s">
        <v>950</v>
      </c>
      <c r="G253" s="99">
        <v>80</v>
      </c>
      <c r="H253" s="99">
        <v>0</v>
      </c>
      <c r="I253" s="99">
        <v>0</v>
      </c>
      <c r="J253" s="99">
        <v>0</v>
      </c>
      <c r="K253" s="99">
        <v>0</v>
      </c>
      <c r="L253" s="99">
        <v>0</v>
      </c>
      <c r="M253" s="99">
        <v>1</v>
      </c>
      <c r="N253" s="99">
        <v>0.61240000000000006</v>
      </c>
      <c r="O253" s="99">
        <v>5998</v>
      </c>
      <c r="P253" s="99">
        <v>18085</v>
      </c>
      <c r="Q253" s="99">
        <v>3637.08</v>
      </c>
      <c r="R253" s="99">
        <v>210816</v>
      </c>
      <c r="S253" s="100">
        <v>61.934931506849317</v>
      </c>
    </row>
    <row r="254" spans="1:19" x14ac:dyDescent="0.25">
      <c r="A254" s="97">
        <v>4</v>
      </c>
      <c r="B254" s="99" t="s">
        <v>1243</v>
      </c>
      <c r="C254" s="101">
        <v>10811</v>
      </c>
      <c r="D254" s="99" t="s">
        <v>2241</v>
      </c>
      <c r="E254" s="99" t="s">
        <v>949</v>
      </c>
      <c r="F254" s="99" t="s">
        <v>954</v>
      </c>
      <c r="G254" s="99">
        <v>34</v>
      </c>
      <c r="H254" s="99">
        <v>0</v>
      </c>
      <c r="I254" s="99">
        <v>0</v>
      </c>
      <c r="J254" s="99">
        <v>0</v>
      </c>
      <c r="K254" s="99">
        <v>0</v>
      </c>
      <c r="L254" s="99">
        <v>0</v>
      </c>
      <c r="M254" s="99">
        <v>1</v>
      </c>
      <c r="N254" s="99">
        <v>0.5554</v>
      </c>
      <c r="O254" s="99">
        <v>2389</v>
      </c>
      <c r="P254" s="99">
        <v>7255</v>
      </c>
      <c r="Q254" s="99">
        <v>1321.8</v>
      </c>
      <c r="R254" s="99">
        <v>118530</v>
      </c>
      <c r="S254" s="100">
        <v>58.460918614020947</v>
      </c>
    </row>
    <row r="255" spans="1:19" x14ac:dyDescent="0.25">
      <c r="A255" s="97">
        <v>4</v>
      </c>
      <c r="B255" s="99" t="s">
        <v>1243</v>
      </c>
      <c r="C255" s="101">
        <v>10815</v>
      </c>
      <c r="D255" s="99" t="s">
        <v>2245</v>
      </c>
      <c r="E255" s="99" t="s">
        <v>949</v>
      </c>
      <c r="F255" s="99" t="s">
        <v>954</v>
      </c>
      <c r="G255" s="99">
        <v>35</v>
      </c>
      <c r="H255" s="99">
        <v>0</v>
      </c>
      <c r="I255" s="99">
        <v>0</v>
      </c>
      <c r="J255" s="99">
        <v>0</v>
      </c>
      <c r="K255" s="99">
        <v>0</v>
      </c>
      <c r="L255" s="99">
        <v>0</v>
      </c>
      <c r="M255" s="99">
        <v>1</v>
      </c>
      <c r="N255" s="99">
        <v>0.6109</v>
      </c>
      <c r="O255" s="99">
        <v>2737</v>
      </c>
      <c r="P255" s="99">
        <v>8331</v>
      </c>
      <c r="Q255" s="99">
        <v>1707.4</v>
      </c>
      <c r="R255" s="99">
        <v>120089</v>
      </c>
      <c r="S255" s="100">
        <v>65.213307240704495</v>
      </c>
    </row>
    <row r="256" spans="1:19" x14ac:dyDescent="0.25">
      <c r="A256" s="97">
        <v>4</v>
      </c>
      <c r="B256" s="99" t="s">
        <v>1243</v>
      </c>
      <c r="C256" s="101">
        <v>10816</v>
      </c>
      <c r="D256" s="99" t="s">
        <v>2246</v>
      </c>
      <c r="E256" s="99" t="s">
        <v>949</v>
      </c>
      <c r="F256" s="99" t="s">
        <v>954</v>
      </c>
      <c r="G256" s="99">
        <v>39</v>
      </c>
      <c r="H256" s="99">
        <v>0</v>
      </c>
      <c r="I256" s="99">
        <v>0</v>
      </c>
      <c r="J256" s="99">
        <v>0</v>
      </c>
      <c r="K256" s="99">
        <v>0</v>
      </c>
      <c r="L256" s="99">
        <v>0</v>
      </c>
      <c r="M256" s="99">
        <v>1</v>
      </c>
      <c r="N256" s="99">
        <v>0.50409999999999999</v>
      </c>
      <c r="O256" s="99">
        <v>2404</v>
      </c>
      <c r="P256" s="99">
        <v>5891</v>
      </c>
      <c r="Q256" s="99">
        <v>1149.4100000000001</v>
      </c>
      <c r="R256" s="99">
        <v>95264</v>
      </c>
      <c r="S256" s="100">
        <v>41.383912890762204</v>
      </c>
    </row>
    <row r="257" spans="1:19" x14ac:dyDescent="0.25">
      <c r="A257" s="97">
        <v>4</v>
      </c>
      <c r="B257" s="99" t="s">
        <v>1243</v>
      </c>
      <c r="C257" s="101">
        <v>10809</v>
      </c>
      <c r="D257" s="99" t="s">
        <v>2239</v>
      </c>
      <c r="E257" s="99" t="s">
        <v>949</v>
      </c>
      <c r="F257" s="99" t="s">
        <v>954</v>
      </c>
      <c r="G257" s="99">
        <v>49</v>
      </c>
      <c r="H257" s="99">
        <v>0</v>
      </c>
      <c r="I257" s="99">
        <v>0</v>
      </c>
      <c r="J257" s="99">
        <v>0</v>
      </c>
      <c r="K257" s="99">
        <v>0</v>
      </c>
      <c r="L257" s="99">
        <v>0</v>
      </c>
      <c r="M257" s="99">
        <v>1</v>
      </c>
      <c r="N257" s="99">
        <v>0.51919999999999999</v>
      </c>
      <c r="O257" s="99">
        <v>3456</v>
      </c>
      <c r="P257" s="99">
        <v>11272</v>
      </c>
      <c r="Q257" s="99">
        <v>1793.34</v>
      </c>
      <c r="R257" s="99">
        <v>115140</v>
      </c>
      <c r="S257" s="100">
        <v>63.02488118535085</v>
      </c>
    </row>
    <row r="258" spans="1:19" x14ac:dyDescent="0.25">
      <c r="A258" s="97">
        <v>4</v>
      </c>
      <c r="B258" s="99" t="s">
        <v>1243</v>
      </c>
      <c r="C258" s="101">
        <v>10814</v>
      </c>
      <c r="D258" s="99" t="s">
        <v>2244</v>
      </c>
      <c r="E258" s="99" t="s">
        <v>949</v>
      </c>
      <c r="F258" s="99" t="s">
        <v>954</v>
      </c>
      <c r="G258" s="99">
        <v>55</v>
      </c>
      <c r="H258" s="99">
        <v>0</v>
      </c>
      <c r="I258" s="99">
        <v>0</v>
      </c>
      <c r="J258" s="99">
        <v>0</v>
      </c>
      <c r="K258" s="99">
        <v>0</v>
      </c>
      <c r="L258" s="99">
        <v>0</v>
      </c>
      <c r="M258" s="99">
        <v>0</v>
      </c>
      <c r="N258" s="99">
        <v>0.60760000000000003</v>
      </c>
      <c r="O258" s="99">
        <v>2095</v>
      </c>
      <c r="P258" s="99">
        <v>10599</v>
      </c>
      <c r="Q258" s="99">
        <v>1289.3</v>
      </c>
      <c r="R258" s="99">
        <v>111623</v>
      </c>
      <c r="S258" s="100">
        <v>52.797011207970115</v>
      </c>
    </row>
    <row r="259" spans="1:19" x14ac:dyDescent="0.25">
      <c r="A259" s="97">
        <v>4</v>
      </c>
      <c r="B259" s="99" t="s">
        <v>1243</v>
      </c>
      <c r="C259" s="101">
        <v>10808</v>
      </c>
      <c r="D259" s="99" t="s">
        <v>2238</v>
      </c>
      <c r="E259" s="99" t="s">
        <v>949</v>
      </c>
      <c r="F259" s="99" t="s">
        <v>954</v>
      </c>
      <c r="G259" s="99">
        <v>69</v>
      </c>
      <c r="H259" s="99">
        <v>0</v>
      </c>
      <c r="I259" s="99">
        <v>0</v>
      </c>
      <c r="J259" s="99">
        <v>0</v>
      </c>
      <c r="K259" s="99">
        <v>0</v>
      </c>
      <c r="L259" s="99">
        <v>0</v>
      </c>
      <c r="M259" s="99">
        <v>1</v>
      </c>
      <c r="N259" s="99">
        <v>0.52959999999999996</v>
      </c>
      <c r="O259" s="99">
        <v>3232</v>
      </c>
      <c r="P259" s="99">
        <v>9471</v>
      </c>
      <c r="Q259" s="99">
        <v>1571.35</v>
      </c>
      <c r="R259" s="99">
        <v>125918</v>
      </c>
      <c r="S259" s="100">
        <v>37.605717689100658</v>
      </c>
    </row>
    <row r="260" spans="1:19" x14ac:dyDescent="0.25">
      <c r="A260" s="97">
        <v>4</v>
      </c>
      <c r="B260" s="99" t="s">
        <v>1243</v>
      </c>
      <c r="C260" s="101">
        <v>10810</v>
      </c>
      <c r="D260" s="99" t="s">
        <v>2240</v>
      </c>
      <c r="E260" s="99" t="s">
        <v>949</v>
      </c>
      <c r="F260" s="99" t="s">
        <v>954</v>
      </c>
      <c r="G260" s="99">
        <v>24</v>
      </c>
      <c r="H260" s="99">
        <v>0</v>
      </c>
      <c r="I260" s="99">
        <v>0</v>
      </c>
      <c r="J260" s="99">
        <v>0</v>
      </c>
      <c r="K260" s="99">
        <v>0</v>
      </c>
      <c r="L260" s="99">
        <v>0</v>
      </c>
      <c r="M260" s="99">
        <v>0</v>
      </c>
      <c r="N260" s="99">
        <v>0.52929999999999999</v>
      </c>
      <c r="O260" s="99">
        <v>931</v>
      </c>
      <c r="P260" s="99">
        <v>2679</v>
      </c>
      <c r="Q260" s="99">
        <v>492.7783</v>
      </c>
      <c r="R260" s="99">
        <v>49761</v>
      </c>
      <c r="S260" s="100">
        <v>30.582191780821919</v>
      </c>
    </row>
    <row r="261" spans="1:19" x14ac:dyDescent="0.25">
      <c r="A261" s="97">
        <v>4</v>
      </c>
      <c r="B261" s="99" t="s">
        <v>1243</v>
      </c>
      <c r="C261" s="101">
        <v>10812</v>
      </c>
      <c r="D261" s="99" t="s">
        <v>2242</v>
      </c>
      <c r="E261" s="99" t="s">
        <v>949</v>
      </c>
      <c r="F261" s="99" t="s">
        <v>976</v>
      </c>
      <c r="G261" s="99">
        <v>15</v>
      </c>
      <c r="H261" s="99">
        <v>0</v>
      </c>
      <c r="I261" s="99">
        <v>0</v>
      </c>
      <c r="J261" s="99">
        <v>0</v>
      </c>
      <c r="K261" s="99">
        <v>0</v>
      </c>
      <c r="L261" s="99">
        <v>0</v>
      </c>
      <c r="M261" s="99">
        <v>0</v>
      </c>
      <c r="N261" s="99">
        <v>0.52249999999999996</v>
      </c>
      <c r="O261" s="99">
        <v>789</v>
      </c>
      <c r="P261" s="99">
        <v>2707</v>
      </c>
      <c r="Q261" s="99">
        <v>410.71</v>
      </c>
      <c r="R261" s="99">
        <v>34518</v>
      </c>
      <c r="S261" s="100">
        <v>49.442922374429223</v>
      </c>
    </row>
    <row r="262" spans="1:19" x14ac:dyDescent="0.25">
      <c r="A262" s="97">
        <v>4</v>
      </c>
      <c r="B262" s="99" t="s">
        <v>1243</v>
      </c>
      <c r="C262" s="101">
        <v>10813</v>
      </c>
      <c r="D262" s="99" t="s">
        <v>2243</v>
      </c>
      <c r="E262" s="99" t="s">
        <v>949</v>
      </c>
      <c r="F262" s="99" t="s">
        <v>976</v>
      </c>
      <c r="G262" s="99">
        <v>20</v>
      </c>
      <c r="H262" s="99">
        <v>0</v>
      </c>
      <c r="I262" s="99">
        <v>0</v>
      </c>
      <c r="J262" s="99">
        <v>0</v>
      </c>
      <c r="K262" s="99">
        <v>0</v>
      </c>
      <c r="L262" s="99">
        <v>0</v>
      </c>
      <c r="M262" s="99">
        <v>0</v>
      </c>
      <c r="N262" s="99">
        <v>0.49580000000000002</v>
      </c>
      <c r="O262" s="99">
        <v>1246</v>
      </c>
      <c r="P262" s="99">
        <v>3217</v>
      </c>
      <c r="Q262" s="99">
        <v>622.75</v>
      </c>
      <c r="R262" s="99">
        <v>63055</v>
      </c>
      <c r="S262" s="100">
        <v>44.06849315068493</v>
      </c>
    </row>
    <row r="263" spans="1:19" x14ac:dyDescent="0.25">
      <c r="A263" s="97">
        <v>4</v>
      </c>
      <c r="B263" s="99" t="s">
        <v>1256</v>
      </c>
      <c r="C263" s="101">
        <v>10692</v>
      </c>
      <c r="D263" s="99" t="s">
        <v>2247</v>
      </c>
      <c r="E263" s="99" t="s">
        <v>982</v>
      </c>
      <c r="F263" s="99" t="s">
        <v>1009</v>
      </c>
      <c r="G263" s="99">
        <v>280</v>
      </c>
      <c r="H263" s="99">
        <v>17</v>
      </c>
      <c r="I263" s="99">
        <v>6</v>
      </c>
      <c r="J263" s="99">
        <v>0</v>
      </c>
      <c r="K263" s="99">
        <v>0</v>
      </c>
      <c r="L263" s="99">
        <v>23</v>
      </c>
      <c r="M263" s="99">
        <v>8</v>
      </c>
      <c r="N263" s="99">
        <v>1.1399999999999999</v>
      </c>
      <c r="O263" s="99">
        <v>18889</v>
      </c>
      <c r="P263" s="99">
        <v>89805</v>
      </c>
      <c r="Q263" s="99">
        <v>21533.46</v>
      </c>
      <c r="R263" s="99">
        <v>335193</v>
      </c>
      <c r="S263" s="100">
        <v>87.87181996086106</v>
      </c>
    </row>
    <row r="264" spans="1:19" x14ac:dyDescent="0.25">
      <c r="A264" s="97">
        <v>4</v>
      </c>
      <c r="B264" s="99" t="s">
        <v>1256</v>
      </c>
      <c r="C264" s="101">
        <v>10693</v>
      </c>
      <c r="D264" s="99" t="s">
        <v>2248</v>
      </c>
      <c r="E264" s="99" t="s">
        <v>982</v>
      </c>
      <c r="F264" s="99" t="s">
        <v>983</v>
      </c>
      <c r="G264" s="99">
        <v>218</v>
      </c>
      <c r="H264" s="99">
        <v>8</v>
      </c>
      <c r="I264" s="99">
        <v>4</v>
      </c>
      <c r="J264" s="99">
        <v>0</v>
      </c>
      <c r="K264" s="99">
        <v>0</v>
      </c>
      <c r="L264" s="99">
        <v>12</v>
      </c>
      <c r="M264" s="99">
        <v>5</v>
      </c>
      <c r="N264" s="99">
        <v>1.1404000000000001</v>
      </c>
      <c r="O264" s="99">
        <v>6680</v>
      </c>
      <c r="P264" s="99">
        <v>34341</v>
      </c>
      <c r="Q264" s="99">
        <v>7617.8720000000003</v>
      </c>
      <c r="R264" s="99">
        <v>189641</v>
      </c>
      <c r="S264" s="100">
        <v>43.158225461857484</v>
      </c>
    </row>
    <row r="265" spans="1:19" x14ac:dyDescent="0.25">
      <c r="A265" s="97">
        <v>4</v>
      </c>
      <c r="B265" s="99" t="s">
        <v>1256</v>
      </c>
      <c r="C265" s="101">
        <v>10799</v>
      </c>
      <c r="D265" s="99" t="s">
        <v>2250</v>
      </c>
      <c r="E265" s="99" t="s">
        <v>949</v>
      </c>
      <c r="F265" s="99" t="s">
        <v>954</v>
      </c>
      <c r="G265" s="99">
        <v>30</v>
      </c>
      <c r="H265" s="99">
        <v>0</v>
      </c>
      <c r="I265" s="99">
        <v>0</v>
      </c>
      <c r="J265" s="99">
        <v>0</v>
      </c>
      <c r="K265" s="99">
        <v>0</v>
      </c>
      <c r="L265" s="99">
        <v>0</v>
      </c>
      <c r="M265" s="99">
        <v>1</v>
      </c>
      <c r="N265" s="99">
        <v>0.65</v>
      </c>
      <c r="O265" s="99">
        <v>2056</v>
      </c>
      <c r="P265" s="99">
        <v>7395</v>
      </c>
      <c r="Q265" s="99">
        <v>1342.5</v>
      </c>
      <c r="R265" s="99">
        <v>65700</v>
      </c>
      <c r="S265" s="100">
        <v>67.534246575342465</v>
      </c>
    </row>
    <row r="266" spans="1:19" x14ac:dyDescent="0.25">
      <c r="A266" s="97">
        <v>4</v>
      </c>
      <c r="B266" s="99" t="s">
        <v>1256</v>
      </c>
      <c r="C266" s="101">
        <v>10801</v>
      </c>
      <c r="D266" s="99" t="s">
        <v>2252</v>
      </c>
      <c r="E266" s="99" t="s">
        <v>949</v>
      </c>
      <c r="F266" s="99" t="s">
        <v>954</v>
      </c>
      <c r="G266" s="99">
        <v>32</v>
      </c>
      <c r="H266" s="99">
        <v>0</v>
      </c>
      <c r="I266" s="99">
        <v>0</v>
      </c>
      <c r="J266" s="99">
        <v>0</v>
      </c>
      <c r="K266" s="99">
        <v>0</v>
      </c>
      <c r="L266" s="99">
        <v>0</v>
      </c>
      <c r="M266" s="99">
        <v>1</v>
      </c>
      <c r="N266" s="99">
        <v>0.58609999999999995</v>
      </c>
      <c r="O266" s="99">
        <v>1908</v>
      </c>
      <c r="P266" s="99">
        <v>5996</v>
      </c>
      <c r="Q266" s="99">
        <v>1118.2788</v>
      </c>
      <c r="R266" s="99">
        <v>61286</v>
      </c>
      <c r="S266" s="100">
        <v>51.335616438356162</v>
      </c>
    </row>
    <row r="267" spans="1:19" x14ac:dyDescent="0.25">
      <c r="A267" s="97">
        <v>4</v>
      </c>
      <c r="B267" s="99" t="s">
        <v>1256</v>
      </c>
      <c r="C267" s="101">
        <v>10798</v>
      </c>
      <c r="D267" s="99" t="s">
        <v>2249</v>
      </c>
      <c r="E267" s="99" t="s">
        <v>949</v>
      </c>
      <c r="F267" s="99" t="s">
        <v>954</v>
      </c>
      <c r="G267" s="99">
        <v>30</v>
      </c>
      <c r="H267" s="99">
        <v>0</v>
      </c>
      <c r="I267" s="99">
        <v>0</v>
      </c>
      <c r="J267" s="99">
        <v>0</v>
      </c>
      <c r="K267" s="99">
        <v>0</v>
      </c>
      <c r="L267" s="99">
        <v>0</v>
      </c>
      <c r="M267" s="99">
        <v>1</v>
      </c>
      <c r="N267" s="99">
        <v>0.6</v>
      </c>
      <c r="O267" s="99">
        <v>2197</v>
      </c>
      <c r="P267" s="99">
        <v>7681</v>
      </c>
      <c r="Q267" s="99">
        <v>1315.33</v>
      </c>
      <c r="R267" s="99">
        <v>78508</v>
      </c>
      <c r="S267" s="100">
        <v>70.146118721461193</v>
      </c>
    </row>
    <row r="268" spans="1:19" x14ac:dyDescent="0.25">
      <c r="A268" s="97">
        <v>4</v>
      </c>
      <c r="B268" s="99" t="s">
        <v>1256</v>
      </c>
      <c r="C268" s="101">
        <v>10800</v>
      </c>
      <c r="D268" s="99" t="s">
        <v>2251</v>
      </c>
      <c r="E268" s="99" t="s">
        <v>949</v>
      </c>
      <c r="F268" s="99" t="s">
        <v>976</v>
      </c>
      <c r="G268" s="99">
        <v>28</v>
      </c>
      <c r="H268" s="99">
        <v>0</v>
      </c>
      <c r="I268" s="99">
        <v>0</v>
      </c>
      <c r="J268" s="99">
        <v>0</v>
      </c>
      <c r="K268" s="99">
        <v>0</v>
      </c>
      <c r="L268" s="99">
        <v>0</v>
      </c>
      <c r="M268" s="99">
        <v>1</v>
      </c>
      <c r="N268" s="99">
        <v>0.56999999999999995</v>
      </c>
      <c r="O268" s="99">
        <v>1118</v>
      </c>
      <c r="P268" s="99">
        <v>3421</v>
      </c>
      <c r="Q268" s="99">
        <v>638.12</v>
      </c>
      <c r="R268" s="99">
        <v>50481</v>
      </c>
      <c r="S268" s="100">
        <v>33.473581213307241</v>
      </c>
    </row>
    <row r="269" spans="1:19" x14ac:dyDescent="0.25">
      <c r="A269" s="97">
        <v>4</v>
      </c>
      <c r="B269" s="99" t="s">
        <v>1263</v>
      </c>
      <c r="C269" s="101">
        <v>10689</v>
      </c>
      <c r="D269" s="99" t="s">
        <v>2253</v>
      </c>
      <c r="E269" s="99" t="s">
        <v>982</v>
      </c>
      <c r="F269" s="99" t="s">
        <v>1009</v>
      </c>
      <c r="G269" s="99">
        <v>324</v>
      </c>
      <c r="H269" s="99">
        <v>20</v>
      </c>
      <c r="I269" s="99">
        <v>8</v>
      </c>
      <c r="J269" s="99">
        <v>0</v>
      </c>
      <c r="K269" s="99">
        <v>0</v>
      </c>
      <c r="L269" s="99">
        <v>28</v>
      </c>
      <c r="M269" s="99">
        <v>10</v>
      </c>
      <c r="N269" s="99">
        <v>1.3904000000000001</v>
      </c>
      <c r="O269" s="99">
        <v>19013</v>
      </c>
      <c r="P269" s="99">
        <v>100322</v>
      </c>
      <c r="Q269" s="99">
        <v>26435.07</v>
      </c>
      <c r="R269" s="99">
        <v>326931</v>
      </c>
      <c r="S269" s="100">
        <v>84.831726703872818</v>
      </c>
    </row>
    <row r="270" spans="1:19" x14ac:dyDescent="0.25">
      <c r="A270" s="97">
        <v>4</v>
      </c>
      <c r="B270" s="99" t="s">
        <v>1263</v>
      </c>
      <c r="C270" s="101">
        <v>10787</v>
      </c>
      <c r="D270" s="99" t="s">
        <v>2258</v>
      </c>
      <c r="E270" s="99" t="s">
        <v>949</v>
      </c>
      <c r="F270" s="99" t="s">
        <v>950</v>
      </c>
      <c r="G270" s="99">
        <v>106</v>
      </c>
      <c r="H270" s="99">
        <v>0</v>
      </c>
      <c r="I270" s="99">
        <v>0</v>
      </c>
      <c r="J270" s="99">
        <v>0</v>
      </c>
      <c r="K270" s="99">
        <v>0</v>
      </c>
      <c r="L270" s="99">
        <v>0</v>
      </c>
      <c r="M270" s="99">
        <v>1</v>
      </c>
      <c r="N270" s="99">
        <v>0.62</v>
      </c>
      <c r="O270" s="99">
        <v>8098</v>
      </c>
      <c r="P270" s="99">
        <v>27121</v>
      </c>
      <c r="Q270" s="99">
        <v>5024.8090000000002</v>
      </c>
      <c r="R270" s="99">
        <v>208586</v>
      </c>
      <c r="S270" s="100">
        <v>70.098216593434998</v>
      </c>
    </row>
    <row r="271" spans="1:19" x14ac:dyDescent="0.25">
      <c r="A271" s="97">
        <v>4</v>
      </c>
      <c r="B271" s="99" t="s">
        <v>1263</v>
      </c>
      <c r="C271" s="101">
        <v>10782</v>
      </c>
      <c r="D271" s="99" t="s">
        <v>2254</v>
      </c>
      <c r="E271" s="99" t="s">
        <v>949</v>
      </c>
      <c r="F271" s="99" t="s">
        <v>954</v>
      </c>
      <c r="G271" s="99">
        <v>90</v>
      </c>
      <c r="H271" s="99">
        <v>0</v>
      </c>
      <c r="I271" s="99">
        <v>0</v>
      </c>
      <c r="J271" s="99">
        <v>0</v>
      </c>
      <c r="K271" s="99">
        <v>0</v>
      </c>
      <c r="L271" s="99">
        <v>0</v>
      </c>
      <c r="M271" s="99">
        <v>2</v>
      </c>
      <c r="N271" s="99">
        <v>0.61</v>
      </c>
      <c r="O271" s="99">
        <v>5838</v>
      </c>
      <c r="P271" s="99">
        <v>17817</v>
      </c>
      <c r="Q271" s="99">
        <v>3561.18</v>
      </c>
      <c r="R271" s="99">
        <v>149977</v>
      </c>
      <c r="S271" s="100">
        <v>54.237442922374427</v>
      </c>
    </row>
    <row r="272" spans="1:19" x14ac:dyDescent="0.25">
      <c r="A272" s="97">
        <v>4</v>
      </c>
      <c r="B272" s="99" t="s">
        <v>1263</v>
      </c>
      <c r="C272" s="101">
        <v>10784</v>
      </c>
      <c r="D272" s="99" t="s">
        <v>2255</v>
      </c>
      <c r="E272" s="99" t="s">
        <v>949</v>
      </c>
      <c r="F272" s="99" t="s">
        <v>954</v>
      </c>
      <c r="G272" s="99">
        <v>48</v>
      </c>
      <c r="H272" s="99">
        <v>0</v>
      </c>
      <c r="I272" s="99">
        <v>0</v>
      </c>
      <c r="J272" s="99">
        <v>0</v>
      </c>
      <c r="K272" s="99">
        <v>0</v>
      </c>
      <c r="L272" s="99">
        <v>0</v>
      </c>
      <c r="M272" s="99">
        <v>1</v>
      </c>
      <c r="N272" s="99">
        <v>0.6</v>
      </c>
      <c r="O272" s="99">
        <v>2451</v>
      </c>
      <c r="P272" s="99">
        <v>9695</v>
      </c>
      <c r="Q272" s="99">
        <v>1472.32</v>
      </c>
      <c r="R272" s="99">
        <v>103967</v>
      </c>
      <c r="S272" s="100">
        <v>55.336757990867582</v>
      </c>
    </row>
    <row r="273" spans="1:19" x14ac:dyDescent="0.25">
      <c r="A273" s="97">
        <v>4</v>
      </c>
      <c r="B273" s="99" t="s">
        <v>1263</v>
      </c>
      <c r="C273" s="101">
        <v>10785</v>
      </c>
      <c r="D273" s="99" t="s">
        <v>2256</v>
      </c>
      <c r="E273" s="99" t="s">
        <v>949</v>
      </c>
      <c r="F273" s="99" t="s">
        <v>954</v>
      </c>
      <c r="G273" s="99">
        <v>56</v>
      </c>
      <c r="H273" s="99">
        <v>0</v>
      </c>
      <c r="I273" s="99">
        <v>0</v>
      </c>
      <c r="J273" s="99">
        <v>0</v>
      </c>
      <c r="K273" s="99">
        <v>0</v>
      </c>
      <c r="L273" s="99">
        <v>0</v>
      </c>
      <c r="M273" s="99">
        <v>1</v>
      </c>
      <c r="N273" s="99">
        <v>0.54</v>
      </c>
      <c r="O273" s="99">
        <v>3856</v>
      </c>
      <c r="P273" s="99">
        <v>13792</v>
      </c>
      <c r="Q273" s="99">
        <v>2095.7399999999998</v>
      </c>
      <c r="R273" s="99">
        <v>139172</v>
      </c>
      <c r="S273" s="100">
        <v>67.475538160469668</v>
      </c>
    </row>
    <row r="274" spans="1:19" x14ac:dyDescent="0.25">
      <c r="A274" s="97">
        <v>4</v>
      </c>
      <c r="B274" s="99" t="s">
        <v>1263</v>
      </c>
      <c r="C274" s="101">
        <v>10786</v>
      </c>
      <c r="D274" s="99" t="s">
        <v>2257</v>
      </c>
      <c r="E274" s="99" t="s">
        <v>949</v>
      </c>
      <c r="F274" s="99" t="s">
        <v>954</v>
      </c>
      <c r="G274" s="99">
        <v>36</v>
      </c>
      <c r="H274" s="99">
        <v>0</v>
      </c>
      <c r="I274" s="99">
        <v>0</v>
      </c>
      <c r="J274" s="99">
        <v>0</v>
      </c>
      <c r="K274" s="99">
        <v>0</v>
      </c>
      <c r="L274" s="99">
        <v>0</v>
      </c>
      <c r="M274" s="99">
        <v>1</v>
      </c>
      <c r="N274" s="99">
        <v>0.57999999999999996</v>
      </c>
      <c r="O274" s="99">
        <v>1992</v>
      </c>
      <c r="P274" s="99">
        <v>7092</v>
      </c>
      <c r="Q274" s="99">
        <v>1158.67</v>
      </c>
      <c r="R274" s="99">
        <v>119019</v>
      </c>
      <c r="S274" s="100">
        <v>53.972602739726028</v>
      </c>
    </row>
    <row r="275" spans="1:19" x14ac:dyDescent="0.25">
      <c r="A275" s="97">
        <v>4</v>
      </c>
      <c r="B275" s="99" t="s">
        <v>1263</v>
      </c>
      <c r="C275" s="101">
        <v>10788</v>
      </c>
      <c r="D275" s="99" t="s">
        <v>2259</v>
      </c>
      <c r="E275" s="99" t="s">
        <v>949</v>
      </c>
      <c r="F275" s="99" t="s">
        <v>976</v>
      </c>
      <c r="G275" s="99">
        <v>36</v>
      </c>
      <c r="H275" s="99">
        <v>0</v>
      </c>
      <c r="I275" s="99">
        <v>0</v>
      </c>
      <c r="J275" s="99">
        <v>0</v>
      </c>
      <c r="K275" s="99">
        <v>0</v>
      </c>
      <c r="L275" s="99">
        <v>0</v>
      </c>
      <c r="M275" s="99">
        <v>1</v>
      </c>
      <c r="N275" s="99">
        <v>0.61270000000000002</v>
      </c>
      <c r="O275" s="99">
        <v>2514</v>
      </c>
      <c r="P275" s="99">
        <v>7518</v>
      </c>
      <c r="Q275" s="99">
        <v>1540.43</v>
      </c>
      <c r="R275" s="99">
        <v>73675</v>
      </c>
      <c r="S275" s="100">
        <v>57.214611872146122</v>
      </c>
    </row>
    <row r="276" spans="1:19" x14ac:dyDescent="0.25">
      <c r="A276" s="97">
        <v>5</v>
      </c>
      <c r="B276" s="99" t="s">
        <v>1271</v>
      </c>
      <c r="C276" s="101">
        <v>10731</v>
      </c>
      <c r="D276" s="99" t="s">
        <v>2260</v>
      </c>
      <c r="E276" s="99" t="s">
        <v>982</v>
      </c>
      <c r="F276" s="99" t="s">
        <v>1009</v>
      </c>
      <c r="G276" s="99">
        <v>540</v>
      </c>
      <c r="H276" s="99">
        <v>48</v>
      </c>
      <c r="I276" s="99">
        <v>8</v>
      </c>
      <c r="J276" s="99">
        <v>0</v>
      </c>
      <c r="K276" s="99">
        <v>0</v>
      </c>
      <c r="L276" s="99">
        <v>56</v>
      </c>
      <c r="M276" s="99">
        <v>9</v>
      </c>
      <c r="N276" s="99">
        <v>1.5115000000000001</v>
      </c>
      <c r="O276" s="99">
        <v>19725</v>
      </c>
      <c r="P276" s="99">
        <v>99053</v>
      </c>
      <c r="Q276" s="99">
        <v>29814.337500000001</v>
      </c>
      <c r="R276" s="99">
        <v>601061</v>
      </c>
      <c r="S276" s="100">
        <v>50.25520040588534</v>
      </c>
    </row>
    <row r="277" spans="1:19" x14ac:dyDescent="0.25">
      <c r="A277" s="97">
        <v>5</v>
      </c>
      <c r="B277" s="99" t="s">
        <v>1271</v>
      </c>
      <c r="C277" s="101">
        <v>10732</v>
      </c>
      <c r="D277" s="99" t="s">
        <v>2261</v>
      </c>
      <c r="E277" s="99" t="s">
        <v>982</v>
      </c>
      <c r="F277" s="99" t="s">
        <v>983</v>
      </c>
      <c r="G277" s="99">
        <v>252</v>
      </c>
      <c r="H277" s="99">
        <v>8</v>
      </c>
      <c r="I277" s="99">
        <v>6</v>
      </c>
      <c r="J277" s="99">
        <v>0</v>
      </c>
      <c r="K277" s="99">
        <v>0</v>
      </c>
      <c r="L277" s="99">
        <v>14</v>
      </c>
      <c r="M277" s="99">
        <v>4</v>
      </c>
      <c r="N277" s="99">
        <v>1.1694</v>
      </c>
      <c r="O277" s="99">
        <v>15290</v>
      </c>
      <c r="P277" s="99">
        <v>78052</v>
      </c>
      <c r="Q277" s="99">
        <v>17880.126</v>
      </c>
      <c r="R277" s="99">
        <v>322237</v>
      </c>
      <c r="S277" s="100">
        <v>84.857577734290061</v>
      </c>
    </row>
    <row r="278" spans="1:19" x14ac:dyDescent="0.25">
      <c r="A278" s="97">
        <v>5</v>
      </c>
      <c r="B278" s="99" t="s">
        <v>1271</v>
      </c>
      <c r="C278" s="101">
        <v>11283</v>
      </c>
      <c r="D278" s="99" t="s">
        <v>2267</v>
      </c>
      <c r="E278" s="99" t="s">
        <v>949</v>
      </c>
      <c r="F278" s="99" t="s">
        <v>957</v>
      </c>
      <c r="G278" s="99">
        <v>94</v>
      </c>
      <c r="H278" s="99">
        <v>0</v>
      </c>
      <c r="I278" s="99">
        <v>0</v>
      </c>
      <c r="J278" s="99">
        <v>0</v>
      </c>
      <c r="K278" s="99">
        <v>0</v>
      </c>
      <c r="L278" s="99">
        <v>0</v>
      </c>
      <c r="M278" s="99">
        <v>3</v>
      </c>
      <c r="N278" s="99">
        <v>0.61270000000000002</v>
      </c>
      <c r="O278" s="99">
        <v>7154</v>
      </c>
      <c r="P278" s="99">
        <v>24774</v>
      </c>
      <c r="Q278" s="99">
        <v>4383.26</v>
      </c>
      <c r="R278" s="99">
        <v>146554</v>
      </c>
      <c r="S278" s="100">
        <v>72.206353832701836</v>
      </c>
    </row>
    <row r="279" spans="1:19" ht="42" x14ac:dyDescent="0.25">
      <c r="A279" s="97">
        <v>5</v>
      </c>
      <c r="B279" s="99" t="s">
        <v>1271</v>
      </c>
      <c r="C279" s="101">
        <v>11282</v>
      </c>
      <c r="D279" s="99" t="s">
        <v>2266</v>
      </c>
      <c r="E279" s="99" t="s">
        <v>949</v>
      </c>
      <c r="F279" s="99" t="s">
        <v>957</v>
      </c>
      <c r="G279" s="99">
        <v>120</v>
      </c>
      <c r="H279" s="99">
        <v>0</v>
      </c>
      <c r="I279" s="99">
        <v>0</v>
      </c>
      <c r="J279" s="99">
        <v>0</v>
      </c>
      <c r="K279" s="99">
        <v>0</v>
      </c>
      <c r="L279" s="99">
        <v>0</v>
      </c>
      <c r="M279" s="99">
        <v>4</v>
      </c>
      <c r="N279" s="99">
        <v>0.80010000000000003</v>
      </c>
      <c r="O279" s="99">
        <v>11487</v>
      </c>
      <c r="P279" s="99">
        <v>38841</v>
      </c>
      <c r="Q279" s="99">
        <v>9190.75</v>
      </c>
      <c r="R279" s="99">
        <v>271754</v>
      </c>
      <c r="S279" s="100">
        <v>88.678082191780817</v>
      </c>
    </row>
    <row r="280" spans="1:19" x14ac:dyDescent="0.25">
      <c r="A280" s="97">
        <v>5</v>
      </c>
      <c r="B280" s="99" t="s">
        <v>1271</v>
      </c>
      <c r="C280" s="101">
        <v>11280</v>
      </c>
      <c r="D280" s="99" t="s">
        <v>2264</v>
      </c>
      <c r="E280" s="99" t="s">
        <v>949</v>
      </c>
      <c r="F280" s="99" t="s">
        <v>950</v>
      </c>
      <c r="G280" s="99">
        <v>67</v>
      </c>
      <c r="H280" s="99">
        <v>0</v>
      </c>
      <c r="I280" s="99">
        <v>0</v>
      </c>
      <c r="J280" s="99">
        <v>0</v>
      </c>
      <c r="K280" s="99">
        <v>0</v>
      </c>
      <c r="L280" s="99">
        <v>0</v>
      </c>
      <c r="M280" s="99">
        <v>2</v>
      </c>
      <c r="N280" s="99">
        <v>0.5494</v>
      </c>
      <c r="O280" s="99">
        <v>5411</v>
      </c>
      <c r="P280" s="99">
        <v>15651</v>
      </c>
      <c r="Q280" s="99">
        <v>2972.8033999999998</v>
      </c>
      <c r="R280" s="99">
        <v>134654</v>
      </c>
      <c r="S280" s="100">
        <v>63.999182171335107</v>
      </c>
    </row>
    <row r="281" spans="1:19" ht="42" x14ac:dyDescent="0.25">
      <c r="A281" s="97">
        <v>5</v>
      </c>
      <c r="B281" s="99" t="s">
        <v>1271</v>
      </c>
      <c r="C281" s="101">
        <v>11285</v>
      </c>
      <c r="D281" s="99" t="s">
        <v>2269</v>
      </c>
      <c r="E281" s="99" t="s">
        <v>949</v>
      </c>
      <c r="F281" s="99" t="s">
        <v>954</v>
      </c>
      <c r="G281" s="99">
        <v>63</v>
      </c>
      <c r="H281" s="99">
        <v>0</v>
      </c>
      <c r="I281" s="99">
        <v>0</v>
      </c>
      <c r="J281" s="99">
        <v>0</v>
      </c>
      <c r="K281" s="99">
        <v>0</v>
      </c>
      <c r="L281" s="99">
        <v>0</v>
      </c>
      <c r="M281" s="99">
        <v>1</v>
      </c>
      <c r="N281" s="99">
        <v>0.52059999999999995</v>
      </c>
      <c r="O281" s="99">
        <v>4576</v>
      </c>
      <c r="P281" s="99">
        <v>12359</v>
      </c>
      <c r="Q281" s="99">
        <v>2382.2656000000002</v>
      </c>
      <c r="R281" s="99">
        <v>127593</v>
      </c>
      <c r="S281" s="100">
        <v>53.746466623178954</v>
      </c>
    </row>
    <row r="282" spans="1:19" x14ac:dyDescent="0.25">
      <c r="A282" s="97">
        <v>5</v>
      </c>
      <c r="B282" s="99" t="s">
        <v>1271</v>
      </c>
      <c r="C282" s="101">
        <v>11287</v>
      </c>
      <c r="D282" s="99" t="s">
        <v>2271</v>
      </c>
      <c r="E282" s="99" t="s">
        <v>949</v>
      </c>
      <c r="F282" s="99" t="s">
        <v>954</v>
      </c>
      <c r="G282" s="99">
        <v>30</v>
      </c>
      <c r="H282" s="99">
        <v>0</v>
      </c>
      <c r="I282" s="99">
        <v>0</v>
      </c>
      <c r="J282" s="99">
        <v>0</v>
      </c>
      <c r="K282" s="99">
        <v>0</v>
      </c>
      <c r="L282" s="99">
        <v>0</v>
      </c>
      <c r="M282" s="99">
        <v>1</v>
      </c>
      <c r="N282" s="99">
        <v>0.52080000000000004</v>
      </c>
      <c r="O282" s="99">
        <v>3639</v>
      </c>
      <c r="P282" s="99">
        <v>10252</v>
      </c>
      <c r="Q282" s="99">
        <v>1895.19</v>
      </c>
      <c r="R282" s="99">
        <v>112898</v>
      </c>
      <c r="S282" s="100">
        <v>93.625570776255714</v>
      </c>
    </row>
    <row r="283" spans="1:19" x14ac:dyDescent="0.25">
      <c r="A283" s="97">
        <v>5</v>
      </c>
      <c r="B283" s="99" t="s">
        <v>1271</v>
      </c>
      <c r="C283" s="101">
        <v>11281</v>
      </c>
      <c r="D283" s="99" t="s">
        <v>2265</v>
      </c>
      <c r="E283" s="99" t="s">
        <v>949</v>
      </c>
      <c r="F283" s="99" t="s">
        <v>954</v>
      </c>
      <c r="G283" s="99">
        <v>30</v>
      </c>
      <c r="H283" s="99">
        <v>0</v>
      </c>
      <c r="I283" s="99">
        <v>0</v>
      </c>
      <c r="J283" s="99">
        <v>0</v>
      </c>
      <c r="K283" s="99">
        <v>0</v>
      </c>
      <c r="L283" s="99">
        <v>0</v>
      </c>
      <c r="M283" s="99">
        <v>1</v>
      </c>
      <c r="N283" s="99">
        <v>0.55510000000000004</v>
      </c>
      <c r="O283" s="99">
        <v>1462</v>
      </c>
      <c r="P283" s="99">
        <v>4131</v>
      </c>
      <c r="Q283" s="99">
        <v>811.55619999999999</v>
      </c>
      <c r="R283" s="99">
        <v>31936</v>
      </c>
      <c r="S283" s="100">
        <v>37.726027397260275</v>
      </c>
    </row>
    <row r="284" spans="1:19" x14ac:dyDescent="0.25">
      <c r="A284" s="97">
        <v>5</v>
      </c>
      <c r="B284" s="99" t="s">
        <v>1271</v>
      </c>
      <c r="C284" s="101">
        <v>11278</v>
      </c>
      <c r="D284" s="99" t="s">
        <v>2262</v>
      </c>
      <c r="E284" s="99" t="s">
        <v>949</v>
      </c>
      <c r="F284" s="99" t="s">
        <v>954</v>
      </c>
      <c r="G284" s="99">
        <v>58</v>
      </c>
      <c r="H284" s="99">
        <v>0</v>
      </c>
      <c r="I284" s="99">
        <v>0</v>
      </c>
      <c r="J284" s="99">
        <v>0</v>
      </c>
      <c r="K284" s="99">
        <v>0</v>
      </c>
      <c r="L284" s="99">
        <v>0</v>
      </c>
      <c r="M284" s="99">
        <v>1</v>
      </c>
      <c r="N284" s="99">
        <v>0.54330000000000001</v>
      </c>
      <c r="O284" s="99">
        <v>3774</v>
      </c>
      <c r="P284" s="99">
        <v>10678</v>
      </c>
      <c r="Q284" s="99">
        <v>2050.4142000000002</v>
      </c>
      <c r="R284" s="99">
        <v>88738</v>
      </c>
      <c r="S284" s="100">
        <v>50.439300897496459</v>
      </c>
    </row>
    <row r="285" spans="1:19" x14ac:dyDescent="0.25">
      <c r="A285" s="97">
        <v>5</v>
      </c>
      <c r="B285" s="99" t="s">
        <v>1271</v>
      </c>
      <c r="C285" s="101">
        <v>11286</v>
      </c>
      <c r="D285" s="99" t="s">
        <v>2270</v>
      </c>
      <c r="E285" s="99" t="s">
        <v>949</v>
      </c>
      <c r="F285" s="99" t="s">
        <v>954</v>
      </c>
      <c r="G285" s="99">
        <v>46</v>
      </c>
      <c r="H285" s="99">
        <v>0</v>
      </c>
      <c r="I285" s="99">
        <v>0</v>
      </c>
      <c r="J285" s="99">
        <v>0</v>
      </c>
      <c r="K285" s="99">
        <v>0</v>
      </c>
      <c r="L285" s="99">
        <v>0</v>
      </c>
      <c r="M285" s="99">
        <v>1</v>
      </c>
      <c r="N285" s="99">
        <v>0.56469999999999998</v>
      </c>
      <c r="O285" s="99">
        <v>3501</v>
      </c>
      <c r="P285" s="99">
        <v>10608</v>
      </c>
      <c r="Q285" s="99">
        <v>1977.0146999999999</v>
      </c>
      <c r="R285" s="99">
        <v>95748</v>
      </c>
      <c r="S285" s="100">
        <v>63.180464562239429</v>
      </c>
    </row>
    <row r="286" spans="1:19" x14ac:dyDescent="0.25">
      <c r="A286" s="97">
        <v>5</v>
      </c>
      <c r="B286" s="99" t="s">
        <v>1271</v>
      </c>
      <c r="C286" s="101">
        <v>11288</v>
      </c>
      <c r="D286" s="99" t="s">
        <v>2272</v>
      </c>
      <c r="E286" s="99" t="s">
        <v>949</v>
      </c>
      <c r="F286" s="99" t="s">
        <v>954</v>
      </c>
      <c r="G286" s="99">
        <v>30</v>
      </c>
      <c r="H286" s="99">
        <v>0</v>
      </c>
      <c r="I286" s="99">
        <v>0</v>
      </c>
      <c r="J286" s="99">
        <v>0</v>
      </c>
      <c r="K286" s="99">
        <v>0</v>
      </c>
      <c r="L286" s="99">
        <v>0</v>
      </c>
      <c r="M286" s="99">
        <v>1</v>
      </c>
      <c r="N286" s="99">
        <v>0.4945</v>
      </c>
      <c r="O286" s="99">
        <v>2358</v>
      </c>
      <c r="P286" s="99">
        <v>6578</v>
      </c>
      <c r="Q286" s="99">
        <v>1166.0309999999999</v>
      </c>
      <c r="R286" s="99">
        <v>98141</v>
      </c>
      <c r="S286" s="100">
        <v>60.073059360730596</v>
      </c>
    </row>
    <row r="287" spans="1:19" ht="42" x14ac:dyDescent="0.25">
      <c r="A287" s="97">
        <v>5</v>
      </c>
      <c r="B287" s="99" t="s">
        <v>1271</v>
      </c>
      <c r="C287" s="101">
        <v>11279</v>
      </c>
      <c r="D287" s="99" t="s">
        <v>2263</v>
      </c>
      <c r="E287" s="99" t="s">
        <v>949</v>
      </c>
      <c r="F287" s="99" t="s">
        <v>954</v>
      </c>
      <c r="G287" s="99">
        <v>30</v>
      </c>
      <c r="H287" s="99">
        <v>0</v>
      </c>
      <c r="I287" s="99">
        <v>0</v>
      </c>
      <c r="J287" s="99">
        <v>0</v>
      </c>
      <c r="K287" s="99">
        <v>0</v>
      </c>
      <c r="L287" s="99">
        <v>0</v>
      </c>
      <c r="M287" s="99">
        <v>1</v>
      </c>
      <c r="N287" s="99">
        <v>0.54330000000000001</v>
      </c>
      <c r="O287" s="99">
        <v>2220</v>
      </c>
      <c r="P287" s="99">
        <v>5728</v>
      </c>
      <c r="Q287" s="99">
        <v>1206.1300000000001</v>
      </c>
      <c r="R287" s="99">
        <v>43765</v>
      </c>
      <c r="S287" s="100">
        <v>52.310502283105023</v>
      </c>
    </row>
    <row r="288" spans="1:19" x14ac:dyDescent="0.25">
      <c r="A288" s="97">
        <v>5</v>
      </c>
      <c r="B288" s="99" t="s">
        <v>1271</v>
      </c>
      <c r="C288" s="101">
        <v>11284</v>
      </c>
      <c r="D288" s="99" t="s">
        <v>2268</v>
      </c>
      <c r="E288" s="99" t="s">
        <v>949</v>
      </c>
      <c r="F288" s="99" t="s">
        <v>954</v>
      </c>
      <c r="G288" s="99">
        <v>30</v>
      </c>
      <c r="H288" s="99">
        <v>0</v>
      </c>
      <c r="I288" s="99">
        <v>0</v>
      </c>
      <c r="J288" s="99">
        <v>0</v>
      </c>
      <c r="K288" s="99">
        <v>0</v>
      </c>
      <c r="L288" s="99">
        <v>0</v>
      </c>
      <c r="M288" s="99">
        <v>1</v>
      </c>
      <c r="N288" s="99">
        <v>0.49409999999999998</v>
      </c>
      <c r="O288" s="99">
        <v>3999</v>
      </c>
      <c r="P288" s="99">
        <v>10771</v>
      </c>
      <c r="Q288" s="99">
        <v>1975.9059</v>
      </c>
      <c r="R288" s="99">
        <v>78788</v>
      </c>
      <c r="S288" s="100">
        <v>98.365296803652967</v>
      </c>
    </row>
    <row r="289" spans="1:19" ht="63" x14ac:dyDescent="0.25">
      <c r="A289" s="97">
        <v>5</v>
      </c>
      <c r="B289" s="99" t="s">
        <v>1271</v>
      </c>
      <c r="C289" s="101">
        <v>21948</v>
      </c>
      <c r="D289" s="99" t="s">
        <v>2274</v>
      </c>
      <c r="E289" s="99" t="s">
        <v>949</v>
      </c>
      <c r="F289" s="99" t="s">
        <v>954</v>
      </c>
      <c r="G289" s="99">
        <v>34</v>
      </c>
      <c r="H289" s="99">
        <v>0</v>
      </c>
      <c r="I289" s="99">
        <v>0</v>
      </c>
      <c r="J289" s="99">
        <v>0</v>
      </c>
      <c r="K289" s="99">
        <v>0</v>
      </c>
      <c r="L289" s="99">
        <v>0</v>
      </c>
      <c r="M289" s="99">
        <v>1</v>
      </c>
      <c r="N289" s="99">
        <v>0.46039999999999998</v>
      </c>
      <c r="O289" s="99">
        <v>2695</v>
      </c>
      <c r="P289" s="99">
        <v>6064</v>
      </c>
      <c r="Q289" s="99">
        <v>1240.778</v>
      </c>
      <c r="R289" s="99">
        <v>69258</v>
      </c>
      <c r="S289" s="100">
        <v>48.863819500402904</v>
      </c>
    </row>
    <row r="290" spans="1:19" x14ac:dyDescent="0.25">
      <c r="A290" s="97">
        <v>5</v>
      </c>
      <c r="B290" s="99" t="s">
        <v>1271</v>
      </c>
      <c r="C290" s="101">
        <v>14136</v>
      </c>
      <c r="D290" s="99" t="s">
        <v>2273</v>
      </c>
      <c r="E290" s="99" t="s">
        <v>949</v>
      </c>
      <c r="F290" s="99" t="s">
        <v>976</v>
      </c>
      <c r="G290" s="99">
        <v>16</v>
      </c>
      <c r="H290" s="99">
        <v>0</v>
      </c>
      <c r="I290" s="99">
        <v>0</v>
      </c>
      <c r="J290" s="99">
        <v>0</v>
      </c>
      <c r="K290" s="99">
        <v>0</v>
      </c>
      <c r="L290" s="99">
        <v>0</v>
      </c>
      <c r="M290" s="99">
        <v>0</v>
      </c>
      <c r="N290" s="99">
        <v>0.50270000000000004</v>
      </c>
      <c r="O290" s="99">
        <v>646</v>
      </c>
      <c r="P290" s="99">
        <v>1669</v>
      </c>
      <c r="Q290" s="99">
        <v>324.74419999999998</v>
      </c>
      <c r="R290" s="99">
        <v>20434</v>
      </c>
      <c r="S290" s="100">
        <v>28.578767123287673</v>
      </c>
    </row>
    <row r="291" spans="1:19" x14ac:dyDescent="0.25">
      <c r="A291" s="97">
        <v>5</v>
      </c>
      <c r="B291" s="99" t="s">
        <v>1287</v>
      </c>
      <c r="C291" s="101">
        <v>10679</v>
      </c>
      <c r="D291" s="99" t="s">
        <v>2275</v>
      </c>
      <c r="E291" s="99" t="s">
        <v>945</v>
      </c>
      <c r="F291" s="99" t="s">
        <v>946</v>
      </c>
      <c r="G291" s="99">
        <v>722</v>
      </c>
      <c r="H291" s="99">
        <v>30</v>
      </c>
      <c r="I291" s="99">
        <v>6</v>
      </c>
      <c r="J291" s="99">
        <v>6</v>
      </c>
      <c r="K291" s="99">
        <v>0</v>
      </c>
      <c r="L291" s="99">
        <v>42</v>
      </c>
      <c r="M291" s="99">
        <v>17</v>
      </c>
      <c r="N291" s="99">
        <v>1.8210999999999999</v>
      </c>
      <c r="O291" s="99">
        <v>53138</v>
      </c>
      <c r="P291" s="99">
        <v>261184</v>
      </c>
      <c r="Q291" s="99">
        <v>96769.62</v>
      </c>
      <c r="R291" s="99">
        <v>937398</v>
      </c>
      <c r="S291" s="100">
        <v>99.109778772815233</v>
      </c>
    </row>
    <row r="292" spans="1:19" x14ac:dyDescent="0.25">
      <c r="A292" s="97">
        <v>5</v>
      </c>
      <c r="B292" s="99" t="s">
        <v>1287</v>
      </c>
      <c r="C292" s="101">
        <v>11302</v>
      </c>
      <c r="D292" s="99" t="s">
        <v>2281</v>
      </c>
      <c r="E292" s="99" t="s">
        <v>949</v>
      </c>
      <c r="F292" s="99" t="s">
        <v>957</v>
      </c>
      <c r="G292" s="99">
        <v>120</v>
      </c>
      <c r="H292" s="99">
        <v>6</v>
      </c>
      <c r="I292" s="99">
        <v>2</v>
      </c>
      <c r="J292" s="99">
        <v>0</v>
      </c>
      <c r="K292" s="99">
        <v>0</v>
      </c>
      <c r="L292" s="99">
        <v>8</v>
      </c>
      <c r="M292" s="99">
        <v>2</v>
      </c>
      <c r="N292" s="99">
        <v>0.81040000000000001</v>
      </c>
      <c r="O292" s="99">
        <v>12082</v>
      </c>
      <c r="P292" s="99">
        <v>49914</v>
      </c>
      <c r="Q292" s="99">
        <v>9730</v>
      </c>
      <c r="R292" s="99">
        <v>388487</v>
      </c>
      <c r="S292" s="100">
        <v>113.95890410958904</v>
      </c>
    </row>
    <row r="293" spans="1:19" x14ac:dyDescent="0.25">
      <c r="A293" s="97">
        <v>5</v>
      </c>
      <c r="B293" s="99" t="s">
        <v>1287</v>
      </c>
      <c r="C293" s="101">
        <v>11297</v>
      </c>
      <c r="D293" s="99" t="s">
        <v>2276</v>
      </c>
      <c r="E293" s="99" t="s">
        <v>949</v>
      </c>
      <c r="F293" s="99" t="s">
        <v>950</v>
      </c>
      <c r="G293" s="99">
        <v>98</v>
      </c>
      <c r="H293" s="99">
        <v>0</v>
      </c>
      <c r="I293" s="99">
        <v>0</v>
      </c>
      <c r="J293" s="99">
        <v>0</v>
      </c>
      <c r="K293" s="99">
        <v>0</v>
      </c>
      <c r="L293" s="99">
        <v>0</v>
      </c>
      <c r="M293" s="99">
        <v>2</v>
      </c>
      <c r="N293" s="99">
        <v>0.66810000000000003</v>
      </c>
      <c r="O293" s="99">
        <v>9406</v>
      </c>
      <c r="P293" s="99">
        <v>30655</v>
      </c>
      <c r="Q293" s="99">
        <v>6282.35</v>
      </c>
      <c r="R293" s="99">
        <v>252428</v>
      </c>
      <c r="S293" s="100">
        <v>85.700307520268382</v>
      </c>
    </row>
    <row r="294" spans="1:19" x14ac:dyDescent="0.25">
      <c r="A294" s="97">
        <v>5</v>
      </c>
      <c r="B294" s="99" t="s">
        <v>1287</v>
      </c>
      <c r="C294" s="101">
        <v>11301</v>
      </c>
      <c r="D294" s="99" t="s">
        <v>2280</v>
      </c>
      <c r="E294" s="99" t="s">
        <v>949</v>
      </c>
      <c r="F294" s="99" t="s">
        <v>950</v>
      </c>
      <c r="G294" s="99">
        <v>79</v>
      </c>
      <c r="H294" s="99">
        <v>0</v>
      </c>
      <c r="I294" s="99">
        <v>0</v>
      </c>
      <c r="J294" s="99">
        <v>0</v>
      </c>
      <c r="K294" s="99">
        <v>0</v>
      </c>
      <c r="L294" s="99">
        <v>0</v>
      </c>
      <c r="M294" s="99">
        <v>1</v>
      </c>
      <c r="N294" s="99">
        <v>0.53339999999999999</v>
      </c>
      <c r="O294" s="99">
        <v>3544</v>
      </c>
      <c r="P294" s="99">
        <v>11473</v>
      </c>
      <c r="Q294" s="99">
        <v>1890.3696</v>
      </c>
      <c r="R294" s="99">
        <v>161739</v>
      </c>
      <c r="S294" s="100">
        <v>39.788451534593378</v>
      </c>
    </row>
    <row r="295" spans="1:19" x14ac:dyDescent="0.25">
      <c r="A295" s="97">
        <v>5</v>
      </c>
      <c r="B295" s="99" t="s">
        <v>1287</v>
      </c>
      <c r="C295" s="101">
        <v>11300</v>
      </c>
      <c r="D295" s="99" t="s">
        <v>2279</v>
      </c>
      <c r="E295" s="99" t="s">
        <v>949</v>
      </c>
      <c r="F295" s="99" t="s">
        <v>954</v>
      </c>
      <c r="G295" s="99">
        <v>38</v>
      </c>
      <c r="H295" s="99">
        <v>0</v>
      </c>
      <c r="I295" s="99">
        <v>0</v>
      </c>
      <c r="J295" s="99">
        <v>0</v>
      </c>
      <c r="K295" s="99">
        <v>0</v>
      </c>
      <c r="L295" s="99">
        <v>0</v>
      </c>
      <c r="M295" s="99">
        <v>1</v>
      </c>
      <c r="N295" s="99">
        <v>0.55769999999999997</v>
      </c>
      <c r="O295" s="99">
        <v>3302</v>
      </c>
      <c r="P295" s="99">
        <v>11110</v>
      </c>
      <c r="Q295" s="99">
        <v>1839.67</v>
      </c>
      <c r="R295" s="99">
        <v>211910</v>
      </c>
      <c r="S295" s="100">
        <v>80.100937274693578</v>
      </c>
    </row>
    <row r="296" spans="1:19" x14ac:dyDescent="0.25">
      <c r="A296" s="97">
        <v>5</v>
      </c>
      <c r="B296" s="99" t="s">
        <v>1287</v>
      </c>
      <c r="C296" s="101">
        <v>11298</v>
      </c>
      <c r="D296" s="99" t="s">
        <v>2277</v>
      </c>
      <c r="E296" s="99" t="s">
        <v>949</v>
      </c>
      <c r="F296" s="99" t="s">
        <v>954</v>
      </c>
      <c r="G296" s="99">
        <v>50</v>
      </c>
      <c r="H296" s="99">
        <v>0</v>
      </c>
      <c r="I296" s="99">
        <v>0</v>
      </c>
      <c r="J296" s="99">
        <v>0</v>
      </c>
      <c r="K296" s="99">
        <v>0</v>
      </c>
      <c r="L296" s="99">
        <v>0</v>
      </c>
      <c r="M296" s="99">
        <v>1</v>
      </c>
      <c r="N296" s="99">
        <v>0.56420000000000003</v>
      </c>
      <c r="O296" s="99">
        <v>4035</v>
      </c>
      <c r="P296" s="99">
        <v>13323</v>
      </c>
      <c r="Q296" s="99">
        <v>2278.9679999999998</v>
      </c>
      <c r="R296" s="99">
        <v>164268</v>
      </c>
      <c r="S296" s="100">
        <v>73.0027397260274</v>
      </c>
    </row>
    <row r="297" spans="1:19" x14ac:dyDescent="0.25">
      <c r="A297" s="97">
        <v>5</v>
      </c>
      <c r="B297" s="99" t="s">
        <v>1287</v>
      </c>
      <c r="C297" s="101">
        <v>11303</v>
      </c>
      <c r="D297" s="99" t="s">
        <v>2282</v>
      </c>
      <c r="E297" s="99" t="s">
        <v>949</v>
      </c>
      <c r="F297" s="99" t="s">
        <v>954</v>
      </c>
      <c r="G297" s="99">
        <v>30</v>
      </c>
      <c r="H297" s="99">
        <v>0</v>
      </c>
      <c r="I297" s="99">
        <v>0</v>
      </c>
      <c r="J297" s="99">
        <v>0</v>
      </c>
      <c r="K297" s="99">
        <v>0</v>
      </c>
      <c r="L297" s="99">
        <v>0</v>
      </c>
      <c r="M297" s="99">
        <v>1</v>
      </c>
      <c r="N297" s="99">
        <v>0.54190000000000005</v>
      </c>
      <c r="O297" s="99">
        <v>2828</v>
      </c>
      <c r="P297" s="99">
        <v>7821</v>
      </c>
      <c r="Q297" s="99">
        <v>1532.49</v>
      </c>
      <c r="R297" s="99">
        <v>161463</v>
      </c>
      <c r="S297" s="100">
        <v>71.424657534246577</v>
      </c>
    </row>
    <row r="298" spans="1:19" x14ac:dyDescent="0.25">
      <c r="A298" s="97">
        <v>5</v>
      </c>
      <c r="B298" s="99" t="s">
        <v>1287</v>
      </c>
      <c r="C298" s="101">
        <v>13819</v>
      </c>
      <c r="D298" s="99" t="s">
        <v>2283</v>
      </c>
      <c r="E298" s="99" t="s">
        <v>949</v>
      </c>
      <c r="F298" s="99" t="s">
        <v>954</v>
      </c>
      <c r="G298" s="99">
        <v>30</v>
      </c>
      <c r="H298" s="99">
        <v>0</v>
      </c>
      <c r="I298" s="99">
        <v>0</v>
      </c>
      <c r="J298" s="99">
        <v>0</v>
      </c>
      <c r="K298" s="99">
        <v>0</v>
      </c>
      <c r="L298" s="99">
        <v>0</v>
      </c>
      <c r="M298" s="99">
        <v>1</v>
      </c>
      <c r="N298" s="99">
        <v>0.83879999999999999</v>
      </c>
      <c r="O298" s="99">
        <v>1209</v>
      </c>
      <c r="P298" s="99">
        <v>5942</v>
      </c>
      <c r="Q298" s="99">
        <v>1014.06</v>
      </c>
      <c r="R298" s="99">
        <v>123991</v>
      </c>
      <c r="S298" s="100">
        <v>54.264840182648399</v>
      </c>
    </row>
    <row r="299" spans="1:19" x14ac:dyDescent="0.25">
      <c r="A299" s="97">
        <v>5</v>
      </c>
      <c r="B299" s="99" t="s">
        <v>1287</v>
      </c>
      <c r="C299" s="101">
        <v>11299</v>
      </c>
      <c r="D299" s="99" t="s">
        <v>2278</v>
      </c>
      <c r="E299" s="99" t="s">
        <v>949</v>
      </c>
      <c r="F299" s="99" t="s">
        <v>954</v>
      </c>
      <c r="G299" s="99">
        <v>58</v>
      </c>
      <c r="H299" s="99">
        <v>0</v>
      </c>
      <c r="I299" s="99">
        <v>0</v>
      </c>
      <c r="J299" s="99">
        <v>0</v>
      </c>
      <c r="K299" s="99">
        <v>0</v>
      </c>
      <c r="L299" s="99">
        <v>0</v>
      </c>
      <c r="M299" s="99">
        <v>1</v>
      </c>
      <c r="N299" s="99">
        <v>0.55169999999999997</v>
      </c>
      <c r="O299" s="99">
        <v>4633</v>
      </c>
      <c r="P299" s="99">
        <v>13227</v>
      </c>
      <c r="Q299" s="99">
        <v>2556.09</v>
      </c>
      <c r="R299" s="99">
        <v>188668</v>
      </c>
      <c r="S299" s="100">
        <v>62.479924421350965</v>
      </c>
    </row>
    <row r="300" spans="1:19" x14ac:dyDescent="0.25">
      <c r="A300" s="97">
        <v>5</v>
      </c>
      <c r="B300" s="99" t="s">
        <v>1297</v>
      </c>
      <c r="C300" s="101">
        <v>10737</v>
      </c>
      <c r="D300" s="99" t="s">
        <v>2284</v>
      </c>
      <c r="E300" s="99" t="s">
        <v>982</v>
      </c>
      <c r="F300" s="99" t="s">
        <v>1009</v>
      </c>
      <c r="G300" s="99">
        <v>278</v>
      </c>
      <c r="H300" s="99">
        <v>8</v>
      </c>
      <c r="I300" s="99">
        <v>8</v>
      </c>
      <c r="J300" s="99">
        <v>0</v>
      </c>
      <c r="K300" s="99">
        <v>0</v>
      </c>
      <c r="L300" s="99">
        <v>16</v>
      </c>
      <c r="M300" s="99">
        <v>5</v>
      </c>
      <c r="N300" s="99">
        <v>1.446</v>
      </c>
      <c r="O300" s="99">
        <v>15085</v>
      </c>
      <c r="P300" s="99">
        <v>81431</v>
      </c>
      <c r="Q300" s="99">
        <v>21812.91</v>
      </c>
      <c r="R300" s="99">
        <v>323828</v>
      </c>
      <c r="S300" s="100">
        <v>80.251305804671333</v>
      </c>
    </row>
    <row r="301" spans="1:19" x14ac:dyDescent="0.25">
      <c r="A301" s="97">
        <v>5</v>
      </c>
      <c r="B301" s="99" t="s">
        <v>1297</v>
      </c>
      <c r="C301" s="101">
        <v>11320</v>
      </c>
      <c r="D301" s="99" t="s">
        <v>2290</v>
      </c>
      <c r="E301" s="99" t="s">
        <v>982</v>
      </c>
      <c r="F301" s="99" t="s">
        <v>1009</v>
      </c>
      <c r="G301" s="99">
        <v>340</v>
      </c>
      <c r="H301" s="99">
        <v>14</v>
      </c>
      <c r="I301" s="99">
        <v>8</v>
      </c>
      <c r="J301" s="99">
        <v>5</v>
      </c>
      <c r="K301" s="99">
        <v>0</v>
      </c>
      <c r="L301" s="99">
        <v>27</v>
      </c>
      <c r="M301" s="99">
        <v>10</v>
      </c>
      <c r="N301" s="99">
        <v>1.5259</v>
      </c>
      <c r="O301" s="99">
        <v>20603</v>
      </c>
      <c r="P301" s="99">
        <v>125448</v>
      </c>
      <c r="Q301" s="99">
        <v>30938.02</v>
      </c>
      <c r="R301" s="99">
        <v>458199</v>
      </c>
      <c r="S301" s="100">
        <v>101.08622078968574</v>
      </c>
    </row>
    <row r="302" spans="1:19" x14ac:dyDescent="0.25">
      <c r="A302" s="97">
        <v>5</v>
      </c>
      <c r="B302" s="99" t="s">
        <v>1297</v>
      </c>
      <c r="C302" s="101">
        <v>11317</v>
      </c>
      <c r="D302" s="99" t="s">
        <v>2287</v>
      </c>
      <c r="E302" s="99" t="s">
        <v>949</v>
      </c>
      <c r="F302" s="99" t="s">
        <v>957</v>
      </c>
      <c r="G302" s="99">
        <v>150</v>
      </c>
      <c r="H302" s="99">
        <v>6</v>
      </c>
      <c r="I302" s="99">
        <v>4</v>
      </c>
      <c r="J302" s="99">
        <v>0</v>
      </c>
      <c r="K302" s="99">
        <v>0</v>
      </c>
      <c r="L302" s="99">
        <v>10</v>
      </c>
      <c r="M302" s="99">
        <v>3</v>
      </c>
      <c r="N302" s="99">
        <v>0.8075</v>
      </c>
      <c r="O302" s="99">
        <v>11923</v>
      </c>
      <c r="P302" s="99">
        <v>47857</v>
      </c>
      <c r="Q302" s="99">
        <v>9627.84</v>
      </c>
      <c r="R302" s="99">
        <v>179197</v>
      </c>
      <c r="S302" s="100">
        <v>87.410045662100458</v>
      </c>
    </row>
    <row r="303" spans="1:19" x14ac:dyDescent="0.25">
      <c r="A303" s="97">
        <v>5</v>
      </c>
      <c r="B303" s="99" t="s">
        <v>1297</v>
      </c>
      <c r="C303" s="101">
        <v>11315</v>
      </c>
      <c r="D303" s="99" t="s">
        <v>2285</v>
      </c>
      <c r="E303" s="99" t="s">
        <v>949</v>
      </c>
      <c r="F303" s="99" t="s">
        <v>954</v>
      </c>
      <c r="G303" s="99">
        <v>36</v>
      </c>
      <c r="H303" s="99">
        <v>0</v>
      </c>
      <c r="I303" s="99">
        <v>0</v>
      </c>
      <c r="J303" s="99">
        <v>0</v>
      </c>
      <c r="K303" s="99">
        <v>0</v>
      </c>
      <c r="L303" s="99">
        <v>0</v>
      </c>
      <c r="M303" s="99">
        <v>0</v>
      </c>
      <c r="N303" s="99">
        <v>0.57199999999999995</v>
      </c>
      <c r="O303" s="99">
        <v>2843</v>
      </c>
      <c r="P303" s="99">
        <v>8662</v>
      </c>
      <c r="Q303" s="99">
        <v>1632.44</v>
      </c>
      <c r="R303" s="99">
        <v>115216</v>
      </c>
      <c r="S303" s="100">
        <v>65.920852359208524</v>
      </c>
    </row>
    <row r="304" spans="1:19" x14ac:dyDescent="0.25">
      <c r="A304" s="97">
        <v>5</v>
      </c>
      <c r="B304" s="99" t="s">
        <v>1297</v>
      </c>
      <c r="C304" s="101">
        <v>11316</v>
      </c>
      <c r="D304" s="99" t="s">
        <v>2286</v>
      </c>
      <c r="E304" s="99" t="s">
        <v>949</v>
      </c>
      <c r="F304" s="99" t="s">
        <v>954</v>
      </c>
      <c r="G304" s="99">
        <v>60</v>
      </c>
      <c r="H304" s="99">
        <v>0</v>
      </c>
      <c r="I304" s="99">
        <v>0</v>
      </c>
      <c r="J304" s="99">
        <v>0</v>
      </c>
      <c r="K304" s="99">
        <v>0</v>
      </c>
      <c r="L304" s="99">
        <v>0</v>
      </c>
      <c r="M304" s="99">
        <v>1</v>
      </c>
      <c r="N304" s="99">
        <v>0.71560000000000001</v>
      </c>
      <c r="O304" s="99">
        <v>5118</v>
      </c>
      <c r="P304" s="99">
        <v>15485</v>
      </c>
      <c r="Q304" s="99">
        <v>3662.4407999999999</v>
      </c>
      <c r="R304" s="99">
        <v>120690</v>
      </c>
      <c r="S304" s="100">
        <v>70.707762557077629</v>
      </c>
    </row>
    <row r="305" spans="1:19" x14ac:dyDescent="0.25">
      <c r="A305" s="97">
        <v>5</v>
      </c>
      <c r="B305" s="99" t="s">
        <v>1297</v>
      </c>
      <c r="C305" s="101">
        <v>11318</v>
      </c>
      <c r="D305" s="99" t="s">
        <v>2288</v>
      </c>
      <c r="E305" s="99" t="s">
        <v>949</v>
      </c>
      <c r="F305" s="99" t="s">
        <v>954</v>
      </c>
      <c r="G305" s="99">
        <v>36</v>
      </c>
      <c r="H305" s="99">
        <v>0</v>
      </c>
      <c r="I305" s="99">
        <v>0</v>
      </c>
      <c r="J305" s="99">
        <v>0</v>
      </c>
      <c r="K305" s="99">
        <v>0</v>
      </c>
      <c r="L305" s="99">
        <v>0</v>
      </c>
      <c r="M305" s="99">
        <v>1</v>
      </c>
      <c r="N305" s="99">
        <v>0.59870000000000001</v>
      </c>
      <c r="O305" s="99">
        <v>3505</v>
      </c>
      <c r="P305" s="99">
        <v>12056</v>
      </c>
      <c r="Q305" s="99">
        <v>2098.4434999999999</v>
      </c>
      <c r="R305" s="99">
        <v>68240</v>
      </c>
      <c r="S305" s="100">
        <v>91.7503805175038</v>
      </c>
    </row>
    <row r="306" spans="1:19" x14ac:dyDescent="0.25">
      <c r="A306" s="97">
        <v>5</v>
      </c>
      <c r="B306" s="99" t="s">
        <v>1297</v>
      </c>
      <c r="C306" s="101">
        <v>11319</v>
      </c>
      <c r="D306" s="99" t="s">
        <v>2289</v>
      </c>
      <c r="E306" s="99" t="s">
        <v>949</v>
      </c>
      <c r="F306" s="99" t="s">
        <v>954</v>
      </c>
      <c r="G306" s="99">
        <v>60</v>
      </c>
      <c r="H306" s="99">
        <v>0</v>
      </c>
      <c r="I306" s="99">
        <v>0</v>
      </c>
      <c r="J306" s="99">
        <v>0</v>
      </c>
      <c r="K306" s="99">
        <v>0</v>
      </c>
      <c r="L306" s="99">
        <v>0</v>
      </c>
      <c r="M306" s="99">
        <v>2</v>
      </c>
      <c r="N306" s="99">
        <v>0.64649999999999996</v>
      </c>
      <c r="O306" s="99">
        <v>4605</v>
      </c>
      <c r="P306" s="99">
        <v>14733</v>
      </c>
      <c r="Q306" s="99">
        <v>2977.13</v>
      </c>
      <c r="R306" s="99">
        <v>156255</v>
      </c>
      <c r="S306" s="100">
        <v>67.273972602739732</v>
      </c>
    </row>
    <row r="307" spans="1:19" x14ac:dyDescent="0.25">
      <c r="A307" s="97">
        <v>5</v>
      </c>
      <c r="B307" s="99" t="s">
        <v>1297</v>
      </c>
      <c r="C307" s="101">
        <v>11321</v>
      </c>
      <c r="D307" s="99" t="s">
        <v>2291</v>
      </c>
      <c r="E307" s="99" t="s">
        <v>949</v>
      </c>
      <c r="F307" s="99" t="s">
        <v>954</v>
      </c>
      <c r="G307" s="99">
        <v>60</v>
      </c>
      <c r="H307" s="99">
        <v>0</v>
      </c>
      <c r="I307" s="99">
        <v>0</v>
      </c>
      <c r="J307" s="99">
        <v>0</v>
      </c>
      <c r="K307" s="99">
        <v>0</v>
      </c>
      <c r="L307" s="99">
        <v>0</v>
      </c>
      <c r="M307" s="99">
        <v>1</v>
      </c>
      <c r="N307" s="99">
        <v>0.79269999999999996</v>
      </c>
      <c r="O307" s="99">
        <v>5223</v>
      </c>
      <c r="P307" s="99">
        <v>18765</v>
      </c>
      <c r="Q307" s="99">
        <v>4140.2721000000001</v>
      </c>
      <c r="R307" s="99">
        <v>163120</v>
      </c>
      <c r="S307" s="100">
        <v>85.68493150684931</v>
      </c>
    </row>
    <row r="308" spans="1:19" x14ac:dyDescent="0.25">
      <c r="A308" s="97">
        <v>5</v>
      </c>
      <c r="B308" s="99" t="s">
        <v>1306</v>
      </c>
      <c r="C308" s="101">
        <v>10736</v>
      </c>
      <c r="D308" s="99" t="s">
        <v>2292</v>
      </c>
      <c r="E308" s="99" t="s">
        <v>982</v>
      </c>
      <c r="F308" s="99" t="s">
        <v>1009</v>
      </c>
      <c r="G308" s="99">
        <v>447</v>
      </c>
      <c r="H308" s="99">
        <v>18</v>
      </c>
      <c r="I308" s="99">
        <v>10</v>
      </c>
      <c r="J308" s="99">
        <v>0</v>
      </c>
      <c r="K308" s="99">
        <v>8</v>
      </c>
      <c r="L308" s="99">
        <v>36</v>
      </c>
      <c r="M308" s="99">
        <v>8</v>
      </c>
      <c r="N308" s="99">
        <v>1.2242999999999999</v>
      </c>
      <c r="O308" s="99">
        <v>29486</v>
      </c>
      <c r="P308" s="99">
        <v>141629</v>
      </c>
      <c r="Q308" s="99">
        <v>38646.253799999999</v>
      </c>
      <c r="R308" s="99">
        <v>475820</v>
      </c>
      <c r="S308" s="100">
        <v>86.806411081486928</v>
      </c>
    </row>
    <row r="309" spans="1:19" x14ac:dyDescent="0.25">
      <c r="A309" s="97">
        <v>5</v>
      </c>
      <c r="B309" s="99" t="s">
        <v>1306</v>
      </c>
      <c r="C309" s="101">
        <v>11310</v>
      </c>
      <c r="D309" s="99" t="s">
        <v>2295</v>
      </c>
      <c r="E309" s="99" t="s">
        <v>949</v>
      </c>
      <c r="F309" s="99" t="s">
        <v>957</v>
      </c>
      <c r="G309" s="99">
        <v>84</v>
      </c>
      <c r="H309" s="99">
        <v>2</v>
      </c>
      <c r="I309" s="99">
        <v>2</v>
      </c>
      <c r="J309" s="99">
        <v>0</v>
      </c>
      <c r="K309" s="99">
        <v>0</v>
      </c>
      <c r="L309" s="99">
        <v>4</v>
      </c>
      <c r="M309" s="99">
        <v>3</v>
      </c>
      <c r="N309" s="99">
        <v>0.60009999999999997</v>
      </c>
      <c r="O309" s="99">
        <v>8289</v>
      </c>
      <c r="P309" s="99">
        <v>23181</v>
      </c>
      <c r="Q309" s="99">
        <v>4974.2299999999996</v>
      </c>
      <c r="R309" s="99">
        <v>204142</v>
      </c>
      <c r="S309" s="100">
        <v>75.606653620352247</v>
      </c>
    </row>
    <row r="310" spans="1:19" x14ac:dyDescent="0.25">
      <c r="A310" s="97">
        <v>5</v>
      </c>
      <c r="B310" s="99" t="s">
        <v>1306</v>
      </c>
      <c r="C310" s="101">
        <v>11311</v>
      </c>
      <c r="D310" s="99" t="s">
        <v>2296</v>
      </c>
      <c r="E310" s="99" t="s">
        <v>949</v>
      </c>
      <c r="F310" s="99" t="s">
        <v>950</v>
      </c>
      <c r="G310" s="99">
        <v>74</v>
      </c>
      <c r="H310" s="99">
        <v>0</v>
      </c>
      <c r="I310" s="99">
        <v>0</v>
      </c>
      <c r="J310" s="99">
        <v>0</v>
      </c>
      <c r="K310" s="99">
        <v>0</v>
      </c>
      <c r="L310" s="99">
        <v>0</v>
      </c>
      <c r="M310" s="99">
        <v>1</v>
      </c>
      <c r="N310" s="99">
        <v>0.60850000000000004</v>
      </c>
      <c r="O310" s="99">
        <v>5861</v>
      </c>
      <c r="P310" s="99">
        <v>16624</v>
      </c>
      <c r="Q310" s="99">
        <v>3566.4185000000002</v>
      </c>
      <c r="R310" s="99">
        <v>194901</v>
      </c>
      <c r="S310" s="100">
        <v>61.547574972232503</v>
      </c>
    </row>
    <row r="311" spans="1:19" x14ac:dyDescent="0.25">
      <c r="A311" s="97">
        <v>5</v>
      </c>
      <c r="B311" s="99" t="s">
        <v>1306</v>
      </c>
      <c r="C311" s="101">
        <v>11314</v>
      </c>
      <c r="D311" s="99" t="s">
        <v>2299</v>
      </c>
      <c r="E311" s="99" t="s">
        <v>949</v>
      </c>
      <c r="F311" s="99" t="s">
        <v>954</v>
      </c>
      <c r="G311" s="99">
        <v>30</v>
      </c>
      <c r="H311" s="99">
        <v>0</v>
      </c>
      <c r="I311" s="99">
        <v>0</v>
      </c>
      <c r="J311" s="99">
        <v>0</v>
      </c>
      <c r="K311" s="99">
        <v>0</v>
      </c>
      <c r="L311" s="99">
        <v>0</v>
      </c>
      <c r="M311" s="99">
        <v>1</v>
      </c>
      <c r="N311" s="99">
        <v>0.53169999999999995</v>
      </c>
      <c r="O311" s="99">
        <v>1817</v>
      </c>
      <c r="P311" s="99">
        <v>5069</v>
      </c>
      <c r="Q311" s="99">
        <v>966.09889999999996</v>
      </c>
      <c r="R311" s="99">
        <v>74872</v>
      </c>
      <c r="S311" s="100">
        <v>46.292237442922378</v>
      </c>
    </row>
    <row r="312" spans="1:19" x14ac:dyDescent="0.25">
      <c r="A312" s="97">
        <v>5</v>
      </c>
      <c r="B312" s="99" t="s">
        <v>1306</v>
      </c>
      <c r="C312" s="101">
        <v>11308</v>
      </c>
      <c r="D312" s="99" t="s">
        <v>2293</v>
      </c>
      <c r="E312" s="99" t="s">
        <v>949</v>
      </c>
      <c r="F312" s="99" t="s">
        <v>954</v>
      </c>
      <c r="G312" s="99">
        <v>30</v>
      </c>
      <c r="H312" s="99">
        <v>0</v>
      </c>
      <c r="I312" s="99">
        <v>0</v>
      </c>
      <c r="J312" s="99">
        <v>0</v>
      </c>
      <c r="K312" s="99">
        <v>0</v>
      </c>
      <c r="L312" s="99">
        <v>0</v>
      </c>
      <c r="M312" s="99">
        <v>1</v>
      </c>
      <c r="N312" s="99">
        <v>0.61260000000000003</v>
      </c>
      <c r="O312" s="99">
        <v>2550</v>
      </c>
      <c r="P312" s="99">
        <v>7152</v>
      </c>
      <c r="Q312" s="99">
        <v>1562.13</v>
      </c>
      <c r="R312" s="99">
        <v>110612</v>
      </c>
      <c r="S312" s="100">
        <v>65.31506849315069</v>
      </c>
    </row>
    <row r="313" spans="1:19" x14ac:dyDescent="0.25">
      <c r="A313" s="97">
        <v>5</v>
      </c>
      <c r="B313" s="99" t="s">
        <v>1306</v>
      </c>
      <c r="C313" s="101">
        <v>11312</v>
      </c>
      <c r="D313" s="99" t="s">
        <v>2297</v>
      </c>
      <c r="E313" s="99" t="s">
        <v>949</v>
      </c>
      <c r="F313" s="99" t="s">
        <v>954</v>
      </c>
      <c r="G313" s="99">
        <v>30</v>
      </c>
      <c r="H313" s="99">
        <v>0</v>
      </c>
      <c r="I313" s="99">
        <v>0</v>
      </c>
      <c r="J313" s="99">
        <v>0</v>
      </c>
      <c r="K313" s="99">
        <v>0</v>
      </c>
      <c r="L313" s="99">
        <v>0</v>
      </c>
      <c r="M313" s="99">
        <v>1</v>
      </c>
      <c r="N313" s="99">
        <v>0.56979999999999997</v>
      </c>
      <c r="O313" s="99">
        <v>2585</v>
      </c>
      <c r="P313" s="99">
        <v>8070</v>
      </c>
      <c r="Q313" s="99">
        <v>1472.933</v>
      </c>
      <c r="R313" s="99">
        <v>131965</v>
      </c>
      <c r="S313" s="100">
        <v>73.698630136986296</v>
      </c>
    </row>
    <row r="314" spans="1:19" x14ac:dyDescent="0.25">
      <c r="A314" s="97">
        <v>5</v>
      </c>
      <c r="B314" s="99" t="s">
        <v>1306</v>
      </c>
      <c r="C314" s="101">
        <v>11313</v>
      </c>
      <c r="D314" s="99" t="s">
        <v>2298</v>
      </c>
      <c r="E314" s="99" t="s">
        <v>949</v>
      </c>
      <c r="F314" s="99" t="s">
        <v>954</v>
      </c>
      <c r="G314" s="99">
        <v>30</v>
      </c>
      <c r="H314" s="99">
        <v>0</v>
      </c>
      <c r="I314" s="99">
        <v>0</v>
      </c>
      <c r="J314" s="99">
        <v>0</v>
      </c>
      <c r="K314" s="99">
        <v>0</v>
      </c>
      <c r="L314" s="99">
        <v>0</v>
      </c>
      <c r="M314" s="99">
        <v>1</v>
      </c>
      <c r="N314" s="99">
        <v>0.63400000000000001</v>
      </c>
      <c r="O314" s="99">
        <v>1909</v>
      </c>
      <c r="P314" s="99">
        <v>5604</v>
      </c>
      <c r="Q314" s="99">
        <v>1210.306</v>
      </c>
      <c r="R314" s="99">
        <v>112287</v>
      </c>
      <c r="S314" s="100">
        <v>51.178082191780824</v>
      </c>
    </row>
    <row r="315" spans="1:19" x14ac:dyDescent="0.25">
      <c r="A315" s="97">
        <v>5</v>
      </c>
      <c r="B315" s="99" t="s">
        <v>1306</v>
      </c>
      <c r="C315" s="101">
        <v>11309</v>
      </c>
      <c r="D315" s="99" t="s">
        <v>2294</v>
      </c>
      <c r="E315" s="99" t="s">
        <v>949</v>
      </c>
      <c r="F315" s="99" t="s">
        <v>954</v>
      </c>
      <c r="G315" s="99">
        <v>28</v>
      </c>
      <c r="H315" s="99">
        <v>0</v>
      </c>
      <c r="I315" s="99">
        <v>0</v>
      </c>
      <c r="J315" s="99">
        <v>0</v>
      </c>
      <c r="K315" s="99">
        <v>0</v>
      </c>
      <c r="L315" s="99">
        <v>0</v>
      </c>
      <c r="M315" s="99">
        <v>1</v>
      </c>
      <c r="N315" s="99">
        <v>0.54410000000000003</v>
      </c>
      <c r="O315" s="99">
        <v>1838</v>
      </c>
      <c r="P315" s="99">
        <v>5370</v>
      </c>
      <c r="Q315" s="99">
        <v>1000.0558</v>
      </c>
      <c r="R315" s="99">
        <v>53069</v>
      </c>
      <c r="S315" s="100">
        <v>52.544031311154598</v>
      </c>
    </row>
    <row r="316" spans="1:19" x14ac:dyDescent="0.25">
      <c r="A316" s="97">
        <v>5</v>
      </c>
      <c r="B316" s="99" t="s">
        <v>1315</v>
      </c>
      <c r="C316" s="101">
        <v>10677</v>
      </c>
      <c r="D316" s="99" t="s">
        <v>2300</v>
      </c>
      <c r="E316" s="99" t="s">
        <v>945</v>
      </c>
      <c r="F316" s="99" t="s">
        <v>946</v>
      </c>
      <c r="G316" s="99">
        <v>855</v>
      </c>
      <c r="H316" s="99">
        <v>42</v>
      </c>
      <c r="I316" s="99">
        <v>8</v>
      </c>
      <c r="J316" s="99">
        <v>8</v>
      </c>
      <c r="K316" s="99">
        <v>0</v>
      </c>
      <c r="L316" s="99">
        <v>58</v>
      </c>
      <c r="M316" s="99">
        <v>13</v>
      </c>
      <c r="N316" s="99">
        <v>1.8584000000000001</v>
      </c>
      <c r="O316" s="99">
        <v>42757</v>
      </c>
      <c r="P316" s="99">
        <v>250967</v>
      </c>
      <c r="Q316" s="99">
        <v>79325.91</v>
      </c>
      <c r="R316" s="99">
        <v>1114304</v>
      </c>
      <c r="S316" s="100">
        <v>80.418809581030203</v>
      </c>
    </row>
    <row r="317" spans="1:19" x14ac:dyDescent="0.25">
      <c r="A317" s="97">
        <v>5</v>
      </c>
      <c r="B317" s="99" t="s">
        <v>1315</v>
      </c>
      <c r="C317" s="101">
        <v>10729</v>
      </c>
      <c r="D317" s="99" t="s">
        <v>2302</v>
      </c>
      <c r="E317" s="99" t="s">
        <v>982</v>
      </c>
      <c r="F317" s="99" t="s">
        <v>1009</v>
      </c>
      <c r="G317" s="99">
        <v>350</v>
      </c>
      <c r="H317" s="99">
        <v>12</v>
      </c>
      <c r="I317" s="99">
        <v>8</v>
      </c>
      <c r="J317" s="99">
        <v>0</v>
      </c>
      <c r="K317" s="99">
        <v>8</v>
      </c>
      <c r="L317" s="99">
        <v>28</v>
      </c>
      <c r="M317" s="99">
        <v>6</v>
      </c>
      <c r="N317" s="99">
        <v>1.1419999999999999</v>
      </c>
      <c r="O317" s="99">
        <v>18945</v>
      </c>
      <c r="P317" s="99">
        <v>84030</v>
      </c>
      <c r="Q317" s="99">
        <v>21635.043600000001</v>
      </c>
      <c r="R317" s="99">
        <v>419546</v>
      </c>
      <c r="S317" s="100">
        <v>65.776908023483372</v>
      </c>
    </row>
    <row r="318" spans="1:19" x14ac:dyDescent="0.25">
      <c r="A318" s="97">
        <v>5</v>
      </c>
      <c r="B318" s="99" t="s">
        <v>1315</v>
      </c>
      <c r="C318" s="101">
        <v>10728</v>
      </c>
      <c r="D318" s="99" t="s">
        <v>2301</v>
      </c>
      <c r="E318" s="99" t="s">
        <v>982</v>
      </c>
      <c r="F318" s="99" t="s">
        <v>983</v>
      </c>
      <c r="G318" s="99">
        <v>272</v>
      </c>
      <c r="H318" s="99">
        <v>8</v>
      </c>
      <c r="I318" s="99">
        <v>3</v>
      </c>
      <c r="J318" s="99">
        <v>2</v>
      </c>
      <c r="K318" s="99">
        <v>0</v>
      </c>
      <c r="L318" s="99">
        <v>13</v>
      </c>
      <c r="M318" s="99">
        <v>6</v>
      </c>
      <c r="N318" s="99">
        <v>1.1202000000000001</v>
      </c>
      <c r="O318" s="99">
        <v>12212</v>
      </c>
      <c r="P318" s="99">
        <v>67018</v>
      </c>
      <c r="Q318" s="99">
        <v>13679.8824</v>
      </c>
      <c r="R318" s="99">
        <v>252082</v>
      </c>
      <c r="S318" s="100">
        <v>67.504029008863824</v>
      </c>
    </row>
    <row r="319" spans="1:19" x14ac:dyDescent="0.25">
      <c r="A319" s="97">
        <v>5</v>
      </c>
      <c r="B319" s="99" t="s">
        <v>1315</v>
      </c>
      <c r="C319" s="101">
        <v>10730</v>
      </c>
      <c r="D319" s="99" t="s">
        <v>2303</v>
      </c>
      <c r="E319" s="99" t="s">
        <v>982</v>
      </c>
      <c r="F319" s="99" t="s">
        <v>983</v>
      </c>
      <c r="G319" s="99">
        <v>340</v>
      </c>
      <c r="H319" s="99">
        <v>12</v>
      </c>
      <c r="I319" s="99">
        <v>5</v>
      </c>
      <c r="J319" s="99">
        <v>0</v>
      </c>
      <c r="K319" s="99">
        <v>0</v>
      </c>
      <c r="L319" s="99">
        <v>17</v>
      </c>
      <c r="M319" s="99">
        <v>5</v>
      </c>
      <c r="N319" s="99">
        <v>1.1081000000000001</v>
      </c>
      <c r="O319" s="99">
        <v>15541</v>
      </c>
      <c r="P319" s="99">
        <v>87286</v>
      </c>
      <c r="Q319" s="99">
        <v>17221</v>
      </c>
      <c r="R319" s="99">
        <v>334322</v>
      </c>
      <c r="S319" s="100">
        <v>70.335213537469784</v>
      </c>
    </row>
    <row r="320" spans="1:19" ht="42" x14ac:dyDescent="0.25">
      <c r="A320" s="97">
        <v>5</v>
      </c>
      <c r="B320" s="99" t="s">
        <v>1315</v>
      </c>
      <c r="C320" s="101">
        <v>11458</v>
      </c>
      <c r="D320" s="99" t="s">
        <v>2309</v>
      </c>
      <c r="E320" s="99" t="s">
        <v>949</v>
      </c>
      <c r="F320" s="99" t="s">
        <v>950</v>
      </c>
      <c r="G320" s="99">
        <v>60</v>
      </c>
      <c r="H320" s="99">
        <v>0</v>
      </c>
      <c r="I320" s="99">
        <v>0</v>
      </c>
      <c r="J320" s="99">
        <v>0</v>
      </c>
      <c r="K320" s="99">
        <v>0</v>
      </c>
      <c r="L320" s="99">
        <v>0</v>
      </c>
      <c r="M320" s="99">
        <v>1</v>
      </c>
      <c r="N320" s="99">
        <v>0.76670000000000005</v>
      </c>
      <c r="O320" s="99">
        <v>4951</v>
      </c>
      <c r="P320" s="99">
        <v>18218</v>
      </c>
      <c r="Q320" s="99">
        <v>3795.9317000000001</v>
      </c>
      <c r="R320" s="99">
        <v>164240</v>
      </c>
      <c r="S320" s="100">
        <v>83.18721461187215</v>
      </c>
    </row>
    <row r="321" spans="1:19" x14ac:dyDescent="0.25">
      <c r="A321" s="97">
        <v>5</v>
      </c>
      <c r="B321" s="99" t="s">
        <v>1315</v>
      </c>
      <c r="C321" s="101">
        <v>11275</v>
      </c>
      <c r="D321" s="99" t="s">
        <v>2306</v>
      </c>
      <c r="E321" s="99" t="s">
        <v>949</v>
      </c>
      <c r="F321" s="99" t="s">
        <v>954</v>
      </c>
      <c r="G321" s="99">
        <v>34</v>
      </c>
      <c r="H321" s="99">
        <v>0</v>
      </c>
      <c r="I321" s="99">
        <v>0</v>
      </c>
      <c r="J321" s="99">
        <v>0</v>
      </c>
      <c r="K321" s="99">
        <v>0</v>
      </c>
      <c r="L321" s="99">
        <v>0</v>
      </c>
      <c r="M321" s="99">
        <v>0</v>
      </c>
      <c r="N321" s="99">
        <v>0.58689999999999998</v>
      </c>
      <c r="O321" s="99">
        <v>1559</v>
      </c>
      <c r="P321" s="99">
        <v>4648</v>
      </c>
      <c r="Q321" s="99">
        <v>914.92499999999995</v>
      </c>
      <c r="R321" s="99">
        <v>72718</v>
      </c>
      <c r="S321" s="100">
        <v>37.453666398066076</v>
      </c>
    </row>
    <row r="322" spans="1:19" x14ac:dyDescent="0.25">
      <c r="A322" s="97">
        <v>5</v>
      </c>
      <c r="B322" s="99" t="s">
        <v>1315</v>
      </c>
      <c r="C322" s="101">
        <v>11274</v>
      </c>
      <c r="D322" s="99" t="s">
        <v>2305</v>
      </c>
      <c r="E322" s="99" t="s">
        <v>949</v>
      </c>
      <c r="F322" s="99" t="s">
        <v>954</v>
      </c>
      <c r="G322" s="99">
        <v>48</v>
      </c>
      <c r="H322" s="99">
        <v>0</v>
      </c>
      <c r="I322" s="99">
        <v>0</v>
      </c>
      <c r="J322" s="99">
        <v>0</v>
      </c>
      <c r="K322" s="99">
        <v>0</v>
      </c>
      <c r="L322" s="99">
        <v>0</v>
      </c>
      <c r="M322" s="99">
        <v>0</v>
      </c>
      <c r="N322" s="99">
        <v>0.61</v>
      </c>
      <c r="O322" s="99">
        <v>2101</v>
      </c>
      <c r="P322" s="99">
        <v>6806</v>
      </c>
      <c r="Q322" s="99">
        <v>1285.6224999999999</v>
      </c>
      <c r="R322" s="99">
        <v>102148</v>
      </c>
      <c r="S322" s="100">
        <v>38.847031963470322</v>
      </c>
    </row>
    <row r="323" spans="1:19" x14ac:dyDescent="0.25">
      <c r="A323" s="97">
        <v>5</v>
      </c>
      <c r="B323" s="99" t="s">
        <v>1315</v>
      </c>
      <c r="C323" s="101">
        <v>11276</v>
      </c>
      <c r="D323" s="99" t="s">
        <v>2307</v>
      </c>
      <c r="E323" s="99" t="s">
        <v>949</v>
      </c>
      <c r="F323" s="99" t="s">
        <v>954</v>
      </c>
      <c r="G323" s="99">
        <v>60</v>
      </c>
      <c r="H323" s="99">
        <v>0</v>
      </c>
      <c r="I323" s="99">
        <v>0</v>
      </c>
      <c r="J323" s="99">
        <v>0</v>
      </c>
      <c r="K323" s="99">
        <v>0</v>
      </c>
      <c r="L323" s="99">
        <v>0</v>
      </c>
      <c r="M323" s="99">
        <v>1</v>
      </c>
      <c r="N323" s="99">
        <v>0.60450000000000004</v>
      </c>
      <c r="O323" s="99">
        <v>6116</v>
      </c>
      <c r="P323" s="99">
        <v>17313</v>
      </c>
      <c r="Q323" s="99">
        <v>3727.64</v>
      </c>
      <c r="R323" s="99">
        <v>135247</v>
      </c>
      <c r="S323" s="100">
        <v>79.054794520547944</v>
      </c>
    </row>
    <row r="324" spans="1:19" x14ac:dyDescent="0.25">
      <c r="A324" s="97">
        <v>5</v>
      </c>
      <c r="B324" s="99" t="s">
        <v>1315</v>
      </c>
      <c r="C324" s="101">
        <v>11277</v>
      </c>
      <c r="D324" s="99" t="s">
        <v>2308</v>
      </c>
      <c r="E324" s="99" t="s">
        <v>949</v>
      </c>
      <c r="F324" s="99" t="s">
        <v>954</v>
      </c>
      <c r="G324" s="99">
        <v>38</v>
      </c>
      <c r="H324" s="99">
        <v>0</v>
      </c>
      <c r="I324" s="99">
        <v>0</v>
      </c>
      <c r="J324" s="99">
        <v>0</v>
      </c>
      <c r="K324" s="99">
        <v>0</v>
      </c>
      <c r="L324" s="99">
        <v>0</v>
      </c>
      <c r="M324" s="99">
        <v>1</v>
      </c>
      <c r="N324" s="99">
        <v>0.60770000000000002</v>
      </c>
      <c r="O324" s="99">
        <v>1188</v>
      </c>
      <c r="P324" s="99">
        <v>3618</v>
      </c>
      <c r="Q324" s="99">
        <v>721.89350000000002</v>
      </c>
      <c r="R324" s="99">
        <v>66723</v>
      </c>
      <c r="S324" s="100">
        <v>26.085075702956019</v>
      </c>
    </row>
    <row r="325" spans="1:19" x14ac:dyDescent="0.25">
      <c r="A325" s="97">
        <v>5</v>
      </c>
      <c r="B325" s="99" t="s">
        <v>1315</v>
      </c>
      <c r="C325" s="101">
        <v>11273</v>
      </c>
      <c r="D325" s="99" t="s">
        <v>2304</v>
      </c>
      <c r="E325" s="99" t="s">
        <v>949</v>
      </c>
      <c r="F325" s="99" t="s">
        <v>954</v>
      </c>
      <c r="G325" s="99">
        <v>60</v>
      </c>
      <c r="H325" s="99">
        <v>5</v>
      </c>
      <c r="I325" s="99">
        <v>0</v>
      </c>
      <c r="J325" s="99">
        <v>0</v>
      </c>
      <c r="K325" s="99">
        <v>0</v>
      </c>
      <c r="L325" s="99">
        <v>5</v>
      </c>
      <c r="M325" s="99">
        <v>1</v>
      </c>
      <c r="N325" s="99">
        <v>0.49109999999999998</v>
      </c>
      <c r="O325" s="99">
        <v>4202</v>
      </c>
      <c r="P325" s="99">
        <v>15511</v>
      </c>
      <c r="Q325" s="99">
        <v>2063.6021999999998</v>
      </c>
      <c r="R325" s="99">
        <v>108754</v>
      </c>
      <c r="S325" s="100">
        <v>70.826484018264836</v>
      </c>
    </row>
    <row r="326" spans="1:19" x14ac:dyDescent="0.25">
      <c r="A326" s="97">
        <v>5</v>
      </c>
      <c r="B326" s="99" t="s">
        <v>1315</v>
      </c>
      <c r="C326" s="101">
        <v>28858</v>
      </c>
      <c r="D326" s="99" t="s">
        <v>2310</v>
      </c>
      <c r="E326" s="99" t="s">
        <v>949</v>
      </c>
      <c r="F326" s="99" t="s">
        <v>976</v>
      </c>
      <c r="G326" s="99">
        <v>30</v>
      </c>
      <c r="H326" s="99">
        <v>0</v>
      </c>
      <c r="I326" s="99">
        <v>0</v>
      </c>
      <c r="J326" s="99">
        <v>0</v>
      </c>
      <c r="K326" s="99">
        <v>0</v>
      </c>
      <c r="L326" s="99">
        <v>0</v>
      </c>
      <c r="M326" s="99">
        <v>0</v>
      </c>
      <c r="N326" s="99">
        <v>0.60350000000000004</v>
      </c>
      <c r="O326" s="99">
        <v>930</v>
      </c>
      <c r="P326" s="99">
        <v>2682</v>
      </c>
      <c r="Q326" s="99">
        <v>557.71</v>
      </c>
      <c r="R326" s="99">
        <v>49222</v>
      </c>
      <c r="S326" s="100">
        <v>24.493150684931507</v>
      </c>
    </row>
    <row r="327" spans="1:19" ht="42" x14ac:dyDescent="0.25">
      <c r="A327" s="97">
        <v>5</v>
      </c>
      <c r="B327" s="99" t="s">
        <v>1327</v>
      </c>
      <c r="C327" s="101">
        <v>10735</v>
      </c>
      <c r="D327" s="99" t="s">
        <v>2311</v>
      </c>
      <c r="E327" s="99" t="s">
        <v>982</v>
      </c>
      <c r="F327" s="99" t="s">
        <v>1009</v>
      </c>
      <c r="G327" s="99">
        <v>311</v>
      </c>
      <c r="H327" s="99">
        <v>16</v>
      </c>
      <c r="I327" s="99">
        <v>0</v>
      </c>
      <c r="J327" s="99">
        <v>0</v>
      </c>
      <c r="K327" s="99">
        <v>0</v>
      </c>
      <c r="L327" s="99">
        <v>16</v>
      </c>
      <c r="M327" s="99">
        <v>6</v>
      </c>
      <c r="N327" s="99">
        <v>1.0681</v>
      </c>
      <c r="O327" s="99">
        <v>18382</v>
      </c>
      <c r="P327" s="99">
        <v>96162</v>
      </c>
      <c r="Q327" s="99">
        <v>19633.814200000001</v>
      </c>
      <c r="R327" s="99">
        <v>437680</v>
      </c>
      <c r="S327" s="100">
        <v>84.71303351979914</v>
      </c>
    </row>
    <row r="328" spans="1:19" x14ac:dyDescent="0.25">
      <c r="A328" s="97">
        <v>5</v>
      </c>
      <c r="B328" s="99" t="s">
        <v>1327</v>
      </c>
      <c r="C328" s="101">
        <v>11306</v>
      </c>
      <c r="D328" s="99" t="s">
        <v>2312</v>
      </c>
      <c r="E328" s="99" t="s">
        <v>949</v>
      </c>
      <c r="F328" s="99" t="s">
        <v>950</v>
      </c>
      <c r="G328" s="99">
        <v>90</v>
      </c>
      <c r="H328" s="99">
        <v>5</v>
      </c>
      <c r="I328" s="99">
        <v>0</v>
      </c>
      <c r="J328" s="99">
        <v>0</v>
      </c>
      <c r="K328" s="99">
        <v>0</v>
      </c>
      <c r="L328" s="99">
        <v>5</v>
      </c>
      <c r="M328" s="99">
        <v>2</v>
      </c>
      <c r="N328" s="99">
        <v>0.69540000000000002</v>
      </c>
      <c r="O328" s="99">
        <v>3593</v>
      </c>
      <c r="P328" s="99">
        <v>15222</v>
      </c>
      <c r="Q328" s="99">
        <v>2498.5722000000001</v>
      </c>
      <c r="R328" s="99">
        <v>104682</v>
      </c>
      <c r="S328" s="100">
        <v>46.337899543378995</v>
      </c>
    </row>
    <row r="329" spans="1:19" x14ac:dyDescent="0.25">
      <c r="A329" s="97">
        <v>5</v>
      </c>
      <c r="B329" s="99" t="s">
        <v>1327</v>
      </c>
      <c r="C329" s="101">
        <v>11307</v>
      </c>
      <c r="D329" s="99" t="s">
        <v>2313</v>
      </c>
      <c r="E329" s="99" t="s">
        <v>949</v>
      </c>
      <c r="F329" s="99" t="s">
        <v>954</v>
      </c>
      <c r="G329" s="99">
        <v>36</v>
      </c>
      <c r="H329" s="99">
        <v>0</v>
      </c>
      <c r="I329" s="99">
        <v>0</v>
      </c>
      <c r="J329" s="99">
        <v>0</v>
      </c>
      <c r="K329" s="99">
        <v>0</v>
      </c>
      <c r="L329" s="99">
        <v>0</v>
      </c>
      <c r="M329" s="99">
        <v>1</v>
      </c>
      <c r="N329" s="99">
        <v>0.49330000000000002</v>
      </c>
      <c r="O329" s="99">
        <v>1933</v>
      </c>
      <c r="P329" s="99">
        <v>6418</v>
      </c>
      <c r="Q329" s="99">
        <v>953.5489</v>
      </c>
      <c r="R329" s="99">
        <v>92814</v>
      </c>
      <c r="S329" s="100">
        <v>48.843226788432268</v>
      </c>
    </row>
    <row r="330" spans="1:19" x14ac:dyDescent="0.25">
      <c r="A330" s="97">
        <v>5</v>
      </c>
      <c r="B330" s="99" t="s">
        <v>1331</v>
      </c>
      <c r="C330" s="101">
        <v>10734</v>
      </c>
      <c r="D330" s="99" t="s">
        <v>2314</v>
      </c>
      <c r="E330" s="99" t="s">
        <v>945</v>
      </c>
      <c r="F330" s="99" t="s">
        <v>946</v>
      </c>
      <c r="G330" s="99">
        <v>602</v>
      </c>
      <c r="H330" s="99">
        <v>27</v>
      </c>
      <c r="I330" s="99">
        <v>8</v>
      </c>
      <c r="J330" s="99">
        <v>0</v>
      </c>
      <c r="K330" s="99">
        <v>0</v>
      </c>
      <c r="L330" s="99">
        <v>35</v>
      </c>
      <c r="M330" s="99">
        <v>8</v>
      </c>
      <c r="N330" s="99">
        <v>1.1299999999999999</v>
      </c>
      <c r="O330" s="99">
        <v>47237</v>
      </c>
      <c r="P330" s="99">
        <v>187645</v>
      </c>
      <c r="Q330" s="99">
        <v>53124.66</v>
      </c>
      <c r="R330" s="99">
        <v>927471</v>
      </c>
      <c r="S330" s="100">
        <v>85.397988440358617</v>
      </c>
    </row>
    <row r="331" spans="1:19" x14ac:dyDescent="0.25">
      <c r="A331" s="97">
        <v>5</v>
      </c>
      <c r="B331" s="99" t="s">
        <v>1331</v>
      </c>
      <c r="C331" s="101">
        <v>11304</v>
      </c>
      <c r="D331" s="99" t="s">
        <v>2315</v>
      </c>
      <c r="E331" s="99" t="s">
        <v>982</v>
      </c>
      <c r="F331" s="99" t="s">
        <v>983</v>
      </c>
      <c r="G331" s="99">
        <v>287</v>
      </c>
      <c r="H331" s="99">
        <v>15</v>
      </c>
      <c r="I331" s="99">
        <v>6</v>
      </c>
      <c r="J331" s="99">
        <v>0</v>
      </c>
      <c r="K331" s="99">
        <v>0</v>
      </c>
      <c r="L331" s="99">
        <v>21</v>
      </c>
      <c r="M331" s="99">
        <v>8</v>
      </c>
      <c r="N331" s="99">
        <v>1.1525000000000001</v>
      </c>
      <c r="O331" s="99">
        <v>19546</v>
      </c>
      <c r="P331" s="99">
        <v>89337</v>
      </c>
      <c r="Q331" s="99">
        <v>21630.44</v>
      </c>
      <c r="R331" s="99">
        <v>511363</v>
      </c>
      <c r="S331" s="100">
        <v>85.281848121808025</v>
      </c>
    </row>
    <row r="332" spans="1:19" x14ac:dyDescent="0.25">
      <c r="A332" s="97">
        <v>5</v>
      </c>
      <c r="B332" s="99" t="s">
        <v>1334</v>
      </c>
      <c r="C332" s="101">
        <v>10678</v>
      </c>
      <c r="D332" s="99" t="s">
        <v>2316</v>
      </c>
      <c r="E332" s="99" t="s">
        <v>945</v>
      </c>
      <c r="F332" s="99" t="s">
        <v>946</v>
      </c>
      <c r="G332" s="99">
        <v>680</v>
      </c>
      <c r="H332" s="99">
        <v>52</v>
      </c>
      <c r="I332" s="99">
        <v>8</v>
      </c>
      <c r="J332" s="99">
        <v>6</v>
      </c>
      <c r="K332" s="99">
        <v>0</v>
      </c>
      <c r="L332" s="99">
        <v>66</v>
      </c>
      <c r="M332" s="99">
        <v>15</v>
      </c>
      <c r="N332" s="99">
        <v>1.5345</v>
      </c>
      <c r="O332" s="99">
        <v>40978</v>
      </c>
      <c r="P332" s="99">
        <v>214126</v>
      </c>
      <c r="Q332" s="99">
        <v>62880.741000000002</v>
      </c>
      <c r="R332" s="99">
        <v>767888</v>
      </c>
      <c r="S332" s="100">
        <v>86.271555197421435</v>
      </c>
    </row>
    <row r="333" spans="1:19" ht="42" x14ac:dyDescent="0.25">
      <c r="A333" s="97">
        <v>5</v>
      </c>
      <c r="B333" s="99" t="s">
        <v>1334</v>
      </c>
      <c r="C333" s="101">
        <v>10733</v>
      </c>
      <c r="D333" s="99" t="s">
        <v>2317</v>
      </c>
      <c r="E333" s="99" t="s">
        <v>982</v>
      </c>
      <c r="F333" s="99" t="s">
        <v>983</v>
      </c>
      <c r="G333" s="99">
        <v>262</v>
      </c>
      <c r="H333" s="99">
        <v>16</v>
      </c>
      <c r="I333" s="99">
        <v>4</v>
      </c>
      <c r="J333" s="99">
        <v>0</v>
      </c>
      <c r="K333" s="99">
        <v>0</v>
      </c>
      <c r="L333" s="99">
        <v>20</v>
      </c>
      <c r="M333" s="99">
        <v>5</v>
      </c>
      <c r="N333" s="99">
        <v>1.1503000000000001</v>
      </c>
      <c r="O333" s="99">
        <v>16802</v>
      </c>
      <c r="P333" s="99">
        <v>85907</v>
      </c>
      <c r="Q333" s="99">
        <v>19327.3406</v>
      </c>
      <c r="R333" s="99">
        <v>383525</v>
      </c>
      <c r="S333" s="100">
        <v>89.832688486876506</v>
      </c>
    </row>
    <row r="334" spans="1:19" x14ac:dyDescent="0.25">
      <c r="A334" s="97">
        <v>5</v>
      </c>
      <c r="B334" s="99" t="s">
        <v>1334</v>
      </c>
      <c r="C334" s="101">
        <v>11295</v>
      </c>
      <c r="D334" s="99" t="s">
        <v>2324</v>
      </c>
      <c r="E334" s="99" t="s">
        <v>949</v>
      </c>
      <c r="F334" s="99" t="s">
        <v>957</v>
      </c>
      <c r="G334" s="99">
        <v>144</v>
      </c>
      <c r="H334" s="99">
        <v>6</v>
      </c>
      <c r="I334" s="99">
        <v>0</v>
      </c>
      <c r="J334" s="99">
        <v>0</v>
      </c>
      <c r="K334" s="99">
        <v>0</v>
      </c>
      <c r="L334" s="99">
        <v>6</v>
      </c>
      <c r="M334" s="99">
        <v>3</v>
      </c>
      <c r="N334" s="99">
        <v>0.83709999999999996</v>
      </c>
      <c r="O334" s="99">
        <v>9297</v>
      </c>
      <c r="P334" s="99">
        <v>37655</v>
      </c>
      <c r="Q334" s="99">
        <v>7782.5186999999996</v>
      </c>
      <c r="R334" s="99">
        <v>249888</v>
      </c>
      <c r="S334" s="100">
        <v>71.641933028919325</v>
      </c>
    </row>
    <row r="335" spans="1:19" x14ac:dyDescent="0.25">
      <c r="A335" s="97">
        <v>5</v>
      </c>
      <c r="B335" s="99" t="s">
        <v>1334</v>
      </c>
      <c r="C335" s="101">
        <v>11290</v>
      </c>
      <c r="D335" s="99" t="s">
        <v>2319</v>
      </c>
      <c r="E335" s="99" t="s">
        <v>949</v>
      </c>
      <c r="F335" s="99" t="s">
        <v>950</v>
      </c>
      <c r="G335" s="99">
        <v>106</v>
      </c>
      <c r="H335" s="99">
        <v>0</v>
      </c>
      <c r="I335" s="99">
        <v>0</v>
      </c>
      <c r="J335" s="99">
        <v>0</v>
      </c>
      <c r="K335" s="99">
        <v>0</v>
      </c>
      <c r="L335" s="99">
        <v>0</v>
      </c>
      <c r="M335" s="99">
        <v>3</v>
      </c>
      <c r="N335" s="99">
        <v>0.74019999999999997</v>
      </c>
      <c r="O335" s="99">
        <v>6534</v>
      </c>
      <c r="P335" s="99">
        <v>26978</v>
      </c>
      <c r="Q335" s="99">
        <v>4836.4668000000001</v>
      </c>
      <c r="R335" s="99">
        <v>175918</v>
      </c>
      <c r="S335" s="100">
        <v>69.728612044455929</v>
      </c>
    </row>
    <row r="336" spans="1:19" x14ac:dyDescent="0.25">
      <c r="A336" s="97">
        <v>5</v>
      </c>
      <c r="B336" s="99" t="s">
        <v>1334</v>
      </c>
      <c r="C336" s="101">
        <v>11293</v>
      </c>
      <c r="D336" s="99" t="s">
        <v>2322</v>
      </c>
      <c r="E336" s="99" t="s">
        <v>949</v>
      </c>
      <c r="F336" s="99" t="s">
        <v>954</v>
      </c>
      <c r="G336" s="99">
        <v>68</v>
      </c>
      <c r="H336" s="99">
        <v>0</v>
      </c>
      <c r="I336" s="99">
        <v>0</v>
      </c>
      <c r="J336" s="99">
        <v>0</v>
      </c>
      <c r="K336" s="99">
        <v>0</v>
      </c>
      <c r="L336" s="99">
        <v>0</v>
      </c>
      <c r="M336" s="99">
        <v>2</v>
      </c>
      <c r="N336" s="99">
        <v>0.70540000000000003</v>
      </c>
      <c r="O336" s="99">
        <v>4586</v>
      </c>
      <c r="P336" s="99">
        <v>15084</v>
      </c>
      <c r="Q336" s="99">
        <v>3234.9643999999998</v>
      </c>
      <c r="R336" s="99">
        <v>136743</v>
      </c>
      <c r="S336" s="100">
        <v>60.773569701853347</v>
      </c>
    </row>
    <row r="337" spans="1:19" x14ac:dyDescent="0.25">
      <c r="A337" s="97">
        <v>5</v>
      </c>
      <c r="B337" s="99" t="s">
        <v>1334</v>
      </c>
      <c r="C337" s="101">
        <v>11289</v>
      </c>
      <c r="D337" s="99" t="s">
        <v>2318</v>
      </c>
      <c r="E337" s="99" t="s">
        <v>949</v>
      </c>
      <c r="F337" s="99" t="s">
        <v>954</v>
      </c>
      <c r="G337" s="99">
        <v>120</v>
      </c>
      <c r="H337" s="99">
        <v>0</v>
      </c>
      <c r="I337" s="99">
        <v>0</v>
      </c>
      <c r="J337" s="99">
        <v>0</v>
      </c>
      <c r="K337" s="99">
        <v>0</v>
      </c>
      <c r="L337" s="99">
        <v>0</v>
      </c>
      <c r="M337" s="99">
        <v>3</v>
      </c>
      <c r="N337" s="99">
        <v>0.99670000000000003</v>
      </c>
      <c r="O337" s="99">
        <v>6558</v>
      </c>
      <c r="P337" s="99">
        <v>29178</v>
      </c>
      <c r="Q337" s="99">
        <v>6536.3585999999996</v>
      </c>
      <c r="R337" s="99">
        <v>202167</v>
      </c>
      <c r="S337" s="100">
        <v>66.61643835616438</v>
      </c>
    </row>
    <row r="338" spans="1:19" x14ac:dyDescent="0.25">
      <c r="A338" s="97">
        <v>5</v>
      </c>
      <c r="B338" s="99" t="s">
        <v>1334</v>
      </c>
      <c r="C338" s="101">
        <v>11291</v>
      </c>
      <c r="D338" s="99" t="s">
        <v>2320</v>
      </c>
      <c r="E338" s="99" t="s">
        <v>949</v>
      </c>
      <c r="F338" s="99" t="s">
        <v>954</v>
      </c>
      <c r="G338" s="99">
        <v>62</v>
      </c>
      <c r="H338" s="99">
        <v>0</v>
      </c>
      <c r="I338" s="99">
        <v>0</v>
      </c>
      <c r="J338" s="99">
        <v>0</v>
      </c>
      <c r="K338" s="99">
        <v>0</v>
      </c>
      <c r="L338" s="99">
        <v>0</v>
      </c>
      <c r="M338" s="99">
        <v>1</v>
      </c>
      <c r="N338" s="99">
        <v>0.64549999999999996</v>
      </c>
      <c r="O338" s="99">
        <v>4984</v>
      </c>
      <c r="P338" s="99">
        <v>16678</v>
      </c>
      <c r="Q338" s="99">
        <v>3217.17</v>
      </c>
      <c r="R338" s="99">
        <v>160240</v>
      </c>
      <c r="S338" s="100">
        <v>73.698630136986296</v>
      </c>
    </row>
    <row r="339" spans="1:19" x14ac:dyDescent="0.25">
      <c r="A339" s="97">
        <v>5</v>
      </c>
      <c r="B339" s="99" t="s">
        <v>1334</v>
      </c>
      <c r="C339" s="101">
        <v>11292</v>
      </c>
      <c r="D339" s="99" t="s">
        <v>2321</v>
      </c>
      <c r="E339" s="99" t="s">
        <v>949</v>
      </c>
      <c r="F339" s="99" t="s">
        <v>954</v>
      </c>
      <c r="G339" s="99">
        <v>60</v>
      </c>
      <c r="H339" s="99">
        <v>4</v>
      </c>
      <c r="I339" s="99">
        <v>0</v>
      </c>
      <c r="J339" s="99">
        <v>0</v>
      </c>
      <c r="K339" s="99">
        <v>0</v>
      </c>
      <c r="L339" s="99">
        <v>4</v>
      </c>
      <c r="M339" s="99">
        <v>2</v>
      </c>
      <c r="N339" s="99">
        <v>0.7006</v>
      </c>
      <c r="O339" s="99">
        <v>4950</v>
      </c>
      <c r="P339" s="99">
        <v>17994</v>
      </c>
      <c r="Q339" s="99">
        <v>3467.97</v>
      </c>
      <c r="R339" s="99">
        <v>136885</v>
      </c>
      <c r="S339" s="100">
        <v>82.164383561643831</v>
      </c>
    </row>
    <row r="340" spans="1:19" x14ac:dyDescent="0.25">
      <c r="A340" s="97">
        <v>5</v>
      </c>
      <c r="B340" s="99" t="s">
        <v>1334</v>
      </c>
      <c r="C340" s="101">
        <v>11294</v>
      </c>
      <c r="D340" s="99" t="s">
        <v>2323</v>
      </c>
      <c r="E340" s="99" t="s">
        <v>949</v>
      </c>
      <c r="F340" s="99" t="s">
        <v>954</v>
      </c>
      <c r="G340" s="99">
        <v>60</v>
      </c>
      <c r="H340" s="99">
        <v>4</v>
      </c>
      <c r="I340" s="99">
        <v>0</v>
      </c>
      <c r="J340" s="99">
        <v>0</v>
      </c>
      <c r="K340" s="99">
        <v>0</v>
      </c>
      <c r="L340" s="99">
        <v>4</v>
      </c>
      <c r="M340" s="99">
        <v>2</v>
      </c>
      <c r="N340" s="99">
        <v>0.81720000000000004</v>
      </c>
      <c r="O340" s="99">
        <v>4261</v>
      </c>
      <c r="P340" s="99">
        <v>15031</v>
      </c>
      <c r="Q340" s="99">
        <v>3482.0891999999999</v>
      </c>
      <c r="R340" s="99">
        <v>177610</v>
      </c>
      <c r="S340" s="100">
        <v>68.634703196347033</v>
      </c>
    </row>
    <row r="341" spans="1:19" x14ac:dyDescent="0.25">
      <c r="A341" s="97">
        <v>5</v>
      </c>
      <c r="B341" s="99" t="s">
        <v>1334</v>
      </c>
      <c r="C341" s="101">
        <v>11296</v>
      </c>
      <c r="D341" s="99" t="s">
        <v>2325</v>
      </c>
      <c r="E341" s="99" t="s">
        <v>949</v>
      </c>
      <c r="F341" s="99" t="s">
        <v>954</v>
      </c>
      <c r="G341" s="99">
        <v>60</v>
      </c>
      <c r="H341" s="99">
        <v>0</v>
      </c>
      <c r="I341" s="99">
        <v>0</v>
      </c>
      <c r="J341" s="99">
        <v>0</v>
      </c>
      <c r="K341" s="99">
        <v>0</v>
      </c>
      <c r="L341" s="99">
        <v>0</v>
      </c>
      <c r="M341" s="99">
        <v>1</v>
      </c>
      <c r="N341" s="99">
        <v>0.70530000000000004</v>
      </c>
      <c r="O341" s="99">
        <v>3144</v>
      </c>
      <c r="P341" s="99">
        <v>11508</v>
      </c>
      <c r="Q341" s="99">
        <v>2217.4632000000001</v>
      </c>
      <c r="R341" s="99">
        <v>106796</v>
      </c>
      <c r="S341" s="100">
        <v>52.547945205479451</v>
      </c>
    </row>
    <row r="342" spans="1:19" x14ac:dyDescent="0.25">
      <c r="A342" s="97">
        <v>6</v>
      </c>
      <c r="B342" s="99" t="s">
        <v>1345</v>
      </c>
      <c r="C342" s="101">
        <v>10664</v>
      </c>
      <c r="D342" s="99" t="s">
        <v>2326</v>
      </c>
      <c r="E342" s="99" t="s">
        <v>945</v>
      </c>
      <c r="F342" s="99" t="s">
        <v>946</v>
      </c>
      <c r="G342" s="99">
        <v>755</v>
      </c>
      <c r="H342" s="99">
        <v>45</v>
      </c>
      <c r="I342" s="99">
        <v>6</v>
      </c>
      <c r="J342" s="99">
        <v>12</v>
      </c>
      <c r="K342" s="99">
        <v>0</v>
      </c>
      <c r="L342" s="99">
        <v>63</v>
      </c>
      <c r="M342" s="99">
        <v>15</v>
      </c>
      <c r="N342" s="99">
        <v>1.754</v>
      </c>
      <c r="O342" s="99">
        <v>50520</v>
      </c>
      <c r="P342" s="99">
        <v>238224</v>
      </c>
      <c r="Q342" s="99">
        <v>88612.08</v>
      </c>
      <c r="R342" s="99">
        <v>599535</v>
      </c>
      <c r="S342" s="100">
        <v>86.446158033203304</v>
      </c>
    </row>
    <row r="343" spans="1:19" x14ac:dyDescent="0.25">
      <c r="A343" s="97">
        <v>6</v>
      </c>
      <c r="B343" s="99" t="s">
        <v>1345</v>
      </c>
      <c r="C343" s="101">
        <v>10834</v>
      </c>
      <c r="D343" s="99" t="s">
        <v>2327</v>
      </c>
      <c r="E343" s="99" t="s">
        <v>949</v>
      </c>
      <c r="F343" s="99" t="s">
        <v>950</v>
      </c>
      <c r="G343" s="99">
        <v>30</v>
      </c>
      <c r="H343" s="99">
        <v>0</v>
      </c>
      <c r="I343" s="99">
        <v>0</v>
      </c>
      <c r="J343" s="99">
        <v>0</v>
      </c>
      <c r="K343" s="99">
        <v>0</v>
      </c>
      <c r="L343" s="99">
        <v>0</v>
      </c>
      <c r="M343" s="99">
        <v>1</v>
      </c>
      <c r="N343" s="99">
        <v>0.75980000000000003</v>
      </c>
      <c r="O343" s="99">
        <v>3362</v>
      </c>
      <c r="P343" s="99">
        <v>10388</v>
      </c>
      <c r="Q343" s="99">
        <v>2554.4476</v>
      </c>
      <c r="R343" s="99">
        <v>105369</v>
      </c>
      <c r="S343" s="100">
        <v>94.867579908675793</v>
      </c>
    </row>
    <row r="344" spans="1:19" x14ac:dyDescent="0.25">
      <c r="A344" s="97">
        <v>6</v>
      </c>
      <c r="B344" s="99" t="s">
        <v>1345</v>
      </c>
      <c r="C344" s="101">
        <v>10843</v>
      </c>
      <c r="D344" s="99" t="s">
        <v>2336</v>
      </c>
      <c r="E344" s="99" t="s">
        <v>949</v>
      </c>
      <c r="F344" s="99" t="s">
        <v>950</v>
      </c>
      <c r="G344" s="99">
        <v>34</v>
      </c>
      <c r="H344" s="99">
        <v>0</v>
      </c>
      <c r="I344" s="99">
        <v>0</v>
      </c>
      <c r="J344" s="99">
        <v>0</v>
      </c>
      <c r="K344" s="99">
        <v>0</v>
      </c>
      <c r="L344" s="99">
        <v>0</v>
      </c>
      <c r="M344" s="99">
        <v>1</v>
      </c>
      <c r="N344" s="99">
        <v>0.62290000000000001</v>
      </c>
      <c r="O344" s="99">
        <v>2506</v>
      </c>
      <c r="P344" s="99">
        <v>8007</v>
      </c>
      <c r="Q344" s="99">
        <v>1560.9874</v>
      </c>
      <c r="R344" s="99">
        <v>94737</v>
      </c>
      <c r="S344" s="100">
        <v>64.520547945205479</v>
      </c>
    </row>
    <row r="345" spans="1:19" x14ac:dyDescent="0.25">
      <c r="A345" s="97">
        <v>6</v>
      </c>
      <c r="B345" s="99" t="s">
        <v>1345</v>
      </c>
      <c r="C345" s="101">
        <v>10839</v>
      </c>
      <c r="D345" s="99" t="s">
        <v>2332</v>
      </c>
      <c r="E345" s="99" t="s">
        <v>949</v>
      </c>
      <c r="F345" s="99" t="s">
        <v>950</v>
      </c>
      <c r="G345" s="99">
        <v>36</v>
      </c>
      <c r="H345" s="99">
        <v>0</v>
      </c>
      <c r="I345" s="99">
        <v>0</v>
      </c>
      <c r="J345" s="99">
        <v>0</v>
      </c>
      <c r="K345" s="99">
        <v>0</v>
      </c>
      <c r="L345" s="99">
        <v>0</v>
      </c>
      <c r="M345" s="99">
        <v>1</v>
      </c>
      <c r="N345" s="99">
        <v>0.54610000000000003</v>
      </c>
      <c r="O345" s="99">
        <v>2433</v>
      </c>
      <c r="P345" s="99">
        <v>7349</v>
      </c>
      <c r="Q345" s="99">
        <v>1328.6613</v>
      </c>
      <c r="R345" s="99">
        <v>88225</v>
      </c>
      <c r="S345" s="100">
        <v>55.928462709284624</v>
      </c>
    </row>
    <row r="346" spans="1:19" x14ac:dyDescent="0.25">
      <c r="A346" s="97">
        <v>6</v>
      </c>
      <c r="B346" s="99" t="s">
        <v>1345</v>
      </c>
      <c r="C346" s="101">
        <v>10841</v>
      </c>
      <c r="D346" s="99" t="s">
        <v>2334</v>
      </c>
      <c r="E346" s="99" t="s">
        <v>949</v>
      </c>
      <c r="F346" s="99" t="s">
        <v>950</v>
      </c>
      <c r="G346" s="99">
        <v>62</v>
      </c>
      <c r="H346" s="99">
        <v>0</v>
      </c>
      <c r="I346" s="99">
        <v>0</v>
      </c>
      <c r="J346" s="99">
        <v>0</v>
      </c>
      <c r="K346" s="99">
        <v>0</v>
      </c>
      <c r="L346" s="99">
        <v>0</v>
      </c>
      <c r="M346" s="99">
        <v>1</v>
      </c>
      <c r="N346" s="99">
        <v>0.57979999999999998</v>
      </c>
      <c r="O346" s="99">
        <v>5024</v>
      </c>
      <c r="P346" s="99">
        <v>16340</v>
      </c>
      <c r="Q346" s="99">
        <v>2912.9151999999999</v>
      </c>
      <c r="R346" s="99">
        <v>105192</v>
      </c>
      <c r="S346" s="100">
        <v>72.205037560760047</v>
      </c>
    </row>
    <row r="347" spans="1:19" x14ac:dyDescent="0.25">
      <c r="A347" s="97">
        <v>6</v>
      </c>
      <c r="B347" s="99" t="s">
        <v>1345</v>
      </c>
      <c r="C347" s="101">
        <v>10842</v>
      </c>
      <c r="D347" s="99" t="s">
        <v>2335</v>
      </c>
      <c r="E347" s="99" t="s">
        <v>949</v>
      </c>
      <c r="F347" s="99" t="s">
        <v>954</v>
      </c>
      <c r="G347" s="99">
        <v>30</v>
      </c>
      <c r="H347" s="99">
        <v>0</v>
      </c>
      <c r="I347" s="99">
        <v>0</v>
      </c>
      <c r="J347" s="99">
        <v>0</v>
      </c>
      <c r="K347" s="99">
        <v>0</v>
      </c>
      <c r="L347" s="99">
        <v>0</v>
      </c>
      <c r="M347" s="99">
        <v>1</v>
      </c>
      <c r="N347" s="99">
        <v>0.56920000000000004</v>
      </c>
      <c r="O347" s="99">
        <v>2701</v>
      </c>
      <c r="P347" s="99">
        <v>8387</v>
      </c>
      <c r="Q347" s="99">
        <v>1537.4092000000001</v>
      </c>
      <c r="R347" s="99">
        <v>94510</v>
      </c>
      <c r="S347" s="100">
        <v>76.593607305936075</v>
      </c>
    </row>
    <row r="348" spans="1:19" x14ac:dyDescent="0.25">
      <c r="A348" s="97">
        <v>6</v>
      </c>
      <c r="B348" s="99" t="s">
        <v>1345</v>
      </c>
      <c r="C348" s="101">
        <v>10844</v>
      </c>
      <c r="D348" s="99" t="s">
        <v>2337</v>
      </c>
      <c r="E348" s="99" t="s">
        <v>949</v>
      </c>
      <c r="F348" s="99" t="s">
        <v>954</v>
      </c>
      <c r="G348" s="99">
        <v>30</v>
      </c>
      <c r="H348" s="99">
        <v>0</v>
      </c>
      <c r="I348" s="99">
        <v>0</v>
      </c>
      <c r="J348" s="99">
        <v>0</v>
      </c>
      <c r="K348" s="99">
        <v>0</v>
      </c>
      <c r="L348" s="99">
        <v>0</v>
      </c>
      <c r="M348" s="99">
        <v>1</v>
      </c>
      <c r="N348" s="99">
        <v>0.58260000000000001</v>
      </c>
      <c r="O348" s="99">
        <v>2087</v>
      </c>
      <c r="P348" s="99">
        <v>7856</v>
      </c>
      <c r="Q348" s="99">
        <v>1215.8861999999999</v>
      </c>
      <c r="R348" s="99">
        <v>88261</v>
      </c>
      <c r="S348" s="100">
        <v>71.74429223744292</v>
      </c>
    </row>
    <row r="349" spans="1:19" x14ac:dyDescent="0.25">
      <c r="A349" s="97">
        <v>6</v>
      </c>
      <c r="B349" s="99" t="s">
        <v>1345</v>
      </c>
      <c r="C349" s="101">
        <v>10836</v>
      </c>
      <c r="D349" s="99" t="s">
        <v>2329</v>
      </c>
      <c r="E349" s="99" t="s">
        <v>949</v>
      </c>
      <c r="F349" s="99" t="s">
        <v>954</v>
      </c>
      <c r="G349" s="99">
        <v>30</v>
      </c>
      <c r="H349" s="99">
        <v>0</v>
      </c>
      <c r="I349" s="99">
        <v>0</v>
      </c>
      <c r="J349" s="99">
        <v>0</v>
      </c>
      <c r="K349" s="99">
        <v>0</v>
      </c>
      <c r="L349" s="99">
        <v>0</v>
      </c>
      <c r="M349" s="99">
        <v>1</v>
      </c>
      <c r="N349" s="99">
        <v>0.65049999999999997</v>
      </c>
      <c r="O349" s="99">
        <v>2820</v>
      </c>
      <c r="P349" s="99">
        <v>10816</v>
      </c>
      <c r="Q349" s="99">
        <v>1834.41</v>
      </c>
      <c r="R349" s="99">
        <v>52291</v>
      </c>
      <c r="S349" s="100">
        <v>98.776255707762559</v>
      </c>
    </row>
    <row r="350" spans="1:19" x14ac:dyDescent="0.25">
      <c r="A350" s="97">
        <v>6</v>
      </c>
      <c r="B350" s="99" t="s">
        <v>1345</v>
      </c>
      <c r="C350" s="101">
        <v>10835</v>
      </c>
      <c r="D350" s="99" t="s">
        <v>2328</v>
      </c>
      <c r="E350" s="99" t="s">
        <v>949</v>
      </c>
      <c r="F350" s="99" t="s">
        <v>954</v>
      </c>
      <c r="G350" s="99">
        <v>30</v>
      </c>
      <c r="H350" s="99">
        <v>0</v>
      </c>
      <c r="I350" s="99">
        <v>0</v>
      </c>
      <c r="J350" s="99">
        <v>0</v>
      </c>
      <c r="K350" s="99">
        <v>0</v>
      </c>
      <c r="L350" s="99">
        <v>0</v>
      </c>
      <c r="M350" s="99">
        <v>1</v>
      </c>
      <c r="N350" s="99">
        <v>0.68169999999999997</v>
      </c>
      <c r="O350" s="99">
        <v>1343</v>
      </c>
      <c r="P350" s="99">
        <v>4772</v>
      </c>
      <c r="Q350" s="99">
        <v>915.5231</v>
      </c>
      <c r="R350" s="99">
        <v>67076</v>
      </c>
      <c r="S350" s="100">
        <v>43.579908675799089</v>
      </c>
    </row>
    <row r="351" spans="1:19" x14ac:dyDescent="0.25">
      <c r="A351" s="97">
        <v>6</v>
      </c>
      <c r="B351" s="99" t="s">
        <v>1345</v>
      </c>
      <c r="C351" s="101">
        <v>10838</v>
      </c>
      <c r="D351" s="99" t="s">
        <v>2331</v>
      </c>
      <c r="E351" s="99" t="s">
        <v>949</v>
      </c>
      <c r="F351" s="99" t="s">
        <v>954</v>
      </c>
      <c r="G351" s="99">
        <v>69</v>
      </c>
      <c r="H351" s="99">
        <v>0</v>
      </c>
      <c r="I351" s="99">
        <v>0</v>
      </c>
      <c r="J351" s="99">
        <v>0</v>
      </c>
      <c r="K351" s="99">
        <v>0</v>
      </c>
      <c r="L351" s="99">
        <v>0</v>
      </c>
      <c r="M351" s="99">
        <v>1</v>
      </c>
      <c r="N351" s="99">
        <v>0.60619999999999996</v>
      </c>
      <c r="O351" s="99">
        <v>4351</v>
      </c>
      <c r="P351" s="99">
        <v>14961</v>
      </c>
      <c r="Q351" s="99">
        <v>2637.5762</v>
      </c>
      <c r="R351" s="99">
        <v>100837</v>
      </c>
      <c r="S351" s="100">
        <v>59.404407385348421</v>
      </c>
    </row>
    <row r="352" spans="1:19" x14ac:dyDescent="0.25">
      <c r="A352" s="97">
        <v>6</v>
      </c>
      <c r="B352" s="99" t="s">
        <v>1345</v>
      </c>
      <c r="C352" s="101">
        <v>10837</v>
      </c>
      <c r="D352" s="99" t="s">
        <v>2330</v>
      </c>
      <c r="E352" s="99" t="s">
        <v>949</v>
      </c>
      <c r="F352" s="99" t="s">
        <v>954</v>
      </c>
      <c r="G352" s="99">
        <v>26</v>
      </c>
      <c r="H352" s="99">
        <v>0</v>
      </c>
      <c r="I352" s="99">
        <v>0</v>
      </c>
      <c r="J352" s="99">
        <v>0</v>
      </c>
      <c r="K352" s="99">
        <v>0</v>
      </c>
      <c r="L352" s="99">
        <v>0</v>
      </c>
      <c r="M352" s="99">
        <v>1</v>
      </c>
      <c r="N352" s="99">
        <v>0.46800000000000003</v>
      </c>
      <c r="O352" s="99">
        <v>1811</v>
      </c>
      <c r="P352" s="99">
        <v>5501</v>
      </c>
      <c r="Q352" s="99">
        <v>847.548</v>
      </c>
      <c r="R352" s="99">
        <v>68751</v>
      </c>
      <c r="S352" s="100">
        <v>57.966280295047419</v>
      </c>
    </row>
    <row r="353" spans="1:19" x14ac:dyDescent="0.25">
      <c r="A353" s="97">
        <v>6</v>
      </c>
      <c r="B353" s="99" t="s">
        <v>1345</v>
      </c>
      <c r="C353" s="101">
        <v>10840</v>
      </c>
      <c r="D353" s="99" t="s">
        <v>2333</v>
      </c>
      <c r="E353" s="99" t="s">
        <v>949</v>
      </c>
      <c r="F353" s="99" t="s">
        <v>954</v>
      </c>
      <c r="G353" s="99">
        <v>46</v>
      </c>
      <c r="H353" s="99">
        <v>0</v>
      </c>
      <c r="I353" s="99">
        <v>0</v>
      </c>
      <c r="J353" s="99">
        <v>0</v>
      </c>
      <c r="K353" s="99">
        <v>0</v>
      </c>
      <c r="L353" s="99">
        <v>0</v>
      </c>
      <c r="M353" s="99">
        <v>1</v>
      </c>
      <c r="N353" s="99">
        <v>0.73440000000000005</v>
      </c>
      <c r="O353" s="99">
        <v>2329</v>
      </c>
      <c r="P353" s="99">
        <v>7042</v>
      </c>
      <c r="Q353" s="99">
        <v>1710.4176</v>
      </c>
      <c r="R353" s="99">
        <v>68494</v>
      </c>
      <c r="S353" s="100">
        <v>41.941631923764149</v>
      </c>
    </row>
    <row r="354" spans="1:19" x14ac:dyDescent="0.25">
      <c r="A354" s="97">
        <v>6</v>
      </c>
      <c r="B354" s="99" t="s">
        <v>1358</v>
      </c>
      <c r="C354" s="101">
        <v>10697</v>
      </c>
      <c r="D354" s="99" t="s">
        <v>2338</v>
      </c>
      <c r="E354" s="99" t="s">
        <v>945</v>
      </c>
      <c r="F354" s="99" t="s">
        <v>946</v>
      </c>
      <c r="G354" s="99">
        <v>585</v>
      </c>
      <c r="H354" s="99">
        <v>28</v>
      </c>
      <c r="I354" s="99">
        <v>12</v>
      </c>
      <c r="J354" s="99">
        <v>0</v>
      </c>
      <c r="K354" s="99">
        <v>0</v>
      </c>
      <c r="L354" s="99">
        <v>40</v>
      </c>
      <c r="M354" s="99">
        <v>12</v>
      </c>
      <c r="N354" s="99">
        <v>1.5647</v>
      </c>
      <c r="O354" s="99">
        <v>37927</v>
      </c>
      <c r="P354" s="99">
        <v>208379</v>
      </c>
      <c r="Q354" s="99">
        <v>59344.376900000003</v>
      </c>
      <c r="R354" s="99">
        <v>317501</v>
      </c>
      <c r="S354" s="100">
        <v>97.589977754361314</v>
      </c>
    </row>
    <row r="355" spans="1:19" x14ac:dyDescent="0.25">
      <c r="A355" s="97">
        <v>6</v>
      </c>
      <c r="B355" s="99" t="s">
        <v>1358</v>
      </c>
      <c r="C355" s="101">
        <v>10854</v>
      </c>
      <c r="D355" s="99" t="s">
        <v>2344</v>
      </c>
      <c r="E355" s="99" t="s">
        <v>949</v>
      </c>
      <c r="F355" s="99" t="s">
        <v>957</v>
      </c>
      <c r="G355" s="99">
        <v>138</v>
      </c>
      <c r="H355" s="99">
        <v>8</v>
      </c>
      <c r="I355" s="99">
        <v>2</v>
      </c>
      <c r="J355" s="99">
        <v>0</v>
      </c>
      <c r="K355" s="99">
        <v>0</v>
      </c>
      <c r="L355" s="99">
        <v>10</v>
      </c>
      <c r="M355" s="99">
        <v>4</v>
      </c>
      <c r="N355" s="99">
        <v>0.75</v>
      </c>
      <c r="O355" s="99">
        <v>11363</v>
      </c>
      <c r="P355" s="99">
        <v>41365</v>
      </c>
      <c r="Q355" s="99">
        <v>8471.0499999999993</v>
      </c>
      <c r="R355" s="99">
        <v>251680</v>
      </c>
      <c r="S355" s="100">
        <v>82.122295016875128</v>
      </c>
    </row>
    <row r="356" spans="1:19" x14ac:dyDescent="0.25">
      <c r="A356" s="97">
        <v>6</v>
      </c>
      <c r="B356" s="99" t="s">
        <v>1358</v>
      </c>
      <c r="C356" s="101">
        <v>10851</v>
      </c>
      <c r="D356" s="99" t="s">
        <v>2341</v>
      </c>
      <c r="E356" s="99" t="s">
        <v>949</v>
      </c>
      <c r="F356" s="99" t="s">
        <v>950</v>
      </c>
      <c r="G356" s="99">
        <v>62</v>
      </c>
      <c r="H356" s="99">
        <v>0</v>
      </c>
      <c r="I356" s="99">
        <v>0</v>
      </c>
      <c r="J356" s="99">
        <v>0</v>
      </c>
      <c r="K356" s="99">
        <v>0</v>
      </c>
      <c r="L356" s="99">
        <v>0</v>
      </c>
      <c r="M356" s="99">
        <v>2</v>
      </c>
      <c r="N356" s="99">
        <v>0.66679999999999995</v>
      </c>
      <c r="O356" s="99">
        <v>5405</v>
      </c>
      <c r="P356" s="99">
        <v>20855</v>
      </c>
      <c r="Q356" s="99">
        <v>3599.3863999999999</v>
      </c>
      <c r="R356" s="99">
        <v>151690</v>
      </c>
      <c r="S356" s="100">
        <v>92.156429518338484</v>
      </c>
    </row>
    <row r="357" spans="1:19" x14ac:dyDescent="0.25">
      <c r="A357" s="97">
        <v>6</v>
      </c>
      <c r="B357" s="99" t="s">
        <v>1358</v>
      </c>
      <c r="C357" s="101">
        <v>10852</v>
      </c>
      <c r="D357" s="99" t="s">
        <v>2342</v>
      </c>
      <c r="E357" s="99" t="s">
        <v>949</v>
      </c>
      <c r="F357" s="99" t="s">
        <v>950</v>
      </c>
      <c r="G357" s="99">
        <v>90</v>
      </c>
      <c r="H357" s="99">
        <v>0</v>
      </c>
      <c r="I357" s="99">
        <v>0</v>
      </c>
      <c r="J357" s="99">
        <v>0</v>
      </c>
      <c r="K357" s="99">
        <v>0</v>
      </c>
      <c r="L357" s="99">
        <v>0</v>
      </c>
      <c r="M357" s="99">
        <v>2</v>
      </c>
      <c r="N357" s="99">
        <v>0.6905</v>
      </c>
      <c r="O357" s="99">
        <v>6296</v>
      </c>
      <c r="P357" s="99">
        <v>20513</v>
      </c>
      <c r="Q357" s="99">
        <v>4347.3879999999999</v>
      </c>
      <c r="R357" s="99">
        <v>127925</v>
      </c>
      <c r="S357" s="100">
        <v>62.444444444444443</v>
      </c>
    </row>
    <row r="358" spans="1:19" x14ac:dyDescent="0.25">
      <c r="A358" s="97">
        <v>6</v>
      </c>
      <c r="B358" s="99" t="s">
        <v>1358</v>
      </c>
      <c r="C358" s="101">
        <v>10855</v>
      </c>
      <c r="D358" s="99" t="s">
        <v>2345</v>
      </c>
      <c r="E358" s="99" t="s">
        <v>949</v>
      </c>
      <c r="F358" s="99" t="s">
        <v>950</v>
      </c>
      <c r="G358" s="99">
        <v>121</v>
      </c>
      <c r="H358" s="99">
        <v>0</v>
      </c>
      <c r="I358" s="99">
        <v>1</v>
      </c>
      <c r="J358" s="99">
        <v>0</v>
      </c>
      <c r="K358" s="99">
        <v>0</v>
      </c>
      <c r="L358" s="99">
        <v>1</v>
      </c>
      <c r="M358" s="99">
        <v>2</v>
      </c>
      <c r="N358" s="99">
        <v>0.77239999999999998</v>
      </c>
      <c r="O358" s="99">
        <v>9032</v>
      </c>
      <c r="P358" s="99">
        <v>34830</v>
      </c>
      <c r="Q358" s="99">
        <v>6399.22</v>
      </c>
      <c r="R358" s="99">
        <v>125160</v>
      </c>
      <c r="S358" s="100">
        <v>78.863353334088075</v>
      </c>
    </row>
    <row r="359" spans="1:19" x14ac:dyDescent="0.25">
      <c r="A359" s="97">
        <v>6</v>
      </c>
      <c r="B359" s="99" t="s">
        <v>1358</v>
      </c>
      <c r="C359" s="101">
        <v>10833</v>
      </c>
      <c r="D359" s="99" t="s">
        <v>2339</v>
      </c>
      <c r="E359" s="99" t="s">
        <v>949</v>
      </c>
      <c r="F359" s="99" t="s">
        <v>954</v>
      </c>
      <c r="G359" s="99">
        <v>41</v>
      </c>
      <c r="H359" s="99">
        <v>0</v>
      </c>
      <c r="I359" s="99">
        <v>0</v>
      </c>
      <c r="J359" s="99">
        <v>0</v>
      </c>
      <c r="K359" s="99">
        <v>0</v>
      </c>
      <c r="L359" s="99">
        <v>0</v>
      </c>
      <c r="M359" s="99">
        <v>0</v>
      </c>
      <c r="N359" s="99">
        <v>0.55610000000000004</v>
      </c>
      <c r="O359" s="99">
        <v>2972</v>
      </c>
      <c r="P359" s="99">
        <v>7838</v>
      </c>
      <c r="Q359" s="99">
        <v>1652.7292</v>
      </c>
      <c r="R359" s="99">
        <v>108013</v>
      </c>
      <c r="S359" s="100">
        <v>52.375542933511525</v>
      </c>
    </row>
    <row r="360" spans="1:19" x14ac:dyDescent="0.25">
      <c r="A360" s="97">
        <v>6</v>
      </c>
      <c r="B360" s="99" t="s">
        <v>1358</v>
      </c>
      <c r="C360" s="101">
        <v>10850</v>
      </c>
      <c r="D360" s="99" t="s">
        <v>2340</v>
      </c>
      <c r="E360" s="99" t="s">
        <v>949</v>
      </c>
      <c r="F360" s="99" t="s">
        <v>954</v>
      </c>
      <c r="G360" s="99">
        <v>40</v>
      </c>
      <c r="H360" s="99">
        <v>0</v>
      </c>
      <c r="I360" s="99">
        <v>0</v>
      </c>
      <c r="J360" s="99">
        <v>0</v>
      </c>
      <c r="K360" s="99">
        <v>0</v>
      </c>
      <c r="L360" s="99">
        <v>0</v>
      </c>
      <c r="M360" s="99">
        <v>1</v>
      </c>
      <c r="N360" s="99">
        <v>0.67230000000000001</v>
      </c>
      <c r="O360" s="99">
        <v>3639</v>
      </c>
      <c r="P360" s="99">
        <v>10517</v>
      </c>
      <c r="Q360" s="99">
        <v>2446.4996999999998</v>
      </c>
      <c r="R360" s="99">
        <v>126172</v>
      </c>
      <c r="S360" s="100">
        <v>72.034246575342465</v>
      </c>
    </row>
    <row r="361" spans="1:19" x14ac:dyDescent="0.25">
      <c r="A361" s="97">
        <v>6</v>
      </c>
      <c r="B361" s="99" t="s">
        <v>1358</v>
      </c>
      <c r="C361" s="101">
        <v>10853</v>
      </c>
      <c r="D361" s="99" t="s">
        <v>2343</v>
      </c>
      <c r="E361" s="99" t="s">
        <v>949</v>
      </c>
      <c r="F361" s="99" t="s">
        <v>954</v>
      </c>
      <c r="G361" s="99">
        <v>52</v>
      </c>
      <c r="H361" s="99">
        <v>0</v>
      </c>
      <c r="I361" s="99">
        <v>0</v>
      </c>
      <c r="J361" s="99">
        <v>0</v>
      </c>
      <c r="K361" s="99">
        <v>0</v>
      </c>
      <c r="L361" s="99">
        <v>0</v>
      </c>
      <c r="M361" s="99">
        <v>1</v>
      </c>
      <c r="N361" s="99">
        <v>0.56799999999999995</v>
      </c>
      <c r="O361" s="99">
        <v>3550</v>
      </c>
      <c r="P361" s="99">
        <v>11154</v>
      </c>
      <c r="Q361" s="99">
        <v>2016.4</v>
      </c>
      <c r="R361" s="99">
        <v>132337</v>
      </c>
      <c r="S361" s="100">
        <v>58.767123287671232</v>
      </c>
    </row>
    <row r="362" spans="1:19" x14ac:dyDescent="0.25">
      <c r="A362" s="97">
        <v>6</v>
      </c>
      <c r="B362" s="99" t="s">
        <v>1358</v>
      </c>
      <c r="C362" s="101">
        <v>10856</v>
      </c>
      <c r="D362" s="99" t="s">
        <v>2346</v>
      </c>
      <c r="E362" s="99" t="s">
        <v>949</v>
      </c>
      <c r="F362" s="99" t="s">
        <v>954</v>
      </c>
      <c r="G362" s="99">
        <v>52</v>
      </c>
      <c r="H362" s="99">
        <v>0</v>
      </c>
      <c r="I362" s="99">
        <v>0</v>
      </c>
      <c r="J362" s="99">
        <v>0</v>
      </c>
      <c r="K362" s="99">
        <v>0</v>
      </c>
      <c r="L362" s="99">
        <v>0</v>
      </c>
      <c r="M362" s="99">
        <v>0</v>
      </c>
      <c r="N362" s="99">
        <v>0.56899999999999995</v>
      </c>
      <c r="O362" s="99">
        <v>3748</v>
      </c>
      <c r="P362" s="99">
        <v>13243</v>
      </c>
      <c r="Q362" s="99">
        <v>2132.6120000000001</v>
      </c>
      <c r="R362" s="99">
        <v>126967</v>
      </c>
      <c r="S362" s="100">
        <v>69.773445732349842</v>
      </c>
    </row>
    <row r="363" spans="1:19" x14ac:dyDescent="0.25">
      <c r="A363" s="97">
        <v>6</v>
      </c>
      <c r="B363" s="99" t="s">
        <v>1358</v>
      </c>
      <c r="C363" s="101">
        <v>13747</v>
      </c>
      <c r="D363" s="99" t="s">
        <v>2347</v>
      </c>
      <c r="E363" s="99" t="s">
        <v>949</v>
      </c>
      <c r="F363" s="99" t="s">
        <v>954</v>
      </c>
      <c r="G363" s="99">
        <v>13</v>
      </c>
      <c r="H363" s="99">
        <v>0</v>
      </c>
      <c r="I363" s="99">
        <v>0</v>
      </c>
      <c r="J363" s="99">
        <v>0</v>
      </c>
      <c r="K363" s="99">
        <v>0</v>
      </c>
      <c r="L363" s="99">
        <v>0</v>
      </c>
      <c r="M363" s="99">
        <v>0</v>
      </c>
      <c r="N363" s="99">
        <v>0.64159999999999995</v>
      </c>
      <c r="O363" s="99">
        <v>573</v>
      </c>
      <c r="P363" s="99">
        <v>1815</v>
      </c>
      <c r="Q363" s="99">
        <v>367.63679999999999</v>
      </c>
      <c r="R363" s="99">
        <v>48641</v>
      </c>
      <c r="S363" s="100">
        <v>38.250790305584829</v>
      </c>
    </row>
    <row r="364" spans="1:19" x14ac:dyDescent="0.25">
      <c r="A364" s="103">
        <v>6</v>
      </c>
      <c r="B364" s="104" t="s">
        <v>1358</v>
      </c>
      <c r="C364" s="105">
        <v>31327</v>
      </c>
      <c r="D364" s="104" t="s">
        <v>2348</v>
      </c>
      <c r="E364" s="104" t="s">
        <v>949</v>
      </c>
      <c r="F364" s="104" t="s">
        <v>976</v>
      </c>
      <c r="G364" s="104">
        <v>0</v>
      </c>
      <c r="H364" s="104">
        <v>0</v>
      </c>
      <c r="I364" s="104">
        <v>0</v>
      </c>
      <c r="J364" s="104">
        <v>0</v>
      </c>
      <c r="K364" s="104">
        <v>0</v>
      </c>
      <c r="L364" s="104">
        <v>0</v>
      </c>
      <c r="M364" s="104">
        <v>0</v>
      </c>
      <c r="N364" s="104">
        <v>0.51500000000000001</v>
      </c>
      <c r="O364" s="104">
        <v>156</v>
      </c>
      <c r="P364" s="104">
        <v>333</v>
      </c>
      <c r="Q364" s="104">
        <v>80.415000000000006</v>
      </c>
      <c r="R364" s="104">
        <v>29252</v>
      </c>
      <c r="S364" s="106"/>
    </row>
    <row r="365" spans="1:19" x14ac:dyDescent="0.25">
      <c r="A365" s="97">
        <v>6</v>
      </c>
      <c r="B365" s="99" t="s">
        <v>1370</v>
      </c>
      <c r="C365" s="101">
        <v>10662</v>
      </c>
      <c r="D365" s="99" t="s">
        <v>2349</v>
      </c>
      <c r="E365" s="99" t="s">
        <v>945</v>
      </c>
      <c r="F365" s="99" t="s">
        <v>946</v>
      </c>
      <c r="G365" s="99">
        <v>850</v>
      </c>
      <c r="H365" s="99">
        <v>52</v>
      </c>
      <c r="I365" s="99">
        <v>16</v>
      </c>
      <c r="J365" s="99">
        <v>8</v>
      </c>
      <c r="K365" s="99">
        <v>0</v>
      </c>
      <c r="L365" s="99">
        <v>76</v>
      </c>
      <c r="M365" s="99">
        <v>18</v>
      </c>
      <c r="N365" s="99">
        <v>1.9935</v>
      </c>
      <c r="O365" s="99">
        <v>52030</v>
      </c>
      <c r="P365" s="99">
        <v>278625</v>
      </c>
      <c r="Q365" s="99">
        <v>103721.80499999999</v>
      </c>
      <c r="R365" s="99">
        <v>668932</v>
      </c>
      <c r="S365" s="100">
        <v>89.80660757453667</v>
      </c>
    </row>
    <row r="366" spans="1:19" x14ac:dyDescent="0.25">
      <c r="A366" s="97">
        <v>6</v>
      </c>
      <c r="B366" s="99" t="s">
        <v>1370</v>
      </c>
      <c r="C366" s="101">
        <v>10819</v>
      </c>
      <c r="D366" s="99" t="s">
        <v>2352</v>
      </c>
      <c r="E366" s="99" t="s">
        <v>982</v>
      </c>
      <c r="F366" s="99" t="s">
        <v>1009</v>
      </c>
      <c r="G366" s="99">
        <v>250</v>
      </c>
      <c r="H366" s="99">
        <v>3</v>
      </c>
      <c r="I366" s="99">
        <v>5</v>
      </c>
      <c r="J366" s="99">
        <v>0</v>
      </c>
      <c r="K366" s="99">
        <v>0</v>
      </c>
      <c r="L366" s="99">
        <v>8</v>
      </c>
      <c r="M366" s="99">
        <v>5</v>
      </c>
      <c r="N366" s="99">
        <v>0.89500000000000002</v>
      </c>
      <c r="O366" s="99">
        <v>26325</v>
      </c>
      <c r="P366" s="99">
        <v>97346</v>
      </c>
      <c r="Q366" s="99">
        <v>23558.85</v>
      </c>
      <c r="R366" s="99">
        <v>520665</v>
      </c>
      <c r="S366" s="100">
        <v>106.68054794520548</v>
      </c>
    </row>
    <row r="367" spans="1:19" x14ac:dyDescent="0.25">
      <c r="A367" s="97">
        <v>6</v>
      </c>
      <c r="B367" s="99" t="s">
        <v>1370</v>
      </c>
      <c r="C367" s="101">
        <v>10817</v>
      </c>
      <c r="D367" s="99" t="s">
        <v>2350</v>
      </c>
      <c r="E367" s="99" t="s">
        <v>949</v>
      </c>
      <c r="F367" s="99" t="s">
        <v>957</v>
      </c>
      <c r="G367" s="99">
        <v>132</v>
      </c>
      <c r="H367" s="99">
        <v>6</v>
      </c>
      <c r="I367" s="99">
        <v>0</v>
      </c>
      <c r="J367" s="99">
        <v>0</v>
      </c>
      <c r="K367" s="99">
        <v>0</v>
      </c>
      <c r="L367" s="99">
        <v>6</v>
      </c>
      <c r="M367" s="99">
        <v>3</v>
      </c>
      <c r="N367" s="99">
        <v>0.78059999999999996</v>
      </c>
      <c r="O367" s="99">
        <v>12003</v>
      </c>
      <c r="P367" s="99">
        <v>37307</v>
      </c>
      <c r="Q367" s="99">
        <v>9369.5418000000009</v>
      </c>
      <c r="R367" s="99">
        <v>303304</v>
      </c>
      <c r="S367" s="100">
        <v>77.432544624325445</v>
      </c>
    </row>
    <row r="368" spans="1:19" x14ac:dyDescent="0.25">
      <c r="A368" s="97">
        <v>6</v>
      </c>
      <c r="B368" s="99" t="s">
        <v>1370</v>
      </c>
      <c r="C368" s="101">
        <v>10822</v>
      </c>
      <c r="D368" s="99" t="s">
        <v>2355</v>
      </c>
      <c r="E368" s="99" t="s">
        <v>949</v>
      </c>
      <c r="F368" s="99" t="s">
        <v>957</v>
      </c>
      <c r="G368" s="99">
        <v>137</v>
      </c>
      <c r="H368" s="99">
        <v>0</v>
      </c>
      <c r="I368" s="99">
        <v>6</v>
      </c>
      <c r="J368" s="99">
        <v>0</v>
      </c>
      <c r="K368" s="99">
        <v>0</v>
      </c>
      <c r="L368" s="99">
        <v>6</v>
      </c>
      <c r="M368" s="99">
        <v>4</v>
      </c>
      <c r="N368" s="99">
        <v>0.93759999999999999</v>
      </c>
      <c r="O368" s="99">
        <v>13341</v>
      </c>
      <c r="P368" s="99">
        <v>58182</v>
      </c>
      <c r="Q368" s="99">
        <v>12508.5216</v>
      </c>
      <c r="R368" s="99">
        <v>382725</v>
      </c>
      <c r="S368" s="100">
        <v>116.35236476352365</v>
      </c>
    </row>
    <row r="369" spans="1:19" x14ac:dyDescent="0.25">
      <c r="A369" s="97">
        <v>6</v>
      </c>
      <c r="B369" s="99" t="s">
        <v>1370</v>
      </c>
      <c r="C369" s="101">
        <v>10823</v>
      </c>
      <c r="D369" s="99" t="s">
        <v>2356</v>
      </c>
      <c r="E369" s="99" t="s">
        <v>949</v>
      </c>
      <c r="F369" s="99" t="s">
        <v>957</v>
      </c>
      <c r="G369" s="99">
        <v>113</v>
      </c>
      <c r="H369" s="99">
        <v>0</v>
      </c>
      <c r="I369" s="99">
        <v>4</v>
      </c>
      <c r="J369" s="99">
        <v>0</v>
      </c>
      <c r="K369" s="99">
        <v>0</v>
      </c>
      <c r="L369" s="99">
        <v>4</v>
      </c>
      <c r="M369" s="99">
        <v>3</v>
      </c>
      <c r="N369" s="99">
        <v>0.87890000000000001</v>
      </c>
      <c r="O369" s="99">
        <v>10505</v>
      </c>
      <c r="P369" s="99">
        <v>41138</v>
      </c>
      <c r="Q369" s="99">
        <v>9233.24</v>
      </c>
      <c r="R369" s="99">
        <v>278038</v>
      </c>
      <c r="S369" s="100">
        <v>99.740574615104862</v>
      </c>
    </row>
    <row r="370" spans="1:19" x14ac:dyDescent="0.25">
      <c r="A370" s="97">
        <v>6</v>
      </c>
      <c r="B370" s="99" t="s">
        <v>1370</v>
      </c>
      <c r="C370" s="101">
        <v>10821</v>
      </c>
      <c r="D370" s="99" t="s">
        <v>2354</v>
      </c>
      <c r="E370" s="99" t="s">
        <v>949</v>
      </c>
      <c r="F370" s="99" t="s">
        <v>950</v>
      </c>
      <c r="G370" s="99">
        <v>67</v>
      </c>
      <c r="H370" s="99">
        <v>0</v>
      </c>
      <c r="I370" s="99">
        <v>0</v>
      </c>
      <c r="J370" s="99">
        <v>0</v>
      </c>
      <c r="K370" s="99">
        <v>0</v>
      </c>
      <c r="L370" s="99">
        <v>0</v>
      </c>
      <c r="M370" s="99">
        <v>2</v>
      </c>
      <c r="N370" s="99">
        <v>0.75049999999999994</v>
      </c>
      <c r="O370" s="99">
        <v>7051</v>
      </c>
      <c r="P370" s="99">
        <v>22530</v>
      </c>
      <c r="Q370" s="99">
        <v>5291.48</v>
      </c>
      <c r="R370" s="99">
        <v>270165</v>
      </c>
      <c r="S370" s="100">
        <v>92.128399100388464</v>
      </c>
    </row>
    <row r="371" spans="1:19" x14ac:dyDescent="0.25">
      <c r="A371" s="97">
        <v>6</v>
      </c>
      <c r="B371" s="99" t="s">
        <v>1370</v>
      </c>
      <c r="C371" s="101">
        <v>10825</v>
      </c>
      <c r="D371" s="99" t="s">
        <v>2358</v>
      </c>
      <c r="E371" s="99" t="s">
        <v>949</v>
      </c>
      <c r="F371" s="99" t="s">
        <v>950</v>
      </c>
      <c r="G371" s="99">
        <v>40</v>
      </c>
      <c r="H371" s="99">
        <v>0</v>
      </c>
      <c r="I371" s="99">
        <v>0</v>
      </c>
      <c r="J371" s="99">
        <v>0</v>
      </c>
      <c r="K371" s="99">
        <v>0</v>
      </c>
      <c r="L371" s="99">
        <v>0</v>
      </c>
      <c r="M371" s="99">
        <v>1</v>
      </c>
      <c r="N371" s="99">
        <v>0.67400000000000004</v>
      </c>
      <c r="O371" s="99">
        <v>3429</v>
      </c>
      <c r="P371" s="99">
        <v>12509</v>
      </c>
      <c r="Q371" s="99">
        <v>2311.1460000000002</v>
      </c>
      <c r="R371" s="99">
        <v>152997</v>
      </c>
      <c r="S371" s="100">
        <v>85.678082191780817</v>
      </c>
    </row>
    <row r="372" spans="1:19" x14ac:dyDescent="0.25">
      <c r="A372" s="97">
        <v>6</v>
      </c>
      <c r="B372" s="99" t="s">
        <v>1370</v>
      </c>
      <c r="C372" s="101">
        <v>10824</v>
      </c>
      <c r="D372" s="99" t="s">
        <v>2357</v>
      </c>
      <c r="E372" s="99" t="s">
        <v>949</v>
      </c>
      <c r="F372" s="99" t="s">
        <v>954</v>
      </c>
      <c r="G372" s="99">
        <v>30</v>
      </c>
      <c r="H372" s="99">
        <v>0</v>
      </c>
      <c r="I372" s="99">
        <v>0</v>
      </c>
      <c r="J372" s="99">
        <v>0</v>
      </c>
      <c r="K372" s="99">
        <v>0</v>
      </c>
      <c r="L372" s="99">
        <v>0</v>
      </c>
      <c r="M372" s="99">
        <v>0</v>
      </c>
      <c r="N372" s="99">
        <v>0.60209999999999997</v>
      </c>
      <c r="O372" s="99">
        <v>339</v>
      </c>
      <c r="P372" s="99">
        <v>1276</v>
      </c>
      <c r="Q372" s="99">
        <v>204.11189999999999</v>
      </c>
      <c r="R372" s="99">
        <v>35718</v>
      </c>
      <c r="S372" s="100">
        <v>11.65296803652968</v>
      </c>
    </row>
    <row r="373" spans="1:19" x14ac:dyDescent="0.25">
      <c r="A373" s="97">
        <v>6</v>
      </c>
      <c r="B373" s="99" t="s">
        <v>1370</v>
      </c>
      <c r="C373" s="101">
        <v>10826</v>
      </c>
      <c r="D373" s="99" t="s">
        <v>2359</v>
      </c>
      <c r="E373" s="99" t="s">
        <v>949</v>
      </c>
      <c r="F373" s="99" t="s">
        <v>954</v>
      </c>
      <c r="G373" s="99">
        <v>60</v>
      </c>
      <c r="H373" s="99">
        <v>0</v>
      </c>
      <c r="I373" s="99">
        <v>0</v>
      </c>
      <c r="J373" s="99">
        <v>0</v>
      </c>
      <c r="K373" s="99">
        <v>0</v>
      </c>
      <c r="L373" s="99">
        <v>0</v>
      </c>
      <c r="M373" s="99">
        <v>1</v>
      </c>
      <c r="N373" s="99">
        <v>0.62239999999999995</v>
      </c>
      <c r="O373" s="99">
        <v>4523</v>
      </c>
      <c r="P373" s="99">
        <v>15947</v>
      </c>
      <c r="Q373" s="99">
        <v>2815.1152000000002</v>
      </c>
      <c r="R373" s="99">
        <v>126644</v>
      </c>
      <c r="S373" s="100">
        <v>72.817351598173516</v>
      </c>
    </row>
    <row r="374" spans="1:19" x14ac:dyDescent="0.25">
      <c r="A374" s="97">
        <v>6</v>
      </c>
      <c r="B374" s="99" t="s">
        <v>1370</v>
      </c>
      <c r="C374" s="101">
        <v>10820</v>
      </c>
      <c r="D374" s="99" t="s">
        <v>2353</v>
      </c>
      <c r="E374" s="99" t="s">
        <v>949</v>
      </c>
      <c r="F374" s="99" t="s">
        <v>954</v>
      </c>
      <c r="G374" s="99">
        <v>23</v>
      </c>
      <c r="H374" s="99">
        <v>0</v>
      </c>
      <c r="I374" s="99">
        <v>0</v>
      </c>
      <c r="J374" s="99">
        <v>0</v>
      </c>
      <c r="K374" s="99">
        <v>0</v>
      </c>
      <c r="L374" s="99">
        <v>0</v>
      </c>
      <c r="M374" s="99">
        <v>1</v>
      </c>
      <c r="N374" s="99">
        <v>0.72330000000000005</v>
      </c>
      <c r="O374" s="99">
        <v>1360</v>
      </c>
      <c r="P374" s="99">
        <v>5762</v>
      </c>
      <c r="Q374" s="99">
        <v>983.69</v>
      </c>
      <c r="R374" s="99">
        <v>77506</v>
      </c>
      <c r="S374" s="100">
        <v>68.636092912447879</v>
      </c>
    </row>
    <row r="375" spans="1:19" x14ac:dyDescent="0.25">
      <c r="A375" s="97">
        <v>6</v>
      </c>
      <c r="B375" s="99" t="s">
        <v>1370</v>
      </c>
      <c r="C375" s="101">
        <v>10818</v>
      </c>
      <c r="D375" s="99" t="s">
        <v>2351</v>
      </c>
      <c r="E375" s="99" t="s">
        <v>949</v>
      </c>
      <c r="F375" s="99" t="s">
        <v>954</v>
      </c>
      <c r="G375" s="99">
        <v>30</v>
      </c>
      <c r="H375" s="99">
        <v>0</v>
      </c>
      <c r="I375" s="99">
        <v>0</v>
      </c>
      <c r="J375" s="99">
        <v>0</v>
      </c>
      <c r="K375" s="99">
        <v>0</v>
      </c>
      <c r="L375" s="99">
        <v>0</v>
      </c>
      <c r="M375" s="99">
        <v>1</v>
      </c>
      <c r="N375" s="99">
        <v>0.53339999999999999</v>
      </c>
      <c r="O375" s="99">
        <v>1988</v>
      </c>
      <c r="P375" s="99">
        <v>6299</v>
      </c>
      <c r="Q375" s="99">
        <v>1060.3992000000001</v>
      </c>
      <c r="R375" s="99">
        <v>86443</v>
      </c>
      <c r="S375" s="100">
        <v>57.525114155251138</v>
      </c>
    </row>
    <row r="376" spans="1:19" x14ac:dyDescent="0.25">
      <c r="A376" s="97">
        <v>6</v>
      </c>
      <c r="B376" s="99" t="s">
        <v>1370</v>
      </c>
      <c r="C376" s="101">
        <v>28006</v>
      </c>
      <c r="D376" s="99" t="s">
        <v>2360</v>
      </c>
      <c r="E376" s="99" t="s">
        <v>949</v>
      </c>
      <c r="F376" s="99" t="s">
        <v>976</v>
      </c>
      <c r="G376" s="99">
        <v>30</v>
      </c>
      <c r="H376" s="99">
        <v>0</v>
      </c>
      <c r="I376" s="99">
        <v>0</v>
      </c>
      <c r="J376" s="99">
        <v>0</v>
      </c>
      <c r="K376" s="99">
        <v>0</v>
      </c>
      <c r="L376" s="99">
        <v>0</v>
      </c>
      <c r="M376" s="99">
        <v>0</v>
      </c>
      <c r="N376" s="99">
        <v>0.81640000000000001</v>
      </c>
      <c r="O376" s="99">
        <v>1518</v>
      </c>
      <c r="P376" s="99">
        <v>5042</v>
      </c>
      <c r="Q376" s="99">
        <v>1119</v>
      </c>
      <c r="R376" s="99">
        <v>89202</v>
      </c>
      <c r="S376" s="100">
        <v>46.045662100456624</v>
      </c>
    </row>
    <row r="377" spans="1:19" x14ac:dyDescent="0.25">
      <c r="A377" s="97">
        <v>6</v>
      </c>
      <c r="B377" s="99" t="s">
        <v>1383</v>
      </c>
      <c r="C377" s="101">
        <v>10696</v>
      </c>
      <c r="D377" s="99" t="s">
        <v>2361</v>
      </c>
      <c r="E377" s="99" t="s">
        <v>982</v>
      </c>
      <c r="F377" s="99" t="s">
        <v>1009</v>
      </c>
      <c r="G377" s="99">
        <v>356</v>
      </c>
      <c r="H377" s="99">
        <v>10</v>
      </c>
      <c r="I377" s="99">
        <v>6</v>
      </c>
      <c r="J377" s="99">
        <v>0</v>
      </c>
      <c r="K377" s="99">
        <v>4</v>
      </c>
      <c r="L377" s="99">
        <v>20</v>
      </c>
      <c r="M377" s="99">
        <v>8</v>
      </c>
      <c r="N377" s="99">
        <v>1.2176</v>
      </c>
      <c r="O377" s="99">
        <v>21284</v>
      </c>
      <c r="P377" s="99">
        <v>105873</v>
      </c>
      <c r="Q377" s="99">
        <v>25915.398399999998</v>
      </c>
      <c r="R377" s="99">
        <v>389983</v>
      </c>
      <c r="S377" s="100">
        <v>81.478374634446666</v>
      </c>
    </row>
    <row r="378" spans="1:19" x14ac:dyDescent="0.25">
      <c r="A378" s="97">
        <v>6</v>
      </c>
      <c r="B378" s="99" t="s">
        <v>1383</v>
      </c>
      <c r="C378" s="101">
        <v>13816</v>
      </c>
      <c r="D378" s="99" t="s">
        <v>2367</v>
      </c>
      <c r="E378" s="99" t="s">
        <v>949</v>
      </c>
      <c r="F378" s="99" t="s">
        <v>954</v>
      </c>
      <c r="G378" s="99">
        <v>26</v>
      </c>
      <c r="H378" s="99">
        <v>0</v>
      </c>
      <c r="I378" s="99">
        <v>0</v>
      </c>
      <c r="J378" s="99">
        <v>0</v>
      </c>
      <c r="K378" s="99">
        <v>0</v>
      </c>
      <c r="L378" s="99">
        <v>0</v>
      </c>
      <c r="M378" s="99">
        <v>0</v>
      </c>
      <c r="N378" s="99">
        <v>0.48070000000000002</v>
      </c>
      <c r="O378" s="99">
        <v>1219</v>
      </c>
      <c r="P378" s="99">
        <v>2777</v>
      </c>
      <c r="Q378" s="99">
        <v>585.97180000000003</v>
      </c>
      <c r="R378" s="99">
        <v>35538</v>
      </c>
      <c r="S378" s="100">
        <v>29.262381454162277</v>
      </c>
    </row>
    <row r="379" spans="1:19" x14ac:dyDescent="0.25">
      <c r="A379" s="97">
        <v>6</v>
      </c>
      <c r="B379" s="99" t="s">
        <v>1383</v>
      </c>
      <c r="C379" s="101">
        <v>10846</v>
      </c>
      <c r="D379" s="99" t="s">
        <v>2363</v>
      </c>
      <c r="E379" s="99" t="s">
        <v>949</v>
      </c>
      <c r="F379" s="99" t="s">
        <v>954</v>
      </c>
      <c r="G379" s="99">
        <v>32</v>
      </c>
      <c r="H379" s="99">
        <v>0</v>
      </c>
      <c r="I379" s="99">
        <v>0</v>
      </c>
      <c r="J379" s="99">
        <v>0</v>
      </c>
      <c r="K379" s="99">
        <v>0</v>
      </c>
      <c r="L379" s="99">
        <v>0</v>
      </c>
      <c r="M379" s="99">
        <v>0</v>
      </c>
      <c r="N379" s="99">
        <v>0.5595</v>
      </c>
      <c r="O379" s="99">
        <v>1587</v>
      </c>
      <c r="P379" s="99">
        <v>4398</v>
      </c>
      <c r="Q379" s="99">
        <v>887.92650000000003</v>
      </c>
      <c r="R379" s="99">
        <v>76463</v>
      </c>
      <c r="S379" s="100">
        <v>37.654109589041099</v>
      </c>
    </row>
    <row r="380" spans="1:19" x14ac:dyDescent="0.25">
      <c r="A380" s="97">
        <v>6</v>
      </c>
      <c r="B380" s="99" t="s">
        <v>1383</v>
      </c>
      <c r="C380" s="101">
        <v>10845</v>
      </c>
      <c r="D380" s="99" t="s">
        <v>2362</v>
      </c>
      <c r="E380" s="99" t="s">
        <v>949</v>
      </c>
      <c r="F380" s="99" t="s">
        <v>954</v>
      </c>
      <c r="G380" s="99">
        <v>37</v>
      </c>
      <c r="H380" s="99">
        <v>0</v>
      </c>
      <c r="I380" s="99">
        <v>0</v>
      </c>
      <c r="J380" s="99">
        <v>0</v>
      </c>
      <c r="K380" s="99">
        <v>0</v>
      </c>
      <c r="L380" s="99">
        <v>0</v>
      </c>
      <c r="M380" s="99">
        <v>1</v>
      </c>
      <c r="N380" s="99">
        <v>0.60019999999999996</v>
      </c>
      <c r="O380" s="99">
        <v>1724</v>
      </c>
      <c r="P380" s="99">
        <v>5248</v>
      </c>
      <c r="Q380" s="99">
        <v>1034.7447999999999</v>
      </c>
      <c r="R380" s="99">
        <v>107728</v>
      </c>
      <c r="S380" s="100">
        <v>38.859681599407629</v>
      </c>
    </row>
    <row r="381" spans="1:19" x14ac:dyDescent="0.25">
      <c r="A381" s="97">
        <v>6</v>
      </c>
      <c r="B381" s="99" t="s">
        <v>1383</v>
      </c>
      <c r="C381" s="101">
        <v>10847</v>
      </c>
      <c r="D381" s="99" t="s">
        <v>2364</v>
      </c>
      <c r="E381" s="99" t="s">
        <v>949</v>
      </c>
      <c r="F381" s="99" t="s">
        <v>954</v>
      </c>
      <c r="G381" s="99">
        <v>36</v>
      </c>
      <c r="H381" s="99">
        <v>0</v>
      </c>
      <c r="I381" s="99">
        <v>0</v>
      </c>
      <c r="J381" s="99">
        <v>0</v>
      </c>
      <c r="K381" s="99">
        <v>0</v>
      </c>
      <c r="L381" s="99">
        <v>0</v>
      </c>
      <c r="M381" s="99">
        <v>0</v>
      </c>
      <c r="N381" s="99">
        <v>0.5998</v>
      </c>
      <c r="O381" s="99">
        <v>2206</v>
      </c>
      <c r="P381" s="99">
        <v>5958</v>
      </c>
      <c r="Q381" s="99">
        <v>1323.1587999999999</v>
      </c>
      <c r="R381" s="99">
        <v>91211</v>
      </c>
      <c r="S381" s="100">
        <v>45.342465753424655</v>
      </c>
    </row>
    <row r="382" spans="1:19" x14ac:dyDescent="0.25">
      <c r="A382" s="97">
        <v>6</v>
      </c>
      <c r="B382" s="99" t="s">
        <v>1383</v>
      </c>
      <c r="C382" s="101">
        <v>10848</v>
      </c>
      <c r="D382" s="99" t="s">
        <v>2365</v>
      </c>
      <c r="E382" s="99" t="s">
        <v>949</v>
      </c>
      <c r="F382" s="99" t="s">
        <v>954</v>
      </c>
      <c r="G382" s="99">
        <v>30</v>
      </c>
      <c r="H382" s="99">
        <v>0</v>
      </c>
      <c r="I382" s="99">
        <v>0</v>
      </c>
      <c r="J382" s="99">
        <v>0</v>
      </c>
      <c r="K382" s="99">
        <v>0</v>
      </c>
      <c r="L382" s="99">
        <v>0</v>
      </c>
      <c r="M382" s="99">
        <v>0</v>
      </c>
      <c r="N382" s="99">
        <v>0.71560000000000001</v>
      </c>
      <c r="O382" s="99">
        <v>1180</v>
      </c>
      <c r="P382" s="99">
        <v>4309</v>
      </c>
      <c r="Q382" s="99">
        <v>844.40800000000002</v>
      </c>
      <c r="R382" s="99">
        <v>87618</v>
      </c>
      <c r="S382" s="100">
        <v>39.351598173515981</v>
      </c>
    </row>
    <row r="383" spans="1:19" x14ac:dyDescent="0.25">
      <c r="A383" s="97">
        <v>6</v>
      </c>
      <c r="B383" s="99" t="s">
        <v>1383</v>
      </c>
      <c r="C383" s="101">
        <v>10849</v>
      </c>
      <c r="D383" s="99" t="s">
        <v>2366</v>
      </c>
      <c r="E383" s="99" t="s">
        <v>949</v>
      </c>
      <c r="F383" s="99" t="s">
        <v>976</v>
      </c>
      <c r="G383" s="99">
        <v>8</v>
      </c>
      <c r="H383" s="99">
        <v>0</v>
      </c>
      <c r="I383" s="99">
        <v>0</v>
      </c>
      <c r="J383" s="99">
        <v>0</v>
      </c>
      <c r="K383" s="99">
        <v>0</v>
      </c>
      <c r="L383" s="99">
        <v>0</v>
      </c>
      <c r="M383" s="99">
        <v>0</v>
      </c>
      <c r="N383" s="99">
        <v>0.49809999999999999</v>
      </c>
      <c r="O383" s="99">
        <v>200</v>
      </c>
      <c r="P383" s="99">
        <v>497</v>
      </c>
      <c r="Q383" s="99">
        <v>99.62</v>
      </c>
      <c r="R383" s="99">
        <v>18990</v>
      </c>
      <c r="S383" s="100">
        <v>17.020547945205479</v>
      </c>
    </row>
    <row r="384" spans="1:19" ht="42" x14ac:dyDescent="0.25">
      <c r="A384" s="97">
        <v>6</v>
      </c>
      <c r="B384" s="99" t="s">
        <v>1391</v>
      </c>
      <c r="C384" s="101">
        <v>10665</v>
      </c>
      <c r="D384" s="99" t="s">
        <v>2368</v>
      </c>
      <c r="E384" s="99" t="s">
        <v>945</v>
      </c>
      <c r="F384" s="99" t="s">
        <v>946</v>
      </c>
      <c r="G384" s="99">
        <v>482</v>
      </c>
      <c r="H384" s="99">
        <v>32</v>
      </c>
      <c r="I384" s="99">
        <v>12</v>
      </c>
      <c r="J384" s="99">
        <v>0</v>
      </c>
      <c r="K384" s="99">
        <v>0</v>
      </c>
      <c r="L384" s="99">
        <v>44</v>
      </c>
      <c r="M384" s="99">
        <v>8</v>
      </c>
      <c r="N384" s="99">
        <v>1.2312000000000001</v>
      </c>
      <c r="O384" s="99">
        <v>32551</v>
      </c>
      <c r="P384" s="99">
        <v>148031</v>
      </c>
      <c r="Q384" s="99">
        <v>40027.910000000003</v>
      </c>
      <c r="R384" s="99">
        <v>461810</v>
      </c>
      <c r="S384" s="100">
        <v>84.141988290797471</v>
      </c>
    </row>
    <row r="385" spans="1:19" x14ac:dyDescent="0.25">
      <c r="A385" s="97">
        <v>6</v>
      </c>
      <c r="B385" s="99" t="s">
        <v>1391</v>
      </c>
      <c r="C385" s="101">
        <v>10857</v>
      </c>
      <c r="D385" s="99" t="s">
        <v>2369</v>
      </c>
      <c r="E385" s="99" t="s">
        <v>982</v>
      </c>
      <c r="F385" s="99" t="s">
        <v>983</v>
      </c>
      <c r="G385" s="99">
        <v>248</v>
      </c>
      <c r="H385" s="99">
        <v>4</v>
      </c>
      <c r="I385" s="99">
        <v>2</v>
      </c>
      <c r="J385" s="99">
        <v>0</v>
      </c>
      <c r="K385" s="99">
        <v>0</v>
      </c>
      <c r="L385" s="99">
        <v>6</v>
      </c>
      <c r="M385" s="99">
        <v>4</v>
      </c>
      <c r="N385" s="99">
        <v>0.96450000000000002</v>
      </c>
      <c r="O385" s="99">
        <v>15558</v>
      </c>
      <c r="P385" s="99">
        <v>65445</v>
      </c>
      <c r="Q385" s="99">
        <v>15005.691000000001</v>
      </c>
      <c r="R385" s="99">
        <v>296390</v>
      </c>
      <c r="S385" s="100">
        <v>72.298939460892626</v>
      </c>
    </row>
    <row r="386" spans="1:19" x14ac:dyDescent="0.25">
      <c r="A386" s="97">
        <v>6</v>
      </c>
      <c r="B386" s="99" t="s">
        <v>1391</v>
      </c>
      <c r="C386" s="101">
        <v>10858</v>
      </c>
      <c r="D386" s="99" t="s">
        <v>2370</v>
      </c>
      <c r="E386" s="99" t="s">
        <v>949</v>
      </c>
      <c r="F386" s="99" t="s">
        <v>954</v>
      </c>
      <c r="G386" s="99">
        <v>60</v>
      </c>
      <c r="H386" s="99">
        <v>0</v>
      </c>
      <c r="I386" s="99">
        <v>0</v>
      </c>
      <c r="J386" s="99">
        <v>0</v>
      </c>
      <c r="K386" s="99">
        <v>0</v>
      </c>
      <c r="L386" s="99">
        <v>0</v>
      </c>
      <c r="M386" s="99">
        <v>1</v>
      </c>
      <c r="N386" s="99">
        <v>0.61119999999999997</v>
      </c>
      <c r="O386" s="99">
        <v>3621</v>
      </c>
      <c r="P386" s="99">
        <v>10296</v>
      </c>
      <c r="Q386" s="99">
        <v>2213.1552000000001</v>
      </c>
      <c r="R386" s="99">
        <v>111819</v>
      </c>
      <c r="S386" s="100">
        <v>47.013698630136986</v>
      </c>
    </row>
    <row r="387" spans="1:19" x14ac:dyDescent="0.25">
      <c r="A387" s="97">
        <v>6</v>
      </c>
      <c r="B387" s="99" t="s">
        <v>1391</v>
      </c>
      <c r="C387" s="101">
        <v>10859</v>
      </c>
      <c r="D387" s="99" t="s">
        <v>2371</v>
      </c>
      <c r="E387" s="99" t="s">
        <v>949</v>
      </c>
      <c r="F387" s="99" t="s">
        <v>954</v>
      </c>
      <c r="G387" s="99">
        <v>33</v>
      </c>
      <c r="H387" s="99">
        <v>0</v>
      </c>
      <c r="I387" s="99">
        <v>0</v>
      </c>
      <c r="J387" s="99">
        <v>0</v>
      </c>
      <c r="K387" s="99">
        <v>0</v>
      </c>
      <c r="L387" s="99">
        <v>0</v>
      </c>
      <c r="M387" s="99">
        <v>1</v>
      </c>
      <c r="N387" s="99">
        <v>0.55549999999999999</v>
      </c>
      <c r="O387" s="99">
        <v>1550</v>
      </c>
      <c r="P387" s="99">
        <v>4832</v>
      </c>
      <c r="Q387" s="99">
        <v>861.02499999999998</v>
      </c>
      <c r="R387" s="99">
        <v>72609</v>
      </c>
      <c r="S387" s="100">
        <v>40.11623080116231</v>
      </c>
    </row>
    <row r="388" spans="1:19" x14ac:dyDescent="0.25">
      <c r="A388" s="97">
        <v>6</v>
      </c>
      <c r="B388" s="99" t="s">
        <v>1391</v>
      </c>
      <c r="C388" s="101">
        <v>10860</v>
      </c>
      <c r="D388" s="99" t="s">
        <v>2372</v>
      </c>
      <c r="E388" s="99" t="s">
        <v>949</v>
      </c>
      <c r="F388" s="99" t="s">
        <v>954</v>
      </c>
      <c r="G388" s="99">
        <v>34</v>
      </c>
      <c r="H388" s="99">
        <v>0</v>
      </c>
      <c r="I388" s="99">
        <v>0</v>
      </c>
      <c r="J388" s="99">
        <v>0</v>
      </c>
      <c r="K388" s="99">
        <v>0</v>
      </c>
      <c r="L388" s="99">
        <v>0</v>
      </c>
      <c r="M388" s="99">
        <v>1</v>
      </c>
      <c r="N388" s="99">
        <v>0.56869999999999998</v>
      </c>
      <c r="O388" s="99">
        <v>2041</v>
      </c>
      <c r="P388" s="99">
        <v>6435</v>
      </c>
      <c r="Q388" s="99">
        <v>1160.7166999999999</v>
      </c>
      <c r="R388" s="99">
        <v>102121</v>
      </c>
      <c r="S388" s="100">
        <v>51.853344077356972</v>
      </c>
    </row>
    <row r="389" spans="1:19" x14ac:dyDescent="0.25">
      <c r="A389" s="97">
        <v>6</v>
      </c>
      <c r="B389" s="99" t="s">
        <v>1391</v>
      </c>
      <c r="C389" s="101">
        <v>10861</v>
      </c>
      <c r="D389" s="99" t="s">
        <v>2373</v>
      </c>
      <c r="E389" s="99" t="s">
        <v>949</v>
      </c>
      <c r="F389" s="99" t="s">
        <v>954</v>
      </c>
      <c r="G389" s="99">
        <v>60</v>
      </c>
      <c r="H389" s="99">
        <v>0</v>
      </c>
      <c r="I389" s="99">
        <v>0</v>
      </c>
      <c r="J389" s="99">
        <v>0</v>
      </c>
      <c r="K389" s="99">
        <v>0</v>
      </c>
      <c r="L389" s="99">
        <v>0</v>
      </c>
      <c r="M389" s="99">
        <v>1</v>
      </c>
      <c r="N389" s="99">
        <v>0.49370000000000003</v>
      </c>
      <c r="O389" s="99">
        <v>2837</v>
      </c>
      <c r="P389" s="99">
        <v>7596</v>
      </c>
      <c r="Q389" s="99">
        <v>1400.6269</v>
      </c>
      <c r="R389" s="99">
        <v>206157</v>
      </c>
      <c r="S389" s="100">
        <v>34.684931506849317</v>
      </c>
    </row>
    <row r="390" spans="1:19" x14ac:dyDescent="0.25">
      <c r="A390" s="97">
        <v>6</v>
      </c>
      <c r="B390" s="99" t="s">
        <v>1391</v>
      </c>
      <c r="C390" s="101">
        <v>10862</v>
      </c>
      <c r="D390" s="99" t="s">
        <v>2374</v>
      </c>
      <c r="E390" s="99" t="s">
        <v>949</v>
      </c>
      <c r="F390" s="99" t="s">
        <v>954</v>
      </c>
      <c r="G390" s="99">
        <v>30</v>
      </c>
      <c r="H390" s="99">
        <v>0</v>
      </c>
      <c r="I390" s="99">
        <v>0</v>
      </c>
      <c r="J390" s="99">
        <v>0</v>
      </c>
      <c r="K390" s="99">
        <v>0</v>
      </c>
      <c r="L390" s="99">
        <v>0</v>
      </c>
      <c r="M390" s="99">
        <v>1</v>
      </c>
      <c r="N390" s="99">
        <v>0.60770000000000002</v>
      </c>
      <c r="O390" s="99">
        <v>1230</v>
      </c>
      <c r="P390" s="99">
        <v>3804</v>
      </c>
      <c r="Q390" s="99">
        <v>747.53</v>
      </c>
      <c r="R390" s="99">
        <v>75132</v>
      </c>
      <c r="S390" s="100">
        <v>34.739726027397261</v>
      </c>
    </row>
    <row r="391" spans="1:19" x14ac:dyDescent="0.25">
      <c r="A391" s="97">
        <v>6</v>
      </c>
      <c r="B391" s="99" t="s">
        <v>1399</v>
      </c>
      <c r="C391" s="101">
        <v>10663</v>
      </c>
      <c r="D391" s="99" t="s">
        <v>2375</v>
      </c>
      <c r="E391" s="99" t="s">
        <v>945</v>
      </c>
      <c r="F391" s="99" t="s">
        <v>946</v>
      </c>
      <c r="G391" s="99">
        <v>542</v>
      </c>
      <c r="H391" s="99">
        <v>20</v>
      </c>
      <c r="I391" s="99">
        <v>9</v>
      </c>
      <c r="J391" s="99">
        <v>0</v>
      </c>
      <c r="K391" s="99">
        <v>0</v>
      </c>
      <c r="L391" s="99">
        <v>29</v>
      </c>
      <c r="M391" s="99">
        <v>9</v>
      </c>
      <c r="N391" s="99">
        <v>1.448</v>
      </c>
      <c r="O391" s="99">
        <v>41910</v>
      </c>
      <c r="P391" s="99">
        <v>225597</v>
      </c>
      <c r="Q391" s="99">
        <v>60686.879999999997</v>
      </c>
      <c r="R391" s="99">
        <v>522300</v>
      </c>
      <c r="S391" s="100">
        <v>114.03578830308851</v>
      </c>
    </row>
    <row r="392" spans="1:19" x14ac:dyDescent="0.25">
      <c r="A392" s="97">
        <v>6</v>
      </c>
      <c r="B392" s="99" t="s">
        <v>1399</v>
      </c>
      <c r="C392" s="101">
        <v>10829</v>
      </c>
      <c r="D392" s="99" t="s">
        <v>2378</v>
      </c>
      <c r="E392" s="99" t="s">
        <v>982</v>
      </c>
      <c r="F392" s="99" t="s">
        <v>983</v>
      </c>
      <c r="G392" s="99">
        <v>212</v>
      </c>
      <c r="H392" s="99">
        <v>9</v>
      </c>
      <c r="I392" s="99">
        <v>2</v>
      </c>
      <c r="J392" s="99">
        <v>0</v>
      </c>
      <c r="K392" s="99">
        <v>0</v>
      </c>
      <c r="L392" s="99">
        <v>11</v>
      </c>
      <c r="M392" s="99">
        <v>3</v>
      </c>
      <c r="N392" s="99">
        <v>0.93220000000000003</v>
      </c>
      <c r="O392" s="99">
        <v>14661</v>
      </c>
      <c r="P392" s="99">
        <v>54074</v>
      </c>
      <c r="Q392" s="99">
        <v>13666.98</v>
      </c>
      <c r="R392" s="99">
        <v>249376</v>
      </c>
      <c r="S392" s="100">
        <v>69.881106228999741</v>
      </c>
    </row>
    <row r="393" spans="1:19" ht="105" x14ac:dyDescent="0.25">
      <c r="A393" s="97">
        <v>6</v>
      </c>
      <c r="B393" s="99" t="s">
        <v>1399</v>
      </c>
      <c r="C393" s="101">
        <v>10827</v>
      </c>
      <c r="D393" s="99" t="s">
        <v>2376</v>
      </c>
      <c r="E393" s="99" t="s">
        <v>982</v>
      </c>
      <c r="F393" s="99" t="s">
        <v>983</v>
      </c>
      <c r="G393" s="99">
        <v>162</v>
      </c>
      <c r="H393" s="99">
        <v>0</v>
      </c>
      <c r="I393" s="99">
        <v>0</v>
      </c>
      <c r="J393" s="99">
        <v>0</v>
      </c>
      <c r="K393" s="99">
        <v>0</v>
      </c>
      <c r="L393" s="99">
        <v>0</v>
      </c>
      <c r="M393" s="99">
        <v>4</v>
      </c>
      <c r="N393" s="99">
        <v>0.64400000000000002</v>
      </c>
      <c r="O393" s="99">
        <v>9599</v>
      </c>
      <c r="P393" s="99">
        <v>31700</v>
      </c>
      <c r="Q393" s="99">
        <v>6074.76</v>
      </c>
      <c r="R393" s="99">
        <v>214078</v>
      </c>
      <c r="S393" s="100">
        <v>53.610688313884658</v>
      </c>
    </row>
    <row r="394" spans="1:19" x14ac:dyDescent="0.25">
      <c r="A394" s="97">
        <v>6</v>
      </c>
      <c r="B394" s="99" t="s">
        <v>1399</v>
      </c>
      <c r="C394" s="101">
        <v>10828</v>
      </c>
      <c r="D394" s="99" t="s">
        <v>2377</v>
      </c>
      <c r="E394" s="99" t="s">
        <v>949</v>
      </c>
      <c r="F394" s="99" t="s">
        <v>950</v>
      </c>
      <c r="G394" s="99">
        <v>70</v>
      </c>
      <c r="H394" s="99">
        <v>0</v>
      </c>
      <c r="I394" s="99">
        <v>5</v>
      </c>
      <c r="J394" s="99">
        <v>0</v>
      </c>
      <c r="K394" s="99">
        <v>0</v>
      </c>
      <c r="L394" s="99">
        <v>5</v>
      </c>
      <c r="M394" s="99">
        <v>2</v>
      </c>
      <c r="N394" s="99">
        <v>0.53329920977011502</v>
      </c>
      <c r="O394" s="99">
        <v>5568</v>
      </c>
      <c r="P394" s="99">
        <v>18250</v>
      </c>
      <c r="Q394" s="99">
        <v>2969.41</v>
      </c>
      <c r="R394" s="99">
        <v>154039</v>
      </c>
      <c r="S394" s="100">
        <v>71.428571428571431</v>
      </c>
    </row>
    <row r="395" spans="1:19" ht="63" x14ac:dyDescent="0.25">
      <c r="A395" s="97">
        <v>6</v>
      </c>
      <c r="B395" s="99" t="s">
        <v>1399</v>
      </c>
      <c r="C395" s="101">
        <v>22734</v>
      </c>
      <c r="D395" s="99" t="s">
        <v>2383</v>
      </c>
      <c r="E395" s="99" t="s">
        <v>949</v>
      </c>
      <c r="F395" s="99" t="s">
        <v>954</v>
      </c>
      <c r="G395" s="99">
        <v>30</v>
      </c>
      <c r="H395" s="99">
        <v>0</v>
      </c>
      <c r="I395" s="99">
        <v>0</v>
      </c>
      <c r="J395" s="99">
        <v>0</v>
      </c>
      <c r="K395" s="99">
        <v>0</v>
      </c>
      <c r="L395" s="99">
        <v>0</v>
      </c>
      <c r="M395" s="99">
        <v>0</v>
      </c>
      <c r="N395" s="99">
        <v>0.52500000000000002</v>
      </c>
      <c r="O395" s="99">
        <v>1362</v>
      </c>
      <c r="P395" s="99">
        <v>3536</v>
      </c>
      <c r="Q395" s="99">
        <v>715.02</v>
      </c>
      <c r="R395" s="99">
        <v>54816</v>
      </c>
      <c r="S395" s="100">
        <v>32.292237442922378</v>
      </c>
    </row>
    <row r="396" spans="1:19" x14ac:dyDescent="0.25">
      <c r="A396" s="97">
        <v>6</v>
      </c>
      <c r="B396" s="99" t="s">
        <v>1399</v>
      </c>
      <c r="C396" s="101">
        <v>23962</v>
      </c>
      <c r="D396" s="99" t="s">
        <v>2382</v>
      </c>
      <c r="E396" s="99" t="s">
        <v>949</v>
      </c>
      <c r="F396" s="99" t="s">
        <v>954</v>
      </c>
      <c r="G396" s="99">
        <v>30</v>
      </c>
      <c r="H396" s="99">
        <v>0</v>
      </c>
      <c r="I396" s="99">
        <v>0</v>
      </c>
      <c r="J396" s="99">
        <v>0</v>
      </c>
      <c r="K396" s="99">
        <v>0</v>
      </c>
      <c r="L396" s="99">
        <v>0</v>
      </c>
      <c r="M396" s="99">
        <v>0</v>
      </c>
      <c r="N396" s="99">
        <v>0.47</v>
      </c>
      <c r="O396" s="99">
        <v>1419</v>
      </c>
      <c r="P396" s="99">
        <v>3957</v>
      </c>
      <c r="Q396" s="99">
        <v>679.98</v>
      </c>
      <c r="R396" s="99">
        <v>92318</v>
      </c>
      <c r="S396" s="100">
        <v>36.136986301369866</v>
      </c>
    </row>
    <row r="397" spans="1:19" x14ac:dyDescent="0.25">
      <c r="A397" s="97">
        <v>6</v>
      </c>
      <c r="B397" s="99" t="s">
        <v>1399</v>
      </c>
      <c r="C397" s="101">
        <v>10831</v>
      </c>
      <c r="D397" s="99" t="s">
        <v>2380</v>
      </c>
      <c r="E397" s="99" t="s">
        <v>949</v>
      </c>
      <c r="F397" s="99" t="s">
        <v>954</v>
      </c>
      <c r="G397" s="99">
        <v>48</v>
      </c>
      <c r="H397" s="99">
        <v>0</v>
      </c>
      <c r="I397" s="99">
        <v>0</v>
      </c>
      <c r="J397" s="99">
        <v>0</v>
      </c>
      <c r="K397" s="99">
        <v>0</v>
      </c>
      <c r="L397" s="99">
        <v>0</v>
      </c>
      <c r="M397" s="99">
        <v>1</v>
      </c>
      <c r="N397" s="99">
        <v>0.57389999999999997</v>
      </c>
      <c r="O397" s="99">
        <v>4109</v>
      </c>
      <c r="P397" s="99">
        <v>10611</v>
      </c>
      <c r="Q397" s="99">
        <v>2358.16</v>
      </c>
      <c r="R397" s="99">
        <v>166238</v>
      </c>
      <c r="S397" s="100">
        <v>60.565068493150683</v>
      </c>
    </row>
    <row r="398" spans="1:19" x14ac:dyDescent="0.25">
      <c r="A398" s="97">
        <v>6</v>
      </c>
      <c r="B398" s="99" t="s">
        <v>1399</v>
      </c>
      <c r="C398" s="101">
        <v>10832</v>
      </c>
      <c r="D398" s="99" t="s">
        <v>2381</v>
      </c>
      <c r="E398" s="99" t="s">
        <v>949</v>
      </c>
      <c r="F398" s="99" t="s">
        <v>954</v>
      </c>
      <c r="G398" s="99">
        <v>67</v>
      </c>
      <c r="H398" s="99">
        <v>9</v>
      </c>
      <c r="I398" s="99">
        <v>0</v>
      </c>
      <c r="J398" s="99">
        <v>0</v>
      </c>
      <c r="K398" s="99">
        <v>0</v>
      </c>
      <c r="L398" s="99">
        <v>9</v>
      </c>
      <c r="M398" s="99">
        <v>1</v>
      </c>
      <c r="N398" s="99">
        <v>0.59109999999999996</v>
      </c>
      <c r="O398" s="99">
        <v>4122</v>
      </c>
      <c r="P398" s="99">
        <v>17340</v>
      </c>
      <c r="Q398" s="99">
        <v>2355</v>
      </c>
      <c r="R398" s="99">
        <v>166860</v>
      </c>
      <c r="S398" s="100">
        <v>70.905745246370884</v>
      </c>
    </row>
    <row r="399" spans="1:19" x14ac:dyDescent="0.25">
      <c r="A399" s="97">
        <v>6</v>
      </c>
      <c r="B399" s="99" t="s">
        <v>1399</v>
      </c>
      <c r="C399" s="101">
        <v>10830</v>
      </c>
      <c r="D399" s="99" t="s">
        <v>2379</v>
      </c>
      <c r="E399" s="99" t="s">
        <v>949</v>
      </c>
      <c r="F399" s="99" t="s">
        <v>954</v>
      </c>
      <c r="G399" s="99">
        <v>43</v>
      </c>
      <c r="H399" s="99">
        <v>0</v>
      </c>
      <c r="I399" s="99">
        <v>0</v>
      </c>
      <c r="J399" s="99">
        <v>0</v>
      </c>
      <c r="K399" s="99">
        <v>0</v>
      </c>
      <c r="L399" s="99">
        <v>0</v>
      </c>
      <c r="M399" s="99">
        <v>2</v>
      </c>
      <c r="N399" s="99">
        <v>0.56699999999999995</v>
      </c>
      <c r="O399" s="99">
        <v>2042</v>
      </c>
      <c r="P399" s="99">
        <v>6754</v>
      </c>
      <c r="Q399" s="99">
        <v>1157.81</v>
      </c>
      <c r="R399" s="99">
        <v>109969</v>
      </c>
      <c r="S399" s="100">
        <v>43.032812997769987</v>
      </c>
    </row>
    <row r="400" spans="1:19" x14ac:dyDescent="0.25">
      <c r="A400" s="97">
        <v>6</v>
      </c>
      <c r="B400" s="99" t="s">
        <v>1409</v>
      </c>
      <c r="C400" s="101">
        <v>10685</v>
      </c>
      <c r="D400" s="99" t="s">
        <v>2384</v>
      </c>
      <c r="E400" s="99" t="s">
        <v>945</v>
      </c>
      <c r="F400" s="99" t="s">
        <v>946</v>
      </c>
      <c r="G400" s="99">
        <v>415</v>
      </c>
      <c r="H400" s="99">
        <v>23</v>
      </c>
      <c r="I400" s="99">
        <v>8</v>
      </c>
      <c r="J400" s="99">
        <v>0</v>
      </c>
      <c r="K400" s="99">
        <v>0</v>
      </c>
      <c r="L400" s="99">
        <v>31</v>
      </c>
      <c r="M400" s="99">
        <v>8</v>
      </c>
      <c r="N400" s="99">
        <v>1.2991999999999999</v>
      </c>
      <c r="O400" s="99">
        <v>44615</v>
      </c>
      <c r="P400" s="99">
        <v>220532</v>
      </c>
      <c r="Q400" s="99">
        <v>57963.807999999997</v>
      </c>
      <c r="R400" s="99">
        <v>739639</v>
      </c>
      <c r="S400" s="100">
        <v>145.58970127083677</v>
      </c>
    </row>
    <row r="401" spans="1:19" x14ac:dyDescent="0.25">
      <c r="A401" s="97">
        <v>6</v>
      </c>
      <c r="B401" s="99" t="s">
        <v>1409</v>
      </c>
      <c r="C401" s="101">
        <v>10753</v>
      </c>
      <c r="D401" s="99" t="s">
        <v>2386</v>
      </c>
      <c r="E401" s="99" t="s">
        <v>982</v>
      </c>
      <c r="F401" s="99" t="s">
        <v>983</v>
      </c>
      <c r="G401" s="99">
        <v>230</v>
      </c>
      <c r="H401" s="99">
        <v>8</v>
      </c>
      <c r="I401" s="99">
        <v>6</v>
      </c>
      <c r="J401" s="99">
        <v>0</v>
      </c>
      <c r="K401" s="99">
        <v>0</v>
      </c>
      <c r="L401" s="99">
        <v>14</v>
      </c>
      <c r="M401" s="99">
        <v>4</v>
      </c>
      <c r="N401" s="99">
        <v>1.67</v>
      </c>
      <c r="O401" s="99">
        <v>15182</v>
      </c>
      <c r="P401" s="99">
        <v>69244</v>
      </c>
      <c r="Q401" s="99">
        <v>25289</v>
      </c>
      <c r="R401" s="99">
        <v>316944</v>
      </c>
      <c r="S401" s="100">
        <v>82.482430017867784</v>
      </c>
    </row>
    <row r="402" spans="1:19" x14ac:dyDescent="0.25">
      <c r="A402" s="97">
        <v>6</v>
      </c>
      <c r="B402" s="99" t="s">
        <v>1409</v>
      </c>
      <c r="C402" s="101">
        <v>10752</v>
      </c>
      <c r="D402" s="99" t="s">
        <v>2385</v>
      </c>
      <c r="E402" s="99" t="s">
        <v>949</v>
      </c>
      <c r="F402" s="99" t="s">
        <v>957</v>
      </c>
      <c r="G402" s="99">
        <v>127</v>
      </c>
      <c r="H402" s="99">
        <v>5</v>
      </c>
      <c r="I402" s="99">
        <v>0</v>
      </c>
      <c r="J402" s="99">
        <v>0</v>
      </c>
      <c r="K402" s="99">
        <v>0</v>
      </c>
      <c r="L402" s="99">
        <v>5</v>
      </c>
      <c r="M402" s="99">
        <v>3</v>
      </c>
      <c r="N402" s="99">
        <v>1.02</v>
      </c>
      <c r="O402" s="99">
        <v>9570</v>
      </c>
      <c r="P402" s="99">
        <v>41460</v>
      </c>
      <c r="Q402" s="99">
        <v>9833</v>
      </c>
      <c r="R402" s="99">
        <v>238523</v>
      </c>
      <c r="S402" s="100">
        <v>89.440189839283789</v>
      </c>
    </row>
    <row r="403" spans="1:19" x14ac:dyDescent="0.25">
      <c r="A403" s="97">
        <v>6</v>
      </c>
      <c r="B403" s="99" t="s">
        <v>1409</v>
      </c>
      <c r="C403" s="101">
        <v>10754</v>
      </c>
      <c r="D403" s="99" t="s">
        <v>2387</v>
      </c>
      <c r="E403" s="99" t="s">
        <v>949</v>
      </c>
      <c r="F403" s="99" t="s">
        <v>950</v>
      </c>
      <c r="G403" s="99">
        <v>74</v>
      </c>
      <c r="H403" s="99">
        <v>0</v>
      </c>
      <c r="I403" s="99">
        <v>0</v>
      </c>
      <c r="J403" s="99">
        <v>0</v>
      </c>
      <c r="K403" s="99">
        <v>0</v>
      </c>
      <c r="L403" s="99">
        <v>0</v>
      </c>
      <c r="M403" s="99">
        <v>2</v>
      </c>
      <c r="N403" s="99">
        <v>0.66</v>
      </c>
      <c r="O403" s="99">
        <v>5445</v>
      </c>
      <c r="P403" s="99">
        <v>18323</v>
      </c>
      <c r="Q403" s="99">
        <v>3602</v>
      </c>
      <c r="R403" s="99">
        <v>120361</v>
      </c>
      <c r="S403" s="100">
        <v>67.837837837837839</v>
      </c>
    </row>
    <row r="404" spans="1:19" ht="42" x14ac:dyDescent="0.25">
      <c r="A404" s="97">
        <v>6</v>
      </c>
      <c r="B404" s="99" t="s">
        <v>1409</v>
      </c>
      <c r="C404" s="101">
        <v>10755</v>
      </c>
      <c r="D404" s="99" t="s">
        <v>2388</v>
      </c>
      <c r="E404" s="99" t="s">
        <v>949</v>
      </c>
      <c r="F404" s="99" t="s">
        <v>954</v>
      </c>
      <c r="G404" s="99">
        <v>45</v>
      </c>
      <c r="H404" s="99">
        <v>0</v>
      </c>
      <c r="I404" s="99">
        <v>0</v>
      </c>
      <c r="J404" s="99">
        <v>0</v>
      </c>
      <c r="K404" s="99">
        <v>0</v>
      </c>
      <c r="L404" s="99">
        <v>0</v>
      </c>
      <c r="M404" s="99">
        <v>1</v>
      </c>
      <c r="N404" s="99">
        <v>0.65</v>
      </c>
      <c r="O404" s="99">
        <v>3227</v>
      </c>
      <c r="P404" s="99">
        <v>12680</v>
      </c>
      <c r="Q404" s="99">
        <v>1959</v>
      </c>
      <c r="R404" s="99">
        <v>143083</v>
      </c>
      <c r="S404" s="100">
        <v>77.199391171993909</v>
      </c>
    </row>
    <row r="405" spans="1:19" x14ac:dyDescent="0.25">
      <c r="A405" s="103">
        <v>6</v>
      </c>
      <c r="B405" s="104" t="s">
        <v>1409</v>
      </c>
      <c r="C405" s="105">
        <v>28785</v>
      </c>
      <c r="D405" s="104" t="s">
        <v>2389</v>
      </c>
      <c r="E405" s="104" t="s">
        <v>949</v>
      </c>
      <c r="F405" s="104" t="s">
        <v>976</v>
      </c>
      <c r="G405" s="104">
        <v>0</v>
      </c>
      <c r="H405" s="104">
        <v>0</v>
      </c>
      <c r="I405" s="104">
        <v>0</v>
      </c>
      <c r="J405" s="104">
        <v>0</v>
      </c>
      <c r="K405" s="104">
        <v>0</v>
      </c>
      <c r="L405" s="104">
        <v>0</v>
      </c>
      <c r="M405" s="104">
        <v>0</v>
      </c>
      <c r="N405" s="104"/>
      <c r="O405" s="104"/>
      <c r="P405" s="104"/>
      <c r="Q405" s="104"/>
      <c r="R405" s="104">
        <v>28800</v>
      </c>
      <c r="S405" s="106"/>
    </row>
    <row r="406" spans="1:19" ht="42" x14ac:dyDescent="0.25">
      <c r="A406" s="97">
        <v>6</v>
      </c>
      <c r="B406" s="99" t="s">
        <v>1416</v>
      </c>
      <c r="C406" s="101">
        <v>10699</v>
      </c>
      <c r="D406" s="99" t="s">
        <v>2390</v>
      </c>
      <c r="E406" s="99" t="s">
        <v>982</v>
      </c>
      <c r="F406" s="99" t="s">
        <v>1009</v>
      </c>
      <c r="G406" s="99">
        <v>388</v>
      </c>
      <c r="H406" s="99">
        <v>24</v>
      </c>
      <c r="I406" s="99">
        <v>8</v>
      </c>
      <c r="J406" s="99">
        <v>0</v>
      </c>
      <c r="K406" s="99">
        <v>0</v>
      </c>
      <c r="L406" s="99">
        <v>32</v>
      </c>
      <c r="M406" s="99">
        <v>8</v>
      </c>
      <c r="N406" s="99">
        <v>1.54</v>
      </c>
      <c r="O406" s="99">
        <v>24336</v>
      </c>
      <c r="P406" s="99">
        <v>139936</v>
      </c>
      <c r="Q406" s="99">
        <v>37601.800000000003</v>
      </c>
      <c r="R406" s="99">
        <v>368662</v>
      </c>
      <c r="S406" s="100">
        <v>98.810902414913144</v>
      </c>
    </row>
    <row r="407" spans="1:19" x14ac:dyDescent="0.25">
      <c r="A407" s="97">
        <v>6</v>
      </c>
      <c r="B407" s="99" t="s">
        <v>1416</v>
      </c>
      <c r="C407" s="101">
        <v>10870</v>
      </c>
      <c r="D407" s="99" t="s">
        <v>2395</v>
      </c>
      <c r="E407" s="99" t="s">
        <v>982</v>
      </c>
      <c r="F407" s="99" t="s">
        <v>983</v>
      </c>
      <c r="G407" s="99">
        <v>148</v>
      </c>
      <c r="H407" s="99">
        <v>8</v>
      </c>
      <c r="I407" s="99">
        <v>0</v>
      </c>
      <c r="J407" s="99">
        <v>0</v>
      </c>
      <c r="K407" s="99">
        <v>0</v>
      </c>
      <c r="L407" s="99">
        <v>8</v>
      </c>
      <c r="M407" s="99">
        <v>4</v>
      </c>
      <c r="N407" s="99">
        <v>0.82</v>
      </c>
      <c r="O407" s="99">
        <v>12145</v>
      </c>
      <c r="P407" s="99">
        <v>43653</v>
      </c>
      <c r="Q407" s="99">
        <v>9830.6180000000004</v>
      </c>
      <c r="R407" s="99">
        <v>215081</v>
      </c>
      <c r="S407" s="100">
        <v>80.808959644576078</v>
      </c>
    </row>
    <row r="408" spans="1:19" x14ac:dyDescent="0.25">
      <c r="A408" s="97">
        <v>6</v>
      </c>
      <c r="B408" s="99" t="s">
        <v>1416</v>
      </c>
      <c r="C408" s="101">
        <v>13817</v>
      </c>
      <c r="D408" s="99" t="s">
        <v>2396</v>
      </c>
      <c r="E408" s="99" t="s">
        <v>949</v>
      </c>
      <c r="F408" s="99" t="s">
        <v>954</v>
      </c>
      <c r="G408" s="99">
        <v>51</v>
      </c>
      <c r="H408" s="99">
        <v>0</v>
      </c>
      <c r="I408" s="99">
        <v>0</v>
      </c>
      <c r="J408" s="99">
        <v>0</v>
      </c>
      <c r="K408" s="99">
        <v>0</v>
      </c>
      <c r="L408" s="99">
        <v>0</v>
      </c>
      <c r="M408" s="99">
        <v>1</v>
      </c>
      <c r="N408" s="99">
        <v>0.54</v>
      </c>
      <c r="O408" s="99">
        <v>3074</v>
      </c>
      <c r="P408" s="99">
        <v>11012</v>
      </c>
      <c r="Q408" s="99">
        <v>1699.04</v>
      </c>
      <c r="R408" s="99">
        <v>99429</v>
      </c>
      <c r="S408" s="100">
        <v>59.156594144507118</v>
      </c>
    </row>
    <row r="409" spans="1:19" x14ac:dyDescent="0.25">
      <c r="A409" s="97">
        <v>6</v>
      </c>
      <c r="B409" s="99" t="s">
        <v>1416</v>
      </c>
      <c r="C409" s="101">
        <v>10866</v>
      </c>
      <c r="D409" s="99" t="s">
        <v>2391</v>
      </c>
      <c r="E409" s="99" t="s">
        <v>949</v>
      </c>
      <c r="F409" s="99" t="s">
        <v>954</v>
      </c>
      <c r="G409" s="99">
        <v>34</v>
      </c>
      <c r="H409" s="99">
        <v>0</v>
      </c>
      <c r="I409" s="99">
        <v>0</v>
      </c>
      <c r="J409" s="99">
        <v>0</v>
      </c>
      <c r="K409" s="99">
        <v>0</v>
      </c>
      <c r="L409" s="99">
        <v>0</v>
      </c>
      <c r="M409" s="99">
        <v>1</v>
      </c>
      <c r="N409" s="99">
        <v>0.54</v>
      </c>
      <c r="O409" s="99">
        <v>2293</v>
      </c>
      <c r="P409" s="99">
        <v>8199</v>
      </c>
      <c r="Q409" s="99">
        <v>1241.3009999999999</v>
      </c>
      <c r="R409" s="99">
        <v>87849</v>
      </c>
      <c r="S409" s="100">
        <v>66.067687348912173</v>
      </c>
    </row>
    <row r="410" spans="1:19" x14ac:dyDescent="0.25">
      <c r="A410" s="97">
        <v>6</v>
      </c>
      <c r="B410" s="99" t="s">
        <v>1416</v>
      </c>
      <c r="C410" s="101">
        <v>10867</v>
      </c>
      <c r="D410" s="99" t="s">
        <v>2392</v>
      </c>
      <c r="E410" s="99" t="s">
        <v>949</v>
      </c>
      <c r="F410" s="99" t="s">
        <v>954</v>
      </c>
      <c r="G410" s="99">
        <v>45</v>
      </c>
      <c r="H410" s="99">
        <v>0</v>
      </c>
      <c r="I410" s="99">
        <v>0</v>
      </c>
      <c r="J410" s="99">
        <v>0</v>
      </c>
      <c r="K410" s="99">
        <v>0</v>
      </c>
      <c r="L410" s="99">
        <v>0</v>
      </c>
      <c r="M410" s="99">
        <v>1</v>
      </c>
      <c r="N410" s="99">
        <v>0.68</v>
      </c>
      <c r="O410" s="99">
        <v>3615</v>
      </c>
      <c r="P410" s="99">
        <v>13615</v>
      </c>
      <c r="Q410" s="99">
        <v>2320.107</v>
      </c>
      <c r="R410" s="99">
        <v>78284</v>
      </c>
      <c r="S410" s="100">
        <v>82.891933028919325</v>
      </c>
    </row>
    <row r="411" spans="1:19" x14ac:dyDescent="0.25">
      <c r="A411" s="97">
        <v>6</v>
      </c>
      <c r="B411" s="99" t="s">
        <v>1416</v>
      </c>
      <c r="C411" s="101">
        <v>10868</v>
      </c>
      <c r="D411" s="99" t="s">
        <v>2393</v>
      </c>
      <c r="E411" s="99" t="s">
        <v>949</v>
      </c>
      <c r="F411" s="99" t="s">
        <v>954</v>
      </c>
      <c r="G411" s="99">
        <v>85</v>
      </c>
      <c r="H411" s="99">
        <v>0</v>
      </c>
      <c r="I411" s="99">
        <v>0</v>
      </c>
      <c r="J411" s="99">
        <v>0</v>
      </c>
      <c r="K411" s="99">
        <v>0</v>
      </c>
      <c r="L411" s="99">
        <v>0</v>
      </c>
      <c r="M411" s="99">
        <v>1</v>
      </c>
      <c r="N411" s="99">
        <v>0.59</v>
      </c>
      <c r="O411" s="99">
        <v>5986</v>
      </c>
      <c r="P411" s="99">
        <v>20891</v>
      </c>
      <c r="Q411" s="99">
        <v>3524.116</v>
      </c>
      <c r="R411" s="99">
        <v>138905</v>
      </c>
      <c r="S411" s="100">
        <v>67.33601933924254</v>
      </c>
    </row>
    <row r="412" spans="1:19" x14ac:dyDescent="0.25">
      <c r="A412" s="97">
        <v>6</v>
      </c>
      <c r="B412" s="99" t="s">
        <v>1416</v>
      </c>
      <c r="C412" s="101">
        <v>10869</v>
      </c>
      <c r="D412" s="99" t="s">
        <v>2394</v>
      </c>
      <c r="E412" s="99" t="s">
        <v>949</v>
      </c>
      <c r="F412" s="99" t="s">
        <v>954</v>
      </c>
      <c r="G412" s="99">
        <v>77</v>
      </c>
      <c r="H412" s="99">
        <v>0</v>
      </c>
      <c r="I412" s="99">
        <v>0</v>
      </c>
      <c r="J412" s="99">
        <v>0</v>
      </c>
      <c r="K412" s="99">
        <v>0</v>
      </c>
      <c r="L412" s="99">
        <v>0</v>
      </c>
      <c r="M412" s="99">
        <v>1</v>
      </c>
      <c r="N412" s="99">
        <v>0.63</v>
      </c>
      <c r="O412" s="99">
        <v>4259</v>
      </c>
      <c r="P412" s="99">
        <v>15843</v>
      </c>
      <c r="Q412" s="99">
        <v>2699.04</v>
      </c>
      <c r="R412" s="99">
        <v>189955</v>
      </c>
      <c r="S412" s="100">
        <v>56.370752535136099</v>
      </c>
    </row>
    <row r="413" spans="1:19" x14ac:dyDescent="0.25">
      <c r="A413" s="97">
        <v>6</v>
      </c>
      <c r="B413" s="99" t="s">
        <v>1416</v>
      </c>
      <c r="C413" s="101">
        <v>28850</v>
      </c>
      <c r="D413" s="99" t="s">
        <v>2398</v>
      </c>
      <c r="E413" s="99" t="s">
        <v>949</v>
      </c>
      <c r="F413" s="99" t="s">
        <v>976</v>
      </c>
      <c r="G413" s="99">
        <v>10</v>
      </c>
      <c r="H413" s="99">
        <v>0</v>
      </c>
      <c r="I413" s="99">
        <v>0</v>
      </c>
      <c r="J413" s="99">
        <v>0</v>
      </c>
      <c r="K413" s="99">
        <v>0</v>
      </c>
      <c r="L413" s="99">
        <v>0</v>
      </c>
      <c r="M413" s="99">
        <v>0</v>
      </c>
      <c r="R413" s="99">
        <v>35698</v>
      </c>
      <c r="S413" s="100">
        <v>0</v>
      </c>
    </row>
    <row r="414" spans="1:19" x14ac:dyDescent="0.25">
      <c r="A414" s="97">
        <v>6</v>
      </c>
      <c r="B414" s="99" t="s">
        <v>1416</v>
      </c>
      <c r="C414" s="101">
        <v>28849</v>
      </c>
      <c r="D414" s="99" t="s">
        <v>2397</v>
      </c>
      <c r="E414" s="99" t="s">
        <v>949</v>
      </c>
      <c r="F414" s="99" t="s">
        <v>976</v>
      </c>
      <c r="G414" s="99">
        <v>10</v>
      </c>
      <c r="H414" s="99">
        <v>0</v>
      </c>
      <c r="I414" s="99">
        <v>0</v>
      </c>
      <c r="J414" s="99">
        <v>0</v>
      </c>
      <c r="K414" s="99">
        <v>0</v>
      </c>
      <c r="L414" s="99">
        <v>0</v>
      </c>
      <c r="M414" s="99">
        <v>0</v>
      </c>
      <c r="R414" s="99">
        <v>35922</v>
      </c>
      <c r="S414" s="100">
        <v>0</v>
      </c>
    </row>
    <row r="415" spans="1:19" x14ac:dyDescent="0.25">
      <c r="A415" s="97">
        <v>7</v>
      </c>
      <c r="B415" s="99" t="s">
        <v>1426</v>
      </c>
      <c r="C415" s="101">
        <v>10709</v>
      </c>
      <c r="D415" s="99" t="s">
        <v>2399</v>
      </c>
      <c r="E415" s="99" t="s">
        <v>982</v>
      </c>
      <c r="F415" s="99" t="s">
        <v>1009</v>
      </c>
      <c r="G415" s="99">
        <v>540</v>
      </c>
      <c r="H415" s="99">
        <v>16</v>
      </c>
      <c r="I415" s="99">
        <v>8</v>
      </c>
      <c r="J415" s="99">
        <v>2</v>
      </c>
      <c r="K415" s="99">
        <v>0</v>
      </c>
      <c r="L415" s="99">
        <v>26</v>
      </c>
      <c r="M415" s="99">
        <v>10</v>
      </c>
      <c r="N415" s="99">
        <v>1.36</v>
      </c>
      <c r="O415" s="99">
        <v>47364</v>
      </c>
      <c r="P415" s="99">
        <v>195912</v>
      </c>
      <c r="Q415" s="99">
        <v>64438.720000000001</v>
      </c>
      <c r="R415" s="99">
        <v>419858</v>
      </c>
      <c r="S415" s="100">
        <v>99.397260273972606</v>
      </c>
    </row>
    <row r="416" spans="1:19" x14ac:dyDescent="0.25">
      <c r="A416" s="97">
        <v>7</v>
      </c>
      <c r="B416" s="99" t="s">
        <v>1426</v>
      </c>
      <c r="C416" s="101">
        <v>11081</v>
      </c>
      <c r="D416" s="99" t="s">
        <v>2404</v>
      </c>
      <c r="E416" s="99" t="s">
        <v>949</v>
      </c>
      <c r="F416" s="99" t="s">
        <v>957</v>
      </c>
      <c r="G416" s="99">
        <v>120</v>
      </c>
      <c r="H416" s="99">
        <v>0</v>
      </c>
      <c r="I416" s="99">
        <v>0</v>
      </c>
      <c r="J416" s="99">
        <v>0</v>
      </c>
      <c r="K416" s="99">
        <v>0</v>
      </c>
      <c r="L416" s="99">
        <v>0</v>
      </c>
      <c r="M416" s="99">
        <v>2</v>
      </c>
      <c r="N416" s="99">
        <v>0.74239999999999995</v>
      </c>
      <c r="O416" s="99">
        <v>11000</v>
      </c>
      <c r="P416" s="99">
        <v>34883</v>
      </c>
      <c r="Q416" s="99">
        <v>8166.54</v>
      </c>
      <c r="R416" s="99">
        <v>188452</v>
      </c>
      <c r="S416" s="100">
        <v>79.641552511415526</v>
      </c>
    </row>
    <row r="417" spans="1:19" x14ac:dyDescent="0.25">
      <c r="A417" s="97">
        <v>7</v>
      </c>
      <c r="B417" s="99" t="s">
        <v>1426</v>
      </c>
      <c r="C417" s="101">
        <v>11087</v>
      </c>
      <c r="D417" s="99" t="s">
        <v>2410</v>
      </c>
      <c r="E417" s="99" t="s">
        <v>949</v>
      </c>
      <c r="F417" s="99" t="s">
        <v>957</v>
      </c>
      <c r="G417" s="99">
        <v>60</v>
      </c>
      <c r="H417" s="99">
        <v>0</v>
      </c>
      <c r="I417" s="99">
        <v>0</v>
      </c>
      <c r="J417" s="99">
        <v>0</v>
      </c>
      <c r="K417" s="99">
        <v>0</v>
      </c>
      <c r="L417" s="99">
        <v>0</v>
      </c>
      <c r="M417" s="99">
        <v>1</v>
      </c>
      <c r="N417" s="99">
        <v>0.66520000000000001</v>
      </c>
      <c r="O417" s="99">
        <v>6896</v>
      </c>
      <c r="P417" s="99">
        <v>24125</v>
      </c>
      <c r="Q417" s="99">
        <v>4586.91</v>
      </c>
      <c r="R417" s="99">
        <v>153418</v>
      </c>
      <c r="S417" s="100">
        <v>110.15981735159818</v>
      </c>
    </row>
    <row r="418" spans="1:19" ht="42" x14ac:dyDescent="0.25">
      <c r="A418" s="97">
        <v>7</v>
      </c>
      <c r="B418" s="99" t="s">
        <v>1426</v>
      </c>
      <c r="C418" s="101">
        <v>11449</v>
      </c>
      <c r="D418" s="99" t="s">
        <v>2412</v>
      </c>
      <c r="E418" s="99" t="s">
        <v>949</v>
      </c>
      <c r="F418" s="99" t="s">
        <v>957</v>
      </c>
      <c r="G418" s="99">
        <v>163</v>
      </c>
      <c r="H418" s="99">
        <v>8</v>
      </c>
      <c r="I418" s="99">
        <v>0</v>
      </c>
      <c r="J418" s="99">
        <v>0</v>
      </c>
      <c r="K418" s="99">
        <v>0</v>
      </c>
      <c r="L418" s="99">
        <v>8</v>
      </c>
      <c r="M418" s="99">
        <v>2</v>
      </c>
      <c r="N418" s="99">
        <v>0.87780000000000002</v>
      </c>
      <c r="O418" s="99">
        <v>10965</v>
      </c>
      <c r="P418" s="99">
        <v>42151</v>
      </c>
      <c r="Q418" s="99">
        <v>9527.1</v>
      </c>
      <c r="R418" s="99">
        <v>243639</v>
      </c>
      <c r="S418" s="100">
        <v>70.847970417682163</v>
      </c>
    </row>
    <row r="419" spans="1:19" x14ac:dyDescent="0.25">
      <c r="A419" s="97">
        <v>7</v>
      </c>
      <c r="B419" s="99" t="s">
        <v>1426</v>
      </c>
      <c r="C419" s="101">
        <v>11078</v>
      </c>
      <c r="D419" s="99" t="s">
        <v>2401</v>
      </c>
      <c r="E419" s="99" t="s">
        <v>949</v>
      </c>
      <c r="F419" s="99" t="s">
        <v>950</v>
      </c>
      <c r="G419" s="99">
        <v>124</v>
      </c>
      <c r="H419" s="99">
        <v>0</v>
      </c>
      <c r="I419" s="99">
        <v>0</v>
      </c>
      <c r="J419" s="99">
        <v>0</v>
      </c>
      <c r="K419" s="99">
        <v>0</v>
      </c>
      <c r="L419" s="99">
        <v>0</v>
      </c>
      <c r="M419" s="99">
        <v>2</v>
      </c>
      <c r="N419" s="99">
        <v>0.68989999999999996</v>
      </c>
      <c r="O419" s="99">
        <v>11555</v>
      </c>
      <c r="P419" s="99">
        <v>39365</v>
      </c>
      <c r="Q419" s="99">
        <v>7971.7945</v>
      </c>
      <c r="R419" s="99">
        <v>205549</v>
      </c>
      <c r="S419" s="100">
        <v>86.975254087494477</v>
      </c>
    </row>
    <row r="420" spans="1:19" x14ac:dyDescent="0.25">
      <c r="A420" s="97">
        <v>7</v>
      </c>
      <c r="B420" s="99" t="s">
        <v>1426</v>
      </c>
      <c r="C420" s="101">
        <v>11080</v>
      </c>
      <c r="D420" s="99" t="s">
        <v>2403</v>
      </c>
      <c r="E420" s="99" t="s">
        <v>949</v>
      </c>
      <c r="F420" s="99" t="s">
        <v>954</v>
      </c>
      <c r="G420" s="99">
        <v>84</v>
      </c>
      <c r="H420" s="99">
        <v>0</v>
      </c>
      <c r="I420" s="99">
        <v>0</v>
      </c>
      <c r="J420" s="99">
        <v>0</v>
      </c>
      <c r="K420" s="99">
        <v>0</v>
      </c>
      <c r="L420" s="99">
        <v>0</v>
      </c>
      <c r="M420" s="99">
        <v>1</v>
      </c>
      <c r="N420" s="99">
        <v>0.6</v>
      </c>
      <c r="O420" s="99">
        <v>8741</v>
      </c>
      <c r="P420" s="99">
        <v>29539</v>
      </c>
      <c r="Q420" s="99">
        <v>5092.78</v>
      </c>
      <c r="R420" s="99">
        <v>142044</v>
      </c>
      <c r="S420" s="100">
        <v>96.343770384866275</v>
      </c>
    </row>
    <row r="421" spans="1:19" x14ac:dyDescent="0.25">
      <c r="A421" s="97">
        <v>7</v>
      </c>
      <c r="B421" s="99" t="s">
        <v>1426</v>
      </c>
      <c r="C421" s="101">
        <v>11084</v>
      </c>
      <c r="D421" s="99" t="s">
        <v>2407</v>
      </c>
      <c r="E421" s="99" t="s">
        <v>949</v>
      </c>
      <c r="F421" s="99" t="s">
        <v>954</v>
      </c>
      <c r="G421" s="99">
        <v>71</v>
      </c>
      <c r="H421" s="99">
        <v>0</v>
      </c>
      <c r="I421" s="99">
        <v>0</v>
      </c>
      <c r="J421" s="99">
        <v>0</v>
      </c>
      <c r="K421" s="99">
        <v>0</v>
      </c>
      <c r="L421" s="99">
        <v>0</v>
      </c>
      <c r="M421" s="99">
        <v>1</v>
      </c>
      <c r="N421" s="99">
        <v>0.57699999999999996</v>
      </c>
      <c r="O421" s="99">
        <v>6003</v>
      </c>
      <c r="P421" s="99">
        <v>18183</v>
      </c>
      <c r="Q421" s="99">
        <v>3464.63</v>
      </c>
      <c r="R421" s="99">
        <v>118128</v>
      </c>
      <c r="S421" s="100">
        <v>70.163997684738575</v>
      </c>
    </row>
    <row r="422" spans="1:19" x14ac:dyDescent="0.25">
      <c r="A422" s="97">
        <v>7</v>
      </c>
      <c r="B422" s="99" t="s">
        <v>1426</v>
      </c>
      <c r="C422" s="101">
        <v>11085</v>
      </c>
      <c r="D422" s="99" t="s">
        <v>2408</v>
      </c>
      <c r="E422" s="99" t="s">
        <v>949</v>
      </c>
      <c r="F422" s="99" t="s">
        <v>954</v>
      </c>
      <c r="G422" s="99">
        <v>34</v>
      </c>
      <c r="H422" s="99">
        <v>0</v>
      </c>
      <c r="I422" s="99">
        <v>0</v>
      </c>
      <c r="J422" s="99">
        <v>0</v>
      </c>
      <c r="K422" s="99">
        <v>0</v>
      </c>
      <c r="L422" s="99">
        <v>0</v>
      </c>
      <c r="M422" s="99">
        <v>1</v>
      </c>
      <c r="N422" s="99">
        <v>0.49690000000000001</v>
      </c>
      <c r="O422" s="99">
        <v>4103</v>
      </c>
      <c r="P422" s="99">
        <v>10521</v>
      </c>
      <c r="Q422" s="99">
        <v>2018.4078</v>
      </c>
      <c r="R422" s="99">
        <v>89755</v>
      </c>
      <c r="S422" s="100">
        <v>84.778404512489928</v>
      </c>
    </row>
    <row r="423" spans="1:19" x14ac:dyDescent="0.25">
      <c r="A423" s="97">
        <v>7</v>
      </c>
      <c r="B423" s="99" t="s">
        <v>1426</v>
      </c>
      <c r="C423" s="101">
        <v>11077</v>
      </c>
      <c r="D423" s="99" t="s">
        <v>2400</v>
      </c>
      <c r="E423" s="99" t="s">
        <v>949</v>
      </c>
      <c r="F423" s="99" t="s">
        <v>954</v>
      </c>
      <c r="G423" s="99">
        <v>37</v>
      </c>
      <c r="H423" s="99">
        <v>0</v>
      </c>
      <c r="I423" s="99">
        <v>0</v>
      </c>
      <c r="J423" s="99">
        <v>0</v>
      </c>
      <c r="K423" s="99">
        <v>0</v>
      </c>
      <c r="L423" s="99">
        <v>0</v>
      </c>
      <c r="M423" s="99">
        <v>1</v>
      </c>
      <c r="N423" s="99">
        <v>0.52170000000000005</v>
      </c>
      <c r="O423" s="99">
        <v>2829</v>
      </c>
      <c r="P423" s="99">
        <v>8100</v>
      </c>
      <c r="Q423" s="99">
        <v>1475.8893</v>
      </c>
      <c r="R423" s="99">
        <v>77766</v>
      </c>
      <c r="S423" s="100">
        <v>59.977786005183269</v>
      </c>
    </row>
    <row r="424" spans="1:19" x14ac:dyDescent="0.25">
      <c r="A424" s="97">
        <v>7</v>
      </c>
      <c r="B424" s="99" t="s">
        <v>1426</v>
      </c>
      <c r="C424" s="101">
        <v>11079</v>
      </c>
      <c r="D424" s="99" t="s">
        <v>2402</v>
      </c>
      <c r="E424" s="99" t="s">
        <v>949</v>
      </c>
      <c r="F424" s="99" t="s">
        <v>954</v>
      </c>
      <c r="G424" s="99">
        <v>30</v>
      </c>
      <c r="H424" s="99">
        <v>0</v>
      </c>
      <c r="I424" s="99">
        <v>0</v>
      </c>
      <c r="J424" s="99">
        <v>0</v>
      </c>
      <c r="K424" s="99">
        <v>0</v>
      </c>
      <c r="L424" s="99">
        <v>0</v>
      </c>
      <c r="M424" s="99">
        <v>1</v>
      </c>
      <c r="N424" s="99">
        <v>0.63180000000000003</v>
      </c>
      <c r="O424" s="99">
        <v>1858</v>
      </c>
      <c r="P424" s="99">
        <v>6443</v>
      </c>
      <c r="Q424" s="99">
        <v>1173.8843999999999</v>
      </c>
      <c r="R424" s="99">
        <v>58815</v>
      </c>
      <c r="S424" s="100">
        <v>58.840182648401829</v>
      </c>
    </row>
    <row r="425" spans="1:19" x14ac:dyDescent="0.25">
      <c r="A425" s="97">
        <v>7</v>
      </c>
      <c r="B425" s="99" t="s">
        <v>1426</v>
      </c>
      <c r="C425" s="101">
        <v>11083</v>
      </c>
      <c r="D425" s="99" t="s">
        <v>2406</v>
      </c>
      <c r="E425" s="99" t="s">
        <v>949</v>
      </c>
      <c r="F425" s="99" t="s">
        <v>954</v>
      </c>
      <c r="G425" s="99">
        <v>30</v>
      </c>
      <c r="H425" s="99">
        <v>0</v>
      </c>
      <c r="I425" s="99">
        <v>0</v>
      </c>
      <c r="J425" s="99">
        <v>0</v>
      </c>
      <c r="K425" s="99">
        <v>0</v>
      </c>
      <c r="L425" s="99">
        <v>0</v>
      </c>
      <c r="M425" s="99">
        <v>1</v>
      </c>
      <c r="N425" s="99">
        <v>0.50790000000000002</v>
      </c>
      <c r="O425" s="99">
        <v>2442</v>
      </c>
      <c r="P425" s="99">
        <v>5471</v>
      </c>
      <c r="Q425" s="99">
        <v>1240.2918</v>
      </c>
      <c r="R425" s="99">
        <v>68210</v>
      </c>
      <c r="S425" s="100">
        <v>49.963470319634702</v>
      </c>
    </row>
    <row r="426" spans="1:19" x14ac:dyDescent="0.25">
      <c r="A426" s="97">
        <v>7</v>
      </c>
      <c r="B426" s="99" t="s">
        <v>1426</v>
      </c>
      <c r="C426" s="101">
        <v>11086</v>
      </c>
      <c r="D426" s="99" t="s">
        <v>2409</v>
      </c>
      <c r="E426" s="99" t="s">
        <v>949</v>
      </c>
      <c r="F426" s="99" t="s">
        <v>954</v>
      </c>
      <c r="G426" s="99">
        <v>73</v>
      </c>
      <c r="H426" s="99">
        <v>0</v>
      </c>
      <c r="I426" s="99">
        <v>0</v>
      </c>
      <c r="J426" s="99">
        <v>0</v>
      </c>
      <c r="K426" s="99">
        <v>0</v>
      </c>
      <c r="L426" s="99">
        <v>0</v>
      </c>
      <c r="M426" s="99">
        <v>1</v>
      </c>
      <c r="N426" s="99">
        <v>0.48980000000000001</v>
      </c>
      <c r="O426" s="99">
        <v>6812</v>
      </c>
      <c r="P426" s="99">
        <v>18086</v>
      </c>
      <c r="Q426" s="99">
        <v>3336.5176000000001</v>
      </c>
      <c r="R426" s="99">
        <v>116422</v>
      </c>
      <c r="S426" s="100">
        <v>67.877650591105279</v>
      </c>
    </row>
    <row r="427" spans="1:19" x14ac:dyDescent="0.25">
      <c r="A427" s="97">
        <v>7</v>
      </c>
      <c r="B427" s="99" t="s">
        <v>1426</v>
      </c>
      <c r="C427" s="101">
        <v>11088</v>
      </c>
      <c r="D427" s="99" t="s">
        <v>2411</v>
      </c>
      <c r="E427" s="99" t="s">
        <v>949</v>
      </c>
      <c r="F427" s="99" t="s">
        <v>954</v>
      </c>
      <c r="G427" s="99">
        <v>34</v>
      </c>
      <c r="H427" s="99">
        <v>0</v>
      </c>
      <c r="I427" s="99">
        <v>0</v>
      </c>
      <c r="J427" s="99">
        <v>0</v>
      </c>
      <c r="K427" s="99">
        <v>0</v>
      </c>
      <c r="L427" s="99">
        <v>0</v>
      </c>
      <c r="M427" s="99">
        <v>1</v>
      </c>
      <c r="N427" s="99">
        <v>0.55930000000000002</v>
      </c>
      <c r="O427" s="99">
        <v>2121</v>
      </c>
      <c r="P427" s="99">
        <v>7550</v>
      </c>
      <c r="Q427" s="99">
        <v>1186.21</v>
      </c>
      <c r="R427" s="99">
        <v>76380</v>
      </c>
      <c r="S427" s="100">
        <v>60.838033843674459</v>
      </c>
    </row>
    <row r="428" spans="1:19" x14ac:dyDescent="0.25">
      <c r="A428" s="97">
        <v>7</v>
      </c>
      <c r="B428" s="99" t="s">
        <v>1426</v>
      </c>
      <c r="C428" s="101">
        <v>11082</v>
      </c>
      <c r="D428" s="99" t="s">
        <v>2405</v>
      </c>
      <c r="E428" s="99" t="s">
        <v>949</v>
      </c>
      <c r="F428" s="99" t="s">
        <v>954</v>
      </c>
      <c r="G428" s="99">
        <v>56</v>
      </c>
      <c r="H428" s="99">
        <v>0</v>
      </c>
      <c r="I428" s="99">
        <v>0</v>
      </c>
      <c r="J428" s="99">
        <v>0</v>
      </c>
      <c r="K428" s="99">
        <v>0</v>
      </c>
      <c r="L428" s="99">
        <v>0</v>
      </c>
      <c r="M428" s="99">
        <v>1</v>
      </c>
      <c r="N428" s="99">
        <v>0.74919999999999998</v>
      </c>
      <c r="O428" s="99">
        <v>2812</v>
      </c>
      <c r="P428" s="99">
        <v>8100</v>
      </c>
      <c r="Q428" s="99">
        <v>2106.7503999999999</v>
      </c>
      <c r="R428" s="99">
        <v>86536</v>
      </c>
      <c r="S428" s="100">
        <v>39.628180039138947</v>
      </c>
    </row>
    <row r="429" spans="1:19" x14ac:dyDescent="0.25">
      <c r="A429" s="103">
        <v>7</v>
      </c>
      <c r="B429" s="104" t="s">
        <v>1426</v>
      </c>
      <c r="C429" s="105">
        <v>28789</v>
      </c>
      <c r="D429" s="104" t="s">
        <v>2414</v>
      </c>
      <c r="E429" s="104" t="s">
        <v>949</v>
      </c>
      <c r="F429" s="104" t="s">
        <v>976</v>
      </c>
      <c r="G429" s="104">
        <v>0</v>
      </c>
      <c r="H429" s="104">
        <v>0</v>
      </c>
      <c r="I429" s="104">
        <v>0</v>
      </c>
      <c r="J429" s="104">
        <v>0</v>
      </c>
      <c r="K429" s="104">
        <v>0</v>
      </c>
      <c r="L429" s="104">
        <v>0</v>
      </c>
      <c r="M429" s="104">
        <v>0</v>
      </c>
      <c r="N429" s="104"/>
      <c r="O429" s="104"/>
      <c r="P429" s="104"/>
      <c r="Q429" s="104"/>
      <c r="R429" s="104">
        <v>45886</v>
      </c>
      <c r="S429" s="106"/>
    </row>
    <row r="430" spans="1:19" x14ac:dyDescent="0.25">
      <c r="A430" s="103">
        <v>7</v>
      </c>
      <c r="B430" s="104" t="s">
        <v>1426</v>
      </c>
      <c r="C430" s="105">
        <v>28790</v>
      </c>
      <c r="D430" s="104" t="s">
        <v>2415</v>
      </c>
      <c r="E430" s="104" t="s">
        <v>949</v>
      </c>
      <c r="F430" s="104" t="s">
        <v>976</v>
      </c>
      <c r="G430" s="104">
        <v>0</v>
      </c>
      <c r="H430" s="104">
        <v>0</v>
      </c>
      <c r="I430" s="104">
        <v>0</v>
      </c>
      <c r="J430" s="104">
        <v>0</v>
      </c>
      <c r="K430" s="104">
        <v>0</v>
      </c>
      <c r="L430" s="104">
        <v>0</v>
      </c>
      <c r="M430" s="104">
        <v>0</v>
      </c>
      <c r="N430" s="104"/>
      <c r="O430" s="104"/>
      <c r="P430" s="104"/>
      <c r="Q430" s="104"/>
      <c r="R430" s="104">
        <v>23134</v>
      </c>
      <c r="S430" s="106"/>
    </row>
    <row r="431" spans="1:19" x14ac:dyDescent="0.25">
      <c r="A431" s="103">
        <v>7</v>
      </c>
      <c r="B431" s="104" t="s">
        <v>1426</v>
      </c>
      <c r="C431" s="105">
        <v>28017</v>
      </c>
      <c r="D431" s="104" t="s">
        <v>2413</v>
      </c>
      <c r="E431" s="104" t="s">
        <v>949</v>
      </c>
      <c r="F431" s="104" t="s">
        <v>976</v>
      </c>
      <c r="G431" s="104">
        <v>0</v>
      </c>
      <c r="H431" s="104">
        <v>0</v>
      </c>
      <c r="I431" s="104">
        <v>0</v>
      </c>
      <c r="J431" s="104">
        <v>0</v>
      </c>
      <c r="K431" s="104">
        <v>0</v>
      </c>
      <c r="L431" s="104">
        <v>0</v>
      </c>
      <c r="M431" s="104">
        <v>0</v>
      </c>
      <c r="N431" s="104"/>
      <c r="O431" s="104"/>
      <c r="P431" s="104"/>
      <c r="Q431" s="104"/>
      <c r="R431" s="104">
        <v>56828</v>
      </c>
      <c r="S431" s="106"/>
    </row>
    <row r="432" spans="1:19" x14ac:dyDescent="0.25">
      <c r="A432" s="103">
        <v>7</v>
      </c>
      <c r="B432" s="104" t="s">
        <v>1426</v>
      </c>
      <c r="C432" s="105">
        <v>28791</v>
      </c>
      <c r="D432" s="104" t="s">
        <v>2416</v>
      </c>
      <c r="E432" s="104" t="s">
        <v>949</v>
      </c>
      <c r="F432" s="104" t="s">
        <v>976</v>
      </c>
      <c r="G432" s="104">
        <v>0</v>
      </c>
      <c r="H432" s="104">
        <v>0</v>
      </c>
      <c r="I432" s="104">
        <v>0</v>
      </c>
      <c r="J432" s="104">
        <v>0</v>
      </c>
      <c r="K432" s="104">
        <v>0</v>
      </c>
      <c r="L432" s="104">
        <v>0</v>
      </c>
      <c r="M432" s="104">
        <v>0</v>
      </c>
      <c r="N432" s="104"/>
      <c r="O432" s="104"/>
      <c r="P432" s="104"/>
      <c r="Q432" s="104"/>
      <c r="R432" s="104">
        <v>46594</v>
      </c>
      <c r="S432" s="106"/>
    </row>
    <row r="433" spans="1:19" x14ac:dyDescent="0.25">
      <c r="A433" s="97">
        <v>7</v>
      </c>
      <c r="B433" s="99" t="s">
        <v>1445</v>
      </c>
      <c r="C433" s="101">
        <v>10670</v>
      </c>
      <c r="D433" s="99" t="s">
        <v>2417</v>
      </c>
      <c r="E433" s="99" t="s">
        <v>945</v>
      </c>
      <c r="F433" s="99" t="s">
        <v>946</v>
      </c>
      <c r="G433" s="99">
        <v>867</v>
      </c>
      <c r="H433" s="99">
        <v>39</v>
      </c>
      <c r="I433" s="99">
        <v>23</v>
      </c>
      <c r="J433" s="99">
        <v>12</v>
      </c>
      <c r="K433" s="99">
        <v>3</v>
      </c>
      <c r="L433" s="99">
        <v>77</v>
      </c>
      <c r="M433" s="99">
        <v>21</v>
      </c>
      <c r="N433" s="99">
        <v>2.0093999999999999</v>
      </c>
      <c r="O433" s="99">
        <v>39207</v>
      </c>
      <c r="P433" s="99">
        <v>198346</v>
      </c>
      <c r="Q433" s="99">
        <v>78782.55</v>
      </c>
      <c r="R433" s="99">
        <v>919334</v>
      </c>
      <c r="S433" s="100">
        <v>62.677473890442556</v>
      </c>
    </row>
    <row r="434" spans="1:19" x14ac:dyDescent="0.25">
      <c r="A434" s="97">
        <v>7</v>
      </c>
      <c r="B434" s="99" t="s">
        <v>1445</v>
      </c>
      <c r="C434" s="101">
        <v>10998</v>
      </c>
      <c r="D434" s="99" t="s">
        <v>2421</v>
      </c>
      <c r="E434" s="99" t="s">
        <v>982</v>
      </c>
      <c r="F434" s="99" t="s">
        <v>983</v>
      </c>
      <c r="G434" s="99">
        <v>224</v>
      </c>
      <c r="H434" s="99">
        <v>10</v>
      </c>
      <c r="I434" s="99">
        <v>4</v>
      </c>
      <c r="J434" s="99">
        <v>0</v>
      </c>
      <c r="K434" s="99">
        <v>0</v>
      </c>
      <c r="L434" s="99">
        <v>14</v>
      </c>
      <c r="M434" s="99">
        <v>9</v>
      </c>
      <c r="N434" s="99">
        <v>1.0923</v>
      </c>
      <c r="O434" s="99">
        <v>12267</v>
      </c>
      <c r="P434" s="99">
        <v>38292</v>
      </c>
      <c r="Q434" s="99">
        <v>12812.88</v>
      </c>
      <c r="R434" s="99">
        <v>315061</v>
      </c>
      <c r="S434" s="100">
        <v>46.834637964774949</v>
      </c>
    </row>
    <row r="435" spans="1:19" ht="42" x14ac:dyDescent="0.25">
      <c r="A435" s="97">
        <v>7</v>
      </c>
      <c r="B435" s="99" t="s">
        <v>1445</v>
      </c>
      <c r="C435" s="101">
        <v>12275</v>
      </c>
      <c r="D435" s="99" t="s">
        <v>2437</v>
      </c>
      <c r="E435" s="99" t="s">
        <v>982</v>
      </c>
      <c r="F435" s="99" t="s">
        <v>983</v>
      </c>
      <c r="G435" s="99">
        <v>120</v>
      </c>
      <c r="H435" s="99">
        <v>6</v>
      </c>
      <c r="I435" s="99">
        <v>2</v>
      </c>
      <c r="J435" s="99">
        <v>0</v>
      </c>
      <c r="K435" s="99">
        <v>0</v>
      </c>
      <c r="L435" s="99">
        <v>8</v>
      </c>
      <c r="M435" s="99">
        <v>4</v>
      </c>
      <c r="N435" s="99">
        <v>0.97489999999999999</v>
      </c>
      <c r="O435" s="99">
        <v>10012</v>
      </c>
      <c r="P435" s="99">
        <v>31529</v>
      </c>
      <c r="Q435" s="99">
        <v>8800.31</v>
      </c>
      <c r="R435" s="99">
        <v>126016</v>
      </c>
      <c r="S435" s="100">
        <v>71.984018264840188</v>
      </c>
    </row>
    <row r="436" spans="1:19" x14ac:dyDescent="0.25">
      <c r="A436" s="97">
        <v>7</v>
      </c>
      <c r="B436" s="99" t="s">
        <v>1445</v>
      </c>
      <c r="C436" s="101">
        <v>11002</v>
      </c>
      <c r="D436" s="99" t="s">
        <v>2425</v>
      </c>
      <c r="E436" s="99" t="s">
        <v>949</v>
      </c>
      <c r="F436" s="99" t="s">
        <v>957</v>
      </c>
      <c r="G436" s="99">
        <v>120</v>
      </c>
      <c r="H436" s="99">
        <v>0</v>
      </c>
      <c r="I436" s="99">
        <v>0</v>
      </c>
      <c r="J436" s="99">
        <v>0</v>
      </c>
      <c r="K436" s="99">
        <v>0</v>
      </c>
      <c r="L436" s="99">
        <v>0</v>
      </c>
      <c r="M436" s="99">
        <v>2</v>
      </c>
      <c r="N436" s="99">
        <v>0.72499999999999998</v>
      </c>
      <c r="O436" s="99">
        <v>5085</v>
      </c>
      <c r="P436" s="99">
        <v>15917</v>
      </c>
      <c r="Q436" s="99">
        <v>3686.63</v>
      </c>
      <c r="R436" s="99">
        <v>188821</v>
      </c>
      <c r="S436" s="100">
        <v>36.340182648401829</v>
      </c>
    </row>
    <row r="437" spans="1:19" x14ac:dyDescent="0.25">
      <c r="A437" s="97">
        <v>7</v>
      </c>
      <c r="B437" s="99" t="s">
        <v>1445</v>
      </c>
      <c r="C437" s="101">
        <v>11004</v>
      </c>
      <c r="D437" s="99" t="s">
        <v>2427</v>
      </c>
      <c r="E437" s="99" t="s">
        <v>949</v>
      </c>
      <c r="F437" s="99" t="s">
        <v>957</v>
      </c>
      <c r="G437" s="99">
        <v>67</v>
      </c>
      <c r="H437" s="99">
        <v>0</v>
      </c>
      <c r="I437" s="99">
        <v>0</v>
      </c>
      <c r="J437" s="99">
        <v>0</v>
      </c>
      <c r="K437" s="99">
        <v>0</v>
      </c>
      <c r="L437" s="99">
        <v>0</v>
      </c>
      <c r="M437" s="99">
        <v>2</v>
      </c>
      <c r="N437" s="99">
        <v>0.75660000000000005</v>
      </c>
      <c r="O437" s="99">
        <v>4105</v>
      </c>
      <c r="P437" s="99">
        <v>12653</v>
      </c>
      <c r="Q437" s="99">
        <v>3105.84</v>
      </c>
      <c r="R437" s="99">
        <v>199893</v>
      </c>
      <c r="S437" s="100">
        <v>51.739930484563487</v>
      </c>
    </row>
    <row r="438" spans="1:19" ht="42" x14ac:dyDescent="0.25">
      <c r="A438" s="97">
        <v>7</v>
      </c>
      <c r="B438" s="99" t="s">
        <v>1445</v>
      </c>
      <c r="C438" s="101">
        <v>11445</v>
      </c>
      <c r="D438" s="99" t="s">
        <v>2436</v>
      </c>
      <c r="E438" s="99" t="s">
        <v>949</v>
      </c>
      <c r="F438" s="99" t="s">
        <v>957</v>
      </c>
      <c r="G438" s="99">
        <v>107</v>
      </c>
      <c r="H438" s="99">
        <v>0</v>
      </c>
      <c r="I438" s="99">
        <v>0</v>
      </c>
      <c r="J438" s="99">
        <v>0</v>
      </c>
      <c r="K438" s="99">
        <v>0</v>
      </c>
      <c r="L438" s="99">
        <v>0</v>
      </c>
      <c r="M438" s="99">
        <v>2</v>
      </c>
      <c r="N438" s="99">
        <v>0.68</v>
      </c>
      <c r="O438" s="99">
        <v>3884</v>
      </c>
      <c r="P438" s="99">
        <v>12319</v>
      </c>
      <c r="Q438" s="99">
        <v>2641.12</v>
      </c>
      <c r="R438" s="99">
        <v>129435</v>
      </c>
      <c r="S438" s="100">
        <v>31.542696197669951</v>
      </c>
    </row>
    <row r="439" spans="1:19" x14ac:dyDescent="0.25">
      <c r="A439" s="97">
        <v>7</v>
      </c>
      <c r="B439" s="99" t="s">
        <v>1445</v>
      </c>
      <c r="C439" s="101">
        <v>11000</v>
      </c>
      <c r="D439" s="99" t="s">
        <v>2423</v>
      </c>
      <c r="E439" s="99" t="s">
        <v>949</v>
      </c>
      <c r="F439" s="99" t="s">
        <v>950</v>
      </c>
      <c r="G439" s="99">
        <v>120</v>
      </c>
      <c r="H439" s="99">
        <v>0</v>
      </c>
      <c r="I439" s="99">
        <v>0</v>
      </c>
      <c r="J439" s="99">
        <v>0</v>
      </c>
      <c r="K439" s="99">
        <v>0</v>
      </c>
      <c r="L439" s="99">
        <v>0</v>
      </c>
      <c r="M439" s="99">
        <v>2</v>
      </c>
      <c r="N439" s="99">
        <v>0.6331</v>
      </c>
      <c r="O439" s="99">
        <v>10293</v>
      </c>
      <c r="P439" s="99">
        <v>34211</v>
      </c>
      <c r="Q439" s="99">
        <v>6516.4983000000002</v>
      </c>
      <c r="R439" s="99">
        <v>211714</v>
      </c>
      <c r="S439" s="100">
        <v>78.107305936073061</v>
      </c>
    </row>
    <row r="440" spans="1:19" x14ac:dyDescent="0.25">
      <c r="A440" s="97">
        <v>7</v>
      </c>
      <c r="B440" s="99" t="s">
        <v>1445</v>
      </c>
      <c r="C440" s="101">
        <v>11008</v>
      </c>
      <c r="D440" s="99" t="s">
        <v>2431</v>
      </c>
      <c r="E440" s="99" t="s">
        <v>949</v>
      </c>
      <c r="F440" s="99" t="s">
        <v>950</v>
      </c>
      <c r="G440" s="99">
        <v>98</v>
      </c>
      <c r="H440" s="99">
        <v>0</v>
      </c>
      <c r="I440" s="99">
        <v>0</v>
      </c>
      <c r="J440" s="99">
        <v>0</v>
      </c>
      <c r="K440" s="99">
        <v>0</v>
      </c>
      <c r="L440" s="99">
        <v>0</v>
      </c>
      <c r="M440" s="99">
        <v>1</v>
      </c>
      <c r="N440" s="99">
        <v>0.49859999999999999</v>
      </c>
      <c r="O440" s="99">
        <v>4324</v>
      </c>
      <c r="P440" s="99">
        <v>15375</v>
      </c>
      <c r="Q440" s="99">
        <v>2155.9499999999998</v>
      </c>
      <c r="R440" s="99">
        <v>123938</v>
      </c>
      <c r="S440" s="100">
        <v>42.982946603298856</v>
      </c>
    </row>
    <row r="441" spans="1:19" x14ac:dyDescent="0.25">
      <c r="A441" s="97">
        <v>7</v>
      </c>
      <c r="B441" s="99" t="s">
        <v>1445</v>
      </c>
      <c r="C441" s="101">
        <v>11009</v>
      </c>
      <c r="D441" s="99" t="s">
        <v>2432</v>
      </c>
      <c r="E441" s="99" t="s">
        <v>949</v>
      </c>
      <c r="F441" s="99" t="s">
        <v>950</v>
      </c>
      <c r="G441" s="99">
        <v>74</v>
      </c>
      <c r="H441" s="99">
        <v>0</v>
      </c>
      <c r="I441" s="99">
        <v>0</v>
      </c>
      <c r="J441" s="99">
        <v>0</v>
      </c>
      <c r="K441" s="99">
        <v>0</v>
      </c>
      <c r="L441" s="99">
        <v>0</v>
      </c>
      <c r="M441" s="99">
        <v>1</v>
      </c>
      <c r="N441" s="99">
        <v>0.77710000000000001</v>
      </c>
      <c r="O441" s="99">
        <v>2607</v>
      </c>
      <c r="P441" s="99">
        <v>10489</v>
      </c>
      <c r="Q441" s="99">
        <v>2025.9</v>
      </c>
      <c r="R441" s="99">
        <v>165350</v>
      </c>
      <c r="S441" s="100">
        <v>38.83376527212144</v>
      </c>
    </row>
    <row r="442" spans="1:19" x14ac:dyDescent="0.25">
      <c r="A442" s="97">
        <v>7</v>
      </c>
      <c r="B442" s="99" t="s">
        <v>1445</v>
      </c>
      <c r="C442" s="101">
        <v>10997</v>
      </c>
      <c r="D442" s="99" t="s">
        <v>2420</v>
      </c>
      <c r="E442" s="99" t="s">
        <v>949</v>
      </c>
      <c r="F442" s="99" t="s">
        <v>950</v>
      </c>
      <c r="G442" s="99">
        <v>92</v>
      </c>
      <c r="H442" s="99">
        <v>0</v>
      </c>
      <c r="I442" s="99">
        <v>0</v>
      </c>
      <c r="J442" s="99">
        <v>0</v>
      </c>
      <c r="K442" s="99">
        <v>0</v>
      </c>
      <c r="L442" s="99">
        <v>0</v>
      </c>
      <c r="M442" s="99">
        <v>1</v>
      </c>
      <c r="N442" s="99">
        <v>0.67349999999999999</v>
      </c>
      <c r="O442" s="99">
        <v>3668</v>
      </c>
      <c r="P442" s="99">
        <v>10573</v>
      </c>
      <c r="Q442" s="99">
        <v>2470.4</v>
      </c>
      <c r="R442" s="99">
        <v>134044</v>
      </c>
      <c r="S442" s="100">
        <v>31.486003573555688</v>
      </c>
    </row>
    <row r="443" spans="1:19" x14ac:dyDescent="0.25">
      <c r="A443" s="97">
        <v>7</v>
      </c>
      <c r="B443" s="99" t="s">
        <v>1445</v>
      </c>
      <c r="C443" s="101">
        <v>11011</v>
      </c>
      <c r="D443" s="99" t="s">
        <v>2434</v>
      </c>
      <c r="E443" s="99" t="s">
        <v>949</v>
      </c>
      <c r="F443" s="99" t="s">
        <v>954</v>
      </c>
      <c r="G443" s="99">
        <v>45</v>
      </c>
      <c r="H443" s="99">
        <v>0</v>
      </c>
      <c r="I443" s="99">
        <v>0</v>
      </c>
      <c r="J443" s="99">
        <v>0</v>
      </c>
      <c r="K443" s="99">
        <v>0</v>
      </c>
      <c r="L443" s="99">
        <v>0</v>
      </c>
      <c r="M443" s="99">
        <v>1</v>
      </c>
      <c r="N443" s="99">
        <v>0.6129</v>
      </c>
      <c r="O443" s="99">
        <v>3064</v>
      </c>
      <c r="P443" s="99">
        <v>9043</v>
      </c>
      <c r="Q443" s="99">
        <v>1873.65</v>
      </c>
      <c r="R443" s="99">
        <v>91272</v>
      </c>
      <c r="S443" s="100">
        <v>55.056316590563164</v>
      </c>
    </row>
    <row r="444" spans="1:19" x14ac:dyDescent="0.25">
      <c r="A444" s="97">
        <v>7</v>
      </c>
      <c r="B444" s="99" t="s">
        <v>1445</v>
      </c>
      <c r="C444" s="101">
        <v>11010</v>
      </c>
      <c r="D444" s="99" t="s">
        <v>2433</v>
      </c>
      <c r="E444" s="99" t="s">
        <v>949</v>
      </c>
      <c r="F444" s="99" t="s">
        <v>954</v>
      </c>
      <c r="G444" s="99">
        <v>35</v>
      </c>
      <c r="H444" s="99">
        <v>0</v>
      </c>
      <c r="I444" s="99">
        <v>0</v>
      </c>
      <c r="J444" s="99">
        <v>0</v>
      </c>
      <c r="K444" s="99">
        <v>0</v>
      </c>
      <c r="L444" s="99">
        <v>0</v>
      </c>
      <c r="M444" s="99">
        <v>1</v>
      </c>
      <c r="N444" s="99">
        <v>0.62190000000000001</v>
      </c>
      <c r="O444" s="99">
        <v>1905</v>
      </c>
      <c r="P444" s="99">
        <v>5897</v>
      </c>
      <c r="Q444" s="99">
        <v>1184.72</v>
      </c>
      <c r="R444" s="99">
        <v>83658</v>
      </c>
      <c r="S444" s="100">
        <v>46.160469667318985</v>
      </c>
    </row>
    <row r="445" spans="1:19" x14ac:dyDescent="0.25">
      <c r="A445" s="97">
        <v>7</v>
      </c>
      <c r="B445" s="99" t="s">
        <v>1445</v>
      </c>
      <c r="C445" s="101">
        <v>14132</v>
      </c>
      <c r="D445" s="99" t="s">
        <v>2438</v>
      </c>
      <c r="E445" s="99" t="s">
        <v>949</v>
      </c>
      <c r="F445" s="99" t="s">
        <v>954</v>
      </c>
      <c r="G445" s="99">
        <v>30</v>
      </c>
      <c r="H445" s="99">
        <v>0</v>
      </c>
      <c r="I445" s="99">
        <v>0</v>
      </c>
      <c r="J445" s="99">
        <v>0</v>
      </c>
      <c r="K445" s="99">
        <v>0</v>
      </c>
      <c r="L445" s="99">
        <v>0</v>
      </c>
      <c r="M445" s="99">
        <v>1</v>
      </c>
      <c r="N445" s="99">
        <v>0.45329999999999998</v>
      </c>
      <c r="O445" s="99">
        <v>1193</v>
      </c>
      <c r="P445" s="99">
        <v>2261</v>
      </c>
      <c r="Q445" s="99">
        <v>540.78</v>
      </c>
      <c r="R445" s="99">
        <v>60980</v>
      </c>
      <c r="S445" s="100">
        <v>20.648401826484019</v>
      </c>
    </row>
    <row r="446" spans="1:19" x14ac:dyDescent="0.25">
      <c r="A446" s="97">
        <v>7</v>
      </c>
      <c r="B446" s="99" t="s">
        <v>1445</v>
      </c>
      <c r="C446" s="101">
        <v>10995</v>
      </c>
      <c r="D446" s="99" t="s">
        <v>2418</v>
      </c>
      <c r="E446" s="99" t="s">
        <v>949</v>
      </c>
      <c r="F446" s="99" t="s">
        <v>954</v>
      </c>
      <c r="G446" s="99">
        <v>30</v>
      </c>
      <c r="H446" s="99">
        <v>0</v>
      </c>
      <c r="I446" s="99">
        <v>0</v>
      </c>
      <c r="J446" s="99">
        <v>0</v>
      </c>
      <c r="K446" s="99">
        <v>0</v>
      </c>
      <c r="L446" s="99">
        <v>0</v>
      </c>
      <c r="M446" s="99">
        <v>1</v>
      </c>
      <c r="N446" s="99">
        <v>0.82830000000000004</v>
      </c>
      <c r="O446" s="99">
        <v>2192</v>
      </c>
      <c r="P446" s="99">
        <v>6817</v>
      </c>
      <c r="Q446" s="99">
        <v>1815.63</v>
      </c>
      <c r="R446" s="99">
        <v>97073</v>
      </c>
      <c r="S446" s="100">
        <v>62.25570776255708</v>
      </c>
    </row>
    <row r="447" spans="1:19" x14ac:dyDescent="0.25">
      <c r="A447" s="97">
        <v>7</v>
      </c>
      <c r="B447" s="99" t="s">
        <v>1445</v>
      </c>
      <c r="C447" s="101">
        <v>11003</v>
      </c>
      <c r="D447" s="99" t="s">
        <v>2426</v>
      </c>
      <c r="E447" s="99" t="s">
        <v>949</v>
      </c>
      <c r="F447" s="99" t="s">
        <v>954</v>
      </c>
      <c r="G447" s="99">
        <v>30</v>
      </c>
      <c r="H447" s="99">
        <v>0</v>
      </c>
      <c r="I447" s="99">
        <v>0</v>
      </c>
      <c r="J447" s="99">
        <v>0</v>
      </c>
      <c r="K447" s="99">
        <v>0</v>
      </c>
      <c r="L447" s="99">
        <v>0</v>
      </c>
      <c r="M447" s="99">
        <v>1</v>
      </c>
      <c r="N447" s="99">
        <v>0.60299999999999998</v>
      </c>
      <c r="O447" s="99">
        <v>1216</v>
      </c>
      <c r="P447" s="99">
        <v>3520</v>
      </c>
      <c r="Q447" s="99">
        <v>733.25</v>
      </c>
      <c r="R447" s="99">
        <v>68435</v>
      </c>
      <c r="S447" s="100">
        <v>32.146118721461185</v>
      </c>
    </row>
    <row r="448" spans="1:19" x14ac:dyDescent="0.25">
      <c r="A448" s="97">
        <v>7</v>
      </c>
      <c r="B448" s="99" t="s">
        <v>1445</v>
      </c>
      <c r="C448" s="101">
        <v>10996</v>
      </c>
      <c r="D448" s="99" t="s">
        <v>2419</v>
      </c>
      <c r="E448" s="99" t="s">
        <v>949</v>
      </c>
      <c r="F448" s="99" t="s">
        <v>954</v>
      </c>
      <c r="G448" s="99">
        <v>30</v>
      </c>
      <c r="H448" s="99">
        <v>0</v>
      </c>
      <c r="I448" s="99">
        <v>0</v>
      </c>
      <c r="J448" s="99">
        <v>0</v>
      </c>
      <c r="K448" s="99">
        <v>0</v>
      </c>
      <c r="L448" s="99">
        <v>0</v>
      </c>
      <c r="M448" s="99">
        <v>1</v>
      </c>
      <c r="N448" s="99">
        <v>0.64</v>
      </c>
      <c r="O448" s="99">
        <v>1248</v>
      </c>
      <c r="P448" s="99">
        <v>4350</v>
      </c>
      <c r="Q448" s="99">
        <v>798.72</v>
      </c>
      <c r="R448" s="99">
        <v>85471</v>
      </c>
      <c r="S448" s="100">
        <v>39.726027397260275</v>
      </c>
    </row>
    <row r="449" spans="1:19" x14ac:dyDescent="0.25">
      <c r="A449" s="97">
        <v>7</v>
      </c>
      <c r="B449" s="99" t="s">
        <v>1445</v>
      </c>
      <c r="C449" s="101">
        <v>11012</v>
      </c>
      <c r="D449" s="99" t="s">
        <v>2435</v>
      </c>
      <c r="E449" s="99" t="s">
        <v>949</v>
      </c>
      <c r="F449" s="99" t="s">
        <v>954</v>
      </c>
      <c r="G449" s="99">
        <v>33</v>
      </c>
      <c r="H449" s="99">
        <v>0</v>
      </c>
      <c r="I449" s="99">
        <v>0</v>
      </c>
      <c r="J449" s="99">
        <v>0</v>
      </c>
      <c r="K449" s="99">
        <v>0</v>
      </c>
      <c r="L449" s="99">
        <v>0</v>
      </c>
      <c r="M449" s="99">
        <v>1</v>
      </c>
      <c r="N449" s="99">
        <v>0.51229999999999998</v>
      </c>
      <c r="O449" s="99">
        <v>1289</v>
      </c>
      <c r="P449" s="99">
        <v>3705</v>
      </c>
      <c r="Q449" s="99">
        <v>660.35</v>
      </c>
      <c r="R449" s="99">
        <v>61201</v>
      </c>
      <c r="S449" s="100">
        <v>30.759651307596513</v>
      </c>
    </row>
    <row r="450" spans="1:19" x14ac:dyDescent="0.25">
      <c r="A450" s="97">
        <v>7</v>
      </c>
      <c r="B450" s="99" t="s">
        <v>1445</v>
      </c>
      <c r="C450" s="101">
        <v>11006</v>
      </c>
      <c r="D450" s="99" t="s">
        <v>2429</v>
      </c>
      <c r="E450" s="99" t="s">
        <v>949</v>
      </c>
      <c r="F450" s="99" t="s">
        <v>954</v>
      </c>
      <c r="G450" s="99">
        <v>30</v>
      </c>
      <c r="H450" s="99">
        <v>0</v>
      </c>
      <c r="I450" s="99">
        <v>0</v>
      </c>
      <c r="J450" s="99">
        <v>0</v>
      </c>
      <c r="K450" s="99">
        <v>0</v>
      </c>
      <c r="L450" s="99">
        <v>0</v>
      </c>
      <c r="M450" s="99">
        <v>1</v>
      </c>
      <c r="N450" s="99">
        <v>0.69130000000000003</v>
      </c>
      <c r="O450" s="99">
        <v>1734</v>
      </c>
      <c r="P450" s="99">
        <v>5096</v>
      </c>
      <c r="Q450" s="99">
        <v>1198.71</v>
      </c>
      <c r="R450" s="99">
        <v>71511</v>
      </c>
      <c r="S450" s="100">
        <v>46.538812785388124</v>
      </c>
    </row>
    <row r="451" spans="1:19" x14ac:dyDescent="0.25">
      <c r="A451" s="97">
        <v>7</v>
      </c>
      <c r="B451" s="99" t="s">
        <v>1445</v>
      </c>
      <c r="C451" s="101">
        <v>11005</v>
      </c>
      <c r="D451" s="99" t="s">
        <v>2428</v>
      </c>
      <c r="E451" s="99" t="s">
        <v>949</v>
      </c>
      <c r="F451" s="99" t="s">
        <v>954</v>
      </c>
      <c r="G451" s="99">
        <v>35</v>
      </c>
      <c r="H451" s="99">
        <v>0</v>
      </c>
      <c r="I451" s="99">
        <v>0</v>
      </c>
      <c r="J451" s="99">
        <v>0</v>
      </c>
      <c r="K451" s="99">
        <v>0</v>
      </c>
      <c r="L451" s="99">
        <v>0</v>
      </c>
      <c r="M451" s="99">
        <v>1</v>
      </c>
      <c r="N451" s="99">
        <v>0.72470000000000001</v>
      </c>
      <c r="O451" s="99">
        <v>2378</v>
      </c>
      <c r="P451" s="99">
        <v>7896</v>
      </c>
      <c r="Q451" s="99">
        <v>1723.34</v>
      </c>
      <c r="R451" s="99">
        <v>57952</v>
      </c>
      <c r="S451" s="100">
        <v>61.80821917808219</v>
      </c>
    </row>
    <row r="452" spans="1:19" x14ac:dyDescent="0.25">
      <c r="A452" s="97">
        <v>7</v>
      </c>
      <c r="B452" s="99" t="s">
        <v>1445</v>
      </c>
      <c r="C452" s="101">
        <v>10999</v>
      </c>
      <c r="D452" s="99" t="s">
        <v>2422</v>
      </c>
      <c r="E452" s="99" t="s">
        <v>949</v>
      </c>
      <c r="F452" s="99" t="s">
        <v>954</v>
      </c>
      <c r="G452" s="99">
        <v>60</v>
      </c>
      <c r="H452" s="99">
        <v>0</v>
      </c>
      <c r="I452" s="99">
        <v>0</v>
      </c>
      <c r="J452" s="99">
        <v>0</v>
      </c>
      <c r="K452" s="99">
        <v>0</v>
      </c>
      <c r="L452" s="99">
        <v>0</v>
      </c>
      <c r="M452" s="99">
        <v>1</v>
      </c>
      <c r="N452" s="99">
        <v>0.57499999999999996</v>
      </c>
      <c r="O452" s="99">
        <v>2652</v>
      </c>
      <c r="P452" s="99">
        <v>8741</v>
      </c>
      <c r="Q452" s="99">
        <v>1524.9</v>
      </c>
      <c r="R452" s="99">
        <v>118419</v>
      </c>
      <c r="S452" s="100">
        <v>39.913242009132418</v>
      </c>
    </row>
    <row r="453" spans="1:19" x14ac:dyDescent="0.25">
      <c r="A453" s="97">
        <v>7</v>
      </c>
      <c r="B453" s="99" t="s">
        <v>1445</v>
      </c>
      <c r="C453" s="101">
        <v>11007</v>
      </c>
      <c r="D453" s="99" t="s">
        <v>2430</v>
      </c>
      <c r="E453" s="99" t="s">
        <v>949</v>
      </c>
      <c r="F453" s="99" t="s">
        <v>954</v>
      </c>
      <c r="G453" s="99">
        <v>45</v>
      </c>
      <c r="H453" s="99">
        <v>0</v>
      </c>
      <c r="I453" s="99">
        <v>0</v>
      </c>
      <c r="J453" s="99">
        <v>0</v>
      </c>
      <c r="K453" s="99">
        <v>0</v>
      </c>
      <c r="L453" s="99">
        <v>0</v>
      </c>
      <c r="M453" s="99">
        <v>1</v>
      </c>
      <c r="N453" s="99">
        <v>0.68379999999999996</v>
      </c>
      <c r="O453" s="99">
        <v>2418</v>
      </c>
      <c r="P453" s="99">
        <v>7360</v>
      </c>
      <c r="Q453" s="99">
        <v>1653.43</v>
      </c>
      <c r="R453" s="99">
        <v>113995</v>
      </c>
      <c r="S453" s="100">
        <v>44.80974124809741</v>
      </c>
    </row>
    <row r="454" spans="1:19" x14ac:dyDescent="0.25">
      <c r="A454" s="97">
        <v>7</v>
      </c>
      <c r="B454" s="99" t="s">
        <v>1445</v>
      </c>
      <c r="C454" s="101">
        <v>11001</v>
      </c>
      <c r="D454" s="99" t="s">
        <v>2424</v>
      </c>
      <c r="E454" s="99" t="s">
        <v>949</v>
      </c>
      <c r="F454" s="99" t="s">
        <v>954</v>
      </c>
      <c r="G454" s="99">
        <v>47</v>
      </c>
      <c r="H454" s="99">
        <v>0</v>
      </c>
      <c r="I454" s="99">
        <v>0</v>
      </c>
      <c r="J454" s="99">
        <v>0</v>
      </c>
      <c r="K454" s="99">
        <v>0</v>
      </c>
      <c r="L454" s="99">
        <v>0</v>
      </c>
      <c r="M454" s="99">
        <v>1</v>
      </c>
      <c r="N454" s="99">
        <v>0.60429999999999995</v>
      </c>
      <c r="O454" s="99">
        <v>2446</v>
      </c>
      <c r="P454" s="99">
        <v>7939</v>
      </c>
      <c r="Q454" s="99">
        <v>1478.12</v>
      </c>
      <c r="R454" s="99">
        <v>89307</v>
      </c>
      <c r="S454" s="100">
        <v>46.27805304575925</v>
      </c>
    </row>
    <row r="455" spans="1:19" x14ac:dyDescent="0.25">
      <c r="A455" s="103">
        <v>7</v>
      </c>
      <c r="B455" s="104" t="s">
        <v>1445</v>
      </c>
      <c r="C455" s="105">
        <v>77651</v>
      </c>
      <c r="D455" s="104" t="s">
        <v>2441</v>
      </c>
      <c r="E455" s="104" t="s">
        <v>949</v>
      </c>
      <c r="F455" s="104" t="s">
        <v>976</v>
      </c>
      <c r="G455" s="104">
        <v>0</v>
      </c>
      <c r="H455" s="104">
        <v>0</v>
      </c>
      <c r="I455" s="104">
        <v>0</v>
      </c>
      <c r="J455" s="104">
        <v>0</v>
      </c>
      <c r="K455" s="104">
        <v>0</v>
      </c>
      <c r="L455" s="104">
        <v>0</v>
      </c>
      <c r="M455" s="104">
        <v>0</v>
      </c>
      <c r="N455" s="104"/>
      <c r="O455" s="104"/>
      <c r="P455" s="104"/>
      <c r="Q455" s="104"/>
      <c r="R455" s="104">
        <v>28624</v>
      </c>
      <c r="S455" s="106"/>
    </row>
    <row r="456" spans="1:19" x14ac:dyDescent="0.25">
      <c r="A456" s="103">
        <v>7</v>
      </c>
      <c r="B456" s="104" t="s">
        <v>1445</v>
      </c>
      <c r="C456" s="105">
        <v>77652</v>
      </c>
      <c r="D456" s="104" t="s">
        <v>2442</v>
      </c>
      <c r="E456" s="104" t="s">
        <v>949</v>
      </c>
      <c r="F456" s="104" t="s">
        <v>976</v>
      </c>
      <c r="G456" s="104">
        <v>0</v>
      </c>
      <c r="H456" s="104">
        <v>0</v>
      </c>
      <c r="I456" s="104">
        <v>0</v>
      </c>
      <c r="J456" s="104">
        <v>0</v>
      </c>
      <c r="K456" s="104">
        <v>0</v>
      </c>
      <c r="L456" s="104">
        <v>0</v>
      </c>
      <c r="M456" s="104">
        <v>0</v>
      </c>
      <c r="N456" s="104"/>
      <c r="O456" s="104"/>
      <c r="P456" s="104"/>
      <c r="Q456" s="104"/>
      <c r="R456" s="104">
        <v>22177</v>
      </c>
      <c r="S456" s="106"/>
    </row>
    <row r="457" spans="1:19" x14ac:dyDescent="0.25">
      <c r="A457" s="103">
        <v>7</v>
      </c>
      <c r="B457" s="104" t="s">
        <v>1445</v>
      </c>
      <c r="C457" s="105">
        <v>77650</v>
      </c>
      <c r="D457" s="104" t="s">
        <v>2440</v>
      </c>
      <c r="E457" s="104" t="s">
        <v>949</v>
      </c>
      <c r="F457" s="104" t="s">
        <v>976</v>
      </c>
      <c r="G457" s="104">
        <v>0</v>
      </c>
      <c r="H457" s="104">
        <v>0</v>
      </c>
      <c r="I457" s="104">
        <v>0</v>
      </c>
      <c r="J457" s="104">
        <v>0</v>
      </c>
      <c r="K457" s="104">
        <v>0</v>
      </c>
      <c r="L457" s="104">
        <v>0</v>
      </c>
      <c r="M457" s="104">
        <v>0</v>
      </c>
      <c r="N457" s="104"/>
      <c r="O457" s="104"/>
      <c r="P457" s="104"/>
      <c r="Q457" s="104"/>
      <c r="R457" s="104">
        <v>19873</v>
      </c>
      <c r="S457" s="106"/>
    </row>
    <row r="458" spans="1:19" x14ac:dyDescent="0.25">
      <c r="A458" s="103">
        <v>7</v>
      </c>
      <c r="B458" s="104" t="s">
        <v>1445</v>
      </c>
      <c r="C458" s="105">
        <v>77649</v>
      </c>
      <c r="D458" s="104" t="s">
        <v>2439</v>
      </c>
      <c r="E458" s="104" t="s">
        <v>949</v>
      </c>
      <c r="F458" s="104" t="s">
        <v>976</v>
      </c>
      <c r="G458" s="104">
        <v>0</v>
      </c>
      <c r="H458" s="104">
        <v>0</v>
      </c>
      <c r="I458" s="104">
        <v>0</v>
      </c>
      <c r="J458" s="104">
        <v>0</v>
      </c>
      <c r="K458" s="104">
        <v>0</v>
      </c>
      <c r="L458" s="104">
        <v>0</v>
      </c>
      <c r="M458" s="104">
        <v>0</v>
      </c>
      <c r="N458" s="104"/>
      <c r="O458" s="104"/>
      <c r="P458" s="104"/>
      <c r="Q458" s="104"/>
      <c r="R458" s="104">
        <v>18712</v>
      </c>
      <c r="S458" s="106"/>
    </row>
    <row r="459" spans="1:19" x14ac:dyDescent="0.25">
      <c r="A459" s="97">
        <v>7</v>
      </c>
      <c r="B459" s="99" t="s">
        <v>1472</v>
      </c>
      <c r="C459" s="101">
        <v>10707</v>
      </c>
      <c r="D459" s="99" t="s">
        <v>2443</v>
      </c>
      <c r="E459" s="99" t="s">
        <v>982</v>
      </c>
      <c r="F459" s="99" t="s">
        <v>1009</v>
      </c>
      <c r="G459" s="99">
        <v>580</v>
      </c>
      <c r="H459" s="99">
        <v>24</v>
      </c>
      <c r="I459" s="99">
        <v>12</v>
      </c>
      <c r="J459" s="99">
        <v>4</v>
      </c>
      <c r="K459" s="99">
        <v>12</v>
      </c>
      <c r="L459" s="99">
        <v>52</v>
      </c>
      <c r="M459" s="99">
        <v>16</v>
      </c>
      <c r="N459" s="99">
        <v>1.4157</v>
      </c>
      <c r="O459" s="99">
        <v>49581</v>
      </c>
      <c r="P459" s="99">
        <v>200519</v>
      </c>
      <c r="Q459" s="99">
        <v>71701.429999999993</v>
      </c>
      <c r="R459" s="99">
        <v>570601</v>
      </c>
      <c r="S459" s="100">
        <v>94.718469532357105</v>
      </c>
    </row>
    <row r="460" spans="1:19" x14ac:dyDescent="0.25">
      <c r="A460" s="97">
        <v>7</v>
      </c>
      <c r="B460" s="99" t="s">
        <v>1472</v>
      </c>
      <c r="C460" s="101">
        <v>11055</v>
      </c>
      <c r="D460" s="99" t="s">
        <v>2448</v>
      </c>
      <c r="E460" s="99" t="s">
        <v>949</v>
      </c>
      <c r="F460" s="99" t="s">
        <v>957</v>
      </c>
      <c r="G460" s="99">
        <v>95</v>
      </c>
      <c r="H460" s="99">
        <v>0</v>
      </c>
      <c r="I460" s="99">
        <v>0</v>
      </c>
      <c r="J460" s="99">
        <v>0</v>
      </c>
      <c r="K460" s="99">
        <v>0</v>
      </c>
      <c r="L460" s="99">
        <v>0</v>
      </c>
      <c r="M460" s="99">
        <v>2</v>
      </c>
      <c r="N460" s="99">
        <v>0.69399999999999995</v>
      </c>
      <c r="O460" s="99">
        <v>14289</v>
      </c>
      <c r="P460" s="99">
        <v>43224</v>
      </c>
      <c r="Q460" s="99">
        <v>9916.5660000000007</v>
      </c>
      <c r="R460" s="99">
        <v>220987</v>
      </c>
      <c r="S460" s="100">
        <v>124.65465032444123</v>
      </c>
    </row>
    <row r="461" spans="1:19" x14ac:dyDescent="0.25">
      <c r="A461" s="97">
        <v>7</v>
      </c>
      <c r="B461" s="99" t="s">
        <v>1472</v>
      </c>
      <c r="C461" s="101">
        <v>11057</v>
      </c>
      <c r="D461" s="99" t="s">
        <v>2450</v>
      </c>
      <c r="E461" s="99" t="s">
        <v>949</v>
      </c>
      <c r="F461" s="99" t="s">
        <v>957</v>
      </c>
      <c r="G461" s="99">
        <v>102</v>
      </c>
      <c r="H461" s="99">
        <v>0</v>
      </c>
      <c r="I461" s="99">
        <v>0</v>
      </c>
      <c r="J461" s="99">
        <v>0</v>
      </c>
      <c r="K461" s="99">
        <v>0</v>
      </c>
      <c r="L461" s="99">
        <v>0</v>
      </c>
      <c r="M461" s="99">
        <v>2</v>
      </c>
      <c r="N461" s="99">
        <v>0.67090000000000005</v>
      </c>
      <c r="O461" s="99">
        <v>8197</v>
      </c>
      <c r="P461" s="99">
        <v>23144</v>
      </c>
      <c r="Q461" s="99">
        <v>5499.3672999999999</v>
      </c>
      <c r="R461" s="99">
        <v>163305</v>
      </c>
      <c r="S461" s="100">
        <v>62.16492076282568</v>
      </c>
    </row>
    <row r="462" spans="1:19" x14ac:dyDescent="0.25">
      <c r="A462" s="97">
        <v>7</v>
      </c>
      <c r="B462" s="99" t="s">
        <v>1472</v>
      </c>
      <c r="C462" s="101">
        <v>11052</v>
      </c>
      <c r="D462" s="99" t="s">
        <v>2445</v>
      </c>
      <c r="E462" s="99" t="s">
        <v>949</v>
      </c>
      <c r="F462" s="99" t="s">
        <v>950</v>
      </c>
      <c r="G462" s="99">
        <v>96</v>
      </c>
      <c r="H462" s="99">
        <v>8</v>
      </c>
      <c r="I462" s="99">
        <v>0</v>
      </c>
      <c r="J462" s="99">
        <v>0</v>
      </c>
      <c r="K462" s="99">
        <v>0</v>
      </c>
      <c r="L462" s="99">
        <v>8</v>
      </c>
      <c r="M462" s="99">
        <v>2</v>
      </c>
      <c r="N462" s="99">
        <v>0.77880000000000005</v>
      </c>
      <c r="O462" s="99">
        <v>9071</v>
      </c>
      <c r="P462" s="99">
        <v>33880</v>
      </c>
      <c r="Q462" s="99">
        <v>7064.4948000000004</v>
      </c>
      <c r="R462" s="99">
        <v>189300</v>
      </c>
      <c r="S462" s="100">
        <v>96.689497716894977</v>
      </c>
    </row>
    <row r="463" spans="1:19" x14ac:dyDescent="0.25">
      <c r="A463" s="97">
        <v>7</v>
      </c>
      <c r="B463" s="99" t="s">
        <v>1472</v>
      </c>
      <c r="C463" s="101">
        <v>11058</v>
      </c>
      <c r="D463" s="99" t="s">
        <v>2451</v>
      </c>
      <c r="E463" s="99" t="s">
        <v>949</v>
      </c>
      <c r="F463" s="99" t="s">
        <v>950</v>
      </c>
      <c r="G463" s="99">
        <v>125</v>
      </c>
      <c r="H463" s="99">
        <v>0</v>
      </c>
      <c r="I463" s="99">
        <v>0</v>
      </c>
      <c r="J463" s="99">
        <v>0</v>
      </c>
      <c r="K463" s="99">
        <v>0</v>
      </c>
      <c r="L463" s="99">
        <v>0</v>
      </c>
      <c r="M463" s="99">
        <v>2</v>
      </c>
      <c r="N463" s="99">
        <v>0.58399999999999996</v>
      </c>
      <c r="O463" s="99">
        <v>11483</v>
      </c>
      <c r="P463" s="99">
        <v>32888</v>
      </c>
      <c r="Q463" s="99">
        <v>6706.0720000000001</v>
      </c>
      <c r="R463" s="99">
        <v>168466</v>
      </c>
      <c r="S463" s="100">
        <v>72.083287671232881</v>
      </c>
    </row>
    <row r="464" spans="1:19" x14ac:dyDescent="0.25">
      <c r="A464" s="97">
        <v>7</v>
      </c>
      <c r="B464" s="99" t="s">
        <v>1472</v>
      </c>
      <c r="C464" s="101">
        <v>11053</v>
      </c>
      <c r="D464" s="99" t="s">
        <v>2446</v>
      </c>
      <c r="E464" s="99" t="s">
        <v>949</v>
      </c>
      <c r="F464" s="99" t="s">
        <v>954</v>
      </c>
      <c r="G464" s="99">
        <v>60</v>
      </c>
      <c r="H464" s="99">
        <v>0</v>
      </c>
      <c r="I464" s="99">
        <v>0</v>
      </c>
      <c r="J464" s="99">
        <v>0</v>
      </c>
      <c r="K464" s="99">
        <v>0</v>
      </c>
      <c r="L464" s="99">
        <v>0</v>
      </c>
      <c r="M464" s="99">
        <v>1</v>
      </c>
      <c r="N464" s="99">
        <v>0.56789999999999996</v>
      </c>
      <c r="O464" s="99">
        <v>5087</v>
      </c>
      <c r="P464" s="99">
        <v>11417</v>
      </c>
      <c r="Q464" s="99">
        <v>2888.9072999999999</v>
      </c>
      <c r="R464" s="99">
        <v>110686</v>
      </c>
      <c r="S464" s="100">
        <v>52.1324200913242</v>
      </c>
    </row>
    <row r="465" spans="1:19" x14ac:dyDescent="0.25">
      <c r="A465" s="97">
        <v>7</v>
      </c>
      <c r="B465" s="99" t="s">
        <v>1472</v>
      </c>
      <c r="C465" s="101">
        <v>11051</v>
      </c>
      <c r="D465" s="99" t="s">
        <v>2444</v>
      </c>
      <c r="E465" s="99" t="s">
        <v>949</v>
      </c>
      <c r="F465" s="99" t="s">
        <v>954</v>
      </c>
      <c r="G465" s="99">
        <v>33</v>
      </c>
      <c r="H465" s="99">
        <v>0</v>
      </c>
      <c r="I465" s="99">
        <v>0</v>
      </c>
      <c r="J465" s="99">
        <v>0</v>
      </c>
      <c r="K465" s="99">
        <v>0</v>
      </c>
      <c r="L465" s="99">
        <v>0</v>
      </c>
      <c r="M465" s="99">
        <v>1</v>
      </c>
      <c r="N465" s="99">
        <v>0.60409999999999997</v>
      </c>
      <c r="O465" s="99">
        <v>1888</v>
      </c>
      <c r="P465" s="99">
        <v>4678</v>
      </c>
      <c r="Q465" s="99">
        <v>1140.5408</v>
      </c>
      <c r="R465" s="99">
        <v>63326</v>
      </c>
      <c r="S465" s="100">
        <v>38.837691988376918</v>
      </c>
    </row>
    <row r="466" spans="1:19" x14ac:dyDescent="0.25">
      <c r="A466" s="97">
        <v>7</v>
      </c>
      <c r="B466" s="99" t="s">
        <v>1472</v>
      </c>
      <c r="C466" s="101">
        <v>11054</v>
      </c>
      <c r="D466" s="99" t="s">
        <v>2447</v>
      </c>
      <c r="E466" s="99" t="s">
        <v>949</v>
      </c>
      <c r="F466" s="99" t="s">
        <v>954</v>
      </c>
      <c r="G466" s="99">
        <v>52</v>
      </c>
      <c r="H466" s="99">
        <v>0</v>
      </c>
      <c r="I466" s="99">
        <v>0</v>
      </c>
      <c r="J466" s="99">
        <v>0</v>
      </c>
      <c r="K466" s="99">
        <v>0</v>
      </c>
      <c r="L466" s="99">
        <v>0</v>
      </c>
      <c r="M466" s="99">
        <v>1</v>
      </c>
      <c r="N466" s="99">
        <v>0.64900000000000002</v>
      </c>
      <c r="O466" s="99">
        <v>6354</v>
      </c>
      <c r="P466" s="99">
        <v>15734</v>
      </c>
      <c r="Q466" s="99">
        <v>4120.6363000000001</v>
      </c>
      <c r="R466" s="99">
        <v>147876</v>
      </c>
      <c r="S466" s="100">
        <v>82.897787144362482</v>
      </c>
    </row>
    <row r="467" spans="1:19" x14ac:dyDescent="0.25">
      <c r="A467" s="97">
        <v>7</v>
      </c>
      <c r="B467" s="99" t="s">
        <v>1472</v>
      </c>
      <c r="C467" s="101">
        <v>11056</v>
      </c>
      <c r="D467" s="99" t="s">
        <v>2449</v>
      </c>
      <c r="E467" s="99" t="s">
        <v>949</v>
      </c>
      <c r="F467" s="99" t="s">
        <v>954</v>
      </c>
      <c r="G467" s="99">
        <v>38</v>
      </c>
      <c r="H467" s="99">
        <v>0</v>
      </c>
      <c r="I467" s="99">
        <v>0</v>
      </c>
      <c r="J467" s="99">
        <v>0</v>
      </c>
      <c r="K467" s="99">
        <v>0</v>
      </c>
      <c r="L467" s="99">
        <v>0</v>
      </c>
      <c r="M467" s="99">
        <v>1</v>
      </c>
      <c r="N467" s="99">
        <v>0.44450000000000001</v>
      </c>
      <c r="O467" s="99">
        <v>5111</v>
      </c>
      <c r="P467" s="99">
        <v>12416</v>
      </c>
      <c r="Q467" s="99">
        <v>2271.6799999999998</v>
      </c>
      <c r="R467" s="99">
        <v>94228</v>
      </c>
      <c r="S467" s="100">
        <v>89.516943042537847</v>
      </c>
    </row>
    <row r="468" spans="1:19" x14ac:dyDescent="0.25">
      <c r="A468" s="97">
        <v>7</v>
      </c>
      <c r="B468" s="99" t="s">
        <v>1472</v>
      </c>
      <c r="C468" s="101">
        <v>11059</v>
      </c>
      <c r="D468" s="99" t="s">
        <v>2452</v>
      </c>
      <c r="E468" s="99" t="s">
        <v>949</v>
      </c>
      <c r="F468" s="99" t="s">
        <v>954</v>
      </c>
      <c r="G468" s="99">
        <v>30</v>
      </c>
      <c r="H468" s="99">
        <v>0</v>
      </c>
      <c r="I468" s="99">
        <v>0</v>
      </c>
      <c r="J468" s="99">
        <v>0</v>
      </c>
      <c r="K468" s="99">
        <v>0</v>
      </c>
      <c r="L468" s="99">
        <v>0</v>
      </c>
      <c r="M468" s="99">
        <v>1</v>
      </c>
      <c r="N468" s="99">
        <v>0.58389999999999997</v>
      </c>
      <c r="O468" s="99">
        <v>3457</v>
      </c>
      <c r="P468" s="99">
        <v>8843</v>
      </c>
      <c r="Q468" s="99">
        <v>2018.5423000000001</v>
      </c>
      <c r="R468" s="99">
        <v>64389</v>
      </c>
      <c r="S468" s="100">
        <v>80.757990867579906</v>
      </c>
    </row>
    <row r="469" spans="1:19" x14ac:dyDescent="0.25">
      <c r="A469" s="97">
        <v>7</v>
      </c>
      <c r="B469" s="99" t="s">
        <v>1472</v>
      </c>
      <c r="C469" s="101">
        <v>11060</v>
      </c>
      <c r="D469" s="99" t="s">
        <v>2453</v>
      </c>
      <c r="E469" s="99" t="s">
        <v>949</v>
      </c>
      <c r="F469" s="99" t="s">
        <v>954</v>
      </c>
      <c r="G469" s="99">
        <v>32</v>
      </c>
      <c r="H469" s="99">
        <v>0</v>
      </c>
      <c r="I469" s="99">
        <v>0</v>
      </c>
      <c r="J469" s="99">
        <v>0</v>
      </c>
      <c r="K469" s="99">
        <v>0</v>
      </c>
      <c r="L469" s="99">
        <v>0</v>
      </c>
      <c r="M469" s="99">
        <v>1</v>
      </c>
      <c r="N469" s="99">
        <v>0.54700000000000004</v>
      </c>
      <c r="O469" s="99">
        <v>2750</v>
      </c>
      <c r="P469" s="99">
        <v>6151</v>
      </c>
      <c r="Q469" s="99">
        <v>1505.61</v>
      </c>
      <c r="R469" s="99">
        <v>69090</v>
      </c>
      <c r="S469" s="100">
        <v>52.662671232876711</v>
      </c>
    </row>
    <row r="470" spans="1:19" x14ac:dyDescent="0.25">
      <c r="A470" s="103">
        <v>7</v>
      </c>
      <c r="B470" s="104" t="s">
        <v>1472</v>
      </c>
      <c r="C470" s="105">
        <v>24704</v>
      </c>
      <c r="D470" s="104" t="s">
        <v>2454</v>
      </c>
      <c r="E470" s="104" t="s">
        <v>949</v>
      </c>
      <c r="F470" s="104" t="s">
        <v>976</v>
      </c>
      <c r="G470" s="104">
        <v>0</v>
      </c>
      <c r="H470" s="104">
        <v>0</v>
      </c>
      <c r="I470" s="104">
        <v>0</v>
      </c>
      <c r="J470" s="104">
        <v>0</v>
      </c>
      <c r="K470" s="104">
        <v>0</v>
      </c>
      <c r="L470" s="104">
        <v>0</v>
      </c>
      <c r="M470" s="104">
        <v>0</v>
      </c>
      <c r="N470" s="104"/>
      <c r="O470" s="104"/>
      <c r="P470" s="104"/>
      <c r="Q470" s="104"/>
      <c r="R470" s="104">
        <v>54853</v>
      </c>
      <c r="S470" s="106"/>
    </row>
    <row r="471" spans="1:19" x14ac:dyDescent="0.25">
      <c r="A471" s="103">
        <v>7</v>
      </c>
      <c r="B471" s="104" t="s">
        <v>1472</v>
      </c>
      <c r="C471" s="105">
        <v>28843</v>
      </c>
      <c r="D471" s="104" t="s">
        <v>2455</v>
      </c>
      <c r="E471" s="104" t="s">
        <v>949</v>
      </c>
      <c r="F471" s="104" t="s">
        <v>976</v>
      </c>
      <c r="G471" s="104">
        <v>0</v>
      </c>
      <c r="H471" s="104">
        <v>0</v>
      </c>
      <c r="I471" s="104">
        <v>0</v>
      </c>
      <c r="J471" s="104">
        <v>0</v>
      </c>
      <c r="K471" s="104">
        <v>0</v>
      </c>
      <c r="L471" s="104">
        <v>0</v>
      </c>
      <c r="M471" s="104">
        <v>0</v>
      </c>
      <c r="N471" s="104"/>
      <c r="O471" s="104"/>
      <c r="P471" s="104"/>
      <c r="Q471" s="104"/>
      <c r="R471" s="104">
        <v>32322</v>
      </c>
      <c r="S471" s="106"/>
    </row>
    <row r="472" spans="1:19" x14ac:dyDescent="0.25">
      <c r="A472" s="97">
        <v>7</v>
      </c>
      <c r="B472" s="99" t="s">
        <v>1486</v>
      </c>
      <c r="C472" s="101">
        <v>10708</v>
      </c>
      <c r="D472" s="99" t="s">
        <v>2456</v>
      </c>
      <c r="E472" s="99" t="s">
        <v>945</v>
      </c>
      <c r="F472" s="99" t="s">
        <v>946</v>
      </c>
      <c r="G472" s="99">
        <v>820</v>
      </c>
      <c r="H472" s="99">
        <v>44</v>
      </c>
      <c r="I472" s="99">
        <v>16</v>
      </c>
      <c r="J472" s="99">
        <v>12</v>
      </c>
      <c r="K472" s="99">
        <v>0</v>
      </c>
      <c r="L472" s="99">
        <v>72</v>
      </c>
      <c r="M472" s="99">
        <v>16</v>
      </c>
      <c r="N472" s="99">
        <v>1.5790999999999999</v>
      </c>
      <c r="O472" s="99">
        <v>70404</v>
      </c>
      <c r="P472" s="99">
        <v>318190</v>
      </c>
      <c r="Q472" s="99">
        <v>110997</v>
      </c>
      <c r="R472" s="99">
        <v>744007</v>
      </c>
      <c r="S472" s="100">
        <v>106.31139325091881</v>
      </c>
    </row>
    <row r="473" spans="1:19" x14ac:dyDescent="0.25">
      <c r="A473" s="97">
        <v>7</v>
      </c>
      <c r="B473" s="99" t="s">
        <v>1486</v>
      </c>
      <c r="C473" s="101">
        <v>11061</v>
      </c>
      <c r="D473" s="99" t="s">
        <v>2457</v>
      </c>
      <c r="E473" s="99" t="s">
        <v>949</v>
      </c>
      <c r="F473" s="99" t="s">
        <v>957</v>
      </c>
      <c r="G473" s="99">
        <v>96</v>
      </c>
      <c r="H473" s="99">
        <v>0</v>
      </c>
      <c r="I473" s="99">
        <v>0</v>
      </c>
      <c r="J473" s="99">
        <v>0</v>
      </c>
      <c r="K473" s="99">
        <v>0</v>
      </c>
      <c r="L473" s="99">
        <v>0</v>
      </c>
      <c r="M473" s="99">
        <v>2</v>
      </c>
      <c r="N473" s="99">
        <v>0.89500000000000002</v>
      </c>
      <c r="O473" s="99">
        <v>8468</v>
      </c>
      <c r="P473" s="99">
        <v>25030</v>
      </c>
      <c r="Q473" s="99">
        <v>7578.86</v>
      </c>
      <c r="R473" s="99">
        <v>206039</v>
      </c>
      <c r="S473" s="100">
        <v>71.432648401826484</v>
      </c>
    </row>
    <row r="474" spans="1:19" x14ac:dyDescent="0.25">
      <c r="A474" s="97">
        <v>7</v>
      </c>
      <c r="B474" s="99" t="s">
        <v>1486</v>
      </c>
      <c r="C474" s="101">
        <v>11066</v>
      </c>
      <c r="D474" s="99" t="s">
        <v>2462</v>
      </c>
      <c r="E474" s="99" t="s">
        <v>949</v>
      </c>
      <c r="F474" s="99" t="s">
        <v>957</v>
      </c>
      <c r="G474" s="99">
        <v>150</v>
      </c>
      <c r="H474" s="99">
        <v>0</v>
      </c>
      <c r="I474" s="99">
        <v>0</v>
      </c>
      <c r="J474" s="99">
        <v>0</v>
      </c>
      <c r="K474" s="99">
        <v>0</v>
      </c>
      <c r="L474" s="99">
        <v>0</v>
      </c>
      <c r="M474" s="99">
        <v>4</v>
      </c>
      <c r="N474" s="99">
        <v>0.78510000000000002</v>
      </c>
      <c r="O474" s="99">
        <v>10740</v>
      </c>
      <c r="P474" s="99">
        <v>42622</v>
      </c>
      <c r="Q474" s="99">
        <v>8431.9740000000002</v>
      </c>
      <c r="R474" s="99">
        <v>216567</v>
      </c>
      <c r="S474" s="100">
        <v>77.848401826484022</v>
      </c>
    </row>
    <row r="475" spans="1:19" x14ac:dyDescent="0.25">
      <c r="A475" s="97">
        <v>7</v>
      </c>
      <c r="B475" s="99" t="s">
        <v>1486</v>
      </c>
      <c r="C475" s="101">
        <v>11070</v>
      </c>
      <c r="D475" s="99" t="s">
        <v>2466</v>
      </c>
      <c r="E475" s="99" t="s">
        <v>949</v>
      </c>
      <c r="F475" s="99" t="s">
        <v>957</v>
      </c>
      <c r="G475" s="99">
        <v>120</v>
      </c>
      <c r="H475" s="99">
        <v>0</v>
      </c>
      <c r="I475" s="99">
        <v>2</v>
      </c>
      <c r="J475" s="99">
        <v>0</v>
      </c>
      <c r="K475" s="99">
        <v>0</v>
      </c>
      <c r="L475" s="99">
        <v>2</v>
      </c>
      <c r="M475" s="99">
        <v>2</v>
      </c>
      <c r="N475" s="99">
        <v>0.82099999999999995</v>
      </c>
      <c r="O475" s="99">
        <v>10539</v>
      </c>
      <c r="P475" s="99">
        <v>31654</v>
      </c>
      <c r="Q475" s="99">
        <v>8652.52</v>
      </c>
      <c r="R475" s="99">
        <v>297218</v>
      </c>
      <c r="S475" s="100">
        <v>72.269406392694066</v>
      </c>
    </row>
    <row r="476" spans="1:19" x14ac:dyDescent="0.25">
      <c r="A476" s="97">
        <v>7</v>
      </c>
      <c r="B476" s="99" t="s">
        <v>1486</v>
      </c>
      <c r="C476" s="101">
        <v>11069</v>
      </c>
      <c r="D476" s="99" t="s">
        <v>2465</v>
      </c>
      <c r="E476" s="99" t="s">
        <v>949</v>
      </c>
      <c r="F476" s="99" t="s">
        <v>957</v>
      </c>
      <c r="G476" s="99">
        <v>120</v>
      </c>
      <c r="H476" s="99">
        <v>0</v>
      </c>
      <c r="I476" s="99">
        <v>0</v>
      </c>
      <c r="J476" s="99">
        <v>0</v>
      </c>
      <c r="K476" s="99">
        <v>0</v>
      </c>
      <c r="L476" s="99">
        <v>0</v>
      </c>
      <c r="M476" s="99">
        <v>2</v>
      </c>
      <c r="N476" s="99">
        <v>0.60099999999999998</v>
      </c>
      <c r="O476" s="99">
        <v>7108</v>
      </c>
      <c r="P476" s="99">
        <v>19211</v>
      </c>
      <c r="Q476" s="99">
        <v>4271.91</v>
      </c>
      <c r="R476" s="99">
        <v>211101</v>
      </c>
      <c r="S476" s="100">
        <v>43.860730593607308</v>
      </c>
    </row>
    <row r="477" spans="1:19" x14ac:dyDescent="0.25">
      <c r="A477" s="97">
        <v>7</v>
      </c>
      <c r="B477" s="99" t="s">
        <v>1486</v>
      </c>
      <c r="C477" s="101">
        <v>11065</v>
      </c>
      <c r="D477" s="99" t="s">
        <v>2461</v>
      </c>
      <c r="E477" s="99" t="s">
        <v>949</v>
      </c>
      <c r="F477" s="99" t="s">
        <v>950</v>
      </c>
      <c r="G477" s="99">
        <v>46</v>
      </c>
      <c r="H477" s="99">
        <v>0</v>
      </c>
      <c r="I477" s="99">
        <v>0</v>
      </c>
      <c r="J477" s="99">
        <v>0</v>
      </c>
      <c r="K477" s="99">
        <v>0</v>
      </c>
      <c r="L477" s="99">
        <v>0</v>
      </c>
      <c r="M477" s="99">
        <v>1</v>
      </c>
      <c r="N477" s="99">
        <v>0.6381</v>
      </c>
      <c r="O477" s="99">
        <v>4646</v>
      </c>
      <c r="P477" s="99">
        <v>12944</v>
      </c>
      <c r="Q477" s="99">
        <v>2964.61</v>
      </c>
      <c r="R477" s="99">
        <v>136888</v>
      </c>
      <c r="S477" s="100">
        <v>77.093508040500296</v>
      </c>
    </row>
    <row r="478" spans="1:19" x14ac:dyDescent="0.25">
      <c r="A478" s="97">
        <v>7</v>
      </c>
      <c r="B478" s="99" t="s">
        <v>1486</v>
      </c>
      <c r="C478" s="101">
        <v>11063</v>
      </c>
      <c r="D478" s="99" t="s">
        <v>2459</v>
      </c>
      <c r="E478" s="99" t="s">
        <v>949</v>
      </c>
      <c r="F478" s="99" t="s">
        <v>954</v>
      </c>
      <c r="G478" s="99">
        <v>90</v>
      </c>
      <c r="H478" s="99">
        <v>0</v>
      </c>
      <c r="I478" s="99">
        <v>0</v>
      </c>
      <c r="J478" s="99">
        <v>0</v>
      </c>
      <c r="K478" s="99">
        <v>0</v>
      </c>
      <c r="L478" s="99">
        <v>0</v>
      </c>
      <c r="M478" s="99">
        <v>1</v>
      </c>
      <c r="N478" s="99">
        <v>0.52580000000000005</v>
      </c>
      <c r="O478" s="99">
        <v>5200</v>
      </c>
      <c r="P478" s="99">
        <v>12720</v>
      </c>
      <c r="Q478" s="99">
        <v>2734.16</v>
      </c>
      <c r="R478" s="99">
        <v>189844</v>
      </c>
      <c r="S478" s="100">
        <v>38.721461187214615</v>
      </c>
    </row>
    <row r="479" spans="1:19" x14ac:dyDescent="0.25">
      <c r="A479" s="97">
        <v>7</v>
      </c>
      <c r="B479" s="99" t="s">
        <v>1486</v>
      </c>
      <c r="C479" s="101">
        <v>11076</v>
      </c>
      <c r="D479" s="99" t="s">
        <v>2472</v>
      </c>
      <c r="E479" s="99" t="s">
        <v>949</v>
      </c>
      <c r="F479" s="99" t="s">
        <v>954</v>
      </c>
      <c r="G479" s="99">
        <v>34</v>
      </c>
      <c r="H479" s="99">
        <v>0</v>
      </c>
      <c r="I479" s="99">
        <v>0</v>
      </c>
      <c r="J479" s="99">
        <v>0</v>
      </c>
      <c r="K479" s="99">
        <v>0</v>
      </c>
      <c r="L479" s="99">
        <v>0</v>
      </c>
      <c r="M479" s="99">
        <v>2</v>
      </c>
      <c r="N479" s="99">
        <v>0.4798</v>
      </c>
      <c r="O479" s="99">
        <v>2793</v>
      </c>
      <c r="P479" s="99">
        <v>7231</v>
      </c>
      <c r="Q479" s="99">
        <v>1340.0814</v>
      </c>
      <c r="R479" s="99">
        <v>81025</v>
      </c>
      <c r="S479" s="100">
        <v>58.267526188557618</v>
      </c>
    </row>
    <row r="480" spans="1:19" x14ac:dyDescent="0.25">
      <c r="A480" s="97">
        <v>7</v>
      </c>
      <c r="B480" s="99" t="s">
        <v>1486</v>
      </c>
      <c r="C480" s="101">
        <v>11064</v>
      </c>
      <c r="D480" s="99" t="s">
        <v>2460</v>
      </c>
      <c r="E480" s="99" t="s">
        <v>949</v>
      </c>
      <c r="F480" s="99" t="s">
        <v>954</v>
      </c>
      <c r="G480" s="99">
        <v>30</v>
      </c>
      <c r="H480" s="99">
        <v>0</v>
      </c>
      <c r="I480" s="99">
        <v>0</v>
      </c>
      <c r="J480" s="99">
        <v>0</v>
      </c>
      <c r="K480" s="99">
        <v>0</v>
      </c>
      <c r="L480" s="99">
        <v>0</v>
      </c>
      <c r="M480" s="99">
        <v>1</v>
      </c>
      <c r="N480" s="99">
        <v>0.70009999999999994</v>
      </c>
      <c r="O480" s="99">
        <v>2560</v>
      </c>
      <c r="P480" s="99">
        <v>6401</v>
      </c>
      <c r="Q480" s="99">
        <v>1792.2560000000001</v>
      </c>
      <c r="R480" s="99">
        <v>88815</v>
      </c>
      <c r="S480" s="100">
        <v>58.456621004566209</v>
      </c>
    </row>
    <row r="481" spans="1:19" x14ac:dyDescent="0.25">
      <c r="A481" s="97">
        <v>7</v>
      </c>
      <c r="B481" s="99" t="s">
        <v>1486</v>
      </c>
      <c r="C481" s="101">
        <v>11062</v>
      </c>
      <c r="D481" s="99" t="s">
        <v>2458</v>
      </c>
      <c r="E481" s="99" t="s">
        <v>949</v>
      </c>
      <c r="F481" s="99" t="s">
        <v>954</v>
      </c>
      <c r="G481" s="99">
        <v>34</v>
      </c>
      <c r="H481" s="99">
        <v>0</v>
      </c>
      <c r="I481" s="99">
        <v>0</v>
      </c>
      <c r="J481" s="99">
        <v>0</v>
      </c>
      <c r="K481" s="99">
        <v>0</v>
      </c>
      <c r="L481" s="99">
        <v>0</v>
      </c>
      <c r="M481" s="99">
        <v>2</v>
      </c>
      <c r="N481" s="99">
        <v>0.52629999999999999</v>
      </c>
      <c r="O481" s="99">
        <v>3649</v>
      </c>
      <c r="P481" s="99">
        <v>9937</v>
      </c>
      <c r="Q481" s="99">
        <v>1920.4686999999999</v>
      </c>
      <c r="R481" s="99">
        <v>109952</v>
      </c>
      <c r="S481" s="100">
        <v>80.072522159548754</v>
      </c>
    </row>
    <row r="482" spans="1:19" x14ac:dyDescent="0.25">
      <c r="A482" s="97">
        <v>7</v>
      </c>
      <c r="B482" s="99" t="s">
        <v>1486</v>
      </c>
      <c r="C482" s="101">
        <v>11067</v>
      </c>
      <c r="D482" s="99" t="s">
        <v>2463</v>
      </c>
      <c r="E482" s="99" t="s">
        <v>949</v>
      </c>
      <c r="F482" s="99" t="s">
        <v>954</v>
      </c>
      <c r="G482" s="99">
        <v>39</v>
      </c>
      <c r="H482" s="99">
        <v>0</v>
      </c>
      <c r="I482" s="99">
        <v>0</v>
      </c>
      <c r="J482" s="99">
        <v>0</v>
      </c>
      <c r="K482" s="99">
        <v>0</v>
      </c>
      <c r="L482" s="99">
        <v>0</v>
      </c>
      <c r="M482" s="99">
        <v>1</v>
      </c>
      <c r="N482" s="99">
        <v>0.54620000000000002</v>
      </c>
      <c r="O482" s="99">
        <v>2665</v>
      </c>
      <c r="P482" s="99">
        <v>7326</v>
      </c>
      <c r="Q482" s="99">
        <v>1455.623</v>
      </c>
      <c r="R482" s="99">
        <v>93471</v>
      </c>
      <c r="S482" s="100">
        <v>51.464699683877768</v>
      </c>
    </row>
    <row r="483" spans="1:19" x14ac:dyDescent="0.25">
      <c r="A483" s="97">
        <v>7</v>
      </c>
      <c r="B483" s="99" t="s">
        <v>1486</v>
      </c>
      <c r="C483" s="101">
        <v>11072</v>
      </c>
      <c r="D483" s="99" t="s">
        <v>2468</v>
      </c>
      <c r="E483" s="99" t="s">
        <v>949</v>
      </c>
      <c r="F483" s="99" t="s">
        <v>954</v>
      </c>
      <c r="G483" s="99">
        <v>30</v>
      </c>
      <c r="H483" s="99">
        <v>0</v>
      </c>
      <c r="I483" s="99">
        <v>0</v>
      </c>
      <c r="J483" s="99">
        <v>0</v>
      </c>
      <c r="K483" s="99">
        <v>0</v>
      </c>
      <c r="L483" s="99">
        <v>0</v>
      </c>
      <c r="M483" s="99">
        <v>1</v>
      </c>
      <c r="N483" s="99">
        <v>0.72929999999999995</v>
      </c>
      <c r="O483" s="99">
        <v>1786</v>
      </c>
      <c r="P483" s="99">
        <v>4750</v>
      </c>
      <c r="Q483" s="99">
        <v>1302.5298</v>
      </c>
      <c r="R483" s="99">
        <v>71237</v>
      </c>
      <c r="S483" s="100">
        <v>43.378995433789953</v>
      </c>
    </row>
    <row r="484" spans="1:19" x14ac:dyDescent="0.25">
      <c r="A484" s="97">
        <v>7</v>
      </c>
      <c r="B484" s="99" t="s">
        <v>1486</v>
      </c>
      <c r="C484" s="101">
        <v>11074</v>
      </c>
      <c r="D484" s="99" t="s">
        <v>2470</v>
      </c>
      <c r="E484" s="99" t="s">
        <v>949</v>
      </c>
      <c r="F484" s="99" t="s">
        <v>954</v>
      </c>
      <c r="G484" s="99">
        <v>28</v>
      </c>
      <c r="H484" s="99">
        <v>0</v>
      </c>
      <c r="I484" s="99">
        <v>0</v>
      </c>
      <c r="J484" s="99">
        <v>0</v>
      </c>
      <c r="K484" s="99">
        <v>0</v>
      </c>
      <c r="L484" s="99">
        <v>0</v>
      </c>
      <c r="M484" s="99">
        <v>1</v>
      </c>
      <c r="N484" s="99">
        <v>0.68840000000000001</v>
      </c>
      <c r="O484" s="99">
        <v>1707</v>
      </c>
      <c r="P484" s="99">
        <v>4390</v>
      </c>
      <c r="Q484" s="99">
        <v>1174.33</v>
      </c>
      <c r="R484" s="99">
        <v>63722</v>
      </c>
      <c r="S484" s="100">
        <v>42.954990215264189</v>
      </c>
    </row>
    <row r="485" spans="1:19" x14ac:dyDescent="0.25">
      <c r="A485" s="97">
        <v>7</v>
      </c>
      <c r="B485" s="99" t="s">
        <v>1486</v>
      </c>
      <c r="C485" s="101">
        <v>11071</v>
      </c>
      <c r="D485" s="99" t="s">
        <v>2467</v>
      </c>
      <c r="E485" s="99" t="s">
        <v>949</v>
      </c>
      <c r="F485" s="99" t="s">
        <v>954</v>
      </c>
      <c r="G485" s="99">
        <v>35</v>
      </c>
      <c r="H485" s="99">
        <v>0</v>
      </c>
      <c r="I485" s="99">
        <v>0</v>
      </c>
      <c r="J485" s="99">
        <v>0</v>
      </c>
      <c r="K485" s="99">
        <v>0</v>
      </c>
      <c r="L485" s="99">
        <v>0</v>
      </c>
      <c r="M485" s="99">
        <v>1</v>
      </c>
      <c r="N485" s="99">
        <v>0.70920000000000005</v>
      </c>
      <c r="O485" s="99">
        <v>2048</v>
      </c>
      <c r="P485" s="99">
        <v>5222</v>
      </c>
      <c r="Q485" s="99">
        <v>1452.4416000000001</v>
      </c>
      <c r="R485" s="99">
        <v>65196</v>
      </c>
      <c r="S485" s="100">
        <v>40.876712328767127</v>
      </c>
    </row>
    <row r="486" spans="1:19" x14ac:dyDescent="0.25">
      <c r="A486" s="97">
        <v>7</v>
      </c>
      <c r="B486" s="99" t="s">
        <v>1486</v>
      </c>
      <c r="C486" s="101">
        <v>11075</v>
      </c>
      <c r="D486" s="99" t="s">
        <v>2471</v>
      </c>
      <c r="E486" s="99" t="s">
        <v>949</v>
      </c>
      <c r="F486" s="99" t="s">
        <v>954</v>
      </c>
      <c r="G486" s="99">
        <v>35</v>
      </c>
      <c r="H486" s="99">
        <v>0</v>
      </c>
      <c r="I486" s="99">
        <v>0</v>
      </c>
      <c r="J486" s="99">
        <v>0</v>
      </c>
      <c r="K486" s="99">
        <v>0</v>
      </c>
      <c r="L486" s="99">
        <v>0</v>
      </c>
      <c r="M486" s="99">
        <v>1</v>
      </c>
      <c r="N486" s="99">
        <v>0.56269999999999998</v>
      </c>
      <c r="O486" s="99">
        <v>2752</v>
      </c>
      <c r="P486" s="99">
        <v>7676</v>
      </c>
      <c r="Q486" s="99">
        <v>1548.5504000000001</v>
      </c>
      <c r="R486" s="99">
        <v>71974</v>
      </c>
      <c r="S486" s="100">
        <v>60.086105675146769</v>
      </c>
    </row>
    <row r="487" spans="1:19" x14ac:dyDescent="0.25">
      <c r="A487" s="97">
        <v>7</v>
      </c>
      <c r="B487" s="99" t="s">
        <v>1486</v>
      </c>
      <c r="C487" s="101">
        <v>11068</v>
      </c>
      <c r="D487" s="99" t="s">
        <v>2464</v>
      </c>
      <c r="E487" s="99" t="s">
        <v>949</v>
      </c>
      <c r="F487" s="99" t="s">
        <v>954</v>
      </c>
      <c r="G487" s="99">
        <v>56</v>
      </c>
      <c r="H487" s="99">
        <v>0</v>
      </c>
      <c r="I487" s="99">
        <v>0</v>
      </c>
      <c r="J487" s="99">
        <v>0</v>
      </c>
      <c r="K487" s="99">
        <v>0</v>
      </c>
      <c r="L487" s="99">
        <v>0</v>
      </c>
      <c r="M487" s="99">
        <v>1</v>
      </c>
      <c r="N487" s="99">
        <v>0.60350000000000004</v>
      </c>
      <c r="O487" s="99">
        <v>2916</v>
      </c>
      <c r="P487" s="99">
        <v>8624</v>
      </c>
      <c r="Q487" s="99">
        <v>1759.806</v>
      </c>
      <c r="R487" s="99">
        <v>111969</v>
      </c>
      <c r="S487" s="100">
        <v>42.19178082191781</v>
      </c>
    </row>
    <row r="488" spans="1:19" x14ac:dyDescent="0.25">
      <c r="A488" s="97">
        <v>7</v>
      </c>
      <c r="B488" s="99" t="s">
        <v>1486</v>
      </c>
      <c r="C488" s="101">
        <v>11073</v>
      </c>
      <c r="D488" s="99" t="s">
        <v>2469</v>
      </c>
      <c r="E488" s="99" t="s">
        <v>949</v>
      </c>
      <c r="F488" s="99" t="s">
        <v>954</v>
      </c>
      <c r="G488" s="99">
        <v>38</v>
      </c>
      <c r="H488" s="99">
        <v>0</v>
      </c>
      <c r="I488" s="99">
        <v>0</v>
      </c>
      <c r="J488" s="99">
        <v>0</v>
      </c>
      <c r="K488" s="99">
        <v>0</v>
      </c>
      <c r="L488" s="99">
        <v>0</v>
      </c>
      <c r="M488" s="99">
        <v>1</v>
      </c>
      <c r="N488" s="99">
        <v>0.623</v>
      </c>
      <c r="O488" s="99">
        <v>2258</v>
      </c>
      <c r="P488" s="99">
        <v>5938</v>
      </c>
      <c r="Q488" s="99">
        <v>1406.7339999999999</v>
      </c>
      <c r="R488" s="99">
        <v>120219</v>
      </c>
      <c r="S488" s="100">
        <v>42.811824080749822</v>
      </c>
    </row>
    <row r="489" spans="1:19" x14ac:dyDescent="0.25">
      <c r="A489" s="103">
        <v>7</v>
      </c>
      <c r="B489" s="104" t="s">
        <v>1486</v>
      </c>
      <c r="C489" s="105">
        <v>27989</v>
      </c>
      <c r="D489" s="104" t="s">
        <v>2474</v>
      </c>
      <c r="E489" s="104" t="s">
        <v>949</v>
      </c>
      <c r="F489" s="104" t="s">
        <v>976</v>
      </c>
      <c r="G489" s="104">
        <v>0</v>
      </c>
      <c r="H489" s="104">
        <v>0</v>
      </c>
      <c r="I489" s="104">
        <v>0</v>
      </c>
      <c r="J489" s="104">
        <v>0</v>
      </c>
      <c r="K489" s="104">
        <v>0</v>
      </c>
      <c r="L489" s="104">
        <v>0</v>
      </c>
      <c r="M489" s="104">
        <v>0</v>
      </c>
      <c r="N489" s="104"/>
      <c r="O489" s="104"/>
      <c r="P489" s="104"/>
      <c r="Q489" s="104"/>
      <c r="R489" s="104">
        <v>41875</v>
      </c>
      <c r="S489" s="106"/>
    </row>
    <row r="490" spans="1:19" x14ac:dyDescent="0.25">
      <c r="A490" s="97">
        <v>7</v>
      </c>
      <c r="B490" s="99" t="s">
        <v>1486</v>
      </c>
      <c r="C490" s="101">
        <v>27988</v>
      </c>
      <c r="D490" s="99" t="s">
        <v>2473</v>
      </c>
      <c r="E490" s="99" t="s">
        <v>949</v>
      </c>
      <c r="F490" s="99" t="s">
        <v>976</v>
      </c>
      <c r="G490" s="99">
        <v>10</v>
      </c>
      <c r="H490" s="99">
        <v>0</v>
      </c>
      <c r="I490" s="99">
        <v>0</v>
      </c>
      <c r="J490" s="99">
        <v>0</v>
      </c>
      <c r="K490" s="99">
        <v>0</v>
      </c>
      <c r="L490" s="99">
        <v>0</v>
      </c>
      <c r="M490" s="99">
        <v>0</v>
      </c>
      <c r="N490" s="99">
        <v>0.63959999999999995</v>
      </c>
      <c r="O490" s="99">
        <v>1177</v>
      </c>
      <c r="P490" s="99">
        <v>2987</v>
      </c>
      <c r="Q490" s="99">
        <v>748.99</v>
      </c>
      <c r="R490" s="99">
        <v>46775</v>
      </c>
      <c r="S490" s="100">
        <v>81.835616438356169</v>
      </c>
    </row>
    <row r="491" spans="1:19" x14ac:dyDescent="0.25">
      <c r="A491" s="103">
        <v>7</v>
      </c>
      <c r="B491" s="104" t="s">
        <v>1486</v>
      </c>
      <c r="C491" s="105">
        <v>27990</v>
      </c>
      <c r="D491" s="104" t="s">
        <v>2475</v>
      </c>
      <c r="E491" s="104" t="s">
        <v>949</v>
      </c>
      <c r="F491" s="104" t="s">
        <v>976</v>
      </c>
      <c r="G491" s="104">
        <v>0</v>
      </c>
      <c r="H491" s="104">
        <v>0</v>
      </c>
      <c r="I491" s="104">
        <v>0</v>
      </c>
      <c r="J491" s="104">
        <v>0</v>
      </c>
      <c r="K491" s="104">
        <v>0</v>
      </c>
      <c r="L491" s="104">
        <v>0</v>
      </c>
      <c r="M491" s="104">
        <v>0</v>
      </c>
      <c r="N491" s="104"/>
      <c r="O491" s="104"/>
      <c r="P491" s="104"/>
      <c r="Q491" s="104"/>
      <c r="R491" s="104">
        <v>52875</v>
      </c>
      <c r="S491" s="106"/>
    </row>
    <row r="492" spans="1:19" x14ac:dyDescent="0.25">
      <c r="A492" s="97">
        <v>8</v>
      </c>
      <c r="B492" s="99" t="s">
        <v>1507</v>
      </c>
      <c r="C492" s="101">
        <v>10711</v>
      </c>
      <c r="D492" s="99" t="s">
        <v>2477</v>
      </c>
      <c r="E492" s="99" t="s">
        <v>982</v>
      </c>
      <c r="F492" s="99" t="s">
        <v>1009</v>
      </c>
      <c r="G492" s="99">
        <v>345</v>
      </c>
      <c r="H492" s="99">
        <v>10</v>
      </c>
      <c r="I492" s="99">
        <v>6</v>
      </c>
      <c r="J492" s="99">
        <v>0</v>
      </c>
      <c r="K492" s="99">
        <v>8</v>
      </c>
      <c r="L492" s="99">
        <v>24</v>
      </c>
      <c r="M492" s="99">
        <v>16</v>
      </c>
      <c r="N492" s="99">
        <v>1.1431</v>
      </c>
      <c r="O492" s="99">
        <v>27271</v>
      </c>
      <c r="P492" s="99">
        <v>109698</v>
      </c>
      <c r="Q492" s="99">
        <v>31173.48</v>
      </c>
      <c r="R492" s="99">
        <v>337936</v>
      </c>
      <c r="S492" s="100">
        <v>87.113758189398453</v>
      </c>
    </row>
    <row r="493" spans="1:19" ht="42" x14ac:dyDescent="0.25">
      <c r="A493" s="97">
        <v>8</v>
      </c>
      <c r="B493" s="99" t="s">
        <v>1507</v>
      </c>
      <c r="C493" s="101">
        <v>11451</v>
      </c>
      <c r="D493" s="99" t="s">
        <v>2487</v>
      </c>
      <c r="E493" s="99" t="s">
        <v>949</v>
      </c>
      <c r="F493" s="99" t="s">
        <v>957</v>
      </c>
      <c r="G493" s="99">
        <v>108</v>
      </c>
      <c r="H493" s="99">
        <v>7</v>
      </c>
      <c r="I493" s="99">
        <v>0</v>
      </c>
      <c r="J493" s="99">
        <v>0</v>
      </c>
      <c r="K493" s="99">
        <v>0</v>
      </c>
      <c r="L493" s="99">
        <v>7</v>
      </c>
      <c r="M493" s="99">
        <v>2</v>
      </c>
      <c r="N493" s="99">
        <v>0.70630000000000004</v>
      </c>
      <c r="O493" s="99">
        <v>7863</v>
      </c>
      <c r="P493" s="99">
        <v>25424</v>
      </c>
      <c r="Q493" s="99">
        <v>5553.6369000000004</v>
      </c>
      <c r="R493" s="99">
        <v>163489</v>
      </c>
      <c r="S493" s="100">
        <v>64.495180111618467</v>
      </c>
    </row>
    <row r="494" spans="1:19" x14ac:dyDescent="0.25">
      <c r="A494" s="97">
        <v>8</v>
      </c>
      <c r="B494" s="99" t="s">
        <v>1507</v>
      </c>
      <c r="C494" s="101">
        <v>11110</v>
      </c>
      <c r="D494" s="99" t="s">
        <v>2484</v>
      </c>
      <c r="E494" s="99" t="s">
        <v>949</v>
      </c>
      <c r="F494" s="99" t="s">
        <v>950</v>
      </c>
      <c r="G494" s="99">
        <v>80</v>
      </c>
      <c r="H494" s="99">
        <v>0</v>
      </c>
      <c r="I494" s="99">
        <v>0</v>
      </c>
      <c r="J494" s="99">
        <v>0</v>
      </c>
      <c r="K494" s="99">
        <v>0</v>
      </c>
      <c r="L494" s="99">
        <v>0</v>
      </c>
      <c r="M494" s="99">
        <v>1</v>
      </c>
      <c r="N494" s="99">
        <v>0.71630000000000005</v>
      </c>
      <c r="O494" s="99">
        <v>7272</v>
      </c>
      <c r="P494" s="99">
        <v>23280</v>
      </c>
      <c r="Q494" s="99">
        <v>5208.9336000000003</v>
      </c>
      <c r="R494" s="99">
        <v>142729</v>
      </c>
      <c r="S494" s="100">
        <v>79.726027397260268</v>
      </c>
    </row>
    <row r="495" spans="1:19" x14ac:dyDescent="0.25">
      <c r="A495" s="97">
        <v>8</v>
      </c>
      <c r="B495" s="99" t="s">
        <v>1507</v>
      </c>
      <c r="C495" s="101">
        <v>11105</v>
      </c>
      <c r="D495" s="99" t="s">
        <v>2479</v>
      </c>
      <c r="E495" s="99" t="s">
        <v>949</v>
      </c>
      <c r="F495" s="99" t="s">
        <v>954</v>
      </c>
      <c r="G495" s="99">
        <v>40</v>
      </c>
      <c r="H495" s="99">
        <v>0</v>
      </c>
      <c r="I495" s="99">
        <v>0</v>
      </c>
      <c r="J495" s="99">
        <v>0</v>
      </c>
      <c r="K495" s="99">
        <v>0</v>
      </c>
      <c r="L495" s="99">
        <v>0</v>
      </c>
      <c r="M495" s="99">
        <v>1</v>
      </c>
      <c r="N495" s="99">
        <v>0.40089999999999998</v>
      </c>
      <c r="O495" s="99">
        <v>3575</v>
      </c>
      <c r="P495" s="99">
        <v>7897</v>
      </c>
      <c r="Q495" s="99">
        <v>1433.22</v>
      </c>
      <c r="R495" s="99">
        <v>76383</v>
      </c>
      <c r="S495" s="100">
        <v>54.089041095890408</v>
      </c>
    </row>
    <row r="496" spans="1:19" x14ac:dyDescent="0.25">
      <c r="A496" s="97">
        <v>8</v>
      </c>
      <c r="B496" s="99" t="s">
        <v>1507</v>
      </c>
      <c r="C496" s="101">
        <v>11109</v>
      </c>
      <c r="D496" s="99" t="s">
        <v>2483</v>
      </c>
      <c r="E496" s="99" t="s">
        <v>949</v>
      </c>
      <c r="F496" s="99" t="s">
        <v>954</v>
      </c>
      <c r="G496" s="99">
        <v>59</v>
      </c>
      <c r="H496" s="99">
        <v>0</v>
      </c>
      <c r="I496" s="99">
        <v>0</v>
      </c>
      <c r="J496" s="99">
        <v>0</v>
      </c>
      <c r="K496" s="99">
        <v>0</v>
      </c>
      <c r="L496" s="99">
        <v>0</v>
      </c>
      <c r="M496" s="99">
        <v>1</v>
      </c>
      <c r="N496" s="99">
        <v>0.57769999999999999</v>
      </c>
      <c r="O496" s="99">
        <v>3980</v>
      </c>
      <c r="P496" s="99">
        <v>12068</v>
      </c>
      <c r="Q496" s="99">
        <v>2299.2460000000001</v>
      </c>
      <c r="R496" s="99">
        <v>120545</v>
      </c>
      <c r="S496" s="100">
        <v>56.03900626886464</v>
      </c>
    </row>
    <row r="497" spans="1:19" x14ac:dyDescent="0.25">
      <c r="A497" s="97">
        <v>8</v>
      </c>
      <c r="B497" s="99" t="s">
        <v>1507</v>
      </c>
      <c r="C497" s="101">
        <v>11107</v>
      </c>
      <c r="D497" s="99" t="s">
        <v>2481</v>
      </c>
      <c r="E497" s="99" t="s">
        <v>949</v>
      </c>
      <c r="F497" s="99" t="s">
        <v>954</v>
      </c>
      <c r="G497" s="99">
        <v>30</v>
      </c>
      <c r="H497" s="99">
        <v>0</v>
      </c>
      <c r="I497" s="99">
        <v>0</v>
      </c>
      <c r="J497" s="99">
        <v>0</v>
      </c>
      <c r="K497" s="99">
        <v>0</v>
      </c>
      <c r="L497" s="99">
        <v>0</v>
      </c>
      <c r="M497" s="99">
        <v>1</v>
      </c>
      <c r="N497" s="99">
        <v>0.4758</v>
      </c>
      <c r="O497" s="99">
        <v>1293</v>
      </c>
      <c r="P497" s="99">
        <v>3205</v>
      </c>
      <c r="Q497" s="99">
        <v>615.15</v>
      </c>
      <c r="R497" s="99">
        <v>50377</v>
      </c>
      <c r="S497" s="100">
        <v>29.269406392694062</v>
      </c>
    </row>
    <row r="498" spans="1:19" x14ac:dyDescent="0.25">
      <c r="A498" s="97">
        <v>8</v>
      </c>
      <c r="B498" s="99" t="s">
        <v>1507</v>
      </c>
      <c r="C498" s="101">
        <v>11111</v>
      </c>
      <c r="D498" s="99" t="s">
        <v>2485</v>
      </c>
      <c r="E498" s="99" t="s">
        <v>949</v>
      </c>
      <c r="F498" s="99" t="s">
        <v>954</v>
      </c>
      <c r="G498" s="99">
        <v>29</v>
      </c>
      <c r="H498" s="99">
        <v>0</v>
      </c>
      <c r="I498" s="99">
        <v>0</v>
      </c>
      <c r="J498" s="99">
        <v>0</v>
      </c>
      <c r="K498" s="99">
        <v>0</v>
      </c>
      <c r="L498" s="99">
        <v>0</v>
      </c>
      <c r="M498" s="99">
        <v>1</v>
      </c>
      <c r="N498" s="99">
        <v>0.4587</v>
      </c>
      <c r="O498" s="99">
        <v>2930</v>
      </c>
      <c r="P498" s="99">
        <v>7255</v>
      </c>
      <c r="Q498" s="99">
        <v>1343.991</v>
      </c>
      <c r="R498" s="99">
        <v>110644</v>
      </c>
      <c r="S498" s="100">
        <v>68.540387340576288</v>
      </c>
    </row>
    <row r="499" spans="1:19" x14ac:dyDescent="0.25">
      <c r="A499" s="97">
        <v>8</v>
      </c>
      <c r="B499" s="99" t="s">
        <v>1507</v>
      </c>
      <c r="C499" s="101">
        <v>11106</v>
      </c>
      <c r="D499" s="99" t="s">
        <v>2480</v>
      </c>
      <c r="E499" s="99" t="s">
        <v>949</v>
      </c>
      <c r="F499" s="99" t="s">
        <v>954</v>
      </c>
      <c r="G499" s="99">
        <v>43</v>
      </c>
      <c r="H499" s="99">
        <v>0</v>
      </c>
      <c r="I499" s="99">
        <v>0</v>
      </c>
      <c r="J499" s="99">
        <v>0</v>
      </c>
      <c r="K499" s="99">
        <v>0</v>
      </c>
      <c r="L499" s="99">
        <v>0</v>
      </c>
      <c r="M499" s="99">
        <v>1</v>
      </c>
      <c r="N499" s="99">
        <v>0.53669999999999995</v>
      </c>
      <c r="O499" s="99">
        <v>2624</v>
      </c>
      <c r="P499" s="99">
        <v>6659</v>
      </c>
      <c r="Q499" s="99">
        <v>1408.3008</v>
      </c>
      <c r="R499" s="99">
        <v>84516</v>
      </c>
      <c r="S499" s="100">
        <v>42.427524689391525</v>
      </c>
    </row>
    <row r="500" spans="1:19" x14ac:dyDescent="0.25">
      <c r="A500" s="97">
        <v>8</v>
      </c>
      <c r="B500" s="99" t="s">
        <v>1507</v>
      </c>
      <c r="C500" s="101">
        <v>11104</v>
      </c>
      <c r="D500" s="99" t="s">
        <v>2478</v>
      </c>
      <c r="E500" s="99" t="s">
        <v>949</v>
      </c>
      <c r="F500" s="99" t="s">
        <v>954</v>
      </c>
      <c r="G500" s="99">
        <v>50</v>
      </c>
      <c r="H500" s="99">
        <v>0</v>
      </c>
      <c r="I500" s="99">
        <v>0</v>
      </c>
      <c r="J500" s="99">
        <v>0</v>
      </c>
      <c r="K500" s="99">
        <v>0</v>
      </c>
      <c r="L500" s="99">
        <v>0</v>
      </c>
      <c r="M500" s="99">
        <v>2</v>
      </c>
      <c r="N500" s="99">
        <v>0.59250000000000003</v>
      </c>
      <c r="O500" s="99">
        <v>2222</v>
      </c>
      <c r="P500" s="99">
        <v>6317</v>
      </c>
      <c r="Q500" s="99">
        <v>1316.5350000000001</v>
      </c>
      <c r="R500" s="99">
        <v>98241</v>
      </c>
      <c r="S500" s="100">
        <v>34.613698630136987</v>
      </c>
    </row>
    <row r="501" spans="1:19" x14ac:dyDescent="0.25">
      <c r="A501" s="97">
        <v>8</v>
      </c>
      <c r="B501" s="99" t="s">
        <v>1507</v>
      </c>
      <c r="C501" s="101">
        <v>11112</v>
      </c>
      <c r="D501" s="99" t="s">
        <v>2486</v>
      </c>
      <c r="E501" s="99" t="s">
        <v>949</v>
      </c>
      <c r="F501" s="99" t="s">
        <v>954</v>
      </c>
      <c r="G501" s="99">
        <v>40</v>
      </c>
      <c r="H501" s="99">
        <v>0</v>
      </c>
      <c r="I501" s="99">
        <v>0</v>
      </c>
      <c r="J501" s="99">
        <v>0</v>
      </c>
      <c r="K501" s="99">
        <v>0</v>
      </c>
      <c r="L501" s="99">
        <v>0</v>
      </c>
      <c r="M501" s="99">
        <v>1</v>
      </c>
      <c r="N501" s="99">
        <v>0.46629999999999999</v>
      </c>
      <c r="O501" s="99">
        <v>3826</v>
      </c>
      <c r="P501" s="99">
        <v>10756</v>
      </c>
      <c r="Q501" s="99">
        <v>1784.0637999999999</v>
      </c>
      <c r="R501" s="99">
        <v>100902</v>
      </c>
      <c r="S501" s="100">
        <v>73.671232876712324</v>
      </c>
    </row>
    <row r="502" spans="1:19" x14ac:dyDescent="0.25">
      <c r="A502" s="97">
        <v>8</v>
      </c>
      <c r="B502" s="99" t="s">
        <v>1507</v>
      </c>
      <c r="C502" s="101">
        <v>11108</v>
      </c>
      <c r="D502" s="99" t="s">
        <v>2482</v>
      </c>
      <c r="E502" s="99" t="s">
        <v>949</v>
      </c>
      <c r="F502" s="99" t="s">
        <v>954</v>
      </c>
      <c r="G502" s="99">
        <v>46</v>
      </c>
      <c r="H502" s="99">
        <v>0</v>
      </c>
      <c r="I502" s="99">
        <v>0</v>
      </c>
      <c r="J502" s="99">
        <v>0</v>
      </c>
      <c r="K502" s="99">
        <v>0</v>
      </c>
      <c r="L502" s="99">
        <v>0</v>
      </c>
      <c r="M502" s="99">
        <v>2</v>
      </c>
      <c r="N502" s="99">
        <v>0.59560000000000002</v>
      </c>
      <c r="O502" s="99">
        <v>2903</v>
      </c>
      <c r="P502" s="99">
        <v>8207</v>
      </c>
      <c r="Q502" s="99">
        <v>1729.0268000000001</v>
      </c>
      <c r="R502" s="99">
        <v>119965</v>
      </c>
      <c r="S502" s="100">
        <v>48.880285884455034</v>
      </c>
    </row>
    <row r="503" spans="1:19" x14ac:dyDescent="0.25">
      <c r="A503" s="97">
        <v>8</v>
      </c>
      <c r="B503" s="99" t="s">
        <v>1507</v>
      </c>
      <c r="C503" s="101">
        <v>40840</v>
      </c>
      <c r="D503" s="99" t="s">
        <v>2488</v>
      </c>
      <c r="E503" s="99" t="s">
        <v>949</v>
      </c>
      <c r="F503" s="99" t="s">
        <v>976</v>
      </c>
      <c r="G503" s="99">
        <v>10</v>
      </c>
      <c r="H503" s="99">
        <v>0</v>
      </c>
      <c r="I503" s="99">
        <v>0</v>
      </c>
      <c r="J503" s="99">
        <v>0</v>
      </c>
      <c r="K503" s="99">
        <v>0</v>
      </c>
      <c r="L503" s="99">
        <v>0</v>
      </c>
      <c r="M503" s="99">
        <v>0</v>
      </c>
      <c r="N503" s="99">
        <v>0.54700000000000004</v>
      </c>
      <c r="O503" s="99">
        <v>692</v>
      </c>
      <c r="P503" s="99">
        <v>2012</v>
      </c>
      <c r="Q503" s="99">
        <v>378.45</v>
      </c>
      <c r="R503" s="99">
        <v>31478</v>
      </c>
      <c r="S503" s="100">
        <v>55.123287671232873</v>
      </c>
    </row>
    <row r="504" spans="1:19" x14ac:dyDescent="0.25">
      <c r="A504" s="97">
        <v>8</v>
      </c>
      <c r="B504" s="99" t="s">
        <v>1520</v>
      </c>
      <c r="C504" s="101">
        <v>11040</v>
      </c>
      <c r="D504" s="99" t="s">
        <v>2489</v>
      </c>
      <c r="E504" s="99" t="s">
        <v>982</v>
      </c>
      <c r="F504" s="99" t="s">
        <v>1009</v>
      </c>
      <c r="G504" s="99">
        <v>200</v>
      </c>
      <c r="H504" s="99">
        <v>8</v>
      </c>
      <c r="I504" s="99">
        <v>4</v>
      </c>
      <c r="J504" s="99">
        <v>0</v>
      </c>
      <c r="K504" s="99">
        <v>0</v>
      </c>
      <c r="L504" s="99">
        <v>12</v>
      </c>
      <c r="M504" s="99">
        <v>5</v>
      </c>
      <c r="N504" s="99">
        <v>1.073</v>
      </c>
      <c r="O504" s="99">
        <v>17292</v>
      </c>
      <c r="P504" s="99">
        <v>67099</v>
      </c>
      <c r="Q504" s="99">
        <v>18544.315999999999</v>
      </c>
      <c r="R504" s="99">
        <v>223892</v>
      </c>
      <c r="S504" s="100">
        <v>91.916438356164377</v>
      </c>
    </row>
    <row r="505" spans="1:19" x14ac:dyDescent="0.25">
      <c r="A505" s="97">
        <v>8</v>
      </c>
      <c r="B505" s="99" t="s">
        <v>1520</v>
      </c>
      <c r="C505" s="101">
        <v>11046</v>
      </c>
      <c r="D505" s="99" t="s">
        <v>2492</v>
      </c>
      <c r="E505" s="99" t="s">
        <v>949</v>
      </c>
      <c r="F505" s="99" t="s">
        <v>950</v>
      </c>
      <c r="G505" s="99">
        <v>96</v>
      </c>
      <c r="H505" s="99">
        <v>0</v>
      </c>
      <c r="I505" s="99">
        <v>4</v>
      </c>
      <c r="J505" s="99">
        <v>0</v>
      </c>
      <c r="K505" s="99">
        <v>0</v>
      </c>
      <c r="L505" s="99">
        <v>4</v>
      </c>
      <c r="M505" s="99">
        <v>4</v>
      </c>
      <c r="N505" s="99">
        <v>0.73</v>
      </c>
      <c r="O505" s="99">
        <v>7902</v>
      </c>
      <c r="P505" s="99">
        <v>26650</v>
      </c>
      <c r="Q505" s="99">
        <v>5768.46</v>
      </c>
      <c r="R505" s="99">
        <v>128842</v>
      </c>
      <c r="S505" s="100">
        <v>76.055936073059357</v>
      </c>
    </row>
    <row r="506" spans="1:19" x14ac:dyDescent="0.25">
      <c r="A506" s="97">
        <v>8</v>
      </c>
      <c r="B506" s="99" t="s">
        <v>1520</v>
      </c>
      <c r="C506" s="101">
        <v>11043</v>
      </c>
      <c r="D506" s="99" t="s">
        <v>2491</v>
      </c>
      <c r="E506" s="99" t="s">
        <v>949</v>
      </c>
      <c r="F506" s="99" t="s">
        <v>954</v>
      </c>
      <c r="G506" s="99">
        <v>56</v>
      </c>
      <c r="H506" s="99">
        <v>0</v>
      </c>
      <c r="I506" s="99">
        <v>0</v>
      </c>
      <c r="J506" s="99">
        <v>0</v>
      </c>
      <c r="K506" s="99">
        <v>0</v>
      </c>
      <c r="L506" s="99">
        <v>0</v>
      </c>
      <c r="M506" s="99">
        <v>1</v>
      </c>
      <c r="N506" s="99">
        <v>0.63629999999999998</v>
      </c>
      <c r="O506" s="99">
        <v>2473</v>
      </c>
      <c r="P506" s="99">
        <v>7791</v>
      </c>
      <c r="Q506" s="99">
        <v>1573.57</v>
      </c>
      <c r="R506" s="99">
        <v>115791</v>
      </c>
      <c r="S506" s="100">
        <v>38.11643835616438</v>
      </c>
    </row>
    <row r="507" spans="1:19" x14ac:dyDescent="0.25">
      <c r="A507" s="97">
        <v>8</v>
      </c>
      <c r="B507" s="99" t="s">
        <v>1520</v>
      </c>
      <c r="C507" s="101">
        <v>11048</v>
      </c>
      <c r="D507" s="99" t="s">
        <v>2494</v>
      </c>
      <c r="E507" s="99" t="s">
        <v>949</v>
      </c>
      <c r="F507" s="99" t="s">
        <v>954</v>
      </c>
      <c r="G507" s="99">
        <v>62</v>
      </c>
      <c r="H507" s="99">
        <v>0</v>
      </c>
      <c r="I507" s="99">
        <v>0</v>
      </c>
      <c r="J507" s="99">
        <v>0</v>
      </c>
      <c r="K507" s="99">
        <v>0</v>
      </c>
      <c r="L507" s="99">
        <v>0</v>
      </c>
      <c r="M507" s="99">
        <v>1</v>
      </c>
      <c r="N507" s="99">
        <v>0.78549999999999998</v>
      </c>
      <c r="O507" s="99">
        <v>4170</v>
      </c>
      <c r="P507" s="99">
        <v>15514</v>
      </c>
      <c r="Q507" s="99">
        <v>3275.5349999999999</v>
      </c>
      <c r="R507" s="99">
        <v>86885</v>
      </c>
      <c r="S507" s="100">
        <v>68.555015466195314</v>
      </c>
    </row>
    <row r="508" spans="1:19" x14ac:dyDescent="0.25">
      <c r="A508" s="97">
        <v>8</v>
      </c>
      <c r="B508" s="99" t="s">
        <v>1520</v>
      </c>
      <c r="C508" s="101">
        <v>11047</v>
      </c>
      <c r="D508" s="99" t="s">
        <v>2493</v>
      </c>
      <c r="E508" s="99" t="s">
        <v>949</v>
      </c>
      <c r="F508" s="99" t="s">
        <v>954</v>
      </c>
      <c r="G508" s="99">
        <v>38</v>
      </c>
      <c r="H508" s="99">
        <v>0</v>
      </c>
      <c r="I508" s="99">
        <v>0</v>
      </c>
      <c r="J508" s="99">
        <v>0</v>
      </c>
      <c r="K508" s="99">
        <v>0</v>
      </c>
      <c r="L508" s="99">
        <v>0</v>
      </c>
      <c r="M508" s="99">
        <v>2</v>
      </c>
      <c r="N508" s="99">
        <v>0.5635</v>
      </c>
      <c r="O508" s="99">
        <v>3026</v>
      </c>
      <c r="P508" s="99">
        <v>8682</v>
      </c>
      <c r="Q508" s="99">
        <v>1705.15</v>
      </c>
      <c r="R508" s="99">
        <v>116778</v>
      </c>
      <c r="S508" s="100">
        <v>62.595529920692144</v>
      </c>
    </row>
    <row r="509" spans="1:19" x14ac:dyDescent="0.25">
      <c r="A509" s="97">
        <v>8</v>
      </c>
      <c r="B509" s="99" t="s">
        <v>1520</v>
      </c>
      <c r="C509" s="101">
        <v>11041</v>
      </c>
      <c r="D509" s="99" t="s">
        <v>2490</v>
      </c>
      <c r="E509" s="99" t="s">
        <v>949</v>
      </c>
      <c r="F509" s="99" t="s">
        <v>954</v>
      </c>
      <c r="G509" s="99">
        <v>42</v>
      </c>
      <c r="H509" s="99">
        <v>0</v>
      </c>
      <c r="I509" s="99">
        <v>0</v>
      </c>
      <c r="J509" s="99">
        <v>0</v>
      </c>
      <c r="K509" s="99">
        <v>0</v>
      </c>
      <c r="L509" s="99">
        <v>0</v>
      </c>
      <c r="M509" s="99">
        <v>1</v>
      </c>
      <c r="N509" s="99">
        <v>0.63829999999999998</v>
      </c>
      <c r="O509" s="99">
        <v>3770</v>
      </c>
      <c r="P509" s="99">
        <v>11746</v>
      </c>
      <c r="Q509" s="99">
        <v>2406.39</v>
      </c>
      <c r="R509" s="99">
        <v>113562</v>
      </c>
      <c r="S509" s="100">
        <v>76.621004566210047</v>
      </c>
    </row>
    <row r="510" spans="1:19" x14ac:dyDescent="0.25">
      <c r="A510" s="97">
        <v>8</v>
      </c>
      <c r="B510" s="99" t="s">
        <v>1520</v>
      </c>
      <c r="C510" s="101">
        <v>11049</v>
      </c>
      <c r="D510" s="99" t="s">
        <v>2495</v>
      </c>
      <c r="E510" s="99" t="s">
        <v>949</v>
      </c>
      <c r="F510" s="99" t="s">
        <v>954</v>
      </c>
      <c r="G510" s="99">
        <v>38</v>
      </c>
      <c r="H510" s="99">
        <v>0</v>
      </c>
      <c r="I510" s="99">
        <v>0</v>
      </c>
      <c r="J510" s="99">
        <v>0</v>
      </c>
      <c r="K510" s="99">
        <v>0</v>
      </c>
      <c r="L510" s="99">
        <v>0</v>
      </c>
      <c r="M510" s="99">
        <v>1</v>
      </c>
      <c r="N510" s="99">
        <v>0.62270000000000003</v>
      </c>
      <c r="O510" s="99">
        <v>2984</v>
      </c>
      <c r="P510" s="99">
        <v>9316</v>
      </c>
      <c r="Q510" s="99">
        <v>1858.1368</v>
      </c>
      <c r="R510" s="99">
        <v>82475</v>
      </c>
      <c r="S510" s="100">
        <v>67.166546503244419</v>
      </c>
    </row>
    <row r="511" spans="1:19" x14ac:dyDescent="0.25">
      <c r="A511" s="97">
        <v>8</v>
      </c>
      <c r="B511" s="99" t="s">
        <v>1520</v>
      </c>
      <c r="C511" s="101">
        <v>11050</v>
      </c>
      <c r="D511" s="99" t="s">
        <v>2496</v>
      </c>
      <c r="E511" s="99" t="s">
        <v>949</v>
      </c>
      <c r="F511" s="99" t="s">
        <v>976</v>
      </c>
      <c r="G511" s="99">
        <v>32</v>
      </c>
      <c r="H511" s="99">
        <v>0</v>
      </c>
      <c r="I511" s="99">
        <v>0</v>
      </c>
      <c r="J511" s="99">
        <v>0</v>
      </c>
      <c r="K511" s="99">
        <v>0</v>
      </c>
      <c r="L511" s="99">
        <v>0</v>
      </c>
      <c r="M511" s="99">
        <v>0</v>
      </c>
      <c r="N511" s="99">
        <v>0.60599999999999998</v>
      </c>
      <c r="O511" s="99">
        <v>1105</v>
      </c>
      <c r="P511" s="99">
        <v>3140</v>
      </c>
      <c r="Q511" s="99">
        <v>669.62</v>
      </c>
      <c r="R511" s="99">
        <v>35524</v>
      </c>
      <c r="S511" s="100">
        <v>26.883561643835616</v>
      </c>
    </row>
    <row r="512" spans="1:19" x14ac:dyDescent="0.25">
      <c r="A512" s="97">
        <v>8</v>
      </c>
      <c r="B512" s="99" t="s">
        <v>1529</v>
      </c>
      <c r="C512" s="101">
        <v>10705</v>
      </c>
      <c r="D512" s="99" t="s">
        <v>2497</v>
      </c>
      <c r="E512" s="99" t="s">
        <v>982</v>
      </c>
      <c r="F512" s="99" t="s">
        <v>1009</v>
      </c>
      <c r="G512" s="99">
        <v>464</v>
      </c>
      <c r="H512" s="99">
        <v>12</v>
      </c>
      <c r="I512" s="99">
        <v>8</v>
      </c>
      <c r="J512" s="99">
        <v>0</v>
      </c>
      <c r="K512" s="99">
        <v>8</v>
      </c>
      <c r="L512" s="99">
        <v>28</v>
      </c>
      <c r="M512" s="99">
        <v>8</v>
      </c>
      <c r="N512" s="99">
        <v>1.4382999999999999</v>
      </c>
      <c r="O512" s="99">
        <v>44151</v>
      </c>
      <c r="P512" s="99">
        <v>177988</v>
      </c>
      <c r="Q512" s="99">
        <v>63498.01</v>
      </c>
      <c r="R512" s="99">
        <v>440694</v>
      </c>
      <c r="S512" s="100">
        <v>105.09447331128956</v>
      </c>
    </row>
    <row r="513" spans="1:19" ht="42" x14ac:dyDescent="0.25">
      <c r="A513" s="97">
        <v>8</v>
      </c>
      <c r="B513" s="99" t="s">
        <v>1529</v>
      </c>
      <c r="C513" s="101">
        <v>11447</v>
      </c>
      <c r="D513" s="99" t="s">
        <v>2508</v>
      </c>
      <c r="E513" s="99" t="s">
        <v>949</v>
      </c>
      <c r="F513" s="99" t="s">
        <v>957</v>
      </c>
      <c r="G513" s="99">
        <v>60</v>
      </c>
      <c r="H513" s="99">
        <v>0</v>
      </c>
      <c r="I513" s="99">
        <v>0</v>
      </c>
      <c r="J513" s="99">
        <v>0</v>
      </c>
      <c r="K513" s="99">
        <v>0</v>
      </c>
      <c r="L513" s="99">
        <v>0</v>
      </c>
      <c r="M513" s="99">
        <v>2</v>
      </c>
      <c r="N513" s="99">
        <v>0.68779999999999997</v>
      </c>
      <c r="O513" s="99">
        <v>5350</v>
      </c>
      <c r="P513" s="99">
        <v>16278</v>
      </c>
      <c r="Q513" s="99">
        <v>3679.73</v>
      </c>
      <c r="R513" s="99">
        <v>138208</v>
      </c>
      <c r="S513" s="100">
        <v>74.328767123287676</v>
      </c>
    </row>
    <row r="514" spans="1:19" x14ac:dyDescent="0.25">
      <c r="A514" s="97">
        <v>8</v>
      </c>
      <c r="B514" s="99" t="s">
        <v>1529</v>
      </c>
      <c r="C514" s="101">
        <v>11036</v>
      </c>
      <c r="D514" s="99" t="s">
        <v>2504</v>
      </c>
      <c r="E514" s="99" t="s">
        <v>949</v>
      </c>
      <c r="F514" s="99" t="s">
        <v>950</v>
      </c>
      <c r="G514" s="99">
        <v>113</v>
      </c>
      <c r="H514" s="99">
        <v>0</v>
      </c>
      <c r="I514" s="99">
        <v>0</v>
      </c>
      <c r="J514" s="99">
        <v>0</v>
      </c>
      <c r="K514" s="99">
        <v>0</v>
      </c>
      <c r="L514" s="99">
        <v>0</v>
      </c>
      <c r="M514" s="99">
        <v>2</v>
      </c>
      <c r="N514" s="99">
        <v>0.75529999999999997</v>
      </c>
      <c r="O514" s="99">
        <v>8580</v>
      </c>
      <c r="P514" s="99">
        <v>28303</v>
      </c>
      <c r="Q514" s="99">
        <v>6480.4740000000002</v>
      </c>
      <c r="R514" s="99">
        <v>220928</v>
      </c>
      <c r="S514" s="100">
        <v>68.621651109225354</v>
      </c>
    </row>
    <row r="515" spans="1:19" x14ac:dyDescent="0.25">
      <c r="A515" s="97">
        <v>8</v>
      </c>
      <c r="B515" s="99" t="s">
        <v>1529</v>
      </c>
      <c r="C515" s="101">
        <v>11031</v>
      </c>
      <c r="D515" s="99" t="s">
        <v>2499</v>
      </c>
      <c r="E515" s="99" t="s">
        <v>949</v>
      </c>
      <c r="F515" s="99" t="s">
        <v>954</v>
      </c>
      <c r="G515" s="99">
        <v>60</v>
      </c>
      <c r="H515" s="99">
        <v>0</v>
      </c>
      <c r="I515" s="99">
        <v>0</v>
      </c>
      <c r="J515" s="99">
        <v>0</v>
      </c>
      <c r="K515" s="99">
        <v>0</v>
      </c>
      <c r="L515" s="99">
        <v>0</v>
      </c>
      <c r="M515" s="99">
        <v>1</v>
      </c>
      <c r="N515" s="99">
        <v>0.5292</v>
      </c>
      <c r="O515" s="99">
        <v>6292</v>
      </c>
      <c r="P515" s="99">
        <v>17272</v>
      </c>
      <c r="Q515" s="99">
        <v>3329.7264</v>
      </c>
      <c r="R515" s="99">
        <v>139846</v>
      </c>
      <c r="S515" s="100">
        <v>78.867579908675793</v>
      </c>
    </row>
    <row r="516" spans="1:19" x14ac:dyDescent="0.25">
      <c r="A516" s="97">
        <v>8</v>
      </c>
      <c r="B516" s="99" t="s">
        <v>1529</v>
      </c>
      <c r="C516" s="101">
        <v>11035</v>
      </c>
      <c r="D516" s="99" t="s">
        <v>2503</v>
      </c>
      <c r="E516" s="99" t="s">
        <v>949</v>
      </c>
      <c r="F516" s="99" t="s">
        <v>954</v>
      </c>
      <c r="G516" s="99">
        <v>64</v>
      </c>
      <c r="H516" s="99">
        <v>0</v>
      </c>
      <c r="I516" s="99">
        <v>0</v>
      </c>
      <c r="J516" s="99">
        <v>0</v>
      </c>
      <c r="K516" s="99">
        <v>0</v>
      </c>
      <c r="L516" s="99">
        <v>0</v>
      </c>
      <c r="M516" s="99">
        <v>1</v>
      </c>
      <c r="N516" s="99">
        <v>0.55110000000000003</v>
      </c>
      <c r="O516" s="99">
        <v>5230</v>
      </c>
      <c r="P516" s="99">
        <v>15412</v>
      </c>
      <c r="Q516" s="99">
        <v>2882.2530000000002</v>
      </c>
      <c r="R516" s="99">
        <v>84882</v>
      </c>
      <c r="S516" s="100">
        <v>65.976027397260268</v>
      </c>
    </row>
    <row r="517" spans="1:19" x14ac:dyDescent="0.25">
      <c r="A517" s="97">
        <v>8</v>
      </c>
      <c r="B517" s="99" t="s">
        <v>1529</v>
      </c>
      <c r="C517" s="101">
        <v>11030</v>
      </c>
      <c r="D517" s="99" t="s">
        <v>2498</v>
      </c>
      <c r="E517" s="99" t="s">
        <v>949</v>
      </c>
      <c r="F517" s="99" t="s">
        <v>954</v>
      </c>
      <c r="G517" s="99">
        <v>31</v>
      </c>
      <c r="H517" s="99">
        <v>0</v>
      </c>
      <c r="I517" s="99">
        <v>0</v>
      </c>
      <c r="J517" s="99">
        <v>0</v>
      </c>
      <c r="K517" s="99">
        <v>0</v>
      </c>
      <c r="L517" s="99">
        <v>0</v>
      </c>
      <c r="M517" s="99">
        <v>1</v>
      </c>
      <c r="N517" s="99">
        <v>0.49880000000000002</v>
      </c>
      <c r="O517" s="99">
        <v>2567</v>
      </c>
      <c r="P517" s="99">
        <v>7948</v>
      </c>
      <c r="Q517" s="99">
        <v>1280.4195999999999</v>
      </c>
      <c r="R517" s="99">
        <v>62794</v>
      </c>
      <c r="S517" s="100">
        <v>70.243040212107815</v>
      </c>
    </row>
    <row r="518" spans="1:19" x14ac:dyDescent="0.25">
      <c r="A518" s="97">
        <v>8</v>
      </c>
      <c r="B518" s="99" t="s">
        <v>1529</v>
      </c>
      <c r="C518" s="101">
        <v>11032</v>
      </c>
      <c r="D518" s="99" t="s">
        <v>2500</v>
      </c>
      <c r="E518" s="99" t="s">
        <v>949</v>
      </c>
      <c r="F518" s="99" t="s">
        <v>954</v>
      </c>
      <c r="G518" s="99">
        <v>41</v>
      </c>
      <c r="H518" s="99">
        <v>0</v>
      </c>
      <c r="I518" s="99">
        <v>0</v>
      </c>
      <c r="J518" s="99">
        <v>0</v>
      </c>
      <c r="K518" s="99">
        <v>0</v>
      </c>
      <c r="L518" s="99">
        <v>0</v>
      </c>
      <c r="M518" s="99">
        <v>0</v>
      </c>
      <c r="N518" s="99">
        <v>0.51600000000000001</v>
      </c>
      <c r="O518" s="99">
        <v>4952</v>
      </c>
      <c r="P518" s="99">
        <v>15406</v>
      </c>
      <c r="Q518" s="99">
        <v>2555.232</v>
      </c>
      <c r="R518" s="99">
        <v>91306</v>
      </c>
      <c r="S518" s="100">
        <v>102.94687604410291</v>
      </c>
    </row>
    <row r="519" spans="1:19" x14ac:dyDescent="0.25">
      <c r="A519" s="97">
        <v>8</v>
      </c>
      <c r="B519" s="99" t="s">
        <v>1529</v>
      </c>
      <c r="C519" s="101">
        <v>11039</v>
      </c>
      <c r="D519" s="99" t="s">
        <v>2507</v>
      </c>
      <c r="E519" s="99" t="s">
        <v>949</v>
      </c>
      <c r="F519" s="99" t="s">
        <v>954</v>
      </c>
      <c r="G519" s="99">
        <v>44</v>
      </c>
      <c r="H519" s="99">
        <v>0</v>
      </c>
      <c r="I519" s="99">
        <v>0</v>
      </c>
      <c r="J519" s="99">
        <v>0</v>
      </c>
      <c r="K519" s="99">
        <v>0</v>
      </c>
      <c r="L519" s="99">
        <v>0</v>
      </c>
      <c r="M519" s="99">
        <v>0</v>
      </c>
      <c r="N519" s="99">
        <v>0.57230000000000003</v>
      </c>
      <c r="O519" s="99">
        <v>3296</v>
      </c>
      <c r="P519" s="99">
        <v>9723</v>
      </c>
      <c r="Q519" s="99">
        <v>1886.3008</v>
      </c>
      <c r="R519" s="99">
        <v>109297</v>
      </c>
      <c r="S519" s="100">
        <v>60.541718555417184</v>
      </c>
    </row>
    <row r="520" spans="1:19" x14ac:dyDescent="0.25">
      <c r="A520" s="97">
        <v>8</v>
      </c>
      <c r="B520" s="99" t="s">
        <v>1529</v>
      </c>
      <c r="C520" s="101">
        <v>11037</v>
      </c>
      <c r="D520" s="99" t="s">
        <v>2505</v>
      </c>
      <c r="E520" s="99" t="s">
        <v>949</v>
      </c>
      <c r="F520" s="99" t="s">
        <v>954</v>
      </c>
      <c r="G520" s="99">
        <v>51</v>
      </c>
      <c r="H520" s="99">
        <v>0</v>
      </c>
      <c r="I520" s="99">
        <v>0</v>
      </c>
      <c r="J520" s="99">
        <v>0</v>
      </c>
      <c r="K520" s="99">
        <v>0</v>
      </c>
      <c r="L520" s="99">
        <v>0</v>
      </c>
      <c r="M520" s="99">
        <v>0</v>
      </c>
      <c r="N520" s="99">
        <v>0.50609999999999999</v>
      </c>
      <c r="O520" s="99">
        <v>3336</v>
      </c>
      <c r="P520" s="99">
        <v>9638</v>
      </c>
      <c r="Q520" s="99">
        <v>1688.3496</v>
      </c>
      <c r="R520" s="99">
        <v>92718</v>
      </c>
      <c r="S520" s="100">
        <v>51.775449905989795</v>
      </c>
    </row>
    <row r="521" spans="1:19" x14ac:dyDescent="0.25">
      <c r="A521" s="97">
        <v>8</v>
      </c>
      <c r="B521" s="99" t="s">
        <v>1529</v>
      </c>
      <c r="C521" s="101">
        <v>11034</v>
      </c>
      <c r="D521" s="99" t="s">
        <v>2502</v>
      </c>
      <c r="E521" s="99" t="s">
        <v>949</v>
      </c>
      <c r="F521" s="99" t="s">
        <v>954</v>
      </c>
      <c r="G521" s="99">
        <v>34</v>
      </c>
      <c r="H521" s="99">
        <v>0</v>
      </c>
      <c r="I521" s="99">
        <v>0</v>
      </c>
      <c r="J521" s="99">
        <v>0</v>
      </c>
      <c r="K521" s="99">
        <v>0</v>
      </c>
      <c r="L521" s="99">
        <v>0</v>
      </c>
      <c r="M521" s="99">
        <v>1</v>
      </c>
      <c r="N521" s="99">
        <v>0.45190000000000002</v>
      </c>
      <c r="O521" s="99">
        <v>2217</v>
      </c>
      <c r="P521" s="99">
        <v>4457</v>
      </c>
      <c r="Q521" s="99">
        <v>1001.8623</v>
      </c>
      <c r="R521" s="99">
        <v>70715</v>
      </c>
      <c r="S521" s="100">
        <v>35.914585012087024</v>
      </c>
    </row>
    <row r="522" spans="1:19" x14ac:dyDescent="0.25">
      <c r="A522" s="97">
        <v>8</v>
      </c>
      <c r="B522" s="99" t="s">
        <v>1529</v>
      </c>
      <c r="C522" s="101">
        <v>11038</v>
      </c>
      <c r="D522" s="99" t="s">
        <v>2506</v>
      </c>
      <c r="E522" s="99" t="s">
        <v>949</v>
      </c>
      <c r="F522" s="99" t="s">
        <v>954</v>
      </c>
      <c r="G522" s="99">
        <v>30</v>
      </c>
      <c r="H522" s="99">
        <v>0</v>
      </c>
      <c r="I522" s="99">
        <v>0</v>
      </c>
      <c r="J522" s="99">
        <v>0</v>
      </c>
      <c r="K522" s="99">
        <v>0</v>
      </c>
      <c r="L522" s="99">
        <v>0</v>
      </c>
      <c r="M522" s="99">
        <v>0</v>
      </c>
      <c r="N522" s="99">
        <v>0.52080000000000004</v>
      </c>
      <c r="O522" s="99">
        <v>3450</v>
      </c>
      <c r="P522" s="99">
        <v>9084</v>
      </c>
      <c r="Q522" s="99">
        <v>1796.76</v>
      </c>
      <c r="R522" s="99">
        <v>65234</v>
      </c>
      <c r="S522" s="100">
        <v>82.958904109589042</v>
      </c>
    </row>
    <row r="523" spans="1:19" x14ac:dyDescent="0.25">
      <c r="A523" s="97">
        <v>8</v>
      </c>
      <c r="B523" s="99" t="s">
        <v>1529</v>
      </c>
      <c r="C523" s="101">
        <v>14133</v>
      </c>
      <c r="D523" s="99" t="s">
        <v>2509</v>
      </c>
      <c r="E523" s="99" t="s">
        <v>949</v>
      </c>
      <c r="F523" s="99" t="s">
        <v>954</v>
      </c>
      <c r="G523" s="99">
        <v>36</v>
      </c>
      <c r="H523" s="99">
        <v>0</v>
      </c>
      <c r="I523" s="99">
        <v>0</v>
      </c>
      <c r="J523" s="99">
        <v>0</v>
      </c>
      <c r="K523" s="99">
        <v>0</v>
      </c>
      <c r="L523" s="99">
        <v>0</v>
      </c>
      <c r="M523" s="99">
        <v>0</v>
      </c>
      <c r="N523" s="99">
        <v>0.60529999999999995</v>
      </c>
      <c r="O523" s="99">
        <v>3868</v>
      </c>
      <c r="P523" s="99">
        <v>8759</v>
      </c>
      <c r="Q523" s="99">
        <v>2341.3004000000001</v>
      </c>
      <c r="R523" s="99">
        <v>83077</v>
      </c>
      <c r="S523" s="100">
        <v>66.659056316590565</v>
      </c>
    </row>
    <row r="524" spans="1:19" x14ac:dyDescent="0.25">
      <c r="A524" s="97">
        <v>8</v>
      </c>
      <c r="B524" s="99" t="s">
        <v>1529</v>
      </c>
      <c r="C524" s="101">
        <v>11033</v>
      </c>
      <c r="D524" s="99" t="s">
        <v>2501</v>
      </c>
      <c r="E524" s="99" t="s">
        <v>949</v>
      </c>
      <c r="F524" s="99" t="s">
        <v>976</v>
      </c>
      <c r="G524" s="99">
        <v>26</v>
      </c>
      <c r="H524" s="99">
        <v>0</v>
      </c>
      <c r="I524" s="99">
        <v>0</v>
      </c>
      <c r="J524" s="99">
        <v>0</v>
      </c>
      <c r="K524" s="99">
        <v>0</v>
      </c>
      <c r="L524" s="99">
        <v>0</v>
      </c>
      <c r="M524" s="99">
        <v>0</v>
      </c>
      <c r="N524" s="99">
        <v>0.61260000000000003</v>
      </c>
      <c r="O524" s="99">
        <v>1039</v>
      </c>
      <c r="P524" s="99">
        <v>3358</v>
      </c>
      <c r="Q524" s="99">
        <v>636.4914</v>
      </c>
      <c r="R524" s="99">
        <v>36254</v>
      </c>
      <c r="S524" s="100">
        <v>35.384615384615387</v>
      </c>
    </row>
    <row r="525" spans="1:19" x14ac:dyDescent="0.25">
      <c r="A525" s="97">
        <v>8</v>
      </c>
      <c r="B525" s="99" t="s">
        <v>1529</v>
      </c>
      <c r="C525" s="101">
        <v>28861</v>
      </c>
      <c r="D525" s="99" t="s">
        <v>2510</v>
      </c>
      <c r="E525" s="99" t="s">
        <v>949</v>
      </c>
      <c r="F525" s="99" t="s">
        <v>976</v>
      </c>
      <c r="G525" s="99">
        <v>20</v>
      </c>
      <c r="H525" s="99">
        <v>0</v>
      </c>
      <c r="I525" s="99">
        <v>0</v>
      </c>
      <c r="J525" s="99">
        <v>0</v>
      </c>
      <c r="K525" s="99">
        <v>0</v>
      </c>
      <c r="L525" s="99">
        <v>0</v>
      </c>
      <c r="M525" s="99">
        <v>0</v>
      </c>
      <c r="N525" s="99">
        <v>0.60209999999999997</v>
      </c>
      <c r="O525" s="99">
        <v>2442</v>
      </c>
      <c r="P525" s="99">
        <v>6361</v>
      </c>
      <c r="Q525" s="99">
        <v>1470.3281999999999</v>
      </c>
      <c r="R525" s="99">
        <v>63321</v>
      </c>
      <c r="S525" s="100">
        <v>87.136986301369859</v>
      </c>
    </row>
    <row r="526" spans="1:19" x14ac:dyDescent="0.25">
      <c r="A526" s="97">
        <v>8</v>
      </c>
      <c r="B526" s="99" t="s">
        <v>1544</v>
      </c>
      <c r="C526" s="101">
        <v>10710</v>
      </c>
      <c r="D526" s="99" t="s">
        <v>2511</v>
      </c>
      <c r="E526" s="99" t="s">
        <v>945</v>
      </c>
      <c r="F526" s="99" t="s">
        <v>946</v>
      </c>
      <c r="G526" s="99">
        <v>768</v>
      </c>
      <c r="H526" s="99">
        <v>8</v>
      </c>
      <c r="I526" s="99">
        <v>12</v>
      </c>
      <c r="J526" s="99">
        <v>8</v>
      </c>
      <c r="K526" s="99">
        <v>24</v>
      </c>
      <c r="L526" s="99">
        <v>52</v>
      </c>
      <c r="M526" s="99">
        <v>13</v>
      </c>
      <c r="N526" s="99">
        <v>1.65</v>
      </c>
      <c r="O526" s="99">
        <v>52023</v>
      </c>
      <c r="P526" s="99">
        <v>298954</v>
      </c>
      <c r="Q526" s="99">
        <v>83821</v>
      </c>
      <c r="R526" s="99">
        <v>696511</v>
      </c>
      <c r="S526" s="100">
        <v>106.64740296803653</v>
      </c>
    </row>
    <row r="527" spans="1:19" x14ac:dyDescent="0.25">
      <c r="A527" s="97">
        <v>8</v>
      </c>
      <c r="B527" s="99" t="s">
        <v>1544</v>
      </c>
      <c r="C527" s="101">
        <v>11095</v>
      </c>
      <c r="D527" s="99" t="s">
        <v>2518</v>
      </c>
      <c r="E527" s="99" t="s">
        <v>949</v>
      </c>
      <c r="F527" s="99" t="s">
        <v>983</v>
      </c>
      <c r="G527" s="99">
        <v>169</v>
      </c>
      <c r="H527" s="99">
        <v>6</v>
      </c>
      <c r="I527" s="99">
        <v>2</v>
      </c>
      <c r="J527" s="99">
        <v>0</v>
      </c>
      <c r="K527" s="99">
        <v>0</v>
      </c>
      <c r="L527" s="99">
        <v>8</v>
      </c>
      <c r="M527" s="99">
        <v>1</v>
      </c>
      <c r="N527" s="99">
        <v>0.94820000000000004</v>
      </c>
      <c r="O527" s="99">
        <v>13685</v>
      </c>
      <c r="P527" s="99">
        <v>49183</v>
      </c>
      <c r="Q527" s="99">
        <v>12976.117</v>
      </c>
      <c r="R527" s="99">
        <v>214438</v>
      </c>
      <c r="S527" s="100">
        <v>79.732511955904997</v>
      </c>
    </row>
    <row r="528" spans="1:19" ht="42" x14ac:dyDescent="0.25">
      <c r="A528" s="97">
        <v>8</v>
      </c>
      <c r="B528" s="99" t="s">
        <v>1544</v>
      </c>
      <c r="C528" s="101">
        <v>11450</v>
      </c>
      <c r="D528" s="99" t="s">
        <v>2527</v>
      </c>
      <c r="E528" s="99" t="s">
        <v>982</v>
      </c>
      <c r="F528" s="99" t="s">
        <v>983</v>
      </c>
      <c r="G528" s="99">
        <v>240</v>
      </c>
      <c r="H528" s="99">
        <v>10</v>
      </c>
      <c r="I528" s="99">
        <v>5</v>
      </c>
      <c r="J528" s="99">
        <v>0</v>
      </c>
      <c r="K528" s="99">
        <v>15</v>
      </c>
      <c r="L528" s="99">
        <v>30</v>
      </c>
      <c r="M528" s="99">
        <v>5</v>
      </c>
      <c r="N528" s="99">
        <v>1.1328</v>
      </c>
      <c r="O528" s="99">
        <v>15109</v>
      </c>
      <c r="P528" s="99">
        <v>54890</v>
      </c>
      <c r="Q528" s="99">
        <v>17115.475200000001</v>
      </c>
      <c r="R528" s="99">
        <v>289444</v>
      </c>
      <c r="S528" s="100">
        <v>62.659817351598171</v>
      </c>
    </row>
    <row r="529" spans="1:19" x14ac:dyDescent="0.25">
      <c r="A529" s="97">
        <v>8</v>
      </c>
      <c r="B529" s="99" t="s">
        <v>1544</v>
      </c>
      <c r="C529" s="101">
        <v>11097</v>
      </c>
      <c r="D529" s="99" t="s">
        <v>2520</v>
      </c>
      <c r="E529" s="99" t="s">
        <v>949</v>
      </c>
      <c r="F529" s="99" t="s">
        <v>950</v>
      </c>
      <c r="G529" s="99">
        <v>78</v>
      </c>
      <c r="H529" s="99">
        <v>0</v>
      </c>
      <c r="I529" s="99">
        <v>0</v>
      </c>
      <c r="J529" s="99">
        <v>0</v>
      </c>
      <c r="K529" s="99">
        <v>0</v>
      </c>
      <c r="L529" s="99">
        <v>0</v>
      </c>
      <c r="M529" s="99">
        <v>2</v>
      </c>
      <c r="N529" s="99">
        <v>0.65849999999999997</v>
      </c>
      <c r="O529" s="99">
        <v>6290</v>
      </c>
      <c r="P529" s="99">
        <v>20538</v>
      </c>
      <c r="Q529" s="99">
        <v>4141.91</v>
      </c>
      <c r="R529" s="99">
        <v>159317</v>
      </c>
      <c r="S529" s="100">
        <v>72.139093782929393</v>
      </c>
    </row>
    <row r="530" spans="1:19" x14ac:dyDescent="0.25">
      <c r="A530" s="97">
        <v>8</v>
      </c>
      <c r="B530" s="99" t="s">
        <v>1544</v>
      </c>
      <c r="C530" s="101">
        <v>11092</v>
      </c>
      <c r="D530" s="99" t="s">
        <v>2515</v>
      </c>
      <c r="E530" s="99" t="s">
        <v>949</v>
      </c>
      <c r="F530" s="99" t="s">
        <v>950</v>
      </c>
      <c r="G530" s="99">
        <v>85</v>
      </c>
      <c r="H530" s="99">
        <v>0</v>
      </c>
      <c r="I530" s="99">
        <v>0</v>
      </c>
      <c r="J530" s="99">
        <v>0</v>
      </c>
      <c r="K530" s="99">
        <v>0</v>
      </c>
      <c r="L530" s="99">
        <v>0</v>
      </c>
      <c r="M530" s="99">
        <v>3</v>
      </c>
      <c r="N530" s="99">
        <v>0.77</v>
      </c>
      <c r="O530" s="99">
        <v>6487</v>
      </c>
      <c r="P530" s="99">
        <v>22427</v>
      </c>
      <c r="Q530" s="99">
        <v>4963.0200000000004</v>
      </c>
      <c r="R530" s="99">
        <v>237290</v>
      </c>
      <c r="S530" s="100">
        <v>72.286865431103948</v>
      </c>
    </row>
    <row r="531" spans="1:19" x14ac:dyDescent="0.25">
      <c r="A531" s="97">
        <v>8</v>
      </c>
      <c r="B531" s="99" t="s">
        <v>1544</v>
      </c>
      <c r="C531" s="101">
        <v>11098</v>
      </c>
      <c r="D531" s="99" t="s">
        <v>2521</v>
      </c>
      <c r="E531" s="99" t="s">
        <v>949</v>
      </c>
      <c r="F531" s="99" t="s">
        <v>950</v>
      </c>
      <c r="G531" s="99">
        <v>90</v>
      </c>
      <c r="H531" s="99">
        <v>0</v>
      </c>
      <c r="I531" s="99">
        <v>0</v>
      </c>
      <c r="J531" s="99">
        <v>0</v>
      </c>
      <c r="K531" s="99">
        <v>0</v>
      </c>
      <c r="L531" s="99">
        <v>0</v>
      </c>
      <c r="M531" s="99">
        <v>1</v>
      </c>
      <c r="N531" s="99">
        <v>0.59240000000000004</v>
      </c>
      <c r="O531" s="99">
        <v>8148</v>
      </c>
      <c r="P531" s="99">
        <v>29313</v>
      </c>
      <c r="Q531" s="99">
        <v>4826.75</v>
      </c>
      <c r="R531" s="99">
        <v>162856</v>
      </c>
      <c r="S531" s="100">
        <v>89.232876712328761</v>
      </c>
    </row>
    <row r="532" spans="1:19" x14ac:dyDescent="0.25">
      <c r="A532" s="97">
        <v>8</v>
      </c>
      <c r="B532" s="99" t="s">
        <v>1544</v>
      </c>
      <c r="C532" s="101">
        <v>11090</v>
      </c>
      <c r="D532" s="99" t="s">
        <v>2513</v>
      </c>
      <c r="E532" s="99" t="s">
        <v>949</v>
      </c>
      <c r="F532" s="99" t="s">
        <v>954</v>
      </c>
      <c r="G532" s="99">
        <v>41</v>
      </c>
      <c r="H532" s="99">
        <v>0</v>
      </c>
      <c r="I532" s="99">
        <v>0</v>
      </c>
      <c r="J532" s="99">
        <v>0</v>
      </c>
      <c r="K532" s="99">
        <v>0</v>
      </c>
      <c r="L532" s="99">
        <v>0</v>
      </c>
      <c r="M532" s="99">
        <v>1</v>
      </c>
      <c r="N532" s="99">
        <v>0.5706</v>
      </c>
      <c r="O532" s="99">
        <v>2839</v>
      </c>
      <c r="P532" s="99">
        <v>8964</v>
      </c>
      <c r="Q532" s="99">
        <v>1619.93</v>
      </c>
      <c r="R532" s="99">
        <v>80452</v>
      </c>
      <c r="S532" s="100">
        <v>59.899766120948883</v>
      </c>
    </row>
    <row r="533" spans="1:19" x14ac:dyDescent="0.25">
      <c r="A533" s="97">
        <v>8</v>
      </c>
      <c r="B533" s="99" t="s">
        <v>1544</v>
      </c>
      <c r="C533" s="101">
        <v>11089</v>
      </c>
      <c r="D533" s="99" t="s">
        <v>2512</v>
      </c>
      <c r="E533" s="99" t="s">
        <v>949</v>
      </c>
      <c r="F533" s="99" t="s">
        <v>954</v>
      </c>
      <c r="G533" s="99">
        <v>40</v>
      </c>
      <c r="H533" s="99">
        <v>0</v>
      </c>
      <c r="I533" s="99">
        <v>0</v>
      </c>
      <c r="J533" s="99">
        <v>0</v>
      </c>
      <c r="K533" s="99">
        <v>0</v>
      </c>
      <c r="L533" s="99">
        <v>0</v>
      </c>
      <c r="M533" s="99">
        <v>1</v>
      </c>
      <c r="N533" s="99">
        <v>0.65600000000000003</v>
      </c>
      <c r="O533" s="99">
        <v>2773</v>
      </c>
      <c r="P533" s="99">
        <v>9906</v>
      </c>
      <c r="Q533" s="99">
        <v>1819.088</v>
      </c>
      <c r="R533" s="99">
        <v>95857</v>
      </c>
      <c r="S533" s="100">
        <v>67.849315068493155</v>
      </c>
    </row>
    <row r="534" spans="1:19" x14ac:dyDescent="0.25">
      <c r="A534" s="97">
        <v>8</v>
      </c>
      <c r="B534" s="99" t="s">
        <v>1544</v>
      </c>
      <c r="C534" s="101">
        <v>11096</v>
      </c>
      <c r="D534" s="99" t="s">
        <v>2519</v>
      </c>
      <c r="E534" s="99" t="s">
        <v>949</v>
      </c>
      <c r="F534" s="99" t="s">
        <v>954</v>
      </c>
      <c r="G534" s="99">
        <v>40</v>
      </c>
      <c r="H534" s="99">
        <v>0</v>
      </c>
      <c r="I534" s="99">
        <v>0</v>
      </c>
      <c r="J534" s="99">
        <v>0</v>
      </c>
      <c r="K534" s="99">
        <v>0</v>
      </c>
      <c r="L534" s="99">
        <v>0</v>
      </c>
      <c r="M534" s="99">
        <v>1</v>
      </c>
      <c r="N534" s="99">
        <v>0.61670000000000003</v>
      </c>
      <c r="O534" s="99">
        <v>2790</v>
      </c>
      <c r="P534" s="99">
        <v>9354</v>
      </c>
      <c r="Q534" s="99">
        <v>1720.66</v>
      </c>
      <c r="R534" s="99">
        <v>96777</v>
      </c>
      <c r="S534" s="100">
        <v>64.06849315068493</v>
      </c>
    </row>
    <row r="535" spans="1:19" x14ac:dyDescent="0.25">
      <c r="A535" s="97">
        <v>8</v>
      </c>
      <c r="B535" s="99" t="s">
        <v>1544</v>
      </c>
      <c r="C535" s="101">
        <v>11101</v>
      </c>
      <c r="D535" s="99" t="s">
        <v>2524</v>
      </c>
      <c r="E535" s="99" t="s">
        <v>949</v>
      </c>
      <c r="F535" s="99" t="s">
        <v>954</v>
      </c>
      <c r="G535" s="99">
        <v>54</v>
      </c>
      <c r="H535" s="99">
        <v>0</v>
      </c>
      <c r="I535" s="99">
        <v>0</v>
      </c>
      <c r="J535" s="99">
        <v>0</v>
      </c>
      <c r="K535" s="99">
        <v>0</v>
      </c>
      <c r="L535" s="99">
        <v>0</v>
      </c>
      <c r="M535" s="99">
        <v>2</v>
      </c>
      <c r="N535" s="99">
        <v>0.53990000000000005</v>
      </c>
      <c r="O535" s="99">
        <v>3896</v>
      </c>
      <c r="P535" s="99">
        <v>12503</v>
      </c>
      <c r="Q535" s="99">
        <v>2099.77</v>
      </c>
      <c r="R535" s="99">
        <v>94435</v>
      </c>
      <c r="S535" s="100">
        <v>63.434804667681377</v>
      </c>
    </row>
    <row r="536" spans="1:19" x14ac:dyDescent="0.25">
      <c r="A536" s="97">
        <v>8</v>
      </c>
      <c r="B536" s="99" t="s">
        <v>1544</v>
      </c>
      <c r="C536" s="101">
        <v>11102</v>
      </c>
      <c r="D536" s="99" t="s">
        <v>2525</v>
      </c>
      <c r="E536" s="99" t="s">
        <v>949</v>
      </c>
      <c r="F536" s="99" t="s">
        <v>954</v>
      </c>
      <c r="G536" s="99">
        <v>40</v>
      </c>
      <c r="H536" s="99">
        <v>0</v>
      </c>
      <c r="I536" s="99">
        <v>0</v>
      </c>
      <c r="J536" s="99">
        <v>0</v>
      </c>
      <c r="K536" s="99">
        <v>0</v>
      </c>
      <c r="L536" s="99">
        <v>0</v>
      </c>
      <c r="M536" s="99">
        <v>1</v>
      </c>
      <c r="N536" s="99">
        <v>0.59489999999999998</v>
      </c>
      <c r="O536" s="99">
        <v>2403</v>
      </c>
      <c r="P536" s="99">
        <v>6977</v>
      </c>
      <c r="Q536" s="99">
        <v>1429.46</v>
      </c>
      <c r="R536" s="99">
        <v>88730</v>
      </c>
      <c r="S536" s="100">
        <v>47.787671232876711</v>
      </c>
    </row>
    <row r="537" spans="1:19" x14ac:dyDescent="0.25">
      <c r="A537" s="97">
        <v>8</v>
      </c>
      <c r="B537" s="99" t="s">
        <v>1544</v>
      </c>
      <c r="C537" s="101">
        <v>11100</v>
      </c>
      <c r="D537" s="99" t="s">
        <v>2523</v>
      </c>
      <c r="E537" s="99" t="s">
        <v>949</v>
      </c>
      <c r="F537" s="99" t="s">
        <v>954</v>
      </c>
      <c r="G537" s="99">
        <v>30</v>
      </c>
      <c r="H537" s="99">
        <v>0</v>
      </c>
      <c r="I537" s="99">
        <v>0</v>
      </c>
      <c r="J537" s="99">
        <v>0</v>
      </c>
      <c r="K537" s="99">
        <v>0</v>
      </c>
      <c r="L537" s="99">
        <v>0</v>
      </c>
      <c r="M537" s="99">
        <v>1</v>
      </c>
      <c r="N537" s="99">
        <v>0.5534</v>
      </c>
      <c r="O537" s="99">
        <v>2331</v>
      </c>
      <c r="P537" s="99">
        <v>7925</v>
      </c>
      <c r="Q537" s="99">
        <v>1289.78</v>
      </c>
      <c r="R537" s="99">
        <v>55154</v>
      </c>
      <c r="S537" s="100">
        <v>72.374429223744286</v>
      </c>
    </row>
    <row r="538" spans="1:19" ht="42" x14ac:dyDescent="0.25">
      <c r="A538" s="97">
        <v>8</v>
      </c>
      <c r="B538" s="99" t="s">
        <v>1544</v>
      </c>
      <c r="C538" s="101">
        <v>21323</v>
      </c>
      <c r="D538" s="99" t="s">
        <v>2528</v>
      </c>
      <c r="E538" s="99" t="s">
        <v>949</v>
      </c>
      <c r="F538" s="99" t="s">
        <v>954</v>
      </c>
      <c r="G538" s="99">
        <v>57</v>
      </c>
      <c r="H538" s="99">
        <v>0</v>
      </c>
      <c r="I538" s="99">
        <v>0</v>
      </c>
      <c r="J538" s="99">
        <v>0</v>
      </c>
      <c r="K538" s="99">
        <v>0</v>
      </c>
      <c r="L538" s="99">
        <v>0</v>
      </c>
      <c r="M538" s="99">
        <v>1</v>
      </c>
      <c r="N538" s="99">
        <v>0.61480000000000001</v>
      </c>
      <c r="O538" s="99">
        <v>2329</v>
      </c>
      <c r="P538" s="99">
        <v>7802</v>
      </c>
      <c r="Q538" s="99">
        <v>1431.8692000000001</v>
      </c>
      <c r="R538" s="99">
        <v>65759</v>
      </c>
      <c r="S538" s="100">
        <v>37.50060081711127</v>
      </c>
    </row>
    <row r="539" spans="1:19" ht="42" x14ac:dyDescent="0.25">
      <c r="A539" s="97">
        <v>8</v>
      </c>
      <c r="B539" s="99" t="s">
        <v>1544</v>
      </c>
      <c r="C539" s="101">
        <v>11091</v>
      </c>
      <c r="D539" s="99" t="s">
        <v>2514</v>
      </c>
      <c r="E539" s="99" t="s">
        <v>949</v>
      </c>
      <c r="F539" s="99" t="s">
        <v>954</v>
      </c>
      <c r="G539" s="99">
        <v>116</v>
      </c>
      <c r="H539" s="99">
        <v>0</v>
      </c>
      <c r="I539" s="99">
        <v>0</v>
      </c>
      <c r="J539" s="99">
        <v>0</v>
      </c>
      <c r="K539" s="99">
        <v>0</v>
      </c>
      <c r="L539" s="99">
        <v>0</v>
      </c>
      <c r="M539" s="99">
        <v>3</v>
      </c>
      <c r="N539" s="99">
        <v>0.67889999999999995</v>
      </c>
      <c r="O539" s="99">
        <v>8849</v>
      </c>
      <c r="P539" s="99">
        <v>24119</v>
      </c>
      <c r="Q539" s="99">
        <v>5999.9</v>
      </c>
      <c r="R539" s="99">
        <v>152158</v>
      </c>
      <c r="S539" s="100">
        <v>56.965044874822865</v>
      </c>
    </row>
    <row r="540" spans="1:19" x14ac:dyDescent="0.25">
      <c r="A540" s="97">
        <v>8</v>
      </c>
      <c r="B540" s="99" t="s">
        <v>1544</v>
      </c>
      <c r="C540" s="101">
        <v>11103</v>
      </c>
      <c r="D540" s="99" t="s">
        <v>2526</v>
      </c>
      <c r="E540" s="99" t="s">
        <v>949</v>
      </c>
      <c r="F540" s="99" t="s">
        <v>954</v>
      </c>
      <c r="G540" s="99">
        <v>41</v>
      </c>
      <c r="H540" s="99">
        <v>0</v>
      </c>
      <c r="I540" s="99">
        <v>0</v>
      </c>
      <c r="J540" s="99">
        <v>0</v>
      </c>
      <c r="K540" s="99">
        <v>0</v>
      </c>
      <c r="L540" s="99">
        <v>0</v>
      </c>
      <c r="M540" s="99">
        <v>1</v>
      </c>
      <c r="N540" s="99">
        <v>0.52839999999999998</v>
      </c>
      <c r="O540" s="99">
        <v>3228</v>
      </c>
      <c r="P540" s="99">
        <v>7632</v>
      </c>
      <c r="Q540" s="99">
        <v>1705.79</v>
      </c>
      <c r="R540" s="99">
        <v>7303</v>
      </c>
      <c r="S540" s="100">
        <v>50.998997661209486</v>
      </c>
    </row>
    <row r="541" spans="1:19" x14ac:dyDescent="0.25">
      <c r="A541" s="97">
        <v>8</v>
      </c>
      <c r="B541" s="99" t="s">
        <v>1544</v>
      </c>
      <c r="C541" s="101">
        <v>11093</v>
      </c>
      <c r="D541" s="99" t="s">
        <v>2516</v>
      </c>
      <c r="E541" s="99" t="s">
        <v>949</v>
      </c>
      <c r="F541" s="99" t="s">
        <v>954</v>
      </c>
      <c r="G541" s="99">
        <v>36</v>
      </c>
      <c r="H541" s="99">
        <v>0</v>
      </c>
      <c r="I541" s="99">
        <v>0</v>
      </c>
      <c r="J541" s="99">
        <v>0</v>
      </c>
      <c r="K541" s="99">
        <v>0</v>
      </c>
      <c r="L541" s="99">
        <v>0</v>
      </c>
      <c r="M541" s="99">
        <v>1</v>
      </c>
      <c r="N541" s="99">
        <v>0.57899999999999996</v>
      </c>
      <c r="O541" s="99">
        <v>3062</v>
      </c>
      <c r="P541" s="99">
        <v>9184</v>
      </c>
      <c r="Q541" s="99">
        <v>1772.8979999999999</v>
      </c>
      <c r="R541" s="99">
        <v>104849</v>
      </c>
      <c r="S541" s="100">
        <v>69.893455098934552</v>
      </c>
    </row>
    <row r="542" spans="1:19" x14ac:dyDescent="0.25">
      <c r="A542" s="97">
        <v>8</v>
      </c>
      <c r="B542" s="99" t="s">
        <v>1544</v>
      </c>
      <c r="C542" s="101">
        <v>11099</v>
      </c>
      <c r="D542" s="99" t="s">
        <v>2522</v>
      </c>
      <c r="E542" s="99" t="s">
        <v>949</v>
      </c>
      <c r="F542" s="99" t="s">
        <v>954</v>
      </c>
      <c r="G542" s="99">
        <v>41</v>
      </c>
      <c r="H542" s="99">
        <v>0</v>
      </c>
      <c r="I542" s="99">
        <v>0</v>
      </c>
      <c r="J542" s="99">
        <v>0</v>
      </c>
      <c r="K542" s="99">
        <v>0</v>
      </c>
      <c r="L542" s="99">
        <v>0</v>
      </c>
      <c r="M542" s="99">
        <v>1</v>
      </c>
      <c r="N542" s="99">
        <v>0.5706</v>
      </c>
      <c r="O542" s="99">
        <v>2863</v>
      </c>
      <c r="P542" s="99">
        <v>8964</v>
      </c>
      <c r="Q542" s="99">
        <v>1619.9333999999999</v>
      </c>
      <c r="R542" s="99">
        <v>80452</v>
      </c>
      <c r="S542" s="100">
        <v>59.899766120948883</v>
      </c>
    </row>
    <row r="543" spans="1:19" x14ac:dyDescent="0.25">
      <c r="A543" s="97">
        <v>8</v>
      </c>
      <c r="B543" s="99" t="s">
        <v>1544</v>
      </c>
      <c r="C543" s="101">
        <v>11094</v>
      </c>
      <c r="D543" s="99" t="s">
        <v>2517</v>
      </c>
      <c r="E543" s="99" t="s">
        <v>949</v>
      </c>
      <c r="F543" s="99" t="s">
        <v>976</v>
      </c>
      <c r="G543" s="99">
        <v>17</v>
      </c>
      <c r="H543" s="99">
        <v>0</v>
      </c>
      <c r="I543" s="99">
        <v>0</v>
      </c>
      <c r="J543" s="99">
        <v>0</v>
      </c>
      <c r="K543" s="99">
        <v>0</v>
      </c>
      <c r="L543" s="99">
        <v>0</v>
      </c>
      <c r="M543" s="99">
        <v>0</v>
      </c>
      <c r="N543" s="99">
        <v>0.47089999999999999</v>
      </c>
      <c r="O543" s="99">
        <v>994</v>
      </c>
      <c r="P543" s="99">
        <v>2645</v>
      </c>
      <c r="Q543" s="99">
        <v>468.07459999999998</v>
      </c>
      <c r="R543" s="99">
        <v>39621</v>
      </c>
      <c r="S543" s="100">
        <v>42.626913779210312</v>
      </c>
    </row>
    <row r="544" spans="1:19" x14ac:dyDescent="0.25">
      <c r="A544" s="97">
        <v>8</v>
      </c>
      <c r="B544" s="99" t="s">
        <v>1563</v>
      </c>
      <c r="C544" s="101">
        <v>10706</v>
      </c>
      <c r="D544" s="99" t="s">
        <v>2529</v>
      </c>
      <c r="E544" s="99" t="s">
        <v>982</v>
      </c>
      <c r="F544" s="99" t="s">
        <v>1009</v>
      </c>
      <c r="G544" s="99">
        <v>349</v>
      </c>
      <c r="H544" s="99">
        <v>12</v>
      </c>
      <c r="I544" s="99">
        <v>10</v>
      </c>
      <c r="J544" s="99">
        <v>12</v>
      </c>
      <c r="K544" s="99">
        <v>8</v>
      </c>
      <c r="L544" s="99">
        <v>42</v>
      </c>
      <c r="M544" s="99">
        <v>8</v>
      </c>
      <c r="N544" s="99">
        <v>1.3484</v>
      </c>
      <c r="O544" s="99">
        <v>28951</v>
      </c>
      <c r="P544" s="99">
        <v>131068</v>
      </c>
      <c r="Q544" s="99">
        <v>39037.528400000003</v>
      </c>
      <c r="R544" s="99">
        <v>455491</v>
      </c>
      <c r="S544" s="100">
        <v>102.89123523177769</v>
      </c>
    </row>
    <row r="545" spans="1:19" ht="42" x14ac:dyDescent="0.25">
      <c r="A545" s="97">
        <v>8</v>
      </c>
      <c r="B545" s="99" t="s">
        <v>1563</v>
      </c>
      <c r="C545" s="101">
        <v>11448</v>
      </c>
      <c r="D545" s="99" t="s">
        <v>2533</v>
      </c>
      <c r="E545" s="99" t="s">
        <v>949</v>
      </c>
      <c r="F545" s="99" t="s">
        <v>957</v>
      </c>
      <c r="G545" s="99">
        <v>200</v>
      </c>
      <c r="H545" s="99">
        <v>8</v>
      </c>
      <c r="I545" s="99">
        <v>4</v>
      </c>
      <c r="J545" s="99">
        <v>0</v>
      </c>
      <c r="K545" s="99">
        <v>0</v>
      </c>
      <c r="L545" s="99">
        <v>12</v>
      </c>
      <c r="M545" s="99">
        <v>3</v>
      </c>
      <c r="N545" s="99">
        <v>1.472</v>
      </c>
      <c r="O545" s="99">
        <v>16466</v>
      </c>
      <c r="P545" s="99">
        <v>65760</v>
      </c>
      <c r="Q545" s="99">
        <v>24237.952000000001</v>
      </c>
      <c r="R545" s="99">
        <v>283800</v>
      </c>
      <c r="S545" s="100">
        <v>90.082191780821915</v>
      </c>
    </row>
    <row r="546" spans="1:19" x14ac:dyDescent="0.25">
      <c r="A546" s="97">
        <v>8</v>
      </c>
      <c r="B546" s="99" t="s">
        <v>1563</v>
      </c>
      <c r="C546" s="101">
        <v>11042</v>
      </c>
      <c r="D546" s="99" t="s">
        <v>2530</v>
      </c>
      <c r="E546" s="99" t="s">
        <v>949</v>
      </c>
      <c r="F546" s="99" t="s">
        <v>950</v>
      </c>
      <c r="G546" s="99">
        <v>76</v>
      </c>
      <c r="H546" s="99">
        <v>0</v>
      </c>
      <c r="I546" s="99">
        <v>0</v>
      </c>
      <c r="J546" s="99">
        <v>0</v>
      </c>
      <c r="K546" s="99">
        <v>0</v>
      </c>
      <c r="L546" s="99">
        <v>0</v>
      </c>
      <c r="M546" s="99">
        <v>3</v>
      </c>
      <c r="N546" s="99">
        <v>0.72599999999999998</v>
      </c>
      <c r="O546" s="99">
        <v>9443</v>
      </c>
      <c r="P546" s="99">
        <v>28553</v>
      </c>
      <c r="Q546" s="99">
        <v>6855.6180000000004</v>
      </c>
      <c r="R546" s="99">
        <v>170339</v>
      </c>
      <c r="S546" s="100">
        <v>102.93078586878154</v>
      </c>
    </row>
    <row r="547" spans="1:19" x14ac:dyDescent="0.25">
      <c r="A547" s="97">
        <v>8</v>
      </c>
      <c r="B547" s="99" t="s">
        <v>1563</v>
      </c>
      <c r="C547" s="101">
        <v>11044</v>
      </c>
      <c r="D547" s="99" t="s">
        <v>2531</v>
      </c>
      <c r="E547" s="99" t="s">
        <v>949</v>
      </c>
      <c r="F547" s="99" t="s">
        <v>954</v>
      </c>
      <c r="G547" s="99">
        <v>30</v>
      </c>
      <c r="H547" s="99">
        <v>0</v>
      </c>
      <c r="I547" s="99">
        <v>0</v>
      </c>
      <c r="J547" s="99">
        <v>0</v>
      </c>
      <c r="K547" s="99">
        <v>0</v>
      </c>
      <c r="L547" s="99">
        <v>0</v>
      </c>
      <c r="M547" s="99">
        <v>1</v>
      </c>
      <c r="N547" s="99">
        <v>0.55610000000000004</v>
      </c>
      <c r="O547" s="99">
        <v>2253</v>
      </c>
      <c r="P547" s="99">
        <v>4872</v>
      </c>
      <c r="Q547" s="99">
        <v>1252.8900000000001</v>
      </c>
      <c r="R547" s="99">
        <v>70582</v>
      </c>
      <c r="S547" s="100">
        <v>44.493150684931507</v>
      </c>
    </row>
    <row r="548" spans="1:19" x14ac:dyDescent="0.25">
      <c r="A548" s="97">
        <v>8</v>
      </c>
      <c r="B548" s="99" t="s">
        <v>1563</v>
      </c>
      <c r="C548" s="101">
        <v>11045</v>
      </c>
      <c r="D548" s="99" t="s">
        <v>2532</v>
      </c>
      <c r="E548" s="99" t="s">
        <v>949</v>
      </c>
      <c r="F548" s="99" t="s">
        <v>954</v>
      </c>
      <c r="G548" s="99">
        <v>36</v>
      </c>
      <c r="H548" s="99">
        <v>0</v>
      </c>
      <c r="I548" s="99">
        <v>0</v>
      </c>
      <c r="J548" s="99">
        <v>0</v>
      </c>
      <c r="K548" s="99">
        <v>0</v>
      </c>
      <c r="L548" s="99">
        <v>0</v>
      </c>
      <c r="M548" s="99">
        <v>1</v>
      </c>
      <c r="N548" s="99">
        <v>0.42849999999999999</v>
      </c>
      <c r="O548" s="99">
        <v>3299</v>
      </c>
      <c r="P548" s="99">
        <v>7537</v>
      </c>
      <c r="Q548" s="99">
        <v>1413.62</v>
      </c>
      <c r="R548" s="99">
        <v>82746</v>
      </c>
      <c r="S548" s="100">
        <v>57.359208523592088</v>
      </c>
    </row>
    <row r="549" spans="1:19" x14ac:dyDescent="0.25">
      <c r="A549" s="97">
        <v>8</v>
      </c>
      <c r="B549" s="99" t="s">
        <v>1563</v>
      </c>
      <c r="C549" s="101">
        <v>28811</v>
      </c>
      <c r="D549" s="99" t="s">
        <v>2536</v>
      </c>
      <c r="E549" s="99" t="s">
        <v>949</v>
      </c>
      <c r="F549" s="99" t="s">
        <v>976</v>
      </c>
      <c r="G549" s="99">
        <v>30</v>
      </c>
      <c r="H549" s="99">
        <v>0</v>
      </c>
      <c r="I549" s="99">
        <v>0</v>
      </c>
      <c r="J549" s="99">
        <v>0</v>
      </c>
      <c r="K549" s="99">
        <v>0</v>
      </c>
      <c r="L549" s="99">
        <v>0</v>
      </c>
      <c r="M549" s="99">
        <v>0</v>
      </c>
      <c r="N549" s="99">
        <v>0.65310000000000001</v>
      </c>
      <c r="O549" s="99">
        <v>1755</v>
      </c>
      <c r="P549" s="99">
        <v>5757</v>
      </c>
      <c r="Q549" s="99">
        <v>1146.1904999999999</v>
      </c>
      <c r="R549" s="99">
        <v>64360</v>
      </c>
      <c r="S549" s="100">
        <v>52.575342465753423</v>
      </c>
    </row>
    <row r="550" spans="1:19" x14ac:dyDescent="0.25">
      <c r="A550" s="103">
        <v>8</v>
      </c>
      <c r="B550" s="104" t="s">
        <v>1563</v>
      </c>
      <c r="C550" s="105">
        <v>28778</v>
      </c>
      <c r="D550" s="104" t="s">
        <v>2535</v>
      </c>
      <c r="E550" s="104" t="s">
        <v>949</v>
      </c>
      <c r="F550" s="104" t="s">
        <v>976</v>
      </c>
      <c r="G550" s="104">
        <v>0</v>
      </c>
      <c r="H550" s="104">
        <v>0</v>
      </c>
      <c r="I550" s="104">
        <v>0</v>
      </c>
      <c r="J550" s="104">
        <v>0</v>
      </c>
      <c r="K550" s="104">
        <v>0</v>
      </c>
      <c r="L550" s="104">
        <v>0</v>
      </c>
      <c r="M550" s="104">
        <v>0</v>
      </c>
      <c r="N550" s="104">
        <v>0</v>
      </c>
      <c r="O550" s="104">
        <v>0</v>
      </c>
      <c r="P550" s="104">
        <v>0</v>
      </c>
      <c r="Q550" s="104">
        <v>0</v>
      </c>
      <c r="R550" s="104">
        <v>27751</v>
      </c>
      <c r="S550" s="106"/>
    </row>
    <row r="551" spans="1:19" x14ac:dyDescent="0.25">
      <c r="A551" s="103">
        <v>8</v>
      </c>
      <c r="B551" s="104" t="s">
        <v>1563</v>
      </c>
      <c r="C551" s="105">
        <v>28815</v>
      </c>
      <c r="D551" s="104" t="s">
        <v>2537</v>
      </c>
      <c r="E551" s="104" t="s">
        <v>949</v>
      </c>
      <c r="F551" s="104" t="s">
        <v>976</v>
      </c>
      <c r="G551" s="104">
        <v>0</v>
      </c>
      <c r="H551" s="104">
        <v>0</v>
      </c>
      <c r="I551" s="104">
        <v>0</v>
      </c>
      <c r="J551" s="104">
        <v>0</v>
      </c>
      <c r="K551" s="104">
        <v>0</v>
      </c>
      <c r="L551" s="104">
        <v>0</v>
      </c>
      <c r="M551" s="104">
        <v>0</v>
      </c>
      <c r="N551" s="104">
        <v>0</v>
      </c>
      <c r="O551" s="104">
        <v>0</v>
      </c>
      <c r="P551" s="104">
        <v>0</v>
      </c>
      <c r="Q551" s="104">
        <v>0</v>
      </c>
      <c r="R551" s="104">
        <v>53622</v>
      </c>
      <c r="S551" s="106"/>
    </row>
    <row r="552" spans="1:19" x14ac:dyDescent="0.25">
      <c r="A552" s="97">
        <v>8</v>
      </c>
      <c r="B552" s="99" t="s">
        <v>1563</v>
      </c>
      <c r="C552" s="101">
        <v>21356</v>
      </c>
      <c r="D552" s="99" t="s">
        <v>2534</v>
      </c>
      <c r="E552" s="99" t="s">
        <v>949</v>
      </c>
      <c r="F552" s="99" t="s">
        <v>976</v>
      </c>
      <c r="G552" s="99">
        <v>30</v>
      </c>
      <c r="H552" s="99">
        <v>0</v>
      </c>
      <c r="I552" s="99">
        <v>0</v>
      </c>
      <c r="J552" s="99">
        <v>0</v>
      </c>
      <c r="K552" s="99">
        <v>0</v>
      </c>
      <c r="L552" s="99">
        <v>0</v>
      </c>
      <c r="M552" s="99">
        <v>0</v>
      </c>
      <c r="N552" s="99">
        <v>0.46949999999999997</v>
      </c>
      <c r="O552" s="99">
        <v>1609</v>
      </c>
      <c r="P552" s="99">
        <v>4298</v>
      </c>
      <c r="Q552" s="99">
        <v>755.42</v>
      </c>
      <c r="R552" s="99">
        <v>55143</v>
      </c>
      <c r="S552" s="100">
        <v>39.251141552511413</v>
      </c>
    </row>
    <row r="553" spans="1:19" x14ac:dyDescent="0.25">
      <c r="A553" s="97">
        <v>8</v>
      </c>
      <c r="B553" s="99" t="s">
        <v>1573</v>
      </c>
      <c r="C553" s="101">
        <v>10704</v>
      </c>
      <c r="D553" s="99" t="s">
        <v>2538</v>
      </c>
      <c r="E553" s="99" t="s">
        <v>982</v>
      </c>
      <c r="F553" s="99" t="s">
        <v>1009</v>
      </c>
      <c r="G553" s="99">
        <v>323</v>
      </c>
      <c r="H553" s="99">
        <v>8</v>
      </c>
      <c r="I553" s="99">
        <v>4</v>
      </c>
      <c r="J553" s="99">
        <v>6</v>
      </c>
      <c r="K553" s="99">
        <v>4</v>
      </c>
      <c r="L553" s="99">
        <v>22</v>
      </c>
      <c r="M553" s="99">
        <v>6</v>
      </c>
      <c r="N553" s="99">
        <v>1.232</v>
      </c>
      <c r="O553" s="99">
        <v>25779</v>
      </c>
      <c r="P553" s="99">
        <v>101412</v>
      </c>
      <c r="Q553" s="99">
        <v>31755.200000000001</v>
      </c>
      <c r="R553" s="99">
        <v>288208</v>
      </c>
      <c r="S553" s="100">
        <v>86.018915136350145</v>
      </c>
    </row>
    <row r="554" spans="1:19" x14ac:dyDescent="0.25">
      <c r="A554" s="97">
        <v>8</v>
      </c>
      <c r="B554" s="99" t="s">
        <v>1573</v>
      </c>
      <c r="C554" s="101">
        <v>10991</v>
      </c>
      <c r="D554" s="99" t="s">
        <v>2539</v>
      </c>
      <c r="E554" s="99" t="s">
        <v>949</v>
      </c>
      <c r="F554" s="99" t="s">
        <v>950</v>
      </c>
      <c r="G554" s="99">
        <v>80</v>
      </c>
      <c r="H554" s="99">
        <v>0</v>
      </c>
      <c r="I554" s="99">
        <v>0</v>
      </c>
      <c r="J554" s="99">
        <v>0</v>
      </c>
      <c r="K554" s="99">
        <v>0</v>
      </c>
      <c r="L554" s="99">
        <v>0</v>
      </c>
      <c r="M554" s="99">
        <v>1</v>
      </c>
      <c r="N554" s="99">
        <v>0.66390000000000005</v>
      </c>
      <c r="O554" s="99">
        <v>5150</v>
      </c>
      <c r="P554" s="99">
        <v>14622</v>
      </c>
      <c r="Q554" s="99">
        <v>3418.87</v>
      </c>
      <c r="R554" s="99">
        <v>136796</v>
      </c>
      <c r="S554" s="100">
        <v>50.075342465753423</v>
      </c>
    </row>
    <row r="555" spans="1:19" x14ac:dyDescent="0.25">
      <c r="A555" s="97">
        <v>8</v>
      </c>
      <c r="B555" s="99" t="s">
        <v>1573</v>
      </c>
      <c r="C555" s="101">
        <v>10993</v>
      </c>
      <c r="D555" s="99" t="s">
        <v>2541</v>
      </c>
      <c r="E555" s="99" t="s">
        <v>949</v>
      </c>
      <c r="F555" s="99" t="s">
        <v>950</v>
      </c>
      <c r="G555" s="99">
        <v>90</v>
      </c>
      <c r="H555" s="99">
        <v>0</v>
      </c>
      <c r="I555" s="99">
        <v>0</v>
      </c>
      <c r="J555" s="99">
        <v>0</v>
      </c>
      <c r="K555" s="99">
        <v>0</v>
      </c>
      <c r="L555" s="99">
        <v>0</v>
      </c>
      <c r="M555" s="99">
        <v>2</v>
      </c>
      <c r="N555" s="99">
        <v>0.76390000000000002</v>
      </c>
      <c r="O555" s="99">
        <v>6988</v>
      </c>
      <c r="P555" s="99">
        <v>22823</v>
      </c>
      <c r="Q555" s="99">
        <v>5338.1332000000002</v>
      </c>
      <c r="R555" s="99">
        <v>154879</v>
      </c>
      <c r="S555" s="100">
        <v>69.476407914764081</v>
      </c>
    </row>
    <row r="556" spans="1:19" ht="42" x14ac:dyDescent="0.25">
      <c r="A556" s="97">
        <v>8</v>
      </c>
      <c r="B556" s="99" t="s">
        <v>1573</v>
      </c>
      <c r="C556" s="101">
        <v>23367</v>
      </c>
      <c r="D556" s="99" t="s">
        <v>2543</v>
      </c>
      <c r="E556" s="99" t="s">
        <v>949</v>
      </c>
      <c r="F556" s="99" t="s">
        <v>954</v>
      </c>
      <c r="G556" s="99">
        <v>40</v>
      </c>
      <c r="H556" s="99">
        <v>0</v>
      </c>
      <c r="I556" s="99">
        <v>0</v>
      </c>
      <c r="J556" s="99">
        <v>0</v>
      </c>
      <c r="K556" s="99">
        <v>0</v>
      </c>
      <c r="L556" s="99">
        <v>0</v>
      </c>
      <c r="M556" s="99">
        <v>1</v>
      </c>
      <c r="N556" s="99">
        <v>0.8196</v>
      </c>
      <c r="O556" s="99">
        <v>2701</v>
      </c>
      <c r="P556" s="99">
        <v>8752</v>
      </c>
      <c r="Q556" s="99">
        <v>2213.92</v>
      </c>
      <c r="R556" s="99">
        <v>69033</v>
      </c>
      <c r="S556" s="100">
        <v>59.945205479452056</v>
      </c>
    </row>
    <row r="557" spans="1:19" x14ac:dyDescent="0.25">
      <c r="A557" s="97">
        <v>8</v>
      </c>
      <c r="B557" s="99" t="s">
        <v>1573</v>
      </c>
      <c r="C557" s="101">
        <v>10992</v>
      </c>
      <c r="D557" s="99" t="s">
        <v>2540</v>
      </c>
      <c r="E557" s="99" t="s">
        <v>949</v>
      </c>
      <c r="F557" s="99" t="s">
        <v>954</v>
      </c>
      <c r="G557" s="99">
        <v>35</v>
      </c>
      <c r="H557" s="99">
        <v>0</v>
      </c>
      <c r="I557" s="99">
        <v>0</v>
      </c>
      <c r="J557" s="99">
        <v>0</v>
      </c>
      <c r="K557" s="99">
        <v>0</v>
      </c>
      <c r="L557" s="99">
        <v>0</v>
      </c>
      <c r="M557" s="99">
        <v>1</v>
      </c>
      <c r="N557" s="99">
        <v>0.66759999999999997</v>
      </c>
      <c r="O557" s="99">
        <v>2295</v>
      </c>
      <c r="P557" s="99">
        <v>7301</v>
      </c>
      <c r="Q557" s="99">
        <v>1532.1420000000001</v>
      </c>
      <c r="R557" s="99">
        <v>96252</v>
      </c>
      <c r="S557" s="100">
        <v>57.150684931506852</v>
      </c>
    </row>
    <row r="558" spans="1:19" x14ac:dyDescent="0.25">
      <c r="A558" s="97">
        <v>8</v>
      </c>
      <c r="B558" s="99" t="s">
        <v>1573</v>
      </c>
      <c r="C558" s="101">
        <v>10994</v>
      </c>
      <c r="D558" s="99" t="s">
        <v>2542</v>
      </c>
      <c r="E558" s="99" t="s">
        <v>949</v>
      </c>
      <c r="F558" s="99" t="s">
        <v>954</v>
      </c>
      <c r="G558" s="99">
        <v>51</v>
      </c>
      <c r="H558" s="99">
        <v>0</v>
      </c>
      <c r="I558" s="99">
        <v>0</v>
      </c>
      <c r="J558" s="99">
        <v>0</v>
      </c>
      <c r="K558" s="99">
        <v>0</v>
      </c>
      <c r="L558" s="99">
        <v>0</v>
      </c>
      <c r="M558" s="99">
        <v>0</v>
      </c>
      <c r="N558" s="99">
        <v>0.69730000000000003</v>
      </c>
      <c r="O558" s="99">
        <v>3507</v>
      </c>
      <c r="P558" s="99">
        <v>12461</v>
      </c>
      <c r="Q558" s="99">
        <v>2445.3200000000002</v>
      </c>
      <c r="R558" s="99">
        <v>106918</v>
      </c>
      <c r="S558" s="100">
        <v>66.94063926940639</v>
      </c>
    </row>
    <row r="559" spans="1:19" x14ac:dyDescent="0.25">
      <c r="A559" s="97">
        <v>8</v>
      </c>
      <c r="B559" s="99" t="s">
        <v>1580</v>
      </c>
      <c r="C559" s="101">
        <v>10671</v>
      </c>
      <c r="D559" s="99" t="s">
        <v>2544</v>
      </c>
      <c r="E559" s="99" t="s">
        <v>945</v>
      </c>
      <c r="F559" s="99" t="s">
        <v>946</v>
      </c>
      <c r="G559" s="99">
        <v>1022</v>
      </c>
      <c r="H559" s="99">
        <v>69</v>
      </c>
      <c r="I559" s="99">
        <v>12</v>
      </c>
      <c r="J559" s="99">
        <v>8</v>
      </c>
      <c r="K559" s="99">
        <v>0</v>
      </c>
      <c r="L559" s="99">
        <v>89</v>
      </c>
      <c r="M559" s="99">
        <v>18</v>
      </c>
      <c r="N559" s="99">
        <v>1.9312</v>
      </c>
      <c r="O559" s="99">
        <v>74389</v>
      </c>
      <c r="P559" s="99">
        <v>420754</v>
      </c>
      <c r="Q559" s="99">
        <v>143660.04</v>
      </c>
      <c r="R559" s="99">
        <v>887046</v>
      </c>
      <c r="S559" s="100">
        <v>112.79360909310243</v>
      </c>
    </row>
    <row r="560" spans="1:19" x14ac:dyDescent="0.25">
      <c r="A560" s="97">
        <v>8</v>
      </c>
      <c r="B560" s="99" t="s">
        <v>1580</v>
      </c>
      <c r="C560" s="101">
        <v>11015</v>
      </c>
      <c r="D560" s="99" t="s">
        <v>2547</v>
      </c>
      <c r="E560" s="99" t="s">
        <v>982</v>
      </c>
      <c r="F560" s="99" t="s">
        <v>983</v>
      </c>
      <c r="G560" s="99">
        <v>180</v>
      </c>
      <c r="H560" s="99">
        <v>8</v>
      </c>
      <c r="I560" s="99">
        <v>0</v>
      </c>
      <c r="J560" s="99">
        <v>0</v>
      </c>
      <c r="K560" s="99">
        <v>0</v>
      </c>
      <c r="L560" s="99">
        <v>8</v>
      </c>
      <c r="M560" s="99">
        <v>4</v>
      </c>
      <c r="N560" s="99">
        <v>0.94969999999999999</v>
      </c>
      <c r="O560" s="99">
        <v>14272</v>
      </c>
      <c r="P560" s="99">
        <v>63479</v>
      </c>
      <c r="Q560" s="99">
        <v>13554.12</v>
      </c>
      <c r="R560" s="99">
        <v>217840</v>
      </c>
      <c r="S560" s="100">
        <v>96.61948249619482</v>
      </c>
    </row>
    <row r="561" spans="1:19" x14ac:dyDescent="0.25">
      <c r="A561" s="97">
        <v>8</v>
      </c>
      <c r="B561" s="99" t="s">
        <v>1580</v>
      </c>
      <c r="C561" s="101">
        <v>11023</v>
      </c>
      <c r="D561" s="99" t="s">
        <v>2555</v>
      </c>
      <c r="E561" s="99" t="s">
        <v>949</v>
      </c>
      <c r="F561" s="99" t="s">
        <v>957</v>
      </c>
      <c r="G561" s="99">
        <v>134</v>
      </c>
      <c r="H561" s="99">
        <v>4</v>
      </c>
      <c r="I561" s="99">
        <v>0</v>
      </c>
      <c r="J561" s="99">
        <v>0</v>
      </c>
      <c r="K561" s="99">
        <v>0</v>
      </c>
      <c r="L561" s="99">
        <v>4</v>
      </c>
      <c r="M561" s="99">
        <v>2</v>
      </c>
      <c r="N561" s="99">
        <v>0.84470000000000001</v>
      </c>
      <c r="O561" s="99">
        <v>7896</v>
      </c>
      <c r="P561" s="99">
        <v>25656</v>
      </c>
      <c r="Q561" s="99">
        <v>6669.7511999999997</v>
      </c>
      <c r="R561" s="99">
        <v>206094</v>
      </c>
      <c r="S561" s="100">
        <v>52.455530566346347</v>
      </c>
    </row>
    <row r="562" spans="1:19" x14ac:dyDescent="0.25">
      <c r="A562" s="97">
        <v>8</v>
      </c>
      <c r="B562" s="99" t="s">
        <v>1580</v>
      </c>
      <c r="C562" s="101">
        <v>11018</v>
      </c>
      <c r="D562" s="99" t="s">
        <v>2550</v>
      </c>
      <c r="E562" s="99" t="s">
        <v>949</v>
      </c>
      <c r="F562" s="99" t="s">
        <v>957</v>
      </c>
      <c r="G562" s="99">
        <v>113</v>
      </c>
      <c r="H562" s="99">
        <v>4</v>
      </c>
      <c r="I562" s="99">
        <v>0</v>
      </c>
      <c r="J562" s="99">
        <v>0</v>
      </c>
      <c r="K562" s="99">
        <v>0</v>
      </c>
      <c r="L562" s="99">
        <v>4</v>
      </c>
      <c r="M562" s="99">
        <v>2</v>
      </c>
      <c r="N562" s="99">
        <v>0.78290000000000004</v>
      </c>
      <c r="O562" s="99">
        <v>9317</v>
      </c>
      <c r="P562" s="99">
        <v>32867</v>
      </c>
      <c r="Q562" s="99">
        <v>7294.2793000000001</v>
      </c>
      <c r="R562" s="99">
        <v>209051</v>
      </c>
      <c r="S562" s="100">
        <v>79.687234816341373</v>
      </c>
    </row>
    <row r="563" spans="1:19" x14ac:dyDescent="0.25">
      <c r="A563" s="97">
        <v>8</v>
      </c>
      <c r="B563" s="99" t="s">
        <v>1580</v>
      </c>
      <c r="C563" s="101">
        <v>11024</v>
      </c>
      <c r="D563" s="99" t="s">
        <v>2556</v>
      </c>
      <c r="E563" s="99" t="s">
        <v>949</v>
      </c>
      <c r="F563" s="99" t="s">
        <v>950</v>
      </c>
      <c r="G563" s="99">
        <v>70</v>
      </c>
      <c r="H563" s="99">
        <v>0</v>
      </c>
      <c r="I563" s="99">
        <v>0</v>
      </c>
      <c r="J563" s="99">
        <v>0</v>
      </c>
      <c r="K563" s="99">
        <v>0</v>
      </c>
      <c r="L563" s="99">
        <v>0</v>
      </c>
      <c r="M563" s="99">
        <v>1</v>
      </c>
      <c r="N563" s="99">
        <v>0.56310000000000004</v>
      </c>
      <c r="O563" s="99">
        <v>6434</v>
      </c>
      <c r="P563" s="99">
        <v>20311</v>
      </c>
      <c r="Q563" s="99">
        <v>3622.99</v>
      </c>
      <c r="R563" s="99">
        <v>126275</v>
      </c>
      <c r="S563" s="100">
        <v>79.495107632093934</v>
      </c>
    </row>
    <row r="564" spans="1:19" x14ac:dyDescent="0.25">
      <c r="A564" s="97">
        <v>8</v>
      </c>
      <c r="B564" s="99" t="s">
        <v>1580</v>
      </c>
      <c r="C564" s="101">
        <v>11025</v>
      </c>
      <c r="D564" s="99" t="s">
        <v>2557</v>
      </c>
      <c r="E564" s="99" t="s">
        <v>949</v>
      </c>
      <c r="F564" s="99" t="s">
        <v>950</v>
      </c>
      <c r="G564" s="99">
        <v>120</v>
      </c>
      <c r="H564" s="99">
        <v>0</v>
      </c>
      <c r="I564" s="99">
        <v>0</v>
      </c>
      <c r="J564" s="99">
        <v>0</v>
      </c>
      <c r="K564" s="99">
        <v>0</v>
      </c>
      <c r="L564" s="99">
        <v>0</v>
      </c>
      <c r="M564" s="99">
        <v>4</v>
      </c>
      <c r="N564" s="99">
        <v>0.71789999999999998</v>
      </c>
      <c r="O564" s="99">
        <v>8763</v>
      </c>
      <c r="P564" s="99">
        <v>30850</v>
      </c>
      <c r="Q564" s="99">
        <v>6290.9576999999999</v>
      </c>
      <c r="R564" s="99">
        <v>195304</v>
      </c>
      <c r="S564" s="100">
        <v>70.433789954337897</v>
      </c>
    </row>
    <row r="565" spans="1:19" ht="42" x14ac:dyDescent="0.25">
      <c r="A565" s="97">
        <v>8</v>
      </c>
      <c r="B565" s="99" t="s">
        <v>1580</v>
      </c>
      <c r="C565" s="101">
        <v>11446</v>
      </c>
      <c r="D565" s="99" t="s">
        <v>2562</v>
      </c>
      <c r="E565" s="99" t="s">
        <v>949</v>
      </c>
      <c r="F565" s="99" t="s">
        <v>950</v>
      </c>
      <c r="G565" s="99">
        <v>120</v>
      </c>
      <c r="H565" s="99">
        <v>0</v>
      </c>
      <c r="I565" s="99">
        <v>0</v>
      </c>
      <c r="J565" s="99">
        <v>0</v>
      </c>
      <c r="K565" s="99">
        <v>0</v>
      </c>
      <c r="L565" s="99">
        <v>0</v>
      </c>
      <c r="M565" s="99">
        <v>3</v>
      </c>
      <c r="N565" s="99">
        <v>0.6825</v>
      </c>
      <c r="O565" s="99">
        <v>9863</v>
      </c>
      <c r="P565" s="99">
        <v>33810</v>
      </c>
      <c r="Q565" s="99">
        <v>6731.4975000000004</v>
      </c>
      <c r="R565" s="99">
        <v>249581</v>
      </c>
      <c r="S565" s="100">
        <v>77.191780821917803</v>
      </c>
    </row>
    <row r="566" spans="1:19" x14ac:dyDescent="0.25">
      <c r="A566" s="97">
        <v>8</v>
      </c>
      <c r="B566" s="99" t="s">
        <v>1580</v>
      </c>
      <c r="C566" s="101">
        <v>11013</v>
      </c>
      <c r="D566" s="99" t="s">
        <v>2545</v>
      </c>
      <c r="E566" s="99" t="s">
        <v>949</v>
      </c>
      <c r="F566" s="99" t="s">
        <v>954</v>
      </c>
      <c r="G566" s="99">
        <v>35</v>
      </c>
      <c r="H566" s="99">
        <v>0</v>
      </c>
      <c r="I566" s="99">
        <v>0</v>
      </c>
      <c r="J566" s="99">
        <v>0</v>
      </c>
      <c r="K566" s="99">
        <v>0</v>
      </c>
      <c r="L566" s="99">
        <v>0</v>
      </c>
      <c r="M566" s="99">
        <v>1</v>
      </c>
      <c r="N566" s="99">
        <v>0.58079999999999998</v>
      </c>
      <c r="O566" s="99">
        <v>4921</v>
      </c>
      <c r="P566" s="99">
        <v>16072</v>
      </c>
      <c r="Q566" s="99">
        <v>2858.12</v>
      </c>
      <c r="R566" s="99">
        <v>151542</v>
      </c>
      <c r="S566" s="100">
        <v>125.8082191780822</v>
      </c>
    </row>
    <row r="567" spans="1:19" x14ac:dyDescent="0.25">
      <c r="A567" s="97">
        <v>8</v>
      </c>
      <c r="B567" s="99" t="s">
        <v>1580</v>
      </c>
      <c r="C567" s="101">
        <v>11020</v>
      </c>
      <c r="D567" s="99" t="s">
        <v>2552</v>
      </c>
      <c r="E567" s="99" t="s">
        <v>949</v>
      </c>
      <c r="F567" s="99" t="s">
        <v>954</v>
      </c>
      <c r="G567" s="99">
        <v>30</v>
      </c>
      <c r="H567" s="99">
        <v>0</v>
      </c>
      <c r="I567" s="99">
        <v>0</v>
      </c>
      <c r="J567" s="99">
        <v>0</v>
      </c>
      <c r="K567" s="99">
        <v>0</v>
      </c>
      <c r="L567" s="99">
        <v>0</v>
      </c>
      <c r="M567" s="99">
        <v>1</v>
      </c>
      <c r="N567" s="99">
        <v>0.67010000000000003</v>
      </c>
      <c r="O567" s="99">
        <v>1361</v>
      </c>
      <c r="P567" s="99">
        <v>4551</v>
      </c>
      <c r="Q567" s="99">
        <v>912.00609999999995</v>
      </c>
      <c r="R567" s="99">
        <v>76304</v>
      </c>
      <c r="S567" s="100">
        <v>41.561643835616437</v>
      </c>
    </row>
    <row r="568" spans="1:19" x14ac:dyDescent="0.25">
      <c r="A568" s="97">
        <v>8</v>
      </c>
      <c r="B568" s="99" t="s">
        <v>1580</v>
      </c>
      <c r="C568" s="101">
        <v>11019</v>
      </c>
      <c r="D568" s="99" t="s">
        <v>2551</v>
      </c>
      <c r="E568" s="99" t="s">
        <v>949</v>
      </c>
      <c r="F568" s="99" t="s">
        <v>954</v>
      </c>
      <c r="G568" s="99">
        <v>30</v>
      </c>
      <c r="H568" s="99">
        <v>0</v>
      </c>
      <c r="I568" s="99">
        <v>0</v>
      </c>
      <c r="J568" s="99">
        <v>0</v>
      </c>
      <c r="K568" s="99">
        <v>0</v>
      </c>
      <c r="L568" s="99">
        <v>0</v>
      </c>
      <c r="M568" s="99">
        <v>1</v>
      </c>
      <c r="N568" s="99">
        <v>0.65210000000000001</v>
      </c>
      <c r="O568" s="99">
        <v>2061</v>
      </c>
      <c r="P568" s="99">
        <v>6441</v>
      </c>
      <c r="Q568" s="99">
        <v>1343.9781</v>
      </c>
      <c r="R568" s="99">
        <v>76048</v>
      </c>
      <c r="S568" s="100">
        <v>58.821917808219176</v>
      </c>
    </row>
    <row r="569" spans="1:19" x14ac:dyDescent="0.25">
      <c r="A569" s="97">
        <v>8</v>
      </c>
      <c r="B569" s="99" t="s">
        <v>1580</v>
      </c>
      <c r="C569" s="101">
        <v>11028</v>
      </c>
      <c r="D569" s="99" t="s">
        <v>2560</v>
      </c>
      <c r="E569" s="99" t="s">
        <v>949</v>
      </c>
      <c r="F569" s="99" t="s">
        <v>954</v>
      </c>
      <c r="G569" s="99">
        <v>30</v>
      </c>
      <c r="H569" s="99">
        <v>0</v>
      </c>
      <c r="I569" s="99">
        <v>0</v>
      </c>
      <c r="J569" s="99">
        <v>0</v>
      </c>
      <c r="K569" s="99">
        <v>0</v>
      </c>
      <c r="L569" s="99">
        <v>0</v>
      </c>
      <c r="M569" s="99">
        <v>0</v>
      </c>
      <c r="N569" s="99">
        <v>0.50719999999999998</v>
      </c>
      <c r="O569" s="99">
        <v>2469</v>
      </c>
      <c r="P569" s="99">
        <v>5659</v>
      </c>
      <c r="Q569" s="99">
        <v>1252.28</v>
      </c>
      <c r="R569" s="99">
        <v>46714</v>
      </c>
      <c r="S569" s="100">
        <v>51.68036529680365</v>
      </c>
    </row>
    <row r="570" spans="1:19" x14ac:dyDescent="0.25">
      <c r="A570" s="97">
        <v>8</v>
      </c>
      <c r="B570" s="99" t="s">
        <v>1580</v>
      </c>
      <c r="C570" s="101">
        <v>11017</v>
      </c>
      <c r="D570" s="99" t="s">
        <v>2549</v>
      </c>
      <c r="E570" s="99" t="s">
        <v>949</v>
      </c>
      <c r="F570" s="99" t="s">
        <v>954</v>
      </c>
      <c r="G570" s="99">
        <v>36</v>
      </c>
      <c r="H570" s="99">
        <v>0</v>
      </c>
      <c r="I570" s="99">
        <v>0</v>
      </c>
      <c r="J570" s="99">
        <v>0</v>
      </c>
      <c r="K570" s="99">
        <v>0</v>
      </c>
      <c r="L570" s="99">
        <v>0</v>
      </c>
      <c r="M570" s="99">
        <v>1</v>
      </c>
      <c r="N570" s="99">
        <v>0.66839999999999999</v>
      </c>
      <c r="O570" s="99">
        <v>2826</v>
      </c>
      <c r="P570" s="99">
        <v>8061</v>
      </c>
      <c r="Q570" s="99">
        <v>1888.9</v>
      </c>
      <c r="R570" s="99">
        <v>96639</v>
      </c>
      <c r="S570" s="100">
        <v>61.347031963470322</v>
      </c>
    </row>
    <row r="571" spans="1:19" x14ac:dyDescent="0.25">
      <c r="A571" s="97">
        <v>8</v>
      </c>
      <c r="B571" s="99" t="s">
        <v>1580</v>
      </c>
      <c r="C571" s="101">
        <v>11029</v>
      </c>
      <c r="D571" s="99" t="s">
        <v>2561</v>
      </c>
      <c r="E571" s="99" t="s">
        <v>949</v>
      </c>
      <c r="F571" s="99" t="s">
        <v>954</v>
      </c>
      <c r="G571" s="99">
        <v>30</v>
      </c>
      <c r="H571" s="99">
        <v>0</v>
      </c>
      <c r="I571" s="99">
        <v>0</v>
      </c>
      <c r="J571" s="99">
        <v>0</v>
      </c>
      <c r="K571" s="99">
        <v>0</v>
      </c>
      <c r="L571" s="99">
        <v>0</v>
      </c>
      <c r="M571" s="99">
        <v>1</v>
      </c>
      <c r="N571" s="99">
        <v>0.51729999999999998</v>
      </c>
      <c r="O571" s="99">
        <v>2569</v>
      </c>
      <c r="P571" s="99">
        <v>6695</v>
      </c>
      <c r="Q571" s="99">
        <v>1328.9437</v>
      </c>
      <c r="R571" s="99">
        <v>62483</v>
      </c>
      <c r="S571" s="100">
        <v>61.141552511415526</v>
      </c>
    </row>
    <row r="572" spans="1:19" x14ac:dyDescent="0.25">
      <c r="A572" s="97">
        <v>8</v>
      </c>
      <c r="B572" s="99" t="s">
        <v>1580</v>
      </c>
      <c r="C572" s="101">
        <v>11022</v>
      </c>
      <c r="D572" s="99" t="s">
        <v>2554</v>
      </c>
      <c r="E572" s="99" t="s">
        <v>949</v>
      </c>
      <c r="F572" s="99" t="s">
        <v>954</v>
      </c>
      <c r="G572" s="99">
        <v>55</v>
      </c>
      <c r="H572" s="99">
        <v>0</v>
      </c>
      <c r="I572" s="99">
        <v>0</v>
      </c>
      <c r="J572" s="99">
        <v>0</v>
      </c>
      <c r="K572" s="99">
        <v>0</v>
      </c>
      <c r="L572" s="99">
        <v>0</v>
      </c>
      <c r="M572" s="99">
        <v>1</v>
      </c>
      <c r="N572" s="99">
        <v>0.62609999999999999</v>
      </c>
      <c r="O572" s="99">
        <v>4559</v>
      </c>
      <c r="P572" s="99">
        <v>13205</v>
      </c>
      <c r="Q572" s="99">
        <v>2854.3899000000001</v>
      </c>
      <c r="R572" s="99">
        <v>96317</v>
      </c>
      <c r="S572" s="100">
        <v>65.778331257783307</v>
      </c>
    </row>
    <row r="573" spans="1:19" x14ac:dyDescent="0.25">
      <c r="A573" s="97">
        <v>8</v>
      </c>
      <c r="B573" s="99" t="s">
        <v>1580</v>
      </c>
      <c r="C573" s="101">
        <v>11021</v>
      </c>
      <c r="D573" s="99" t="s">
        <v>2553</v>
      </c>
      <c r="E573" s="99" t="s">
        <v>949</v>
      </c>
      <c r="F573" s="99" t="s">
        <v>954</v>
      </c>
      <c r="G573" s="99">
        <v>30</v>
      </c>
      <c r="H573" s="99">
        <v>0</v>
      </c>
      <c r="I573" s="99">
        <v>0</v>
      </c>
      <c r="J573" s="99">
        <v>0</v>
      </c>
      <c r="K573" s="99">
        <v>0</v>
      </c>
      <c r="L573" s="99">
        <v>0</v>
      </c>
      <c r="M573" s="99">
        <v>1</v>
      </c>
      <c r="N573" s="99">
        <v>0.74150000000000005</v>
      </c>
      <c r="O573" s="99">
        <v>2740</v>
      </c>
      <c r="P573" s="99">
        <v>9155</v>
      </c>
      <c r="Q573" s="99">
        <v>2031.71</v>
      </c>
      <c r="R573" s="99">
        <v>77144</v>
      </c>
      <c r="S573" s="100">
        <v>83.607305936073061</v>
      </c>
    </row>
    <row r="574" spans="1:19" x14ac:dyDescent="0.25">
      <c r="A574" s="97">
        <v>8</v>
      </c>
      <c r="B574" s="99" t="s">
        <v>1580</v>
      </c>
      <c r="C574" s="101">
        <v>11026</v>
      </c>
      <c r="D574" s="99" t="s">
        <v>2558</v>
      </c>
      <c r="E574" s="99" t="s">
        <v>949</v>
      </c>
      <c r="F574" s="99" t="s">
        <v>954</v>
      </c>
      <c r="G574" s="99">
        <v>30</v>
      </c>
      <c r="H574" s="99">
        <v>0</v>
      </c>
      <c r="I574" s="99">
        <v>0</v>
      </c>
      <c r="J574" s="99">
        <v>0</v>
      </c>
      <c r="K574" s="99">
        <v>0</v>
      </c>
      <c r="L574" s="99">
        <v>0</v>
      </c>
      <c r="M574" s="99">
        <v>1</v>
      </c>
      <c r="N574" s="99">
        <v>0.60980000000000001</v>
      </c>
      <c r="O574" s="99">
        <v>2617</v>
      </c>
      <c r="P574" s="99">
        <v>7257</v>
      </c>
      <c r="Q574" s="99">
        <v>1595.85</v>
      </c>
      <c r="R574" s="99">
        <v>65888</v>
      </c>
      <c r="S574" s="100">
        <v>66.273972602739732</v>
      </c>
    </row>
    <row r="575" spans="1:19" x14ac:dyDescent="0.25">
      <c r="A575" s="97">
        <v>8</v>
      </c>
      <c r="B575" s="99" t="s">
        <v>1580</v>
      </c>
      <c r="C575" s="101">
        <v>11014</v>
      </c>
      <c r="D575" s="99" t="s">
        <v>2546</v>
      </c>
      <c r="E575" s="99" t="s">
        <v>949</v>
      </c>
      <c r="F575" s="99" t="s">
        <v>954</v>
      </c>
      <c r="G575" s="99">
        <v>42</v>
      </c>
      <c r="H575" s="99">
        <v>0</v>
      </c>
      <c r="I575" s="99">
        <v>0</v>
      </c>
      <c r="J575" s="99">
        <v>0</v>
      </c>
      <c r="K575" s="99">
        <v>0</v>
      </c>
      <c r="L575" s="99">
        <v>0</v>
      </c>
      <c r="M575" s="99">
        <v>1</v>
      </c>
      <c r="N575" s="99">
        <v>0.61539999999999995</v>
      </c>
      <c r="O575" s="99">
        <v>4238</v>
      </c>
      <c r="P575" s="99">
        <v>13166</v>
      </c>
      <c r="Q575" s="99">
        <v>2608.0700000000002</v>
      </c>
      <c r="R575" s="99">
        <v>103240</v>
      </c>
      <c r="S575" s="100">
        <v>85.883887801696019</v>
      </c>
    </row>
    <row r="576" spans="1:19" x14ac:dyDescent="0.25">
      <c r="A576" s="97">
        <v>8</v>
      </c>
      <c r="B576" s="99" t="s">
        <v>1580</v>
      </c>
      <c r="C576" s="101">
        <v>11027</v>
      </c>
      <c r="D576" s="99" t="s">
        <v>2559</v>
      </c>
      <c r="E576" s="99" t="s">
        <v>949</v>
      </c>
      <c r="F576" s="99" t="s">
        <v>954</v>
      </c>
      <c r="G576" s="99">
        <v>34</v>
      </c>
      <c r="H576" s="99">
        <v>0</v>
      </c>
      <c r="I576" s="99">
        <v>0</v>
      </c>
      <c r="J576" s="99">
        <v>0</v>
      </c>
      <c r="K576" s="99">
        <v>0</v>
      </c>
      <c r="L576" s="99">
        <v>0</v>
      </c>
      <c r="M576" s="99">
        <v>0</v>
      </c>
      <c r="N576" s="99">
        <v>0.56520000000000004</v>
      </c>
      <c r="O576" s="99">
        <v>1801</v>
      </c>
      <c r="P576" s="99">
        <v>5035</v>
      </c>
      <c r="Q576" s="99">
        <v>1017.93</v>
      </c>
      <c r="R576" s="99">
        <v>63546</v>
      </c>
      <c r="S576" s="100">
        <v>40.572119258662369</v>
      </c>
    </row>
    <row r="577" spans="1:19" x14ac:dyDescent="0.25">
      <c r="A577" s="97">
        <v>8</v>
      </c>
      <c r="B577" s="99" t="s">
        <v>1580</v>
      </c>
      <c r="C577" s="101">
        <v>25058</v>
      </c>
      <c r="D577" s="99" t="s">
        <v>2563</v>
      </c>
      <c r="E577" s="99" t="s">
        <v>949</v>
      </c>
      <c r="F577" s="99" t="s">
        <v>976</v>
      </c>
      <c r="G577" s="99">
        <v>10</v>
      </c>
      <c r="H577" s="99">
        <v>0</v>
      </c>
      <c r="I577" s="99">
        <v>0</v>
      </c>
      <c r="J577" s="99">
        <v>0</v>
      </c>
      <c r="K577" s="99">
        <v>0</v>
      </c>
      <c r="L577" s="99">
        <v>0</v>
      </c>
      <c r="M577" s="99">
        <v>0</v>
      </c>
      <c r="N577" s="99">
        <v>0.69669999999999999</v>
      </c>
      <c r="O577" s="99">
        <v>614</v>
      </c>
      <c r="P577" s="99">
        <v>2221</v>
      </c>
      <c r="Q577" s="99">
        <v>427.77</v>
      </c>
      <c r="R577" s="99">
        <v>44084</v>
      </c>
      <c r="S577" s="100">
        <v>60.849315068493148</v>
      </c>
    </row>
    <row r="578" spans="1:19" x14ac:dyDescent="0.25">
      <c r="A578" s="97">
        <v>8</v>
      </c>
      <c r="B578" s="99" t="s">
        <v>1580</v>
      </c>
      <c r="C578" s="101">
        <v>25059</v>
      </c>
      <c r="D578" s="99" t="s">
        <v>2564</v>
      </c>
      <c r="E578" s="99" t="s">
        <v>949</v>
      </c>
      <c r="F578" s="99" t="s">
        <v>976</v>
      </c>
      <c r="G578" s="99">
        <v>10</v>
      </c>
      <c r="H578" s="99">
        <v>0</v>
      </c>
      <c r="I578" s="99">
        <v>0</v>
      </c>
      <c r="J578" s="99">
        <v>0</v>
      </c>
      <c r="K578" s="99">
        <v>0</v>
      </c>
      <c r="L578" s="99">
        <v>0</v>
      </c>
      <c r="M578" s="99">
        <v>0</v>
      </c>
      <c r="N578" s="99">
        <v>0.61529999999999996</v>
      </c>
      <c r="O578" s="99">
        <v>637</v>
      </c>
      <c r="P578" s="99">
        <v>2150</v>
      </c>
      <c r="Q578" s="99">
        <v>391.9461</v>
      </c>
      <c r="R578" s="99">
        <v>46425</v>
      </c>
      <c r="S578" s="100">
        <v>58.904109589041099</v>
      </c>
    </row>
    <row r="579" spans="1:19" x14ac:dyDescent="0.25">
      <c r="A579" s="97">
        <v>8</v>
      </c>
      <c r="B579" s="99" t="s">
        <v>1580</v>
      </c>
      <c r="C579" s="101">
        <v>11016</v>
      </c>
      <c r="D579" s="99" t="s">
        <v>2548</v>
      </c>
      <c r="E579" s="99" t="s">
        <v>949</v>
      </c>
      <c r="F579" s="99" t="s">
        <v>976</v>
      </c>
      <c r="G579" s="99">
        <v>10</v>
      </c>
      <c r="H579" s="99">
        <v>0</v>
      </c>
      <c r="I579" s="99">
        <v>0</v>
      </c>
      <c r="J579" s="99">
        <v>0</v>
      </c>
      <c r="K579" s="99">
        <v>0</v>
      </c>
      <c r="L579" s="99">
        <v>0</v>
      </c>
      <c r="M579" s="99">
        <v>0</v>
      </c>
      <c r="N579" s="99">
        <v>0.49659999999999999</v>
      </c>
      <c r="O579" s="99">
        <v>116</v>
      </c>
      <c r="P579" s="99">
        <v>303</v>
      </c>
      <c r="Q579" s="99">
        <v>57.605600000000003</v>
      </c>
      <c r="R579" s="99">
        <v>33435</v>
      </c>
      <c r="S579" s="100">
        <v>8.3013698630136989</v>
      </c>
    </row>
    <row r="580" spans="1:19" x14ac:dyDescent="0.25">
      <c r="A580" s="97">
        <v>9</v>
      </c>
      <c r="B580" s="99" t="s">
        <v>1602</v>
      </c>
      <c r="C580" s="101">
        <v>10702</v>
      </c>
      <c r="D580" s="99" t="s">
        <v>2566</v>
      </c>
      <c r="E580" s="99" t="s">
        <v>982</v>
      </c>
      <c r="F580" s="99" t="s">
        <v>1009</v>
      </c>
      <c r="G580" s="99">
        <v>626</v>
      </c>
      <c r="H580" s="99">
        <v>24</v>
      </c>
      <c r="I580" s="99">
        <v>12</v>
      </c>
      <c r="J580" s="99">
        <v>4</v>
      </c>
      <c r="K580" s="99">
        <v>8</v>
      </c>
      <c r="L580" s="99">
        <v>48</v>
      </c>
      <c r="M580" s="99">
        <v>9</v>
      </c>
      <c r="N580" s="99">
        <v>1.6044</v>
      </c>
      <c r="O580" s="99">
        <v>43945</v>
      </c>
      <c r="P580" s="99">
        <v>208329</v>
      </c>
      <c r="Q580" s="99">
        <v>70505.357999999993</v>
      </c>
      <c r="R580" s="99">
        <v>487564</v>
      </c>
      <c r="S580" s="100">
        <v>91.176419099304127</v>
      </c>
    </row>
    <row r="581" spans="1:19" ht="42" x14ac:dyDescent="0.25">
      <c r="A581" s="97">
        <v>9</v>
      </c>
      <c r="B581" s="99" t="s">
        <v>1602</v>
      </c>
      <c r="C581" s="101">
        <v>10978</v>
      </c>
      <c r="D581" s="99" t="s">
        <v>2897</v>
      </c>
      <c r="E581" s="99" t="s">
        <v>949</v>
      </c>
      <c r="F581" s="99" t="s">
        <v>983</v>
      </c>
      <c r="G581" s="99">
        <v>277</v>
      </c>
      <c r="H581" s="99">
        <v>6</v>
      </c>
      <c r="I581" s="99">
        <v>2</v>
      </c>
      <c r="J581" s="99">
        <v>0</v>
      </c>
      <c r="K581" s="99">
        <v>0</v>
      </c>
      <c r="L581" s="99">
        <v>8</v>
      </c>
      <c r="M581" s="99">
        <v>4</v>
      </c>
      <c r="N581" s="99">
        <v>0.96250000000000002</v>
      </c>
      <c r="O581" s="99">
        <v>16450</v>
      </c>
      <c r="P581" s="99">
        <v>72108</v>
      </c>
      <c r="Q581" s="99">
        <v>15810.025</v>
      </c>
      <c r="R581" s="99">
        <v>271253</v>
      </c>
      <c r="S581" s="100">
        <v>71.319914939913957</v>
      </c>
    </row>
    <row r="582" spans="1:19" x14ac:dyDescent="0.25">
      <c r="A582" s="97">
        <v>9</v>
      </c>
      <c r="B582" s="99" t="s">
        <v>1602</v>
      </c>
      <c r="C582" s="101">
        <v>10980</v>
      </c>
      <c r="D582" s="99" t="s">
        <v>2576</v>
      </c>
      <c r="E582" s="99" t="s">
        <v>949</v>
      </c>
      <c r="F582" s="99" t="s">
        <v>957</v>
      </c>
      <c r="G582" s="99">
        <v>121</v>
      </c>
      <c r="H582" s="99">
        <v>0</v>
      </c>
      <c r="I582" s="99">
        <v>0</v>
      </c>
      <c r="J582" s="99">
        <v>0</v>
      </c>
      <c r="K582" s="99">
        <v>0</v>
      </c>
      <c r="L582" s="99">
        <v>0</v>
      </c>
      <c r="M582" s="99">
        <v>2</v>
      </c>
      <c r="N582" s="99">
        <v>0.7278</v>
      </c>
      <c r="O582" s="99">
        <v>7381</v>
      </c>
      <c r="P582" s="99">
        <v>24012</v>
      </c>
      <c r="Q582" s="99">
        <v>5372</v>
      </c>
      <c r="R582" s="99">
        <v>167352</v>
      </c>
      <c r="S582" s="100">
        <v>54.368844107324804</v>
      </c>
    </row>
    <row r="583" spans="1:19" x14ac:dyDescent="0.25">
      <c r="A583" s="97">
        <v>9</v>
      </c>
      <c r="B583" s="99" t="s">
        <v>1602</v>
      </c>
      <c r="C583" s="101">
        <v>10973</v>
      </c>
      <c r="D583" s="99" t="s">
        <v>2570</v>
      </c>
      <c r="E583" s="99" t="s">
        <v>949</v>
      </c>
      <c r="F583" s="99" t="s">
        <v>957</v>
      </c>
      <c r="G583" s="99">
        <v>90</v>
      </c>
      <c r="H583" s="99">
        <v>0</v>
      </c>
      <c r="I583" s="99">
        <v>0</v>
      </c>
      <c r="J583" s="99">
        <v>0</v>
      </c>
      <c r="K583" s="99">
        <v>0</v>
      </c>
      <c r="L583" s="99">
        <v>0</v>
      </c>
      <c r="M583" s="99">
        <v>2</v>
      </c>
      <c r="N583" s="99">
        <v>0.63</v>
      </c>
      <c r="O583" s="99">
        <v>7803</v>
      </c>
      <c r="P583" s="99">
        <v>23799</v>
      </c>
      <c r="Q583" s="99">
        <v>4983.74</v>
      </c>
      <c r="R583" s="99">
        <v>190508</v>
      </c>
      <c r="S583" s="100">
        <v>72.447488584474883</v>
      </c>
    </row>
    <row r="584" spans="1:19" x14ac:dyDescent="0.25">
      <c r="A584" s="97">
        <v>9</v>
      </c>
      <c r="B584" s="99" t="s">
        <v>1602</v>
      </c>
      <c r="C584" s="101">
        <v>10974</v>
      </c>
      <c r="D584" s="99" t="s">
        <v>2571</v>
      </c>
      <c r="E584" s="99" t="s">
        <v>949</v>
      </c>
      <c r="F584" s="99" t="s">
        <v>950</v>
      </c>
      <c r="G584" s="99">
        <v>60</v>
      </c>
      <c r="H584" s="99">
        <v>0</v>
      </c>
      <c r="I584" s="99">
        <v>0</v>
      </c>
      <c r="J584" s="99">
        <v>0</v>
      </c>
      <c r="K584" s="99">
        <v>0</v>
      </c>
      <c r="L584" s="99">
        <v>0</v>
      </c>
      <c r="M584" s="99">
        <v>1</v>
      </c>
      <c r="N584" s="99">
        <v>0.75700000000000001</v>
      </c>
      <c r="O584" s="99">
        <v>6457</v>
      </c>
      <c r="P584" s="99">
        <v>20959</v>
      </c>
      <c r="Q584" s="99">
        <v>4887.9489999999996</v>
      </c>
      <c r="R584" s="99">
        <v>157813</v>
      </c>
      <c r="S584" s="100">
        <v>95.703196347031962</v>
      </c>
    </row>
    <row r="585" spans="1:19" x14ac:dyDescent="0.25">
      <c r="A585" s="97">
        <v>9</v>
      </c>
      <c r="B585" s="99" t="s">
        <v>1602</v>
      </c>
      <c r="C585" s="101">
        <v>10975</v>
      </c>
      <c r="D585" s="99" t="s">
        <v>2572</v>
      </c>
      <c r="E585" s="99" t="s">
        <v>949</v>
      </c>
      <c r="F585" s="99" t="s">
        <v>950</v>
      </c>
      <c r="G585" s="99">
        <v>75</v>
      </c>
      <c r="H585" s="99">
        <v>0</v>
      </c>
      <c r="I585" s="99">
        <v>0</v>
      </c>
      <c r="J585" s="99">
        <v>0</v>
      </c>
      <c r="K585" s="99">
        <v>0</v>
      </c>
      <c r="L585" s="99">
        <v>0</v>
      </c>
      <c r="M585" s="99">
        <v>2</v>
      </c>
      <c r="N585" s="99">
        <v>0.6028</v>
      </c>
      <c r="O585" s="99">
        <v>4803</v>
      </c>
      <c r="P585" s="99">
        <v>12835</v>
      </c>
      <c r="Q585" s="99">
        <v>2891.6316000000002</v>
      </c>
      <c r="R585" s="99">
        <v>152003</v>
      </c>
      <c r="S585" s="100">
        <v>46.885844748858446</v>
      </c>
    </row>
    <row r="586" spans="1:19" x14ac:dyDescent="0.25">
      <c r="A586" s="97">
        <v>9</v>
      </c>
      <c r="B586" s="99" t="s">
        <v>1602</v>
      </c>
      <c r="C586" s="101">
        <v>10972</v>
      </c>
      <c r="D586" s="99" t="s">
        <v>2569</v>
      </c>
      <c r="E586" s="99" t="s">
        <v>949</v>
      </c>
      <c r="F586" s="99" t="s">
        <v>954</v>
      </c>
      <c r="G586" s="99">
        <v>77</v>
      </c>
      <c r="H586" s="99">
        <v>0</v>
      </c>
      <c r="I586" s="99">
        <v>0</v>
      </c>
      <c r="J586" s="99">
        <v>0</v>
      </c>
      <c r="K586" s="99">
        <v>0</v>
      </c>
      <c r="L586" s="99">
        <v>0</v>
      </c>
      <c r="M586" s="99">
        <v>1</v>
      </c>
      <c r="N586" s="99">
        <v>0.64500000000000002</v>
      </c>
      <c r="O586" s="99">
        <v>7155</v>
      </c>
      <c r="P586" s="99">
        <v>20091</v>
      </c>
      <c r="Q586" s="99">
        <v>4613.68</v>
      </c>
      <c r="R586" s="99">
        <v>210672</v>
      </c>
      <c r="S586" s="100">
        <v>71.485500800569298</v>
      </c>
    </row>
    <row r="587" spans="1:19" x14ac:dyDescent="0.25">
      <c r="A587" s="97">
        <v>9</v>
      </c>
      <c r="B587" s="99" t="s">
        <v>1602</v>
      </c>
      <c r="C587" s="101">
        <v>10971</v>
      </c>
      <c r="D587" s="99" t="s">
        <v>2568</v>
      </c>
      <c r="E587" s="99" t="s">
        <v>949</v>
      </c>
      <c r="F587" s="99" t="s">
        <v>954</v>
      </c>
      <c r="G587" s="99">
        <v>45</v>
      </c>
      <c r="H587" s="99">
        <v>0</v>
      </c>
      <c r="I587" s="99">
        <v>0</v>
      </c>
      <c r="J587" s="99">
        <v>0</v>
      </c>
      <c r="K587" s="99">
        <v>0</v>
      </c>
      <c r="L587" s="99">
        <v>0</v>
      </c>
      <c r="M587" s="99">
        <v>1</v>
      </c>
      <c r="N587" s="99">
        <v>0.62219999999999998</v>
      </c>
      <c r="O587" s="99">
        <v>3549</v>
      </c>
      <c r="P587" s="99">
        <v>9902</v>
      </c>
      <c r="Q587" s="99">
        <v>2208.1878000000002</v>
      </c>
      <c r="R587" s="99">
        <v>115483</v>
      </c>
      <c r="S587" s="100">
        <v>60.286149162861491</v>
      </c>
    </row>
    <row r="588" spans="1:19" x14ac:dyDescent="0.25">
      <c r="A588" s="97">
        <v>9</v>
      </c>
      <c r="B588" s="99" t="s">
        <v>1602</v>
      </c>
      <c r="C588" s="101">
        <v>10981</v>
      </c>
      <c r="D588" s="99" t="s">
        <v>2577</v>
      </c>
      <c r="E588" s="99" t="s">
        <v>949</v>
      </c>
      <c r="F588" s="99" t="s">
        <v>954</v>
      </c>
      <c r="G588" s="99">
        <v>60</v>
      </c>
      <c r="H588" s="99">
        <v>0</v>
      </c>
      <c r="I588" s="99">
        <v>0</v>
      </c>
      <c r="J588" s="99">
        <v>0</v>
      </c>
      <c r="K588" s="99">
        <v>0</v>
      </c>
      <c r="L588" s="99">
        <v>0</v>
      </c>
      <c r="M588" s="99">
        <v>2</v>
      </c>
      <c r="N588" s="99">
        <v>0.56159999999999999</v>
      </c>
      <c r="O588" s="99">
        <v>5539</v>
      </c>
      <c r="P588" s="99">
        <v>14223</v>
      </c>
      <c r="Q588" s="99">
        <v>3110.7024000000001</v>
      </c>
      <c r="R588" s="99">
        <v>123162</v>
      </c>
      <c r="S588" s="100">
        <v>64.945205479452056</v>
      </c>
    </row>
    <row r="589" spans="1:19" x14ac:dyDescent="0.25">
      <c r="A589" s="97">
        <v>9</v>
      </c>
      <c r="B589" s="99" t="s">
        <v>1602</v>
      </c>
      <c r="C589" s="101">
        <v>10977</v>
      </c>
      <c r="D589" s="99" t="s">
        <v>2574</v>
      </c>
      <c r="E589" s="99" t="s">
        <v>949</v>
      </c>
      <c r="F589" s="99" t="s">
        <v>954</v>
      </c>
      <c r="G589" s="99">
        <v>30</v>
      </c>
      <c r="H589" s="99">
        <v>0</v>
      </c>
      <c r="I589" s="99">
        <v>0</v>
      </c>
      <c r="J589" s="99">
        <v>0</v>
      </c>
      <c r="K589" s="99">
        <v>0</v>
      </c>
      <c r="L589" s="99">
        <v>0</v>
      </c>
      <c r="M589" s="99">
        <v>1</v>
      </c>
      <c r="N589" s="99">
        <v>0.5847</v>
      </c>
      <c r="O589" s="99">
        <v>2485</v>
      </c>
      <c r="P589" s="99">
        <v>8882</v>
      </c>
      <c r="Q589" s="99">
        <v>1452.9794999999999</v>
      </c>
      <c r="R589" s="99">
        <v>82965</v>
      </c>
      <c r="S589" s="100">
        <v>81.114155251141554</v>
      </c>
    </row>
    <row r="590" spans="1:19" x14ac:dyDescent="0.25">
      <c r="A590" s="97">
        <v>9</v>
      </c>
      <c r="B590" s="99" t="s">
        <v>1602</v>
      </c>
      <c r="C590" s="101">
        <v>10983</v>
      </c>
      <c r="D590" s="99" t="s">
        <v>2579</v>
      </c>
      <c r="E590" s="99" t="s">
        <v>949</v>
      </c>
      <c r="F590" s="99" t="s">
        <v>954</v>
      </c>
      <c r="G590" s="99">
        <v>30</v>
      </c>
      <c r="H590" s="99">
        <v>0</v>
      </c>
      <c r="I590" s="99">
        <v>0</v>
      </c>
      <c r="J590" s="99">
        <v>0</v>
      </c>
      <c r="K590" s="99">
        <v>0</v>
      </c>
      <c r="L590" s="99">
        <v>0</v>
      </c>
      <c r="M590" s="99">
        <v>1</v>
      </c>
      <c r="N590" s="99">
        <v>0.69059999999999999</v>
      </c>
      <c r="O590" s="99">
        <v>2177</v>
      </c>
      <c r="P590" s="99">
        <v>6762</v>
      </c>
      <c r="Q590" s="99">
        <v>1503.4362000000001</v>
      </c>
      <c r="R590" s="99">
        <v>65682</v>
      </c>
      <c r="S590" s="100">
        <v>61.753424657534246</v>
      </c>
    </row>
    <row r="591" spans="1:19" x14ac:dyDescent="0.25">
      <c r="A591" s="97">
        <v>9</v>
      </c>
      <c r="B591" s="99" t="s">
        <v>1602</v>
      </c>
      <c r="C591" s="101">
        <v>10970</v>
      </c>
      <c r="D591" s="99" t="s">
        <v>2567</v>
      </c>
      <c r="E591" s="99" t="s">
        <v>949</v>
      </c>
      <c r="F591" s="99" t="s">
        <v>954</v>
      </c>
      <c r="G591" s="99">
        <v>50</v>
      </c>
      <c r="H591" s="99">
        <v>0</v>
      </c>
      <c r="I591" s="99">
        <v>0</v>
      </c>
      <c r="J591" s="99">
        <v>0</v>
      </c>
      <c r="K591" s="99">
        <v>0</v>
      </c>
      <c r="L591" s="99">
        <v>0</v>
      </c>
      <c r="M591" s="99">
        <v>1</v>
      </c>
      <c r="N591" s="99">
        <v>0.58130000000000004</v>
      </c>
      <c r="O591" s="99">
        <v>4225</v>
      </c>
      <c r="P591" s="99">
        <v>13554</v>
      </c>
      <c r="Q591" s="99">
        <v>2455.9924999999998</v>
      </c>
      <c r="R591" s="99">
        <v>113443</v>
      </c>
      <c r="S591" s="100">
        <v>74.268493150684932</v>
      </c>
    </row>
    <row r="592" spans="1:19" x14ac:dyDescent="0.25">
      <c r="A592" s="97">
        <v>9</v>
      </c>
      <c r="B592" s="99" t="s">
        <v>1602</v>
      </c>
      <c r="C592" s="101">
        <v>10979</v>
      </c>
      <c r="D592" s="99" t="s">
        <v>2575</v>
      </c>
      <c r="E592" s="99" t="s">
        <v>949</v>
      </c>
      <c r="F592" s="99" t="s">
        <v>954</v>
      </c>
      <c r="G592" s="99">
        <v>30</v>
      </c>
      <c r="H592" s="99">
        <v>0</v>
      </c>
      <c r="I592" s="99">
        <v>0</v>
      </c>
      <c r="J592" s="99">
        <v>0</v>
      </c>
      <c r="K592" s="99">
        <v>0</v>
      </c>
      <c r="L592" s="99">
        <v>0</v>
      </c>
      <c r="M592" s="99">
        <v>1</v>
      </c>
      <c r="N592" s="99">
        <v>0.64</v>
      </c>
      <c r="O592" s="99">
        <v>3838</v>
      </c>
      <c r="P592" s="99">
        <v>11077</v>
      </c>
      <c r="Q592" s="99">
        <v>2294.98</v>
      </c>
      <c r="R592" s="99">
        <v>116891</v>
      </c>
      <c r="S592" s="100">
        <v>101.15981735159818</v>
      </c>
    </row>
    <row r="593" spans="1:19" x14ac:dyDescent="0.25">
      <c r="A593" s="97">
        <v>9</v>
      </c>
      <c r="B593" s="99" t="s">
        <v>1602</v>
      </c>
      <c r="C593" s="101">
        <v>10982</v>
      </c>
      <c r="D593" s="99" t="s">
        <v>2578</v>
      </c>
      <c r="E593" s="99" t="s">
        <v>949</v>
      </c>
      <c r="F593" s="99" t="s">
        <v>954</v>
      </c>
      <c r="G593" s="99">
        <v>30</v>
      </c>
      <c r="H593" s="99">
        <v>0</v>
      </c>
      <c r="I593" s="99">
        <v>0</v>
      </c>
      <c r="J593" s="99">
        <v>0</v>
      </c>
      <c r="K593" s="99">
        <v>0</v>
      </c>
      <c r="L593" s="99">
        <v>0</v>
      </c>
      <c r="M593" s="99">
        <v>1</v>
      </c>
      <c r="N593" s="99">
        <v>0.66749999999999998</v>
      </c>
      <c r="O593" s="99">
        <v>2468</v>
      </c>
      <c r="P593" s="99">
        <v>8403</v>
      </c>
      <c r="Q593" s="99">
        <v>1647.39</v>
      </c>
      <c r="R593" s="99">
        <v>72040</v>
      </c>
      <c r="S593" s="100">
        <v>76.739726027397253</v>
      </c>
    </row>
    <row r="594" spans="1:19" x14ac:dyDescent="0.25">
      <c r="A594" s="97">
        <v>9</v>
      </c>
      <c r="B594" s="99" t="s">
        <v>1602</v>
      </c>
      <c r="C594" s="101">
        <v>10976</v>
      </c>
      <c r="D594" s="99" t="s">
        <v>2573</v>
      </c>
      <c r="E594" s="99" t="s">
        <v>949</v>
      </c>
      <c r="F594" s="99" t="s">
        <v>954</v>
      </c>
      <c r="G594" s="99">
        <v>30</v>
      </c>
      <c r="H594" s="99">
        <v>0</v>
      </c>
      <c r="I594" s="99">
        <v>0</v>
      </c>
      <c r="J594" s="99">
        <v>0</v>
      </c>
      <c r="K594" s="99">
        <v>0</v>
      </c>
      <c r="L594" s="99">
        <v>0</v>
      </c>
      <c r="M594" s="99">
        <v>1</v>
      </c>
      <c r="N594" s="99">
        <v>0.58930000000000005</v>
      </c>
      <c r="O594" s="99">
        <v>3084</v>
      </c>
      <c r="P594" s="99">
        <v>12774</v>
      </c>
      <c r="Q594" s="99">
        <v>1817.4012</v>
      </c>
      <c r="R594" s="99">
        <v>90154</v>
      </c>
      <c r="S594" s="100">
        <v>116.65753424657534</v>
      </c>
    </row>
    <row r="595" spans="1:19" x14ac:dyDescent="0.25">
      <c r="A595" s="97">
        <v>9</v>
      </c>
      <c r="B595" s="99" t="s">
        <v>1602</v>
      </c>
      <c r="C595" s="101">
        <v>4007</v>
      </c>
      <c r="D595" s="99" t="s">
        <v>2565</v>
      </c>
      <c r="E595" s="99" t="s">
        <v>949</v>
      </c>
      <c r="F595" s="99" t="s">
        <v>976</v>
      </c>
      <c r="G595" s="99">
        <v>10</v>
      </c>
      <c r="H595" s="99">
        <v>0</v>
      </c>
      <c r="I595" s="99">
        <v>0</v>
      </c>
      <c r="J595" s="99">
        <v>0</v>
      </c>
      <c r="K595" s="99">
        <v>0</v>
      </c>
      <c r="L595" s="99">
        <v>0</v>
      </c>
      <c r="M595" s="99">
        <v>0</v>
      </c>
      <c r="N595" s="99">
        <v>0.45400000000000001</v>
      </c>
      <c r="O595" s="99">
        <v>509</v>
      </c>
      <c r="P595" s="99">
        <v>1524</v>
      </c>
      <c r="Q595" s="99">
        <v>267.83999999999997</v>
      </c>
      <c r="R595" s="99">
        <v>44502</v>
      </c>
      <c r="S595" s="100">
        <v>41.753424657534246</v>
      </c>
    </row>
    <row r="596" spans="1:19" ht="42" x14ac:dyDescent="0.25">
      <c r="A596" s="97">
        <v>9</v>
      </c>
      <c r="B596" s="99" t="s">
        <v>1619</v>
      </c>
      <c r="C596" s="101">
        <v>10666</v>
      </c>
      <c r="D596" s="99" t="s">
        <v>2580</v>
      </c>
      <c r="E596" s="99" t="s">
        <v>945</v>
      </c>
      <c r="F596" s="99" t="s">
        <v>946</v>
      </c>
      <c r="G596" s="99">
        <v>1278</v>
      </c>
      <c r="H596" s="99">
        <v>10</v>
      </c>
      <c r="I596" s="99">
        <v>20</v>
      </c>
      <c r="J596" s="99">
        <v>22</v>
      </c>
      <c r="K596" s="99">
        <v>83</v>
      </c>
      <c r="L596" s="99">
        <v>135</v>
      </c>
      <c r="M596" s="99">
        <v>31</v>
      </c>
      <c r="N596" s="99">
        <v>2.3589000000000002</v>
      </c>
      <c r="O596" s="99">
        <v>109965</v>
      </c>
      <c r="P596" s="99">
        <v>598459</v>
      </c>
      <c r="Q596" s="99">
        <v>259395.33</v>
      </c>
      <c r="R596" s="99">
        <v>1021013</v>
      </c>
      <c r="S596" s="100">
        <v>128.29528158295281</v>
      </c>
    </row>
    <row r="597" spans="1:19" ht="42" x14ac:dyDescent="0.25">
      <c r="A597" s="97">
        <v>9</v>
      </c>
      <c r="B597" s="99" t="s">
        <v>1619</v>
      </c>
      <c r="C597" s="101">
        <v>23839</v>
      </c>
      <c r="D597" s="99" t="s">
        <v>2608</v>
      </c>
      <c r="E597" s="99" t="s">
        <v>982</v>
      </c>
      <c r="F597" s="99" t="s">
        <v>983</v>
      </c>
      <c r="G597" s="99">
        <v>200</v>
      </c>
      <c r="H597" s="99">
        <v>6</v>
      </c>
      <c r="I597" s="99">
        <v>1</v>
      </c>
      <c r="J597" s="99">
        <v>0</v>
      </c>
      <c r="K597" s="99">
        <v>0</v>
      </c>
      <c r="L597" s="99">
        <v>7</v>
      </c>
      <c r="M597" s="99">
        <v>4</v>
      </c>
      <c r="N597" s="99">
        <v>1.0983000000000001</v>
      </c>
      <c r="O597" s="99">
        <v>17196</v>
      </c>
      <c r="P597" s="99">
        <v>61663</v>
      </c>
      <c r="Q597" s="99">
        <v>18886.3668</v>
      </c>
      <c r="R597" s="99">
        <v>244642</v>
      </c>
      <c r="S597" s="100">
        <v>84.469863013698628</v>
      </c>
    </row>
    <row r="598" spans="1:19" x14ac:dyDescent="0.25">
      <c r="A598" s="97">
        <v>9</v>
      </c>
      <c r="B598" s="99" t="s">
        <v>1619</v>
      </c>
      <c r="C598" s="101">
        <v>10890</v>
      </c>
      <c r="D598" s="99" t="s">
        <v>2600</v>
      </c>
      <c r="E598" s="99" t="s">
        <v>982</v>
      </c>
      <c r="F598" s="99" t="s">
        <v>983</v>
      </c>
      <c r="G598" s="99">
        <v>239</v>
      </c>
      <c r="H598" s="99">
        <v>7</v>
      </c>
      <c r="I598" s="99">
        <v>0</v>
      </c>
      <c r="J598" s="99">
        <v>0</v>
      </c>
      <c r="K598" s="99">
        <v>0</v>
      </c>
      <c r="L598" s="99">
        <v>7</v>
      </c>
      <c r="M598" s="99">
        <v>4</v>
      </c>
      <c r="N598" s="99">
        <v>0.96870000000000001</v>
      </c>
      <c r="O598" s="99">
        <v>19032</v>
      </c>
      <c r="P598" s="99">
        <v>77887</v>
      </c>
      <c r="Q598" s="99">
        <v>18436.330000000002</v>
      </c>
      <c r="R598" s="99">
        <v>360489</v>
      </c>
      <c r="S598" s="100">
        <v>89.28411761334327</v>
      </c>
    </row>
    <row r="599" spans="1:19" x14ac:dyDescent="0.25">
      <c r="A599" s="97">
        <v>9</v>
      </c>
      <c r="B599" s="99" t="s">
        <v>1619</v>
      </c>
      <c r="C599" s="101">
        <v>10871</v>
      </c>
      <c r="D599" s="99" t="s">
        <v>2581</v>
      </c>
      <c r="E599" s="99" t="s">
        <v>949</v>
      </c>
      <c r="F599" s="99" t="s">
        <v>957</v>
      </c>
      <c r="G599" s="99">
        <v>120</v>
      </c>
      <c r="H599" s="99">
        <v>0</v>
      </c>
      <c r="I599" s="99">
        <v>0</v>
      </c>
      <c r="J599" s="99">
        <v>0</v>
      </c>
      <c r="K599" s="99">
        <v>0</v>
      </c>
      <c r="L599" s="99">
        <v>0</v>
      </c>
      <c r="M599" s="99">
        <v>2</v>
      </c>
      <c r="N599" s="99">
        <v>0.73380000000000001</v>
      </c>
      <c r="O599" s="99">
        <v>10477</v>
      </c>
      <c r="P599" s="99">
        <v>38721</v>
      </c>
      <c r="Q599" s="99">
        <v>7688.0226000000002</v>
      </c>
      <c r="R599" s="99">
        <v>199099</v>
      </c>
      <c r="S599" s="100">
        <v>88.404109589041099</v>
      </c>
    </row>
    <row r="600" spans="1:19" x14ac:dyDescent="0.25">
      <c r="A600" s="97">
        <v>9</v>
      </c>
      <c r="B600" s="99" t="s">
        <v>1619</v>
      </c>
      <c r="C600" s="101">
        <v>10876</v>
      </c>
      <c r="D600" s="99" t="s">
        <v>2586</v>
      </c>
      <c r="E600" s="99" t="s">
        <v>949</v>
      </c>
      <c r="F600" s="99" t="s">
        <v>957</v>
      </c>
      <c r="G600" s="99">
        <v>91</v>
      </c>
      <c r="H600" s="99">
        <v>0</v>
      </c>
      <c r="I600" s="99">
        <v>0</v>
      </c>
      <c r="J600" s="99">
        <v>0</v>
      </c>
      <c r="K600" s="99">
        <v>0</v>
      </c>
      <c r="L600" s="99">
        <v>0</v>
      </c>
      <c r="M600" s="99">
        <v>2</v>
      </c>
      <c r="N600" s="99">
        <v>0.67020000000000002</v>
      </c>
      <c r="O600" s="99">
        <v>8881</v>
      </c>
      <c r="P600" s="99">
        <v>24489</v>
      </c>
      <c r="Q600" s="99">
        <v>5952.38</v>
      </c>
      <c r="R600" s="99">
        <v>198339</v>
      </c>
      <c r="S600" s="100">
        <v>73.728737016408246</v>
      </c>
    </row>
    <row r="601" spans="1:19" x14ac:dyDescent="0.25">
      <c r="A601" s="97">
        <v>9</v>
      </c>
      <c r="B601" s="99" t="s">
        <v>1619</v>
      </c>
      <c r="C601" s="101">
        <v>10877</v>
      </c>
      <c r="D601" s="99" t="s">
        <v>2587</v>
      </c>
      <c r="E601" s="99" t="s">
        <v>949</v>
      </c>
      <c r="F601" s="99" t="s">
        <v>957</v>
      </c>
      <c r="G601" s="99">
        <v>125</v>
      </c>
      <c r="H601" s="99">
        <v>0</v>
      </c>
      <c r="I601" s="99">
        <v>0</v>
      </c>
      <c r="J601" s="99">
        <v>0</v>
      </c>
      <c r="K601" s="99">
        <v>0</v>
      </c>
      <c r="L601" s="99">
        <v>0</v>
      </c>
      <c r="M601" s="99">
        <v>2</v>
      </c>
      <c r="N601" s="99">
        <v>0.85299999999999998</v>
      </c>
      <c r="O601" s="99">
        <v>9517</v>
      </c>
      <c r="P601" s="99">
        <v>25531</v>
      </c>
      <c r="Q601" s="99">
        <v>8003.29</v>
      </c>
      <c r="R601" s="99">
        <v>227733</v>
      </c>
      <c r="S601" s="100">
        <v>55.958356164383559</v>
      </c>
    </row>
    <row r="602" spans="1:19" x14ac:dyDescent="0.25">
      <c r="A602" s="97">
        <v>9</v>
      </c>
      <c r="B602" s="99" t="s">
        <v>1619</v>
      </c>
      <c r="C602" s="101">
        <v>10881</v>
      </c>
      <c r="D602" s="99" t="s">
        <v>2591</v>
      </c>
      <c r="E602" s="99" t="s">
        <v>949</v>
      </c>
      <c r="F602" s="99" t="s">
        <v>957</v>
      </c>
      <c r="G602" s="99">
        <v>152</v>
      </c>
      <c r="H602" s="99">
        <v>5</v>
      </c>
      <c r="I602" s="99">
        <v>0</v>
      </c>
      <c r="J602" s="99">
        <v>0</v>
      </c>
      <c r="K602" s="99">
        <v>0</v>
      </c>
      <c r="L602" s="99">
        <v>5</v>
      </c>
      <c r="M602" s="99">
        <v>3</v>
      </c>
      <c r="N602" s="99">
        <v>0.75590000000000002</v>
      </c>
      <c r="O602" s="99">
        <v>13549</v>
      </c>
      <c r="P602" s="99">
        <v>46148</v>
      </c>
      <c r="Q602" s="99">
        <v>10214.68</v>
      </c>
      <c r="R602" s="99">
        <v>219437</v>
      </c>
      <c r="S602" s="100">
        <v>83.179524152847875</v>
      </c>
    </row>
    <row r="603" spans="1:19" x14ac:dyDescent="0.25">
      <c r="A603" s="97">
        <v>9</v>
      </c>
      <c r="B603" s="99" t="s">
        <v>1619</v>
      </c>
      <c r="C603" s="101">
        <v>10884</v>
      </c>
      <c r="D603" s="99" t="s">
        <v>2594</v>
      </c>
      <c r="E603" s="99" t="s">
        <v>949</v>
      </c>
      <c r="F603" s="99" t="s">
        <v>957</v>
      </c>
      <c r="G603" s="99">
        <v>209</v>
      </c>
      <c r="H603" s="99">
        <v>7</v>
      </c>
      <c r="I603" s="99">
        <v>0</v>
      </c>
      <c r="J603" s="99">
        <v>0</v>
      </c>
      <c r="K603" s="99">
        <v>0</v>
      </c>
      <c r="L603" s="99">
        <v>7</v>
      </c>
      <c r="M603" s="99">
        <v>5</v>
      </c>
      <c r="N603" s="99">
        <v>0.9143</v>
      </c>
      <c r="O603" s="99">
        <v>16438</v>
      </c>
      <c r="P603" s="99">
        <v>53723</v>
      </c>
      <c r="Q603" s="99">
        <v>15026.46</v>
      </c>
      <c r="R603" s="99">
        <v>235359</v>
      </c>
      <c r="S603" s="100">
        <v>70.424067641082786</v>
      </c>
    </row>
    <row r="604" spans="1:19" x14ac:dyDescent="0.25">
      <c r="A604" s="97">
        <v>9</v>
      </c>
      <c r="B604" s="99" t="s">
        <v>1619</v>
      </c>
      <c r="C604" s="101">
        <v>10875</v>
      </c>
      <c r="D604" s="99" t="s">
        <v>2585</v>
      </c>
      <c r="E604" s="99" t="s">
        <v>949</v>
      </c>
      <c r="F604" s="99" t="s">
        <v>950</v>
      </c>
      <c r="G604" s="99">
        <v>64</v>
      </c>
      <c r="H604" s="99">
        <v>0</v>
      </c>
      <c r="I604" s="99">
        <v>0</v>
      </c>
      <c r="J604" s="99">
        <v>0</v>
      </c>
      <c r="K604" s="99">
        <v>0</v>
      </c>
      <c r="L604" s="99">
        <v>0</v>
      </c>
      <c r="M604" s="99">
        <v>1</v>
      </c>
      <c r="N604" s="99">
        <v>0.74370000000000003</v>
      </c>
      <c r="O604" s="99">
        <v>4993</v>
      </c>
      <c r="P604" s="99">
        <v>17674</v>
      </c>
      <c r="Q604" s="99">
        <v>3713.2941000000001</v>
      </c>
      <c r="R604" s="99">
        <v>126696</v>
      </c>
      <c r="S604" s="100">
        <v>75.659246575342465</v>
      </c>
    </row>
    <row r="605" spans="1:19" x14ac:dyDescent="0.25">
      <c r="A605" s="97">
        <v>9</v>
      </c>
      <c r="B605" s="99" t="s">
        <v>1619</v>
      </c>
      <c r="C605" s="101">
        <v>10886</v>
      </c>
      <c r="D605" s="99" t="s">
        <v>2596</v>
      </c>
      <c r="E605" s="99" t="s">
        <v>949</v>
      </c>
      <c r="F605" s="99" t="s">
        <v>950</v>
      </c>
      <c r="G605" s="99">
        <v>89</v>
      </c>
      <c r="H605" s="99">
        <v>0</v>
      </c>
      <c r="I605" s="99">
        <v>0</v>
      </c>
      <c r="J605" s="99">
        <v>0</v>
      </c>
      <c r="K605" s="99">
        <v>0</v>
      </c>
      <c r="L605" s="99">
        <v>0</v>
      </c>
      <c r="M605" s="99">
        <v>1</v>
      </c>
      <c r="N605" s="99">
        <v>0.71379999999999999</v>
      </c>
      <c r="O605" s="99">
        <v>6341</v>
      </c>
      <c r="P605" s="99">
        <v>18897</v>
      </c>
      <c r="Q605" s="99">
        <v>4526.2057999999997</v>
      </c>
      <c r="R605" s="99">
        <v>161300</v>
      </c>
      <c r="S605" s="100">
        <v>58.171463752501154</v>
      </c>
    </row>
    <row r="606" spans="1:19" x14ac:dyDescent="0.25">
      <c r="A606" s="97">
        <v>9</v>
      </c>
      <c r="B606" s="99" t="s">
        <v>1619</v>
      </c>
      <c r="C606" s="101">
        <v>10882</v>
      </c>
      <c r="D606" s="99" t="s">
        <v>2592</v>
      </c>
      <c r="E606" s="99" t="s">
        <v>949</v>
      </c>
      <c r="F606" s="99" t="s">
        <v>950</v>
      </c>
      <c r="G606" s="99">
        <v>65</v>
      </c>
      <c r="H606" s="99">
        <v>0</v>
      </c>
      <c r="I606" s="99">
        <v>0</v>
      </c>
      <c r="J606" s="99">
        <v>0</v>
      </c>
      <c r="K606" s="99">
        <v>0</v>
      </c>
      <c r="L606" s="99">
        <v>0</v>
      </c>
      <c r="M606" s="99">
        <v>2</v>
      </c>
      <c r="N606" s="99">
        <v>0.65980000000000005</v>
      </c>
      <c r="O606" s="99">
        <v>6926</v>
      </c>
      <c r="P606" s="99">
        <v>18918</v>
      </c>
      <c r="Q606" s="99">
        <v>4569.7748000000001</v>
      </c>
      <c r="R606" s="99">
        <v>156253</v>
      </c>
      <c r="S606" s="100">
        <v>79.738672286617486</v>
      </c>
    </row>
    <row r="607" spans="1:19" x14ac:dyDescent="0.25">
      <c r="A607" s="97">
        <v>9</v>
      </c>
      <c r="B607" s="99" t="s">
        <v>1619</v>
      </c>
      <c r="C607" s="101">
        <v>10883</v>
      </c>
      <c r="D607" s="99" t="s">
        <v>2593</v>
      </c>
      <c r="E607" s="99" t="s">
        <v>949</v>
      </c>
      <c r="F607" s="99" t="s">
        <v>950</v>
      </c>
      <c r="G607" s="99">
        <v>90</v>
      </c>
      <c r="H607" s="99">
        <v>0</v>
      </c>
      <c r="I607" s="99">
        <v>0</v>
      </c>
      <c r="J607" s="99">
        <v>0</v>
      </c>
      <c r="K607" s="99">
        <v>0</v>
      </c>
      <c r="L607" s="99">
        <v>0</v>
      </c>
      <c r="M607" s="99">
        <v>3</v>
      </c>
      <c r="N607" s="99">
        <v>0.69120000000000004</v>
      </c>
      <c r="O607" s="99">
        <v>8934</v>
      </c>
      <c r="P607" s="99">
        <v>27406</v>
      </c>
      <c r="Q607" s="99">
        <v>6175.1808000000001</v>
      </c>
      <c r="R607" s="99">
        <v>210008</v>
      </c>
      <c r="S607" s="100">
        <v>83.427701674277017</v>
      </c>
    </row>
    <row r="608" spans="1:19" x14ac:dyDescent="0.25">
      <c r="A608" s="97">
        <v>9</v>
      </c>
      <c r="B608" s="99" t="s">
        <v>1619</v>
      </c>
      <c r="C608" s="101">
        <v>10889</v>
      </c>
      <c r="D608" s="99" t="s">
        <v>2599</v>
      </c>
      <c r="E608" s="99" t="s">
        <v>949</v>
      </c>
      <c r="F608" s="99" t="s">
        <v>950</v>
      </c>
      <c r="G608" s="99">
        <v>135</v>
      </c>
      <c r="H608" s="99">
        <v>0</v>
      </c>
      <c r="I608" s="99">
        <v>0</v>
      </c>
      <c r="J608" s="99">
        <v>0</v>
      </c>
      <c r="K608" s="99">
        <v>0</v>
      </c>
      <c r="L608" s="99">
        <v>0</v>
      </c>
      <c r="M608" s="99">
        <v>3</v>
      </c>
      <c r="N608" s="99">
        <v>0.71489999999999998</v>
      </c>
      <c r="O608" s="99">
        <v>10205</v>
      </c>
      <c r="P608" s="99">
        <v>33698</v>
      </c>
      <c r="Q608" s="99">
        <v>7295.5545000000002</v>
      </c>
      <c r="R608" s="99">
        <v>237104</v>
      </c>
      <c r="S608" s="100">
        <v>68.387620497209539</v>
      </c>
    </row>
    <row r="609" spans="1:19" x14ac:dyDescent="0.25">
      <c r="A609" s="97">
        <v>9</v>
      </c>
      <c r="B609" s="99" t="s">
        <v>1619</v>
      </c>
      <c r="C609" s="101">
        <v>10887</v>
      </c>
      <c r="D609" s="99" t="s">
        <v>2597</v>
      </c>
      <c r="E609" s="99" t="s">
        <v>949</v>
      </c>
      <c r="F609" s="99" t="s">
        <v>950</v>
      </c>
      <c r="G609" s="99">
        <v>121</v>
      </c>
      <c r="H609" s="99">
        <v>0</v>
      </c>
      <c r="I609" s="99">
        <v>0</v>
      </c>
      <c r="J609" s="99">
        <v>0</v>
      </c>
      <c r="K609" s="99">
        <v>0</v>
      </c>
      <c r="L609" s="99">
        <v>0</v>
      </c>
      <c r="M609" s="99">
        <v>2</v>
      </c>
      <c r="N609" s="99">
        <v>0.78690000000000004</v>
      </c>
      <c r="O609" s="99">
        <v>6954</v>
      </c>
      <c r="P609" s="99">
        <v>25860</v>
      </c>
      <c r="Q609" s="99">
        <v>5472.1026000000002</v>
      </c>
      <c r="R609" s="99">
        <v>188635</v>
      </c>
      <c r="S609" s="100">
        <v>58.553152949167895</v>
      </c>
    </row>
    <row r="610" spans="1:19" x14ac:dyDescent="0.25">
      <c r="A610" s="97">
        <v>9</v>
      </c>
      <c r="B610" s="99" t="s">
        <v>1619</v>
      </c>
      <c r="C610" s="101">
        <v>10892</v>
      </c>
      <c r="D610" s="99" t="s">
        <v>2602</v>
      </c>
      <c r="E610" s="99" t="s">
        <v>949</v>
      </c>
      <c r="F610" s="99" t="s">
        <v>954</v>
      </c>
      <c r="G610" s="99">
        <v>30</v>
      </c>
      <c r="H610" s="99">
        <v>0</v>
      </c>
      <c r="I610" s="99">
        <v>0</v>
      </c>
      <c r="J610" s="99">
        <v>0</v>
      </c>
      <c r="K610" s="99">
        <v>0</v>
      </c>
      <c r="L610" s="99">
        <v>0</v>
      </c>
      <c r="M610" s="99">
        <v>1</v>
      </c>
      <c r="N610" s="99">
        <v>0.64170000000000005</v>
      </c>
      <c r="O610" s="99">
        <v>2169</v>
      </c>
      <c r="P610" s="99">
        <v>5553</v>
      </c>
      <c r="Q610" s="99">
        <v>1391.8472999999999</v>
      </c>
      <c r="R610" s="99">
        <v>83098</v>
      </c>
      <c r="S610" s="100">
        <v>50.712328767123289</v>
      </c>
    </row>
    <row r="611" spans="1:19" x14ac:dyDescent="0.25">
      <c r="A611" s="97">
        <v>9</v>
      </c>
      <c r="B611" s="99" t="s">
        <v>1619</v>
      </c>
      <c r="C611" s="101">
        <v>10888</v>
      </c>
      <c r="D611" s="99" t="s">
        <v>2598</v>
      </c>
      <c r="E611" s="99" t="s">
        <v>949</v>
      </c>
      <c r="F611" s="99" t="s">
        <v>954</v>
      </c>
      <c r="G611" s="99">
        <v>34</v>
      </c>
      <c r="H611" s="99">
        <v>0</v>
      </c>
      <c r="I611" s="99">
        <v>0</v>
      </c>
      <c r="J611" s="99">
        <v>0</v>
      </c>
      <c r="K611" s="99">
        <v>0</v>
      </c>
      <c r="L611" s="99">
        <v>0</v>
      </c>
      <c r="M611" s="99">
        <v>1</v>
      </c>
      <c r="N611" s="99">
        <v>0.64890000000000003</v>
      </c>
      <c r="O611" s="99">
        <v>2872</v>
      </c>
      <c r="P611" s="99">
        <v>8431</v>
      </c>
      <c r="Q611" s="99">
        <v>1865.59</v>
      </c>
      <c r="R611" s="99">
        <v>67948</v>
      </c>
      <c r="S611" s="100">
        <v>67.937147461724422</v>
      </c>
    </row>
    <row r="612" spans="1:19" x14ac:dyDescent="0.25">
      <c r="A612" s="97">
        <v>9</v>
      </c>
      <c r="B612" s="99" t="s">
        <v>1619</v>
      </c>
      <c r="C612" s="101">
        <v>10880</v>
      </c>
      <c r="D612" s="99" t="s">
        <v>2590</v>
      </c>
      <c r="E612" s="99" t="s">
        <v>949</v>
      </c>
      <c r="F612" s="99" t="s">
        <v>954</v>
      </c>
      <c r="G612" s="99">
        <v>54</v>
      </c>
      <c r="H612" s="99">
        <v>0</v>
      </c>
      <c r="I612" s="99">
        <v>0</v>
      </c>
      <c r="J612" s="99">
        <v>0</v>
      </c>
      <c r="K612" s="99">
        <v>0</v>
      </c>
      <c r="L612" s="99">
        <v>0</v>
      </c>
      <c r="M612" s="99">
        <v>1</v>
      </c>
      <c r="N612" s="99">
        <v>0.6129</v>
      </c>
      <c r="O612" s="99">
        <v>3364</v>
      </c>
      <c r="P612" s="99">
        <v>10717</v>
      </c>
      <c r="Q612" s="99">
        <v>2061.7955999999999</v>
      </c>
      <c r="R612" s="99">
        <v>120036</v>
      </c>
      <c r="S612" s="100">
        <v>54.373414510400814</v>
      </c>
    </row>
    <row r="613" spans="1:19" x14ac:dyDescent="0.25">
      <c r="A613" s="97">
        <v>9</v>
      </c>
      <c r="B613" s="99" t="s">
        <v>1619</v>
      </c>
      <c r="C613" s="101">
        <v>10873</v>
      </c>
      <c r="D613" s="99" t="s">
        <v>2583</v>
      </c>
      <c r="E613" s="99" t="s">
        <v>949</v>
      </c>
      <c r="F613" s="99" t="s">
        <v>954</v>
      </c>
      <c r="G613" s="99">
        <v>60</v>
      </c>
      <c r="H613" s="99">
        <v>0</v>
      </c>
      <c r="I613" s="99">
        <v>0</v>
      </c>
      <c r="J613" s="99">
        <v>0</v>
      </c>
      <c r="K613" s="99">
        <v>0</v>
      </c>
      <c r="L613" s="99">
        <v>0</v>
      </c>
      <c r="M613" s="99">
        <v>1</v>
      </c>
      <c r="N613" s="99">
        <v>0.63149999999999995</v>
      </c>
      <c r="O613" s="99">
        <v>4320</v>
      </c>
      <c r="P613" s="99">
        <v>13206</v>
      </c>
      <c r="Q613" s="99">
        <v>2728.15</v>
      </c>
      <c r="R613" s="99">
        <v>123082</v>
      </c>
      <c r="S613" s="100">
        <v>60.301369863013697</v>
      </c>
    </row>
    <row r="614" spans="1:19" ht="63" x14ac:dyDescent="0.25">
      <c r="A614" s="97">
        <v>9</v>
      </c>
      <c r="B614" s="99" t="s">
        <v>1619</v>
      </c>
      <c r="C614" s="101">
        <v>11602</v>
      </c>
      <c r="D614" s="99" t="s">
        <v>2605</v>
      </c>
      <c r="E614" s="99" t="s">
        <v>949</v>
      </c>
      <c r="F614" s="99" t="s">
        <v>954</v>
      </c>
      <c r="G614" s="99">
        <v>30</v>
      </c>
      <c r="H614" s="99">
        <v>0</v>
      </c>
      <c r="I614" s="99">
        <v>0</v>
      </c>
      <c r="J614" s="99">
        <v>0</v>
      </c>
      <c r="K614" s="99">
        <v>0</v>
      </c>
      <c r="L614" s="99">
        <v>0</v>
      </c>
      <c r="M614" s="99">
        <v>1</v>
      </c>
      <c r="N614" s="99">
        <v>0.86419999999999997</v>
      </c>
      <c r="O614" s="99">
        <v>2232</v>
      </c>
      <c r="P614" s="99">
        <v>6543</v>
      </c>
      <c r="Q614" s="99">
        <v>1928.8943999999999</v>
      </c>
      <c r="R614" s="99">
        <v>64841</v>
      </c>
      <c r="S614" s="100">
        <v>59.753424657534246</v>
      </c>
    </row>
    <row r="615" spans="1:19" x14ac:dyDescent="0.25">
      <c r="A615" s="97">
        <v>9</v>
      </c>
      <c r="B615" s="99" t="s">
        <v>1619</v>
      </c>
      <c r="C615" s="101">
        <v>10893</v>
      </c>
      <c r="D615" s="99" t="s">
        <v>2603</v>
      </c>
      <c r="E615" s="99" t="s">
        <v>949</v>
      </c>
      <c r="F615" s="99" t="s">
        <v>954</v>
      </c>
      <c r="G615" s="99">
        <v>49</v>
      </c>
      <c r="H615" s="99">
        <v>0</v>
      </c>
      <c r="I615" s="99">
        <v>0</v>
      </c>
      <c r="J615" s="99">
        <v>0</v>
      </c>
      <c r="K615" s="99">
        <v>0</v>
      </c>
      <c r="L615" s="99">
        <v>0</v>
      </c>
      <c r="M615" s="99">
        <v>1</v>
      </c>
      <c r="N615" s="99">
        <v>0.69330000000000003</v>
      </c>
      <c r="O615" s="99">
        <v>2376</v>
      </c>
      <c r="P615" s="99">
        <v>7773</v>
      </c>
      <c r="Q615" s="99">
        <v>1646.8</v>
      </c>
      <c r="R615" s="99">
        <v>68523</v>
      </c>
      <c r="S615" s="100">
        <v>43.461000838691639</v>
      </c>
    </row>
    <row r="616" spans="1:19" x14ac:dyDescent="0.25">
      <c r="A616" s="97">
        <v>9</v>
      </c>
      <c r="B616" s="99" t="s">
        <v>1619</v>
      </c>
      <c r="C616" s="101">
        <v>10878</v>
      </c>
      <c r="D616" s="99" t="s">
        <v>2588</v>
      </c>
      <c r="E616" s="99" t="s">
        <v>949</v>
      </c>
      <c r="F616" s="99" t="s">
        <v>954</v>
      </c>
      <c r="G616" s="99">
        <v>66</v>
      </c>
      <c r="H616" s="99">
        <v>0</v>
      </c>
      <c r="I616" s="99">
        <v>0</v>
      </c>
      <c r="J616" s="99">
        <v>0</v>
      </c>
      <c r="K616" s="99">
        <v>0</v>
      </c>
      <c r="L616" s="99">
        <v>0</v>
      </c>
      <c r="M616" s="99">
        <v>1</v>
      </c>
      <c r="N616" s="99">
        <v>0.6976</v>
      </c>
      <c r="O616" s="99">
        <v>5515</v>
      </c>
      <c r="P616" s="99">
        <v>16469</v>
      </c>
      <c r="Q616" s="99">
        <v>3847.2640000000001</v>
      </c>
      <c r="R616" s="99">
        <v>126825</v>
      </c>
      <c r="S616" s="100">
        <v>68.364466583644671</v>
      </c>
    </row>
    <row r="617" spans="1:19" x14ac:dyDescent="0.25">
      <c r="A617" s="97">
        <v>9</v>
      </c>
      <c r="B617" s="99" t="s">
        <v>1619</v>
      </c>
      <c r="C617" s="101">
        <v>10879</v>
      </c>
      <c r="D617" s="99" t="s">
        <v>2589</v>
      </c>
      <c r="E617" s="99" t="s">
        <v>949</v>
      </c>
      <c r="F617" s="99" t="s">
        <v>954</v>
      </c>
      <c r="G617" s="99">
        <v>77</v>
      </c>
      <c r="H617" s="99">
        <v>0</v>
      </c>
      <c r="I617" s="99">
        <v>0</v>
      </c>
      <c r="J617" s="99">
        <v>0</v>
      </c>
      <c r="K617" s="99">
        <v>0</v>
      </c>
      <c r="L617" s="99">
        <v>0</v>
      </c>
      <c r="M617" s="99">
        <v>1</v>
      </c>
      <c r="N617" s="99">
        <v>0.69440000000000002</v>
      </c>
      <c r="O617" s="99">
        <v>6075</v>
      </c>
      <c r="P617" s="99">
        <v>20816</v>
      </c>
      <c r="Q617" s="99">
        <v>4218.4799999999996</v>
      </c>
      <c r="R617" s="99">
        <v>186924</v>
      </c>
      <c r="S617" s="100">
        <v>74.065112969222554</v>
      </c>
    </row>
    <row r="618" spans="1:19" x14ac:dyDescent="0.25">
      <c r="A618" s="97">
        <v>9</v>
      </c>
      <c r="B618" s="99" t="s">
        <v>1619</v>
      </c>
      <c r="C618" s="101">
        <v>10874</v>
      </c>
      <c r="D618" s="99" t="s">
        <v>2584</v>
      </c>
      <c r="E618" s="99" t="s">
        <v>949</v>
      </c>
      <c r="F618" s="99" t="s">
        <v>954</v>
      </c>
      <c r="G618" s="99">
        <v>35</v>
      </c>
      <c r="H618" s="99">
        <v>0</v>
      </c>
      <c r="I618" s="99">
        <v>0</v>
      </c>
      <c r="J618" s="99">
        <v>0</v>
      </c>
      <c r="K618" s="99">
        <v>0</v>
      </c>
      <c r="L618" s="99">
        <v>0</v>
      </c>
      <c r="M618" s="99">
        <v>0</v>
      </c>
      <c r="N618" s="99">
        <v>0.71399999999999997</v>
      </c>
      <c r="O618" s="99">
        <v>2782</v>
      </c>
      <c r="P618" s="99">
        <v>8006</v>
      </c>
      <c r="Q618" s="99">
        <v>1889.91</v>
      </c>
      <c r="R618" s="99">
        <v>77979</v>
      </c>
      <c r="S618" s="100">
        <v>62.669275929549904</v>
      </c>
    </row>
    <row r="619" spans="1:19" ht="63" x14ac:dyDescent="0.25">
      <c r="A619" s="97">
        <v>9</v>
      </c>
      <c r="B619" s="99" t="s">
        <v>1619</v>
      </c>
      <c r="C619" s="101">
        <v>22456</v>
      </c>
      <c r="D619" s="99" t="s">
        <v>2607</v>
      </c>
      <c r="E619" s="99" t="s">
        <v>949</v>
      </c>
      <c r="F619" s="99" t="s">
        <v>954</v>
      </c>
      <c r="G619" s="99">
        <v>30</v>
      </c>
      <c r="H619" s="99">
        <v>0</v>
      </c>
      <c r="I619" s="99">
        <v>0</v>
      </c>
      <c r="J619" s="99">
        <v>0</v>
      </c>
      <c r="K619" s="99">
        <v>0</v>
      </c>
      <c r="L619" s="99">
        <v>0</v>
      </c>
      <c r="M619" s="99">
        <v>1</v>
      </c>
      <c r="N619" s="99">
        <v>0.7319</v>
      </c>
      <c r="O619" s="99">
        <v>2445</v>
      </c>
      <c r="P619" s="99">
        <v>7216</v>
      </c>
      <c r="Q619" s="99">
        <v>1789.4955</v>
      </c>
      <c r="R619" s="99">
        <v>85264</v>
      </c>
      <c r="S619" s="100">
        <v>65.899543378995432</v>
      </c>
    </row>
    <row r="620" spans="1:19" x14ac:dyDescent="0.25">
      <c r="A620" s="97">
        <v>9</v>
      </c>
      <c r="B620" s="99" t="s">
        <v>1619</v>
      </c>
      <c r="C620" s="101">
        <v>11608</v>
      </c>
      <c r="D620" s="99" t="s">
        <v>2606</v>
      </c>
      <c r="E620" s="99" t="s">
        <v>949</v>
      </c>
      <c r="F620" s="99" t="s">
        <v>954</v>
      </c>
      <c r="G620" s="99">
        <v>34</v>
      </c>
      <c r="H620" s="99">
        <v>0</v>
      </c>
      <c r="I620" s="99">
        <v>0</v>
      </c>
      <c r="J620" s="99">
        <v>0</v>
      </c>
      <c r="K620" s="99">
        <v>0</v>
      </c>
      <c r="L620" s="99">
        <v>0</v>
      </c>
      <c r="M620" s="99">
        <v>1</v>
      </c>
      <c r="N620" s="99">
        <v>0.76119999999999999</v>
      </c>
      <c r="O620" s="99">
        <v>1749</v>
      </c>
      <c r="P620" s="99">
        <v>4872</v>
      </c>
      <c r="Q620" s="99">
        <v>1341.91</v>
      </c>
      <c r="R620" s="99">
        <v>77827</v>
      </c>
      <c r="S620" s="100">
        <v>39.258662369057213</v>
      </c>
    </row>
    <row r="621" spans="1:19" x14ac:dyDescent="0.25">
      <c r="A621" s="97">
        <v>9</v>
      </c>
      <c r="B621" s="99" t="s">
        <v>1619</v>
      </c>
      <c r="C621" s="101">
        <v>10894</v>
      </c>
      <c r="D621" s="99" t="s">
        <v>2604</v>
      </c>
      <c r="E621" s="99" t="s">
        <v>949</v>
      </c>
      <c r="F621" s="99" t="s">
        <v>954</v>
      </c>
      <c r="G621" s="99">
        <v>60</v>
      </c>
      <c r="H621" s="99">
        <v>0</v>
      </c>
      <c r="I621" s="99">
        <v>0</v>
      </c>
      <c r="J621" s="99">
        <v>0</v>
      </c>
      <c r="K621" s="99">
        <v>0</v>
      </c>
      <c r="L621" s="99">
        <v>0</v>
      </c>
      <c r="M621" s="99">
        <v>1</v>
      </c>
      <c r="N621" s="99">
        <v>0.57779999999999998</v>
      </c>
      <c r="O621" s="99">
        <v>3645</v>
      </c>
      <c r="P621" s="99">
        <v>11735</v>
      </c>
      <c r="Q621" s="99">
        <v>2106.0810000000001</v>
      </c>
      <c r="R621" s="99">
        <v>82344</v>
      </c>
      <c r="S621" s="100">
        <v>53.584474885844749</v>
      </c>
    </row>
    <row r="622" spans="1:19" x14ac:dyDescent="0.25">
      <c r="A622" s="97">
        <v>9</v>
      </c>
      <c r="B622" s="99" t="s">
        <v>1619</v>
      </c>
      <c r="C622" s="101">
        <v>10872</v>
      </c>
      <c r="D622" s="99" t="s">
        <v>2582</v>
      </c>
      <c r="E622" s="99" t="s">
        <v>949</v>
      </c>
      <c r="F622" s="99" t="s">
        <v>954</v>
      </c>
      <c r="G622" s="99">
        <v>55</v>
      </c>
      <c r="H622" s="99">
        <v>0</v>
      </c>
      <c r="I622" s="99">
        <v>0</v>
      </c>
      <c r="J622" s="99">
        <v>0</v>
      </c>
      <c r="K622" s="99">
        <v>0</v>
      </c>
      <c r="L622" s="99">
        <v>0</v>
      </c>
      <c r="M622" s="99">
        <v>1</v>
      </c>
      <c r="N622" s="99">
        <v>0.65229999999999999</v>
      </c>
      <c r="O622" s="99">
        <v>5539</v>
      </c>
      <c r="P622" s="99">
        <v>17030</v>
      </c>
      <c r="Q622" s="99">
        <v>3613.09</v>
      </c>
      <c r="R622" s="99">
        <v>150973</v>
      </c>
      <c r="S622" s="100">
        <v>84.831880448318799</v>
      </c>
    </row>
    <row r="623" spans="1:19" x14ac:dyDescent="0.25">
      <c r="A623" s="97">
        <v>9</v>
      </c>
      <c r="B623" s="99" t="s">
        <v>1619</v>
      </c>
      <c r="C623" s="101">
        <v>10891</v>
      </c>
      <c r="D623" s="99" t="s">
        <v>2601</v>
      </c>
      <c r="E623" s="99" t="s">
        <v>949</v>
      </c>
      <c r="F623" s="99" t="s">
        <v>954</v>
      </c>
      <c r="G623" s="99">
        <v>60</v>
      </c>
      <c r="H623" s="99">
        <v>0</v>
      </c>
      <c r="I623" s="99">
        <v>0</v>
      </c>
      <c r="J623" s="99">
        <v>0</v>
      </c>
      <c r="K623" s="99">
        <v>0</v>
      </c>
      <c r="L623" s="99">
        <v>0</v>
      </c>
      <c r="M623" s="99">
        <v>1</v>
      </c>
      <c r="N623" s="99">
        <v>0.67</v>
      </c>
      <c r="O623" s="99">
        <v>4658</v>
      </c>
      <c r="P623" s="99">
        <v>13804</v>
      </c>
      <c r="Q623" s="99">
        <v>3103.91</v>
      </c>
      <c r="R623" s="99">
        <v>118896</v>
      </c>
      <c r="S623" s="100">
        <v>63.031963470319631</v>
      </c>
    </row>
    <row r="624" spans="1:19" x14ac:dyDescent="0.25">
      <c r="A624" s="97">
        <v>9</v>
      </c>
      <c r="B624" s="99" t="s">
        <v>1619</v>
      </c>
      <c r="C624" s="101">
        <v>10885</v>
      </c>
      <c r="D624" s="99" t="s">
        <v>2595</v>
      </c>
      <c r="E624" s="99" t="s">
        <v>949</v>
      </c>
      <c r="F624" s="99" t="s">
        <v>954</v>
      </c>
      <c r="G624" s="99">
        <v>60</v>
      </c>
      <c r="H624" s="99">
        <v>0</v>
      </c>
      <c r="I624" s="99">
        <v>0</v>
      </c>
      <c r="J624" s="99">
        <v>0</v>
      </c>
      <c r="K624" s="99">
        <v>0</v>
      </c>
      <c r="L624" s="99">
        <v>0</v>
      </c>
      <c r="M624" s="99">
        <v>1</v>
      </c>
      <c r="N624" s="99">
        <v>0.69</v>
      </c>
      <c r="O624" s="99">
        <v>4718</v>
      </c>
      <c r="P624" s="99">
        <v>16865</v>
      </c>
      <c r="Q624" s="99">
        <v>3238.52</v>
      </c>
      <c r="R624" s="99">
        <v>139019</v>
      </c>
      <c r="S624" s="100">
        <v>77.009132420091319</v>
      </c>
    </row>
    <row r="625" spans="1:19" x14ac:dyDescent="0.25">
      <c r="A625" s="97">
        <v>9</v>
      </c>
      <c r="B625" s="99" t="s">
        <v>1619</v>
      </c>
      <c r="C625" s="101">
        <v>24692</v>
      </c>
      <c r="D625" s="99" t="s">
        <v>2041</v>
      </c>
      <c r="E625" s="99" t="s">
        <v>949</v>
      </c>
      <c r="F625" s="99" t="s">
        <v>976</v>
      </c>
      <c r="G625" s="99">
        <v>30</v>
      </c>
      <c r="H625" s="99">
        <v>0</v>
      </c>
      <c r="I625" s="99">
        <v>0</v>
      </c>
      <c r="J625" s="99">
        <v>0</v>
      </c>
      <c r="K625" s="99">
        <v>0</v>
      </c>
      <c r="L625" s="99">
        <v>0</v>
      </c>
      <c r="M625" s="99">
        <v>1</v>
      </c>
      <c r="N625" s="99">
        <v>0.69379999999999997</v>
      </c>
      <c r="O625" s="99">
        <v>1974</v>
      </c>
      <c r="P625" s="99">
        <v>5914</v>
      </c>
      <c r="Q625" s="99">
        <v>1369.5612000000001</v>
      </c>
      <c r="R625" s="99">
        <v>85718</v>
      </c>
      <c r="S625" s="100">
        <v>54.009132420091326</v>
      </c>
    </row>
    <row r="626" spans="1:19" x14ac:dyDescent="0.25">
      <c r="A626" s="97">
        <v>9</v>
      </c>
      <c r="B626" s="99" t="s">
        <v>1619</v>
      </c>
      <c r="C626" s="101">
        <v>27841</v>
      </c>
      <c r="D626" s="99" t="s">
        <v>2611</v>
      </c>
      <c r="E626" s="99" t="s">
        <v>949</v>
      </c>
      <c r="F626" s="99" t="s">
        <v>976</v>
      </c>
      <c r="G626" s="99">
        <v>30</v>
      </c>
      <c r="H626" s="99">
        <v>0</v>
      </c>
      <c r="I626" s="99">
        <v>0</v>
      </c>
      <c r="J626" s="99">
        <v>0</v>
      </c>
      <c r="K626" s="99">
        <v>0</v>
      </c>
      <c r="L626" s="99">
        <v>0</v>
      </c>
      <c r="M626" s="99">
        <v>0</v>
      </c>
      <c r="N626" s="99">
        <v>0.60599999999999998</v>
      </c>
      <c r="O626" s="99">
        <v>711</v>
      </c>
      <c r="P626" s="99">
        <v>1777</v>
      </c>
      <c r="Q626" s="99">
        <v>430.91</v>
      </c>
      <c r="R626" s="99">
        <v>43409</v>
      </c>
      <c r="S626" s="100">
        <v>16.228310502283104</v>
      </c>
    </row>
    <row r="627" spans="1:19" x14ac:dyDescent="0.25">
      <c r="A627" s="97">
        <v>9</v>
      </c>
      <c r="B627" s="99" t="s">
        <v>1619</v>
      </c>
      <c r="C627" s="101">
        <v>27839</v>
      </c>
      <c r="D627" s="99" t="s">
        <v>2609</v>
      </c>
      <c r="E627" s="99" t="s">
        <v>949</v>
      </c>
      <c r="F627" s="99" t="s">
        <v>976</v>
      </c>
      <c r="G627" s="99">
        <v>30</v>
      </c>
      <c r="H627" s="99">
        <v>0</v>
      </c>
      <c r="I627" s="99">
        <v>0</v>
      </c>
      <c r="J627" s="99">
        <v>0</v>
      </c>
      <c r="K627" s="99">
        <v>0</v>
      </c>
      <c r="L627" s="99">
        <v>0</v>
      </c>
      <c r="M627" s="99">
        <v>0</v>
      </c>
      <c r="N627" s="99">
        <v>0.59909999999999997</v>
      </c>
      <c r="O627" s="99">
        <v>1044</v>
      </c>
      <c r="P627" s="99">
        <v>2535</v>
      </c>
      <c r="Q627" s="99">
        <v>625.46</v>
      </c>
      <c r="R627" s="99">
        <v>52216</v>
      </c>
      <c r="S627" s="100">
        <v>23.150684931506849</v>
      </c>
    </row>
    <row r="628" spans="1:19" x14ac:dyDescent="0.25">
      <c r="A628" s="97">
        <v>9</v>
      </c>
      <c r="B628" s="99" t="s">
        <v>1619</v>
      </c>
      <c r="C628" s="101">
        <v>27840</v>
      </c>
      <c r="D628" s="99" t="s">
        <v>2610</v>
      </c>
      <c r="E628" s="99" t="s">
        <v>949</v>
      </c>
      <c r="F628" s="99" t="s">
        <v>976</v>
      </c>
      <c r="G628" s="99">
        <v>30</v>
      </c>
      <c r="H628" s="99">
        <v>0</v>
      </c>
      <c r="I628" s="99">
        <v>0</v>
      </c>
      <c r="J628" s="99">
        <v>0</v>
      </c>
      <c r="K628" s="99">
        <v>0</v>
      </c>
      <c r="L628" s="99">
        <v>0</v>
      </c>
      <c r="M628" s="99">
        <v>0</v>
      </c>
      <c r="N628" s="99">
        <v>0.72540000000000004</v>
      </c>
      <c r="O628" s="99">
        <v>753</v>
      </c>
      <c r="P628" s="99">
        <v>1844</v>
      </c>
      <c r="Q628" s="99">
        <v>546.23</v>
      </c>
      <c r="R628" s="99">
        <v>45005</v>
      </c>
      <c r="S628" s="100">
        <v>16.840182648401825</v>
      </c>
    </row>
    <row r="629" spans="1:19" x14ac:dyDescent="0.25">
      <c r="A629" s="97">
        <v>9</v>
      </c>
      <c r="B629" s="99" t="s">
        <v>1653</v>
      </c>
      <c r="C629" s="101">
        <v>10667</v>
      </c>
      <c r="D629" s="99" t="s">
        <v>2612</v>
      </c>
      <c r="E629" s="99" t="s">
        <v>945</v>
      </c>
      <c r="F629" s="99" t="s">
        <v>946</v>
      </c>
      <c r="G629" s="99">
        <v>887</v>
      </c>
      <c r="H629" s="99">
        <v>15</v>
      </c>
      <c r="I629" s="99">
        <v>8</v>
      </c>
      <c r="J629" s="99">
        <v>2</v>
      </c>
      <c r="K629" s="99">
        <v>5</v>
      </c>
      <c r="L629" s="99">
        <v>30</v>
      </c>
      <c r="M629" s="99">
        <v>14</v>
      </c>
      <c r="N629" s="99">
        <v>1.6508</v>
      </c>
      <c r="O629" s="99">
        <v>70434</v>
      </c>
      <c r="P629" s="99">
        <v>325146</v>
      </c>
      <c r="Q629" s="99">
        <v>116272.4472</v>
      </c>
      <c r="R629" s="99">
        <v>591259</v>
      </c>
      <c r="S629" s="100">
        <v>100.42964587419499</v>
      </c>
    </row>
    <row r="630" spans="1:19" x14ac:dyDescent="0.25">
      <c r="A630" s="97">
        <v>9</v>
      </c>
      <c r="B630" s="99" t="s">
        <v>1653</v>
      </c>
      <c r="C630" s="101">
        <v>10897</v>
      </c>
      <c r="D630" s="99" t="s">
        <v>2615</v>
      </c>
      <c r="E630" s="99" t="s">
        <v>982</v>
      </c>
      <c r="F630" s="99" t="s">
        <v>1009</v>
      </c>
      <c r="G630" s="99">
        <v>362</v>
      </c>
      <c r="H630" s="99">
        <v>12</v>
      </c>
      <c r="I630" s="99">
        <v>4</v>
      </c>
      <c r="J630" s="99">
        <v>0</v>
      </c>
      <c r="K630" s="99">
        <v>0</v>
      </c>
      <c r="L630" s="99">
        <v>16</v>
      </c>
      <c r="M630" s="99">
        <v>7</v>
      </c>
      <c r="N630" s="99">
        <v>1.1200000000000001</v>
      </c>
      <c r="O630" s="99">
        <v>25291</v>
      </c>
      <c r="P630" s="99">
        <v>110382</v>
      </c>
      <c r="Q630" s="99">
        <v>28325</v>
      </c>
      <c r="R630" s="99">
        <v>340575</v>
      </c>
      <c r="S630" s="100">
        <v>83.540452584575803</v>
      </c>
    </row>
    <row r="631" spans="1:19" x14ac:dyDescent="0.25">
      <c r="A631" s="97">
        <v>9</v>
      </c>
      <c r="B631" s="99" t="s">
        <v>1653</v>
      </c>
      <c r="C631" s="101">
        <v>10900</v>
      </c>
      <c r="D631" s="99" t="s">
        <v>2618</v>
      </c>
      <c r="E631" s="99" t="s">
        <v>949</v>
      </c>
      <c r="F631" s="99" t="s">
        <v>957</v>
      </c>
      <c r="G631" s="99">
        <v>121</v>
      </c>
      <c r="H631" s="99">
        <v>4</v>
      </c>
      <c r="I631" s="99">
        <v>0</v>
      </c>
      <c r="J631" s="99">
        <v>0</v>
      </c>
      <c r="K631" s="99">
        <v>0</v>
      </c>
      <c r="L631" s="99">
        <v>4</v>
      </c>
      <c r="M631" s="99">
        <v>2</v>
      </c>
      <c r="N631" s="99">
        <v>0.69389999999999996</v>
      </c>
      <c r="O631" s="99">
        <v>11716</v>
      </c>
      <c r="P631" s="99">
        <v>37947</v>
      </c>
      <c r="Q631" s="99">
        <v>8129.7323999999999</v>
      </c>
      <c r="R631" s="99">
        <v>214410</v>
      </c>
      <c r="S631" s="100">
        <v>85.92097815011887</v>
      </c>
    </row>
    <row r="632" spans="1:19" x14ac:dyDescent="0.25">
      <c r="A632" s="97">
        <v>9</v>
      </c>
      <c r="B632" s="99" t="s">
        <v>1653</v>
      </c>
      <c r="C632" s="101">
        <v>10904</v>
      </c>
      <c r="D632" s="99" t="s">
        <v>2621</v>
      </c>
      <c r="E632" s="99" t="s">
        <v>949</v>
      </c>
      <c r="F632" s="99" t="s">
        <v>957</v>
      </c>
      <c r="G632" s="99">
        <v>163</v>
      </c>
      <c r="H632" s="99">
        <v>5</v>
      </c>
      <c r="I632" s="99">
        <v>0</v>
      </c>
      <c r="J632" s="99">
        <v>0</v>
      </c>
      <c r="K632" s="99">
        <v>0</v>
      </c>
      <c r="L632" s="99">
        <v>5</v>
      </c>
      <c r="M632" s="99">
        <v>2</v>
      </c>
      <c r="N632" s="99">
        <v>0.55720000000000003</v>
      </c>
      <c r="O632" s="99">
        <v>14707</v>
      </c>
      <c r="P632" s="99">
        <v>34961</v>
      </c>
      <c r="Q632" s="99">
        <v>8194.7404000000006</v>
      </c>
      <c r="R632" s="99">
        <v>179358</v>
      </c>
      <c r="S632" s="100">
        <v>58.76292125388688</v>
      </c>
    </row>
    <row r="633" spans="1:19" x14ac:dyDescent="0.25">
      <c r="A633" s="97">
        <v>9</v>
      </c>
      <c r="B633" s="99" t="s">
        <v>1653</v>
      </c>
      <c r="C633" s="101">
        <v>10905</v>
      </c>
      <c r="D633" s="99" t="s">
        <v>2622</v>
      </c>
      <c r="E633" s="99" t="s">
        <v>949</v>
      </c>
      <c r="F633" s="99" t="s">
        <v>957</v>
      </c>
      <c r="G633" s="99">
        <v>113</v>
      </c>
      <c r="H633" s="99">
        <v>0</v>
      </c>
      <c r="I633" s="99">
        <v>0</v>
      </c>
      <c r="J633" s="99">
        <v>0</v>
      </c>
      <c r="K633" s="99">
        <v>0</v>
      </c>
      <c r="L633" s="99">
        <v>0</v>
      </c>
      <c r="M633" s="99">
        <v>2</v>
      </c>
      <c r="N633" s="99">
        <v>0.65329999999999999</v>
      </c>
      <c r="O633" s="99">
        <v>6949</v>
      </c>
      <c r="P633" s="99">
        <v>18204</v>
      </c>
      <c r="Q633" s="99">
        <v>4539.7816999999995</v>
      </c>
      <c r="R633" s="99">
        <v>180111</v>
      </c>
      <c r="S633" s="100">
        <v>44.136258940477632</v>
      </c>
    </row>
    <row r="634" spans="1:19" x14ac:dyDescent="0.25">
      <c r="A634" s="97">
        <v>9</v>
      </c>
      <c r="B634" s="99" t="s">
        <v>1653</v>
      </c>
      <c r="C634" s="101">
        <v>10895</v>
      </c>
      <c r="D634" s="99" t="s">
        <v>2613</v>
      </c>
      <c r="E634" s="99" t="s">
        <v>949</v>
      </c>
      <c r="F634" s="99" t="s">
        <v>950</v>
      </c>
      <c r="G634" s="99">
        <v>80</v>
      </c>
      <c r="H634" s="99">
        <v>0</v>
      </c>
      <c r="I634" s="99">
        <v>0</v>
      </c>
      <c r="J634" s="99">
        <v>0</v>
      </c>
      <c r="K634" s="99">
        <v>0</v>
      </c>
      <c r="L634" s="99">
        <v>0</v>
      </c>
      <c r="M634" s="99">
        <v>1</v>
      </c>
      <c r="N634" s="99">
        <v>0.6673</v>
      </c>
      <c r="O634" s="99">
        <v>6517</v>
      </c>
      <c r="P634" s="99">
        <v>19353</v>
      </c>
      <c r="Q634" s="99">
        <v>4348.7941000000001</v>
      </c>
      <c r="R634" s="99">
        <v>133811</v>
      </c>
      <c r="S634" s="100">
        <v>66.277397260273972</v>
      </c>
    </row>
    <row r="635" spans="1:19" x14ac:dyDescent="0.25">
      <c r="A635" s="97">
        <v>9</v>
      </c>
      <c r="B635" s="99" t="s">
        <v>1653</v>
      </c>
      <c r="C635" s="101">
        <v>10902</v>
      </c>
      <c r="D635" s="99" t="s">
        <v>2620</v>
      </c>
      <c r="E635" s="99" t="s">
        <v>949</v>
      </c>
      <c r="F635" s="99" t="s">
        <v>950</v>
      </c>
      <c r="G635" s="99">
        <v>61</v>
      </c>
      <c r="H635" s="99">
        <v>0</v>
      </c>
      <c r="I635" s="99">
        <v>0</v>
      </c>
      <c r="J635" s="99">
        <v>0</v>
      </c>
      <c r="K635" s="99">
        <v>0</v>
      </c>
      <c r="L635" s="99">
        <v>0</v>
      </c>
      <c r="M635" s="99">
        <v>1</v>
      </c>
      <c r="N635" s="99">
        <v>0.61550000000000005</v>
      </c>
      <c r="O635" s="99">
        <v>5681</v>
      </c>
      <c r="P635" s="99">
        <v>17687</v>
      </c>
      <c r="Q635" s="99">
        <v>3496.6554999999998</v>
      </c>
      <c r="R635" s="99">
        <v>126604</v>
      </c>
      <c r="S635" s="100">
        <v>79.438580732090728</v>
      </c>
    </row>
    <row r="636" spans="1:19" x14ac:dyDescent="0.25">
      <c r="A636" s="97">
        <v>9</v>
      </c>
      <c r="B636" s="99" t="s">
        <v>1653</v>
      </c>
      <c r="C636" s="101">
        <v>10899</v>
      </c>
      <c r="D636" s="99" t="s">
        <v>2617</v>
      </c>
      <c r="E636" s="99" t="s">
        <v>949</v>
      </c>
      <c r="F636" s="99" t="s">
        <v>950</v>
      </c>
      <c r="G636" s="99">
        <v>111</v>
      </c>
      <c r="H636" s="99">
        <v>0</v>
      </c>
      <c r="I636" s="99">
        <v>0</v>
      </c>
      <c r="J636" s="99">
        <v>0</v>
      </c>
      <c r="K636" s="99">
        <v>0</v>
      </c>
      <c r="L636" s="99">
        <v>0</v>
      </c>
      <c r="M636" s="99">
        <v>2</v>
      </c>
      <c r="N636" s="99">
        <v>0.8599</v>
      </c>
      <c r="O636" s="99">
        <v>8923</v>
      </c>
      <c r="P636" s="99">
        <v>26713</v>
      </c>
      <c r="Q636" s="99">
        <v>7672.8877000000002</v>
      </c>
      <c r="R636" s="99">
        <v>159663</v>
      </c>
      <c r="S636" s="100">
        <v>65.933604837714427</v>
      </c>
    </row>
    <row r="637" spans="1:19" x14ac:dyDescent="0.25">
      <c r="A637" s="97">
        <v>9</v>
      </c>
      <c r="B637" s="99" t="s">
        <v>1653</v>
      </c>
      <c r="C637" s="101">
        <v>10896</v>
      </c>
      <c r="D637" s="99" t="s">
        <v>2614</v>
      </c>
      <c r="E637" s="99" t="s">
        <v>949</v>
      </c>
      <c r="F637" s="99" t="s">
        <v>954</v>
      </c>
      <c r="G637" s="99">
        <v>88</v>
      </c>
      <c r="H637" s="99">
        <v>0</v>
      </c>
      <c r="I637" s="99">
        <v>0</v>
      </c>
      <c r="J637" s="99">
        <v>0</v>
      </c>
      <c r="K637" s="99">
        <v>0</v>
      </c>
      <c r="L637" s="99">
        <v>0</v>
      </c>
      <c r="M637" s="99">
        <v>1</v>
      </c>
      <c r="N637" s="99">
        <v>0.64490000000000003</v>
      </c>
      <c r="O637" s="99">
        <v>5358</v>
      </c>
      <c r="P637" s="99">
        <v>17799</v>
      </c>
      <c r="Q637" s="99">
        <v>3455.3742000000002</v>
      </c>
      <c r="R637" s="99">
        <v>136755</v>
      </c>
      <c r="S637" s="100">
        <v>55.414072229140722</v>
      </c>
    </row>
    <row r="638" spans="1:19" x14ac:dyDescent="0.25">
      <c r="A638" s="97">
        <v>9</v>
      </c>
      <c r="B638" s="99" t="s">
        <v>1653</v>
      </c>
      <c r="C638" s="101">
        <v>11619</v>
      </c>
      <c r="D638" s="99" t="s">
        <v>2041</v>
      </c>
      <c r="E638" s="99" t="s">
        <v>949</v>
      </c>
      <c r="F638" s="99" t="s">
        <v>954</v>
      </c>
      <c r="G638" s="99">
        <v>37</v>
      </c>
      <c r="H638" s="99">
        <v>0</v>
      </c>
      <c r="I638" s="99">
        <v>0</v>
      </c>
      <c r="J638" s="99">
        <v>0</v>
      </c>
      <c r="K638" s="99">
        <v>0</v>
      </c>
      <c r="L638" s="99">
        <v>0</v>
      </c>
      <c r="M638" s="99">
        <v>0</v>
      </c>
      <c r="N638" s="99">
        <v>0.64459999999999995</v>
      </c>
      <c r="O638" s="99">
        <v>3135</v>
      </c>
      <c r="P638" s="99">
        <v>7813</v>
      </c>
      <c r="Q638" s="99">
        <v>2020.69</v>
      </c>
      <c r="R638" s="99">
        <v>87565</v>
      </c>
      <c r="S638" s="100">
        <v>57.852647167715659</v>
      </c>
    </row>
    <row r="639" spans="1:19" x14ac:dyDescent="0.25">
      <c r="A639" s="97">
        <v>9</v>
      </c>
      <c r="B639" s="99" t="s">
        <v>1653</v>
      </c>
      <c r="C639" s="101">
        <v>10912</v>
      </c>
      <c r="D639" s="99" t="s">
        <v>2629</v>
      </c>
      <c r="E639" s="99" t="s">
        <v>949</v>
      </c>
      <c r="F639" s="99" t="s">
        <v>954</v>
      </c>
      <c r="G639" s="99">
        <v>32</v>
      </c>
      <c r="H639" s="99">
        <v>0</v>
      </c>
      <c r="I639" s="99">
        <v>0</v>
      </c>
      <c r="J639" s="99">
        <v>0</v>
      </c>
      <c r="K639" s="99">
        <v>0</v>
      </c>
      <c r="L639" s="99">
        <v>0</v>
      </c>
      <c r="M639" s="99">
        <v>1</v>
      </c>
      <c r="N639" s="99">
        <v>0.61050000000000004</v>
      </c>
      <c r="O639" s="99">
        <v>2953</v>
      </c>
      <c r="P639" s="99">
        <v>7451</v>
      </c>
      <c r="Q639" s="99">
        <v>1802.8</v>
      </c>
      <c r="R639" s="99">
        <v>94315</v>
      </c>
      <c r="S639" s="100">
        <v>63.792808219178085</v>
      </c>
    </row>
    <row r="640" spans="1:19" x14ac:dyDescent="0.25">
      <c r="A640" s="97">
        <v>9</v>
      </c>
      <c r="B640" s="99" t="s">
        <v>1653</v>
      </c>
      <c r="C640" s="101">
        <v>10907</v>
      </c>
      <c r="D640" s="99" t="s">
        <v>2624</v>
      </c>
      <c r="E640" s="99" t="s">
        <v>949</v>
      </c>
      <c r="F640" s="99" t="s">
        <v>954</v>
      </c>
      <c r="G640" s="99">
        <v>47</v>
      </c>
      <c r="H640" s="99">
        <v>0</v>
      </c>
      <c r="I640" s="99">
        <v>0</v>
      </c>
      <c r="J640" s="99">
        <v>0</v>
      </c>
      <c r="K640" s="99">
        <v>0</v>
      </c>
      <c r="L640" s="99">
        <v>0</v>
      </c>
      <c r="M640" s="99">
        <v>1</v>
      </c>
      <c r="N640" s="99">
        <v>0.59670000000000001</v>
      </c>
      <c r="O640" s="99">
        <v>2828</v>
      </c>
      <c r="P640" s="99">
        <v>8129</v>
      </c>
      <c r="Q640" s="99">
        <v>1687.4675999999999</v>
      </c>
      <c r="R640" s="99">
        <v>77686</v>
      </c>
      <c r="S640" s="100">
        <v>47.385601865345379</v>
      </c>
    </row>
    <row r="641" spans="1:19" x14ac:dyDescent="0.25">
      <c r="A641" s="97">
        <v>9</v>
      </c>
      <c r="B641" s="99" t="s">
        <v>1653</v>
      </c>
      <c r="C641" s="101">
        <v>10914</v>
      </c>
      <c r="D641" s="99" t="s">
        <v>2631</v>
      </c>
      <c r="E641" s="99" t="s">
        <v>949</v>
      </c>
      <c r="F641" s="99" t="s">
        <v>954</v>
      </c>
      <c r="G641" s="99">
        <v>34</v>
      </c>
      <c r="H641" s="99">
        <v>0</v>
      </c>
      <c r="I641" s="99">
        <v>0</v>
      </c>
      <c r="J641" s="99">
        <v>0</v>
      </c>
      <c r="K641" s="99">
        <v>0</v>
      </c>
      <c r="L641" s="99">
        <v>0</v>
      </c>
      <c r="M641" s="99">
        <v>1</v>
      </c>
      <c r="N641" s="99">
        <v>0.56769999999999998</v>
      </c>
      <c r="O641" s="99">
        <v>2960</v>
      </c>
      <c r="P641" s="99">
        <v>8656</v>
      </c>
      <c r="Q641" s="99">
        <v>1680.3920000000001</v>
      </c>
      <c r="R641" s="99">
        <v>68168</v>
      </c>
      <c r="S641" s="100">
        <v>69.750201450443186</v>
      </c>
    </row>
    <row r="642" spans="1:19" x14ac:dyDescent="0.25">
      <c r="A642" s="97">
        <v>9</v>
      </c>
      <c r="B642" s="99" t="s">
        <v>1653</v>
      </c>
      <c r="C642" s="101">
        <v>10911</v>
      </c>
      <c r="D642" s="99" t="s">
        <v>2628</v>
      </c>
      <c r="E642" s="99" t="s">
        <v>949</v>
      </c>
      <c r="F642" s="99" t="s">
        <v>954</v>
      </c>
      <c r="G642" s="99">
        <v>36</v>
      </c>
      <c r="H642" s="99">
        <v>0</v>
      </c>
      <c r="I642" s="99">
        <v>0</v>
      </c>
      <c r="J642" s="99">
        <v>0</v>
      </c>
      <c r="K642" s="99">
        <v>0</v>
      </c>
      <c r="L642" s="99">
        <v>0</v>
      </c>
      <c r="M642" s="99">
        <v>0</v>
      </c>
      <c r="N642" s="99">
        <v>0.61</v>
      </c>
      <c r="O642" s="99">
        <v>2268</v>
      </c>
      <c r="P642" s="99">
        <v>6199</v>
      </c>
      <c r="Q642" s="99">
        <v>1385.26</v>
      </c>
      <c r="R642" s="99">
        <v>57330</v>
      </c>
      <c r="S642" s="100">
        <v>47.176560121765604</v>
      </c>
    </row>
    <row r="643" spans="1:19" x14ac:dyDescent="0.25">
      <c r="A643" s="97">
        <v>9</v>
      </c>
      <c r="B643" s="99" t="s">
        <v>1653</v>
      </c>
      <c r="C643" s="101">
        <v>10901</v>
      </c>
      <c r="D643" s="99" t="s">
        <v>2619</v>
      </c>
      <c r="E643" s="99" t="s">
        <v>949</v>
      </c>
      <c r="F643" s="99" t="s">
        <v>954</v>
      </c>
      <c r="G643" s="99">
        <v>60</v>
      </c>
      <c r="H643" s="99">
        <v>0</v>
      </c>
      <c r="I643" s="99">
        <v>0</v>
      </c>
      <c r="J643" s="99">
        <v>0</v>
      </c>
      <c r="K643" s="99">
        <v>0</v>
      </c>
      <c r="L643" s="99">
        <v>0</v>
      </c>
      <c r="M643" s="99">
        <v>1</v>
      </c>
      <c r="N643" s="99">
        <v>0.60660000000000003</v>
      </c>
      <c r="O643" s="99">
        <v>5075</v>
      </c>
      <c r="P643" s="99">
        <v>15545</v>
      </c>
      <c r="Q643" s="99">
        <v>3078.5</v>
      </c>
      <c r="R643" s="99">
        <v>137394</v>
      </c>
      <c r="S643" s="100">
        <v>70.981735159817347</v>
      </c>
    </row>
    <row r="644" spans="1:19" x14ac:dyDescent="0.25">
      <c r="A644" s="97">
        <v>9</v>
      </c>
      <c r="B644" s="99" t="s">
        <v>1653</v>
      </c>
      <c r="C644" s="101">
        <v>10913</v>
      </c>
      <c r="D644" s="99" t="s">
        <v>2630</v>
      </c>
      <c r="E644" s="99" t="s">
        <v>949</v>
      </c>
      <c r="F644" s="99" t="s">
        <v>954</v>
      </c>
      <c r="G644" s="99">
        <v>58</v>
      </c>
      <c r="H644" s="99">
        <v>0</v>
      </c>
      <c r="I644" s="99">
        <v>0</v>
      </c>
      <c r="J644" s="99">
        <v>0</v>
      </c>
      <c r="K644" s="99">
        <v>0</v>
      </c>
      <c r="L644" s="99">
        <v>0</v>
      </c>
      <c r="M644" s="99">
        <v>1</v>
      </c>
      <c r="N644" s="99">
        <v>0.63619999999999999</v>
      </c>
      <c r="O644" s="99">
        <v>3277</v>
      </c>
      <c r="P644" s="99">
        <v>9558</v>
      </c>
      <c r="Q644" s="99">
        <v>2084.8274000000001</v>
      </c>
      <c r="R644" s="99">
        <v>75418</v>
      </c>
      <c r="S644" s="100">
        <v>45.148795465281061</v>
      </c>
    </row>
    <row r="645" spans="1:19" x14ac:dyDescent="0.25">
      <c r="A645" s="97">
        <v>9</v>
      </c>
      <c r="B645" s="99" t="s">
        <v>1653</v>
      </c>
      <c r="C645" s="101">
        <v>10906</v>
      </c>
      <c r="D645" s="99" t="s">
        <v>2623</v>
      </c>
      <c r="E645" s="99" t="s">
        <v>949</v>
      </c>
      <c r="F645" s="99" t="s">
        <v>954</v>
      </c>
      <c r="G645" s="99">
        <v>44</v>
      </c>
      <c r="H645" s="99">
        <v>0</v>
      </c>
      <c r="I645" s="99">
        <v>0</v>
      </c>
      <c r="J645" s="99">
        <v>0</v>
      </c>
      <c r="K645" s="99">
        <v>0</v>
      </c>
      <c r="L645" s="99">
        <v>0</v>
      </c>
      <c r="M645" s="99">
        <v>1</v>
      </c>
      <c r="N645" s="99">
        <v>0.54</v>
      </c>
      <c r="O645" s="99">
        <v>3668</v>
      </c>
      <c r="P645" s="99">
        <v>9499</v>
      </c>
      <c r="Q645" s="99">
        <v>1980.72</v>
      </c>
      <c r="R645" s="99">
        <v>140605</v>
      </c>
      <c r="S645" s="100">
        <v>59.146948941469489</v>
      </c>
    </row>
    <row r="646" spans="1:19" x14ac:dyDescent="0.25">
      <c r="A646" s="97">
        <v>9</v>
      </c>
      <c r="B646" s="99" t="s">
        <v>1653</v>
      </c>
      <c r="C646" s="101">
        <v>10909</v>
      </c>
      <c r="D646" s="99" t="s">
        <v>2626</v>
      </c>
      <c r="E646" s="99" t="s">
        <v>949</v>
      </c>
      <c r="F646" s="99" t="s">
        <v>954</v>
      </c>
      <c r="G646" s="99">
        <v>35</v>
      </c>
      <c r="H646" s="99">
        <v>0</v>
      </c>
      <c r="I646" s="99">
        <v>0</v>
      </c>
      <c r="J646" s="99">
        <v>0</v>
      </c>
      <c r="K646" s="99">
        <v>0</v>
      </c>
      <c r="L646" s="99">
        <v>0</v>
      </c>
      <c r="M646" s="99">
        <v>1</v>
      </c>
      <c r="N646" s="99">
        <v>0.59</v>
      </c>
      <c r="O646" s="99">
        <v>3564</v>
      </c>
      <c r="P646" s="99">
        <v>12630</v>
      </c>
      <c r="Q646" s="99">
        <v>2112.02</v>
      </c>
      <c r="R646" s="99">
        <v>86005</v>
      </c>
      <c r="S646" s="100">
        <v>98.864970645792567</v>
      </c>
    </row>
    <row r="647" spans="1:19" x14ac:dyDescent="0.25">
      <c r="A647" s="97">
        <v>9</v>
      </c>
      <c r="B647" s="99" t="s">
        <v>1653</v>
      </c>
      <c r="C647" s="101">
        <v>10898</v>
      </c>
      <c r="D647" s="99" t="s">
        <v>2616</v>
      </c>
      <c r="E647" s="99" t="s">
        <v>949</v>
      </c>
      <c r="F647" s="99" t="s">
        <v>954</v>
      </c>
      <c r="G647" s="99">
        <v>70</v>
      </c>
      <c r="H647" s="99">
        <v>0</v>
      </c>
      <c r="I647" s="99">
        <v>0</v>
      </c>
      <c r="J647" s="99">
        <v>0</v>
      </c>
      <c r="K647" s="99">
        <v>0</v>
      </c>
      <c r="L647" s="99">
        <v>0</v>
      </c>
      <c r="M647" s="99">
        <v>1</v>
      </c>
      <c r="N647" s="99">
        <v>0.56499999999999995</v>
      </c>
      <c r="O647" s="99">
        <v>6197</v>
      </c>
      <c r="P647" s="99">
        <v>15260</v>
      </c>
      <c r="Q647" s="99">
        <v>3501.3049999999998</v>
      </c>
      <c r="R647" s="99">
        <v>142932</v>
      </c>
      <c r="S647" s="100">
        <v>59.726027397260275</v>
      </c>
    </row>
    <row r="648" spans="1:19" x14ac:dyDescent="0.25">
      <c r="A648" s="97">
        <v>9</v>
      </c>
      <c r="B648" s="99" t="s">
        <v>1653</v>
      </c>
      <c r="C648" s="101">
        <v>10908</v>
      </c>
      <c r="D648" s="99" t="s">
        <v>2625</v>
      </c>
      <c r="E648" s="99" t="s">
        <v>949</v>
      </c>
      <c r="F648" s="99" t="s">
        <v>954</v>
      </c>
      <c r="G648" s="99">
        <v>40</v>
      </c>
      <c r="H648" s="99">
        <v>0</v>
      </c>
      <c r="I648" s="99">
        <v>0</v>
      </c>
      <c r="J648" s="99">
        <v>0</v>
      </c>
      <c r="K648" s="99">
        <v>0</v>
      </c>
      <c r="L648" s="99">
        <v>0</v>
      </c>
      <c r="M648" s="99">
        <v>1</v>
      </c>
      <c r="N648" s="99">
        <v>0.55610000000000004</v>
      </c>
      <c r="O648" s="99">
        <v>5188</v>
      </c>
      <c r="P648" s="99">
        <v>14253</v>
      </c>
      <c r="Q648" s="99">
        <v>2885.0468000000001</v>
      </c>
      <c r="R648" s="99">
        <v>125405</v>
      </c>
      <c r="S648" s="100">
        <v>97.623287671232873</v>
      </c>
    </row>
    <row r="649" spans="1:19" x14ac:dyDescent="0.25">
      <c r="A649" s="97">
        <v>9</v>
      </c>
      <c r="B649" s="99" t="s">
        <v>1653</v>
      </c>
      <c r="C649" s="101">
        <v>10910</v>
      </c>
      <c r="D649" s="99" t="s">
        <v>2627</v>
      </c>
      <c r="E649" s="99" t="s">
        <v>949</v>
      </c>
      <c r="F649" s="99" t="s">
        <v>954</v>
      </c>
      <c r="G649" s="99">
        <v>43</v>
      </c>
      <c r="H649" s="99">
        <v>0</v>
      </c>
      <c r="I649" s="99">
        <v>0</v>
      </c>
      <c r="J649" s="99">
        <v>0</v>
      </c>
      <c r="K649" s="99">
        <v>0</v>
      </c>
      <c r="L649" s="99">
        <v>0</v>
      </c>
      <c r="M649" s="99">
        <v>1</v>
      </c>
      <c r="N649" s="99">
        <v>0.65649999999999997</v>
      </c>
      <c r="O649" s="99">
        <v>2837</v>
      </c>
      <c r="P649" s="99">
        <v>9568</v>
      </c>
      <c r="Q649" s="99">
        <v>1862.4905000000001</v>
      </c>
      <c r="R649" s="99">
        <v>78613</v>
      </c>
      <c r="S649" s="100">
        <v>60.962089837527877</v>
      </c>
    </row>
    <row r="650" spans="1:19" x14ac:dyDescent="0.25">
      <c r="A650" s="97">
        <v>9</v>
      </c>
      <c r="B650" s="99" t="s">
        <v>1653</v>
      </c>
      <c r="C650" s="101">
        <v>23578</v>
      </c>
      <c r="D650" s="99" t="s">
        <v>2632</v>
      </c>
      <c r="E650" s="99" t="s">
        <v>949</v>
      </c>
      <c r="F650" s="99" t="s">
        <v>976</v>
      </c>
      <c r="G650" s="99">
        <v>31</v>
      </c>
      <c r="H650" s="99">
        <v>0</v>
      </c>
      <c r="I650" s="99">
        <v>0</v>
      </c>
      <c r="J650" s="99">
        <v>0</v>
      </c>
      <c r="K650" s="99">
        <v>0</v>
      </c>
      <c r="L650" s="99">
        <v>0</v>
      </c>
      <c r="M650" s="99">
        <v>0</v>
      </c>
      <c r="N650" s="99">
        <v>0.54620000000000002</v>
      </c>
      <c r="O650" s="99">
        <v>3167</v>
      </c>
      <c r="P650" s="99">
        <v>8443</v>
      </c>
      <c r="Q650" s="99">
        <v>1729.8154</v>
      </c>
      <c r="R650" s="99">
        <v>69616</v>
      </c>
      <c r="S650" s="100">
        <v>74.617764030048605</v>
      </c>
    </row>
    <row r="651" spans="1:19" x14ac:dyDescent="0.25">
      <c r="A651" s="97">
        <v>9</v>
      </c>
      <c r="B651" s="99" t="s">
        <v>1653</v>
      </c>
      <c r="C651" s="101">
        <v>28020</v>
      </c>
      <c r="D651" s="99" t="s">
        <v>2633</v>
      </c>
      <c r="E651" s="99" t="s">
        <v>949</v>
      </c>
      <c r="F651" s="99" t="s">
        <v>976</v>
      </c>
      <c r="G651" s="99">
        <v>22</v>
      </c>
      <c r="H651" s="99">
        <v>0</v>
      </c>
      <c r="I651" s="99">
        <v>0</v>
      </c>
      <c r="J651" s="99">
        <v>0</v>
      </c>
      <c r="K651" s="99">
        <v>0</v>
      </c>
      <c r="L651" s="99">
        <v>0</v>
      </c>
      <c r="M651" s="99">
        <v>1</v>
      </c>
      <c r="N651" s="99">
        <v>0.56830000000000003</v>
      </c>
      <c r="O651" s="99">
        <v>4434</v>
      </c>
      <c r="P651" s="99">
        <v>11912</v>
      </c>
      <c r="Q651" s="99">
        <v>2519.8422</v>
      </c>
      <c r="R651" s="99">
        <v>74064</v>
      </c>
      <c r="S651" s="100">
        <v>148.34371108343711</v>
      </c>
    </row>
    <row r="652" spans="1:19" x14ac:dyDescent="0.25">
      <c r="A652" s="97">
        <v>9</v>
      </c>
      <c r="B652" s="99" t="s">
        <v>1677</v>
      </c>
      <c r="C652" s="101">
        <v>10668</v>
      </c>
      <c r="D652" s="99" t="s">
        <v>2634</v>
      </c>
      <c r="E652" s="99" t="s">
        <v>945</v>
      </c>
      <c r="F652" s="99" t="s">
        <v>946</v>
      </c>
      <c r="G652" s="99">
        <v>914</v>
      </c>
      <c r="H652" s="99">
        <v>24</v>
      </c>
      <c r="I652" s="99">
        <v>14</v>
      </c>
      <c r="J652" s="99">
        <v>8</v>
      </c>
      <c r="K652" s="99">
        <v>16</v>
      </c>
      <c r="L652" s="99">
        <v>62</v>
      </c>
      <c r="M652" s="99">
        <v>20</v>
      </c>
      <c r="N652" s="99">
        <v>1.5278</v>
      </c>
      <c r="O652" s="99">
        <v>62869</v>
      </c>
      <c r="P652" s="99">
        <v>326585</v>
      </c>
      <c r="Q652" s="99">
        <v>96051.23</v>
      </c>
      <c r="R652" s="99">
        <v>747161</v>
      </c>
      <c r="S652" s="100">
        <v>97.894247774347292</v>
      </c>
    </row>
    <row r="653" spans="1:19" x14ac:dyDescent="0.25">
      <c r="A653" s="97">
        <v>9</v>
      </c>
      <c r="B653" s="99" t="s">
        <v>1677</v>
      </c>
      <c r="C653" s="101">
        <v>10918</v>
      </c>
      <c r="D653" s="99" t="s">
        <v>2638</v>
      </c>
      <c r="E653" s="99" t="s">
        <v>982</v>
      </c>
      <c r="F653" s="99" t="s">
        <v>983</v>
      </c>
      <c r="G653" s="99">
        <v>183</v>
      </c>
      <c r="H653" s="99">
        <v>8</v>
      </c>
      <c r="I653" s="99">
        <v>0</v>
      </c>
      <c r="J653" s="99">
        <v>0</v>
      </c>
      <c r="K653" s="99">
        <v>0</v>
      </c>
      <c r="L653" s="99">
        <v>8</v>
      </c>
      <c r="M653" s="99">
        <v>4</v>
      </c>
      <c r="N653" s="99">
        <v>0.79800000000000004</v>
      </c>
      <c r="O653" s="99">
        <v>18297</v>
      </c>
      <c r="P653" s="99">
        <v>63302</v>
      </c>
      <c r="Q653" s="99">
        <v>14601.005999999999</v>
      </c>
      <c r="R653" s="99">
        <v>306553</v>
      </c>
      <c r="S653" s="100">
        <v>94.770566659181071</v>
      </c>
    </row>
    <row r="654" spans="1:19" x14ac:dyDescent="0.25">
      <c r="A654" s="97">
        <v>9</v>
      </c>
      <c r="B654" s="99" t="s">
        <v>1677</v>
      </c>
      <c r="C654" s="101">
        <v>10920</v>
      </c>
      <c r="D654" s="99" t="s">
        <v>2640</v>
      </c>
      <c r="E654" s="99" t="s">
        <v>949</v>
      </c>
      <c r="F654" s="99" t="s">
        <v>957</v>
      </c>
      <c r="G654" s="99">
        <v>125</v>
      </c>
      <c r="H654" s="99">
        <v>8</v>
      </c>
      <c r="I654" s="99">
        <v>0</v>
      </c>
      <c r="J654" s="99">
        <v>0</v>
      </c>
      <c r="K654" s="99">
        <v>0</v>
      </c>
      <c r="L654" s="99">
        <v>8</v>
      </c>
      <c r="M654" s="99">
        <v>4</v>
      </c>
      <c r="N654" s="99">
        <v>0.66849999999999998</v>
      </c>
      <c r="O654" s="99">
        <v>12125</v>
      </c>
      <c r="P654" s="99">
        <v>38756</v>
      </c>
      <c r="Q654" s="99">
        <v>8105.88</v>
      </c>
      <c r="R654" s="99">
        <v>215796</v>
      </c>
      <c r="S654" s="100">
        <v>84.944657534246574</v>
      </c>
    </row>
    <row r="655" spans="1:19" x14ac:dyDescent="0.25">
      <c r="A655" s="97">
        <v>9</v>
      </c>
      <c r="B655" s="99" t="s">
        <v>1677</v>
      </c>
      <c r="C655" s="101">
        <v>10922</v>
      </c>
      <c r="D655" s="99" t="s">
        <v>2642</v>
      </c>
      <c r="E655" s="99" t="s">
        <v>949</v>
      </c>
      <c r="F655" s="99" t="s">
        <v>957</v>
      </c>
      <c r="G655" s="99">
        <v>150</v>
      </c>
      <c r="H655" s="99">
        <v>0</v>
      </c>
      <c r="I655" s="99">
        <v>0</v>
      </c>
      <c r="J655" s="99">
        <v>0</v>
      </c>
      <c r="K655" s="99">
        <v>0</v>
      </c>
      <c r="L655" s="99">
        <v>0</v>
      </c>
      <c r="M655" s="99">
        <v>3</v>
      </c>
      <c r="N655" s="99">
        <v>0.5968</v>
      </c>
      <c r="O655" s="99">
        <v>24867</v>
      </c>
      <c r="P655" s="99">
        <v>73655</v>
      </c>
      <c r="Q655" s="99">
        <v>14840.8</v>
      </c>
      <c r="R655" s="99">
        <v>256897</v>
      </c>
      <c r="S655" s="100">
        <v>134.5296803652968</v>
      </c>
    </row>
    <row r="656" spans="1:19" x14ac:dyDescent="0.25">
      <c r="A656" s="97">
        <v>9</v>
      </c>
      <c r="B656" s="99" t="s">
        <v>1677</v>
      </c>
      <c r="C656" s="101">
        <v>10923</v>
      </c>
      <c r="D656" s="99" t="s">
        <v>2643</v>
      </c>
      <c r="E656" s="99" t="s">
        <v>949</v>
      </c>
      <c r="F656" s="99" t="s">
        <v>957</v>
      </c>
      <c r="G656" s="99">
        <v>176</v>
      </c>
      <c r="H656" s="99">
        <v>8</v>
      </c>
      <c r="I656" s="99">
        <v>0</v>
      </c>
      <c r="J656" s="99">
        <v>0</v>
      </c>
      <c r="K656" s="99">
        <v>0</v>
      </c>
      <c r="L656" s="99">
        <v>8</v>
      </c>
      <c r="M656" s="99">
        <v>2</v>
      </c>
      <c r="N656" s="99">
        <v>0.5413</v>
      </c>
      <c r="O656" s="99">
        <v>20980</v>
      </c>
      <c r="P656" s="99">
        <v>54077</v>
      </c>
      <c r="Q656" s="99">
        <v>11356.474</v>
      </c>
      <c r="R656" s="99">
        <v>234048</v>
      </c>
      <c r="S656" s="100">
        <v>84.179638854296385</v>
      </c>
    </row>
    <row r="657" spans="1:19" x14ac:dyDescent="0.25">
      <c r="A657" s="97">
        <v>9</v>
      </c>
      <c r="B657" s="99" t="s">
        <v>1677</v>
      </c>
      <c r="C657" s="101">
        <v>10916</v>
      </c>
      <c r="D657" s="99" t="s">
        <v>2636</v>
      </c>
      <c r="E657" s="99" t="s">
        <v>949</v>
      </c>
      <c r="F657" s="99" t="s">
        <v>950</v>
      </c>
      <c r="G657" s="99">
        <v>140</v>
      </c>
      <c r="H657" s="99">
        <v>0</v>
      </c>
      <c r="I657" s="99">
        <v>0</v>
      </c>
      <c r="J657" s="99">
        <v>0</v>
      </c>
      <c r="K657" s="99">
        <v>0</v>
      </c>
      <c r="L657" s="99">
        <v>0</v>
      </c>
      <c r="M657" s="99">
        <v>2</v>
      </c>
      <c r="N657" s="99">
        <v>0.60150000000000003</v>
      </c>
      <c r="O657" s="99">
        <v>24710</v>
      </c>
      <c r="P657" s="99">
        <v>73235</v>
      </c>
      <c r="Q657" s="99">
        <v>14863.07</v>
      </c>
      <c r="R657" s="99">
        <v>257209</v>
      </c>
      <c r="S657" s="100">
        <v>143.3170254403131</v>
      </c>
    </row>
    <row r="658" spans="1:19" x14ac:dyDescent="0.25">
      <c r="A658" s="97">
        <v>9</v>
      </c>
      <c r="B658" s="99" t="s">
        <v>1677</v>
      </c>
      <c r="C658" s="101">
        <v>10919</v>
      </c>
      <c r="D658" s="99" t="s">
        <v>2639</v>
      </c>
      <c r="E658" s="99" t="s">
        <v>949</v>
      </c>
      <c r="F658" s="99" t="s">
        <v>954</v>
      </c>
      <c r="G658" s="99">
        <v>85</v>
      </c>
      <c r="H658" s="99">
        <v>0</v>
      </c>
      <c r="I658" s="99">
        <v>0</v>
      </c>
      <c r="J658" s="99">
        <v>0</v>
      </c>
      <c r="K658" s="99">
        <v>0</v>
      </c>
      <c r="L658" s="99">
        <v>0</v>
      </c>
      <c r="M658" s="99">
        <v>1</v>
      </c>
      <c r="N658" s="99">
        <v>0.55489999999999995</v>
      </c>
      <c r="O658" s="99">
        <v>6355</v>
      </c>
      <c r="P658" s="99">
        <v>21135</v>
      </c>
      <c r="Q658" s="99">
        <v>3526.3895000000002</v>
      </c>
      <c r="R658" s="99">
        <v>120160</v>
      </c>
      <c r="S658" s="100">
        <v>68.122481869460117</v>
      </c>
    </row>
    <row r="659" spans="1:19" x14ac:dyDescent="0.25">
      <c r="A659" s="97">
        <v>9</v>
      </c>
      <c r="B659" s="99" t="s">
        <v>1677</v>
      </c>
      <c r="C659" s="101">
        <v>10917</v>
      </c>
      <c r="D659" s="99" t="s">
        <v>2637</v>
      </c>
      <c r="E659" s="99" t="s">
        <v>949</v>
      </c>
      <c r="F659" s="99" t="s">
        <v>954</v>
      </c>
      <c r="G659" s="99">
        <v>50</v>
      </c>
      <c r="H659" s="99">
        <v>0</v>
      </c>
      <c r="I659" s="99">
        <v>0</v>
      </c>
      <c r="J659" s="99">
        <v>0</v>
      </c>
      <c r="K659" s="99">
        <v>0</v>
      </c>
      <c r="L659" s="99">
        <v>0</v>
      </c>
      <c r="M659" s="99">
        <v>1</v>
      </c>
      <c r="N659" s="99">
        <v>0.54159999999999997</v>
      </c>
      <c r="O659" s="99">
        <v>3875</v>
      </c>
      <c r="P659" s="99">
        <v>10695</v>
      </c>
      <c r="Q659" s="99">
        <v>2098.6999999999998</v>
      </c>
      <c r="R659" s="99">
        <v>112447</v>
      </c>
      <c r="S659" s="100">
        <v>58.602739726027394</v>
      </c>
    </row>
    <row r="660" spans="1:19" x14ac:dyDescent="0.25">
      <c r="A660" s="97">
        <v>9</v>
      </c>
      <c r="B660" s="99" t="s">
        <v>1677</v>
      </c>
      <c r="C660" s="101">
        <v>10915</v>
      </c>
      <c r="D660" s="99" t="s">
        <v>2635</v>
      </c>
      <c r="E660" s="99" t="s">
        <v>949</v>
      </c>
      <c r="F660" s="99" t="s">
        <v>954</v>
      </c>
      <c r="G660" s="99">
        <v>66</v>
      </c>
      <c r="H660" s="99">
        <v>0</v>
      </c>
      <c r="I660" s="99">
        <v>0</v>
      </c>
      <c r="J660" s="99">
        <v>0</v>
      </c>
      <c r="K660" s="99">
        <v>0</v>
      </c>
      <c r="L660" s="99">
        <v>0</v>
      </c>
      <c r="M660" s="99">
        <v>1</v>
      </c>
      <c r="N660" s="99">
        <v>0.56730000000000003</v>
      </c>
      <c r="O660" s="99">
        <v>4524</v>
      </c>
      <c r="P660" s="99">
        <v>11998</v>
      </c>
      <c r="Q660" s="99">
        <v>2566.4652000000001</v>
      </c>
      <c r="R660" s="99">
        <v>124387</v>
      </c>
      <c r="S660" s="100">
        <v>49.804898298048982</v>
      </c>
    </row>
    <row r="661" spans="1:19" x14ac:dyDescent="0.25">
      <c r="A661" s="97">
        <v>9</v>
      </c>
      <c r="B661" s="99" t="s">
        <v>1677</v>
      </c>
      <c r="C661" s="101">
        <v>10926</v>
      </c>
      <c r="D661" s="99" t="s">
        <v>2646</v>
      </c>
      <c r="E661" s="99" t="s">
        <v>949</v>
      </c>
      <c r="F661" s="99" t="s">
        <v>954</v>
      </c>
      <c r="G661" s="99">
        <v>43</v>
      </c>
      <c r="H661" s="99">
        <v>0</v>
      </c>
      <c r="I661" s="99">
        <v>0</v>
      </c>
      <c r="J661" s="99">
        <v>0</v>
      </c>
      <c r="K661" s="99">
        <v>0</v>
      </c>
      <c r="L661" s="99">
        <v>0</v>
      </c>
      <c r="M661" s="99">
        <v>1</v>
      </c>
      <c r="N661" s="99">
        <v>0.56120000000000003</v>
      </c>
      <c r="O661" s="99">
        <v>3317</v>
      </c>
      <c r="P661" s="99">
        <v>10504</v>
      </c>
      <c r="Q661" s="99">
        <v>1861.5003999999999</v>
      </c>
      <c r="R661" s="99">
        <v>99357</v>
      </c>
      <c r="S661" s="100">
        <v>66.925772539025161</v>
      </c>
    </row>
    <row r="662" spans="1:19" ht="63" x14ac:dyDescent="0.25">
      <c r="A662" s="97">
        <v>9</v>
      </c>
      <c r="B662" s="99" t="s">
        <v>1677</v>
      </c>
      <c r="C662" s="101">
        <v>22302</v>
      </c>
      <c r="D662" s="99" t="s">
        <v>2647</v>
      </c>
      <c r="E662" s="99" t="s">
        <v>949</v>
      </c>
      <c r="F662" s="99" t="s">
        <v>954</v>
      </c>
      <c r="G662" s="99">
        <v>38</v>
      </c>
      <c r="H662" s="99">
        <v>0</v>
      </c>
      <c r="I662" s="99">
        <v>0</v>
      </c>
      <c r="J662" s="99">
        <v>0</v>
      </c>
      <c r="K662" s="99">
        <v>0</v>
      </c>
      <c r="L662" s="99">
        <v>0</v>
      </c>
      <c r="M662" s="99">
        <v>1</v>
      </c>
      <c r="N662" s="99">
        <v>0.56230000000000002</v>
      </c>
      <c r="O662" s="99">
        <v>2768</v>
      </c>
      <c r="P662" s="99">
        <v>12409</v>
      </c>
      <c r="Q662" s="99">
        <v>1556.53</v>
      </c>
      <c r="R662" s="99">
        <v>84168</v>
      </c>
      <c r="S662" s="100">
        <v>89.466474405191065</v>
      </c>
    </row>
    <row r="663" spans="1:19" x14ac:dyDescent="0.25">
      <c r="A663" s="97">
        <v>9</v>
      </c>
      <c r="B663" s="99" t="s">
        <v>1677</v>
      </c>
      <c r="C663" s="101">
        <v>10924</v>
      </c>
      <c r="D663" s="99" t="s">
        <v>2644</v>
      </c>
      <c r="E663" s="99" t="s">
        <v>949</v>
      </c>
      <c r="F663" s="99" t="s">
        <v>954</v>
      </c>
      <c r="G663" s="99">
        <v>115</v>
      </c>
      <c r="H663" s="99">
        <v>0</v>
      </c>
      <c r="I663" s="99">
        <v>0</v>
      </c>
      <c r="J663" s="99">
        <v>0</v>
      </c>
      <c r="K663" s="99">
        <v>0</v>
      </c>
      <c r="L663" s="99">
        <v>0</v>
      </c>
      <c r="M663" s="99">
        <v>2</v>
      </c>
      <c r="N663" s="99">
        <v>0.56420000000000003</v>
      </c>
      <c r="O663" s="99">
        <v>13248</v>
      </c>
      <c r="P663" s="99">
        <v>40883</v>
      </c>
      <c r="Q663" s="99">
        <v>7474.52</v>
      </c>
      <c r="R663" s="99">
        <v>121437</v>
      </c>
      <c r="S663" s="100">
        <v>97.398451459201908</v>
      </c>
    </row>
    <row r="664" spans="1:19" x14ac:dyDescent="0.25">
      <c r="A664" s="97">
        <v>9</v>
      </c>
      <c r="B664" s="99" t="s">
        <v>1677</v>
      </c>
      <c r="C664" s="101">
        <v>27843</v>
      </c>
      <c r="D664" s="99" t="s">
        <v>2649</v>
      </c>
      <c r="E664" s="99" t="s">
        <v>949</v>
      </c>
      <c r="F664" s="99" t="s">
        <v>954</v>
      </c>
      <c r="G664" s="99">
        <v>30</v>
      </c>
      <c r="H664" s="99">
        <v>0</v>
      </c>
      <c r="I664" s="99">
        <v>0</v>
      </c>
      <c r="J664" s="99">
        <v>0</v>
      </c>
      <c r="K664" s="99">
        <v>0</v>
      </c>
      <c r="L664" s="99">
        <v>0</v>
      </c>
      <c r="M664" s="99">
        <v>0</v>
      </c>
      <c r="N664" s="99">
        <v>0.49919999999999998</v>
      </c>
      <c r="O664" s="99">
        <v>3206</v>
      </c>
      <c r="P664" s="99">
        <v>8053</v>
      </c>
      <c r="Q664" s="99">
        <v>1600.31</v>
      </c>
      <c r="R664" s="99">
        <v>58445</v>
      </c>
      <c r="S664" s="100">
        <v>73.543378995433784</v>
      </c>
    </row>
    <row r="665" spans="1:19" x14ac:dyDescent="0.25">
      <c r="A665" s="97">
        <v>9</v>
      </c>
      <c r="B665" s="99" t="s">
        <v>1677</v>
      </c>
      <c r="C665" s="101">
        <v>10921</v>
      </c>
      <c r="D665" s="99" t="s">
        <v>2641</v>
      </c>
      <c r="E665" s="99" t="s">
        <v>949</v>
      </c>
      <c r="F665" s="99" t="s">
        <v>954</v>
      </c>
      <c r="G665" s="99">
        <v>44</v>
      </c>
      <c r="H665" s="99">
        <v>0</v>
      </c>
      <c r="I665" s="99">
        <v>0</v>
      </c>
      <c r="J665" s="99">
        <v>0</v>
      </c>
      <c r="K665" s="99">
        <v>0</v>
      </c>
      <c r="L665" s="99">
        <v>0</v>
      </c>
      <c r="M665" s="99">
        <v>1</v>
      </c>
      <c r="N665" s="99">
        <v>0.59850000000000003</v>
      </c>
      <c r="O665" s="99">
        <v>3155</v>
      </c>
      <c r="P665" s="99">
        <v>9132</v>
      </c>
      <c r="Q665" s="99">
        <v>1888.2674999999999</v>
      </c>
      <c r="R665" s="99">
        <v>83614</v>
      </c>
      <c r="S665" s="100">
        <v>56.861768368617682</v>
      </c>
    </row>
    <row r="666" spans="1:19" x14ac:dyDescent="0.25">
      <c r="A666" s="97">
        <v>9</v>
      </c>
      <c r="B666" s="99" t="s">
        <v>1677</v>
      </c>
      <c r="C666" s="101">
        <v>10925</v>
      </c>
      <c r="D666" s="99" t="s">
        <v>2645</v>
      </c>
      <c r="E666" s="99" t="s">
        <v>949</v>
      </c>
      <c r="F666" s="99" t="s">
        <v>954</v>
      </c>
      <c r="G666" s="99">
        <v>48</v>
      </c>
      <c r="H666" s="99">
        <v>0</v>
      </c>
      <c r="I666" s="99">
        <v>0</v>
      </c>
      <c r="J666" s="99">
        <v>0</v>
      </c>
      <c r="K666" s="99">
        <v>0</v>
      </c>
      <c r="L666" s="99">
        <v>0</v>
      </c>
      <c r="M666" s="99">
        <v>1</v>
      </c>
      <c r="N666" s="99">
        <v>0.5081</v>
      </c>
      <c r="O666" s="99">
        <v>4495</v>
      </c>
      <c r="P666" s="99">
        <v>14146</v>
      </c>
      <c r="Q666" s="99">
        <v>2283.9095000000002</v>
      </c>
      <c r="R666" s="99">
        <v>104110</v>
      </c>
      <c r="S666" s="100">
        <v>80.742009132420094</v>
      </c>
    </row>
    <row r="667" spans="1:19" x14ac:dyDescent="0.25">
      <c r="A667" s="97">
        <v>9</v>
      </c>
      <c r="B667" s="99" t="s">
        <v>1677</v>
      </c>
      <c r="C667" s="101">
        <v>27842</v>
      </c>
      <c r="D667" s="99" t="s">
        <v>2648</v>
      </c>
      <c r="E667" s="99" t="s">
        <v>949</v>
      </c>
      <c r="F667" s="99" t="s">
        <v>976</v>
      </c>
      <c r="G667" s="99">
        <v>30</v>
      </c>
      <c r="H667" s="99">
        <v>0</v>
      </c>
      <c r="I667" s="99">
        <v>0</v>
      </c>
      <c r="J667" s="99">
        <v>0</v>
      </c>
      <c r="K667" s="99">
        <v>0</v>
      </c>
      <c r="L667" s="99">
        <v>0</v>
      </c>
      <c r="M667" s="99">
        <v>0</v>
      </c>
      <c r="N667" s="99">
        <v>0.51039999999999996</v>
      </c>
      <c r="O667" s="99">
        <v>2098</v>
      </c>
      <c r="P667" s="99">
        <v>5278</v>
      </c>
      <c r="Q667" s="99">
        <v>1070.8191999999999</v>
      </c>
      <c r="R667" s="99">
        <v>58087</v>
      </c>
      <c r="S667" s="100">
        <v>48.200913242009129</v>
      </c>
    </row>
    <row r="668" spans="1:19" x14ac:dyDescent="0.25">
      <c r="A668" s="97">
        <v>9</v>
      </c>
      <c r="B668" s="99" t="s">
        <v>1677</v>
      </c>
      <c r="C668" s="101">
        <v>27844</v>
      </c>
      <c r="D668" s="99" t="s">
        <v>2650</v>
      </c>
      <c r="E668" s="99" t="s">
        <v>949</v>
      </c>
      <c r="F668" s="99" t="s">
        <v>976</v>
      </c>
      <c r="G668" s="99">
        <v>25</v>
      </c>
      <c r="H668" s="99">
        <v>0</v>
      </c>
      <c r="I668" s="99">
        <v>0</v>
      </c>
      <c r="J668" s="99">
        <v>0</v>
      </c>
      <c r="K668" s="99">
        <v>0</v>
      </c>
      <c r="L668" s="99">
        <v>0</v>
      </c>
      <c r="M668" s="99">
        <v>0</v>
      </c>
      <c r="N668" s="99">
        <v>0.54510000000000003</v>
      </c>
      <c r="O668" s="99">
        <v>2423</v>
      </c>
      <c r="P668" s="99">
        <v>6303</v>
      </c>
      <c r="Q668" s="99">
        <v>1320.7773</v>
      </c>
      <c r="R668" s="99">
        <v>55744</v>
      </c>
      <c r="S668" s="100">
        <v>69.07397260273973</v>
      </c>
    </row>
    <row r="669" spans="1:19" x14ac:dyDescent="0.25">
      <c r="A669" s="97">
        <v>10</v>
      </c>
      <c r="B669" s="99" t="s">
        <v>1695</v>
      </c>
      <c r="C669" s="101">
        <v>10712</v>
      </c>
      <c r="D669" s="99" t="s">
        <v>2652</v>
      </c>
      <c r="E669" s="99" t="s">
        <v>982</v>
      </c>
      <c r="F669" s="99" t="s">
        <v>1009</v>
      </c>
      <c r="G669" s="99">
        <v>301</v>
      </c>
      <c r="H669" s="99">
        <v>8</v>
      </c>
      <c r="I669" s="99">
        <v>6</v>
      </c>
      <c r="J669" s="99">
        <v>8</v>
      </c>
      <c r="K669" s="99">
        <v>11</v>
      </c>
      <c r="L669" s="99">
        <v>33</v>
      </c>
      <c r="M669" s="99">
        <v>8</v>
      </c>
      <c r="N669" s="99">
        <v>1.2</v>
      </c>
      <c r="O669" s="99">
        <v>31537</v>
      </c>
      <c r="P669" s="99">
        <v>137478</v>
      </c>
      <c r="Q669" s="99">
        <v>37373.089999999997</v>
      </c>
      <c r="R669" s="99">
        <v>319208</v>
      </c>
      <c r="S669" s="100">
        <v>125.1335730214354</v>
      </c>
    </row>
    <row r="670" spans="1:19" x14ac:dyDescent="0.25">
      <c r="A670" s="97">
        <v>10</v>
      </c>
      <c r="B670" s="99" t="s">
        <v>1695</v>
      </c>
      <c r="C670" s="101">
        <v>11116</v>
      </c>
      <c r="D670" s="99" t="s">
        <v>2656</v>
      </c>
      <c r="E670" s="99" t="s">
        <v>949</v>
      </c>
      <c r="F670" s="99" t="s">
        <v>954</v>
      </c>
      <c r="G670" s="99">
        <v>30</v>
      </c>
      <c r="H670" s="99">
        <v>0</v>
      </c>
      <c r="I670" s="99">
        <v>0</v>
      </c>
      <c r="J670" s="99">
        <v>0</v>
      </c>
      <c r="K670" s="99">
        <v>2</v>
      </c>
      <c r="L670" s="99">
        <v>2</v>
      </c>
      <c r="M670" s="99">
        <v>1</v>
      </c>
      <c r="N670" s="99">
        <v>0.57999999999999996</v>
      </c>
      <c r="O670" s="99">
        <v>3358</v>
      </c>
      <c r="P670" s="99">
        <v>8541</v>
      </c>
      <c r="Q670" s="99">
        <v>1937.05</v>
      </c>
      <c r="R670" s="99">
        <v>93241</v>
      </c>
      <c r="S670" s="100">
        <v>78</v>
      </c>
    </row>
    <row r="671" spans="1:19" x14ac:dyDescent="0.25">
      <c r="A671" s="97">
        <v>10</v>
      </c>
      <c r="B671" s="99" t="s">
        <v>1695</v>
      </c>
      <c r="C671" s="101">
        <v>11115</v>
      </c>
      <c r="D671" s="99" t="s">
        <v>2655</v>
      </c>
      <c r="E671" s="99" t="s">
        <v>949</v>
      </c>
      <c r="F671" s="99" t="s">
        <v>954</v>
      </c>
      <c r="G671" s="99">
        <v>30</v>
      </c>
      <c r="H671" s="99">
        <v>0</v>
      </c>
      <c r="I671" s="99">
        <v>0</v>
      </c>
      <c r="J671" s="99">
        <v>0</v>
      </c>
      <c r="K671" s="99">
        <v>0</v>
      </c>
      <c r="L671" s="99">
        <v>0</v>
      </c>
      <c r="M671" s="99">
        <v>1</v>
      </c>
      <c r="N671" s="99">
        <v>0.63</v>
      </c>
      <c r="O671" s="99">
        <v>2323</v>
      </c>
      <c r="P671" s="99">
        <v>5656</v>
      </c>
      <c r="Q671" s="99">
        <v>1455</v>
      </c>
      <c r="R671" s="99">
        <v>61498</v>
      </c>
      <c r="S671" s="100">
        <v>51.652968036529678</v>
      </c>
    </row>
    <row r="672" spans="1:19" x14ac:dyDescent="0.25">
      <c r="A672" s="97">
        <v>10</v>
      </c>
      <c r="B672" s="99" t="s">
        <v>1695</v>
      </c>
      <c r="C672" s="101">
        <v>11114</v>
      </c>
      <c r="D672" s="99" t="s">
        <v>2654</v>
      </c>
      <c r="E672" s="99" t="s">
        <v>949</v>
      </c>
      <c r="F672" s="99" t="s">
        <v>954</v>
      </c>
      <c r="G672" s="99">
        <v>30</v>
      </c>
      <c r="H672" s="99">
        <v>0</v>
      </c>
      <c r="I672" s="99">
        <v>0</v>
      </c>
      <c r="J672" s="99">
        <v>0</v>
      </c>
      <c r="K672" s="99">
        <v>0</v>
      </c>
      <c r="L672" s="99">
        <v>0</v>
      </c>
      <c r="M672" s="99">
        <v>1</v>
      </c>
      <c r="N672" s="99">
        <v>0.56000000000000005</v>
      </c>
      <c r="O672" s="99">
        <v>2932</v>
      </c>
      <c r="P672" s="99">
        <v>7605</v>
      </c>
      <c r="Q672" s="99">
        <v>1648.99</v>
      </c>
      <c r="R672" s="99">
        <v>80332</v>
      </c>
      <c r="S672" s="100">
        <v>69.452054794520549</v>
      </c>
    </row>
    <row r="673" spans="1:19" x14ac:dyDescent="0.25">
      <c r="A673" s="97">
        <v>10</v>
      </c>
      <c r="B673" s="99" t="s">
        <v>1695</v>
      </c>
      <c r="C673" s="101">
        <v>11113</v>
      </c>
      <c r="D673" s="99" t="s">
        <v>2653</v>
      </c>
      <c r="E673" s="99" t="s">
        <v>949</v>
      </c>
      <c r="F673" s="99" t="s">
        <v>954</v>
      </c>
      <c r="G673" s="99">
        <v>30</v>
      </c>
      <c r="H673" s="99">
        <v>0</v>
      </c>
      <c r="I673" s="99">
        <v>0</v>
      </c>
      <c r="J673" s="99">
        <v>0</v>
      </c>
      <c r="K673" s="99">
        <v>0</v>
      </c>
      <c r="L673" s="99">
        <v>0</v>
      </c>
      <c r="M673" s="99">
        <v>1</v>
      </c>
      <c r="N673" s="99">
        <v>0.63</v>
      </c>
      <c r="O673" s="99">
        <v>2775</v>
      </c>
      <c r="P673" s="99">
        <v>8573</v>
      </c>
      <c r="Q673" s="99">
        <v>1752.57</v>
      </c>
      <c r="R673" s="99">
        <v>89288</v>
      </c>
      <c r="S673" s="100">
        <v>78.292237442922371</v>
      </c>
    </row>
    <row r="674" spans="1:19" x14ac:dyDescent="0.25">
      <c r="A674" s="97">
        <v>10</v>
      </c>
      <c r="B674" s="99" t="s">
        <v>1695</v>
      </c>
      <c r="C674" s="101">
        <v>11118</v>
      </c>
      <c r="D674" s="99" t="s">
        <v>2658</v>
      </c>
      <c r="E674" s="99" t="s">
        <v>949</v>
      </c>
      <c r="F674" s="99" t="s">
        <v>954</v>
      </c>
      <c r="G674" s="99">
        <v>30</v>
      </c>
      <c r="H674" s="99">
        <v>0</v>
      </c>
      <c r="I674" s="99">
        <v>0</v>
      </c>
      <c r="J674" s="99">
        <v>0</v>
      </c>
      <c r="K674" s="99">
        <v>0</v>
      </c>
      <c r="L674" s="99">
        <v>0</v>
      </c>
      <c r="M674" s="99">
        <v>1</v>
      </c>
      <c r="N674" s="99">
        <v>0.49</v>
      </c>
      <c r="O674" s="99">
        <v>3470</v>
      </c>
      <c r="P674" s="99">
        <v>7368</v>
      </c>
      <c r="Q674" s="99">
        <v>1690.98</v>
      </c>
      <c r="R674" s="99">
        <v>58771</v>
      </c>
      <c r="S674" s="100">
        <v>67.287671232876718</v>
      </c>
    </row>
    <row r="675" spans="1:19" x14ac:dyDescent="0.25">
      <c r="A675" s="97">
        <v>10</v>
      </c>
      <c r="B675" s="99" t="s">
        <v>1695</v>
      </c>
      <c r="C675" s="101">
        <v>11117</v>
      </c>
      <c r="D675" s="99" t="s">
        <v>2657</v>
      </c>
      <c r="E675" s="99" t="s">
        <v>949</v>
      </c>
      <c r="F675" s="99" t="s">
        <v>954</v>
      </c>
      <c r="G675" s="99">
        <v>30</v>
      </c>
      <c r="H675" s="99">
        <v>0</v>
      </c>
      <c r="I675" s="99">
        <v>0</v>
      </c>
      <c r="J675" s="99">
        <v>0</v>
      </c>
      <c r="K675" s="99">
        <v>0</v>
      </c>
      <c r="L675" s="99">
        <v>0</v>
      </c>
      <c r="M675" s="99">
        <v>1</v>
      </c>
      <c r="N675" s="99">
        <v>0.47970000000000002</v>
      </c>
      <c r="O675" s="99">
        <v>3143</v>
      </c>
      <c r="P675" s="99">
        <v>7126</v>
      </c>
      <c r="Q675" s="99">
        <v>1507.6971000000001</v>
      </c>
      <c r="R675" s="99">
        <v>56548</v>
      </c>
      <c r="S675" s="100">
        <v>65.077625570776249</v>
      </c>
    </row>
    <row r="676" spans="1:19" x14ac:dyDescent="0.25">
      <c r="A676" s="97">
        <v>10</v>
      </c>
      <c r="B676" s="99" t="s">
        <v>1703</v>
      </c>
      <c r="C676" s="101">
        <v>10701</v>
      </c>
      <c r="D676" s="99" t="s">
        <v>2659</v>
      </c>
      <c r="E676" s="99" t="s">
        <v>982</v>
      </c>
      <c r="F676" s="99" t="s">
        <v>1009</v>
      </c>
      <c r="G676" s="99">
        <v>370</v>
      </c>
      <c r="H676" s="99">
        <v>36</v>
      </c>
      <c r="I676" s="99">
        <v>10</v>
      </c>
      <c r="J676" s="99">
        <v>0</v>
      </c>
      <c r="K676" s="99">
        <v>0</v>
      </c>
      <c r="L676" s="99">
        <v>46</v>
      </c>
      <c r="M676" s="99">
        <v>10</v>
      </c>
      <c r="N676" s="99">
        <v>1.2421131365835101</v>
      </c>
      <c r="O676" s="99">
        <v>36798</v>
      </c>
      <c r="P676" s="99">
        <v>119919</v>
      </c>
      <c r="Q676" s="99">
        <v>45707.279199999997</v>
      </c>
      <c r="R676" s="99">
        <v>347889</v>
      </c>
      <c r="S676" s="100">
        <v>88.796001480932986</v>
      </c>
    </row>
    <row r="677" spans="1:19" ht="42" x14ac:dyDescent="0.25">
      <c r="A677" s="97">
        <v>10</v>
      </c>
      <c r="B677" s="99" t="s">
        <v>1703</v>
      </c>
      <c r="C677" s="101">
        <v>11444</v>
      </c>
      <c r="D677" s="99" t="s">
        <v>2667</v>
      </c>
      <c r="E677" s="99" t="s">
        <v>949</v>
      </c>
      <c r="F677" s="99" t="s">
        <v>950</v>
      </c>
      <c r="G677" s="99">
        <v>100</v>
      </c>
      <c r="H677" s="99">
        <v>8</v>
      </c>
      <c r="I677" s="99">
        <v>0</v>
      </c>
      <c r="J677" s="99">
        <v>0</v>
      </c>
      <c r="K677" s="99">
        <v>0</v>
      </c>
      <c r="L677" s="99">
        <v>8</v>
      </c>
      <c r="M677" s="99">
        <v>2</v>
      </c>
      <c r="N677" s="99">
        <v>0.68</v>
      </c>
      <c r="O677" s="99">
        <v>11052</v>
      </c>
      <c r="P677" s="99">
        <v>31836</v>
      </c>
      <c r="Q677" s="99">
        <v>6788.32</v>
      </c>
      <c r="R677" s="99">
        <v>195955</v>
      </c>
      <c r="S677" s="100">
        <v>87.221917808219175</v>
      </c>
    </row>
    <row r="678" spans="1:19" x14ac:dyDescent="0.25">
      <c r="A678" s="97">
        <v>10</v>
      </c>
      <c r="B678" s="99" t="s">
        <v>1703</v>
      </c>
      <c r="C678" s="101">
        <v>10964</v>
      </c>
      <c r="D678" s="99" t="s">
        <v>2661</v>
      </c>
      <c r="E678" s="99" t="s">
        <v>949</v>
      </c>
      <c r="F678" s="99" t="s">
        <v>954</v>
      </c>
      <c r="G678" s="99">
        <v>46</v>
      </c>
      <c r="H678" s="99">
        <v>0</v>
      </c>
      <c r="I678" s="99">
        <v>0</v>
      </c>
      <c r="J678" s="99">
        <v>0</v>
      </c>
      <c r="K678" s="99">
        <v>0</v>
      </c>
      <c r="L678" s="99">
        <v>0</v>
      </c>
      <c r="M678" s="99">
        <v>1</v>
      </c>
      <c r="N678" s="99">
        <v>0.60950000000000004</v>
      </c>
      <c r="O678" s="99">
        <v>4252</v>
      </c>
      <c r="P678" s="99">
        <v>10691</v>
      </c>
      <c r="Q678" s="99">
        <v>2591.5940000000001</v>
      </c>
      <c r="R678" s="99">
        <v>110544</v>
      </c>
      <c r="S678" s="100">
        <v>63.674806432400239</v>
      </c>
    </row>
    <row r="679" spans="1:19" x14ac:dyDescent="0.25">
      <c r="A679" s="97">
        <v>10</v>
      </c>
      <c r="B679" s="99" t="s">
        <v>1703</v>
      </c>
      <c r="C679" s="101">
        <v>10968</v>
      </c>
      <c r="D679" s="99" t="s">
        <v>2665</v>
      </c>
      <c r="E679" s="99" t="s">
        <v>949</v>
      </c>
      <c r="F679" s="99" t="s">
        <v>954</v>
      </c>
      <c r="G679" s="99">
        <v>34</v>
      </c>
      <c r="H679" s="99">
        <v>0</v>
      </c>
      <c r="I679" s="99">
        <v>0</v>
      </c>
      <c r="J679" s="99">
        <v>0</v>
      </c>
      <c r="K679" s="99">
        <v>0</v>
      </c>
      <c r="L679" s="99">
        <v>0</v>
      </c>
      <c r="M679" s="99">
        <v>1</v>
      </c>
      <c r="N679" s="99">
        <v>0.66369999999999996</v>
      </c>
      <c r="O679" s="99">
        <v>1970</v>
      </c>
      <c r="P679" s="99">
        <v>5891</v>
      </c>
      <c r="Q679" s="99">
        <v>1307.489</v>
      </c>
      <c r="R679" s="99">
        <v>64949</v>
      </c>
      <c r="S679" s="100">
        <v>47.469782433521353</v>
      </c>
    </row>
    <row r="680" spans="1:19" x14ac:dyDescent="0.25">
      <c r="A680" s="97">
        <v>10</v>
      </c>
      <c r="B680" s="99" t="s">
        <v>1703</v>
      </c>
      <c r="C680" s="101">
        <v>10965</v>
      </c>
      <c r="D680" s="99" t="s">
        <v>2662</v>
      </c>
      <c r="E680" s="99" t="s">
        <v>949</v>
      </c>
      <c r="F680" s="99" t="s">
        <v>954</v>
      </c>
      <c r="G680" s="99">
        <v>30</v>
      </c>
      <c r="H680" s="99">
        <v>0</v>
      </c>
      <c r="I680" s="99">
        <v>0</v>
      </c>
      <c r="J680" s="99">
        <v>0</v>
      </c>
      <c r="K680" s="99">
        <v>0</v>
      </c>
      <c r="L680" s="99">
        <v>0</v>
      </c>
      <c r="M680" s="99">
        <v>1</v>
      </c>
      <c r="N680" s="99">
        <v>0.60040000000000004</v>
      </c>
      <c r="O680" s="99">
        <v>4953</v>
      </c>
      <c r="P680" s="99">
        <v>12828</v>
      </c>
      <c r="Q680" s="99">
        <v>2960.38</v>
      </c>
      <c r="R680" s="99">
        <v>126781</v>
      </c>
      <c r="S680" s="100">
        <v>117.15068493150685</v>
      </c>
    </row>
    <row r="681" spans="1:19" x14ac:dyDescent="0.25">
      <c r="A681" s="97">
        <v>10</v>
      </c>
      <c r="B681" s="99" t="s">
        <v>1703</v>
      </c>
      <c r="C681" s="101">
        <v>10963</v>
      </c>
      <c r="D681" s="99" t="s">
        <v>2660</v>
      </c>
      <c r="E681" s="99" t="s">
        <v>949</v>
      </c>
      <c r="F681" s="99" t="s">
        <v>954</v>
      </c>
      <c r="G681" s="99">
        <v>30</v>
      </c>
      <c r="H681" s="99">
        <v>0</v>
      </c>
      <c r="I681" s="99">
        <v>0</v>
      </c>
      <c r="J681" s="99">
        <v>0</v>
      </c>
      <c r="K681" s="99">
        <v>0</v>
      </c>
      <c r="L681" s="99">
        <v>0</v>
      </c>
      <c r="M681" s="99">
        <v>0</v>
      </c>
      <c r="N681" s="99">
        <v>0.75419999999999998</v>
      </c>
      <c r="O681" s="99">
        <v>1603</v>
      </c>
      <c r="P681" s="99">
        <v>3990</v>
      </c>
      <c r="Q681" s="99">
        <v>1207.4742000000001</v>
      </c>
      <c r="R681" s="99">
        <v>56995</v>
      </c>
      <c r="S681" s="100">
        <v>36.438356164383563</v>
      </c>
    </row>
    <row r="682" spans="1:19" x14ac:dyDescent="0.25">
      <c r="A682" s="97">
        <v>10</v>
      </c>
      <c r="B682" s="99" t="s">
        <v>1703</v>
      </c>
      <c r="C682" s="101">
        <v>10966</v>
      </c>
      <c r="D682" s="99" t="s">
        <v>2663</v>
      </c>
      <c r="E682" s="99" t="s">
        <v>949</v>
      </c>
      <c r="F682" s="99" t="s">
        <v>954</v>
      </c>
      <c r="G682" s="99">
        <v>36</v>
      </c>
      <c r="H682" s="99">
        <v>0</v>
      </c>
      <c r="I682" s="99">
        <v>0</v>
      </c>
      <c r="J682" s="99">
        <v>0</v>
      </c>
      <c r="K682" s="99">
        <v>0</v>
      </c>
      <c r="L682" s="99">
        <v>0</v>
      </c>
      <c r="M682" s="99">
        <v>1</v>
      </c>
      <c r="N682" s="99">
        <v>0.59</v>
      </c>
      <c r="O682" s="99">
        <v>2819</v>
      </c>
      <c r="P682" s="99">
        <v>7617</v>
      </c>
      <c r="Q682" s="99">
        <v>1663.54</v>
      </c>
      <c r="R682" s="99">
        <v>84393</v>
      </c>
      <c r="S682" s="100">
        <v>57.968036529680369</v>
      </c>
    </row>
    <row r="683" spans="1:19" x14ac:dyDescent="0.25">
      <c r="A683" s="97">
        <v>10</v>
      </c>
      <c r="B683" s="99" t="s">
        <v>1703</v>
      </c>
      <c r="C683" s="101">
        <v>10967</v>
      </c>
      <c r="D683" s="99" t="s">
        <v>2664</v>
      </c>
      <c r="E683" s="99" t="s">
        <v>949</v>
      </c>
      <c r="F683" s="99" t="s">
        <v>954</v>
      </c>
      <c r="G683" s="99">
        <v>36</v>
      </c>
      <c r="H683" s="99">
        <v>0</v>
      </c>
      <c r="I683" s="99">
        <v>0</v>
      </c>
      <c r="J683" s="99">
        <v>0</v>
      </c>
      <c r="K683" s="99">
        <v>0</v>
      </c>
      <c r="L683" s="99">
        <v>0</v>
      </c>
      <c r="M683" s="99">
        <v>1</v>
      </c>
      <c r="N683" s="99">
        <v>0.53239999999999998</v>
      </c>
      <c r="O683" s="99">
        <v>3889</v>
      </c>
      <c r="P683" s="99">
        <v>9620</v>
      </c>
      <c r="Q683" s="99">
        <v>2070.5036</v>
      </c>
      <c r="R683" s="99">
        <v>110786</v>
      </c>
      <c r="S683" s="100">
        <v>73.211567732115682</v>
      </c>
    </row>
    <row r="684" spans="1:19" x14ac:dyDescent="0.25">
      <c r="A684" s="97">
        <v>10</v>
      </c>
      <c r="B684" s="99" t="s">
        <v>1703</v>
      </c>
      <c r="C684" s="101">
        <v>10969</v>
      </c>
      <c r="D684" s="99" t="s">
        <v>2666</v>
      </c>
      <c r="E684" s="99" t="s">
        <v>949</v>
      </c>
      <c r="F684" s="99" t="s">
        <v>976</v>
      </c>
      <c r="G684" s="99">
        <v>13</v>
      </c>
      <c r="H684" s="99">
        <v>0</v>
      </c>
      <c r="I684" s="99">
        <v>0</v>
      </c>
      <c r="J684" s="99">
        <v>0</v>
      </c>
      <c r="K684" s="99">
        <v>0</v>
      </c>
      <c r="L684" s="99">
        <v>0</v>
      </c>
      <c r="M684" s="99">
        <v>1</v>
      </c>
      <c r="N684" s="99">
        <v>0.68100000000000005</v>
      </c>
      <c r="O684" s="99">
        <v>2484</v>
      </c>
      <c r="P684" s="99">
        <v>7384</v>
      </c>
      <c r="Q684" s="99">
        <v>1691.604</v>
      </c>
      <c r="R684" s="99">
        <v>61296</v>
      </c>
      <c r="S684" s="100">
        <v>155.61643835616439</v>
      </c>
    </row>
    <row r="685" spans="1:19" x14ac:dyDescent="0.25">
      <c r="A685" s="97">
        <v>10</v>
      </c>
      <c r="B685" s="99" t="s">
        <v>1713</v>
      </c>
      <c r="C685" s="101">
        <v>10700</v>
      </c>
      <c r="D685" s="99" t="s">
        <v>2668</v>
      </c>
      <c r="E685" s="99" t="s">
        <v>982</v>
      </c>
      <c r="F685" s="99" t="s">
        <v>946</v>
      </c>
      <c r="G685" s="99">
        <v>710</v>
      </c>
      <c r="H685" s="99">
        <v>42</v>
      </c>
      <c r="I685" s="99">
        <v>10</v>
      </c>
      <c r="J685" s="99">
        <v>10</v>
      </c>
      <c r="K685" s="99">
        <v>8</v>
      </c>
      <c r="L685" s="99">
        <v>70</v>
      </c>
      <c r="M685" s="99">
        <v>15</v>
      </c>
      <c r="N685" s="99">
        <v>1.5411999999999999</v>
      </c>
      <c r="O685" s="99">
        <v>55270</v>
      </c>
      <c r="P685" s="99">
        <v>244144</v>
      </c>
      <c r="Q685" s="99">
        <v>85180.346799999999</v>
      </c>
      <c r="R685" s="99">
        <v>544557</v>
      </c>
      <c r="S685" s="100">
        <v>94.2095311595601</v>
      </c>
    </row>
    <row r="686" spans="1:19" x14ac:dyDescent="0.25">
      <c r="A686" s="97">
        <v>10</v>
      </c>
      <c r="B686" s="99" t="s">
        <v>1713</v>
      </c>
      <c r="C686" s="101">
        <v>10929</v>
      </c>
      <c r="D686" s="99" t="s">
        <v>2671</v>
      </c>
      <c r="E686" s="99" t="s">
        <v>949</v>
      </c>
      <c r="F686" s="99" t="s">
        <v>983</v>
      </c>
      <c r="G686" s="99">
        <v>215</v>
      </c>
      <c r="H686" s="99">
        <v>4</v>
      </c>
      <c r="I686" s="99">
        <v>4</v>
      </c>
      <c r="J686" s="99">
        <v>0</v>
      </c>
      <c r="K686" s="99">
        <v>0</v>
      </c>
      <c r="L686" s="99">
        <v>8</v>
      </c>
      <c r="M686" s="99">
        <v>4</v>
      </c>
      <c r="N686" s="99">
        <v>0.67059999999999997</v>
      </c>
      <c r="O686" s="99">
        <v>18160</v>
      </c>
      <c r="P686" s="99">
        <v>67272</v>
      </c>
      <c r="Q686" s="99">
        <v>12365.4943</v>
      </c>
      <c r="R686" s="99">
        <v>300134</v>
      </c>
      <c r="S686" s="100">
        <v>85.724115960496974</v>
      </c>
    </row>
    <row r="687" spans="1:19" x14ac:dyDescent="0.25">
      <c r="A687" s="97">
        <v>10</v>
      </c>
      <c r="B687" s="99" t="s">
        <v>1713</v>
      </c>
      <c r="C687" s="101">
        <v>10930</v>
      </c>
      <c r="D687" s="99" t="s">
        <v>2672</v>
      </c>
      <c r="E687" s="99" t="s">
        <v>949</v>
      </c>
      <c r="F687" s="99" t="s">
        <v>957</v>
      </c>
      <c r="G687" s="99">
        <v>145</v>
      </c>
      <c r="H687" s="99">
        <v>4</v>
      </c>
      <c r="I687" s="99">
        <v>0</v>
      </c>
      <c r="J687" s="99">
        <v>0</v>
      </c>
      <c r="K687" s="99">
        <v>0</v>
      </c>
      <c r="L687" s="99">
        <v>4</v>
      </c>
      <c r="M687" s="99">
        <v>2</v>
      </c>
      <c r="N687" s="99">
        <v>0.79700000000000004</v>
      </c>
      <c r="O687" s="99">
        <v>9777</v>
      </c>
      <c r="P687" s="99">
        <v>38916</v>
      </c>
      <c r="Q687" s="99">
        <v>7874.5011999999997</v>
      </c>
      <c r="R687" s="99">
        <v>203507</v>
      </c>
      <c r="S687" s="100">
        <v>73.530467642890883</v>
      </c>
    </row>
    <row r="688" spans="1:19" x14ac:dyDescent="0.25">
      <c r="A688" s="97">
        <v>10</v>
      </c>
      <c r="B688" s="99" t="s">
        <v>1713</v>
      </c>
      <c r="C688" s="101">
        <v>10935</v>
      </c>
      <c r="D688" s="99" t="s">
        <v>2677</v>
      </c>
      <c r="E688" s="99" t="s">
        <v>949</v>
      </c>
      <c r="F688" s="99" t="s">
        <v>957</v>
      </c>
      <c r="G688" s="99">
        <v>137</v>
      </c>
      <c r="H688" s="99">
        <v>8</v>
      </c>
      <c r="I688" s="99">
        <v>0</v>
      </c>
      <c r="J688" s="99">
        <v>0</v>
      </c>
      <c r="K688" s="99">
        <v>0</v>
      </c>
      <c r="L688" s="99">
        <v>8</v>
      </c>
      <c r="M688" s="99">
        <v>1</v>
      </c>
      <c r="N688" s="99">
        <v>0.83340000000000003</v>
      </c>
      <c r="O688" s="99">
        <v>10160</v>
      </c>
      <c r="P688" s="99">
        <v>32668</v>
      </c>
      <c r="Q688" s="99">
        <v>8220.1689999999999</v>
      </c>
      <c r="R688" s="99">
        <v>187448</v>
      </c>
      <c r="S688" s="100">
        <v>65.329467053294664</v>
      </c>
    </row>
    <row r="689" spans="1:19" x14ac:dyDescent="0.25">
      <c r="A689" s="97">
        <v>10</v>
      </c>
      <c r="B689" s="99" t="s">
        <v>1713</v>
      </c>
      <c r="C689" s="101">
        <v>10928</v>
      </c>
      <c r="D689" s="99" t="s">
        <v>2670</v>
      </c>
      <c r="E689" s="99" t="s">
        <v>949</v>
      </c>
      <c r="F689" s="99" t="s">
        <v>950</v>
      </c>
      <c r="G689" s="99">
        <v>94</v>
      </c>
      <c r="H689" s="99">
        <v>0</v>
      </c>
      <c r="I689" s="99">
        <v>0</v>
      </c>
      <c r="J689" s="99">
        <v>0</v>
      </c>
      <c r="K689" s="99">
        <v>0</v>
      </c>
      <c r="L689" s="99">
        <v>0</v>
      </c>
      <c r="M689" s="99">
        <v>1</v>
      </c>
      <c r="N689" s="99">
        <v>0.71260000000000001</v>
      </c>
      <c r="O689" s="99">
        <v>7642</v>
      </c>
      <c r="P689" s="99">
        <v>26398</v>
      </c>
      <c r="Q689" s="99">
        <v>5374.79</v>
      </c>
      <c r="R689" s="99">
        <v>169442</v>
      </c>
      <c r="S689" s="100">
        <v>76.939667735354121</v>
      </c>
    </row>
    <row r="690" spans="1:19" x14ac:dyDescent="0.25">
      <c r="A690" s="97">
        <v>10</v>
      </c>
      <c r="B690" s="99" t="s">
        <v>1713</v>
      </c>
      <c r="C690" s="101">
        <v>10933</v>
      </c>
      <c r="D690" s="99" t="s">
        <v>2675</v>
      </c>
      <c r="E690" s="99" t="s">
        <v>949</v>
      </c>
      <c r="F690" s="99" t="s">
        <v>950</v>
      </c>
      <c r="G690" s="99">
        <v>92</v>
      </c>
      <c r="H690" s="99">
        <v>0</v>
      </c>
      <c r="I690" s="99">
        <v>0</v>
      </c>
      <c r="J690" s="99">
        <v>0</v>
      </c>
      <c r="K690" s="99">
        <v>0</v>
      </c>
      <c r="L690" s="99">
        <v>0</v>
      </c>
      <c r="M690" s="99">
        <v>1</v>
      </c>
      <c r="N690" s="99">
        <v>0.6794</v>
      </c>
      <c r="O690" s="99">
        <v>8948</v>
      </c>
      <c r="P690" s="99">
        <v>29587</v>
      </c>
      <c r="Q690" s="99">
        <v>6107.0505999999996</v>
      </c>
      <c r="R690" s="99">
        <v>208319</v>
      </c>
      <c r="S690" s="100">
        <v>88.108993448481243</v>
      </c>
    </row>
    <row r="691" spans="1:19" x14ac:dyDescent="0.25">
      <c r="A691" s="97">
        <v>10</v>
      </c>
      <c r="B691" s="99" t="s">
        <v>1713</v>
      </c>
      <c r="C691" s="101">
        <v>10934</v>
      </c>
      <c r="D691" s="99" t="s">
        <v>2676</v>
      </c>
      <c r="E691" s="99" t="s">
        <v>949</v>
      </c>
      <c r="F691" s="99" t="s">
        <v>950</v>
      </c>
      <c r="G691" s="99">
        <v>94</v>
      </c>
      <c r="H691" s="99">
        <v>0</v>
      </c>
      <c r="I691" s="99">
        <v>0</v>
      </c>
      <c r="J691" s="99">
        <v>0</v>
      </c>
      <c r="K691" s="99">
        <v>0</v>
      </c>
      <c r="L691" s="99">
        <v>0</v>
      </c>
      <c r="M691" s="99">
        <v>2</v>
      </c>
      <c r="N691" s="99">
        <v>0.70399999999999996</v>
      </c>
      <c r="O691" s="99">
        <v>8647</v>
      </c>
      <c r="P691" s="99">
        <v>30036</v>
      </c>
      <c r="Q691" s="99">
        <v>5857.5438999999997</v>
      </c>
      <c r="R691" s="99">
        <v>143462</v>
      </c>
      <c r="S691" s="100">
        <v>87.542990381812885</v>
      </c>
    </row>
    <row r="692" spans="1:19" x14ac:dyDescent="0.25">
      <c r="A692" s="97">
        <v>10</v>
      </c>
      <c r="B692" s="99" t="s">
        <v>1713</v>
      </c>
      <c r="C692" s="101">
        <v>10941</v>
      </c>
      <c r="D692" s="99" t="s">
        <v>2683</v>
      </c>
      <c r="E692" s="99" t="s">
        <v>949</v>
      </c>
      <c r="F692" s="99" t="s">
        <v>954</v>
      </c>
      <c r="G692" s="99">
        <v>32</v>
      </c>
      <c r="H692" s="99">
        <v>0</v>
      </c>
      <c r="I692" s="99">
        <v>0</v>
      </c>
      <c r="J692" s="99">
        <v>0</v>
      </c>
      <c r="K692" s="99">
        <v>0</v>
      </c>
      <c r="L692" s="99">
        <v>0</v>
      </c>
      <c r="M692" s="99">
        <v>1</v>
      </c>
      <c r="N692" s="99">
        <v>0.76419999999999999</v>
      </c>
      <c r="O692" s="99">
        <v>2337</v>
      </c>
      <c r="P692" s="99">
        <v>7585</v>
      </c>
      <c r="Q692" s="99">
        <v>1676.3454999999999</v>
      </c>
      <c r="R692" s="99">
        <v>79287</v>
      </c>
      <c r="S692" s="100">
        <v>64.94006849315069</v>
      </c>
    </row>
    <row r="693" spans="1:19" x14ac:dyDescent="0.25">
      <c r="A693" s="97">
        <v>10</v>
      </c>
      <c r="B693" s="99" t="s">
        <v>1713</v>
      </c>
      <c r="C693" s="101">
        <v>10938</v>
      </c>
      <c r="D693" s="99" t="s">
        <v>2680</v>
      </c>
      <c r="E693" s="99" t="s">
        <v>949</v>
      </c>
      <c r="F693" s="99" t="s">
        <v>954</v>
      </c>
      <c r="G693" s="99">
        <v>41</v>
      </c>
      <c r="H693" s="99">
        <v>0</v>
      </c>
      <c r="I693" s="99">
        <v>0</v>
      </c>
      <c r="J693" s="99">
        <v>0</v>
      </c>
      <c r="K693" s="99">
        <v>0</v>
      </c>
      <c r="L693" s="99">
        <v>0</v>
      </c>
      <c r="M693" s="99">
        <v>1</v>
      </c>
      <c r="N693" s="99">
        <v>0.63100000000000001</v>
      </c>
      <c r="O693" s="99">
        <v>2806</v>
      </c>
      <c r="P693" s="99">
        <v>8733</v>
      </c>
      <c r="Q693" s="99">
        <v>1900.7194999999999</v>
      </c>
      <c r="R693" s="99">
        <v>80957</v>
      </c>
      <c r="S693" s="100">
        <v>58.356164383561641</v>
      </c>
    </row>
    <row r="694" spans="1:19" x14ac:dyDescent="0.25">
      <c r="A694" s="97">
        <v>10</v>
      </c>
      <c r="B694" s="99" t="s">
        <v>1713</v>
      </c>
      <c r="C694" s="101">
        <v>10936</v>
      </c>
      <c r="D694" s="99" t="s">
        <v>2678</v>
      </c>
      <c r="E694" s="99" t="s">
        <v>949</v>
      </c>
      <c r="F694" s="99" t="s">
        <v>954</v>
      </c>
      <c r="G694" s="99">
        <v>33</v>
      </c>
      <c r="H694" s="99">
        <v>0</v>
      </c>
      <c r="I694" s="99">
        <v>0</v>
      </c>
      <c r="J694" s="99">
        <v>0</v>
      </c>
      <c r="K694" s="99">
        <v>0</v>
      </c>
      <c r="L694" s="99">
        <v>0</v>
      </c>
      <c r="M694" s="99">
        <v>1</v>
      </c>
      <c r="N694" s="99">
        <v>0.61409999999999998</v>
      </c>
      <c r="O694" s="99">
        <v>1519</v>
      </c>
      <c r="P694" s="99">
        <v>4446</v>
      </c>
      <c r="Q694" s="99">
        <v>884.64970000000005</v>
      </c>
      <c r="R694" s="99">
        <v>64710</v>
      </c>
      <c r="S694" s="100">
        <v>36.911581569115818</v>
      </c>
    </row>
    <row r="695" spans="1:19" ht="63" x14ac:dyDescent="0.25">
      <c r="A695" s="97">
        <v>10</v>
      </c>
      <c r="B695" s="99" t="s">
        <v>1713</v>
      </c>
      <c r="C695" s="101">
        <v>23125</v>
      </c>
      <c r="D695" s="99" t="s">
        <v>2686</v>
      </c>
      <c r="E695" s="99" t="s">
        <v>949</v>
      </c>
      <c r="F695" s="99" t="s">
        <v>954</v>
      </c>
      <c r="G695" s="99">
        <v>29</v>
      </c>
      <c r="H695" s="99">
        <v>4</v>
      </c>
      <c r="I695" s="99">
        <v>0</v>
      </c>
      <c r="J695" s="99">
        <v>0</v>
      </c>
      <c r="K695" s="99">
        <v>0</v>
      </c>
      <c r="L695" s="99">
        <v>4</v>
      </c>
      <c r="M695" s="99">
        <v>1</v>
      </c>
      <c r="N695" s="99">
        <v>0.74690000000000001</v>
      </c>
      <c r="O695" s="99">
        <v>2024</v>
      </c>
      <c r="P695" s="99">
        <v>6029</v>
      </c>
      <c r="Q695" s="99">
        <v>1449.1578</v>
      </c>
      <c r="R695" s="99">
        <v>78585</v>
      </c>
      <c r="S695" s="100">
        <v>56.957959376476147</v>
      </c>
    </row>
    <row r="696" spans="1:19" x14ac:dyDescent="0.25">
      <c r="A696" s="97">
        <v>10</v>
      </c>
      <c r="B696" s="99" t="s">
        <v>1713</v>
      </c>
      <c r="C696" s="101">
        <v>10932</v>
      </c>
      <c r="D696" s="99" t="s">
        <v>2674</v>
      </c>
      <c r="E696" s="99" t="s">
        <v>949</v>
      </c>
      <c r="F696" s="99" t="s">
        <v>954</v>
      </c>
      <c r="G696" s="99">
        <v>60</v>
      </c>
      <c r="H696" s="99">
        <v>0</v>
      </c>
      <c r="I696" s="99">
        <v>0</v>
      </c>
      <c r="J696" s="99">
        <v>0</v>
      </c>
      <c r="K696" s="99">
        <v>0</v>
      </c>
      <c r="L696" s="99">
        <v>0</v>
      </c>
      <c r="M696" s="99">
        <v>1</v>
      </c>
      <c r="N696" s="99">
        <v>0.77449999999999997</v>
      </c>
      <c r="O696" s="99">
        <v>5688</v>
      </c>
      <c r="P696" s="99">
        <v>14596</v>
      </c>
      <c r="Q696" s="99">
        <v>4444.8774000000003</v>
      </c>
      <c r="R696" s="99">
        <v>132203</v>
      </c>
      <c r="S696" s="100">
        <v>66.648401826484019</v>
      </c>
    </row>
    <row r="697" spans="1:19" x14ac:dyDescent="0.25">
      <c r="A697" s="97">
        <v>10</v>
      </c>
      <c r="B697" s="99" t="s">
        <v>1713</v>
      </c>
      <c r="C697" s="101">
        <v>28015</v>
      </c>
      <c r="D697" s="99" t="s">
        <v>2688</v>
      </c>
      <c r="E697" s="99" t="s">
        <v>949</v>
      </c>
      <c r="F697" s="99" t="s">
        <v>954</v>
      </c>
      <c r="G697" s="99">
        <v>30</v>
      </c>
      <c r="H697" s="99">
        <v>0</v>
      </c>
      <c r="I697" s="99">
        <v>0</v>
      </c>
      <c r="J697" s="99">
        <v>0</v>
      </c>
      <c r="K697" s="99">
        <v>0</v>
      </c>
      <c r="L697" s="99">
        <v>0</v>
      </c>
      <c r="M697" s="99">
        <v>1</v>
      </c>
      <c r="N697" s="99">
        <v>0.6976</v>
      </c>
      <c r="O697" s="99">
        <v>2094</v>
      </c>
      <c r="P697" s="99">
        <v>5608</v>
      </c>
      <c r="Q697" s="99">
        <v>1349.8958</v>
      </c>
      <c r="R697" s="99">
        <v>36002</v>
      </c>
      <c r="S697" s="100">
        <v>51.214611872146122</v>
      </c>
    </row>
    <row r="698" spans="1:19" x14ac:dyDescent="0.25">
      <c r="A698" s="97">
        <v>10</v>
      </c>
      <c r="B698" s="99" t="s">
        <v>1713</v>
      </c>
      <c r="C698" s="101">
        <v>10931</v>
      </c>
      <c r="D698" s="99" t="s">
        <v>2673</v>
      </c>
      <c r="E698" s="99" t="s">
        <v>949</v>
      </c>
      <c r="F698" s="99" t="s">
        <v>954</v>
      </c>
      <c r="G698" s="99">
        <v>39</v>
      </c>
      <c r="H698" s="99">
        <v>0</v>
      </c>
      <c r="I698" s="99">
        <v>0</v>
      </c>
      <c r="J698" s="99">
        <v>0</v>
      </c>
      <c r="K698" s="99">
        <v>0</v>
      </c>
      <c r="L698" s="99">
        <v>0</v>
      </c>
      <c r="M698" s="99">
        <v>1</v>
      </c>
      <c r="N698" s="99">
        <v>0.57469999999999999</v>
      </c>
      <c r="O698" s="99">
        <v>3557</v>
      </c>
      <c r="P698" s="99">
        <v>10479</v>
      </c>
      <c r="Q698" s="99">
        <v>2065.6867000000002</v>
      </c>
      <c r="R698" s="99">
        <v>115079</v>
      </c>
      <c r="S698" s="100">
        <v>73.614330874604846</v>
      </c>
    </row>
    <row r="699" spans="1:19" x14ac:dyDescent="0.25">
      <c r="A699" s="97">
        <v>10</v>
      </c>
      <c r="B699" s="99" t="s">
        <v>1713</v>
      </c>
      <c r="C699" s="101">
        <v>10942</v>
      </c>
      <c r="D699" s="99" t="s">
        <v>2684</v>
      </c>
      <c r="E699" s="99" t="s">
        <v>949</v>
      </c>
      <c r="F699" s="99" t="s">
        <v>954</v>
      </c>
      <c r="G699" s="99">
        <v>34</v>
      </c>
      <c r="H699" s="99">
        <v>0</v>
      </c>
      <c r="I699" s="99">
        <v>0</v>
      </c>
      <c r="J699" s="99">
        <v>0</v>
      </c>
      <c r="K699" s="99">
        <v>0</v>
      </c>
      <c r="L699" s="99">
        <v>0</v>
      </c>
      <c r="M699" s="99">
        <v>1</v>
      </c>
      <c r="N699" s="99">
        <v>0.62090000000000001</v>
      </c>
      <c r="O699" s="99">
        <v>2894</v>
      </c>
      <c r="P699" s="99">
        <v>8396</v>
      </c>
      <c r="Q699" s="99">
        <v>1868.5105000000001</v>
      </c>
      <c r="R699" s="99">
        <v>111026</v>
      </c>
      <c r="S699" s="100">
        <v>67.655116841257055</v>
      </c>
    </row>
    <row r="700" spans="1:19" x14ac:dyDescent="0.25">
      <c r="A700" s="97">
        <v>10</v>
      </c>
      <c r="B700" s="99" t="s">
        <v>1713</v>
      </c>
      <c r="C700" s="101">
        <v>10943</v>
      </c>
      <c r="D700" s="99" t="s">
        <v>2685</v>
      </c>
      <c r="E700" s="99" t="s">
        <v>949</v>
      </c>
      <c r="F700" s="99" t="s">
        <v>954</v>
      </c>
      <c r="G700" s="99">
        <v>42</v>
      </c>
      <c r="H700" s="99">
        <v>0</v>
      </c>
      <c r="I700" s="99">
        <v>0</v>
      </c>
      <c r="J700" s="99">
        <v>0</v>
      </c>
      <c r="K700" s="99">
        <v>0</v>
      </c>
      <c r="L700" s="99">
        <v>0</v>
      </c>
      <c r="M700" s="99">
        <v>1</v>
      </c>
      <c r="N700" s="99">
        <v>0.64910000000000001</v>
      </c>
      <c r="O700" s="99">
        <v>1581</v>
      </c>
      <c r="P700" s="99">
        <v>10468</v>
      </c>
      <c r="Q700" s="99">
        <v>1115.8629000000001</v>
      </c>
      <c r="R700" s="99">
        <v>49583</v>
      </c>
      <c r="S700" s="100">
        <v>68.284409654272665</v>
      </c>
    </row>
    <row r="701" spans="1:19" x14ac:dyDescent="0.25">
      <c r="A701" s="97">
        <v>10</v>
      </c>
      <c r="B701" s="99" t="s">
        <v>1713</v>
      </c>
      <c r="C701" s="101">
        <v>10927</v>
      </c>
      <c r="D701" s="99" t="s">
        <v>2669</v>
      </c>
      <c r="E701" s="99" t="s">
        <v>949</v>
      </c>
      <c r="F701" s="99" t="s">
        <v>954</v>
      </c>
      <c r="G701" s="99">
        <v>30</v>
      </c>
      <c r="H701" s="99">
        <v>0</v>
      </c>
      <c r="I701" s="99">
        <v>0</v>
      </c>
      <c r="J701" s="99">
        <v>0</v>
      </c>
      <c r="K701" s="99">
        <v>0</v>
      </c>
      <c r="L701" s="99">
        <v>0</v>
      </c>
      <c r="M701" s="99">
        <v>1</v>
      </c>
      <c r="N701" s="99">
        <v>0.64370000000000005</v>
      </c>
      <c r="O701" s="99">
        <v>2604</v>
      </c>
      <c r="P701" s="99">
        <v>8389</v>
      </c>
      <c r="Q701" s="99">
        <v>1645.8761999999999</v>
      </c>
      <c r="R701" s="99">
        <v>86178</v>
      </c>
      <c r="S701" s="100">
        <v>76.611872146118728</v>
      </c>
    </row>
    <row r="702" spans="1:19" x14ac:dyDescent="0.25">
      <c r="A702" s="97">
        <v>10</v>
      </c>
      <c r="B702" s="99" t="s">
        <v>1713</v>
      </c>
      <c r="C702" s="101">
        <v>10940</v>
      </c>
      <c r="D702" s="99" t="s">
        <v>2682</v>
      </c>
      <c r="E702" s="99" t="s">
        <v>949</v>
      </c>
      <c r="F702" s="99" t="s">
        <v>954</v>
      </c>
      <c r="G702" s="99">
        <v>33</v>
      </c>
      <c r="H702" s="99">
        <v>0</v>
      </c>
      <c r="I702" s="99">
        <v>0</v>
      </c>
      <c r="J702" s="99">
        <v>0</v>
      </c>
      <c r="K702" s="99">
        <v>0</v>
      </c>
      <c r="L702" s="99">
        <v>0</v>
      </c>
      <c r="M702" s="99">
        <v>1</v>
      </c>
      <c r="N702" s="99">
        <v>0.58589999999999998</v>
      </c>
      <c r="O702" s="99">
        <v>3105</v>
      </c>
      <c r="P702" s="99">
        <v>14676</v>
      </c>
      <c r="Q702" s="99">
        <v>1913.1033</v>
      </c>
      <c r="R702" s="99">
        <v>80409</v>
      </c>
      <c r="S702" s="100">
        <v>121.84308841843088</v>
      </c>
    </row>
    <row r="703" spans="1:19" x14ac:dyDescent="0.25">
      <c r="A703" s="97">
        <v>10</v>
      </c>
      <c r="B703" s="99" t="s">
        <v>1713</v>
      </c>
      <c r="C703" s="101">
        <v>10939</v>
      </c>
      <c r="D703" s="99" t="s">
        <v>2681</v>
      </c>
      <c r="E703" s="99" t="s">
        <v>949</v>
      </c>
      <c r="F703" s="99" t="s">
        <v>954</v>
      </c>
      <c r="G703" s="99">
        <v>57</v>
      </c>
      <c r="H703" s="99">
        <v>0</v>
      </c>
      <c r="I703" s="99">
        <v>0</v>
      </c>
      <c r="J703" s="99">
        <v>0</v>
      </c>
      <c r="K703" s="99">
        <v>0</v>
      </c>
      <c r="L703" s="99">
        <v>0</v>
      </c>
      <c r="M703" s="99">
        <v>1</v>
      </c>
      <c r="N703" s="99">
        <v>0.72860000000000003</v>
      </c>
      <c r="O703" s="99">
        <v>4604</v>
      </c>
      <c r="P703" s="99">
        <v>14674</v>
      </c>
      <c r="Q703" s="99">
        <v>3502.8069999999998</v>
      </c>
      <c r="R703" s="99">
        <v>122407</v>
      </c>
      <c r="S703" s="100">
        <v>70.531122326363857</v>
      </c>
    </row>
    <row r="704" spans="1:19" x14ac:dyDescent="0.25">
      <c r="A704" s="97">
        <v>10</v>
      </c>
      <c r="B704" s="99" t="s">
        <v>1713</v>
      </c>
      <c r="C704" s="101">
        <v>10937</v>
      </c>
      <c r="D704" s="99" t="s">
        <v>2679</v>
      </c>
      <c r="E704" s="99" t="s">
        <v>949</v>
      </c>
      <c r="F704" s="99" t="s">
        <v>954</v>
      </c>
      <c r="G704" s="99">
        <v>33</v>
      </c>
      <c r="H704" s="99">
        <v>0</v>
      </c>
      <c r="I704" s="99">
        <v>0</v>
      </c>
      <c r="J704" s="99">
        <v>0</v>
      </c>
      <c r="K704" s="99">
        <v>0</v>
      </c>
      <c r="L704" s="99">
        <v>0</v>
      </c>
      <c r="M704" s="99">
        <v>1</v>
      </c>
      <c r="N704" s="99">
        <v>0.76590000000000003</v>
      </c>
      <c r="O704" s="99">
        <v>2423</v>
      </c>
      <c r="P704" s="99">
        <v>6338</v>
      </c>
      <c r="Q704" s="99">
        <v>1795.8438000000001</v>
      </c>
      <c r="R704" s="99">
        <v>81310</v>
      </c>
      <c r="S704" s="100">
        <v>52.61934412619344</v>
      </c>
    </row>
    <row r="705" spans="1:19" x14ac:dyDescent="0.25">
      <c r="A705" s="97">
        <v>10</v>
      </c>
      <c r="B705" s="99" t="s">
        <v>1713</v>
      </c>
      <c r="C705" s="101">
        <v>28014</v>
      </c>
      <c r="D705" s="99" t="s">
        <v>2687</v>
      </c>
      <c r="E705" s="99" t="s">
        <v>949</v>
      </c>
      <c r="F705" s="99" t="s">
        <v>976</v>
      </c>
      <c r="G705" s="99">
        <v>10</v>
      </c>
      <c r="H705" s="99">
        <v>0</v>
      </c>
      <c r="I705" s="99">
        <v>0</v>
      </c>
      <c r="J705" s="99">
        <v>0</v>
      </c>
      <c r="K705" s="99">
        <v>0</v>
      </c>
      <c r="L705" s="99">
        <v>0</v>
      </c>
      <c r="M705" s="99">
        <v>0</v>
      </c>
      <c r="N705" s="99">
        <v>0.52969999999999995</v>
      </c>
      <c r="O705" s="99">
        <v>1814</v>
      </c>
      <c r="P705" s="99">
        <v>3582</v>
      </c>
      <c r="Q705" s="99">
        <v>991.44579999999996</v>
      </c>
      <c r="R705" s="99">
        <v>63192</v>
      </c>
      <c r="S705" s="100">
        <v>98.136986301369859</v>
      </c>
    </row>
    <row r="706" spans="1:19" x14ac:dyDescent="0.25">
      <c r="A706" s="97">
        <v>10</v>
      </c>
      <c r="B706" s="99" t="s">
        <v>1713</v>
      </c>
      <c r="C706" s="101">
        <v>28016</v>
      </c>
      <c r="D706" s="99" t="s">
        <v>2689</v>
      </c>
      <c r="E706" s="99" t="s">
        <v>949</v>
      </c>
      <c r="F706" s="99" t="s">
        <v>976</v>
      </c>
      <c r="G706" s="99">
        <v>10</v>
      </c>
      <c r="H706" s="99">
        <v>0</v>
      </c>
      <c r="I706" s="99">
        <v>0</v>
      </c>
      <c r="J706" s="99">
        <v>0</v>
      </c>
      <c r="K706" s="99">
        <v>0</v>
      </c>
      <c r="L706" s="99">
        <v>0</v>
      </c>
      <c r="M706" s="99">
        <v>0</v>
      </c>
      <c r="N706" s="99">
        <v>0.67400000000000004</v>
      </c>
      <c r="O706" s="99">
        <v>883</v>
      </c>
      <c r="P706" s="99">
        <v>2367</v>
      </c>
      <c r="Q706" s="99">
        <v>554.4135</v>
      </c>
      <c r="R706" s="99">
        <v>35994</v>
      </c>
      <c r="S706" s="100">
        <v>64.849315068493155</v>
      </c>
    </row>
    <row r="707" spans="1:19" x14ac:dyDescent="0.25">
      <c r="A707" s="97">
        <v>10</v>
      </c>
      <c r="B707" s="99" t="s">
        <v>1736</v>
      </c>
      <c r="C707" s="101">
        <v>10703</v>
      </c>
      <c r="D707" s="99" t="s">
        <v>2690</v>
      </c>
      <c r="E707" s="99" t="s">
        <v>982</v>
      </c>
      <c r="F707" s="99" t="s">
        <v>1009</v>
      </c>
      <c r="G707" s="99">
        <v>349</v>
      </c>
      <c r="H707" s="99">
        <v>8</v>
      </c>
      <c r="I707" s="99">
        <v>6</v>
      </c>
      <c r="J707" s="99">
        <v>3</v>
      </c>
      <c r="K707" s="99">
        <v>12</v>
      </c>
      <c r="L707" s="99">
        <v>29</v>
      </c>
      <c r="M707" s="99">
        <v>6</v>
      </c>
      <c r="N707" s="99">
        <v>1.1376999999999999</v>
      </c>
      <c r="O707" s="99">
        <v>26895</v>
      </c>
      <c r="P707" s="99">
        <v>120018</v>
      </c>
      <c r="Q707" s="99">
        <v>30593.91</v>
      </c>
      <c r="R707" s="99">
        <v>385863</v>
      </c>
      <c r="S707" s="100">
        <v>94.216744514660277</v>
      </c>
    </row>
    <row r="708" spans="1:19" x14ac:dyDescent="0.25">
      <c r="A708" s="97">
        <v>10</v>
      </c>
      <c r="B708" s="99" t="s">
        <v>1736</v>
      </c>
      <c r="C708" s="101">
        <v>10985</v>
      </c>
      <c r="D708" s="99" t="s">
        <v>2691</v>
      </c>
      <c r="E708" s="99" t="s">
        <v>949</v>
      </c>
      <c r="F708" s="99" t="s">
        <v>954</v>
      </c>
      <c r="G708" s="99">
        <v>38</v>
      </c>
      <c r="H708" s="99">
        <v>0</v>
      </c>
      <c r="I708" s="99">
        <v>0</v>
      </c>
      <c r="J708" s="99">
        <v>0</v>
      </c>
      <c r="K708" s="99">
        <v>0</v>
      </c>
      <c r="L708" s="99">
        <v>0</v>
      </c>
      <c r="M708" s="99">
        <v>1</v>
      </c>
      <c r="N708" s="99">
        <v>0.54090000000000005</v>
      </c>
      <c r="O708" s="99">
        <v>3083</v>
      </c>
      <c r="P708" s="99">
        <v>9684</v>
      </c>
      <c r="Q708" s="99">
        <v>1666.05</v>
      </c>
      <c r="R708" s="99">
        <v>79640</v>
      </c>
      <c r="S708" s="100">
        <v>69.819754866618595</v>
      </c>
    </row>
    <row r="709" spans="1:19" x14ac:dyDescent="0.25">
      <c r="A709" s="97">
        <v>10</v>
      </c>
      <c r="B709" s="99" t="s">
        <v>1736</v>
      </c>
      <c r="C709" s="101">
        <v>10986</v>
      </c>
      <c r="D709" s="99" t="s">
        <v>2692</v>
      </c>
      <c r="E709" s="99" t="s">
        <v>949</v>
      </c>
      <c r="F709" s="99" t="s">
        <v>954</v>
      </c>
      <c r="G709" s="99">
        <v>43</v>
      </c>
      <c r="H709" s="99">
        <v>0</v>
      </c>
      <c r="I709" s="99">
        <v>0</v>
      </c>
      <c r="J709" s="99">
        <v>0</v>
      </c>
      <c r="K709" s="99">
        <v>0</v>
      </c>
      <c r="L709" s="99">
        <v>0</v>
      </c>
      <c r="M709" s="99">
        <v>1</v>
      </c>
      <c r="N709" s="99">
        <v>0.58899999999999997</v>
      </c>
      <c r="O709" s="99">
        <v>3401</v>
      </c>
      <c r="P709" s="99">
        <v>12025</v>
      </c>
      <c r="Q709" s="99">
        <v>2122.7559999999999</v>
      </c>
      <c r="R709" s="99">
        <v>103450</v>
      </c>
      <c r="S709" s="100">
        <v>76.616756928958267</v>
      </c>
    </row>
    <row r="710" spans="1:19" x14ac:dyDescent="0.25">
      <c r="A710" s="97">
        <v>10</v>
      </c>
      <c r="B710" s="99" t="s">
        <v>1736</v>
      </c>
      <c r="C710" s="101">
        <v>10987</v>
      </c>
      <c r="D710" s="99" t="s">
        <v>2693</v>
      </c>
      <c r="E710" s="99" t="s">
        <v>949</v>
      </c>
      <c r="F710" s="99" t="s">
        <v>954</v>
      </c>
      <c r="G710" s="99">
        <v>30</v>
      </c>
      <c r="H710" s="99">
        <v>0</v>
      </c>
      <c r="I710" s="99">
        <v>0</v>
      </c>
      <c r="J710" s="99">
        <v>0</v>
      </c>
      <c r="K710" s="99">
        <v>0</v>
      </c>
      <c r="L710" s="99">
        <v>0</v>
      </c>
      <c r="M710" s="99">
        <v>1</v>
      </c>
      <c r="N710" s="99">
        <v>0.63290000000000002</v>
      </c>
      <c r="O710" s="99">
        <v>2087</v>
      </c>
      <c r="P710" s="99">
        <v>7665</v>
      </c>
      <c r="Q710" s="99">
        <v>1316.36</v>
      </c>
      <c r="R710" s="99">
        <v>83893</v>
      </c>
      <c r="S710" s="100">
        <v>70</v>
      </c>
    </row>
    <row r="711" spans="1:19" x14ac:dyDescent="0.25">
      <c r="A711" s="97">
        <v>10</v>
      </c>
      <c r="B711" s="99" t="s">
        <v>1736</v>
      </c>
      <c r="C711" s="101">
        <v>10990</v>
      </c>
      <c r="D711" s="99" t="s">
        <v>2696</v>
      </c>
      <c r="E711" s="99" t="s">
        <v>949</v>
      </c>
      <c r="F711" s="99" t="s">
        <v>954</v>
      </c>
      <c r="G711" s="99">
        <v>35</v>
      </c>
      <c r="H711" s="99">
        <v>0</v>
      </c>
      <c r="I711" s="99">
        <v>0</v>
      </c>
      <c r="J711" s="99">
        <v>0</v>
      </c>
      <c r="K711" s="99">
        <v>0</v>
      </c>
      <c r="L711" s="99">
        <v>0</v>
      </c>
      <c r="M711" s="99">
        <v>1</v>
      </c>
      <c r="N711" s="99">
        <v>0.74619999999999997</v>
      </c>
      <c r="O711" s="99">
        <v>2536</v>
      </c>
      <c r="P711" s="99">
        <v>8859</v>
      </c>
      <c r="Q711" s="99">
        <v>1892.3632</v>
      </c>
      <c r="R711" s="99">
        <v>88256</v>
      </c>
      <c r="S711" s="100">
        <v>69.346379647749515</v>
      </c>
    </row>
    <row r="712" spans="1:19" x14ac:dyDescent="0.25">
      <c r="A712" s="97">
        <v>10</v>
      </c>
      <c r="B712" s="99" t="s">
        <v>1736</v>
      </c>
      <c r="C712" s="101">
        <v>10988</v>
      </c>
      <c r="D712" s="99" t="s">
        <v>2694</v>
      </c>
      <c r="E712" s="99" t="s">
        <v>949</v>
      </c>
      <c r="F712" s="99" t="s">
        <v>954</v>
      </c>
      <c r="G712" s="99">
        <v>30</v>
      </c>
      <c r="H712" s="99">
        <v>0</v>
      </c>
      <c r="I712" s="99">
        <v>0</v>
      </c>
      <c r="J712" s="99">
        <v>0</v>
      </c>
      <c r="K712" s="99">
        <v>0</v>
      </c>
      <c r="L712" s="99">
        <v>0</v>
      </c>
      <c r="M712" s="99">
        <v>1</v>
      </c>
      <c r="N712" s="99">
        <v>0.67610000000000003</v>
      </c>
      <c r="O712" s="99">
        <v>2406</v>
      </c>
      <c r="P712" s="99">
        <v>6622</v>
      </c>
      <c r="Q712" s="99">
        <v>1602.67</v>
      </c>
      <c r="R712" s="99">
        <v>72757</v>
      </c>
      <c r="S712" s="100">
        <v>60.474885844748862</v>
      </c>
    </row>
    <row r="713" spans="1:19" x14ac:dyDescent="0.25">
      <c r="A713" s="97">
        <v>10</v>
      </c>
      <c r="B713" s="99" t="s">
        <v>1736</v>
      </c>
      <c r="C713" s="101">
        <v>10989</v>
      </c>
      <c r="D713" s="99" t="s">
        <v>2695</v>
      </c>
      <c r="E713" s="99" t="s">
        <v>949</v>
      </c>
      <c r="F713" s="99" t="s">
        <v>954</v>
      </c>
      <c r="G713" s="99">
        <v>55</v>
      </c>
      <c r="H713" s="99">
        <v>0</v>
      </c>
      <c r="I713" s="99">
        <v>0</v>
      </c>
      <c r="J713" s="99">
        <v>0</v>
      </c>
      <c r="K713" s="99">
        <v>0</v>
      </c>
      <c r="L713" s="99">
        <v>0</v>
      </c>
      <c r="M713" s="99">
        <v>1</v>
      </c>
      <c r="N713" s="99">
        <v>0.62680000000000002</v>
      </c>
      <c r="O713" s="99">
        <v>4139</v>
      </c>
      <c r="P713" s="99">
        <v>14104</v>
      </c>
      <c r="Q713" s="99">
        <v>2594.3252000000002</v>
      </c>
      <c r="R713" s="99">
        <v>108541</v>
      </c>
      <c r="S713" s="100">
        <v>70.256537982565376</v>
      </c>
    </row>
    <row r="714" spans="1:19" x14ac:dyDescent="0.25">
      <c r="A714" s="97">
        <v>10</v>
      </c>
      <c r="B714" s="99" t="s">
        <v>1744</v>
      </c>
      <c r="C714" s="101">
        <v>10669</v>
      </c>
      <c r="D714" s="99" t="s">
        <v>2697</v>
      </c>
      <c r="E714" s="99" t="s">
        <v>945</v>
      </c>
      <c r="F714" s="99" t="s">
        <v>946</v>
      </c>
      <c r="G714" s="99">
        <v>1188</v>
      </c>
      <c r="H714" s="99">
        <v>178</v>
      </c>
      <c r="I714" s="99">
        <v>32</v>
      </c>
      <c r="J714" s="99">
        <v>28</v>
      </c>
      <c r="K714" s="99">
        <v>20</v>
      </c>
      <c r="L714" s="99">
        <v>258</v>
      </c>
      <c r="M714" s="99">
        <v>25</v>
      </c>
      <c r="N714" s="99">
        <v>2.1577000000000002</v>
      </c>
      <c r="O714" s="99">
        <v>96134</v>
      </c>
      <c r="P714" s="99">
        <v>502244</v>
      </c>
      <c r="Q714" s="99">
        <v>207424.23</v>
      </c>
      <c r="R714" s="99">
        <v>973864</v>
      </c>
      <c r="S714" s="100">
        <v>115.82583829159172</v>
      </c>
    </row>
    <row r="715" spans="1:19" ht="42" x14ac:dyDescent="0.25">
      <c r="A715" s="97">
        <v>10</v>
      </c>
      <c r="B715" s="99" t="s">
        <v>1744</v>
      </c>
      <c r="C715" s="101">
        <v>21984</v>
      </c>
      <c r="D715" s="99" t="s">
        <v>2717</v>
      </c>
      <c r="E715" s="99" t="s">
        <v>982</v>
      </c>
      <c r="F715" s="99" t="s">
        <v>1009</v>
      </c>
      <c r="G715" s="99">
        <v>174</v>
      </c>
      <c r="H715" s="99">
        <v>12</v>
      </c>
      <c r="I715" s="99">
        <v>0</v>
      </c>
      <c r="J715" s="99">
        <v>0</v>
      </c>
      <c r="K715" s="99">
        <v>0</v>
      </c>
      <c r="L715" s="99">
        <v>12</v>
      </c>
      <c r="M715" s="99">
        <v>4</v>
      </c>
      <c r="N715" s="99">
        <v>1.05</v>
      </c>
      <c r="O715" s="99">
        <v>11685</v>
      </c>
      <c r="P715" s="99">
        <v>69368</v>
      </c>
      <c r="Q715" s="99">
        <v>12274.65</v>
      </c>
      <c r="R715" s="99">
        <v>219042</v>
      </c>
      <c r="S715" s="100">
        <v>109.22374429223744</v>
      </c>
    </row>
    <row r="716" spans="1:19" x14ac:dyDescent="0.25">
      <c r="A716" s="97">
        <v>10</v>
      </c>
      <c r="B716" s="99" t="s">
        <v>1744</v>
      </c>
      <c r="C716" s="101">
        <v>10954</v>
      </c>
      <c r="D716" s="99" t="s">
        <v>2708</v>
      </c>
      <c r="E716" s="99" t="s">
        <v>982</v>
      </c>
      <c r="F716" s="99" t="s">
        <v>983</v>
      </c>
      <c r="G716" s="99">
        <v>209</v>
      </c>
      <c r="H716" s="99">
        <v>6</v>
      </c>
      <c r="I716" s="99">
        <v>0</v>
      </c>
      <c r="J716" s="99">
        <v>0</v>
      </c>
      <c r="K716" s="99">
        <v>0</v>
      </c>
      <c r="L716" s="99">
        <v>6</v>
      </c>
      <c r="M716" s="99">
        <v>4</v>
      </c>
      <c r="N716" s="99">
        <v>0.95</v>
      </c>
      <c r="O716" s="99">
        <v>19616</v>
      </c>
      <c r="P716" s="99">
        <v>71376</v>
      </c>
      <c r="Q716" s="99">
        <v>19816.509999999998</v>
      </c>
      <c r="R716" s="99">
        <v>369826</v>
      </c>
      <c r="S716" s="100">
        <v>93.564921019859739</v>
      </c>
    </row>
    <row r="717" spans="1:19" ht="42" x14ac:dyDescent="0.25">
      <c r="A717" s="97">
        <v>10</v>
      </c>
      <c r="B717" s="99" t="s">
        <v>1744</v>
      </c>
      <c r="C717" s="101">
        <v>11443</v>
      </c>
      <c r="D717" s="99" t="s">
        <v>2716</v>
      </c>
      <c r="E717" s="99" t="s">
        <v>982</v>
      </c>
      <c r="F717" s="99" t="s">
        <v>983</v>
      </c>
      <c r="G717" s="99">
        <v>322</v>
      </c>
      <c r="H717" s="99">
        <v>4</v>
      </c>
      <c r="I717" s="99">
        <v>0</v>
      </c>
      <c r="J717" s="99">
        <v>0</v>
      </c>
      <c r="K717" s="99">
        <v>1</v>
      </c>
      <c r="L717" s="99">
        <v>5</v>
      </c>
      <c r="M717" s="99">
        <v>4</v>
      </c>
      <c r="N717" s="99">
        <v>0.99639999999999995</v>
      </c>
      <c r="O717" s="99">
        <v>26114</v>
      </c>
      <c r="P717" s="99">
        <v>103036</v>
      </c>
      <c r="Q717" s="99">
        <v>26019.989600000001</v>
      </c>
      <c r="R717" s="99">
        <v>296105</v>
      </c>
      <c r="S717" s="100">
        <v>87.667829490342896</v>
      </c>
    </row>
    <row r="718" spans="1:19" x14ac:dyDescent="0.25">
      <c r="A718" s="97">
        <v>10</v>
      </c>
      <c r="B718" s="99" t="s">
        <v>1744</v>
      </c>
      <c r="C718" s="101">
        <v>10951</v>
      </c>
      <c r="D718" s="99" t="s">
        <v>2705</v>
      </c>
      <c r="E718" s="99" t="s">
        <v>949</v>
      </c>
      <c r="F718" s="99" t="s">
        <v>957</v>
      </c>
      <c r="G718" s="99">
        <v>135</v>
      </c>
      <c r="H718" s="99">
        <v>6</v>
      </c>
      <c r="I718" s="99">
        <v>0</v>
      </c>
      <c r="J718" s="99">
        <v>0</v>
      </c>
      <c r="K718" s="99">
        <v>0</v>
      </c>
      <c r="L718" s="99">
        <v>6</v>
      </c>
      <c r="M718" s="99">
        <v>3</v>
      </c>
      <c r="N718" s="99">
        <v>0.71409999999999996</v>
      </c>
      <c r="O718" s="99">
        <v>12640</v>
      </c>
      <c r="P718" s="99">
        <v>40224</v>
      </c>
      <c r="Q718" s="99">
        <v>9026.2240000000002</v>
      </c>
      <c r="R718" s="99">
        <v>210638</v>
      </c>
      <c r="S718" s="100">
        <v>81.631659056316593</v>
      </c>
    </row>
    <row r="719" spans="1:19" x14ac:dyDescent="0.25">
      <c r="A719" s="97">
        <v>10</v>
      </c>
      <c r="B719" s="99" t="s">
        <v>1744</v>
      </c>
      <c r="C719" s="101">
        <v>10956</v>
      </c>
      <c r="D719" s="99" t="s">
        <v>2709</v>
      </c>
      <c r="E719" s="99" t="s">
        <v>949</v>
      </c>
      <c r="F719" s="99" t="s">
        <v>957</v>
      </c>
      <c r="G719" s="99">
        <v>120</v>
      </c>
      <c r="H719" s="99">
        <v>0</v>
      </c>
      <c r="I719" s="99">
        <v>0</v>
      </c>
      <c r="J719" s="99">
        <v>0</v>
      </c>
      <c r="K719" s="99">
        <v>0</v>
      </c>
      <c r="L719" s="99">
        <v>0</v>
      </c>
      <c r="M719" s="99">
        <v>2</v>
      </c>
      <c r="N719" s="99">
        <v>0.66</v>
      </c>
      <c r="O719" s="99">
        <v>10416</v>
      </c>
      <c r="P719" s="99">
        <v>38634</v>
      </c>
      <c r="Q719" s="99">
        <v>6838.3756000000003</v>
      </c>
      <c r="R719" s="99">
        <v>220188</v>
      </c>
      <c r="S719" s="100">
        <v>88.205479452054789</v>
      </c>
    </row>
    <row r="720" spans="1:19" x14ac:dyDescent="0.25">
      <c r="A720" s="97">
        <v>10</v>
      </c>
      <c r="B720" s="99" t="s">
        <v>1744</v>
      </c>
      <c r="C720" s="101">
        <v>10952</v>
      </c>
      <c r="D720" s="99" t="s">
        <v>2706</v>
      </c>
      <c r="E720" s="99" t="s">
        <v>949</v>
      </c>
      <c r="F720" s="99" t="s">
        <v>954</v>
      </c>
      <c r="G720" s="99">
        <v>41</v>
      </c>
      <c r="H720" s="99">
        <v>0</v>
      </c>
      <c r="I720" s="99">
        <v>0</v>
      </c>
      <c r="J720" s="99">
        <v>0</v>
      </c>
      <c r="K720" s="99">
        <v>0</v>
      </c>
      <c r="L720" s="99">
        <v>0</v>
      </c>
      <c r="M720" s="99">
        <v>1</v>
      </c>
      <c r="N720" s="99">
        <v>0.62939999999999996</v>
      </c>
      <c r="O720" s="99">
        <v>3518</v>
      </c>
      <c r="P720" s="99">
        <v>9255</v>
      </c>
      <c r="Q720" s="99">
        <v>2216.9299999999998</v>
      </c>
      <c r="R720" s="99">
        <v>87168</v>
      </c>
      <c r="S720" s="100">
        <v>61.844303374540594</v>
      </c>
    </row>
    <row r="721" spans="1:19" x14ac:dyDescent="0.25">
      <c r="A721" s="97">
        <v>10</v>
      </c>
      <c r="B721" s="99" t="s">
        <v>1744</v>
      </c>
      <c r="C721" s="101">
        <v>10947</v>
      </c>
      <c r="D721" s="99" t="s">
        <v>2701</v>
      </c>
      <c r="E721" s="99" t="s">
        <v>949</v>
      </c>
      <c r="F721" s="99" t="s">
        <v>954</v>
      </c>
      <c r="G721" s="99">
        <v>80</v>
      </c>
      <c r="H721" s="99">
        <v>0</v>
      </c>
      <c r="I721" s="99">
        <v>0</v>
      </c>
      <c r="J721" s="99">
        <v>0</v>
      </c>
      <c r="K721" s="99">
        <v>0</v>
      </c>
      <c r="L721" s="99">
        <v>0</v>
      </c>
      <c r="M721" s="99">
        <v>2</v>
      </c>
      <c r="N721" s="99">
        <v>0.62860000000000005</v>
      </c>
      <c r="O721" s="99">
        <v>5258</v>
      </c>
      <c r="P721" s="99">
        <v>17596</v>
      </c>
      <c r="Q721" s="99">
        <v>3304.95</v>
      </c>
      <c r="R721" s="99">
        <v>144461</v>
      </c>
      <c r="S721" s="100">
        <v>60.260273972602739</v>
      </c>
    </row>
    <row r="722" spans="1:19" x14ac:dyDescent="0.25">
      <c r="A722" s="97">
        <v>10</v>
      </c>
      <c r="B722" s="99" t="s">
        <v>1744</v>
      </c>
      <c r="C722" s="101">
        <v>10946</v>
      </c>
      <c r="D722" s="99" t="s">
        <v>2700</v>
      </c>
      <c r="E722" s="99" t="s">
        <v>949</v>
      </c>
      <c r="F722" s="99" t="s">
        <v>954</v>
      </c>
      <c r="G722" s="99">
        <v>70</v>
      </c>
      <c r="H722" s="99">
        <v>0</v>
      </c>
      <c r="I722" s="99">
        <v>0</v>
      </c>
      <c r="J722" s="99">
        <v>0</v>
      </c>
      <c r="K722" s="99">
        <v>0</v>
      </c>
      <c r="L722" s="99">
        <v>0</v>
      </c>
      <c r="M722" s="99">
        <v>1</v>
      </c>
      <c r="N722" s="99">
        <v>0.77600000000000002</v>
      </c>
      <c r="O722" s="99">
        <v>7343</v>
      </c>
      <c r="P722" s="99">
        <v>25160</v>
      </c>
      <c r="Q722" s="99">
        <v>5698.1679999999997</v>
      </c>
      <c r="R722" s="99">
        <v>182372</v>
      </c>
      <c r="S722" s="100">
        <v>98.473581213307241</v>
      </c>
    </row>
    <row r="723" spans="1:19" x14ac:dyDescent="0.25">
      <c r="A723" s="97">
        <v>10</v>
      </c>
      <c r="B723" s="99" t="s">
        <v>1744</v>
      </c>
      <c r="C723" s="101">
        <v>10945</v>
      </c>
      <c r="D723" s="99" t="s">
        <v>2699</v>
      </c>
      <c r="E723" s="99" t="s">
        <v>949</v>
      </c>
      <c r="F723" s="99" t="s">
        <v>954</v>
      </c>
      <c r="G723" s="99">
        <v>30</v>
      </c>
      <c r="H723" s="99">
        <v>0</v>
      </c>
      <c r="I723" s="99">
        <v>0</v>
      </c>
      <c r="J723" s="99">
        <v>0</v>
      </c>
      <c r="K723" s="99">
        <v>0</v>
      </c>
      <c r="L723" s="99">
        <v>0</v>
      </c>
      <c r="M723" s="99">
        <v>1</v>
      </c>
      <c r="N723" s="99">
        <v>0.65449999999999997</v>
      </c>
      <c r="O723" s="99">
        <v>2727</v>
      </c>
      <c r="P723" s="99">
        <v>6861</v>
      </c>
      <c r="Q723" s="99">
        <v>1748.1695</v>
      </c>
      <c r="R723" s="99">
        <v>67269</v>
      </c>
      <c r="S723" s="100">
        <v>62.657534246575345</v>
      </c>
    </row>
    <row r="724" spans="1:19" x14ac:dyDescent="0.25">
      <c r="A724" s="97">
        <v>10</v>
      </c>
      <c r="B724" s="99" t="s">
        <v>1744</v>
      </c>
      <c r="C724" s="101">
        <v>10960</v>
      </c>
      <c r="D724" s="99" t="s">
        <v>2713</v>
      </c>
      <c r="E724" s="99" t="s">
        <v>949</v>
      </c>
      <c r="F724" s="99" t="s">
        <v>954</v>
      </c>
      <c r="G724" s="99">
        <v>28</v>
      </c>
      <c r="H724" s="99">
        <v>0</v>
      </c>
      <c r="I724" s="99">
        <v>0</v>
      </c>
      <c r="J724" s="99">
        <v>0</v>
      </c>
      <c r="K724" s="99">
        <v>0</v>
      </c>
      <c r="L724" s="99">
        <v>0</v>
      </c>
      <c r="M724" s="99">
        <v>1</v>
      </c>
      <c r="N724" s="99">
        <v>0.6421</v>
      </c>
      <c r="O724" s="99">
        <v>2086</v>
      </c>
      <c r="P724" s="99">
        <v>7050</v>
      </c>
      <c r="Q724" s="99">
        <v>1339.4205999999999</v>
      </c>
      <c r="R724" s="99">
        <v>67953</v>
      </c>
      <c r="S724" s="100">
        <v>68.982387475538161</v>
      </c>
    </row>
    <row r="725" spans="1:19" x14ac:dyDescent="0.25">
      <c r="A725" s="97">
        <v>10</v>
      </c>
      <c r="B725" s="99" t="s">
        <v>1744</v>
      </c>
      <c r="C725" s="101">
        <v>10957</v>
      </c>
      <c r="D725" s="99" t="s">
        <v>2710</v>
      </c>
      <c r="E725" s="99" t="s">
        <v>949</v>
      </c>
      <c r="F725" s="99" t="s">
        <v>954</v>
      </c>
      <c r="G725" s="99">
        <v>30</v>
      </c>
      <c r="H725" s="99">
        <v>0</v>
      </c>
      <c r="I725" s="99">
        <v>0</v>
      </c>
      <c r="J725" s="99">
        <v>0</v>
      </c>
      <c r="K725" s="99">
        <v>0</v>
      </c>
      <c r="L725" s="99">
        <v>0</v>
      </c>
      <c r="M725" s="99">
        <v>1</v>
      </c>
      <c r="N725" s="99">
        <v>0.59340000000000004</v>
      </c>
      <c r="O725" s="99">
        <v>1756</v>
      </c>
      <c r="P725" s="99">
        <v>4922</v>
      </c>
      <c r="Q725" s="99">
        <v>1039.6368</v>
      </c>
      <c r="R725" s="99">
        <v>61533</v>
      </c>
      <c r="S725" s="100">
        <v>44.949771689497716</v>
      </c>
    </row>
    <row r="726" spans="1:19" x14ac:dyDescent="0.25">
      <c r="A726" s="97">
        <v>10</v>
      </c>
      <c r="B726" s="99" t="s">
        <v>1744</v>
      </c>
      <c r="C726" s="101">
        <v>10962</v>
      </c>
      <c r="D726" s="99" t="s">
        <v>2715</v>
      </c>
      <c r="E726" s="99" t="s">
        <v>949</v>
      </c>
      <c r="F726" s="99" t="s">
        <v>954</v>
      </c>
      <c r="G726" s="99">
        <v>25</v>
      </c>
      <c r="H726" s="99">
        <v>0</v>
      </c>
      <c r="I726" s="99">
        <v>0</v>
      </c>
      <c r="J726" s="99">
        <v>0</v>
      </c>
      <c r="K726" s="99">
        <v>0</v>
      </c>
      <c r="L726" s="99">
        <v>0</v>
      </c>
      <c r="M726" s="99">
        <v>1</v>
      </c>
      <c r="N726" s="99">
        <v>0.6048</v>
      </c>
      <c r="O726" s="99">
        <v>1647</v>
      </c>
      <c r="P726" s="99">
        <v>4852</v>
      </c>
      <c r="Q726" s="99">
        <v>996.10559999999998</v>
      </c>
      <c r="R726" s="99">
        <v>80126</v>
      </c>
      <c r="S726" s="100">
        <v>53.172602739726024</v>
      </c>
    </row>
    <row r="727" spans="1:19" x14ac:dyDescent="0.25">
      <c r="A727" s="97">
        <v>10</v>
      </c>
      <c r="B727" s="99" t="s">
        <v>1744</v>
      </c>
      <c r="C727" s="101">
        <v>10948</v>
      </c>
      <c r="D727" s="99" t="s">
        <v>2702</v>
      </c>
      <c r="E727" s="99" t="s">
        <v>949</v>
      </c>
      <c r="F727" s="99" t="s">
        <v>954</v>
      </c>
      <c r="G727" s="99">
        <v>43</v>
      </c>
      <c r="H727" s="99">
        <v>0</v>
      </c>
      <c r="I727" s="99">
        <v>0</v>
      </c>
      <c r="J727" s="99">
        <v>0</v>
      </c>
      <c r="K727" s="99">
        <v>0</v>
      </c>
      <c r="L727" s="99">
        <v>0</v>
      </c>
      <c r="M727" s="99">
        <v>1</v>
      </c>
      <c r="N727" s="99">
        <v>0.57830000000000004</v>
      </c>
      <c r="O727" s="99">
        <v>2798</v>
      </c>
      <c r="P727" s="99">
        <v>4488</v>
      </c>
      <c r="Q727" s="99">
        <v>1599.7058</v>
      </c>
      <c r="R727" s="99">
        <v>106071</v>
      </c>
      <c r="S727" s="100">
        <v>28.595093978974194</v>
      </c>
    </row>
    <row r="728" spans="1:19" x14ac:dyDescent="0.25">
      <c r="A728" s="97">
        <v>10</v>
      </c>
      <c r="B728" s="99" t="s">
        <v>1744</v>
      </c>
      <c r="C728" s="101">
        <v>10949</v>
      </c>
      <c r="D728" s="99" t="s">
        <v>2703</v>
      </c>
      <c r="E728" s="99" t="s">
        <v>949</v>
      </c>
      <c r="F728" s="99" t="s">
        <v>954</v>
      </c>
      <c r="G728" s="99">
        <v>60</v>
      </c>
      <c r="H728" s="99">
        <v>0</v>
      </c>
      <c r="I728" s="99">
        <v>0</v>
      </c>
      <c r="J728" s="99">
        <v>0</v>
      </c>
      <c r="K728" s="99">
        <v>0</v>
      </c>
      <c r="L728" s="99">
        <v>0</v>
      </c>
      <c r="M728" s="99">
        <v>1</v>
      </c>
      <c r="N728" s="99">
        <v>0.50970000000000004</v>
      </c>
      <c r="O728" s="99">
        <v>5379</v>
      </c>
      <c r="P728" s="99">
        <v>14058</v>
      </c>
      <c r="Q728" s="99">
        <v>2731.9920000000002</v>
      </c>
      <c r="R728" s="99">
        <v>143662</v>
      </c>
      <c r="S728" s="100">
        <v>64.191780821917803</v>
      </c>
    </row>
    <row r="729" spans="1:19" x14ac:dyDescent="0.25">
      <c r="A729" s="97">
        <v>10</v>
      </c>
      <c r="B729" s="99" t="s">
        <v>1744</v>
      </c>
      <c r="C729" s="101">
        <v>10950</v>
      </c>
      <c r="D729" s="99" t="s">
        <v>2704</v>
      </c>
      <c r="E729" s="99" t="s">
        <v>949</v>
      </c>
      <c r="F729" s="99" t="s">
        <v>954</v>
      </c>
      <c r="G729" s="99">
        <v>48</v>
      </c>
      <c r="H729" s="99">
        <v>0</v>
      </c>
      <c r="I729" s="99">
        <v>0</v>
      </c>
      <c r="J729" s="99">
        <v>0</v>
      </c>
      <c r="K729" s="99">
        <v>0</v>
      </c>
      <c r="L729" s="99">
        <v>0</v>
      </c>
      <c r="M729" s="99">
        <v>1</v>
      </c>
      <c r="N729" s="99">
        <v>0.66</v>
      </c>
      <c r="O729" s="99">
        <v>5062</v>
      </c>
      <c r="P729" s="99">
        <v>23846</v>
      </c>
      <c r="Q729" s="99">
        <v>3329.0288</v>
      </c>
      <c r="R729" s="99">
        <v>119540</v>
      </c>
      <c r="S729" s="100">
        <v>136.10730593607306</v>
      </c>
    </row>
    <row r="730" spans="1:19" x14ac:dyDescent="0.25">
      <c r="A730" s="97">
        <v>10</v>
      </c>
      <c r="B730" s="99" t="s">
        <v>1744</v>
      </c>
      <c r="C730" s="101">
        <v>10958</v>
      </c>
      <c r="D730" s="99" t="s">
        <v>2711</v>
      </c>
      <c r="E730" s="99" t="s">
        <v>949</v>
      </c>
      <c r="F730" s="99" t="s">
        <v>954</v>
      </c>
      <c r="G730" s="99">
        <v>34</v>
      </c>
      <c r="H730" s="99">
        <v>0</v>
      </c>
      <c r="I730" s="99">
        <v>0</v>
      </c>
      <c r="J730" s="99">
        <v>0</v>
      </c>
      <c r="K730" s="99">
        <v>0</v>
      </c>
      <c r="L730" s="99">
        <v>0</v>
      </c>
      <c r="M730" s="99">
        <v>1</v>
      </c>
      <c r="N730" s="99">
        <v>0.64</v>
      </c>
      <c r="O730" s="99">
        <v>3725</v>
      </c>
      <c r="P730" s="99">
        <v>9370</v>
      </c>
      <c r="Q730" s="99">
        <v>2352.2446</v>
      </c>
      <c r="R730" s="99">
        <v>69158</v>
      </c>
      <c r="S730" s="100">
        <v>75.503626107977439</v>
      </c>
    </row>
    <row r="731" spans="1:19" x14ac:dyDescent="0.25">
      <c r="A731" s="97">
        <v>10</v>
      </c>
      <c r="B731" s="99" t="s">
        <v>1744</v>
      </c>
      <c r="C731" s="101">
        <v>10953</v>
      </c>
      <c r="D731" s="99" t="s">
        <v>2707</v>
      </c>
      <c r="E731" s="99" t="s">
        <v>949</v>
      </c>
      <c r="F731" s="99" t="s">
        <v>954</v>
      </c>
      <c r="G731" s="99">
        <v>60</v>
      </c>
      <c r="H731" s="99">
        <v>0</v>
      </c>
      <c r="I731" s="99">
        <v>0</v>
      </c>
      <c r="J731" s="99">
        <v>0</v>
      </c>
      <c r="K731" s="99">
        <v>0</v>
      </c>
      <c r="L731" s="99">
        <v>0</v>
      </c>
      <c r="M731" s="99">
        <v>1</v>
      </c>
      <c r="N731" s="99">
        <v>0.69740000000000002</v>
      </c>
      <c r="O731" s="99">
        <v>5600</v>
      </c>
      <c r="P731" s="99">
        <v>17069</v>
      </c>
      <c r="Q731" s="99">
        <v>3886.6406000000002</v>
      </c>
      <c r="R731" s="99">
        <v>152683</v>
      </c>
      <c r="S731" s="100">
        <v>77.94063926940639</v>
      </c>
    </row>
    <row r="732" spans="1:19" x14ac:dyDescent="0.25">
      <c r="A732" s="97">
        <v>10</v>
      </c>
      <c r="B732" s="99" t="s">
        <v>1744</v>
      </c>
      <c r="C732" s="101">
        <v>10944</v>
      </c>
      <c r="D732" s="99" t="s">
        <v>2698</v>
      </c>
      <c r="E732" s="99" t="s">
        <v>949</v>
      </c>
      <c r="F732" s="99" t="s">
        <v>954</v>
      </c>
      <c r="G732" s="99">
        <v>60</v>
      </c>
      <c r="H732" s="99">
        <v>0</v>
      </c>
      <c r="I732" s="99">
        <v>0</v>
      </c>
      <c r="J732" s="99">
        <v>0</v>
      </c>
      <c r="K732" s="99">
        <v>0</v>
      </c>
      <c r="L732" s="99">
        <v>0</v>
      </c>
      <c r="M732" s="99">
        <v>1</v>
      </c>
      <c r="N732" s="99">
        <v>0.56779999999999997</v>
      </c>
      <c r="O732" s="99">
        <v>4740</v>
      </c>
      <c r="P732" s="99">
        <v>14850</v>
      </c>
      <c r="Q732" s="99">
        <v>2673.94</v>
      </c>
      <c r="R732" s="99">
        <v>122178</v>
      </c>
      <c r="S732" s="100">
        <v>67.808219178082197</v>
      </c>
    </row>
    <row r="733" spans="1:19" x14ac:dyDescent="0.25">
      <c r="A733" s="97">
        <v>10</v>
      </c>
      <c r="B733" s="99" t="s">
        <v>1744</v>
      </c>
      <c r="C733" s="101">
        <v>10959</v>
      </c>
      <c r="D733" s="99" t="s">
        <v>2712</v>
      </c>
      <c r="E733" s="99" t="s">
        <v>949</v>
      </c>
      <c r="F733" s="99" t="s">
        <v>954</v>
      </c>
      <c r="G733" s="99">
        <v>35</v>
      </c>
      <c r="H733" s="99">
        <v>0</v>
      </c>
      <c r="I733" s="99">
        <v>0</v>
      </c>
      <c r="J733" s="99">
        <v>0</v>
      </c>
      <c r="K733" s="99">
        <v>0</v>
      </c>
      <c r="L733" s="99">
        <v>0</v>
      </c>
      <c r="M733" s="99">
        <v>1</v>
      </c>
      <c r="N733" s="99">
        <v>0.55969999999999998</v>
      </c>
      <c r="O733" s="99">
        <v>3867</v>
      </c>
      <c r="P733" s="99">
        <v>10373</v>
      </c>
      <c r="Q733" s="99">
        <v>2164.3598999999999</v>
      </c>
      <c r="R733" s="99">
        <v>117321</v>
      </c>
      <c r="S733" s="100">
        <v>81.197651663405082</v>
      </c>
    </row>
    <row r="734" spans="1:19" x14ac:dyDescent="0.25">
      <c r="A734" s="97">
        <v>10</v>
      </c>
      <c r="B734" s="99" t="s">
        <v>1744</v>
      </c>
      <c r="C734" s="101">
        <v>10961</v>
      </c>
      <c r="D734" s="99" t="s">
        <v>2714</v>
      </c>
      <c r="E734" s="99" t="s">
        <v>949</v>
      </c>
      <c r="F734" s="99" t="s">
        <v>954</v>
      </c>
      <c r="G734" s="99">
        <v>37</v>
      </c>
      <c r="H734" s="99">
        <v>0</v>
      </c>
      <c r="I734" s="99">
        <v>0</v>
      </c>
      <c r="J734" s="99">
        <v>0</v>
      </c>
      <c r="K734" s="99">
        <v>0</v>
      </c>
      <c r="L734" s="99">
        <v>0</v>
      </c>
      <c r="M734" s="99">
        <v>1</v>
      </c>
      <c r="N734" s="99">
        <v>0.63149999999999995</v>
      </c>
      <c r="O734" s="99">
        <v>4005</v>
      </c>
      <c r="P734" s="99">
        <v>11184</v>
      </c>
      <c r="Q734" s="99">
        <v>2529.1574999999998</v>
      </c>
      <c r="R734" s="99">
        <v>111544</v>
      </c>
      <c r="S734" s="100">
        <v>82.813772676786371</v>
      </c>
    </row>
    <row r="735" spans="1:19" x14ac:dyDescent="0.25">
      <c r="A735" s="97">
        <v>10</v>
      </c>
      <c r="B735" s="99" t="s">
        <v>1744</v>
      </c>
      <c r="C735" s="101">
        <v>24032</v>
      </c>
      <c r="D735" s="99" t="s">
        <v>2718</v>
      </c>
      <c r="E735" s="99" t="s">
        <v>949</v>
      </c>
      <c r="F735" s="99" t="s">
        <v>976</v>
      </c>
      <c r="G735" s="99">
        <v>11</v>
      </c>
      <c r="H735" s="99">
        <v>0</v>
      </c>
      <c r="I735" s="99">
        <v>0</v>
      </c>
      <c r="J735" s="99">
        <v>0</v>
      </c>
      <c r="K735" s="99">
        <v>0</v>
      </c>
      <c r="L735" s="99">
        <v>0</v>
      </c>
      <c r="M735" s="99">
        <v>0</v>
      </c>
      <c r="N735" s="99">
        <v>0.69499999999999995</v>
      </c>
      <c r="O735" s="99">
        <v>2181</v>
      </c>
      <c r="P735" s="99">
        <v>4877</v>
      </c>
      <c r="Q735" s="99">
        <v>1515.7950000000001</v>
      </c>
      <c r="R735" s="99">
        <v>62762</v>
      </c>
      <c r="S735" s="100">
        <v>121.46948941469489</v>
      </c>
    </row>
    <row r="736" spans="1:19" x14ac:dyDescent="0.25">
      <c r="A736" s="97">
        <v>10</v>
      </c>
      <c r="B736" s="99" t="s">
        <v>1744</v>
      </c>
      <c r="C736" s="101">
        <v>24821</v>
      </c>
      <c r="D736" s="99" t="s">
        <v>2719</v>
      </c>
      <c r="E736" s="99" t="s">
        <v>949</v>
      </c>
      <c r="F736" s="99" t="s">
        <v>976</v>
      </c>
      <c r="G736" s="99">
        <v>10</v>
      </c>
      <c r="H736" s="99">
        <v>0</v>
      </c>
      <c r="I736" s="99">
        <v>0</v>
      </c>
      <c r="J736" s="99">
        <v>0</v>
      </c>
      <c r="K736" s="99">
        <v>0</v>
      </c>
      <c r="L736" s="99">
        <v>0</v>
      </c>
      <c r="M736" s="99">
        <v>0</v>
      </c>
      <c r="N736" s="99">
        <v>0.76749999999999996</v>
      </c>
      <c r="O736" s="99">
        <v>2424</v>
      </c>
      <c r="P736" s="99">
        <v>4693</v>
      </c>
      <c r="Q736" s="99">
        <v>1860.5364999999999</v>
      </c>
      <c r="R736" s="99">
        <v>61308</v>
      </c>
      <c r="S736" s="100">
        <v>128.57534246575344</v>
      </c>
    </row>
    <row r="737" spans="1:19" x14ac:dyDescent="0.25">
      <c r="A737" s="97">
        <v>10</v>
      </c>
      <c r="B737" s="99" t="s">
        <v>1744</v>
      </c>
      <c r="C737" s="101">
        <v>27968</v>
      </c>
      <c r="D737" s="99" t="s">
        <v>2721</v>
      </c>
      <c r="E737" s="99" t="s">
        <v>949</v>
      </c>
      <c r="F737" s="99" t="s">
        <v>976</v>
      </c>
      <c r="G737" s="99">
        <v>10</v>
      </c>
      <c r="H737" s="99">
        <v>0</v>
      </c>
      <c r="I737" s="99">
        <v>0</v>
      </c>
      <c r="J737" s="99">
        <v>0</v>
      </c>
      <c r="K737" s="99">
        <v>0</v>
      </c>
      <c r="L737" s="99">
        <v>0</v>
      </c>
      <c r="M737" s="99">
        <v>0</v>
      </c>
      <c r="N737" s="99">
        <v>0.52</v>
      </c>
      <c r="O737" s="99">
        <v>1147</v>
      </c>
      <c r="P737" s="99">
        <v>2268</v>
      </c>
      <c r="Q737" s="99">
        <v>601.53</v>
      </c>
      <c r="R737" s="99">
        <v>46996</v>
      </c>
      <c r="S737" s="100">
        <v>62.136986301369866</v>
      </c>
    </row>
    <row r="738" spans="1:19" x14ac:dyDescent="0.25">
      <c r="A738" s="97">
        <v>10</v>
      </c>
      <c r="B738" s="99" t="s">
        <v>1744</v>
      </c>
      <c r="C738" s="101">
        <v>27967</v>
      </c>
      <c r="D738" s="99" t="s">
        <v>2720</v>
      </c>
      <c r="E738" s="99" t="s">
        <v>949</v>
      </c>
      <c r="F738" s="99" t="s">
        <v>976</v>
      </c>
      <c r="G738" s="99">
        <v>10</v>
      </c>
      <c r="H738" s="99">
        <v>0</v>
      </c>
      <c r="I738" s="99">
        <v>0</v>
      </c>
      <c r="J738" s="99">
        <v>0</v>
      </c>
      <c r="K738" s="99">
        <v>0</v>
      </c>
      <c r="L738" s="99">
        <v>0</v>
      </c>
      <c r="M738" s="99">
        <v>0</v>
      </c>
      <c r="N738" s="99">
        <v>0.69910000000000005</v>
      </c>
      <c r="O738" s="99">
        <v>1803</v>
      </c>
      <c r="P738" s="99">
        <v>5015</v>
      </c>
      <c r="Q738" s="99">
        <v>1118.6400000000001</v>
      </c>
      <c r="R738" s="99">
        <v>50289</v>
      </c>
      <c r="S738" s="100">
        <v>137.39726027397259</v>
      </c>
    </row>
    <row r="739" spans="1:19" x14ac:dyDescent="0.25">
      <c r="A739" s="97">
        <v>10</v>
      </c>
      <c r="B739" s="99" t="s">
        <v>1744</v>
      </c>
      <c r="C739" s="101">
        <v>27976</v>
      </c>
      <c r="D739" s="99" t="s">
        <v>2722</v>
      </c>
      <c r="E739" s="99" t="s">
        <v>949</v>
      </c>
      <c r="F739" s="99" t="s">
        <v>976</v>
      </c>
      <c r="G739" s="99">
        <v>10</v>
      </c>
      <c r="H739" s="99">
        <v>0</v>
      </c>
      <c r="I739" s="99">
        <v>0</v>
      </c>
      <c r="J739" s="99">
        <v>0</v>
      </c>
      <c r="K739" s="99">
        <v>0</v>
      </c>
      <c r="L739" s="99">
        <v>0</v>
      </c>
      <c r="M739" s="99">
        <v>0</v>
      </c>
      <c r="N739" s="99">
        <v>0.59530000000000005</v>
      </c>
      <c r="O739" s="99">
        <v>901</v>
      </c>
      <c r="P739" s="99">
        <v>2582</v>
      </c>
      <c r="Q739" s="99">
        <v>536.36530000000005</v>
      </c>
      <c r="R739" s="99">
        <v>52368</v>
      </c>
      <c r="S739" s="100">
        <v>70.739726027397253</v>
      </c>
    </row>
    <row r="740" spans="1:19" x14ac:dyDescent="0.25">
      <c r="A740" s="97">
        <v>11</v>
      </c>
      <c r="B740" s="99" t="s">
        <v>1771</v>
      </c>
      <c r="C740" s="101">
        <v>10738</v>
      </c>
      <c r="D740" s="99" t="s">
        <v>2723</v>
      </c>
      <c r="E740" s="99" t="s">
        <v>982</v>
      </c>
      <c r="F740" s="99" t="s">
        <v>1009</v>
      </c>
      <c r="G740" s="99">
        <v>341</v>
      </c>
      <c r="H740" s="99">
        <v>10</v>
      </c>
      <c r="I740" s="99">
        <v>8</v>
      </c>
      <c r="J740" s="99">
        <v>0</v>
      </c>
      <c r="K740" s="99">
        <v>0</v>
      </c>
      <c r="L740" s="99">
        <v>18</v>
      </c>
      <c r="M740" s="99">
        <v>7</v>
      </c>
      <c r="N740" s="99">
        <v>1.1352</v>
      </c>
      <c r="O740" s="99">
        <v>30061</v>
      </c>
      <c r="P740" s="99">
        <v>127447</v>
      </c>
      <c r="Q740" s="99">
        <v>34125.247199999998</v>
      </c>
      <c r="R740" s="99">
        <v>344944</v>
      </c>
      <c r="S740" s="100">
        <v>102.39585425621661</v>
      </c>
    </row>
    <row r="741" spans="1:19" x14ac:dyDescent="0.25">
      <c r="A741" s="97">
        <v>11</v>
      </c>
      <c r="B741" s="99" t="s">
        <v>1771</v>
      </c>
      <c r="C741" s="101">
        <v>11340</v>
      </c>
      <c r="D741" s="99" t="s">
        <v>2724</v>
      </c>
      <c r="E741" s="99" t="s">
        <v>949</v>
      </c>
      <c r="F741" s="99" t="s">
        <v>954</v>
      </c>
      <c r="G741" s="99">
        <v>45</v>
      </c>
      <c r="H741" s="99">
        <v>0</v>
      </c>
      <c r="I741" s="99">
        <v>0</v>
      </c>
      <c r="J741" s="99">
        <v>0</v>
      </c>
      <c r="K741" s="99">
        <v>0</v>
      </c>
      <c r="L741" s="99">
        <v>0</v>
      </c>
      <c r="M741" s="99">
        <v>0</v>
      </c>
      <c r="N741" s="99">
        <v>0.60709999999999997</v>
      </c>
      <c r="O741" s="99">
        <v>4257</v>
      </c>
      <c r="P741" s="99">
        <v>16080</v>
      </c>
      <c r="Q741" s="99">
        <v>2558.3193999999999</v>
      </c>
      <c r="R741" s="99">
        <v>93991</v>
      </c>
      <c r="S741" s="100">
        <v>97.899543378995432</v>
      </c>
    </row>
    <row r="742" spans="1:19" x14ac:dyDescent="0.25">
      <c r="A742" s="97">
        <v>11</v>
      </c>
      <c r="B742" s="99" t="s">
        <v>1771</v>
      </c>
      <c r="C742" s="101">
        <v>11342</v>
      </c>
      <c r="D742" s="99" t="s">
        <v>2726</v>
      </c>
      <c r="E742" s="99" t="s">
        <v>949</v>
      </c>
      <c r="F742" s="99" t="s">
        <v>954</v>
      </c>
      <c r="G742" s="99">
        <v>85</v>
      </c>
      <c r="H742" s="99">
        <v>0</v>
      </c>
      <c r="I742" s="99">
        <v>0</v>
      </c>
      <c r="J742" s="99">
        <v>0</v>
      </c>
      <c r="K742" s="99">
        <v>0</v>
      </c>
      <c r="L742" s="99">
        <v>0</v>
      </c>
      <c r="M742" s="99">
        <v>1</v>
      </c>
      <c r="N742" s="99">
        <v>0.59499999999999997</v>
      </c>
      <c r="O742" s="99">
        <v>6384</v>
      </c>
      <c r="P742" s="99">
        <v>16035</v>
      </c>
      <c r="Q742" s="99">
        <v>3799.97</v>
      </c>
      <c r="R742" s="99">
        <v>124284</v>
      </c>
      <c r="S742" s="100">
        <v>51.684125705076553</v>
      </c>
    </row>
    <row r="743" spans="1:19" x14ac:dyDescent="0.25">
      <c r="A743" s="97">
        <v>11</v>
      </c>
      <c r="B743" s="99" t="s">
        <v>1771</v>
      </c>
      <c r="C743" s="101">
        <v>11344</v>
      </c>
      <c r="D743" s="99" t="s">
        <v>2728</v>
      </c>
      <c r="E743" s="99" t="s">
        <v>949</v>
      </c>
      <c r="F743" s="99" t="s">
        <v>954</v>
      </c>
      <c r="G743" s="99">
        <v>45</v>
      </c>
      <c r="H743" s="99">
        <v>0</v>
      </c>
      <c r="I743" s="99">
        <v>0</v>
      </c>
      <c r="J743" s="99">
        <v>0</v>
      </c>
      <c r="K743" s="99">
        <v>0</v>
      </c>
      <c r="L743" s="99">
        <v>0</v>
      </c>
      <c r="M743" s="99">
        <v>0</v>
      </c>
      <c r="N743" s="99">
        <v>0.68240000000000001</v>
      </c>
      <c r="O743" s="99">
        <v>4239</v>
      </c>
      <c r="P743" s="99">
        <v>12636</v>
      </c>
      <c r="Q743" s="99">
        <v>2892.6936000000001</v>
      </c>
      <c r="R743" s="99">
        <v>85302</v>
      </c>
      <c r="S743" s="100">
        <v>76.93150684931507</v>
      </c>
    </row>
    <row r="744" spans="1:19" x14ac:dyDescent="0.25">
      <c r="A744" s="97">
        <v>11</v>
      </c>
      <c r="B744" s="99" t="s">
        <v>1771</v>
      </c>
      <c r="C744" s="101">
        <v>11345</v>
      </c>
      <c r="D744" s="99" t="s">
        <v>2729</v>
      </c>
      <c r="E744" s="99" t="s">
        <v>949</v>
      </c>
      <c r="F744" s="99" t="s">
        <v>954</v>
      </c>
      <c r="G744" s="99">
        <v>30</v>
      </c>
      <c r="H744" s="99">
        <v>0</v>
      </c>
      <c r="I744" s="99">
        <v>0</v>
      </c>
      <c r="J744" s="99">
        <v>0</v>
      </c>
      <c r="K744" s="99">
        <v>0</v>
      </c>
      <c r="L744" s="99">
        <v>0</v>
      </c>
      <c r="M744" s="99">
        <v>0</v>
      </c>
      <c r="N744" s="99">
        <v>0.5</v>
      </c>
      <c r="O744" s="99">
        <v>2998</v>
      </c>
      <c r="P744" s="99">
        <v>7284</v>
      </c>
      <c r="Q744" s="99">
        <v>1457.63</v>
      </c>
      <c r="R744" s="99">
        <v>159852</v>
      </c>
      <c r="S744" s="100">
        <v>66.520547945205479</v>
      </c>
    </row>
    <row r="745" spans="1:19" x14ac:dyDescent="0.25">
      <c r="A745" s="97">
        <v>11</v>
      </c>
      <c r="B745" s="99" t="s">
        <v>1771</v>
      </c>
      <c r="C745" s="101">
        <v>11346</v>
      </c>
      <c r="D745" s="99" t="s">
        <v>2730</v>
      </c>
      <c r="E745" s="99" t="s">
        <v>949</v>
      </c>
      <c r="F745" s="99" t="s">
        <v>954</v>
      </c>
      <c r="G745" s="99">
        <v>45</v>
      </c>
      <c r="H745" s="99">
        <v>0</v>
      </c>
      <c r="I745" s="99">
        <v>0</v>
      </c>
      <c r="J745" s="99">
        <v>0</v>
      </c>
      <c r="K745" s="99">
        <v>0</v>
      </c>
      <c r="L745" s="99">
        <v>0</v>
      </c>
      <c r="M745" s="99">
        <v>1</v>
      </c>
      <c r="N745" s="99">
        <v>0.61140000000000005</v>
      </c>
      <c r="O745" s="99">
        <v>2803</v>
      </c>
      <c r="P745" s="99">
        <v>12018</v>
      </c>
      <c r="Q745" s="99">
        <v>1713.8</v>
      </c>
      <c r="R745" s="99">
        <v>102615</v>
      </c>
      <c r="S745" s="100">
        <v>73.168949771689498</v>
      </c>
    </row>
    <row r="746" spans="1:19" x14ac:dyDescent="0.25">
      <c r="A746" s="97">
        <v>11</v>
      </c>
      <c r="B746" s="99" t="s">
        <v>1771</v>
      </c>
      <c r="C746" s="101">
        <v>11343</v>
      </c>
      <c r="D746" s="99" t="s">
        <v>2727</v>
      </c>
      <c r="E746" s="99" t="s">
        <v>949</v>
      </c>
      <c r="F746" s="99" t="s">
        <v>954</v>
      </c>
      <c r="G746" s="99">
        <v>85</v>
      </c>
      <c r="H746" s="99">
        <v>0</v>
      </c>
      <c r="I746" s="99">
        <v>0</v>
      </c>
      <c r="J746" s="99">
        <v>0</v>
      </c>
      <c r="K746" s="99">
        <v>0</v>
      </c>
      <c r="L746" s="99">
        <v>0</v>
      </c>
      <c r="M746" s="99">
        <v>1</v>
      </c>
      <c r="N746" s="99">
        <v>0.60040000000000004</v>
      </c>
      <c r="O746" s="99">
        <v>7380</v>
      </c>
      <c r="P746" s="99">
        <v>19716</v>
      </c>
      <c r="Q746" s="99">
        <v>4396.88</v>
      </c>
      <c r="R746" s="99">
        <v>129696</v>
      </c>
      <c r="S746" s="100">
        <v>63.548751007252214</v>
      </c>
    </row>
    <row r="747" spans="1:19" x14ac:dyDescent="0.25">
      <c r="A747" s="97">
        <v>11</v>
      </c>
      <c r="B747" s="99" t="s">
        <v>1771</v>
      </c>
      <c r="C747" s="101">
        <v>77753</v>
      </c>
      <c r="D747" s="99" t="s">
        <v>2731</v>
      </c>
      <c r="E747" s="99" t="s">
        <v>949</v>
      </c>
      <c r="F747" s="99" t="s">
        <v>976</v>
      </c>
      <c r="G747" s="99">
        <v>10</v>
      </c>
      <c r="H747" s="99">
        <v>0</v>
      </c>
      <c r="I747" s="99">
        <v>0</v>
      </c>
      <c r="J747" s="99">
        <v>0</v>
      </c>
      <c r="K747" s="99">
        <v>0</v>
      </c>
      <c r="L747" s="99">
        <v>0</v>
      </c>
      <c r="M747" s="99">
        <v>0</v>
      </c>
      <c r="N747" s="99">
        <v>0.56000000000000005</v>
      </c>
      <c r="O747" s="99">
        <v>190</v>
      </c>
      <c r="P747" s="99">
        <v>361</v>
      </c>
      <c r="Q747" s="99">
        <v>106.04559999999999</v>
      </c>
      <c r="R747" s="99">
        <v>15723</v>
      </c>
      <c r="S747" s="100">
        <v>9.8904109589041092</v>
      </c>
    </row>
    <row r="748" spans="1:19" x14ac:dyDescent="0.25">
      <c r="A748" s="97">
        <v>11</v>
      </c>
      <c r="B748" s="99" t="s">
        <v>1771</v>
      </c>
      <c r="C748" s="101">
        <v>11341</v>
      </c>
      <c r="D748" s="99" t="s">
        <v>2725</v>
      </c>
      <c r="E748" s="99" t="s">
        <v>949</v>
      </c>
      <c r="F748" s="99" t="s">
        <v>976</v>
      </c>
      <c r="G748" s="99">
        <v>30</v>
      </c>
      <c r="H748" s="99">
        <v>0</v>
      </c>
      <c r="I748" s="99">
        <v>0</v>
      </c>
      <c r="J748" s="99">
        <v>0</v>
      </c>
      <c r="K748" s="99">
        <v>0</v>
      </c>
      <c r="L748" s="99">
        <v>0</v>
      </c>
      <c r="M748" s="99">
        <v>0</v>
      </c>
      <c r="N748" s="99">
        <v>0.57340000000000002</v>
      </c>
      <c r="O748" s="99">
        <v>1491</v>
      </c>
      <c r="P748" s="99">
        <v>3970</v>
      </c>
      <c r="Q748" s="99">
        <v>826.32920000000001</v>
      </c>
      <c r="R748" s="99">
        <v>41262</v>
      </c>
      <c r="S748" s="100">
        <v>36.25570776255708</v>
      </c>
    </row>
    <row r="749" spans="1:19" ht="42" x14ac:dyDescent="0.25">
      <c r="A749" s="97">
        <v>11</v>
      </c>
      <c r="B749" s="99" t="s">
        <v>1781</v>
      </c>
      <c r="C749" s="101">
        <v>10744</v>
      </c>
      <c r="D749" s="99" t="s">
        <v>2732</v>
      </c>
      <c r="E749" s="99" t="s">
        <v>982</v>
      </c>
      <c r="F749" s="99" t="s">
        <v>1009</v>
      </c>
      <c r="G749" s="99">
        <v>509</v>
      </c>
      <c r="H749" s="99">
        <v>8</v>
      </c>
      <c r="I749" s="99">
        <v>8</v>
      </c>
      <c r="J749" s="99">
        <v>8</v>
      </c>
      <c r="K749" s="99">
        <v>16</v>
      </c>
      <c r="L749" s="99">
        <v>40</v>
      </c>
      <c r="M749" s="99">
        <v>10</v>
      </c>
      <c r="N749" s="99">
        <v>1.33</v>
      </c>
      <c r="O749" s="99">
        <v>32433</v>
      </c>
      <c r="P749" s="99">
        <v>171391</v>
      </c>
      <c r="Q749" s="99">
        <v>43142.38</v>
      </c>
      <c r="R749" s="99">
        <v>407454</v>
      </c>
      <c r="S749" s="100">
        <v>92.252334687945748</v>
      </c>
    </row>
    <row r="750" spans="1:19" x14ac:dyDescent="0.25">
      <c r="A750" s="97">
        <v>11</v>
      </c>
      <c r="B750" s="99" t="s">
        <v>1781</v>
      </c>
      <c r="C750" s="101">
        <v>11379</v>
      </c>
      <c r="D750" s="99" t="s">
        <v>2737</v>
      </c>
      <c r="E750" s="99" t="s">
        <v>949</v>
      </c>
      <c r="F750" s="99" t="s">
        <v>957</v>
      </c>
      <c r="G750" s="99">
        <v>120</v>
      </c>
      <c r="H750" s="99">
        <v>8</v>
      </c>
      <c r="I750" s="99">
        <v>0</v>
      </c>
      <c r="J750" s="99">
        <v>0</v>
      </c>
      <c r="K750" s="99">
        <v>0</v>
      </c>
      <c r="L750" s="99">
        <v>8</v>
      </c>
      <c r="M750" s="99">
        <v>2</v>
      </c>
      <c r="N750" s="99">
        <v>0.90010000000000001</v>
      </c>
      <c r="O750" s="99">
        <v>9252</v>
      </c>
      <c r="P750" s="99">
        <v>36810</v>
      </c>
      <c r="Q750" s="99">
        <v>8327.7252000000008</v>
      </c>
      <c r="R750" s="99">
        <v>199543</v>
      </c>
      <c r="S750" s="100">
        <v>84.041095890410958</v>
      </c>
    </row>
    <row r="751" spans="1:19" x14ac:dyDescent="0.25">
      <c r="A751" s="97">
        <v>11</v>
      </c>
      <c r="B751" s="99" t="s">
        <v>1781</v>
      </c>
      <c r="C751" s="101">
        <v>11376</v>
      </c>
      <c r="D751" s="99" t="s">
        <v>2734</v>
      </c>
      <c r="E751" s="99" t="s">
        <v>949</v>
      </c>
      <c r="F751" s="99" t="s">
        <v>954</v>
      </c>
      <c r="G751" s="99">
        <v>60</v>
      </c>
      <c r="H751" s="99">
        <v>0</v>
      </c>
      <c r="I751" s="99">
        <v>0</v>
      </c>
      <c r="J751" s="99">
        <v>0</v>
      </c>
      <c r="K751" s="99">
        <v>0</v>
      </c>
      <c r="L751" s="99">
        <v>0</v>
      </c>
      <c r="M751" s="99">
        <v>1</v>
      </c>
      <c r="N751" s="99">
        <v>0.5615</v>
      </c>
      <c r="O751" s="99">
        <v>4157</v>
      </c>
      <c r="P751" s="99">
        <v>12236</v>
      </c>
      <c r="Q751" s="99">
        <v>2334.16</v>
      </c>
      <c r="R751" s="99">
        <v>126803</v>
      </c>
      <c r="S751" s="100">
        <v>55.87214611872146</v>
      </c>
    </row>
    <row r="752" spans="1:19" x14ac:dyDescent="0.25">
      <c r="A752" s="97">
        <v>11</v>
      </c>
      <c r="B752" s="99" t="s">
        <v>1781</v>
      </c>
      <c r="C752" s="101">
        <v>11377</v>
      </c>
      <c r="D752" s="99" t="s">
        <v>2735</v>
      </c>
      <c r="E752" s="99" t="s">
        <v>949</v>
      </c>
      <c r="F752" s="99" t="s">
        <v>954</v>
      </c>
      <c r="G752" s="99">
        <v>60</v>
      </c>
      <c r="H752" s="99">
        <v>0</v>
      </c>
      <c r="I752" s="99">
        <v>0</v>
      </c>
      <c r="J752" s="99">
        <v>0</v>
      </c>
      <c r="K752" s="99">
        <v>0</v>
      </c>
      <c r="L752" s="99">
        <v>0</v>
      </c>
      <c r="M752" s="99">
        <v>1</v>
      </c>
      <c r="N752" s="99">
        <v>0.54990000000000006</v>
      </c>
      <c r="O752" s="99">
        <v>2855</v>
      </c>
      <c r="P752" s="99">
        <v>10545</v>
      </c>
      <c r="Q752" s="99">
        <v>1569.96</v>
      </c>
      <c r="R752" s="99">
        <v>68982</v>
      </c>
      <c r="S752" s="100">
        <v>48.150684931506852</v>
      </c>
    </row>
    <row r="753" spans="1:19" x14ac:dyDescent="0.25">
      <c r="A753" s="97">
        <v>11</v>
      </c>
      <c r="B753" s="99" t="s">
        <v>1781</v>
      </c>
      <c r="C753" s="101">
        <v>11382</v>
      </c>
      <c r="D753" s="99" t="s">
        <v>2740</v>
      </c>
      <c r="E753" s="99" t="s">
        <v>949</v>
      </c>
      <c r="F753" s="99" t="s">
        <v>954</v>
      </c>
      <c r="G753" s="99">
        <v>30</v>
      </c>
      <c r="H753" s="99">
        <v>0</v>
      </c>
      <c r="I753" s="99">
        <v>0</v>
      </c>
      <c r="J753" s="99">
        <v>0</v>
      </c>
      <c r="K753" s="99">
        <v>0</v>
      </c>
      <c r="L753" s="99">
        <v>0</v>
      </c>
      <c r="M753" s="99">
        <v>1</v>
      </c>
      <c r="N753" s="99">
        <v>0.65969999999999995</v>
      </c>
      <c r="O753" s="99">
        <v>1132</v>
      </c>
      <c r="P753" s="99">
        <v>3164</v>
      </c>
      <c r="Q753" s="99">
        <v>746.78039999999999</v>
      </c>
      <c r="R753" s="99">
        <v>66743</v>
      </c>
      <c r="S753" s="100">
        <v>28.894977168949772</v>
      </c>
    </row>
    <row r="754" spans="1:19" x14ac:dyDescent="0.25">
      <c r="A754" s="97">
        <v>11</v>
      </c>
      <c r="B754" s="99" t="s">
        <v>1781</v>
      </c>
      <c r="C754" s="101">
        <v>11381</v>
      </c>
      <c r="D754" s="99" t="s">
        <v>2739</v>
      </c>
      <c r="E754" s="99" t="s">
        <v>949</v>
      </c>
      <c r="F754" s="99" t="s">
        <v>954</v>
      </c>
      <c r="G754" s="99">
        <v>30</v>
      </c>
      <c r="H754" s="99">
        <v>0</v>
      </c>
      <c r="I754" s="99">
        <v>0</v>
      </c>
      <c r="J754" s="99">
        <v>0</v>
      </c>
      <c r="K754" s="99">
        <v>0</v>
      </c>
      <c r="L754" s="99">
        <v>0</v>
      </c>
      <c r="M754" s="99">
        <v>1</v>
      </c>
      <c r="N754" s="99">
        <v>0.50549999999999995</v>
      </c>
      <c r="O754" s="99">
        <v>2245</v>
      </c>
      <c r="P754" s="99">
        <v>6285</v>
      </c>
      <c r="Q754" s="99">
        <v>1134.8499999999999</v>
      </c>
      <c r="R754" s="99">
        <v>93999</v>
      </c>
      <c r="S754" s="100">
        <v>57.397260273972606</v>
      </c>
    </row>
    <row r="755" spans="1:19" x14ac:dyDescent="0.25">
      <c r="A755" s="97">
        <v>11</v>
      </c>
      <c r="B755" s="99" t="s">
        <v>1781</v>
      </c>
      <c r="C755" s="101">
        <v>11383</v>
      </c>
      <c r="D755" s="99" t="s">
        <v>2741</v>
      </c>
      <c r="E755" s="99" t="s">
        <v>949</v>
      </c>
      <c r="F755" s="99" t="s">
        <v>954</v>
      </c>
      <c r="G755" s="99">
        <v>60</v>
      </c>
      <c r="H755" s="99">
        <v>0</v>
      </c>
      <c r="I755" s="99">
        <v>0</v>
      </c>
      <c r="J755" s="99">
        <v>0</v>
      </c>
      <c r="K755" s="99">
        <v>0</v>
      </c>
      <c r="L755" s="99">
        <v>0</v>
      </c>
      <c r="M755" s="99">
        <v>1</v>
      </c>
      <c r="N755" s="99">
        <v>0.53220000000000001</v>
      </c>
      <c r="O755" s="99">
        <v>2369</v>
      </c>
      <c r="P755" s="99">
        <v>7179</v>
      </c>
      <c r="Q755" s="99">
        <v>1260.78</v>
      </c>
      <c r="R755" s="99">
        <v>118454</v>
      </c>
      <c r="S755" s="100">
        <v>32.780821917808218</v>
      </c>
    </row>
    <row r="756" spans="1:19" x14ac:dyDescent="0.25">
      <c r="A756" s="97">
        <v>11</v>
      </c>
      <c r="B756" s="99" t="s">
        <v>1781</v>
      </c>
      <c r="C756" s="101">
        <v>11385</v>
      </c>
      <c r="D756" s="99" t="s">
        <v>2742</v>
      </c>
      <c r="E756" s="99" t="s">
        <v>949</v>
      </c>
      <c r="F756" s="99" t="s">
        <v>976</v>
      </c>
      <c r="G756" s="99">
        <v>10</v>
      </c>
      <c r="H756" s="99">
        <v>0</v>
      </c>
      <c r="I756" s="99">
        <v>0</v>
      </c>
      <c r="J756" s="99">
        <v>0</v>
      </c>
      <c r="K756" s="99">
        <v>0</v>
      </c>
      <c r="L756" s="99">
        <v>0</v>
      </c>
      <c r="M756" s="99">
        <v>1</v>
      </c>
      <c r="N756" s="99">
        <v>0.58930000000000005</v>
      </c>
      <c r="O756" s="99">
        <v>1715</v>
      </c>
      <c r="P756" s="99">
        <v>5664</v>
      </c>
      <c r="Q756" s="99">
        <v>1010.65</v>
      </c>
      <c r="R756" s="99">
        <v>51486</v>
      </c>
      <c r="S756" s="100">
        <v>155.17808219178082</v>
      </c>
    </row>
    <row r="757" spans="1:19" x14ac:dyDescent="0.25">
      <c r="A757" s="97">
        <v>11</v>
      </c>
      <c r="B757" s="99" t="s">
        <v>1781</v>
      </c>
      <c r="C757" s="101">
        <v>11375</v>
      </c>
      <c r="D757" s="99" t="s">
        <v>2733</v>
      </c>
      <c r="E757" s="99" t="s">
        <v>949</v>
      </c>
      <c r="F757" s="99" t="s">
        <v>976</v>
      </c>
      <c r="G757" s="99">
        <v>10</v>
      </c>
      <c r="H757" s="99">
        <v>0</v>
      </c>
      <c r="I757" s="99">
        <v>0</v>
      </c>
      <c r="J757" s="99">
        <v>0</v>
      </c>
      <c r="K757" s="99">
        <v>0</v>
      </c>
      <c r="L757" s="99">
        <v>0</v>
      </c>
      <c r="M757" s="99">
        <v>1</v>
      </c>
      <c r="N757" s="99">
        <v>0.49730000000000002</v>
      </c>
      <c r="O757" s="99">
        <v>1337</v>
      </c>
      <c r="P757" s="99">
        <v>3796</v>
      </c>
      <c r="Q757" s="99">
        <v>664.89009999999996</v>
      </c>
      <c r="R757" s="99">
        <v>77560</v>
      </c>
      <c r="S757" s="100">
        <v>104</v>
      </c>
    </row>
    <row r="758" spans="1:19" x14ac:dyDescent="0.25">
      <c r="A758" s="97">
        <v>11</v>
      </c>
      <c r="B758" s="99" t="s">
        <v>1781</v>
      </c>
      <c r="C758" s="101">
        <v>11380</v>
      </c>
      <c r="D758" s="99" t="s">
        <v>2738</v>
      </c>
      <c r="E758" s="99" t="s">
        <v>949</v>
      </c>
      <c r="F758" s="99" t="s">
        <v>976</v>
      </c>
      <c r="G758" s="99">
        <v>10</v>
      </c>
      <c r="H758" s="99">
        <v>0</v>
      </c>
      <c r="I758" s="99">
        <v>0</v>
      </c>
      <c r="J758" s="99">
        <v>0</v>
      </c>
      <c r="K758" s="99">
        <v>0</v>
      </c>
      <c r="L758" s="99">
        <v>0</v>
      </c>
      <c r="M758" s="99">
        <v>1</v>
      </c>
      <c r="N758" s="99">
        <v>0.61560000000000004</v>
      </c>
      <c r="O758" s="99">
        <v>1283</v>
      </c>
      <c r="P758" s="99">
        <v>3369</v>
      </c>
      <c r="Q758" s="99">
        <v>789.81479999999999</v>
      </c>
      <c r="R758" s="99">
        <v>59234</v>
      </c>
      <c r="S758" s="100">
        <v>92.301369863013704</v>
      </c>
    </row>
    <row r="759" spans="1:19" x14ac:dyDescent="0.25">
      <c r="A759" s="97">
        <v>11</v>
      </c>
      <c r="B759" s="99" t="s">
        <v>1781</v>
      </c>
      <c r="C759" s="101">
        <v>11378</v>
      </c>
      <c r="D759" s="99" t="s">
        <v>2736</v>
      </c>
      <c r="E759" s="99" t="s">
        <v>949</v>
      </c>
      <c r="F759" s="99" t="s">
        <v>976</v>
      </c>
      <c r="G759" s="99">
        <v>10</v>
      </c>
      <c r="H759" s="99">
        <v>0</v>
      </c>
      <c r="I759" s="99">
        <v>0</v>
      </c>
      <c r="J759" s="99">
        <v>0</v>
      </c>
      <c r="K759" s="99">
        <v>0</v>
      </c>
      <c r="L759" s="99">
        <v>0</v>
      </c>
      <c r="M759" s="99">
        <v>1</v>
      </c>
      <c r="N759" s="99">
        <v>0.41670000000000001</v>
      </c>
      <c r="O759" s="99">
        <v>2646</v>
      </c>
      <c r="P759" s="99">
        <v>7361</v>
      </c>
      <c r="Q759" s="99">
        <v>1102.5899999999999</v>
      </c>
      <c r="R759" s="99">
        <v>61303</v>
      </c>
      <c r="S759" s="100">
        <v>201.67123287671234</v>
      </c>
    </row>
    <row r="760" spans="1:19" ht="42" x14ac:dyDescent="0.25">
      <c r="A760" s="97">
        <v>11</v>
      </c>
      <c r="B760" s="99" t="s">
        <v>1793</v>
      </c>
      <c r="C760" s="101">
        <v>10680</v>
      </c>
      <c r="D760" s="99" t="s">
        <v>2743</v>
      </c>
      <c r="E760" s="99" t="s">
        <v>945</v>
      </c>
      <c r="F760" s="99" t="s">
        <v>946</v>
      </c>
      <c r="G760" s="99">
        <v>756</v>
      </c>
      <c r="H760" s="99">
        <v>19</v>
      </c>
      <c r="I760" s="99">
        <v>10</v>
      </c>
      <c r="J760" s="99">
        <v>6</v>
      </c>
      <c r="K760" s="99">
        <v>6</v>
      </c>
      <c r="L760" s="99">
        <v>41</v>
      </c>
      <c r="M760" s="99">
        <v>18</v>
      </c>
      <c r="N760" s="99">
        <v>1.6270397999999999</v>
      </c>
      <c r="O760" s="99">
        <v>53786</v>
      </c>
      <c r="P760" s="99">
        <v>268034</v>
      </c>
      <c r="Q760" s="99">
        <v>87511.962199999994</v>
      </c>
      <c r="R760" s="99">
        <v>626025</v>
      </c>
      <c r="S760" s="100">
        <v>97.134884395158366</v>
      </c>
    </row>
    <row r="761" spans="1:19" x14ac:dyDescent="0.25">
      <c r="A761" s="97">
        <v>11</v>
      </c>
      <c r="B761" s="99" t="s">
        <v>1793</v>
      </c>
      <c r="C761" s="101">
        <v>11330</v>
      </c>
      <c r="D761" s="99" t="s">
        <v>2751</v>
      </c>
      <c r="E761" s="99" t="s">
        <v>982</v>
      </c>
      <c r="F761" s="99" t="s">
        <v>983</v>
      </c>
      <c r="G761" s="99">
        <v>276</v>
      </c>
      <c r="H761" s="99">
        <v>8</v>
      </c>
      <c r="I761" s="99">
        <v>6</v>
      </c>
      <c r="J761" s="99">
        <v>0</v>
      </c>
      <c r="K761" s="99">
        <v>0</v>
      </c>
      <c r="L761" s="99">
        <v>14</v>
      </c>
      <c r="M761" s="99">
        <v>7</v>
      </c>
      <c r="N761" s="99">
        <v>1.0027999999999999</v>
      </c>
      <c r="O761" s="99">
        <v>26771</v>
      </c>
      <c r="P761" s="99">
        <v>100875</v>
      </c>
      <c r="Q761" s="99">
        <v>26845.9588</v>
      </c>
      <c r="R761" s="99">
        <v>336800</v>
      </c>
      <c r="S761" s="100">
        <v>100.13400833829661</v>
      </c>
    </row>
    <row r="762" spans="1:19" x14ac:dyDescent="0.25">
      <c r="A762" s="97">
        <v>11</v>
      </c>
      <c r="B762" s="99" t="s">
        <v>1793</v>
      </c>
      <c r="C762" s="101">
        <v>11335</v>
      </c>
      <c r="D762" s="99" t="s">
        <v>2756</v>
      </c>
      <c r="E762" s="99" t="s">
        <v>982</v>
      </c>
      <c r="F762" s="99" t="s">
        <v>983</v>
      </c>
      <c r="G762" s="99">
        <v>260</v>
      </c>
      <c r="H762" s="99">
        <v>8</v>
      </c>
      <c r="I762" s="99">
        <v>1</v>
      </c>
      <c r="J762" s="99">
        <v>0</v>
      </c>
      <c r="K762" s="99">
        <v>0</v>
      </c>
      <c r="L762" s="99">
        <v>9</v>
      </c>
      <c r="M762" s="99">
        <v>4</v>
      </c>
      <c r="N762" s="99">
        <v>0.93789999999999996</v>
      </c>
      <c r="O762" s="99">
        <v>19555</v>
      </c>
      <c r="P762" s="99">
        <v>79605</v>
      </c>
      <c r="Q762" s="99">
        <v>18388.650000000001</v>
      </c>
      <c r="R762" s="99">
        <v>275572</v>
      </c>
      <c r="S762" s="100">
        <v>83.883034773445729</v>
      </c>
    </row>
    <row r="763" spans="1:19" x14ac:dyDescent="0.25">
      <c r="A763" s="97">
        <v>11</v>
      </c>
      <c r="B763" s="99" t="s">
        <v>1793</v>
      </c>
      <c r="C763" s="101">
        <v>11329</v>
      </c>
      <c r="D763" s="99" t="s">
        <v>2750</v>
      </c>
      <c r="E763" s="99" t="s">
        <v>949</v>
      </c>
      <c r="F763" s="99" t="s">
        <v>957</v>
      </c>
      <c r="G763" s="99">
        <v>172</v>
      </c>
      <c r="H763" s="99">
        <v>4</v>
      </c>
      <c r="I763" s="99">
        <v>2</v>
      </c>
      <c r="J763" s="99">
        <v>0</v>
      </c>
      <c r="K763" s="99">
        <v>0</v>
      </c>
      <c r="L763" s="99">
        <v>6</v>
      </c>
      <c r="M763" s="99">
        <v>4</v>
      </c>
      <c r="N763" s="99">
        <v>0.83599999999999997</v>
      </c>
      <c r="O763" s="99">
        <v>18311</v>
      </c>
      <c r="P763" s="99">
        <v>69809</v>
      </c>
      <c r="Q763" s="99">
        <v>15660.01</v>
      </c>
      <c r="R763" s="99">
        <v>365532</v>
      </c>
      <c r="S763" s="100">
        <v>111.19624084103218</v>
      </c>
    </row>
    <row r="764" spans="1:19" x14ac:dyDescent="0.25">
      <c r="A764" s="97">
        <v>11</v>
      </c>
      <c r="B764" s="99" t="s">
        <v>1793</v>
      </c>
      <c r="C764" s="101">
        <v>11333</v>
      </c>
      <c r="D764" s="99" t="s">
        <v>2755</v>
      </c>
      <c r="E764" s="99" t="s">
        <v>949</v>
      </c>
      <c r="F764" s="99" t="s">
        <v>957</v>
      </c>
      <c r="G764" s="99">
        <v>90</v>
      </c>
      <c r="H764" s="99">
        <v>0</v>
      </c>
      <c r="I764" s="99">
        <v>0</v>
      </c>
      <c r="J764" s="99">
        <v>0</v>
      </c>
      <c r="K764" s="99">
        <v>0</v>
      </c>
      <c r="L764" s="99">
        <v>0</v>
      </c>
      <c r="M764" s="99">
        <v>1</v>
      </c>
      <c r="N764" s="99">
        <v>0.5675</v>
      </c>
      <c r="O764" s="99">
        <v>5487</v>
      </c>
      <c r="P764" s="99">
        <v>16883</v>
      </c>
      <c r="Q764" s="99">
        <v>3144.09</v>
      </c>
      <c r="R764" s="99">
        <v>162829</v>
      </c>
      <c r="S764" s="100">
        <v>51.394216133942159</v>
      </c>
    </row>
    <row r="765" spans="1:19" ht="42" x14ac:dyDescent="0.25">
      <c r="A765" s="97">
        <v>11</v>
      </c>
      <c r="B765" s="99" t="s">
        <v>1793</v>
      </c>
      <c r="C765" s="101">
        <v>11325</v>
      </c>
      <c r="D765" s="99" t="s">
        <v>2746</v>
      </c>
      <c r="E765" s="99" t="s">
        <v>949</v>
      </c>
      <c r="F765" s="99" t="s">
        <v>957</v>
      </c>
      <c r="G765" s="99">
        <v>90</v>
      </c>
      <c r="H765" s="99">
        <v>0</v>
      </c>
      <c r="I765" s="99">
        <v>0</v>
      </c>
      <c r="J765" s="99">
        <v>0</v>
      </c>
      <c r="K765" s="99">
        <v>0</v>
      </c>
      <c r="L765" s="99">
        <v>0</v>
      </c>
      <c r="M765" s="99">
        <v>2</v>
      </c>
      <c r="N765" s="99">
        <v>0.61419999999999997</v>
      </c>
      <c r="O765" s="99">
        <v>5634</v>
      </c>
      <c r="P765" s="99">
        <v>17950</v>
      </c>
      <c r="Q765" s="99">
        <v>3414.22</v>
      </c>
      <c r="R765" s="99">
        <v>163851</v>
      </c>
      <c r="S765" s="100">
        <v>54.642313546423132</v>
      </c>
    </row>
    <row r="766" spans="1:19" x14ac:dyDescent="0.25">
      <c r="A766" s="97">
        <v>11</v>
      </c>
      <c r="B766" s="99" t="s">
        <v>1793</v>
      </c>
      <c r="C766" s="101">
        <v>11328</v>
      </c>
      <c r="D766" s="99" t="s">
        <v>2749</v>
      </c>
      <c r="E766" s="99" t="s">
        <v>949</v>
      </c>
      <c r="F766" s="99" t="s">
        <v>950</v>
      </c>
      <c r="G766" s="99">
        <v>60</v>
      </c>
      <c r="H766" s="99">
        <v>0</v>
      </c>
      <c r="I766" s="99">
        <v>0</v>
      </c>
      <c r="J766" s="99">
        <v>0</v>
      </c>
      <c r="K766" s="99">
        <v>0</v>
      </c>
      <c r="L766" s="99">
        <v>0</v>
      </c>
      <c r="M766" s="99">
        <v>1</v>
      </c>
      <c r="N766" s="99">
        <v>0.45729999999999998</v>
      </c>
      <c r="O766" s="99">
        <v>6847</v>
      </c>
      <c r="P766" s="99">
        <v>19680</v>
      </c>
      <c r="Q766" s="99">
        <v>3103.47</v>
      </c>
      <c r="R766" s="99">
        <v>175247</v>
      </c>
      <c r="S766" s="100">
        <v>89.863013698630141</v>
      </c>
    </row>
    <row r="767" spans="1:19" x14ac:dyDescent="0.25">
      <c r="A767" s="97">
        <v>11</v>
      </c>
      <c r="B767" s="99" t="s">
        <v>1793</v>
      </c>
      <c r="C767" s="101">
        <v>11327</v>
      </c>
      <c r="D767" s="99" t="s">
        <v>2748</v>
      </c>
      <c r="E767" s="99" t="s">
        <v>949</v>
      </c>
      <c r="F767" s="99" t="s">
        <v>950</v>
      </c>
      <c r="G767" s="99">
        <v>60</v>
      </c>
      <c r="H767" s="99">
        <v>0</v>
      </c>
      <c r="I767" s="99">
        <v>0</v>
      </c>
      <c r="J767" s="99">
        <v>0</v>
      </c>
      <c r="K767" s="99">
        <v>0</v>
      </c>
      <c r="L767" s="99">
        <v>0</v>
      </c>
      <c r="M767" s="99">
        <v>1</v>
      </c>
      <c r="N767" s="99">
        <v>0.58350000000000002</v>
      </c>
      <c r="O767" s="99">
        <v>4671</v>
      </c>
      <c r="P767" s="99">
        <v>14523</v>
      </c>
      <c r="Q767" s="99">
        <v>2725.5284999999999</v>
      </c>
      <c r="R767" s="99">
        <v>95138</v>
      </c>
      <c r="S767" s="100">
        <v>66.31506849315069</v>
      </c>
    </row>
    <row r="768" spans="1:19" x14ac:dyDescent="0.25">
      <c r="A768" s="97">
        <v>11</v>
      </c>
      <c r="B768" s="99" t="s">
        <v>1793</v>
      </c>
      <c r="C768" s="101">
        <v>11332</v>
      </c>
      <c r="D768" s="99" t="s">
        <v>2753</v>
      </c>
      <c r="E768" s="99" t="s">
        <v>949</v>
      </c>
      <c r="F768" s="99" t="s">
        <v>950</v>
      </c>
      <c r="G768" s="99">
        <v>60</v>
      </c>
      <c r="H768" s="99">
        <v>0</v>
      </c>
      <c r="I768" s="99">
        <v>0</v>
      </c>
      <c r="J768" s="99">
        <v>0</v>
      </c>
      <c r="K768" s="99">
        <v>0</v>
      </c>
      <c r="L768" s="99">
        <v>0</v>
      </c>
      <c r="M768" s="99">
        <v>1</v>
      </c>
      <c r="N768" s="99">
        <v>0.45469999999999999</v>
      </c>
      <c r="O768" s="99">
        <v>6147</v>
      </c>
      <c r="P768" s="99">
        <v>14736</v>
      </c>
      <c r="Q768" s="99">
        <v>2658.59</v>
      </c>
      <c r="R768" s="99">
        <v>163536</v>
      </c>
      <c r="S768" s="100">
        <v>67.287671232876718</v>
      </c>
    </row>
    <row r="769" spans="1:19" x14ac:dyDescent="0.25">
      <c r="A769" s="97">
        <v>11</v>
      </c>
      <c r="B769" s="99" t="s">
        <v>1793</v>
      </c>
      <c r="C769" s="101">
        <v>11334</v>
      </c>
      <c r="D769" s="99" t="s">
        <v>2754</v>
      </c>
      <c r="E769" s="99" t="s">
        <v>949</v>
      </c>
      <c r="F769" s="99" t="s">
        <v>950</v>
      </c>
      <c r="G769" s="99">
        <v>30</v>
      </c>
      <c r="H769" s="99">
        <v>0</v>
      </c>
      <c r="I769" s="99">
        <v>0</v>
      </c>
      <c r="J769" s="99">
        <v>0</v>
      </c>
      <c r="K769" s="99">
        <v>0</v>
      </c>
      <c r="L769" s="99">
        <v>0</v>
      </c>
      <c r="M769" s="99">
        <v>1</v>
      </c>
      <c r="N769" s="99">
        <v>0.45729999999999998</v>
      </c>
      <c r="O769" s="99">
        <v>5318</v>
      </c>
      <c r="P769" s="99">
        <v>15640</v>
      </c>
      <c r="Q769" s="99">
        <v>2658.58</v>
      </c>
      <c r="R769" s="99">
        <v>144479</v>
      </c>
      <c r="S769" s="100">
        <v>142.83105022831049</v>
      </c>
    </row>
    <row r="770" spans="1:19" x14ac:dyDescent="0.25">
      <c r="A770" s="97">
        <v>11</v>
      </c>
      <c r="B770" s="99" t="s">
        <v>1793</v>
      </c>
      <c r="C770" s="101">
        <v>11336</v>
      </c>
      <c r="D770" s="99" t="s">
        <v>2757</v>
      </c>
      <c r="E770" s="99" t="s">
        <v>949</v>
      </c>
      <c r="F770" s="99" t="s">
        <v>954</v>
      </c>
      <c r="G770" s="99">
        <v>30</v>
      </c>
      <c r="H770" s="99">
        <v>0</v>
      </c>
      <c r="I770" s="99">
        <v>0</v>
      </c>
      <c r="J770" s="99">
        <v>0</v>
      </c>
      <c r="K770" s="99">
        <v>0</v>
      </c>
      <c r="L770" s="99">
        <v>0</v>
      </c>
      <c r="M770" s="99">
        <v>1</v>
      </c>
      <c r="N770" s="99">
        <v>0.53520000000000001</v>
      </c>
      <c r="O770" s="99">
        <v>3725</v>
      </c>
      <c r="P770" s="99">
        <v>11495</v>
      </c>
      <c r="Q770" s="99">
        <v>2049.14</v>
      </c>
      <c r="R770" s="99">
        <v>100022</v>
      </c>
      <c r="S770" s="100">
        <v>104.97716894977169</v>
      </c>
    </row>
    <row r="771" spans="1:19" x14ac:dyDescent="0.25">
      <c r="A771" s="97">
        <v>11</v>
      </c>
      <c r="B771" s="99" t="s">
        <v>1793</v>
      </c>
      <c r="C771" s="101">
        <v>11660</v>
      </c>
      <c r="D771" s="99" t="s">
        <v>2761</v>
      </c>
      <c r="E771" s="99" t="s">
        <v>949</v>
      </c>
      <c r="F771" s="99" t="s">
        <v>954</v>
      </c>
      <c r="G771" s="99">
        <v>24</v>
      </c>
      <c r="H771" s="99">
        <v>0</v>
      </c>
      <c r="I771" s="99">
        <v>0</v>
      </c>
      <c r="J771" s="99">
        <v>0</v>
      </c>
      <c r="K771" s="99">
        <v>0</v>
      </c>
      <c r="L771" s="99">
        <v>0</v>
      </c>
      <c r="M771" s="99">
        <v>0</v>
      </c>
      <c r="N771" s="99">
        <v>0.45689999999999997</v>
      </c>
      <c r="O771" s="99">
        <v>2086</v>
      </c>
      <c r="P771" s="99">
        <v>4636</v>
      </c>
      <c r="Q771" s="99">
        <v>955.14</v>
      </c>
      <c r="R771" s="99">
        <v>71444</v>
      </c>
      <c r="S771" s="100">
        <v>52.922374429223744</v>
      </c>
    </row>
    <row r="772" spans="1:19" x14ac:dyDescent="0.25">
      <c r="A772" s="97">
        <v>11</v>
      </c>
      <c r="B772" s="99" t="s">
        <v>1793</v>
      </c>
      <c r="C772" s="101">
        <v>11331</v>
      </c>
      <c r="D772" s="99" t="s">
        <v>2752</v>
      </c>
      <c r="E772" s="99" t="s">
        <v>949</v>
      </c>
      <c r="F772" s="99" t="s">
        <v>954</v>
      </c>
      <c r="G772" s="99">
        <v>30</v>
      </c>
      <c r="H772" s="99">
        <v>0</v>
      </c>
      <c r="I772" s="99">
        <v>0</v>
      </c>
      <c r="J772" s="99">
        <v>0</v>
      </c>
      <c r="K772" s="99">
        <v>0</v>
      </c>
      <c r="L772" s="99">
        <v>0</v>
      </c>
      <c r="M772" s="99">
        <v>1</v>
      </c>
      <c r="N772" s="99">
        <v>0.49149999999999999</v>
      </c>
      <c r="O772" s="99">
        <v>2683</v>
      </c>
      <c r="P772" s="99">
        <v>6888</v>
      </c>
      <c r="Q772" s="99">
        <v>1318.6945000000001</v>
      </c>
      <c r="R772" s="99">
        <v>80261</v>
      </c>
      <c r="S772" s="100">
        <v>62.904109589041099</v>
      </c>
    </row>
    <row r="773" spans="1:19" x14ac:dyDescent="0.25">
      <c r="A773" s="97">
        <v>11</v>
      </c>
      <c r="B773" s="99" t="s">
        <v>1793</v>
      </c>
      <c r="C773" s="101">
        <v>11338</v>
      </c>
      <c r="D773" s="99" t="s">
        <v>2759</v>
      </c>
      <c r="E773" s="99" t="s">
        <v>949</v>
      </c>
      <c r="F773" s="99" t="s">
        <v>954</v>
      </c>
      <c r="G773" s="99">
        <v>30</v>
      </c>
      <c r="H773" s="99">
        <v>0</v>
      </c>
      <c r="I773" s="99">
        <v>0</v>
      </c>
      <c r="J773" s="99">
        <v>0</v>
      </c>
      <c r="K773" s="99">
        <v>0</v>
      </c>
      <c r="L773" s="99">
        <v>0</v>
      </c>
      <c r="M773" s="99">
        <v>0</v>
      </c>
      <c r="N773" s="99">
        <v>0.48199999999999998</v>
      </c>
      <c r="O773" s="99">
        <v>3770</v>
      </c>
      <c r="P773" s="99">
        <v>9147</v>
      </c>
      <c r="Q773" s="99">
        <v>1817.14</v>
      </c>
      <c r="R773" s="99">
        <v>93781</v>
      </c>
      <c r="S773" s="100">
        <v>83.534246575342465</v>
      </c>
    </row>
    <row r="774" spans="1:19" x14ac:dyDescent="0.25">
      <c r="A774" s="97">
        <v>11</v>
      </c>
      <c r="B774" s="99" t="s">
        <v>1793</v>
      </c>
      <c r="C774" s="101">
        <v>11322</v>
      </c>
      <c r="D774" s="99" t="s">
        <v>2744</v>
      </c>
      <c r="E774" s="99" t="s">
        <v>949</v>
      </c>
      <c r="F774" s="99" t="s">
        <v>954</v>
      </c>
      <c r="G774" s="99">
        <v>30</v>
      </c>
      <c r="H774" s="99">
        <v>0</v>
      </c>
      <c r="I774" s="99">
        <v>0</v>
      </c>
      <c r="J774" s="99">
        <v>0</v>
      </c>
      <c r="K774" s="99">
        <v>0</v>
      </c>
      <c r="L774" s="99">
        <v>0</v>
      </c>
      <c r="M774" s="99">
        <v>1</v>
      </c>
      <c r="N774" s="99">
        <v>0.50660000000000005</v>
      </c>
      <c r="O774" s="99">
        <v>2086</v>
      </c>
      <c r="P774" s="99">
        <v>4636</v>
      </c>
      <c r="Q774" s="99">
        <v>1044.57</v>
      </c>
      <c r="R774" s="99">
        <v>89335</v>
      </c>
      <c r="S774" s="100">
        <v>42.337899543378995</v>
      </c>
    </row>
    <row r="775" spans="1:19" x14ac:dyDescent="0.25">
      <c r="A775" s="97">
        <v>11</v>
      </c>
      <c r="B775" s="99" t="s">
        <v>1793</v>
      </c>
      <c r="C775" s="101">
        <v>11326</v>
      </c>
      <c r="D775" s="99" t="s">
        <v>2747</v>
      </c>
      <c r="E775" s="99" t="s">
        <v>949</v>
      </c>
      <c r="F775" s="99" t="s">
        <v>954</v>
      </c>
      <c r="G775" s="99">
        <v>33</v>
      </c>
      <c r="H775" s="99">
        <v>0</v>
      </c>
      <c r="I775" s="99">
        <v>0</v>
      </c>
      <c r="J775" s="99">
        <v>0</v>
      </c>
      <c r="K775" s="99">
        <v>0</v>
      </c>
      <c r="L775" s="99">
        <v>0</v>
      </c>
      <c r="M775" s="99">
        <v>1</v>
      </c>
      <c r="N775" s="99">
        <v>0.1804</v>
      </c>
      <c r="O775" s="99">
        <v>2798</v>
      </c>
      <c r="P775" s="99">
        <v>8352</v>
      </c>
      <c r="Q775" s="99">
        <v>483.79</v>
      </c>
      <c r="R775" s="99">
        <v>89143</v>
      </c>
      <c r="S775" s="100">
        <v>69.339975093399744</v>
      </c>
    </row>
    <row r="776" spans="1:19" x14ac:dyDescent="0.25">
      <c r="A776" s="97">
        <v>11</v>
      </c>
      <c r="B776" s="99" t="s">
        <v>1793</v>
      </c>
      <c r="C776" s="101">
        <v>11324</v>
      </c>
      <c r="D776" s="99" t="s">
        <v>2745</v>
      </c>
      <c r="E776" s="99" t="s">
        <v>949</v>
      </c>
      <c r="F776" s="99" t="s">
        <v>954</v>
      </c>
      <c r="G776" s="99">
        <v>30</v>
      </c>
      <c r="H776" s="99">
        <v>0</v>
      </c>
      <c r="I776" s="99">
        <v>0</v>
      </c>
      <c r="J776" s="99">
        <v>0</v>
      </c>
      <c r="K776" s="99">
        <v>0</v>
      </c>
      <c r="L776" s="99">
        <v>0</v>
      </c>
      <c r="M776" s="99">
        <v>1</v>
      </c>
      <c r="N776" s="99">
        <v>0.56999999999999995</v>
      </c>
      <c r="O776" s="99">
        <v>5130</v>
      </c>
      <c r="P776" s="99">
        <v>14166</v>
      </c>
      <c r="Q776" s="99">
        <v>2831.2775999999999</v>
      </c>
      <c r="R776" s="99">
        <v>131012</v>
      </c>
      <c r="S776" s="100">
        <v>129.36986301369862</v>
      </c>
    </row>
    <row r="777" spans="1:19" x14ac:dyDescent="0.25">
      <c r="A777" s="97">
        <v>11</v>
      </c>
      <c r="B777" s="99" t="s">
        <v>1793</v>
      </c>
      <c r="C777" s="101">
        <v>11337</v>
      </c>
      <c r="D777" s="99" t="s">
        <v>2758</v>
      </c>
      <c r="E777" s="99" t="s">
        <v>949</v>
      </c>
      <c r="F777" s="99" t="s">
        <v>954</v>
      </c>
      <c r="G777" s="99">
        <v>59</v>
      </c>
      <c r="H777" s="99">
        <v>0</v>
      </c>
      <c r="I777" s="99">
        <v>0</v>
      </c>
      <c r="J777" s="99">
        <v>0</v>
      </c>
      <c r="K777" s="99">
        <v>0</v>
      </c>
      <c r="L777" s="99">
        <v>0</v>
      </c>
      <c r="M777" s="99">
        <v>2</v>
      </c>
      <c r="N777" s="99">
        <v>0.48949999999999999</v>
      </c>
      <c r="O777" s="99">
        <v>4813</v>
      </c>
      <c r="P777" s="99">
        <v>14337</v>
      </c>
      <c r="Q777" s="99">
        <v>2350.94</v>
      </c>
      <c r="R777" s="99">
        <v>136153</v>
      </c>
      <c r="S777" s="100">
        <v>66.575342465753423</v>
      </c>
    </row>
    <row r="778" spans="1:19" x14ac:dyDescent="0.25">
      <c r="A778" s="97">
        <v>11</v>
      </c>
      <c r="B778" s="99" t="s">
        <v>1793</v>
      </c>
      <c r="C778" s="101">
        <v>40491</v>
      </c>
      <c r="D778" s="99" t="s">
        <v>2041</v>
      </c>
      <c r="E778" s="99" t="s">
        <v>949</v>
      </c>
      <c r="F778" s="99" t="s">
        <v>976</v>
      </c>
      <c r="G778" s="99">
        <v>10</v>
      </c>
      <c r="H778" s="99">
        <v>0</v>
      </c>
      <c r="I778" s="99">
        <v>0</v>
      </c>
      <c r="J778" s="99">
        <v>0</v>
      </c>
      <c r="K778" s="99">
        <v>0</v>
      </c>
      <c r="L778" s="99">
        <v>0</v>
      </c>
      <c r="M778" s="99">
        <v>1</v>
      </c>
      <c r="R778" s="99">
        <v>49007</v>
      </c>
      <c r="S778" s="100">
        <v>0</v>
      </c>
    </row>
    <row r="779" spans="1:19" x14ac:dyDescent="0.25">
      <c r="A779" s="97">
        <v>11</v>
      </c>
      <c r="B779" s="99" t="s">
        <v>1793</v>
      </c>
      <c r="C779" s="101">
        <v>11339</v>
      </c>
      <c r="D779" s="99" t="s">
        <v>2760</v>
      </c>
      <c r="E779" s="99" t="s">
        <v>949</v>
      </c>
      <c r="F779" s="99" t="s">
        <v>976</v>
      </c>
      <c r="G779" s="99">
        <v>10</v>
      </c>
      <c r="H779" s="99">
        <v>0</v>
      </c>
      <c r="I779" s="99">
        <v>0</v>
      </c>
      <c r="J779" s="99">
        <v>0</v>
      </c>
      <c r="K779" s="99">
        <v>0</v>
      </c>
      <c r="L779" s="99">
        <v>0</v>
      </c>
      <c r="M779" s="99">
        <v>0</v>
      </c>
      <c r="N779" s="99">
        <v>0.47060000000000002</v>
      </c>
      <c r="O779" s="99">
        <v>1348</v>
      </c>
      <c r="P779" s="99">
        <v>3362</v>
      </c>
      <c r="Q779" s="99">
        <v>724.23</v>
      </c>
      <c r="R779" s="99">
        <v>51877</v>
      </c>
      <c r="S779" s="100">
        <v>92.109589041095887</v>
      </c>
    </row>
    <row r="780" spans="1:19" x14ac:dyDescent="0.25">
      <c r="A780" s="103">
        <v>11</v>
      </c>
      <c r="B780" s="104" t="s">
        <v>1793</v>
      </c>
      <c r="C780" s="105">
        <v>40742</v>
      </c>
      <c r="D780" s="104" t="s">
        <v>2763</v>
      </c>
      <c r="E780" s="104" t="s">
        <v>949</v>
      </c>
      <c r="F780" s="104" t="s">
        <v>976</v>
      </c>
      <c r="G780" s="104">
        <v>0</v>
      </c>
      <c r="H780" s="104">
        <v>0</v>
      </c>
      <c r="I780" s="104">
        <v>0</v>
      </c>
      <c r="J780" s="104">
        <v>0</v>
      </c>
      <c r="K780" s="104">
        <v>0</v>
      </c>
      <c r="L780" s="104">
        <v>0</v>
      </c>
      <c r="M780" s="104">
        <v>0</v>
      </c>
      <c r="N780" s="104"/>
      <c r="O780" s="104"/>
      <c r="P780" s="104"/>
      <c r="Q780" s="104"/>
      <c r="R780" s="104">
        <v>46182</v>
      </c>
      <c r="S780" s="106"/>
    </row>
    <row r="781" spans="1:19" x14ac:dyDescent="0.25">
      <c r="A781" s="103">
        <v>11</v>
      </c>
      <c r="B781" s="104" t="s">
        <v>1793</v>
      </c>
      <c r="C781" s="105">
        <v>40743</v>
      </c>
      <c r="D781" s="104" t="s">
        <v>2764</v>
      </c>
      <c r="E781" s="104" t="s">
        <v>949</v>
      </c>
      <c r="F781" s="104" t="s">
        <v>976</v>
      </c>
      <c r="G781" s="104">
        <v>0</v>
      </c>
      <c r="H781" s="104">
        <v>0</v>
      </c>
      <c r="I781" s="104">
        <v>0</v>
      </c>
      <c r="J781" s="104">
        <v>0</v>
      </c>
      <c r="K781" s="104">
        <v>0</v>
      </c>
      <c r="L781" s="104">
        <v>0</v>
      </c>
      <c r="M781" s="104">
        <v>0</v>
      </c>
      <c r="N781" s="104"/>
      <c r="O781" s="104"/>
      <c r="P781" s="104"/>
      <c r="Q781" s="104"/>
      <c r="R781" s="104">
        <v>69158</v>
      </c>
      <c r="S781" s="106"/>
    </row>
    <row r="782" spans="1:19" ht="42" x14ac:dyDescent="0.25">
      <c r="A782" s="97">
        <v>11</v>
      </c>
      <c r="B782" s="99" t="s">
        <v>1793</v>
      </c>
      <c r="C782" s="101">
        <v>40492</v>
      </c>
      <c r="D782" s="99" t="s">
        <v>2762</v>
      </c>
      <c r="E782" s="99" t="s">
        <v>949</v>
      </c>
      <c r="F782" s="99" t="s">
        <v>976</v>
      </c>
      <c r="G782" s="99">
        <v>10</v>
      </c>
      <c r="H782" s="99">
        <v>0</v>
      </c>
      <c r="I782" s="99">
        <v>0</v>
      </c>
      <c r="J782" s="99">
        <v>0</v>
      </c>
      <c r="K782" s="99">
        <v>0</v>
      </c>
      <c r="L782" s="99">
        <v>0</v>
      </c>
      <c r="M782" s="99">
        <v>0</v>
      </c>
      <c r="R782" s="99">
        <v>50882</v>
      </c>
      <c r="S782" s="100">
        <v>0</v>
      </c>
    </row>
    <row r="783" spans="1:19" x14ac:dyDescent="0.25">
      <c r="A783" s="97">
        <v>11</v>
      </c>
      <c r="B783" s="99" t="s">
        <v>1816</v>
      </c>
      <c r="C783" s="101">
        <v>10739</v>
      </c>
      <c r="D783" s="99" t="s">
        <v>2765</v>
      </c>
      <c r="E783" s="99" t="s">
        <v>982</v>
      </c>
      <c r="F783" s="99" t="s">
        <v>1009</v>
      </c>
      <c r="G783" s="99">
        <v>215</v>
      </c>
      <c r="H783" s="99">
        <v>8</v>
      </c>
      <c r="I783" s="99">
        <v>6</v>
      </c>
      <c r="J783" s="99">
        <v>0</v>
      </c>
      <c r="K783" s="99">
        <v>4</v>
      </c>
      <c r="L783" s="99">
        <v>18</v>
      </c>
      <c r="M783" s="99">
        <v>5</v>
      </c>
      <c r="N783" s="99">
        <v>1.0992</v>
      </c>
      <c r="O783" s="99">
        <v>14310</v>
      </c>
      <c r="P783" s="99">
        <v>58884</v>
      </c>
      <c r="Q783" s="99">
        <v>15729.552</v>
      </c>
      <c r="R783" s="99">
        <v>243631</v>
      </c>
      <c r="S783" s="100">
        <v>75.035361580121062</v>
      </c>
    </row>
    <row r="784" spans="1:19" x14ac:dyDescent="0.25">
      <c r="A784" s="97">
        <v>11</v>
      </c>
      <c r="B784" s="99" t="s">
        <v>1816</v>
      </c>
      <c r="C784" s="101">
        <v>10740</v>
      </c>
      <c r="D784" s="99" t="s">
        <v>2766</v>
      </c>
      <c r="E784" s="99" t="s">
        <v>982</v>
      </c>
      <c r="F784" s="99" t="s">
        <v>983</v>
      </c>
      <c r="G784" s="99">
        <v>209</v>
      </c>
      <c r="H784" s="99">
        <v>8</v>
      </c>
      <c r="I784" s="99">
        <v>6</v>
      </c>
      <c r="J784" s="99">
        <v>0</v>
      </c>
      <c r="K784" s="99">
        <v>0</v>
      </c>
      <c r="L784" s="99">
        <v>14</v>
      </c>
      <c r="M784" s="99">
        <v>5</v>
      </c>
      <c r="N784" s="99">
        <v>0.97040000000000004</v>
      </c>
      <c r="O784" s="99">
        <v>14102</v>
      </c>
      <c r="P784" s="99">
        <v>51933</v>
      </c>
      <c r="Q784" s="99">
        <v>13684.5808</v>
      </c>
      <c r="R784" s="99">
        <v>183642</v>
      </c>
      <c r="S784" s="100">
        <v>68.077603722881307</v>
      </c>
    </row>
    <row r="785" spans="1:19" x14ac:dyDescent="0.25">
      <c r="A785" s="97">
        <v>11</v>
      </c>
      <c r="B785" s="99" t="s">
        <v>1816</v>
      </c>
      <c r="C785" s="101">
        <v>11348</v>
      </c>
      <c r="D785" s="99" t="s">
        <v>2768</v>
      </c>
      <c r="E785" s="99" t="s">
        <v>949</v>
      </c>
      <c r="F785" s="99" t="s">
        <v>954</v>
      </c>
      <c r="G785" s="99">
        <v>30</v>
      </c>
      <c r="H785" s="99">
        <v>0</v>
      </c>
      <c r="I785" s="99">
        <v>0</v>
      </c>
      <c r="J785" s="99">
        <v>0</v>
      </c>
      <c r="K785" s="99">
        <v>0</v>
      </c>
      <c r="L785" s="99">
        <v>0</v>
      </c>
      <c r="M785" s="99">
        <v>1</v>
      </c>
      <c r="N785" s="99">
        <v>0.5665</v>
      </c>
      <c r="O785" s="99">
        <v>1076</v>
      </c>
      <c r="P785" s="99">
        <v>3186</v>
      </c>
      <c r="Q785" s="99">
        <v>583.52</v>
      </c>
      <c r="R785" s="99">
        <v>42303</v>
      </c>
      <c r="S785" s="100">
        <v>29.095890410958905</v>
      </c>
    </row>
    <row r="786" spans="1:19" x14ac:dyDescent="0.25">
      <c r="A786" s="97">
        <v>11</v>
      </c>
      <c r="B786" s="99" t="s">
        <v>1816</v>
      </c>
      <c r="C786" s="101">
        <v>11347</v>
      </c>
      <c r="D786" s="99" t="s">
        <v>2767</v>
      </c>
      <c r="E786" s="99" t="s">
        <v>949</v>
      </c>
      <c r="F786" s="99" t="s">
        <v>954</v>
      </c>
      <c r="G786" s="99">
        <v>30</v>
      </c>
      <c r="H786" s="99">
        <v>0</v>
      </c>
      <c r="I786" s="99">
        <v>0</v>
      </c>
      <c r="J786" s="99">
        <v>0</v>
      </c>
      <c r="K786" s="99">
        <v>0</v>
      </c>
      <c r="L786" s="99">
        <v>0</v>
      </c>
      <c r="M786" s="99">
        <v>0</v>
      </c>
      <c r="N786" s="99">
        <v>0.45500000000000002</v>
      </c>
      <c r="O786" s="99">
        <v>633</v>
      </c>
      <c r="P786" s="99">
        <v>1461</v>
      </c>
      <c r="Q786" s="99">
        <v>288.01499999999999</v>
      </c>
      <c r="R786" s="99">
        <v>35357</v>
      </c>
      <c r="S786" s="100">
        <v>13.342465753424657</v>
      </c>
    </row>
    <row r="787" spans="1:19" x14ac:dyDescent="0.25">
      <c r="A787" s="97">
        <v>11</v>
      </c>
      <c r="B787" s="99" t="s">
        <v>1816</v>
      </c>
      <c r="C787" s="101">
        <v>11352</v>
      </c>
      <c r="D787" s="99" t="s">
        <v>2770</v>
      </c>
      <c r="E787" s="99" t="s">
        <v>949</v>
      </c>
      <c r="F787" s="99" t="s">
        <v>954</v>
      </c>
      <c r="G787" s="99">
        <v>30</v>
      </c>
      <c r="H787" s="99">
        <v>0</v>
      </c>
      <c r="I787" s="99">
        <v>0</v>
      </c>
      <c r="J787" s="99">
        <v>0</v>
      </c>
      <c r="K787" s="99">
        <v>0</v>
      </c>
      <c r="L787" s="99">
        <v>0</v>
      </c>
      <c r="M787" s="99">
        <v>1</v>
      </c>
      <c r="N787" s="99">
        <v>0.61119999999999997</v>
      </c>
      <c r="O787" s="99">
        <v>1929</v>
      </c>
      <c r="P787" s="99">
        <v>4376</v>
      </c>
      <c r="Q787" s="99">
        <v>1179.01</v>
      </c>
      <c r="R787" s="99">
        <v>59034</v>
      </c>
      <c r="S787" s="100">
        <v>39.963470319634702</v>
      </c>
    </row>
    <row r="788" spans="1:19" x14ac:dyDescent="0.25">
      <c r="A788" s="97">
        <v>11</v>
      </c>
      <c r="B788" s="99" t="s">
        <v>1816</v>
      </c>
      <c r="C788" s="101">
        <v>11349</v>
      </c>
      <c r="D788" s="99" t="s">
        <v>2769</v>
      </c>
      <c r="E788" s="99" t="s">
        <v>949</v>
      </c>
      <c r="F788" s="99" t="s">
        <v>954</v>
      </c>
      <c r="G788" s="99">
        <v>30</v>
      </c>
      <c r="H788" s="99">
        <v>0</v>
      </c>
      <c r="I788" s="99">
        <v>0</v>
      </c>
      <c r="J788" s="99">
        <v>0</v>
      </c>
      <c r="K788" s="99">
        <v>0</v>
      </c>
      <c r="L788" s="99">
        <v>0</v>
      </c>
      <c r="M788" s="99">
        <v>1</v>
      </c>
      <c r="N788" s="99">
        <v>0.70509999999999995</v>
      </c>
      <c r="O788" s="99">
        <v>2346</v>
      </c>
      <c r="P788" s="99">
        <v>5736</v>
      </c>
      <c r="Q788" s="99">
        <v>1654.17</v>
      </c>
      <c r="R788" s="99">
        <v>89906</v>
      </c>
      <c r="S788" s="100">
        <v>52.38356164383562</v>
      </c>
    </row>
    <row r="789" spans="1:19" x14ac:dyDescent="0.25">
      <c r="A789" s="97">
        <v>11</v>
      </c>
      <c r="B789" s="99" t="s">
        <v>1816</v>
      </c>
      <c r="C789" s="101">
        <v>11353</v>
      </c>
      <c r="D789" s="99" t="s">
        <v>2771</v>
      </c>
      <c r="E789" s="99" t="s">
        <v>949</v>
      </c>
      <c r="F789" s="99" t="s">
        <v>954</v>
      </c>
      <c r="G789" s="99">
        <v>30</v>
      </c>
      <c r="H789" s="99">
        <v>0</v>
      </c>
      <c r="I789" s="99">
        <v>0</v>
      </c>
      <c r="J789" s="99">
        <v>0</v>
      </c>
      <c r="K789" s="99">
        <v>0</v>
      </c>
      <c r="L789" s="99">
        <v>0</v>
      </c>
      <c r="M789" s="99">
        <v>1</v>
      </c>
      <c r="N789" s="99">
        <v>0.72140000000000004</v>
      </c>
      <c r="O789" s="99">
        <v>1527</v>
      </c>
      <c r="P789" s="99">
        <v>4700</v>
      </c>
      <c r="Q789" s="99">
        <v>1101.58</v>
      </c>
      <c r="R789" s="99">
        <v>64221</v>
      </c>
      <c r="S789" s="100">
        <v>42.922374429223744</v>
      </c>
    </row>
    <row r="790" spans="1:19" ht="42" x14ac:dyDescent="0.25">
      <c r="A790" s="97">
        <v>11</v>
      </c>
      <c r="B790" s="99" t="s">
        <v>1816</v>
      </c>
      <c r="C790" s="101">
        <v>11354</v>
      </c>
      <c r="D790" s="99" t="s">
        <v>2772</v>
      </c>
      <c r="E790" s="99" t="s">
        <v>949</v>
      </c>
      <c r="F790" s="99" t="s">
        <v>954</v>
      </c>
      <c r="G790" s="99">
        <v>30</v>
      </c>
      <c r="H790" s="99">
        <v>0</v>
      </c>
      <c r="I790" s="99">
        <v>0</v>
      </c>
      <c r="J790" s="99">
        <v>0</v>
      </c>
      <c r="K790" s="99">
        <v>0</v>
      </c>
      <c r="L790" s="99">
        <v>0</v>
      </c>
      <c r="M790" s="99">
        <v>1</v>
      </c>
      <c r="N790" s="99">
        <v>0.67269999999999996</v>
      </c>
      <c r="O790" s="99">
        <v>2039</v>
      </c>
      <c r="P790" s="99">
        <v>5950</v>
      </c>
      <c r="Q790" s="99">
        <v>1277.5</v>
      </c>
      <c r="R790" s="99">
        <v>75998</v>
      </c>
      <c r="S790" s="100">
        <v>54.337899543378995</v>
      </c>
    </row>
    <row r="791" spans="1:19" x14ac:dyDescent="0.25">
      <c r="A791" s="97">
        <v>11</v>
      </c>
      <c r="B791" s="99" t="s">
        <v>1816</v>
      </c>
      <c r="C791" s="101">
        <v>11350</v>
      </c>
      <c r="D791" s="99" t="s">
        <v>2212</v>
      </c>
      <c r="E791" s="99" t="s">
        <v>949</v>
      </c>
      <c r="F791" s="99" t="s">
        <v>976</v>
      </c>
      <c r="G791" s="99">
        <v>10</v>
      </c>
      <c r="H791" s="99">
        <v>0</v>
      </c>
      <c r="I791" s="99">
        <v>0</v>
      </c>
      <c r="J791" s="99">
        <v>0</v>
      </c>
      <c r="K791" s="99">
        <v>0</v>
      </c>
      <c r="L791" s="99">
        <v>0</v>
      </c>
      <c r="M791" s="99">
        <v>1</v>
      </c>
      <c r="N791" s="99">
        <v>0.78690000000000004</v>
      </c>
      <c r="O791" s="99">
        <v>109</v>
      </c>
      <c r="P791" s="99">
        <v>310</v>
      </c>
      <c r="Q791" s="99">
        <v>85.77</v>
      </c>
      <c r="R791" s="99">
        <v>29681</v>
      </c>
      <c r="S791" s="100">
        <v>8.493150684931507</v>
      </c>
    </row>
    <row r="792" spans="1:19" x14ac:dyDescent="0.25">
      <c r="A792" s="97">
        <v>11</v>
      </c>
      <c r="B792" s="99" t="s">
        <v>1825</v>
      </c>
      <c r="C792" s="101">
        <v>10741</v>
      </c>
      <c r="D792" s="99" t="s">
        <v>2773</v>
      </c>
      <c r="E792" s="99" t="s">
        <v>945</v>
      </c>
      <c r="F792" s="99" t="s">
        <v>946</v>
      </c>
      <c r="G792" s="99">
        <v>551</v>
      </c>
      <c r="H792" s="99">
        <v>18</v>
      </c>
      <c r="I792" s="99">
        <v>8</v>
      </c>
      <c r="J792" s="99">
        <v>8</v>
      </c>
      <c r="K792" s="99">
        <v>0</v>
      </c>
      <c r="L792" s="99">
        <v>34</v>
      </c>
      <c r="M792" s="99">
        <v>12</v>
      </c>
      <c r="N792" s="99">
        <v>1.4313</v>
      </c>
      <c r="O792" s="99">
        <v>40053</v>
      </c>
      <c r="P792" s="99">
        <v>222471</v>
      </c>
      <c r="Q792" s="99">
        <v>57327.858899999999</v>
      </c>
      <c r="R792" s="99">
        <v>844511</v>
      </c>
      <c r="S792" s="100">
        <v>110.61880018894662</v>
      </c>
    </row>
    <row r="793" spans="1:19" x14ac:dyDescent="0.25">
      <c r="A793" s="97">
        <v>11</v>
      </c>
      <c r="B793" s="99" t="s">
        <v>1825</v>
      </c>
      <c r="C793" s="101">
        <v>11355</v>
      </c>
      <c r="D793" s="99" t="s">
        <v>2774</v>
      </c>
      <c r="E793" s="99" t="s">
        <v>949</v>
      </c>
      <c r="F793" s="99" t="s">
        <v>957</v>
      </c>
      <c r="G793" s="99">
        <v>60</v>
      </c>
      <c r="H793" s="99">
        <v>0</v>
      </c>
      <c r="I793" s="99">
        <v>0</v>
      </c>
      <c r="J793" s="99">
        <v>0</v>
      </c>
      <c r="K793" s="99">
        <v>0</v>
      </c>
      <c r="L793" s="99">
        <v>0</v>
      </c>
      <c r="M793" s="99">
        <v>3</v>
      </c>
      <c r="N793" s="99">
        <v>0.61519999999999997</v>
      </c>
      <c r="O793" s="99">
        <v>4904</v>
      </c>
      <c r="P793" s="99">
        <v>13181</v>
      </c>
      <c r="Q793" s="99">
        <v>3016.9407999999999</v>
      </c>
      <c r="R793" s="99">
        <v>166511</v>
      </c>
      <c r="S793" s="100">
        <v>60.187214611872143</v>
      </c>
    </row>
    <row r="794" spans="1:19" x14ac:dyDescent="0.25">
      <c r="A794" s="97">
        <v>11</v>
      </c>
      <c r="B794" s="99" t="s">
        <v>1825</v>
      </c>
      <c r="C794" s="101">
        <v>11356</v>
      </c>
      <c r="D794" s="99" t="s">
        <v>2775</v>
      </c>
      <c r="E794" s="99" t="s">
        <v>949</v>
      </c>
      <c r="F794" s="99" t="s">
        <v>950</v>
      </c>
      <c r="G794" s="99">
        <v>75</v>
      </c>
      <c r="H794" s="99">
        <v>0</v>
      </c>
      <c r="I794" s="99">
        <v>0</v>
      </c>
      <c r="J794" s="99">
        <v>0</v>
      </c>
      <c r="K794" s="99">
        <v>0</v>
      </c>
      <c r="L794" s="99">
        <v>0</v>
      </c>
      <c r="M794" s="99">
        <v>1</v>
      </c>
      <c r="N794" s="99">
        <v>0.45150000000000001</v>
      </c>
      <c r="O794" s="99">
        <v>6134</v>
      </c>
      <c r="P794" s="99">
        <v>17738</v>
      </c>
      <c r="Q794" s="99">
        <v>2769.5010000000002</v>
      </c>
      <c r="R794" s="99">
        <v>195264</v>
      </c>
      <c r="S794" s="100">
        <v>64.796347031963464</v>
      </c>
    </row>
    <row r="795" spans="1:19" x14ac:dyDescent="0.25">
      <c r="A795" s="97">
        <v>11</v>
      </c>
      <c r="B795" s="99" t="s">
        <v>1829</v>
      </c>
      <c r="C795" s="101">
        <v>10743</v>
      </c>
      <c r="D795" s="99" t="s">
        <v>2776</v>
      </c>
      <c r="E795" s="99" t="s">
        <v>982</v>
      </c>
      <c r="F795" s="99" t="s">
        <v>1009</v>
      </c>
      <c r="G795" s="99">
        <v>300</v>
      </c>
      <c r="H795" s="99">
        <v>8</v>
      </c>
      <c r="I795" s="99">
        <v>6</v>
      </c>
      <c r="J795" s="99">
        <v>0</v>
      </c>
      <c r="K795" s="99">
        <v>0</v>
      </c>
      <c r="L795" s="99">
        <v>14</v>
      </c>
      <c r="M795" s="99">
        <v>4</v>
      </c>
      <c r="N795" s="99">
        <v>1.0911</v>
      </c>
      <c r="O795" s="99">
        <v>16942</v>
      </c>
      <c r="P795" s="99">
        <v>80223</v>
      </c>
      <c r="Q795" s="99">
        <v>18485.4162</v>
      </c>
      <c r="R795" s="99">
        <v>413968</v>
      </c>
      <c r="S795" s="100">
        <v>73.263013698630132</v>
      </c>
    </row>
    <row r="796" spans="1:19" x14ac:dyDescent="0.25">
      <c r="A796" s="97">
        <v>11</v>
      </c>
      <c r="B796" s="99" t="s">
        <v>1829</v>
      </c>
      <c r="C796" s="101">
        <v>11373</v>
      </c>
      <c r="D796" s="99" t="s">
        <v>2779</v>
      </c>
      <c r="E796" s="99" t="s">
        <v>949</v>
      </c>
      <c r="F796" s="99" t="s">
        <v>954</v>
      </c>
      <c r="G796" s="99">
        <v>48</v>
      </c>
      <c r="H796" s="99">
        <v>0</v>
      </c>
      <c r="I796" s="99">
        <v>0</v>
      </c>
      <c r="J796" s="99">
        <v>0</v>
      </c>
      <c r="K796" s="99">
        <v>0</v>
      </c>
      <c r="L796" s="99">
        <v>0</v>
      </c>
      <c r="M796" s="99">
        <v>1</v>
      </c>
      <c r="N796" s="99">
        <v>0.50934999999999997</v>
      </c>
      <c r="O796" s="99">
        <v>3815</v>
      </c>
      <c r="P796" s="99">
        <v>10856</v>
      </c>
      <c r="Q796" s="99">
        <v>1943.16</v>
      </c>
      <c r="R796" s="99">
        <v>86319</v>
      </c>
      <c r="S796" s="100">
        <v>61.963470319634702</v>
      </c>
    </row>
    <row r="797" spans="1:19" x14ac:dyDescent="0.25">
      <c r="A797" s="97">
        <v>11</v>
      </c>
      <c r="B797" s="99" t="s">
        <v>1829</v>
      </c>
      <c r="C797" s="101">
        <v>11372</v>
      </c>
      <c r="D797" s="99" t="s">
        <v>2778</v>
      </c>
      <c r="E797" s="99" t="s">
        <v>949</v>
      </c>
      <c r="F797" s="99" t="s">
        <v>954</v>
      </c>
      <c r="G797" s="99">
        <v>30</v>
      </c>
      <c r="H797" s="99">
        <v>0</v>
      </c>
      <c r="I797" s="99">
        <v>0</v>
      </c>
      <c r="J797" s="99">
        <v>0</v>
      </c>
      <c r="K797" s="99">
        <v>0</v>
      </c>
      <c r="L797" s="99">
        <v>0</v>
      </c>
      <c r="M797" s="99">
        <v>1</v>
      </c>
      <c r="N797" s="99">
        <v>0.54010000000000002</v>
      </c>
      <c r="O797" s="99">
        <v>1418</v>
      </c>
      <c r="P797" s="99">
        <v>3783</v>
      </c>
      <c r="Q797" s="99">
        <v>760.46079999999995</v>
      </c>
      <c r="R797" s="99">
        <v>60300</v>
      </c>
      <c r="S797" s="100">
        <v>34.547945205479451</v>
      </c>
    </row>
    <row r="798" spans="1:19" x14ac:dyDescent="0.25">
      <c r="A798" s="97">
        <v>11</v>
      </c>
      <c r="B798" s="99" t="s">
        <v>1829</v>
      </c>
      <c r="C798" s="101">
        <v>11323</v>
      </c>
      <c r="D798" s="99" t="s">
        <v>2777</v>
      </c>
      <c r="E798" s="99" t="s">
        <v>949</v>
      </c>
      <c r="F798" s="99" t="s">
        <v>976</v>
      </c>
      <c r="G798" s="99">
        <v>12</v>
      </c>
      <c r="H798" s="99">
        <v>0</v>
      </c>
      <c r="I798" s="99">
        <v>0</v>
      </c>
      <c r="J798" s="99">
        <v>0</v>
      </c>
      <c r="K798" s="99">
        <v>0</v>
      </c>
      <c r="L798" s="99">
        <v>0</v>
      </c>
      <c r="M798" s="99">
        <v>0</v>
      </c>
      <c r="N798" s="99">
        <v>0.53969999999999996</v>
      </c>
      <c r="O798" s="99">
        <v>609</v>
      </c>
      <c r="P798" s="99">
        <v>1517</v>
      </c>
      <c r="Q798" s="99">
        <v>328.6773</v>
      </c>
      <c r="R798" s="99">
        <v>26435</v>
      </c>
      <c r="S798" s="100">
        <v>34.634703196347033</v>
      </c>
    </row>
    <row r="799" spans="1:19" x14ac:dyDescent="0.25">
      <c r="A799" s="97">
        <v>11</v>
      </c>
      <c r="B799" s="99" t="s">
        <v>1829</v>
      </c>
      <c r="C799" s="101">
        <v>11374</v>
      </c>
      <c r="D799" s="99" t="s">
        <v>2780</v>
      </c>
      <c r="E799" s="99" t="s">
        <v>949</v>
      </c>
      <c r="F799" s="99" t="s">
        <v>976</v>
      </c>
      <c r="G799" s="99">
        <v>24</v>
      </c>
      <c r="H799" s="99">
        <v>0</v>
      </c>
      <c r="I799" s="99">
        <v>0</v>
      </c>
      <c r="J799" s="99">
        <v>0</v>
      </c>
      <c r="K799" s="99">
        <v>0</v>
      </c>
      <c r="L799" s="99">
        <v>0</v>
      </c>
      <c r="M799" s="99">
        <v>0</v>
      </c>
      <c r="N799" s="99">
        <v>0.46939999999999998</v>
      </c>
      <c r="O799" s="99">
        <v>1050</v>
      </c>
      <c r="P799" s="99">
        <v>2737</v>
      </c>
      <c r="Q799" s="99">
        <v>492.87</v>
      </c>
      <c r="R799" s="99">
        <v>36132</v>
      </c>
      <c r="S799" s="100">
        <v>31.244292237442924</v>
      </c>
    </row>
    <row r="800" spans="1:19" x14ac:dyDescent="0.25">
      <c r="A800" s="97">
        <v>11</v>
      </c>
      <c r="B800" s="99" t="s">
        <v>1835</v>
      </c>
      <c r="C800" s="101">
        <v>10681</v>
      </c>
      <c r="D800" s="99" t="s">
        <v>2781</v>
      </c>
      <c r="E800" s="99" t="s">
        <v>945</v>
      </c>
      <c r="F800" s="99" t="s">
        <v>946</v>
      </c>
      <c r="G800" s="99">
        <v>748</v>
      </c>
      <c r="H800" s="99">
        <v>12</v>
      </c>
      <c r="I800" s="99">
        <v>16</v>
      </c>
      <c r="J800" s="99">
        <v>9</v>
      </c>
      <c r="K800" s="99">
        <v>48</v>
      </c>
      <c r="L800" s="99">
        <v>85</v>
      </c>
      <c r="M800" s="99">
        <v>14</v>
      </c>
      <c r="N800" s="99">
        <v>1.72</v>
      </c>
      <c r="O800" s="99">
        <v>57423</v>
      </c>
      <c r="P800" s="99">
        <v>275472</v>
      </c>
      <c r="Q800" s="99">
        <v>98767.56</v>
      </c>
      <c r="R800" s="99">
        <v>659288</v>
      </c>
      <c r="S800" s="100">
        <v>100.89810270309867</v>
      </c>
    </row>
    <row r="801" spans="1:19" x14ac:dyDescent="0.25">
      <c r="A801" s="97">
        <v>11</v>
      </c>
      <c r="B801" s="99" t="s">
        <v>1835</v>
      </c>
      <c r="C801" s="101">
        <v>10742</v>
      </c>
      <c r="D801" s="99" t="s">
        <v>2782</v>
      </c>
      <c r="E801" s="99" t="s">
        <v>982</v>
      </c>
      <c r="F801" s="99" t="s">
        <v>983</v>
      </c>
      <c r="G801" s="99">
        <v>158</v>
      </c>
      <c r="H801" s="99">
        <v>4</v>
      </c>
      <c r="I801" s="99">
        <v>0</v>
      </c>
      <c r="J801" s="99">
        <v>0</v>
      </c>
      <c r="K801" s="99">
        <v>0</v>
      </c>
      <c r="L801" s="99">
        <v>4</v>
      </c>
      <c r="M801" s="99">
        <v>4</v>
      </c>
      <c r="N801" s="99">
        <v>0.84209999999999996</v>
      </c>
      <c r="O801" s="99">
        <v>14395</v>
      </c>
      <c r="P801" s="99">
        <v>55636</v>
      </c>
      <c r="Q801" s="99">
        <v>12122.31</v>
      </c>
      <c r="R801" s="99">
        <v>253547</v>
      </c>
      <c r="S801" s="100">
        <v>96.473036240679733</v>
      </c>
    </row>
    <row r="802" spans="1:19" x14ac:dyDescent="0.25">
      <c r="A802" s="97">
        <v>11</v>
      </c>
      <c r="B802" s="99" t="s">
        <v>1835</v>
      </c>
      <c r="C802" s="101">
        <v>11357</v>
      </c>
      <c r="D802" s="99" t="s">
        <v>2783</v>
      </c>
      <c r="E802" s="99" t="s">
        <v>949</v>
      </c>
      <c r="F802" s="99" t="s">
        <v>957</v>
      </c>
      <c r="G802" s="99">
        <v>118</v>
      </c>
      <c r="H802" s="99">
        <v>8</v>
      </c>
      <c r="I802" s="99">
        <v>0</v>
      </c>
      <c r="J802" s="99">
        <v>0</v>
      </c>
      <c r="K802" s="99">
        <v>0</v>
      </c>
      <c r="L802" s="99">
        <v>8</v>
      </c>
      <c r="M802" s="99">
        <v>2</v>
      </c>
      <c r="N802" s="99">
        <v>0.71120000000000005</v>
      </c>
      <c r="O802" s="99">
        <v>12128</v>
      </c>
      <c r="P802" s="99">
        <v>41051</v>
      </c>
      <c r="Q802" s="99">
        <v>8601.5300000000007</v>
      </c>
      <c r="R802" s="99">
        <v>253812</v>
      </c>
      <c r="S802" s="100">
        <v>95.312282331088923</v>
      </c>
    </row>
    <row r="803" spans="1:19" x14ac:dyDescent="0.25">
      <c r="A803" s="97">
        <v>11</v>
      </c>
      <c r="B803" s="99" t="s">
        <v>1835</v>
      </c>
      <c r="C803" s="101">
        <v>11360</v>
      </c>
      <c r="D803" s="99" t="s">
        <v>2786</v>
      </c>
      <c r="E803" s="99" t="s">
        <v>949</v>
      </c>
      <c r="F803" s="99" t="s">
        <v>957</v>
      </c>
      <c r="G803" s="99">
        <v>70</v>
      </c>
      <c r="H803" s="99">
        <v>0</v>
      </c>
      <c r="I803" s="99">
        <v>0</v>
      </c>
      <c r="J803" s="99">
        <v>0</v>
      </c>
      <c r="K803" s="99">
        <v>0</v>
      </c>
      <c r="L803" s="99">
        <v>0</v>
      </c>
      <c r="M803" s="99">
        <v>1</v>
      </c>
      <c r="N803" s="99">
        <v>0.51200000000000001</v>
      </c>
      <c r="O803" s="99">
        <v>5923</v>
      </c>
      <c r="P803" s="99">
        <v>15562</v>
      </c>
      <c r="Q803" s="99">
        <v>2971.51</v>
      </c>
      <c r="R803" s="99">
        <v>138728</v>
      </c>
      <c r="S803" s="100">
        <v>60.908023483365952</v>
      </c>
    </row>
    <row r="804" spans="1:19" x14ac:dyDescent="0.25">
      <c r="A804" s="97">
        <v>11</v>
      </c>
      <c r="B804" s="99" t="s">
        <v>1835</v>
      </c>
      <c r="C804" s="101">
        <v>14138</v>
      </c>
      <c r="D804" s="99" t="s">
        <v>2800</v>
      </c>
      <c r="E804" s="99" t="s">
        <v>949</v>
      </c>
      <c r="F804" s="99" t="s">
        <v>957</v>
      </c>
      <c r="G804" s="99">
        <v>73</v>
      </c>
      <c r="H804" s="99">
        <v>0</v>
      </c>
      <c r="I804" s="99">
        <v>0</v>
      </c>
      <c r="J804" s="99">
        <v>0</v>
      </c>
      <c r="K804" s="99">
        <v>0</v>
      </c>
      <c r="L804" s="99">
        <v>0</v>
      </c>
      <c r="M804" s="99">
        <v>0</v>
      </c>
      <c r="N804" s="99">
        <v>0.61960000000000004</v>
      </c>
      <c r="O804" s="99">
        <v>4315</v>
      </c>
      <c r="P804" s="99">
        <v>12803</v>
      </c>
      <c r="Q804" s="99">
        <v>2673.5740000000001</v>
      </c>
      <c r="R804" s="99">
        <v>136889</v>
      </c>
      <c r="S804" s="100">
        <v>48.050290861324825</v>
      </c>
    </row>
    <row r="805" spans="1:19" x14ac:dyDescent="0.25">
      <c r="A805" s="97">
        <v>11</v>
      </c>
      <c r="B805" s="99" t="s">
        <v>1835</v>
      </c>
      <c r="C805" s="101">
        <v>11366</v>
      </c>
      <c r="D805" s="99" t="s">
        <v>2792</v>
      </c>
      <c r="E805" s="99" t="s">
        <v>949</v>
      </c>
      <c r="F805" s="99" t="s">
        <v>957</v>
      </c>
      <c r="G805" s="99">
        <v>65</v>
      </c>
      <c r="H805" s="99">
        <v>0</v>
      </c>
      <c r="I805" s="99">
        <v>0</v>
      </c>
      <c r="J805" s="99">
        <v>0</v>
      </c>
      <c r="K805" s="99">
        <v>0</v>
      </c>
      <c r="L805" s="99">
        <v>0</v>
      </c>
      <c r="M805" s="99">
        <v>1</v>
      </c>
      <c r="N805" s="99">
        <v>0.59940000000000004</v>
      </c>
      <c r="O805" s="99">
        <v>6069</v>
      </c>
      <c r="P805" s="99">
        <v>18664</v>
      </c>
      <c r="Q805" s="99">
        <v>3637.7586000000001</v>
      </c>
      <c r="R805" s="99">
        <v>178649</v>
      </c>
      <c r="S805" s="100">
        <v>78.668071654373023</v>
      </c>
    </row>
    <row r="806" spans="1:19" ht="42" x14ac:dyDescent="0.25">
      <c r="A806" s="97">
        <v>11</v>
      </c>
      <c r="B806" s="99" t="s">
        <v>1835</v>
      </c>
      <c r="C806" s="101">
        <v>11459</v>
      </c>
      <c r="D806" s="99" t="s">
        <v>2798</v>
      </c>
      <c r="E806" s="99" t="s">
        <v>949</v>
      </c>
      <c r="F806" s="99" t="s">
        <v>957</v>
      </c>
      <c r="G806" s="99">
        <v>110</v>
      </c>
      <c r="H806" s="99">
        <v>0</v>
      </c>
      <c r="I806" s="99">
        <v>0</v>
      </c>
      <c r="J806" s="99">
        <v>0</v>
      </c>
      <c r="K806" s="99">
        <v>0</v>
      </c>
      <c r="L806" s="99">
        <v>0</v>
      </c>
      <c r="M806" s="99">
        <v>2</v>
      </c>
      <c r="N806" s="99">
        <v>0.58040000000000003</v>
      </c>
      <c r="O806" s="99">
        <v>8961</v>
      </c>
      <c r="P806" s="99">
        <v>29622</v>
      </c>
      <c r="Q806" s="99">
        <v>5178.9092000000001</v>
      </c>
      <c r="R806" s="99">
        <v>184460</v>
      </c>
      <c r="S806" s="100">
        <v>73.778331257783307</v>
      </c>
    </row>
    <row r="807" spans="1:19" x14ac:dyDescent="0.25">
      <c r="A807" s="97">
        <v>11</v>
      </c>
      <c r="B807" s="99" t="s">
        <v>1835</v>
      </c>
      <c r="C807" s="101">
        <v>11359</v>
      </c>
      <c r="D807" s="99" t="s">
        <v>2785</v>
      </c>
      <c r="E807" s="99" t="s">
        <v>949</v>
      </c>
      <c r="F807" s="99" t="s">
        <v>954</v>
      </c>
      <c r="G807" s="99">
        <v>33</v>
      </c>
      <c r="H807" s="99">
        <v>0</v>
      </c>
      <c r="I807" s="99">
        <v>0</v>
      </c>
      <c r="J807" s="99">
        <v>0</v>
      </c>
      <c r="K807" s="99">
        <v>0</v>
      </c>
      <c r="L807" s="99">
        <v>0</v>
      </c>
      <c r="M807" s="99">
        <v>0</v>
      </c>
      <c r="N807" s="99">
        <v>0.48209999999999997</v>
      </c>
      <c r="O807" s="99">
        <v>2585</v>
      </c>
      <c r="P807" s="99">
        <v>7266</v>
      </c>
      <c r="Q807" s="99">
        <v>1246.2284999999999</v>
      </c>
      <c r="R807" s="99">
        <v>69130</v>
      </c>
      <c r="S807" s="100">
        <v>60.323785803237861</v>
      </c>
    </row>
    <row r="808" spans="1:19" x14ac:dyDescent="0.25">
      <c r="A808" s="97">
        <v>11</v>
      </c>
      <c r="B808" s="99" t="s">
        <v>1835</v>
      </c>
      <c r="C808" s="101">
        <v>11362</v>
      </c>
      <c r="D808" s="99" t="s">
        <v>2788</v>
      </c>
      <c r="E808" s="99" t="s">
        <v>949</v>
      </c>
      <c r="F808" s="99" t="s">
        <v>954</v>
      </c>
      <c r="G808" s="99">
        <v>30</v>
      </c>
      <c r="H808" s="99">
        <v>0</v>
      </c>
      <c r="I808" s="99">
        <v>0</v>
      </c>
      <c r="J808" s="99">
        <v>0</v>
      </c>
      <c r="K808" s="99">
        <v>0</v>
      </c>
      <c r="L808" s="99">
        <v>0</v>
      </c>
      <c r="M808" s="99">
        <v>1</v>
      </c>
      <c r="N808" s="99">
        <v>0.50490000000000002</v>
      </c>
      <c r="O808" s="99">
        <v>4078</v>
      </c>
      <c r="P808" s="99">
        <v>10637</v>
      </c>
      <c r="Q808" s="99">
        <v>2058.9821999999999</v>
      </c>
      <c r="R808" s="99">
        <v>113092</v>
      </c>
      <c r="S808" s="100">
        <v>97.141552511415526</v>
      </c>
    </row>
    <row r="809" spans="1:19" x14ac:dyDescent="0.25">
      <c r="A809" s="97">
        <v>11</v>
      </c>
      <c r="B809" s="99" t="s">
        <v>1835</v>
      </c>
      <c r="C809" s="101">
        <v>11368</v>
      </c>
      <c r="D809" s="99" t="s">
        <v>2794</v>
      </c>
      <c r="E809" s="99" t="s">
        <v>949</v>
      </c>
      <c r="F809" s="99" t="s">
        <v>954</v>
      </c>
      <c r="G809" s="99">
        <v>42</v>
      </c>
      <c r="H809" s="99">
        <v>0</v>
      </c>
      <c r="I809" s="99">
        <v>0</v>
      </c>
      <c r="J809" s="99">
        <v>0</v>
      </c>
      <c r="K809" s="99">
        <v>0</v>
      </c>
      <c r="L809" s="99">
        <v>0</v>
      </c>
      <c r="M809" s="99">
        <v>0</v>
      </c>
      <c r="N809" s="99">
        <v>0.51749999999999996</v>
      </c>
      <c r="O809" s="99">
        <v>4487</v>
      </c>
      <c r="P809" s="99">
        <v>10788</v>
      </c>
      <c r="Q809" s="99">
        <v>2322.0225</v>
      </c>
      <c r="R809" s="99">
        <v>121624</v>
      </c>
      <c r="S809" s="100">
        <v>70.37181996086106</v>
      </c>
    </row>
    <row r="810" spans="1:19" x14ac:dyDescent="0.25">
      <c r="A810" s="97">
        <v>11</v>
      </c>
      <c r="B810" s="99" t="s">
        <v>1835</v>
      </c>
      <c r="C810" s="101">
        <v>11371</v>
      </c>
      <c r="D810" s="99" t="s">
        <v>2797</v>
      </c>
      <c r="E810" s="99" t="s">
        <v>949</v>
      </c>
      <c r="F810" s="99" t="s">
        <v>954</v>
      </c>
      <c r="G810" s="99">
        <v>37</v>
      </c>
      <c r="H810" s="99">
        <v>0</v>
      </c>
      <c r="I810" s="99">
        <v>0</v>
      </c>
      <c r="J810" s="99">
        <v>0</v>
      </c>
      <c r="K810" s="99">
        <v>0</v>
      </c>
      <c r="L810" s="99">
        <v>0</v>
      </c>
      <c r="M810" s="99">
        <v>0</v>
      </c>
      <c r="N810" s="99">
        <v>0.51470000000000005</v>
      </c>
      <c r="O810" s="99">
        <v>3044</v>
      </c>
      <c r="P810" s="99">
        <v>7953</v>
      </c>
      <c r="Q810" s="99">
        <v>1566.6</v>
      </c>
      <c r="R810" s="99">
        <v>89143</v>
      </c>
      <c r="S810" s="100">
        <v>58.889300259163271</v>
      </c>
    </row>
    <row r="811" spans="1:19" x14ac:dyDescent="0.25">
      <c r="A811" s="97">
        <v>11</v>
      </c>
      <c r="B811" s="99" t="s">
        <v>1835</v>
      </c>
      <c r="C811" s="101">
        <v>11358</v>
      </c>
      <c r="D811" s="99" t="s">
        <v>2784</v>
      </c>
      <c r="E811" s="99" t="s">
        <v>949</v>
      </c>
      <c r="F811" s="99" t="s">
        <v>954</v>
      </c>
      <c r="G811" s="99">
        <v>30</v>
      </c>
      <c r="H811" s="99">
        <v>0</v>
      </c>
      <c r="I811" s="99">
        <v>0</v>
      </c>
      <c r="J811" s="99">
        <v>0</v>
      </c>
      <c r="K811" s="99">
        <v>0</v>
      </c>
      <c r="L811" s="99">
        <v>0</v>
      </c>
      <c r="M811" s="99">
        <v>1</v>
      </c>
      <c r="N811" s="99">
        <v>0.51990000000000003</v>
      </c>
      <c r="O811" s="99">
        <v>2310</v>
      </c>
      <c r="P811" s="99">
        <v>5473</v>
      </c>
      <c r="Q811" s="99">
        <v>1207.8699999999999</v>
      </c>
      <c r="R811" s="99">
        <v>99337</v>
      </c>
      <c r="S811" s="100">
        <v>49.981735159817354</v>
      </c>
    </row>
    <row r="812" spans="1:19" x14ac:dyDescent="0.25">
      <c r="A812" s="97">
        <v>11</v>
      </c>
      <c r="B812" s="99" t="s">
        <v>1835</v>
      </c>
      <c r="C812" s="101">
        <v>11365</v>
      </c>
      <c r="D812" s="99" t="s">
        <v>2791</v>
      </c>
      <c r="E812" s="99" t="s">
        <v>949</v>
      </c>
      <c r="F812" s="99" t="s">
        <v>954</v>
      </c>
      <c r="G812" s="99">
        <v>28</v>
      </c>
      <c r="H812" s="99">
        <v>0</v>
      </c>
      <c r="I812" s="99">
        <v>0</v>
      </c>
      <c r="J812" s="99">
        <v>0</v>
      </c>
      <c r="K812" s="99">
        <v>0</v>
      </c>
      <c r="L812" s="99">
        <v>0</v>
      </c>
      <c r="M812" s="99">
        <v>0</v>
      </c>
      <c r="N812" s="99">
        <v>0.5504</v>
      </c>
      <c r="O812" s="99">
        <v>2275</v>
      </c>
      <c r="P812" s="99">
        <v>6296</v>
      </c>
      <c r="Q812" s="99">
        <v>1252.1600000000001</v>
      </c>
      <c r="R812" s="99">
        <v>90633</v>
      </c>
      <c r="S812" s="100">
        <v>61.604696673189821</v>
      </c>
    </row>
    <row r="813" spans="1:19" x14ac:dyDescent="0.25">
      <c r="A813" s="97">
        <v>11</v>
      </c>
      <c r="B813" s="99" t="s">
        <v>1835</v>
      </c>
      <c r="C813" s="101">
        <v>11361</v>
      </c>
      <c r="D813" s="99" t="s">
        <v>2787</v>
      </c>
      <c r="E813" s="99" t="s">
        <v>949</v>
      </c>
      <c r="F813" s="99" t="s">
        <v>954</v>
      </c>
      <c r="G813" s="99">
        <v>30</v>
      </c>
      <c r="H813" s="99">
        <v>0</v>
      </c>
      <c r="I813" s="99">
        <v>0</v>
      </c>
      <c r="J813" s="99">
        <v>0</v>
      </c>
      <c r="K813" s="99">
        <v>0</v>
      </c>
      <c r="L813" s="99">
        <v>0</v>
      </c>
      <c r="M813" s="99">
        <v>0</v>
      </c>
      <c r="N813" s="99">
        <v>0.51170000000000004</v>
      </c>
      <c r="O813" s="99">
        <v>3802</v>
      </c>
      <c r="P813" s="99">
        <v>12159</v>
      </c>
      <c r="Q813" s="99">
        <v>1945.4834000000001</v>
      </c>
      <c r="R813" s="99">
        <v>89069</v>
      </c>
      <c r="S813" s="100">
        <v>111.04109589041096</v>
      </c>
    </row>
    <row r="814" spans="1:19" x14ac:dyDescent="0.25">
      <c r="A814" s="97">
        <v>11</v>
      </c>
      <c r="B814" s="99" t="s">
        <v>1835</v>
      </c>
      <c r="C814" s="101">
        <v>11367</v>
      </c>
      <c r="D814" s="99" t="s">
        <v>2793</v>
      </c>
      <c r="E814" s="99" t="s">
        <v>949</v>
      </c>
      <c r="F814" s="99" t="s">
        <v>954</v>
      </c>
      <c r="G814" s="99">
        <v>30</v>
      </c>
      <c r="H814" s="99">
        <v>0</v>
      </c>
      <c r="I814" s="99">
        <v>0</v>
      </c>
      <c r="J814" s="99">
        <v>0</v>
      </c>
      <c r="K814" s="99">
        <v>0</v>
      </c>
      <c r="L814" s="99">
        <v>0</v>
      </c>
      <c r="M814" s="99">
        <v>0</v>
      </c>
      <c r="N814" s="99">
        <v>0.52590000000000003</v>
      </c>
      <c r="O814" s="99">
        <v>2681</v>
      </c>
      <c r="P814" s="99">
        <v>7057</v>
      </c>
      <c r="Q814" s="99">
        <v>1409.9378999999999</v>
      </c>
      <c r="R814" s="99">
        <v>86152</v>
      </c>
      <c r="S814" s="100">
        <v>64.447488584474883</v>
      </c>
    </row>
    <row r="815" spans="1:19" x14ac:dyDescent="0.25">
      <c r="A815" s="97">
        <v>11</v>
      </c>
      <c r="B815" s="99" t="s">
        <v>1835</v>
      </c>
      <c r="C815" s="101">
        <v>11364</v>
      </c>
      <c r="D815" s="99" t="s">
        <v>2790</v>
      </c>
      <c r="E815" s="99" t="s">
        <v>949</v>
      </c>
      <c r="F815" s="99" t="s">
        <v>954</v>
      </c>
      <c r="G815" s="99">
        <v>46</v>
      </c>
      <c r="H815" s="99">
        <v>0</v>
      </c>
      <c r="I815" s="99">
        <v>0</v>
      </c>
      <c r="J815" s="99">
        <v>0</v>
      </c>
      <c r="K815" s="99">
        <v>0</v>
      </c>
      <c r="L815" s="99">
        <v>0</v>
      </c>
      <c r="M815" s="99">
        <v>1</v>
      </c>
      <c r="N815" s="99">
        <v>0.60580000000000001</v>
      </c>
      <c r="O815" s="99">
        <v>3174</v>
      </c>
      <c r="P815" s="99">
        <v>9121</v>
      </c>
      <c r="Q815" s="99">
        <v>1922.8091999999999</v>
      </c>
      <c r="R815" s="99">
        <v>78393</v>
      </c>
      <c r="S815" s="100">
        <v>54.324002382370459</v>
      </c>
    </row>
    <row r="816" spans="1:19" x14ac:dyDescent="0.25">
      <c r="A816" s="97">
        <v>11</v>
      </c>
      <c r="B816" s="99" t="s">
        <v>1835</v>
      </c>
      <c r="C816" s="101">
        <v>11369</v>
      </c>
      <c r="D816" s="99" t="s">
        <v>2795</v>
      </c>
      <c r="E816" s="99" t="s">
        <v>949</v>
      </c>
      <c r="F816" s="99" t="s">
        <v>954</v>
      </c>
      <c r="G816" s="99">
        <v>60</v>
      </c>
      <c r="H816" s="99">
        <v>0</v>
      </c>
      <c r="I816" s="99">
        <v>0</v>
      </c>
      <c r="J816" s="99">
        <v>0</v>
      </c>
      <c r="K816" s="99">
        <v>0</v>
      </c>
      <c r="L816" s="99">
        <v>0</v>
      </c>
      <c r="M816" s="99">
        <v>1</v>
      </c>
      <c r="N816" s="99">
        <v>0.51270000000000004</v>
      </c>
      <c r="O816" s="99">
        <v>5350</v>
      </c>
      <c r="P816" s="99">
        <v>15759</v>
      </c>
      <c r="Q816" s="99">
        <v>2742.9450000000002</v>
      </c>
      <c r="R816" s="99">
        <v>166083</v>
      </c>
      <c r="S816" s="100">
        <v>71.958904109589042</v>
      </c>
    </row>
    <row r="817" spans="1:19" x14ac:dyDescent="0.25">
      <c r="A817" s="97">
        <v>11</v>
      </c>
      <c r="B817" s="99" t="s">
        <v>1835</v>
      </c>
      <c r="C817" s="101">
        <v>11370</v>
      </c>
      <c r="D817" s="99" t="s">
        <v>2796</v>
      </c>
      <c r="E817" s="99" t="s">
        <v>949</v>
      </c>
      <c r="F817" s="99" t="s">
        <v>954</v>
      </c>
      <c r="G817" s="99">
        <v>83</v>
      </c>
      <c r="H817" s="99">
        <v>0</v>
      </c>
      <c r="I817" s="99">
        <v>0</v>
      </c>
      <c r="J817" s="99">
        <v>0</v>
      </c>
      <c r="K817" s="99">
        <v>0</v>
      </c>
      <c r="L817" s="99">
        <v>0</v>
      </c>
      <c r="M817" s="99">
        <v>0</v>
      </c>
      <c r="N817" s="99">
        <v>0.50180000000000002</v>
      </c>
      <c r="O817" s="99">
        <v>5006</v>
      </c>
      <c r="P817" s="99">
        <v>15954</v>
      </c>
      <c r="Q817" s="99">
        <v>2511.79</v>
      </c>
      <c r="R817" s="99">
        <v>120797</v>
      </c>
      <c r="S817" s="100">
        <v>52.662155471199867</v>
      </c>
    </row>
    <row r="818" spans="1:19" x14ac:dyDescent="0.25">
      <c r="A818" s="97">
        <v>11</v>
      </c>
      <c r="B818" s="99" t="s">
        <v>1835</v>
      </c>
      <c r="C818" s="101">
        <v>11654</v>
      </c>
      <c r="D818" s="99" t="s">
        <v>2799</v>
      </c>
      <c r="E818" s="99" t="s">
        <v>949</v>
      </c>
      <c r="F818" s="99" t="s">
        <v>954</v>
      </c>
      <c r="G818" s="99">
        <v>30</v>
      </c>
      <c r="H818" s="99">
        <v>0</v>
      </c>
      <c r="I818" s="99">
        <v>0</v>
      </c>
      <c r="J818" s="99">
        <v>0</v>
      </c>
      <c r="K818" s="99">
        <v>0</v>
      </c>
      <c r="L818" s="99">
        <v>0</v>
      </c>
      <c r="M818" s="99">
        <v>0</v>
      </c>
      <c r="N818" s="99">
        <v>0.48</v>
      </c>
      <c r="O818" s="99">
        <v>2541</v>
      </c>
      <c r="P818" s="99">
        <v>6522</v>
      </c>
      <c r="Q818" s="99">
        <v>1221.2046</v>
      </c>
      <c r="R818" s="99">
        <v>54940</v>
      </c>
      <c r="S818" s="100">
        <v>59.561643835616437</v>
      </c>
    </row>
    <row r="819" spans="1:19" x14ac:dyDescent="0.25">
      <c r="A819" s="97">
        <v>11</v>
      </c>
      <c r="B819" s="99" t="s">
        <v>1835</v>
      </c>
      <c r="C819" s="101">
        <v>11363</v>
      </c>
      <c r="D819" s="99" t="s">
        <v>2789</v>
      </c>
      <c r="E819" s="99" t="s">
        <v>949</v>
      </c>
      <c r="F819" s="99" t="s">
        <v>976</v>
      </c>
      <c r="G819" s="99">
        <v>38</v>
      </c>
      <c r="H819" s="99">
        <v>0</v>
      </c>
      <c r="I819" s="99">
        <v>0</v>
      </c>
      <c r="J819" s="99">
        <v>0</v>
      </c>
      <c r="K819" s="99">
        <v>0</v>
      </c>
      <c r="L819" s="99">
        <v>0</v>
      </c>
      <c r="M819" s="99">
        <v>0</v>
      </c>
      <c r="N819" s="99">
        <v>0.47289999999999999</v>
      </c>
      <c r="O819" s="99">
        <v>3124</v>
      </c>
      <c r="P819" s="99">
        <v>8712</v>
      </c>
      <c r="Q819" s="99">
        <v>1477.3086000000001</v>
      </c>
      <c r="R819" s="99">
        <v>72256</v>
      </c>
      <c r="S819" s="100">
        <v>62.811824080749822</v>
      </c>
    </row>
    <row r="820" spans="1:19" x14ac:dyDescent="0.25">
      <c r="A820" s="97">
        <v>12</v>
      </c>
      <c r="B820" s="99" t="s">
        <v>1856</v>
      </c>
      <c r="C820" s="101">
        <v>10683</v>
      </c>
      <c r="D820" s="99" t="s">
        <v>2801</v>
      </c>
      <c r="E820" s="99" t="s">
        <v>945</v>
      </c>
      <c r="F820" s="99" t="s">
        <v>946</v>
      </c>
      <c r="G820" s="99">
        <v>555</v>
      </c>
      <c r="H820" s="99">
        <v>22</v>
      </c>
      <c r="I820" s="99">
        <v>8</v>
      </c>
      <c r="J820" s="99">
        <v>2</v>
      </c>
      <c r="K820" s="99">
        <v>0</v>
      </c>
      <c r="L820" s="99">
        <v>32</v>
      </c>
      <c r="M820" s="99">
        <v>9</v>
      </c>
      <c r="N820" s="99">
        <v>1.3938999999999999</v>
      </c>
      <c r="O820" s="99">
        <v>46521</v>
      </c>
      <c r="P820" s="99">
        <v>203113</v>
      </c>
      <c r="Q820" s="99">
        <v>64845.621899999998</v>
      </c>
      <c r="R820" s="99">
        <v>611172</v>
      </c>
      <c r="S820" s="100">
        <v>100.26558064914229</v>
      </c>
    </row>
    <row r="821" spans="1:19" x14ac:dyDescent="0.25">
      <c r="A821" s="97">
        <v>12</v>
      </c>
      <c r="B821" s="99" t="s">
        <v>1856</v>
      </c>
      <c r="C821" s="101">
        <v>11411</v>
      </c>
      <c r="D821" s="99" t="s">
        <v>2806</v>
      </c>
      <c r="E821" s="99" t="s">
        <v>949</v>
      </c>
      <c r="F821" s="99" t="s">
        <v>957</v>
      </c>
      <c r="G821" s="99">
        <v>90</v>
      </c>
      <c r="H821" s="99">
        <v>0</v>
      </c>
      <c r="I821" s="99">
        <v>0</v>
      </c>
      <c r="J821" s="99">
        <v>0</v>
      </c>
      <c r="K821" s="99">
        <v>0</v>
      </c>
      <c r="L821" s="99">
        <v>0</v>
      </c>
      <c r="M821" s="99">
        <v>2</v>
      </c>
      <c r="N821" s="99">
        <v>0.50890000000000002</v>
      </c>
      <c r="O821" s="99">
        <v>11913</v>
      </c>
      <c r="P821" s="99">
        <v>31014</v>
      </c>
      <c r="Q821" s="99">
        <v>6062.5257000000001</v>
      </c>
      <c r="R821" s="99">
        <v>218347</v>
      </c>
      <c r="S821" s="100">
        <v>94.410958904109592</v>
      </c>
    </row>
    <row r="822" spans="1:19" x14ac:dyDescent="0.25">
      <c r="A822" s="97">
        <v>12</v>
      </c>
      <c r="B822" s="99" t="s">
        <v>1856</v>
      </c>
      <c r="C822" s="101">
        <v>11407</v>
      </c>
      <c r="D822" s="99" t="s">
        <v>2802</v>
      </c>
      <c r="E822" s="99" t="s">
        <v>949</v>
      </c>
      <c r="F822" s="99" t="s">
        <v>950</v>
      </c>
      <c r="G822" s="99">
        <v>60</v>
      </c>
      <c r="H822" s="99">
        <v>0</v>
      </c>
      <c r="I822" s="99">
        <v>0</v>
      </c>
      <c r="J822" s="99">
        <v>0</v>
      </c>
      <c r="K822" s="99">
        <v>0</v>
      </c>
      <c r="L822" s="99">
        <v>0</v>
      </c>
      <c r="M822" s="99">
        <v>2</v>
      </c>
      <c r="N822" s="99">
        <v>0.52210000000000001</v>
      </c>
      <c r="O822" s="99">
        <v>11395</v>
      </c>
      <c r="P822" s="99">
        <v>25098</v>
      </c>
      <c r="Q822" s="99">
        <v>5949.3294999999998</v>
      </c>
      <c r="R822" s="99">
        <v>206552</v>
      </c>
      <c r="S822" s="100">
        <v>114.60273972602739</v>
      </c>
    </row>
    <row r="823" spans="1:19" x14ac:dyDescent="0.25">
      <c r="A823" s="97">
        <v>12</v>
      </c>
      <c r="B823" s="99" t="s">
        <v>1856</v>
      </c>
      <c r="C823" s="101">
        <v>11408</v>
      </c>
      <c r="D823" s="99" t="s">
        <v>2803</v>
      </c>
      <c r="E823" s="99" t="s">
        <v>949</v>
      </c>
      <c r="F823" s="99" t="s">
        <v>950</v>
      </c>
      <c r="G823" s="99">
        <v>60</v>
      </c>
      <c r="H823" s="99">
        <v>0</v>
      </c>
      <c r="I823" s="99">
        <v>0</v>
      </c>
      <c r="J823" s="99">
        <v>0</v>
      </c>
      <c r="K823" s="99">
        <v>0</v>
      </c>
      <c r="L823" s="99">
        <v>0</v>
      </c>
      <c r="M823" s="99">
        <v>1</v>
      </c>
      <c r="N823" s="99">
        <v>0.48399999999999999</v>
      </c>
      <c r="O823" s="99">
        <v>7340</v>
      </c>
      <c r="P823" s="99">
        <v>18057</v>
      </c>
      <c r="Q823" s="99">
        <v>3552.56</v>
      </c>
      <c r="R823" s="99">
        <v>137025</v>
      </c>
      <c r="S823" s="100">
        <v>82.452054794520549</v>
      </c>
    </row>
    <row r="824" spans="1:19" x14ac:dyDescent="0.25">
      <c r="A824" s="97">
        <v>12</v>
      </c>
      <c r="B824" s="99" t="s">
        <v>1856</v>
      </c>
      <c r="C824" s="101">
        <v>11413</v>
      </c>
      <c r="D824" s="99" t="s">
        <v>2808</v>
      </c>
      <c r="E824" s="99" t="s">
        <v>949</v>
      </c>
      <c r="F824" s="99" t="s">
        <v>954</v>
      </c>
      <c r="G824" s="99">
        <v>60</v>
      </c>
      <c r="H824" s="99">
        <v>0</v>
      </c>
      <c r="I824" s="99">
        <v>0</v>
      </c>
      <c r="J824" s="99">
        <v>0</v>
      </c>
      <c r="K824" s="99">
        <v>0</v>
      </c>
      <c r="L824" s="99">
        <v>0</v>
      </c>
      <c r="M824" s="99">
        <v>1</v>
      </c>
      <c r="N824" s="99">
        <v>0.51819999999999999</v>
      </c>
      <c r="O824" s="99">
        <v>5702</v>
      </c>
      <c r="P824" s="99">
        <v>12877</v>
      </c>
      <c r="Q824" s="99">
        <v>2954.7764000000002</v>
      </c>
      <c r="R824" s="99">
        <v>117260</v>
      </c>
      <c r="S824" s="100">
        <v>58.799086757990871</v>
      </c>
    </row>
    <row r="825" spans="1:19" x14ac:dyDescent="0.25">
      <c r="A825" s="97">
        <v>12</v>
      </c>
      <c r="B825" s="99" t="s">
        <v>1856</v>
      </c>
      <c r="C825" s="101">
        <v>11409</v>
      </c>
      <c r="D825" s="99" t="s">
        <v>2804</v>
      </c>
      <c r="E825" s="99" t="s">
        <v>949</v>
      </c>
      <c r="F825" s="99" t="s">
        <v>954</v>
      </c>
      <c r="G825" s="99">
        <v>30</v>
      </c>
      <c r="H825" s="99">
        <v>0</v>
      </c>
      <c r="I825" s="99">
        <v>0</v>
      </c>
      <c r="J825" s="99">
        <v>0</v>
      </c>
      <c r="K825" s="99">
        <v>0</v>
      </c>
      <c r="L825" s="99">
        <v>0</v>
      </c>
      <c r="M825" s="99">
        <v>1</v>
      </c>
      <c r="N825" s="99">
        <v>0.49880000000000002</v>
      </c>
      <c r="O825" s="99">
        <v>6688</v>
      </c>
      <c r="P825" s="99">
        <v>9416</v>
      </c>
      <c r="Q825" s="99">
        <v>3335.9744000000001</v>
      </c>
      <c r="R825" s="99">
        <v>128100</v>
      </c>
      <c r="S825" s="100">
        <v>85.990867579908681</v>
      </c>
    </row>
    <row r="826" spans="1:19" x14ac:dyDescent="0.25">
      <c r="A826" s="97">
        <v>12</v>
      </c>
      <c r="B826" s="99" t="s">
        <v>1856</v>
      </c>
      <c r="C826" s="101">
        <v>14139</v>
      </c>
      <c r="D826" s="99" t="s">
        <v>2809</v>
      </c>
      <c r="E826" s="99" t="s">
        <v>949</v>
      </c>
      <c r="F826" s="99" t="s">
        <v>954</v>
      </c>
      <c r="G826" s="99">
        <v>30</v>
      </c>
      <c r="H826" s="99">
        <v>0</v>
      </c>
      <c r="I826" s="99">
        <v>0</v>
      </c>
      <c r="J826" s="99">
        <v>0</v>
      </c>
      <c r="K826" s="99">
        <v>0</v>
      </c>
      <c r="L826" s="99">
        <v>0</v>
      </c>
      <c r="M826" s="99">
        <v>1</v>
      </c>
      <c r="N826" s="99">
        <v>0.46089999999999998</v>
      </c>
      <c r="O826" s="99">
        <v>4281</v>
      </c>
      <c r="P826" s="99">
        <v>6609</v>
      </c>
      <c r="Q826" s="99">
        <v>1946.92</v>
      </c>
      <c r="R826" s="99">
        <v>73052</v>
      </c>
      <c r="S826" s="100">
        <v>60.356164383561641</v>
      </c>
    </row>
    <row r="827" spans="1:19" x14ac:dyDescent="0.25">
      <c r="A827" s="97">
        <v>12</v>
      </c>
      <c r="B827" s="99" t="s">
        <v>1856</v>
      </c>
      <c r="C827" s="101">
        <v>11412</v>
      </c>
      <c r="D827" s="99" t="s">
        <v>2807</v>
      </c>
      <c r="E827" s="99" t="s">
        <v>949</v>
      </c>
      <c r="F827" s="99" t="s">
        <v>954</v>
      </c>
      <c r="G827" s="99">
        <v>30</v>
      </c>
      <c r="H827" s="99">
        <v>0</v>
      </c>
      <c r="I827" s="99">
        <v>0</v>
      </c>
      <c r="J827" s="99">
        <v>0</v>
      </c>
      <c r="K827" s="99">
        <v>0</v>
      </c>
      <c r="L827" s="99">
        <v>0</v>
      </c>
      <c r="M827" s="99">
        <v>1</v>
      </c>
      <c r="N827" s="99">
        <v>0.42249999999999999</v>
      </c>
      <c r="O827" s="99">
        <v>4641</v>
      </c>
      <c r="P827" s="99">
        <v>7734</v>
      </c>
      <c r="Q827" s="99">
        <v>1903.98</v>
      </c>
      <c r="R827" s="99">
        <v>96845</v>
      </c>
      <c r="S827" s="100">
        <v>70.630136986301366</v>
      </c>
    </row>
    <row r="828" spans="1:19" x14ac:dyDescent="0.25">
      <c r="A828" s="97">
        <v>12</v>
      </c>
      <c r="B828" s="99" t="s">
        <v>1856</v>
      </c>
      <c r="C828" s="101">
        <v>11410</v>
      </c>
      <c r="D828" s="99" t="s">
        <v>2805</v>
      </c>
      <c r="E828" s="99" t="s">
        <v>949</v>
      </c>
      <c r="F828" s="99" t="s">
        <v>954</v>
      </c>
      <c r="G828" s="99">
        <v>60</v>
      </c>
      <c r="H828" s="99">
        <v>0</v>
      </c>
      <c r="I828" s="99">
        <v>0</v>
      </c>
      <c r="J828" s="99">
        <v>0</v>
      </c>
      <c r="K828" s="99">
        <v>0</v>
      </c>
      <c r="L828" s="99">
        <v>0</v>
      </c>
      <c r="M828" s="99">
        <v>1</v>
      </c>
      <c r="N828" s="99">
        <v>0.44890000000000002</v>
      </c>
      <c r="O828" s="99">
        <v>4488</v>
      </c>
      <c r="P828" s="99">
        <v>7387</v>
      </c>
      <c r="Q828" s="99">
        <v>1997.24</v>
      </c>
      <c r="R828" s="99">
        <v>92403</v>
      </c>
      <c r="S828" s="100">
        <v>33.730593607305934</v>
      </c>
    </row>
    <row r="829" spans="1:19" ht="63" x14ac:dyDescent="0.25">
      <c r="A829" s="97">
        <v>12</v>
      </c>
      <c r="B829" s="99" t="s">
        <v>1856</v>
      </c>
      <c r="C829" s="101">
        <v>28817</v>
      </c>
      <c r="D829" s="99" t="s">
        <v>2810</v>
      </c>
      <c r="E829" s="99" t="s">
        <v>949</v>
      </c>
      <c r="F829" s="99" t="s">
        <v>976</v>
      </c>
      <c r="G829" s="99">
        <v>25</v>
      </c>
      <c r="H829" s="99">
        <v>0</v>
      </c>
      <c r="I829" s="99">
        <v>0</v>
      </c>
      <c r="J829" s="99">
        <v>0</v>
      </c>
      <c r="K829" s="99">
        <v>0</v>
      </c>
      <c r="L829" s="99">
        <v>0</v>
      </c>
      <c r="M829" s="99">
        <v>0</v>
      </c>
      <c r="N829" s="99">
        <v>0.37540000000000001</v>
      </c>
      <c r="O829" s="99">
        <v>2326</v>
      </c>
      <c r="P829" s="99">
        <v>3536</v>
      </c>
      <c r="Q829" s="99">
        <v>871.24</v>
      </c>
      <c r="R829" s="99">
        <v>43491</v>
      </c>
      <c r="S829" s="100">
        <v>38.750684931506846</v>
      </c>
    </row>
    <row r="830" spans="1:19" ht="42" x14ac:dyDescent="0.25">
      <c r="A830" s="97">
        <v>12</v>
      </c>
      <c r="B830" s="99" t="s">
        <v>1867</v>
      </c>
      <c r="C830" s="101">
        <v>10750</v>
      </c>
      <c r="D830" s="99" t="s">
        <v>2811</v>
      </c>
      <c r="E830" s="99" t="s">
        <v>982</v>
      </c>
      <c r="F830" s="99" t="s">
        <v>1009</v>
      </c>
      <c r="G830" s="99">
        <v>407</v>
      </c>
      <c r="H830" s="99">
        <v>10</v>
      </c>
      <c r="I830" s="99">
        <v>13</v>
      </c>
      <c r="J830" s="99">
        <v>8</v>
      </c>
      <c r="K830" s="99">
        <v>12</v>
      </c>
      <c r="L830" s="99">
        <v>43</v>
      </c>
      <c r="M830" s="99">
        <v>8</v>
      </c>
      <c r="N830" s="99">
        <v>1.2153</v>
      </c>
      <c r="O830" s="99">
        <v>30297</v>
      </c>
      <c r="P830" s="99">
        <v>135692</v>
      </c>
      <c r="Q830" s="99">
        <v>36826.003499999999</v>
      </c>
      <c r="R830" s="99">
        <v>385035</v>
      </c>
      <c r="S830" s="100">
        <v>91.341254080980107</v>
      </c>
    </row>
    <row r="831" spans="1:19" x14ac:dyDescent="0.25">
      <c r="A831" s="97">
        <v>12</v>
      </c>
      <c r="B831" s="99" t="s">
        <v>1867</v>
      </c>
      <c r="C831" s="101">
        <v>10751</v>
      </c>
      <c r="D831" s="99" t="s">
        <v>2812</v>
      </c>
      <c r="E831" s="99" t="s">
        <v>982</v>
      </c>
      <c r="F831" s="99" t="s">
        <v>983</v>
      </c>
      <c r="G831" s="99">
        <v>212</v>
      </c>
      <c r="H831" s="99">
        <v>8</v>
      </c>
      <c r="I831" s="99">
        <v>5</v>
      </c>
      <c r="J831" s="99">
        <v>0</v>
      </c>
      <c r="K831" s="99">
        <v>0</v>
      </c>
      <c r="L831" s="99">
        <v>13</v>
      </c>
      <c r="M831" s="99">
        <v>4</v>
      </c>
      <c r="N831" s="99">
        <v>1.03</v>
      </c>
      <c r="O831" s="99">
        <v>13956</v>
      </c>
      <c r="P831" s="99">
        <v>55325</v>
      </c>
      <c r="Q831" s="99">
        <v>14378.288699999999</v>
      </c>
      <c r="R831" s="99">
        <v>292957</v>
      </c>
      <c r="S831" s="100">
        <v>71.497803049883686</v>
      </c>
    </row>
    <row r="832" spans="1:19" x14ac:dyDescent="0.25">
      <c r="A832" s="97">
        <v>12</v>
      </c>
      <c r="B832" s="99" t="s">
        <v>1867</v>
      </c>
      <c r="C832" s="101">
        <v>11435</v>
      </c>
      <c r="D832" s="99" t="s">
        <v>2813</v>
      </c>
      <c r="E832" s="99" t="s">
        <v>949</v>
      </c>
      <c r="F832" s="99" t="s">
        <v>950</v>
      </c>
      <c r="G832" s="99">
        <v>110</v>
      </c>
      <c r="H832" s="99">
        <v>0</v>
      </c>
      <c r="I832" s="99">
        <v>0</v>
      </c>
      <c r="J832" s="99">
        <v>0</v>
      </c>
      <c r="K832" s="99">
        <v>0</v>
      </c>
      <c r="L832" s="99">
        <v>0</v>
      </c>
      <c r="M832" s="99">
        <v>1</v>
      </c>
      <c r="N832" s="99">
        <v>0.47360000000000002</v>
      </c>
      <c r="O832" s="99">
        <v>6632</v>
      </c>
      <c r="P832" s="99">
        <v>18615</v>
      </c>
      <c r="Q832" s="99">
        <v>3140.9151999999999</v>
      </c>
      <c r="R832" s="99">
        <v>179605</v>
      </c>
      <c r="S832" s="100">
        <v>46.363636363636367</v>
      </c>
    </row>
    <row r="833" spans="1:19" x14ac:dyDescent="0.25">
      <c r="A833" s="97">
        <v>12</v>
      </c>
      <c r="B833" s="99" t="s">
        <v>1867</v>
      </c>
      <c r="C833" s="101">
        <v>11437</v>
      </c>
      <c r="D833" s="99" t="s">
        <v>2815</v>
      </c>
      <c r="E833" s="99" t="s">
        <v>949</v>
      </c>
      <c r="F833" s="99" t="s">
        <v>950</v>
      </c>
      <c r="G833" s="99">
        <v>85</v>
      </c>
      <c r="H833" s="99">
        <v>0</v>
      </c>
      <c r="I833" s="99">
        <v>0</v>
      </c>
      <c r="J833" s="99">
        <v>0</v>
      </c>
      <c r="K833" s="99">
        <v>0</v>
      </c>
      <c r="L833" s="99">
        <v>0</v>
      </c>
      <c r="M833" s="99">
        <v>1</v>
      </c>
      <c r="N833" s="99">
        <v>0.49419999999999997</v>
      </c>
      <c r="O833" s="99">
        <v>9633</v>
      </c>
      <c r="P833" s="99">
        <v>27243</v>
      </c>
      <c r="Q833" s="99">
        <v>4760.63</v>
      </c>
      <c r="R833" s="99">
        <v>158342</v>
      </c>
      <c r="S833" s="100">
        <v>87.809830781627724</v>
      </c>
    </row>
    <row r="834" spans="1:19" x14ac:dyDescent="0.25">
      <c r="A834" s="97">
        <v>12</v>
      </c>
      <c r="B834" s="99" t="s">
        <v>1867</v>
      </c>
      <c r="C834" s="101">
        <v>13818</v>
      </c>
      <c r="D834" s="99" t="s">
        <v>2821</v>
      </c>
      <c r="E834" s="99" t="s">
        <v>949</v>
      </c>
      <c r="F834" s="99" t="s">
        <v>954</v>
      </c>
      <c r="G834" s="99">
        <v>37</v>
      </c>
      <c r="H834" s="99">
        <v>0</v>
      </c>
      <c r="I834" s="99">
        <v>0</v>
      </c>
      <c r="J834" s="99">
        <v>0</v>
      </c>
      <c r="K834" s="99">
        <v>0</v>
      </c>
      <c r="L834" s="99">
        <v>0</v>
      </c>
      <c r="M834" s="99">
        <v>0</v>
      </c>
      <c r="N834" s="99">
        <v>0.46820000000000001</v>
      </c>
      <c r="O834" s="99">
        <v>5246</v>
      </c>
      <c r="P834" s="99">
        <v>15631</v>
      </c>
      <c r="Q834" s="99">
        <v>2259.58</v>
      </c>
      <c r="R834" s="99">
        <v>84871</v>
      </c>
      <c r="S834" s="100">
        <v>115.74231766012588</v>
      </c>
    </row>
    <row r="835" spans="1:19" x14ac:dyDescent="0.25">
      <c r="A835" s="97">
        <v>12</v>
      </c>
      <c r="B835" s="99" t="s">
        <v>1867</v>
      </c>
      <c r="C835" s="101">
        <v>15010</v>
      </c>
      <c r="D835" s="99" t="s">
        <v>2822</v>
      </c>
      <c r="E835" s="99" t="s">
        <v>949</v>
      </c>
      <c r="F835" s="99" t="s">
        <v>954</v>
      </c>
      <c r="G835" s="99">
        <v>30</v>
      </c>
      <c r="H835" s="99">
        <v>0</v>
      </c>
      <c r="I835" s="99">
        <v>0</v>
      </c>
      <c r="J835" s="99">
        <v>0</v>
      </c>
      <c r="K835" s="99">
        <v>0</v>
      </c>
      <c r="L835" s="99">
        <v>0</v>
      </c>
      <c r="M835" s="99">
        <v>0</v>
      </c>
      <c r="N835" s="99">
        <v>0.57830000000000004</v>
      </c>
      <c r="O835" s="99">
        <v>2794</v>
      </c>
      <c r="P835" s="99">
        <v>8237</v>
      </c>
      <c r="Q835" s="99">
        <v>1615.83</v>
      </c>
      <c r="R835" s="99">
        <v>66722</v>
      </c>
      <c r="S835" s="100">
        <v>75.223744292237441</v>
      </c>
    </row>
    <row r="836" spans="1:19" x14ac:dyDescent="0.25">
      <c r="A836" s="97">
        <v>12</v>
      </c>
      <c r="B836" s="99" t="s">
        <v>1867</v>
      </c>
      <c r="C836" s="101">
        <v>11436</v>
      </c>
      <c r="D836" s="99" t="s">
        <v>2814</v>
      </c>
      <c r="E836" s="99" t="s">
        <v>949</v>
      </c>
      <c r="F836" s="99" t="s">
        <v>954</v>
      </c>
      <c r="G836" s="99">
        <v>30</v>
      </c>
      <c r="H836" s="99">
        <v>0</v>
      </c>
      <c r="I836" s="99">
        <v>0</v>
      </c>
      <c r="J836" s="99">
        <v>0</v>
      </c>
      <c r="K836" s="99">
        <v>0</v>
      </c>
      <c r="L836" s="99">
        <v>0</v>
      </c>
      <c r="M836" s="99">
        <v>0</v>
      </c>
      <c r="N836" s="99">
        <v>0.49099999999999999</v>
      </c>
      <c r="O836" s="99">
        <v>6466</v>
      </c>
      <c r="P836" s="99">
        <v>17517</v>
      </c>
      <c r="Q836" s="99">
        <v>3174.806</v>
      </c>
      <c r="R836" s="99">
        <v>124896</v>
      </c>
      <c r="S836" s="100">
        <v>159.97260273972603</v>
      </c>
    </row>
    <row r="837" spans="1:19" ht="42" x14ac:dyDescent="0.25">
      <c r="A837" s="97">
        <v>12</v>
      </c>
      <c r="B837" s="99" t="s">
        <v>1867</v>
      </c>
      <c r="C837" s="101">
        <v>23771</v>
      </c>
      <c r="D837" s="99" t="s">
        <v>2823</v>
      </c>
      <c r="E837" s="99" t="s">
        <v>949</v>
      </c>
      <c r="F837" s="99" t="s">
        <v>954</v>
      </c>
      <c r="G837" s="99">
        <v>44</v>
      </c>
      <c r="H837" s="99">
        <v>0</v>
      </c>
      <c r="I837" s="99">
        <v>0</v>
      </c>
      <c r="J837" s="99">
        <v>0</v>
      </c>
      <c r="K837" s="99">
        <v>0</v>
      </c>
      <c r="L837" s="99">
        <v>0</v>
      </c>
      <c r="M837" s="99">
        <v>0</v>
      </c>
      <c r="N837" s="99">
        <v>0.55349999999999999</v>
      </c>
      <c r="O837" s="99">
        <v>4774</v>
      </c>
      <c r="P837" s="99">
        <v>14299</v>
      </c>
      <c r="Q837" s="99">
        <v>2401.0830000000001</v>
      </c>
      <c r="R837" s="99">
        <v>87245</v>
      </c>
      <c r="S837" s="100">
        <v>89.034869240348698</v>
      </c>
    </row>
    <row r="838" spans="1:19" x14ac:dyDescent="0.25">
      <c r="A838" s="97">
        <v>12</v>
      </c>
      <c r="B838" s="99" t="s">
        <v>1867</v>
      </c>
      <c r="C838" s="101">
        <v>11438</v>
      </c>
      <c r="D838" s="99" t="s">
        <v>2816</v>
      </c>
      <c r="E838" s="99" t="s">
        <v>949</v>
      </c>
      <c r="F838" s="99" t="s">
        <v>954</v>
      </c>
      <c r="G838" s="99">
        <v>82</v>
      </c>
      <c r="H838" s="99">
        <v>0</v>
      </c>
      <c r="I838" s="99">
        <v>0</v>
      </c>
      <c r="J838" s="99">
        <v>0</v>
      </c>
      <c r="K838" s="99">
        <v>0</v>
      </c>
      <c r="L838" s="99">
        <v>0</v>
      </c>
      <c r="M838" s="99">
        <v>0</v>
      </c>
      <c r="N838" s="99">
        <v>0.4506</v>
      </c>
      <c r="O838" s="99">
        <v>10625</v>
      </c>
      <c r="P838" s="99">
        <v>28994</v>
      </c>
      <c r="Q838" s="99">
        <v>4782.6827999999996</v>
      </c>
      <c r="R838" s="99">
        <v>130575</v>
      </c>
      <c r="S838" s="100">
        <v>96.872702973605072</v>
      </c>
    </row>
    <row r="839" spans="1:19" x14ac:dyDescent="0.25">
      <c r="A839" s="97">
        <v>12</v>
      </c>
      <c r="B839" s="99" t="s">
        <v>1867</v>
      </c>
      <c r="C839" s="101">
        <v>11440</v>
      </c>
      <c r="D839" s="99" t="s">
        <v>2818</v>
      </c>
      <c r="E839" s="99" t="s">
        <v>949</v>
      </c>
      <c r="F839" s="99" t="s">
        <v>954</v>
      </c>
      <c r="G839" s="99">
        <v>36</v>
      </c>
      <c r="H839" s="99">
        <v>0</v>
      </c>
      <c r="I839" s="99">
        <v>0</v>
      </c>
      <c r="J839" s="99">
        <v>0</v>
      </c>
      <c r="K839" s="99">
        <v>0</v>
      </c>
      <c r="L839" s="99">
        <v>0</v>
      </c>
      <c r="M839" s="99">
        <v>0</v>
      </c>
      <c r="N839" s="99">
        <v>0.48259999999999997</v>
      </c>
      <c r="O839" s="99">
        <v>4481</v>
      </c>
      <c r="P839" s="99">
        <v>12871</v>
      </c>
      <c r="Q839" s="99">
        <v>2162.6286</v>
      </c>
      <c r="R839" s="99">
        <v>104499</v>
      </c>
      <c r="S839" s="100">
        <v>97.952815829528163</v>
      </c>
    </row>
    <row r="840" spans="1:19" x14ac:dyDescent="0.25">
      <c r="A840" s="97">
        <v>12</v>
      </c>
      <c r="B840" s="99" t="s">
        <v>1867</v>
      </c>
      <c r="C840" s="101">
        <v>11439</v>
      </c>
      <c r="D840" s="99" t="s">
        <v>2817</v>
      </c>
      <c r="E840" s="99" t="s">
        <v>949</v>
      </c>
      <c r="F840" s="99" t="s">
        <v>954</v>
      </c>
      <c r="G840" s="99">
        <v>42</v>
      </c>
      <c r="H840" s="99">
        <v>0</v>
      </c>
      <c r="I840" s="99">
        <v>0</v>
      </c>
      <c r="J840" s="99">
        <v>0</v>
      </c>
      <c r="K840" s="99">
        <v>0</v>
      </c>
      <c r="L840" s="99">
        <v>0</v>
      </c>
      <c r="M840" s="99">
        <v>0</v>
      </c>
      <c r="N840" s="99">
        <v>0.44269999999999998</v>
      </c>
      <c r="O840" s="99">
        <v>5696</v>
      </c>
      <c r="P840" s="99">
        <v>15840</v>
      </c>
      <c r="Q840" s="99">
        <v>2521.62</v>
      </c>
      <c r="R840" s="99">
        <v>93053</v>
      </c>
      <c r="S840" s="100">
        <v>103.32681017612525</v>
      </c>
    </row>
    <row r="841" spans="1:19" x14ac:dyDescent="0.25">
      <c r="A841" s="97">
        <v>12</v>
      </c>
      <c r="B841" s="99" t="s">
        <v>1867</v>
      </c>
      <c r="C841" s="101">
        <v>11441</v>
      </c>
      <c r="D841" s="99" t="s">
        <v>2819</v>
      </c>
      <c r="E841" s="99" t="s">
        <v>949</v>
      </c>
      <c r="F841" s="99" t="s">
        <v>954</v>
      </c>
      <c r="G841" s="99">
        <v>38</v>
      </c>
      <c r="H841" s="99">
        <v>0</v>
      </c>
      <c r="I841" s="99">
        <v>0</v>
      </c>
      <c r="J841" s="99">
        <v>0</v>
      </c>
      <c r="K841" s="99">
        <v>0</v>
      </c>
      <c r="L841" s="99">
        <v>0</v>
      </c>
      <c r="M841" s="99">
        <v>0</v>
      </c>
      <c r="N841" s="99">
        <v>0.50609999999999999</v>
      </c>
      <c r="O841" s="99">
        <v>3617</v>
      </c>
      <c r="P841" s="99">
        <v>9115</v>
      </c>
      <c r="Q841" s="99">
        <v>1843.24</v>
      </c>
      <c r="R841" s="99">
        <v>58700</v>
      </c>
      <c r="S841" s="100">
        <v>65.717375630857973</v>
      </c>
    </row>
    <row r="842" spans="1:19" x14ac:dyDescent="0.25">
      <c r="A842" s="97">
        <v>12</v>
      </c>
      <c r="B842" s="99" t="s">
        <v>1867</v>
      </c>
      <c r="C842" s="101">
        <v>11442</v>
      </c>
      <c r="D842" s="99" t="s">
        <v>2820</v>
      </c>
      <c r="E842" s="99" t="s">
        <v>949</v>
      </c>
      <c r="F842" s="99" t="s">
        <v>954</v>
      </c>
      <c r="G842" s="99">
        <v>35</v>
      </c>
      <c r="H842" s="99">
        <v>0</v>
      </c>
      <c r="I842" s="99">
        <v>0</v>
      </c>
      <c r="J842" s="99">
        <v>0</v>
      </c>
      <c r="K842" s="99">
        <v>0</v>
      </c>
      <c r="L842" s="99">
        <v>0</v>
      </c>
      <c r="M842" s="99">
        <v>0</v>
      </c>
      <c r="N842" s="99">
        <v>0.44190000000000002</v>
      </c>
      <c r="O842" s="99">
        <v>3716</v>
      </c>
      <c r="P842" s="99">
        <v>9923</v>
      </c>
      <c r="Q842" s="99">
        <v>1642.1004</v>
      </c>
      <c r="R842" s="99">
        <v>96152</v>
      </c>
      <c r="S842" s="100">
        <v>77.675146771037177</v>
      </c>
    </row>
    <row r="843" spans="1:19" x14ac:dyDescent="0.25">
      <c r="A843" s="97">
        <v>12</v>
      </c>
      <c r="B843" s="99" t="s">
        <v>1881</v>
      </c>
      <c r="C843" s="101">
        <v>10748</v>
      </c>
      <c r="D843" s="99" t="s">
        <v>2824</v>
      </c>
      <c r="E843" s="99" t="s">
        <v>982</v>
      </c>
      <c r="F843" s="99" t="s">
        <v>1009</v>
      </c>
      <c r="G843" s="99">
        <v>504</v>
      </c>
      <c r="H843" s="99">
        <v>30</v>
      </c>
      <c r="I843" s="99">
        <v>14</v>
      </c>
      <c r="J843" s="99">
        <v>0</v>
      </c>
      <c r="K843" s="99">
        <v>0</v>
      </c>
      <c r="L843" s="99">
        <v>44</v>
      </c>
      <c r="M843" s="99">
        <v>7</v>
      </c>
      <c r="N843" s="99">
        <v>1.3171999999999999</v>
      </c>
      <c r="O843" s="99">
        <v>31539</v>
      </c>
      <c r="P843" s="99">
        <v>183692</v>
      </c>
      <c r="Q843" s="99">
        <v>41543.1708</v>
      </c>
      <c r="R843" s="99">
        <v>486256</v>
      </c>
      <c r="S843" s="100">
        <v>99.854316155686021</v>
      </c>
    </row>
    <row r="844" spans="1:19" ht="42" x14ac:dyDescent="0.25">
      <c r="A844" s="97">
        <v>12</v>
      </c>
      <c r="B844" s="99" t="s">
        <v>1881</v>
      </c>
      <c r="C844" s="101">
        <v>11460</v>
      </c>
      <c r="D844" s="99" t="s">
        <v>2834</v>
      </c>
      <c r="E844" s="99" t="s">
        <v>949</v>
      </c>
      <c r="F844" s="99" t="s">
        <v>957</v>
      </c>
      <c r="G844" s="99">
        <v>80</v>
      </c>
      <c r="H844" s="99">
        <v>0</v>
      </c>
      <c r="I844" s="99">
        <v>1</v>
      </c>
      <c r="J844" s="99">
        <v>0</v>
      </c>
      <c r="K844" s="99">
        <v>0</v>
      </c>
      <c r="L844" s="99">
        <v>1</v>
      </c>
      <c r="M844" s="99">
        <v>2</v>
      </c>
      <c r="N844" s="99">
        <v>0.6593</v>
      </c>
      <c r="O844" s="99">
        <v>7004</v>
      </c>
      <c r="P844" s="99">
        <v>29255</v>
      </c>
      <c r="Q844" s="99">
        <v>4617.7371999999996</v>
      </c>
      <c r="R844" s="99">
        <v>132747</v>
      </c>
      <c r="S844" s="100">
        <v>100.18835616438356</v>
      </c>
    </row>
    <row r="845" spans="1:19" x14ac:dyDescent="0.25">
      <c r="A845" s="97">
        <v>12</v>
      </c>
      <c r="B845" s="99" t="s">
        <v>1881</v>
      </c>
      <c r="C845" s="101">
        <v>11423</v>
      </c>
      <c r="D845" s="99" t="s">
        <v>2825</v>
      </c>
      <c r="E845" s="99" t="s">
        <v>949</v>
      </c>
      <c r="F845" s="99" t="s">
        <v>950</v>
      </c>
      <c r="G845" s="99">
        <v>104</v>
      </c>
      <c r="H845" s="99">
        <v>0</v>
      </c>
      <c r="I845" s="99">
        <v>0</v>
      </c>
      <c r="J845" s="99">
        <v>0</v>
      </c>
      <c r="K845" s="99">
        <v>0</v>
      </c>
      <c r="L845" s="99">
        <v>0</v>
      </c>
      <c r="M845" s="99">
        <v>1</v>
      </c>
      <c r="N845" s="99">
        <v>0.51229999999999998</v>
      </c>
      <c r="O845" s="99">
        <v>6723</v>
      </c>
      <c r="P845" s="99">
        <v>23543</v>
      </c>
      <c r="Q845" s="99">
        <v>3447.63</v>
      </c>
      <c r="R845" s="99">
        <v>156686</v>
      </c>
      <c r="S845" s="100">
        <v>62.020547945205479</v>
      </c>
    </row>
    <row r="846" spans="1:19" x14ac:dyDescent="0.25">
      <c r="A846" s="97">
        <v>12</v>
      </c>
      <c r="B846" s="99" t="s">
        <v>1881</v>
      </c>
      <c r="C846" s="101">
        <v>11464</v>
      </c>
      <c r="D846" s="99" t="s">
        <v>2835</v>
      </c>
      <c r="E846" s="99" t="s">
        <v>949</v>
      </c>
      <c r="F846" s="99" t="s">
        <v>954</v>
      </c>
      <c r="G846" s="99">
        <v>32</v>
      </c>
      <c r="H846" s="99">
        <v>0</v>
      </c>
      <c r="I846" s="99">
        <v>0</v>
      </c>
      <c r="J846" s="99">
        <v>0</v>
      </c>
      <c r="K846" s="99">
        <v>0</v>
      </c>
      <c r="L846" s="99">
        <v>0</v>
      </c>
      <c r="M846" s="99">
        <v>0</v>
      </c>
      <c r="N846" s="99">
        <v>0.51529999999999998</v>
      </c>
      <c r="O846" s="99">
        <v>2504</v>
      </c>
      <c r="P846" s="99">
        <v>8120</v>
      </c>
      <c r="Q846" s="99">
        <v>1290.3112000000001</v>
      </c>
      <c r="R846" s="99">
        <v>48546</v>
      </c>
      <c r="S846" s="100">
        <v>69.520547945205479</v>
      </c>
    </row>
    <row r="847" spans="1:19" x14ac:dyDescent="0.25">
      <c r="A847" s="97">
        <v>12</v>
      </c>
      <c r="B847" s="99" t="s">
        <v>1881</v>
      </c>
      <c r="C847" s="101">
        <v>11427</v>
      </c>
      <c r="D847" s="99" t="s">
        <v>2829</v>
      </c>
      <c r="E847" s="99" t="s">
        <v>949</v>
      </c>
      <c r="F847" s="99" t="s">
        <v>954</v>
      </c>
      <c r="G847" s="99">
        <v>30</v>
      </c>
      <c r="H847" s="99">
        <v>0</v>
      </c>
      <c r="I847" s="99">
        <v>0</v>
      </c>
      <c r="J847" s="99">
        <v>0</v>
      </c>
      <c r="K847" s="99">
        <v>0</v>
      </c>
      <c r="L847" s="99">
        <v>0</v>
      </c>
      <c r="M847" s="99">
        <v>0</v>
      </c>
      <c r="N847" s="99">
        <v>0.50590000000000002</v>
      </c>
      <c r="O847" s="99">
        <v>2808</v>
      </c>
      <c r="P847" s="99">
        <v>7278</v>
      </c>
      <c r="Q847" s="99">
        <v>1420.5672</v>
      </c>
      <c r="R847" s="99">
        <v>63669</v>
      </c>
      <c r="S847" s="100">
        <v>66.465753424657535</v>
      </c>
    </row>
    <row r="848" spans="1:19" x14ac:dyDescent="0.25">
      <c r="A848" s="97">
        <v>12</v>
      </c>
      <c r="B848" s="99" t="s">
        <v>1881</v>
      </c>
      <c r="C848" s="101">
        <v>11425</v>
      </c>
      <c r="D848" s="99" t="s">
        <v>2827</v>
      </c>
      <c r="E848" s="99" t="s">
        <v>949</v>
      </c>
      <c r="F848" s="99" t="s">
        <v>954</v>
      </c>
      <c r="G848" s="99">
        <v>30</v>
      </c>
      <c r="H848" s="99">
        <v>0</v>
      </c>
      <c r="I848" s="99">
        <v>0</v>
      </c>
      <c r="J848" s="99">
        <v>0</v>
      </c>
      <c r="K848" s="99">
        <v>0</v>
      </c>
      <c r="L848" s="99">
        <v>0</v>
      </c>
      <c r="M848" s="99">
        <v>0</v>
      </c>
      <c r="N848" s="99">
        <v>0.4667</v>
      </c>
      <c r="O848" s="99">
        <v>2531</v>
      </c>
      <c r="P848" s="99">
        <v>7151</v>
      </c>
      <c r="Q848" s="99">
        <v>1181.2176999999999</v>
      </c>
      <c r="R848" s="99">
        <v>83264</v>
      </c>
      <c r="S848" s="100">
        <v>65.305936073059357</v>
      </c>
    </row>
    <row r="849" spans="1:19" x14ac:dyDescent="0.25">
      <c r="A849" s="97">
        <v>12</v>
      </c>
      <c r="B849" s="99" t="s">
        <v>1881</v>
      </c>
      <c r="C849" s="101">
        <v>11426</v>
      </c>
      <c r="D849" s="99" t="s">
        <v>2828</v>
      </c>
      <c r="E849" s="99" t="s">
        <v>949</v>
      </c>
      <c r="F849" s="99" t="s">
        <v>954</v>
      </c>
      <c r="G849" s="99">
        <v>42</v>
      </c>
      <c r="H849" s="99">
        <v>0</v>
      </c>
      <c r="I849" s="99">
        <v>0</v>
      </c>
      <c r="J849" s="99">
        <v>0</v>
      </c>
      <c r="K849" s="99">
        <v>0</v>
      </c>
      <c r="L849" s="99">
        <v>0</v>
      </c>
      <c r="M849" s="99">
        <v>0</v>
      </c>
      <c r="N849" s="99">
        <v>0.48</v>
      </c>
      <c r="O849" s="99">
        <v>4274</v>
      </c>
      <c r="P849" s="99">
        <v>12713</v>
      </c>
      <c r="Q849" s="99">
        <v>2009.55</v>
      </c>
      <c r="R849" s="99">
        <v>89800</v>
      </c>
      <c r="S849" s="100">
        <v>82.92889758643183</v>
      </c>
    </row>
    <row r="850" spans="1:19" x14ac:dyDescent="0.25">
      <c r="A850" s="97">
        <v>12</v>
      </c>
      <c r="B850" s="99" t="s">
        <v>1881</v>
      </c>
      <c r="C850" s="101">
        <v>11431</v>
      </c>
      <c r="D850" s="99" t="s">
        <v>2833</v>
      </c>
      <c r="E850" s="99" t="s">
        <v>949</v>
      </c>
      <c r="F850" s="99" t="s">
        <v>954</v>
      </c>
      <c r="G850" s="99">
        <v>30</v>
      </c>
      <c r="H850" s="99">
        <v>0</v>
      </c>
      <c r="I850" s="99">
        <v>0</v>
      </c>
      <c r="J850" s="99">
        <v>0</v>
      </c>
      <c r="K850" s="99">
        <v>0</v>
      </c>
      <c r="L850" s="99">
        <v>0</v>
      </c>
      <c r="M850" s="99">
        <v>0</v>
      </c>
      <c r="N850" s="99">
        <v>0.46</v>
      </c>
      <c r="O850" s="99">
        <v>2088</v>
      </c>
      <c r="P850" s="99">
        <v>6088</v>
      </c>
      <c r="Q850" s="99">
        <v>913.27</v>
      </c>
      <c r="R850" s="99">
        <v>57174</v>
      </c>
      <c r="S850" s="100">
        <v>55.598173515981735</v>
      </c>
    </row>
    <row r="851" spans="1:19" x14ac:dyDescent="0.25">
      <c r="A851" s="97">
        <v>12</v>
      </c>
      <c r="B851" s="99" t="s">
        <v>1881</v>
      </c>
      <c r="C851" s="101">
        <v>11428</v>
      </c>
      <c r="D851" s="99" t="s">
        <v>2830</v>
      </c>
      <c r="E851" s="99" t="s">
        <v>949</v>
      </c>
      <c r="F851" s="99" t="s">
        <v>954</v>
      </c>
      <c r="G851" s="99">
        <v>30</v>
      </c>
      <c r="H851" s="99">
        <v>0</v>
      </c>
      <c r="I851" s="99">
        <v>0</v>
      </c>
      <c r="J851" s="99">
        <v>0</v>
      </c>
      <c r="K851" s="99">
        <v>0</v>
      </c>
      <c r="L851" s="99">
        <v>0</v>
      </c>
      <c r="M851" s="99">
        <v>0</v>
      </c>
      <c r="N851" s="99">
        <v>0.44</v>
      </c>
      <c r="O851" s="99">
        <v>1655</v>
      </c>
      <c r="P851" s="99">
        <v>5775</v>
      </c>
      <c r="Q851" s="99">
        <v>725.22</v>
      </c>
      <c r="R851" s="99">
        <v>43786</v>
      </c>
      <c r="S851" s="100">
        <v>52.739726027397261</v>
      </c>
    </row>
    <row r="852" spans="1:19" x14ac:dyDescent="0.25">
      <c r="A852" s="97">
        <v>12</v>
      </c>
      <c r="B852" s="99" t="s">
        <v>1881</v>
      </c>
      <c r="C852" s="101">
        <v>11430</v>
      </c>
      <c r="D852" s="99" t="s">
        <v>2832</v>
      </c>
      <c r="E852" s="99" t="s">
        <v>949</v>
      </c>
      <c r="F852" s="99" t="s">
        <v>954</v>
      </c>
      <c r="G852" s="99">
        <v>49</v>
      </c>
      <c r="H852" s="99">
        <v>0</v>
      </c>
      <c r="I852" s="99">
        <v>0</v>
      </c>
      <c r="J852" s="99">
        <v>0</v>
      </c>
      <c r="K852" s="99">
        <v>0</v>
      </c>
      <c r="L852" s="99">
        <v>0</v>
      </c>
      <c r="M852" s="99">
        <v>0</v>
      </c>
      <c r="N852" s="99">
        <v>0.46479999999999999</v>
      </c>
      <c r="O852" s="99">
        <v>5954</v>
      </c>
      <c r="P852" s="99">
        <v>18271</v>
      </c>
      <c r="Q852" s="99">
        <v>2767.4191999999998</v>
      </c>
      <c r="R852" s="99">
        <v>108725</v>
      </c>
      <c r="S852" s="100">
        <v>102.15823315627621</v>
      </c>
    </row>
    <row r="853" spans="1:19" x14ac:dyDescent="0.25">
      <c r="A853" s="97">
        <v>12</v>
      </c>
      <c r="B853" s="99" t="s">
        <v>1881</v>
      </c>
      <c r="C853" s="101">
        <v>11429</v>
      </c>
      <c r="D853" s="99" t="s">
        <v>2831</v>
      </c>
      <c r="E853" s="99" t="s">
        <v>949</v>
      </c>
      <c r="F853" s="99" t="s">
        <v>954</v>
      </c>
      <c r="G853" s="99">
        <v>62</v>
      </c>
      <c r="H853" s="99">
        <v>0</v>
      </c>
      <c r="I853" s="99">
        <v>0</v>
      </c>
      <c r="J853" s="99">
        <v>0</v>
      </c>
      <c r="K853" s="99">
        <v>0</v>
      </c>
      <c r="L853" s="99">
        <v>0</v>
      </c>
      <c r="M853" s="99">
        <v>1</v>
      </c>
      <c r="N853" s="99">
        <v>0.50439999999999996</v>
      </c>
      <c r="O853" s="99">
        <v>5620</v>
      </c>
      <c r="P853" s="99">
        <v>18910</v>
      </c>
      <c r="Q853" s="99">
        <v>2834.7280000000001</v>
      </c>
      <c r="R853" s="99">
        <v>95573</v>
      </c>
      <c r="S853" s="100">
        <v>83.561643835616437</v>
      </c>
    </row>
    <row r="854" spans="1:19" x14ac:dyDescent="0.25">
      <c r="A854" s="97">
        <v>12</v>
      </c>
      <c r="B854" s="99" t="s">
        <v>1881</v>
      </c>
      <c r="C854" s="101">
        <v>11424</v>
      </c>
      <c r="D854" s="99" t="s">
        <v>2826</v>
      </c>
      <c r="E854" s="99" t="s">
        <v>949</v>
      </c>
      <c r="F854" s="99" t="s">
        <v>954</v>
      </c>
      <c r="G854" s="99">
        <v>44</v>
      </c>
      <c r="H854" s="99">
        <v>0</v>
      </c>
      <c r="I854" s="99">
        <v>0</v>
      </c>
      <c r="J854" s="99">
        <v>0</v>
      </c>
      <c r="K854" s="99">
        <v>0</v>
      </c>
      <c r="L854" s="99">
        <v>0</v>
      </c>
      <c r="M854" s="99">
        <v>0</v>
      </c>
      <c r="N854" s="99">
        <v>0.505</v>
      </c>
      <c r="O854" s="99">
        <v>3892</v>
      </c>
      <c r="P854" s="99">
        <v>11446</v>
      </c>
      <c r="Q854" s="99">
        <v>1767.68</v>
      </c>
      <c r="R854" s="99">
        <v>94569</v>
      </c>
      <c r="S854" s="100">
        <v>71.270236612702362</v>
      </c>
    </row>
    <row r="855" spans="1:19" x14ac:dyDescent="0.25">
      <c r="A855" s="97">
        <v>12</v>
      </c>
      <c r="B855" s="99" t="s">
        <v>1894</v>
      </c>
      <c r="C855" s="101">
        <v>10747</v>
      </c>
      <c r="D855" s="99" t="s">
        <v>2836</v>
      </c>
      <c r="E855" s="99" t="s">
        <v>982</v>
      </c>
      <c r="F855" s="99" t="s">
        <v>1009</v>
      </c>
      <c r="G855" s="99">
        <v>445</v>
      </c>
      <c r="H855" s="99">
        <v>14</v>
      </c>
      <c r="I855" s="99">
        <v>10</v>
      </c>
      <c r="J855" s="99">
        <v>0</v>
      </c>
      <c r="K855" s="99">
        <v>11</v>
      </c>
      <c r="L855" s="99">
        <v>35</v>
      </c>
      <c r="M855" s="99">
        <v>11</v>
      </c>
      <c r="N855" s="99">
        <v>1.2152000000000001</v>
      </c>
      <c r="O855" s="99">
        <v>36099</v>
      </c>
      <c r="P855" s="99">
        <v>169754</v>
      </c>
      <c r="Q855" s="99">
        <v>43867.5</v>
      </c>
      <c r="R855" s="99">
        <v>530420</v>
      </c>
      <c r="S855" s="100">
        <v>104.51223641680775</v>
      </c>
    </row>
    <row r="856" spans="1:19" x14ac:dyDescent="0.25">
      <c r="A856" s="97">
        <v>12</v>
      </c>
      <c r="B856" s="99" t="s">
        <v>1894</v>
      </c>
      <c r="C856" s="101">
        <v>11417</v>
      </c>
      <c r="D856" s="99" t="s">
        <v>2840</v>
      </c>
      <c r="E856" s="99" t="s">
        <v>949</v>
      </c>
      <c r="F856" s="99" t="s">
        <v>957</v>
      </c>
      <c r="G856" s="99">
        <v>90</v>
      </c>
      <c r="H856" s="99">
        <v>0</v>
      </c>
      <c r="I856" s="99">
        <v>0</v>
      </c>
      <c r="J856" s="99">
        <v>0</v>
      </c>
      <c r="K856" s="99">
        <v>0</v>
      </c>
      <c r="L856" s="99">
        <v>0</v>
      </c>
      <c r="M856" s="99">
        <v>2</v>
      </c>
      <c r="N856" s="99">
        <v>0.57689999999999997</v>
      </c>
      <c r="O856" s="99">
        <v>7715</v>
      </c>
      <c r="P856" s="99">
        <v>23600</v>
      </c>
      <c r="Q856" s="99">
        <v>4450.78</v>
      </c>
      <c r="R856" s="99">
        <v>183087</v>
      </c>
      <c r="S856" s="100">
        <v>71.841704718417049</v>
      </c>
    </row>
    <row r="857" spans="1:19" x14ac:dyDescent="0.25">
      <c r="A857" s="97">
        <v>12</v>
      </c>
      <c r="B857" s="99" t="s">
        <v>1894</v>
      </c>
      <c r="C857" s="101">
        <v>11416</v>
      </c>
      <c r="D857" s="99" t="s">
        <v>2839</v>
      </c>
      <c r="E857" s="99" t="s">
        <v>949</v>
      </c>
      <c r="F857" s="99" t="s">
        <v>950</v>
      </c>
      <c r="G857" s="99">
        <v>30</v>
      </c>
      <c r="H857" s="99">
        <v>0</v>
      </c>
      <c r="I857" s="99">
        <v>0</v>
      </c>
      <c r="J857" s="99">
        <v>0</v>
      </c>
      <c r="K857" s="99">
        <v>0</v>
      </c>
      <c r="L857" s="99">
        <v>0</v>
      </c>
      <c r="M857" s="99">
        <v>1</v>
      </c>
      <c r="N857" s="99">
        <v>0.46300000000000002</v>
      </c>
      <c r="O857" s="99">
        <v>2872</v>
      </c>
      <c r="P857" s="99">
        <v>8062</v>
      </c>
      <c r="Q857" s="99">
        <v>1329.74</v>
      </c>
      <c r="R857" s="99">
        <v>94913</v>
      </c>
      <c r="S857" s="100">
        <v>73.625570776255714</v>
      </c>
    </row>
    <row r="858" spans="1:19" x14ac:dyDescent="0.25">
      <c r="A858" s="97">
        <v>12</v>
      </c>
      <c r="B858" s="99" t="s">
        <v>1894</v>
      </c>
      <c r="C858" s="101">
        <v>11414</v>
      </c>
      <c r="D858" s="99" t="s">
        <v>2837</v>
      </c>
      <c r="E858" s="99" t="s">
        <v>949</v>
      </c>
      <c r="F858" s="99" t="s">
        <v>954</v>
      </c>
      <c r="G858" s="99">
        <v>30</v>
      </c>
      <c r="H858" s="99">
        <v>0</v>
      </c>
      <c r="I858" s="99">
        <v>0</v>
      </c>
      <c r="J858" s="99">
        <v>0</v>
      </c>
      <c r="K858" s="99">
        <v>0</v>
      </c>
      <c r="L858" s="99">
        <v>0</v>
      </c>
      <c r="M858" s="99">
        <v>1</v>
      </c>
      <c r="N858" s="99">
        <v>0.50880000000000003</v>
      </c>
      <c r="O858" s="99">
        <v>2900</v>
      </c>
      <c r="P858" s="99">
        <v>6242</v>
      </c>
      <c r="Q858" s="99">
        <v>1475.52</v>
      </c>
      <c r="R858" s="99">
        <v>77085</v>
      </c>
      <c r="S858" s="100">
        <v>57.00456621004566</v>
      </c>
    </row>
    <row r="859" spans="1:19" x14ac:dyDescent="0.25">
      <c r="A859" s="97">
        <v>12</v>
      </c>
      <c r="B859" s="99" t="s">
        <v>1894</v>
      </c>
      <c r="C859" s="101">
        <v>11415</v>
      </c>
      <c r="D859" s="99" t="s">
        <v>2838</v>
      </c>
      <c r="E859" s="99" t="s">
        <v>949</v>
      </c>
      <c r="F859" s="99" t="s">
        <v>954</v>
      </c>
      <c r="G859" s="99">
        <v>30</v>
      </c>
      <c r="H859" s="99">
        <v>0</v>
      </c>
      <c r="I859" s="99">
        <v>0</v>
      </c>
      <c r="J859" s="99">
        <v>0</v>
      </c>
      <c r="K859" s="99">
        <v>0</v>
      </c>
      <c r="L859" s="99">
        <v>0</v>
      </c>
      <c r="M859" s="99">
        <v>1</v>
      </c>
      <c r="N859" s="99">
        <v>0.49399999999999999</v>
      </c>
      <c r="O859" s="99">
        <v>3235</v>
      </c>
      <c r="P859" s="99">
        <v>7853</v>
      </c>
      <c r="Q859" s="99">
        <v>1562.2</v>
      </c>
      <c r="R859" s="99">
        <v>86227</v>
      </c>
      <c r="S859" s="100">
        <v>71.716894977168948</v>
      </c>
    </row>
    <row r="860" spans="1:19" x14ac:dyDescent="0.25">
      <c r="A860" s="97">
        <v>12</v>
      </c>
      <c r="B860" s="99" t="s">
        <v>1894</v>
      </c>
      <c r="C860" s="101">
        <v>11421</v>
      </c>
      <c r="D860" s="99" t="s">
        <v>2844</v>
      </c>
      <c r="E860" s="99" t="s">
        <v>949</v>
      </c>
      <c r="F860" s="99" t="s">
        <v>954</v>
      </c>
      <c r="G860" s="99">
        <v>30</v>
      </c>
      <c r="H860" s="99">
        <v>0</v>
      </c>
      <c r="I860" s="99">
        <v>0</v>
      </c>
      <c r="J860" s="99">
        <v>0</v>
      </c>
      <c r="K860" s="99">
        <v>0</v>
      </c>
      <c r="L860" s="99">
        <v>0</v>
      </c>
      <c r="M860" s="99">
        <v>1</v>
      </c>
      <c r="N860" s="99">
        <v>0.46820000000000001</v>
      </c>
      <c r="O860" s="99">
        <v>2618</v>
      </c>
      <c r="P860" s="99">
        <v>6392</v>
      </c>
      <c r="Q860" s="99">
        <v>1225.7475999999999</v>
      </c>
      <c r="R860" s="99">
        <v>73525</v>
      </c>
      <c r="S860" s="100">
        <v>58.374429223744293</v>
      </c>
    </row>
    <row r="861" spans="1:19" x14ac:dyDescent="0.25">
      <c r="A861" s="97">
        <v>12</v>
      </c>
      <c r="B861" s="99" t="s">
        <v>1894</v>
      </c>
      <c r="C861" s="101">
        <v>11418</v>
      </c>
      <c r="D861" s="99" t="s">
        <v>2841</v>
      </c>
      <c r="E861" s="99" t="s">
        <v>949</v>
      </c>
      <c r="F861" s="99" t="s">
        <v>954</v>
      </c>
      <c r="G861" s="99">
        <v>30</v>
      </c>
      <c r="H861" s="99">
        <v>0</v>
      </c>
      <c r="I861" s="99">
        <v>0</v>
      </c>
      <c r="J861" s="99">
        <v>0</v>
      </c>
      <c r="K861" s="99">
        <v>0</v>
      </c>
      <c r="L861" s="99">
        <v>0</v>
      </c>
      <c r="M861" s="99">
        <v>1</v>
      </c>
      <c r="N861" s="99">
        <v>0.47389999999999999</v>
      </c>
      <c r="O861" s="99">
        <v>3992</v>
      </c>
      <c r="P861" s="99">
        <v>9779</v>
      </c>
      <c r="Q861" s="99">
        <v>1891.81</v>
      </c>
      <c r="R861" s="99">
        <v>114575</v>
      </c>
      <c r="S861" s="100">
        <v>89.305936073059357</v>
      </c>
    </row>
    <row r="862" spans="1:19" x14ac:dyDescent="0.25">
      <c r="A862" s="97">
        <v>12</v>
      </c>
      <c r="B862" s="99" t="s">
        <v>1894</v>
      </c>
      <c r="C862" s="101">
        <v>11420</v>
      </c>
      <c r="D862" s="99" t="s">
        <v>2843</v>
      </c>
      <c r="E862" s="99" t="s">
        <v>949</v>
      </c>
      <c r="F862" s="99" t="s">
        <v>954</v>
      </c>
      <c r="G862" s="99">
        <v>30</v>
      </c>
      <c r="H862" s="99">
        <v>0</v>
      </c>
      <c r="I862" s="99">
        <v>0</v>
      </c>
      <c r="J862" s="99">
        <v>0</v>
      </c>
      <c r="K862" s="99">
        <v>0</v>
      </c>
      <c r="L862" s="99">
        <v>0</v>
      </c>
      <c r="M862" s="99">
        <v>1</v>
      </c>
      <c r="N862" s="99">
        <v>0.46673924822214702</v>
      </c>
      <c r="O862" s="99">
        <v>2953</v>
      </c>
      <c r="P862" s="99">
        <v>6153</v>
      </c>
      <c r="Q862" s="99">
        <v>1378.2809999999999</v>
      </c>
      <c r="R862" s="99">
        <v>88409</v>
      </c>
      <c r="S862" s="100">
        <v>56.19178082191781</v>
      </c>
    </row>
    <row r="863" spans="1:19" x14ac:dyDescent="0.25">
      <c r="A863" s="97">
        <v>12</v>
      </c>
      <c r="B863" s="99" t="s">
        <v>1894</v>
      </c>
      <c r="C863" s="101">
        <v>11422</v>
      </c>
      <c r="D863" s="99" t="s">
        <v>2845</v>
      </c>
      <c r="E863" s="99" t="s">
        <v>949</v>
      </c>
      <c r="F863" s="99" t="s">
        <v>954</v>
      </c>
      <c r="G863" s="99">
        <v>30</v>
      </c>
      <c r="H863" s="99">
        <v>0</v>
      </c>
      <c r="I863" s="99">
        <v>0</v>
      </c>
      <c r="J863" s="99">
        <v>0</v>
      </c>
      <c r="K863" s="99">
        <v>0</v>
      </c>
      <c r="L863" s="99">
        <v>0</v>
      </c>
      <c r="M863" s="99">
        <v>1</v>
      </c>
      <c r="N863" s="99">
        <v>0.44400000000000001</v>
      </c>
      <c r="O863" s="99">
        <v>4832</v>
      </c>
      <c r="P863" s="99">
        <v>11148</v>
      </c>
      <c r="Q863" s="99">
        <v>2050.83</v>
      </c>
      <c r="R863" s="99">
        <v>97015</v>
      </c>
      <c r="S863" s="100">
        <v>101.8082191780822</v>
      </c>
    </row>
    <row r="864" spans="1:19" x14ac:dyDescent="0.25">
      <c r="A864" s="97">
        <v>12</v>
      </c>
      <c r="B864" s="99" t="s">
        <v>1894</v>
      </c>
      <c r="C864" s="101">
        <v>11419</v>
      </c>
      <c r="D864" s="99" t="s">
        <v>2842</v>
      </c>
      <c r="E864" s="99" t="s">
        <v>949</v>
      </c>
      <c r="F864" s="99" t="s">
        <v>954</v>
      </c>
      <c r="G864" s="99">
        <v>30</v>
      </c>
      <c r="H864" s="99">
        <v>0</v>
      </c>
      <c r="I864" s="99">
        <v>0</v>
      </c>
      <c r="J864" s="99">
        <v>0</v>
      </c>
      <c r="K864" s="99">
        <v>0</v>
      </c>
      <c r="L864" s="99">
        <v>0</v>
      </c>
      <c r="M864" s="99">
        <v>1</v>
      </c>
      <c r="N864" s="99">
        <v>0.48599999999999999</v>
      </c>
      <c r="O864" s="99">
        <v>1754</v>
      </c>
      <c r="P864" s="99">
        <v>4059</v>
      </c>
      <c r="Q864" s="99">
        <v>852.44399999999996</v>
      </c>
      <c r="R864" s="99">
        <v>53529</v>
      </c>
      <c r="S864" s="100">
        <v>37.06849315068493</v>
      </c>
    </row>
    <row r="865" spans="1:19" ht="42" x14ac:dyDescent="0.25">
      <c r="A865" s="97">
        <v>12</v>
      </c>
      <c r="B865" s="99" t="s">
        <v>1894</v>
      </c>
      <c r="C865" s="101">
        <v>24673</v>
      </c>
      <c r="D865" s="99" t="s">
        <v>2846</v>
      </c>
      <c r="E865" s="99" t="s">
        <v>949</v>
      </c>
      <c r="F865" s="99" t="s">
        <v>976</v>
      </c>
      <c r="G865" s="99">
        <v>30</v>
      </c>
      <c r="H865" s="99">
        <v>0</v>
      </c>
      <c r="I865" s="99">
        <v>0</v>
      </c>
      <c r="J865" s="99">
        <v>0</v>
      </c>
      <c r="K865" s="99">
        <v>0</v>
      </c>
      <c r="L865" s="99">
        <v>0</v>
      </c>
      <c r="M865" s="99">
        <v>1</v>
      </c>
      <c r="N865" s="99">
        <v>0.49830000000000002</v>
      </c>
      <c r="O865" s="99">
        <v>2529</v>
      </c>
      <c r="P865" s="99">
        <v>5814</v>
      </c>
      <c r="Q865" s="99">
        <v>1260.2</v>
      </c>
      <c r="R865" s="99">
        <v>64190</v>
      </c>
      <c r="S865" s="100">
        <v>53.095890410958901</v>
      </c>
    </row>
    <row r="866" spans="1:19" x14ac:dyDescent="0.25">
      <c r="A866" s="97">
        <v>12</v>
      </c>
      <c r="B866" s="99" t="s">
        <v>1906</v>
      </c>
      <c r="C866" s="101">
        <v>10684</v>
      </c>
      <c r="D866" s="99" t="s">
        <v>2847</v>
      </c>
      <c r="E866" s="99" t="s">
        <v>945</v>
      </c>
      <c r="F866" s="99" t="s">
        <v>946</v>
      </c>
      <c r="G866" s="99">
        <v>479</v>
      </c>
      <c r="H866" s="99">
        <v>8</v>
      </c>
      <c r="I866" s="99">
        <v>12</v>
      </c>
      <c r="J866" s="99">
        <v>0</v>
      </c>
      <c r="K866" s="99">
        <v>33</v>
      </c>
      <c r="L866" s="99">
        <v>53</v>
      </c>
      <c r="M866" s="99">
        <v>13</v>
      </c>
      <c r="N866" s="99">
        <v>1.50978533462544</v>
      </c>
      <c r="O866" s="99">
        <v>34053</v>
      </c>
      <c r="P866" s="99">
        <v>166063</v>
      </c>
      <c r="Q866" s="99">
        <v>51412.72</v>
      </c>
      <c r="R866" s="99">
        <v>595391</v>
      </c>
      <c r="S866" s="100">
        <v>94.982697972373956</v>
      </c>
    </row>
    <row r="867" spans="1:19" x14ac:dyDescent="0.25">
      <c r="A867" s="97">
        <v>12</v>
      </c>
      <c r="B867" s="99" t="s">
        <v>1906</v>
      </c>
      <c r="C867" s="101">
        <v>10749</v>
      </c>
      <c r="D867" s="99" t="s">
        <v>2848</v>
      </c>
      <c r="E867" s="99" t="s">
        <v>982</v>
      </c>
      <c r="F867" s="99" t="s">
        <v>983</v>
      </c>
      <c r="G867" s="99">
        <v>170</v>
      </c>
      <c r="H867" s="99">
        <v>7</v>
      </c>
      <c r="I867" s="99">
        <v>6</v>
      </c>
      <c r="J867" s="99">
        <v>0</v>
      </c>
      <c r="K867" s="99">
        <v>0</v>
      </c>
      <c r="L867" s="99">
        <v>13</v>
      </c>
      <c r="M867" s="99">
        <v>3</v>
      </c>
      <c r="N867" s="99">
        <v>0.79840794190642494</v>
      </c>
      <c r="O867" s="99">
        <v>10879</v>
      </c>
      <c r="P867" s="99">
        <v>36813</v>
      </c>
      <c r="Q867" s="99">
        <v>8685.8799999999992</v>
      </c>
      <c r="R867" s="99">
        <v>183917</v>
      </c>
      <c r="S867" s="100">
        <v>59.327961321514906</v>
      </c>
    </row>
    <row r="868" spans="1:19" x14ac:dyDescent="0.25">
      <c r="A868" s="97">
        <v>12</v>
      </c>
      <c r="B868" s="99" t="s">
        <v>1906</v>
      </c>
      <c r="C868" s="101">
        <v>11434</v>
      </c>
      <c r="D868" s="99" t="s">
        <v>2851</v>
      </c>
      <c r="E868" s="99" t="s">
        <v>949</v>
      </c>
      <c r="F868" s="99" t="s">
        <v>950</v>
      </c>
      <c r="G868" s="99">
        <v>89</v>
      </c>
      <c r="H868" s="99">
        <v>0</v>
      </c>
      <c r="I868" s="99">
        <v>0</v>
      </c>
      <c r="J868" s="99">
        <v>0</v>
      </c>
      <c r="K868" s="99">
        <v>0</v>
      </c>
      <c r="L868" s="99">
        <v>0</v>
      </c>
      <c r="M868" s="99">
        <v>1</v>
      </c>
      <c r="N868" s="99">
        <v>0.49462644717800303</v>
      </c>
      <c r="O868" s="99">
        <v>11056</v>
      </c>
      <c r="P868" s="99">
        <v>23308</v>
      </c>
      <c r="Q868" s="99">
        <v>5468.59</v>
      </c>
      <c r="R868" s="99">
        <v>125865</v>
      </c>
      <c r="S868" s="100">
        <v>71.750038479298141</v>
      </c>
    </row>
    <row r="869" spans="1:19" ht="42" x14ac:dyDescent="0.25">
      <c r="A869" s="97">
        <v>12</v>
      </c>
      <c r="B869" s="99" t="s">
        <v>1906</v>
      </c>
      <c r="C869" s="101">
        <v>11461</v>
      </c>
      <c r="D869" s="99" t="s">
        <v>2852</v>
      </c>
      <c r="E869" s="99" t="s">
        <v>949</v>
      </c>
      <c r="F869" s="99" t="s">
        <v>950</v>
      </c>
      <c r="G869" s="99">
        <v>72</v>
      </c>
      <c r="H869" s="99">
        <v>0</v>
      </c>
      <c r="I869" s="99">
        <v>0</v>
      </c>
      <c r="J869" s="99">
        <v>0</v>
      </c>
      <c r="K869" s="99">
        <v>0</v>
      </c>
      <c r="L869" s="99">
        <v>0</v>
      </c>
      <c r="M869" s="99">
        <v>1</v>
      </c>
      <c r="N869" s="99">
        <v>0.4733</v>
      </c>
      <c r="O869" s="99">
        <v>7979</v>
      </c>
      <c r="P869" s="99">
        <v>23308</v>
      </c>
      <c r="Q869" s="99">
        <v>3770</v>
      </c>
      <c r="R869" s="99">
        <v>125865</v>
      </c>
      <c r="S869" s="100">
        <v>88.691019786910203</v>
      </c>
    </row>
    <row r="870" spans="1:19" x14ac:dyDescent="0.25">
      <c r="A870" s="97">
        <v>12</v>
      </c>
      <c r="B870" s="99" t="s">
        <v>1906</v>
      </c>
      <c r="C870" s="101">
        <v>24689</v>
      </c>
      <c r="D870" s="99" t="s">
        <v>2854</v>
      </c>
      <c r="E870" s="99" t="s">
        <v>949</v>
      </c>
      <c r="F870" s="99" t="s">
        <v>954</v>
      </c>
      <c r="G870" s="99">
        <v>30</v>
      </c>
      <c r="H870" s="99">
        <v>0</v>
      </c>
      <c r="I870" s="99">
        <v>0</v>
      </c>
      <c r="J870" s="99">
        <v>0</v>
      </c>
      <c r="K870" s="99">
        <v>0</v>
      </c>
      <c r="L870" s="99">
        <v>0</v>
      </c>
      <c r="M870" s="99">
        <v>0</v>
      </c>
      <c r="N870" s="99">
        <v>0.46750000000000003</v>
      </c>
      <c r="O870" s="99">
        <v>4893</v>
      </c>
      <c r="P870" s="99">
        <v>15557</v>
      </c>
      <c r="Q870" s="99">
        <v>2245</v>
      </c>
      <c r="R870" s="99">
        <v>52405</v>
      </c>
      <c r="S870" s="100">
        <v>142.07305936073058</v>
      </c>
    </row>
    <row r="871" spans="1:19" x14ac:dyDescent="0.25">
      <c r="A871" s="97">
        <v>12</v>
      </c>
      <c r="B871" s="99" t="s">
        <v>1906</v>
      </c>
      <c r="C871" s="101">
        <v>13806</v>
      </c>
      <c r="D871" s="99" t="s">
        <v>2853</v>
      </c>
      <c r="E871" s="99" t="s">
        <v>949</v>
      </c>
      <c r="F871" s="99" t="s">
        <v>954</v>
      </c>
      <c r="G871" s="99">
        <v>30</v>
      </c>
      <c r="H871" s="99">
        <v>0</v>
      </c>
      <c r="I871" s="99">
        <v>0</v>
      </c>
      <c r="J871" s="99">
        <v>0</v>
      </c>
      <c r="K871" s="99">
        <v>0</v>
      </c>
      <c r="L871" s="99">
        <v>0</v>
      </c>
      <c r="M871" s="99">
        <v>0</v>
      </c>
      <c r="N871" s="99">
        <v>0.42</v>
      </c>
      <c r="O871" s="99">
        <v>2966</v>
      </c>
      <c r="P871" s="99">
        <v>8432</v>
      </c>
      <c r="Q871" s="99">
        <v>1235</v>
      </c>
      <c r="R871" s="99">
        <v>54522</v>
      </c>
      <c r="S871" s="100">
        <v>77.004566210045667</v>
      </c>
    </row>
    <row r="872" spans="1:19" x14ac:dyDescent="0.25">
      <c r="A872" s="97">
        <v>12</v>
      </c>
      <c r="B872" s="99" t="s">
        <v>1906</v>
      </c>
      <c r="C872" s="101">
        <v>11433</v>
      </c>
      <c r="D872" s="99" t="s">
        <v>2850</v>
      </c>
      <c r="E872" s="99" t="s">
        <v>949</v>
      </c>
      <c r="F872" s="99" t="s">
        <v>954</v>
      </c>
      <c r="G872" s="99">
        <v>29</v>
      </c>
      <c r="H872" s="99">
        <v>0</v>
      </c>
      <c r="I872" s="99">
        <v>0</v>
      </c>
      <c r="J872" s="99">
        <v>0</v>
      </c>
      <c r="K872" s="99">
        <v>0</v>
      </c>
      <c r="L872" s="99">
        <v>0</v>
      </c>
      <c r="M872" s="99">
        <v>0</v>
      </c>
      <c r="N872" s="99">
        <v>0.44</v>
      </c>
      <c r="O872" s="99">
        <v>3228</v>
      </c>
      <c r="P872" s="99">
        <v>9042</v>
      </c>
      <c r="Q872" s="99">
        <v>1406</v>
      </c>
      <c r="R872" s="99">
        <v>60375</v>
      </c>
      <c r="S872" s="100">
        <v>85.422768068020787</v>
      </c>
    </row>
    <row r="873" spans="1:19" x14ac:dyDescent="0.25">
      <c r="A873" s="97">
        <v>12</v>
      </c>
      <c r="B873" s="99" t="s">
        <v>1906</v>
      </c>
      <c r="C873" s="101">
        <v>11432</v>
      </c>
      <c r="D873" s="99" t="s">
        <v>2849</v>
      </c>
      <c r="E873" s="99" t="s">
        <v>949</v>
      </c>
      <c r="F873" s="99" t="s">
        <v>954</v>
      </c>
      <c r="G873" s="99">
        <v>60</v>
      </c>
      <c r="H873" s="99">
        <v>0</v>
      </c>
      <c r="I873" s="99">
        <v>0</v>
      </c>
      <c r="J873" s="99">
        <v>0</v>
      </c>
      <c r="K873" s="99">
        <v>0</v>
      </c>
      <c r="L873" s="99">
        <v>0</v>
      </c>
      <c r="M873" s="99">
        <v>0</v>
      </c>
      <c r="N873" s="99">
        <v>0.48411626916524703</v>
      </c>
      <c r="O873" s="99">
        <v>4696</v>
      </c>
      <c r="P873" s="99">
        <v>16872</v>
      </c>
      <c r="Q873" s="99">
        <v>2273.41</v>
      </c>
      <c r="R873" s="99">
        <v>92279</v>
      </c>
      <c r="S873" s="100">
        <v>77.041095890410958</v>
      </c>
    </row>
    <row r="874" spans="1:19" x14ac:dyDescent="0.25">
      <c r="A874" s="97">
        <v>12</v>
      </c>
      <c r="B874" s="99" t="s">
        <v>1915</v>
      </c>
      <c r="C874" s="101">
        <v>10682</v>
      </c>
      <c r="D874" s="99" t="s">
        <v>2855</v>
      </c>
      <c r="E874" s="99" t="s">
        <v>945</v>
      </c>
      <c r="F874" s="99" t="s">
        <v>946</v>
      </c>
      <c r="G874" s="99">
        <v>685</v>
      </c>
      <c r="H874" s="99">
        <v>53</v>
      </c>
      <c r="I874" s="99">
        <v>20</v>
      </c>
      <c r="J874" s="99">
        <v>6</v>
      </c>
      <c r="K874" s="99">
        <v>0</v>
      </c>
      <c r="L874" s="99">
        <v>79</v>
      </c>
      <c r="M874" s="99">
        <v>22</v>
      </c>
      <c r="N874" s="99">
        <v>1.6919999999999999</v>
      </c>
      <c r="O874" s="99">
        <v>56876</v>
      </c>
      <c r="P874" s="99">
        <v>286033</v>
      </c>
      <c r="Q874" s="99">
        <v>96234.191999999995</v>
      </c>
      <c r="R874" s="99">
        <v>924056</v>
      </c>
      <c r="S874" s="100">
        <v>114.4017598240176</v>
      </c>
    </row>
    <row r="875" spans="1:19" x14ac:dyDescent="0.25">
      <c r="A875" s="97">
        <v>12</v>
      </c>
      <c r="B875" s="99" t="s">
        <v>1915</v>
      </c>
      <c r="C875" s="101">
        <v>10745</v>
      </c>
      <c r="D875" s="99" t="s">
        <v>2856</v>
      </c>
      <c r="E875" s="99" t="s">
        <v>982</v>
      </c>
      <c r="F875" s="99" t="s">
        <v>1009</v>
      </c>
      <c r="G875" s="99">
        <v>508</v>
      </c>
      <c r="H875" s="99">
        <v>16</v>
      </c>
      <c r="I875" s="99">
        <v>12</v>
      </c>
      <c r="J875" s="99">
        <v>0</v>
      </c>
      <c r="K875" s="99">
        <v>30</v>
      </c>
      <c r="L875" s="99">
        <v>58</v>
      </c>
      <c r="M875" s="99">
        <v>10</v>
      </c>
      <c r="N875" s="99">
        <v>1.2109000000000001</v>
      </c>
      <c r="O875" s="99">
        <v>36914</v>
      </c>
      <c r="P875" s="99">
        <v>164748</v>
      </c>
      <c r="Q875" s="99">
        <v>44734.68</v>
      </c>
      <c r="R875" s="99">
        <v>690610</v>
      </c>
      <c r="S875" s="100">
        <v>88.851256606622798</v>
      </c>
    </row>
    <row r="876" spans="1:19" ht="63" x14ac:dyDescent="0.25">
      <c r="A876" s="97">
        <v>12</v>
      </c>
      <c r="B876" s="99" t="s">
        <v>1915</v>
      </c>
      <c r="C876" s="101">
        <v>11388</v>
      </c>
      <c r="D876" s="99" t="s">
        <v>2859</v>
      </c>
      <c r="E876" s="99" t="s">
        <v>949</v>
      </c>
      <c r="F876" s="99" t="s">
        <v>957</v>
      </c>
      <c r="G876" s="99">
        <v>121</v>
      </c>
      <c r="H876" s="99">
        <v>2</v>
      </c>
      <c r="I876" s="99">
        <v>2</v>
      </c>
      <c r="J876" s="99">
        <v>0</v>
      </c>
      <c r="K876" s="99">
        <v>8</v>
      </c>
      <c r="L876" s="99">
        <v>12</v>
      </c>
      <c r="M876" s="99">
        <v>3</v>
      </c>
      <c r="N876" s="99">
        <v>0.77329999999999999</v>
      </c>
      <c r="O876" s="99">
        <v>9614</v>
      </c>
      <c r="P876" s="99">
        <v>32837</v>
      </c>
      <c r="Q876" s="99">
        <v>7434.5061999999998</v>
      </c>
      <c r="R876" s="99">
        <v>188154</v>
      </c>
      <c r="S876" s="100">
        <v>74.350730216234581</v>
      </c>
    </row>
    <row r="877" spans="1:19" x14ac:dyDescent="0.25">
      <c r="A877" s="97">
        <v>12</v>
      </c>
      <c r="B877" s="99" t="s">
        <v>1915</v>
      </c>
      <c r="C877" s="101">
        <v>11392</v>
      </c>
      <c r="D877" s="99" t="s">
        <v>2862</v>
      </c>
      <c r="E877" s="99" t="s">
        <v>949</v>
      </c>
      <c r="F877" s="99" t="s">
        <v>950</v>
      </c>
      <c r="G877" s="99">
        <v>60</v>
      </c>
      <c r="H877" s="99">
        <v>0</v>
      </c>
      <c r="I877" s="99">
        <v>0</v>
      </c>
      <c r="J877" s="99">
        <v>0</v>
      </c>
      <c r="K877" s="99">
        <v>0</v>
      </c>
      <c r="L877" s="99">
        <v>0</v>
      </c>
      <c r="M877" s="99">
        <v>1</v>
      </c>
      <c r="N877" s="99">
        <v>0.51700000000000002</v>
      </c>
      <c r="O877" s="99">
        <v>6153</v>
      </c>
      <c r="P877" s="99">
        <v>16980</v>
      </c>
      <c r="Q877" s="99">
        <v>3181.31</v>
      </c>
      <c r="R877" s="99">
        <v>155136</v>
      </c>
      <c r="S877" s="100">
        <v>77.534246575342465</v>
      </c>
    </row>
    <row r="878" spans="1:19" x14ac:dyDescent="0.25">
      <c r="A878" s="97">
        <v>12</v>
      </c>
      <c r="B878" s="99" t="s">
        <v>1915</v>
      </c>
      <c r="C878" s="101">
        <v>11393</v>
      </c>
      <c r="D878" s="99" t="s">
        <v>2863</v>
      </c>
      <c r="E878" s="99" t="s">
        <v>949</v>
      </c>
      <c r="F878" s="99" t="s">
        <v>954</v>
      </c>
      <c r="G878" s="99">
        <v>30</v>
      </c>
      <c r="H878" s="99">
        <v>0</v>
      </c>
      <c r="I878" s="99">
        <v>0</v>
      </c>
      <c r="J878" s="99">
        <v>0</v>
      </c>
      <c r="K878" s="99">
        <v>0</v>
      </c>
      <c r="L878" s="99">
        <v>0</v>
      </c>
      <c r="M878" s="99">
        <v>0</v>
      </c>
      <c r="N878" s="99">
        <v>0.44829999999999998</v>
      </c>
      <c r="O878" s="99">
        <v>1224</v>
      </c>
      <c r="P878" s="99">
        <v>4469</v>
      </c>
      <c r="Q878" s="99">
        <v>548.7192</v>
      </c>
      <c r="R878" s="99">
        <v>43404</v>
      </c>
      <c r="S878" s="100">
        <v>40.812785388127857</v>
      </c>
    </row>
    <row r="879" spans="1:19" x14ac:dyDescent="0.25">
      <c r="A879" s="97">
        <v>12</v>
      </c>
      <c r="B879" s="99" t="s">
        <v>1915</v>
      </c>
      <c r="C879" s="101">
        <v>11401</v>
      </c>
      <c r="D879" s="99" t="s">
        <v>2871</v>
      </c>
      <c r="E879" s="99" t="s">
        <v>949</v>
      </c>
      <c r="F879" s="99" t="s">
        <v>954</v>
      </c>
      <c r="G879" s="99">
        <v>30</v>
      </c>
      <c r="H879" s="99">
        <v>0</v>
      </c>
      <c r="I879" s="99">
        <v>0</v>
      </c>
      <c r="J879" s="99">
        <v>0</v>
      </c>
      <c r="K879" s="99">
        <v>0</v>
      </c>
      <c r="L879" s="99">
        <v>0</v>
      </c>
      <c r="M879" s="99">
        <v>0</v>
      </c>
      <c r="N879" s="99">
        <v>0.54369999999999996</v>
      </c>
      <c r="O879" s="99">
        <v>2523</v>
      </c>
      <c r="P879" s="99">
        <v>6640</v>
      </c>
      <c r="Q879" s="99">
        <v>1371.83</v>
      </c>
      <c r="R879" s="99">
        <v>70844</v>
      </c>
      <c r="S879" s="100">
        <v>60.639269406392692</v>
      </c>
    </row>
    <row r="880" spans="1:19" x14ac:dyDescent="0.25">
      <c r="A880" s="97">
        <v>12</v>
      </c>
      <c r="B880" s="99" t="s">
        <v>1915</v>
      </c>
      <c r="C880" s="101">
        <v>11397</v>
      </c>
      <c r="D880" s="99" t="s">
        <v>2867</v>
      </c>
      <c r="E880" s="99" t="s">
        <v>949</v>
      </c>
      <c r="F880" s="99" t="s">
        <v>954</v>
      </c>
      <c r="G880" s="99">
        <v>30</v>
      </c>
      <c r="H880" s="99">
        <v>0</v>
      </c>
      <c r="I880" s="99">
        <v>0</v>
      </c>
      <c r="J880" s="99">
        <v>0</v>
      </c>
      <c r="K880" s="99">
        <v>0</v>
      </c>
      <c r="L880" s="99">
        <v>0</v>
      </c>
      <c r="M880" s="99">
        <v>0</v>
      </c>
      <c r="N880" s="99">
        <v>0.47910000000000003</v>
      </c>
      <c r="O880" s="99">
        <v>1853</v>
      </c>
      <c r="P880" s="99">
        <v>5355</v>
      </c>
      <c r="Q880" s="99">
        <v>887.77229999999997</v>
      </c>
      <c r="R880" s="99">
        <v>89917</v>
      </c>
      <c r="S880" s="100">
        <v>48.904109589041099</v>
      </c>
    </row>
    <row r="881" spans="1:19" x14ac:dyDescent="0.25">
      <c r="A881" s="97">
        <v>12</v>
      </c>
      <c r="B881" s="99" t="s">
        <v>1915</v>
      </c>
      <c r="C881" s="101">
        <v>11387</v>
      </c>
      <c r="D881" s="99" t="s">
        <v>2858</v>
      </c>
      <c r="E881" s="99" t="s">
        <v>949</v>
      </c>
      <c r="F881" s="99" t="s">
        <v>954</v>
      </c>
      <c r="G881" s="99">
        <v>70</v>
      </c>
      <c r="H881" s="99">
        <v>0</v>
      </c>
      <c r="I881" s="99">
        <v>0</v>
      </c>
      <c r="J881" s="99">
        <v>0</v>
      </c>
      <c r="K881" s="99">
        <v>0</v>
      </c>
      <c r="L881" s="99">
        <v>0</v>
      </c>
      <c r="M881" s="99">
        <v>2</v>
      </c>
      <c r="N881" s="99">
        <v>0.4894</v>
      </c>
      <c r="O881" s="99">
        <v>7601</v>
      </c>
      <c r="P881" s="99">
        <v>19717</v>
      </c>
      <c r="Q881" s="99">
        <v>3719.9294</v>
      </c>
      <c r="R881" s="99">
        <v>206893</v>
      </c>
      <c r="S881" s="100">
        <v>77.170254403131111</v>
      </c>
    </row>
    <row r="882" spans="1:19" x14ac:dyDescent="0.25">
      <c r="A882" s="97">
        <v>12</v>
      </c>
      <c r="B882" s="99" t="s">
        <v>1915</v>
      </c>
      <c r="C882" s="101">
        <v>11390</v>
      </c>
      <c r="D882" s="99" t="s">
        <v>2860</v>
      </c>
      <c r="E882" s="99" t="s">
        <v>949</v>
      </c>
      <c r="F882" s="99" t="s">
        <v>954</v>
      </c>
      <c r="G882" s="99">
        <v>60</v>
      </c>
      <c r="H882" s="99">
        <v>0</v>
      </c>
      <c r="I882" s="99">
        <v>0</v>
      </c>
      <c r="J882" s="99">
        <v>0</v>
      </c>
      <c r="K882" s="99">
        <v>0</v>
      </c>
      <c r="L882" s="99">
        <v>0</v>
      </c>
      <c r="M882" s="99">
        <v>1</v>
      </c>
      <c r="N882" s="99">
        <v>0.52759999999999996</v>
      </c>
      <c r="O882" s="99">
        <v>6042</v>
      </c>
      <c r="P882" s="99">
        <v>18956</v>
      </c>
      <c r="Q882" s="99">
        <v>3187.7592</v>
      </c>
      <c r="R882" s="99">
        <v>140737</v>
      </c>
      <c r="S882" s="100">
        <v>86.55707762557077</v>
      </c>
    </row>
    <row r="883" spans="1:19" x14ac:dyDescent="0.25">
      <c r="A883" s="97">
        <v>12</v>
      </c>
      <c r="B883" s="99" t="s">
        <v>1915</v>
      </c>
      <c r="C883" s="101">
        <v>11396</v>
      </c>
      <c r="D883" s="99" t="s">
        <v>2866</v>
      </c>
      <c r="E883" s="99" t="s">
        <v>949</v>
      </c>
      <c r="F883" s="99" t="s">
        <v>954</v>
      </c>
      <c r="G883" s="99">
        <v>28</v>
      </c>
      <c r="H883" s="99">
        <v>0</v>
      </c>
      <c r="I883" s="99">
        <v>0</v>
      </c>
      <c r="J883" s="99">
        <v>0</v>
      </c>
      <c r="K883" s="99">
        <v>0</v>
      </c>
      <c r="L883" s="99">
        <v>0</v>
      </c>
      <c r="M883" s="99">
        <v>0</v>
      </c>
      <c r="N883" s="99">
        <v>0.63400000000000001</v>
      </c>
      <c r="O883" s="99">
        <v>2177</v>
      </c>
      <c r="P883" s="99">
        <v>5980</v>
      </c>
      <c r="Q883" s="99">
        <v>1380.2180000000001</v>
      </c>
      <c r="R883" s="99">
        <v>76443</v>
      </c>
      <c r="S883" s="100">
        <v>58.512720156555773</v>
      </c>
    </row>
    <row r="884" spans="1:19" x14ac:dyDescent="0.25">
      <c r="A884" s="97">
        <v>12</v>
      </c>
      <c r="B884" s="99" t="s">
        <v>1915</v>
      </c>
      <c r="C884" s="101">
        <v>11399</v>
      </c>
      <c r="D884" s="99" t="s">
        <v>2869</v>
      </c>
      <c r="E884" s="99" t="s">
        <v>949</v>
      </c>
      <c r="F884" s="99" t="s">
        <v>954</v>
      </c>
      <c r="G884" s="99">
        <v>30</v>
      </c>
      <c r="H884" s="99">
        <v>0</v>
      </c>
      <c r="I884" s="99">
        <v>0</v>
      </c>
      <c r="J884" s="99">
        <v>0</v>
      </c>
      <c r="K884" s="99">
        <v>0</v>
      </c>
      <c r="L884" s="99">
        <v>0</v>
      </c>
      <c r="M884" s="99">
        <v>0</v>
      </c>
      <c r="N884" s="99">
        <v>0.58250000000000002</v>
      </c>
      <c r="O884" s="99">
        <v>1722</v>
      </c>
      <c r="P884" s="99">
        <v>5834</v>
      </c>
      <c r="Q884" s="99">
        <v>1003.0650000000001</v>
      </c>
      <c r="R884" s="99">
        <v>70839</v>
      </c>
      <c r="S884" s="100">
        <v>53.278538812785385</v>
      </c>
    </row>
    <row r="885" spans="1:19" x14ac:dyDescent="0.25">
      <c r="A885" s="97">
        <v>12</v>
      </c>
      <c r="B885" s="99" t="s">
        <v>1915</v>
      </c>
      <c r="C885" s="101">
        <v>11398</v>
      </c>
      <c r="D885" s="99" t="s">
        <v>2868</v>
      </c>
      <c r="E885" s="99" t="s">
        <v>949</v>
      </c>
      <c r="F885" s="99" t="s">
        <v>954</v>
      </c>
      <c r="G885" s="99">
        <v>30</v>
      </c>
      <c r="H885" s="99">
        <v>0</v>
      </c>
      <c r="I885" s="99">
        <v>0</v>
      </c>
      <c r="J885" s="99">
        <v>0</v>
      </c>
      <c r="K885" s="99">
        <v>0</v>
      </c>
      <c r="L885" s="99">
        <v>0</v>
      </c>
      <c r="M885" s="99">
        <v>1</v>
      </c>
      <c r="N885" s="99">
        <v>0.45889999999999997</v>
      </c>
      <c r="O885" s="99">
        <v>1955</v>
      </c>
      <c r="P885" s="99">
        <v>5630</v>
      </c>
      <c r="Q885" s="99">
        <v>897.14949999999999</v>
      </c>
      <c r="R885" s="99">
        <v>73334</v>
      </c>
      <c r="S885" s="100">
        <v>51.415525114155251</v>
      </c>
    </row>
    <row r="886" spans="1:19" x14ac:dyDescent="0.25">
      <c r="A886" s="97">
        <v>12</v>
      </c>
      <c r="B886" s="99" t="s">
        <v>1915</v>
      </c>
      <c r="C886" s="101">
        <v>11394</v>
      </c>
      <c r="D886" s="99" t="s">
        <v>2864</v>
      </c>
      <c r="E886" s="99" t="s">
        <v>949</v>
      </c>
      <c r="F886" s="99" t="s">
        <v>954</v>
      </c>
      <c r="G886" s="99">
        <v>46</v>
      </c>
      <c r="H886" s="99">
        <v>0</v>
      </c>
      <c r="I886" s="99">
        <v>0</v>
      </c>
      <c r="J886" s="99">
        <v>0</v>
      </c>
      <c r="K886" s="99">
        <v>0</v>
      </c>
      <c r="L886" s="99">
        <v>0</v>
      </c>
      <c r="M886" s="99">
        <v>1</v>
      </c>
      <c r="N886" s="99">
        <v>0.49440000000000001</v>
      </c>
      <c r="O886" s="99">
        <v>4899</v>
      </c>
      <c r="P886" s="99">
        <v>15078</v>
      </c>
      <c r="Q886" s="99">
        <v>2422.0655999999999</v>
      </c>
      <c r="R886" s="99">
        <v>133731</v>
      </c>
      <c r="S886" s="100">
        <v>89.803454437164973</v>
      </c>
    </row>
    <row r="887" spans="1:19" x14ac:dyDescent="0.25">
      <c r="A887" s="97">
        <v>12</v>
      </c>
      <c r="B887" s="99" t="s">
        <v>1915</v>
      </c>
      <c r="C887" s="101">
        <v>11386</v>
      </c>
      <c r="D887" s="99" t="s">
        <v>2857</v>
      </c>
      <c r="E887" s="99" t="s">
        <v>949</v>
      </c>
      <c r="F887" s="99" t="s">
        <v>954</v>
      </c>
      <c r="G887" s="99">
        <v>30</v>
      </c>
      <c r="H887" s="99">
        <v>0</v>
      </c>
      <c r="I887" s="99">
        <v>0</v>
      </c>
      <c r="J887" s="99">
        <v>0</v>
      </c>
      <c r="K887" s="99">
        <v>0</v>
      </c>
      <c r="L887" s="99">
        <v>0</v>
      </c>
      <c r="M887" s="99">
        <v>0</v>
      </c>
      <c r="N887" s="99">
        <v>0.45860000000000001</v>
      </c>
      <c r="O887" s="99">
        <v>3466</v>
      </c>
      <c r="P887" s="99">
        <v>8787</v>
      </c>
      <c r="Q887" s="99">
        <v>1589.5075999999999</v>
      </c>
      <c r="R887" s="99">
        <v>81988</v>
      </c>
      <c r="S887" s="100">
        <v>80.246575342465746</v>
      </c>
    </row>
    <row r="888" spans="1:19" x14ac:dyDescent="0.25">
      <c r="A888" s="97">
        <v>12</v>
      </c>
      <c r="B888" s="99" t="s">
        <v>1915</v>
      </c>
      <c r="C888" s="101">
        <v>11395</v>
      </c>
      <c r="D888" s="99" t="s">
        <v>2865</v>
      </c>
      <c r="E888" s="99" t="s">
        <v>949</v>
      </c>
      <c r="F888" s="99" t="s">
        <v>954</v>
      </c>
      <c r="G888" s="99">
        <v>43</v>
      </c>
      <c r="H888" s="99">
        <v>0</v>
      </c>
      <c r="I888" s="99">
        <v>0</v>
      </c>
      <c r="J888" s="99">
        <v>0</v>
      </c>
      <c r="K888" s="99">
        <v>0</v>
      </c>
      <c r="L888" s="99">
        <v>0</v>
      </c>
      <c r="M888" s="99">
        <v>1</v>
      </c>
      <c r="N888" s="99">
        <v>0.4622</v>
      </c>
      <c r="O888" s="99">
        <v>5223</v>
      </c>
      <c r="P888" s="99">
        <v>14223</v>
      </c>
      <c r="Q888" s="99">
        <v>2414.08</v>
      </c>
      <c r="R888" s="99">
        <v>172139</v>
      </c>
      <c r="S888" s="100">
        <v>90.621216948072629</v>
      </c>
    </row>
    <row r="889" spans="1:19" x14ac:dyDescent="0.25">
      <c r="A889" s="97">
        <v>12</v>
      </c>
      <c r="B889" s="99" t="s">
        <v>1915</v>
      </c>
      <c r="C889" s="101">
        <v>11391</v>
      </c>
      <c r="D889" s="99" t="s">
        <v>2861</v>
      </c>
      <c r="E889" s="99" t="s">
        <v>949</v>
      </c>
      <c r="F889" s="99" t="s">
        <v>954</v>
      </c>
      <c r="G889" s="99">
        <v>44</v>
      </c>
      <c r="H889" s="99">
        <v>0</v>
      </c>
      <c r="I889" s="99">
        <v>0</v>
      </c>
      <c r="J889" s="99">
        <v>0</v>
      </c>
      <c r="K889" s="99">
        <v>0</v>
      </c>
      <c r="L889" s="99">
        <v>0</v>
      </c>
      <c r="M889" s="99">
        <v>0</v>
      </c>
      <c r="N889" s="99">
        <v>0.47110000000000002</v>
      </c>
      <c r="O889" s="99">
        <v>4404</v>
      </c>
      <c r="P889" s="99">
        <v>12268</v>
      </c>
      <c r="Q889" s="99">
        <v>1692.71</v>
      </c>
      <c r="R889" s="99">
        <v>114029</v>
      </c>
      <c r="S889" s="100">
        <v>76.388542963885428</v>
      </c>
    </row>
    <row r="890" spans="1:19" x14ac:dyDescent="0.25">
      <c r="A890" s="97">
        <v>12</v>
      </c>
      <c r="B890" s="99" t="s">
        <v>1915</v>
      </c>
      <c r="C890" s="101">
        <v>11400</v>
      </c>
      <c r="D890" s="99" t="s">
        <v>2870</v>
      </c>
      <c r="E890" s="99" t="s">
        <v>949</v>
      </c>
      <c r="F890" s="99" t="s">
        <v>954</v>
      </c>
      <c r="G890" s="99">
        <v>30</v>
      </c>
      <c r="H890" s="99">
        <v>0</v>
      </c>
      <c r="I890" s="99">
        <v>0</v>
      </c>
      <c r="J890" s="99">
        <v>0</v>
      </c>
      <c r="K890" s="99">
        <v>0</v>
      </c>
      <c r="L890" s="99">
        <v>0</v>
      </c>
      <c r="M890" s="99">
        <v>1</v>
      </c>
      <c r="N890" s="99">
        <v>0.52029999999999998</v>
      </c>
      <c r="O890" s="99">
        <v>2988</v>
      </c>
      <c r="P890" s="99">
        <v>7492</v>
      </c>
      <c r="Q890" s="99">
        <v>1554.6564000000001</v>
      </c>
      <c r="R890" s="99">
        <v>121416</v>
      </c>
      <c r="S890" s="100">
        <v>68.420091324200911</v>
      </c>
    </row>
    <row r="891" spans="1:19" x14ac:dyDescent="0.25">
      <c r="A891" s="97">
        <v>12</v>
      </c>
      <c r="B891" s="99" t="s">
        <v>1933</v>
      </c>
      <c r="C891" s="101">
        <v>10746</v>
      </c>
      <c r="D891" s="99" t="s">
        <v>2872</v>
      </c>
      <c r="E891" s="99" t="s">
        <v>982</v>
      </c>
      <c r="F891" s="99" t="s">
        <v>1009</v>
      </c>
      <c r="G891" s="99">
        <v>202</v>
      </c>
      <c r="H891" s="99">
        <v>9</v>
      </c>
      <c r="I891" s="99">
        <v>16</v>
      </c>
      <c r="J891" s="99">
        <v>0</v>
      </c>
      <c r="K891" s="99">
        <v>0</v>
      </c>
      <c r="L891" s="99">
        <v>25</v>
      </c>
      <c r="M891" s="99">
        <v>5</v>
      </c>
      <c r="N891" s="99">
        <v>1.0645</v>
      </c>
      <c r="O891" s="99">
        <v>20887</v>
      </c>
      <c r="P891" s="99">
        <v>87520</v>
      </c>
      <c r="Q891" s="99">
        <v>22234.211500000001</v>
      </c>
      <c r="R891" s="99">
        <v>369098</v>
      </c>
      <c r="S891" s="100">
        <v>118.70337718703377</v>
      </c>
    </row>
    <row r="892" spans="1:19" x14ac:dyDescent="0.25">
      <c r="A892" s="97">
        <v>12</v>
      </c>
      <c r="B892" s="99" t="s">
        <v>1933</v>
      </c>
      <c r="C892" s="101">
        <v>11405</v>
      </c>
      <c r="D892" s="99" t="s">
        <v>2876</v>
      </c>
      <c r="E892" s="99" t="s">
        <v>949</v>
      </c>
      <c r="F892" s="99" t="s">
        <v>950</v>
      </c>
      <c r="G892" s="99">
        <v>63</v>
      </c>
      <c r="H892" s="99">
        <v>2</v>
      </c>
      <c r="I892" s="99">
        <v>0</v>
      </c>
      <c r="J892" s="99">
        <v>0</v>
      </c>
      <c r="K892" s="99">
        <v>0</v>
      </c>
      <c r="L892" s="99">
        <v>2</v>
      </c>
      <c r="M892" s="99">
        <v>2</v>
      </c>
      <c r="N892" s="99">
        <v>0.58340000000000003</v>
      </c>
      <c r="O892" s="99">
        <v>8024</v>
      </c>
      <c r="P892" s="99">
        <v>24231</v>
      </c>
      <c r="Q892" s="99">
        <v>4681.2016000000003</v>
      </c>
      <c r="R892" s="99">
        <v>147945</v>
      </c>
      <c r="S892" s="100">
        <v>105.3750815394651</v>
      </c>
    </row>
    <row r="893" spans="1:19" x14ac:dyDescent="0.25">
      <c r="A893" s="97">
        <v>12</v>
      </c>
      <c r="B893" s="99" t="s">
        <v>1933</v>
      </c>
      <c r="C893" s="101">
        <v>11403</v>
      </c>
      <c r="D893" s="99" t="s">
        <v>2874</v>
      </c>
      <c r="E893" s="99" t="s">
        <v>949</v>
      </c>
      <c r="F893" s="99" t="s">
        <v>954</v>
      </c>
      <c r="G893" s="99">
        <v>33</v>
      </c>
      <c r="H893" s="99">
        <v>0</v>
      </c>
      <c r="I893" s="99">
        <v>0</v>
      </c>
      <c r="J893" s="99">
        <v>0</v>
      </c>
      <c r="K893" s="99">
        <v>0</v>
      </c>
      <c r="L893" s="99">
        <v>0</v>
      </c>
      <c r="M893" s="99">
        <v>1</v>
      </c>
      <c r="N893" s="99">
        <v>0.49180000000000001</v>
      </c>
      <c r="O893" s="99">
        <v>3079</v>
      </c>
      <c r="P893" s="99">
        <v>9228</v>
      </c>
      <c r="Q893" s="99">
        <v>1514.2521999999999</v>
      </c>
      <c r="R893" s="99">
        <v>75084</v>
      </c>
      <c r="S893" s="100">
        <v>76.612702366127024</v>
      </c>
    </row>
    <row r="894" spans="1:19" x14ac:dyDescent="0.25">
      <c r="A894" s="97">
        <v>12</v>
      </c>
      <c r="B894" s="99" t="s">
        <v>1933</v>
      </c>
      <c r="C894" s="101">
        <v>11402</v>
      </c>
      <c r="D894" s="99" t="s">
        <v>2873</v>
      </c>
      <c r="E894" s="99" t="s">
        <v>949</v>
      </c>
      <c r="F894" s="99" t="s">
        <v>954</v>
      </c>
      <c r="G894" s="99">
        <v>30</v>
      </c>
      <c r="H894" s="99">
        <v>0</v>
      </c>
      <c r="I894" s="99">
        <v>0</v>
      </c>
      <c r="J894" s="99">
        <v>0</v>
      </c>
      <c r="K894" s="99">
        <v>0</v>
      </c>
      <c r="L894" s="99">
        <v>0</v>
      </c>
      <c r="M894" s="99">
        <v>0</v>
      </c>
      <c r="N894" s="99">
        <v>0.49099999999999999</v>
      </c>
      <c r="O894" s="99">
        <v>1765</v>
      </c>
      <c r="P894" s="99">
        <v>5349</v>
      </c>
      <c r="Q894" s="99">
        <v>866.61500000000001</v>
      </c>
      <c r="R894" s="99">
        <v>68258</v>
      </c>
      <c r="S894" s="100">
        <v>48.849315068493148</v>
      </c>
    </row>
    <row r="895" spans="1:19" x14ac:dyDescent="0.25">
      <c r="A895" s="97">
        <v>12</v>
      </c>
      <c r="B895" s="99" t="s">
        <v>1933</v>
      </c>
      <c r="C895" s="101">
        <v>11404</v>
      </c>
      <c r="D895" s="99" t="s">
        <v>2875</v>
      </c>
      <c r="E895" s="99" t="s">
        <v>949</v>
      </c>
      <c r="F895" s="99" t="s">
        <v>954</v>
      </c>
      <c r="G895" s="99">
        <v>33</v>
      </c>
      <c r="H895" s="99">
        <v>0</v>
      </c>
      <c r="I895" s="99">
        <v>0</v>
      </c>
      <c r="J895" s="99">
        <v>0</v>
      </c>
      <c r="K895" s="99">
        <v>0</v>
      </c>
      <c r="L895" s="99">
        <v>0</v>
      </c>
      <c r="M895" s="99">
        <v>0</v>
      </c>
      <c r="N895" s="99">
        <v>0.50209999999999999</v>
      </c>
      <c r="O895" s="99">
        <v>3407</v>
      </c>
      <c r="P895" s="99">
        <v>8908</v>
      </c>
      <c r="Q895" s="99">
        <v>1710.6547</v>
      </c>
      <c r="R895" s="99">
        <v>65956</v>
      </c>
      <c r="S895" s="100">
        <v>73.955998339559983</v>
      </c>
    </row>
    <row r="896" spans="1:19" x14ac:dyDescent="0.25">
      <c r="A896" s="97">
        <v>12</v>
      </c>
      <c r="B896" s="99" t="s">
        <v>1933</v>
      </c>
      <c r="C896" s="101">
        <v>11406</v>
      </c>
      <c r="D896" s="99" t="s">
        <v>2877</v>
      </c>
      <c r="E896" s="99" t="s">
        <v>949</v>
      </c>
      <c r="F896" s="99" t="s">
        <v>954</v>
      </c>
      <c r="G896" s="99">
        <v>30</v>
      </c>
      <c r="H896" s="99">
        <v>0</v>
      </c>
      <c r="I896" s="99">
        <v>0</v>
      </c>
      <c r="J896" s="99">
        <v>0</v>
      </c>
      <c r="K896" s="99">
        <v>0</v>
      </c>
      <c r="L896" s="99">
        <v>0</v>
      </c>
      <c r="M896" s="99">
        <v>1</v>
      </c>
      <c r="N896" s="99">
        <v>0.42059999999999997</v>
      </c>
      <c r="O896" s="99">
        <v>2883</v>
      </c>
      <c r="P896" s="99">
        <v>7635</v>
      </c>
      <c r="Q896" s="99">
        <v>1212.5898</v>
      </c>
      <c r="R896" s="99">
        <v>66210</v>
      </c>
      <c r="S896" s="100">
        <v>69.726027397260268</v>
      </c>
    </row>
    <row r="897" spans="1:19" x14ac:dyDescent="0.25">
      <c r="A897" s="97">
        <v>12</v>
      </c>
      <c r="B897" s="99" t="s">
        <v>1933</v>
      </c>
      <c r="C897" s="101">
        <v>28786</v>
      </c>
      <c r="D897" s="99" t="s">
        <v>2878</v>
      </c>
      <c r="E897" s="99" t="s">
        <v>949</v>
      </c>
      <c r="F897" s="99" t="s">
        <v>976</v>
      </c>
      <c r="G897" s="99">
        <v>30</v>
      </c>
      <c r="H897" s="99">
        <v>0</v>
      </c>
      <c r="I897" s="99">
        <v>0</v>
      </c>
      <c r="J897" s="99">
        <v>0</v>
      </c>
      <c r="K897" s="99">
        <v>0</v>
      </c>
      <c r="L897" s="99">
        <v>0</v>
      </c>
      <c r="M897" s="99">
        <v>1</v>
      </c>
      <c r="N897" s="99">
        <v>0.4652</v>
      </c>
      <c r="O897" s="99">
        <v>2048</v>
      </c>
      <c r="P897" s="99">
        <v>4887</v>
      </c>
      <c r="Q897" s="99">
        <v>952.7296</v>
      </c>
      <c r="R897" s="99">
        <v>48879</v>
      </c>
      <c r="S897" s="100">
        <v>44.630136986301373</v>
      </c>
    </row>
  </sheetData>
  <sheetProtection selectLockedCells="1" selectUnlockedCells="1"/>
  <autoFilter ref="A1:S897"/>
  <printOptions horizontalCentered="1"/>
  <pageMargins left="0" right="0" top="0.78740157480314965" bottom="0.59055118110236227" header="0.31496062992125984" footer="0.31496062992125984"/>
  <pageSetup paperSize="9" orientation="landscape" r:id="rId1"/>
  <headerFooter>
    <oddHeader>&amp;C&amp;"-,ตัวหนา"&amp;10ข้อมูลพื้นฐานโรงพยาบาลในสังกัดสำนักงานปลัดกระทรวงสาธารณสุข ณ สิงหาคม 2561&amp;R&amp;"-,ตัวหนา"&amp;10&amp;P</oddHeader>
    <oddFooter>&amp;R&amp;"-,ตัวหนา"&amp;10กลุ่มงานเทคโนโลยีและสารสนเทศ กองบริหารการสาธารณสุข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12</vt:i4>
      </vt:variant>
      <vt:variant>
        <vt:lpstr>ช่วงที่มีชื่อ</vt:lpstr>
      </vt:variant>
      <vt:variant>
        <vt:i4>3</vt:i4>
      </vt:variant>
    </vt:vector>
  </HeadingPairs>
  <TitlesOfParts>
    <vt:vector size="15" baseType="lpstr">
      <vt:lpstr>แสดงผลราย รพ.</vt:lpstr>
      <vt:lpstr>ชื่อรพ.896แห่ง</vt:lpstr>
      <vt:lpstr>ผลตารางคะแนน</vt:lpstr>
      <vt:lpstr>Risk2561Q4</vt:lpstr>
      <vt:lpstr>RiskScorePlus</vt:lpstr>
      <vt:lpstr>Planfin</vt:lpstr>
      <vt:lpstr>UnitCost</vt:lpstr>
      <vt:lpstr>HGR </vt:lpstr>
      <vt:lpstr>ข้อมูลพื้นฐานรพ_สป_ณสค61</vt:lpstr>
      <vt:lpstr>อัตราการครองเตียง</vt:lpstr>
      <vt:lpstr>CMI</vt:lpstr>
      <vt:lpstr>Point</vt:lpstr>
      <vt:lpstr>Planfin!Print_Area</vt:lpstr>
      <vt:lpstr>ผลตารางคะแนน!Print_Area</vt:lpstr>
      <vt:lpstr>Planfin!Print_Titles</vt:lpstr>
    </vt:vector>
  </TitlesOfParts>
  <Company>ADMIN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2018-12-03T05:12:25Z</cp:lastPrinted>
  <dcterms:created xsi:type="dcterms:W3CDTF">2018-08-04T03:40:22Z</dcterms:created>
  <dcterms:modified xsi:type="dcterms:W3CDTF">2018-12-06T00:39:35Z</dcterms:modified>
</cp:coreProperties>
</file>